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arly\Desktop\ModelOff\2017\Round 2\"/>
    </mc:Choice>
  </mc:AlternateContent>
  <bookViews>
    <workbookView xWindow="0" yWindow="0" windowWidth="13665" windowHeight="6825" activeTab="3"/>
  </bookViews>
  <sheets>
    <sheet name="Formats" sheetId="10" r:id="rId1"/>
    <sheet name="Workings" sheetId="11" r:id="rId2"/>
    <sheet name="Schedule" sheetId="12" r:id="rId3"/>
    <sheet name="5 days data" sheetId="13" r:id="rId4"/>
  </sheets>
  <definedNames>
    <definedName name="_xlnm._FilterDatabase" localSheetId="3" hidden="1">'5 days data'!$A$7:$Q$4207</definedName>
    <definedName name="_xlnm._FilterDatabase" localSheetId="1" hidden="1">Workings!$N$13:$S$853</definedName>
    <definedName name="AS2DocOpenMode" hidden="1">"AS2DocumentEdit"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41603.6842939815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Y41" i="13" l="1"/>
  <c r="X41" i="13"/>
  <c r="W42" i="13"/>
  <c r="W43" i="13" s="1"/>
  <c r="Y43" i="13" s="1"/>
  <c r="Y8" i="13"/>
  <c r="X8" i="13"/>
  <c r="W9" i="13"/>
  <c r="Y9" i="13" s="1"/>
  <c r="U15" i="11"/>
  <c r="U16" i="11"/>
  <c r="U17" i="11"/>
  <c r="U18" i="11"/>
  <c r="U19" i="11"/>
  <c r="U20" i="11"/>
  <c r="U21" i="11"/>
  <c r="U22" i="11"/>
  <c r="U23" i="11"/>
  <c r="U24" i="11"/>
  <c r="U25" i="11"/>
  <c r="U26" i="11"/>
  <c r="U27" i="11"/>
  <c r="U28" i="11"/>
  <c r="U29" i="11"/>
  <c r="U30" i="11"/>
  <c r="U31" i="11"/>
  <c r="U32" i="11"/>
  <c r="U33" i="11"/>
  <c r="U34" i="11"/>
  <c r="U35" i="11"/>
  <c r="U36" i="11"/>
  <c r="U37" i="11"/>
  <c r="U38" i="11"/>
  <c r="U39" i="11"/>
  <c r="U40" i="11"/>
  <c r="U41" i="11"/>
  <c r="U42" i="11"/>
  <c r="U43" i="11"/>
  <c r="U44" i="11"/>
  <c r="U45" i="11"/>
  <c r="U46" i="11"/>
  <c r="U47" i="11"/>
  <c r="U48" i="11"/>
  <c r="U49" i="11"/>
  <c r="U50" i="11"/>
  <c r="U51" i="11"/>
  <c r="U52" i="11"/>
  <c r="U53" i="11"/>
  <c r="U54" i="11"/>
  <c r="U55" i="11"/>
  <c r="U56" i="11"/>
  <c r="U57" i="11"/>
  <c r="U58" i="11"/>
  <c r="U59" i="11"/>
  <c r="U60" i="11"/>
  <c r="U61" i="11"/>
  <c r="U62" i="11"/>
  <c r="U63" i="11"/>
  <c r="U64" i="11"/>
  <c r="U65" i="11"/>
  <c r="U66" i="11"/>
  <c r="U67" i="11"/>
  <c r="U68" i="11"/>
  <c r="U69" i="11"/>
  <c r="U70" i="11"/>
  <c r="U71" i="11"/>
  <c r="U72" i="11"/>
  <c r="U73" i="11"/>
  <c r="U74" i="11"/>
  <c r="U75" i="11"/>
  <c r="U76" i="11"/>
  <c r="U77" i="11"/>
  <c r="U78" i="11"/>
  <c r="U79" i="11"/>
  <c r="U80" i="11"/>
  <c r="U81" i="11"/>
  <c r="U82" i="11"/>
  <c r="U83" i="11"/>
  <c r="U84" i="11"/>
  <c r="U85" i="11"/>
  <c r="U86" i="11"/>
  <c r="U87" i="11"/>
  <c r="U88" i="11"/>
  <c r="U89" i="11"/>
  <c r="U90" i="11"/>
  <c r="U91" i="11"/>
  <c r="U92" i="11"/>
  <c r="U93" i="11"/>
  <c r="U94" i="11"/>
  <c r="U95" i="11"/>
  <c r="U96" i="11"/>
  <c r="U97" i="11"/>
  <c r="U98" i="11"/>
  <c r="U99" i="11"/>
  <c r="U100" i="11"/>
  <c r="U101" i="11"/>
  <c r="U102" i="11"/>
  <c r="U103" i="11"/>
  <c r="U104" i="11"/>
  <c r="U105" i="11"/>
  <c r="U106" i="11"/>
  <c r="U107" i="11"/>
  <c r="U108" i="11"/>
  <c r="U109" i="11"/>
  <c r="U110" i="11"/>
  <c r="U111" i="11"/>
  <c r="U112" i="11"/>
  <c r="U113" i="11"/>
  <c r="U114" i="11"/>
  <c r="U115" i="11"/>
  <c r="U116" i="11"/>
  <c r="U117" i="11"/>
  <c r="U118" i="11"/>
  <c r="U119" i="11"/>
  <c r="U120" i="11"/>
  <c r="U121" i="11"/>
  <c r="U122" i="11"/>
  <c r="U123" i="11"/>
  <c r="U124" i="11"/>
  <c r="U125" i="11"/>
  <c r="U126" i="11"/>
  <c r="U127" i="11"/>
  <c r="U128" i="11"/>
  <c r="U129" i="11"/>
  <c r="U130" i="11"/>
  <c r="U131" i="11"/>
  <c r="U132" i="11"/>
  <c r="U133" i="11"/>
  <c r="U134" i="11"/>
  <c r="U135" i="11"/>
  <c r="U136" i="11"/>
  <c r="U137" i="11"/>
  <c r="U138" i="11"/>
  <c r="U139" i="11"/>
  <c r="U140" i="11"/>
  <c r="U141" i="11"/>
  <c r="U142" i="11"/>
  <c r="U143" i="11"/>
  <c r="U144" i="11"/>
  <c r="U145" i="11"/>
  <c r="U146" i="11"/>
  <c r="U147" i="11"/>
  <c r="U148" i="11"/>
  <c r="U149" i="11"/>
  <c r="U150" i="11"/>
  <c r="U151" i="11"/>
  <c r="U152" i="11"/>
  <c r="U153" i="11"/>
  <c r="U154" i="11"/>
  <c r="U155" i="11"/>
  <c r="U156" i="11"/>
  <c r="U157" i="11"/>
  <c r="U158" i="11"/>
  <c r="U159" i="11"/>
  <c r="U160" i="11"/>
  <c r="U161" i="11"/>
  <c r="U162" i="11"/>
  <c r="U163" i="11"/>
  <c r="U164" i="11"/>
  <c r="U165" i="11"/>
  <c r="U166" i="11"/>
  <c r="U167" i="11"/>
  <c r="U168" i="11"/>
  <c r="U169" i="11"/>
  <c r="U170" i="11"/>
  <c r="U171" i="11"/>
  <c r="U172" i="11"/>
  <c r="U173" i="11"/>
  <c r="U174" i="11"/>
  <c r="U175" i="11"/>
  <c r="U176" i="11"/>
  <c r="U177" i="11"/>
  <c r="U178" i="11"/>
  <c r="U179" i="11"/>
  <c r="U180" i="11"/>
  <c r="U181" i="11"/>
  <c r="U182" i="11"/>
  <c r="U183" i="11"/>
  <c r="U184" i="11"/>
  <c r="U185" i="11"/>
  <c r="U186" i="11"/>
  <c r="U187" i="11"/>
  <c r="U188" i="11"/>
  <c r="U189" i="11"/>
  <c r="U190" i="11"/>
  <c r="U191" i="11"/>
  <c r="U192" i="11"/>
  <c r="U193" i="11"/>
  <c r="U194" i="11"/>
  <c r="U195" i="11"/>
  <c r="U196" i="11"/>
  <c r="U197" i="11"/>
  <c r="U198" i="11"/>
  <c r="U199" i="11"/>
  <c r="U200" i="11"/>
  <c r="U201" i="11"/>
  <c r="U202" i="11"/>
  <c r="U203" i="11"/>
  <c r="U204" i="11"/>
  <c r="U205" i="11"/>
  <c r="U206" i="11"/>
  <c r="U207" i="11"/>
  <c r="U208" i="11"/>
  <c r="U209" i="11"/>
  <c r="U210" i="11"/>
  <c r="U211" i="11"/>
  <c r="U212" i="11"/>
  <c r="U213" i="11"/>
  <c r="U214" i="11"/>
  <c r="U215" i="11"/>
  <c r="U216" i="11"/>
  <c r="U217" i="11"/>
  <c r="U218" i="11"/>
  <c r="U219" i="11"/>
  <c r="U220" i="11"/>
  <c r="U221" i="11"/>
  <c r="U222" i="11"/>
  <c r="U223" i="11"/>
  <c r="U224" i="11"/>
  <c r="U225" i="11"/>
  <c r="U226" i="11"/>
  <c r="U227" i="11"/>
  <c r="U228" i="11"/>
  <c r="U229" i="11"/>
  <c r="U230" i="11"/>
  <c r="U231" i="11"/>
  <c r="U232" i="11"/>
  <c r="U233" i="11"/>
  <c r="U234" i="11"/>
  <c r="U235" i="11"/>
  <c r="U236" i="11"/>
  <c r="U237" i="11"/>
  <c r="U238" i="11"/>
  <c r="U239" i="11"/>
  <c r="U240" i="11"/>
  <c r="U241" i="11"/>
  <c r="U242" i="11"/>
  <c r="U243" i="11"/>
  <c r="U244" i="11"/>
  <c r="U245" i="11"/>
  <c r="U246" i="11"/>
  <c r="U247" i="11"/>
  <c r="U248" i="11"/>
  <c r="U249" i="11"/>
  <c r="U250" i="11"/>
  <c r="U251" i="11"/>
  <c r="U252" i="11"/>
  <c r="U253" i="11"/>
  <c r="U254" i="11"/>
  <c r="U255" i="11"/>
  <c r="U256" i="11"/>
  <c r="U257" i="11"/>
  <c r="U258" i="11"/>
  <c r="U259" i="11"/>
  <c r="U260" i="11"/>
  <c r="U261" i="11"/>
  <c r="U262" i="11"/>
  <c r="U263" i="11"/>
  <c r="U264" i="11"/>
  <c r="U265" i="11"/>
  <c r="U266" i="11"/>
  <c r="U267" i="11"/>
  <c r="U268" i="11"/>
  <c r="U269" i="11"/>
  <c r="U270" i="11"/>
  <c r="U271" i="11"/>
  <c r="U272" i="11"/>
  <c r="U273" i="11"/>
  <c r="U274" i="11"/>
  <c r="U275" i="11"/>
  <c r="U276" i="11"/>
  <c r="U277" i="11"/>
  <c r="U278" i="11"/>
  <c r="U279" i="11"/>
  <c r="U280" i="11"/>
  <c r="U281" i="11"/>
  <c r="U282" i="11"/>
  <c r="U283" i="11"/>
  <c r="U284" i="11"/>
  <c r="U285" i="11"/>
  <c r="U286" i="11"/>
  <c r="U287" i="11"/>
  <c r="U288" i="11"/>
  <c r="U289" i="11"/>
  <c r="U290" i="11"/>
  <c r="U291" i="11"/>
  <c r="U292" i="11"/>
  <c r="U293" i="11"/>
  <c r="U294" i="11"/>
  <c r="U295" i="11"/>
  <c r="U296" i="11"/>
  <c r="U297" i="11"/>
  <c r="U298" i="11"/>
  <c r="U299" i="11"/>
  <c r="U300" i="11"/>
  <c r="U301" i="11"/>
  <c r="U302" i="11"/>
  <c r="U303" i="11"/>
  <c r="U304" i="11"/>
  <c r="U305" i="11"/>
  <c r="U306" i="11"/>
  <c r="U307" i="11"/>
  <c r="U308" i="11"/>
  <c r="U309" i="11"/>
  <c r="U310" i="11"/>
  <c r="U311" i="11"/>
  <c r="U312" i="11"/>
  <c r="U313" i="11"/>
  <c r="U314" i="11"/>
  <c r="U315" i="11"/>
  <c r="U316" i="11"/>
  <c r="U317" i="11"/>
  <c r="U318" i="11"/>
  <c r="U319" i="11"/>
  <c r="U320" i="11"/>
  <c r="U321" i="11"/>
  <c r="U322" i="11"/>
  <c r="U323" i="11"/>
  <c r="U324" i="11"/>
  <c r="U325" i="11"/>
  <c r="U326" i="11"/>
  <c r="U327" i="11"/>
  <c r="U328" i="11"/>
  <c r="U329" i="11"/>
  <c r="U330" i="11"/>
  <c r="U331" i="11"/>
  <c r="U332" i="11"/>
  <c r="U333" i="11"/>
  <c r="U334" i="11"/>
  <c r="U335" i="11"/>
  <c r="U336" i="11"/>
  <c r="U337" i="11"/>
  <c r="U338" i="11"/>
  <c r="U339" i="11"/>
  <c r="U340" i="11"/>
  <c r="U341" i="11"/>
  <c r="U342" i="11"/>
  <c r="U343" i="11"/>
  <c r="U344" i="11"/>
  <c r="U345" i="11"/>
  <c r="U346" i="11"/>
  <c r="U347" i="11"/>
  <c r="U348" i="11"/>
  <c r="U349" i="11"/>
  <c r="U350" i="11"/>
  <c r="U351" i="11"/>
  <c r="U352" i="11"/>
  <c r="U353" i="11"/>
  <c r="U354" i="11"/>
  <c r="U355" i="11"/>
  <c r="U356" i="11"/>
  <c r="U357" i="11"/>
  <c r="U358" i="11"/>
  <c r="U359" i="11"/>
  <c r="U360" i="11"/>
  <c r="U361" i="11"/>
  <c r="U362" i="11"/>
  <c r="U363" i="11"/>
  <c r="U364" i="11"/>
  <c r="U365" i="11"/>
  <c r="U366" i="11"/>
  <c r="U367" i="11"/>
  <c r="U368" i="11"/>
  <c r="U369" i="11"/>
  <c r="U370" i="11"/>
  <c r="U371" i="11"/>
  <c r="U372" i="11"/>
  <c r="U373" i="11"/>
  <c r="U374" i="11"/>
  <c r="U375" i="11"/>
  <c r="U376" i="11"/>
  <c r="U377" i="11"/>
  <c r="U378" i="11"/>
  <c r="U379" i="11"/>
  <c r="U380" i="11"/>
  <c r="U381" i="11"/>
  <c r="U382" i="11"/>
  <c r="U383" i="11"/>
  <c r="U384" i="11"/>
  <c r="U385" i="11"/>
  <c r="U386" i="11"/>
  <c r="U387" i="11"/>
  <c r="U388" i="11"/>
  <c r="U389" i="11"/>
  <c r="U390" i="11"/>
  <c r="U391" i="11"/>
  <c r="U392" i="11"/>
  <c r="U393" i="11"/>
  <c r="U394" i="11"/>
  <c r="U395" i="11"/>
  <c r="U396" i="11"/>
  <c r="U397" i="11"/>
  <c r="U398" i="11"/>
  <c r="U399" i="11"/>
  <c r="U400" i="11"/>
  <c r="U401" i="11"/>
  <c r="U402" i="11"/>
  <c r="U403" i="11"/>
  <c r="U404" i="11"/>
  <c r="U405" i="11"/>
  <c r="U406" i="11"/>
  <c r="U407" i="11"/>
  <c r="U408" i="11"/>
  <c r="U409" i="11"/>
  <c r="U410" i="11"/>
  <c r="U411" i="11"/>
  <c r="U412" i="11"/>
  <c r="U413" i="11"/>
  <c r="U414" i="11"/>
  <c r="U415" i="11"/>
  <c r="U416" i="11"/>
  <c r="U417" i="11"/>
  <c r="U418" i="11"/>
  <c r="U419" i="11"/>
  <c r="U420" i="11"/>
  <c r="U421" i="11"/>
  <c r="U422" i="11"/>
  <c r="U423" i="11"/>
  <c r="U424" i="11"/>
  <c r="U425" i="11"/>
  <c r="U426" i="11"/>
  <c r="U427" i="11"/>
  <c r="U428" i="11"/>
  <c r="U429" i="11"/>
  <c r="U430" i="11"/>
  <c r="U431" i="11"/>
  <c r="U432" i="11"/>
  <c r="U433" i="11"/>
  <c r="U434" i="11"/>
  <c r="U435" i="11"/>
  <c r="U436" i="11"/>
  <c r="U437" i="11"/>
  <c r="U438" i="11"/>
  <c r="U439" i="11"/>
  <c r="U440" i="11"/>
  <c r="U441" i="11"/>
  <c r="U442" i="11"/>
  <c r="U443" i="11"/>
  <c r="U444" i="11"/>
  <c r="U445" i="11"/>
  <c r="U446" i="11"/>
  <c r="U447" i="11"/>
  <c r="U448" i="11"/>
  <c r="U449" i="11"/>
  <c r="U450" i="11"/>
  <c r="U451" i="11"/>
  <c r="U452" i="11"/>
  <c r="U453" i="11"/>
  <c r="U454" i="11"/>
  <c r="U455" i="11"/>
  <c r="U456" i="11"/>
  <c r="U457" i="11"/>
  <c r="U458" i="11"/>
  <c r="U459" i="11"/>
  <c r="U460" i="11"/>
  <c r="U461" i="11"/>
  <c r="U462" i="11"/>
  <c r="U463" i="11"/>
  <c r="U464" i="11"/>
  <c r="U465" i="11"/>
  <c r="U466" i="11"/>
  <c r="U467" i="11"/>
  <c r="U468" i="11"/>
  <c r="U469" i="11"/>
  <c r="U470" i="11"/>
  <c r="U471" i="11"/>
  <c r="U472" i="11"/>
  <c r="U473" i="11"/>
  <c r="U474" i="11"/>
  <c r="U475" i="11"/>
  <c r="U476" i="11"/>
  <c r="U477" i="11"/>
  <c r="U478" i="11"/>
  <c r="U479" i="11"/>
  <c r="U480" i="11"/>
  <c r="U481" i="11"/>
  <c r="U482" i="11"/>
  <c r="U483" i="11"/>
  <c r="U484" i="11"/>
  <c r="U485" i="11"/>
  <c r="U486" i="11"/>
  <c r="U487" i="11"/>
  <c r="U488" i="11"/>
  <c r="U489" i="11"/>
  <c r="U490" i="11"/>
  <c r="U491" i="11"/>
  <c r="U492" i="11"/>
  <c r="U493" i="11"/>
  <c r="U494" i="11"/>
  <c r="U495" i="11"/>
  <c r="U496" i="11"/>
  <c r="U497" i="11"/>
  <c r="U498" i="11"/>
  <c r="U499" i="11"/>
  <c r="U500" i="11"/>
  <c r="U501" i="11"/>
  <c r="U502" i="11"/>
  <c r="U503" i="11"/>
  <c r="U504" i="11"/>
  <c r="U505" i="11"/>
  <c r="U506" i="11"/>
  <c r="U507" i="11"/>
  <c r="U508" i="11"/>
  <c r="U509" i="11"/>
  <c r="U510" i="11"/>
  <c r="U511" i="11"/>
  <c r="U512" i="11"/>
  <c r="U513" i="11"/>
  <c r="U514" i="11"/>
  <c r="U515" i="11"/>
  <c r="U516" i="11"/>
  <c r="U517" i="11"/>
  <c r="U518" i="11"/>
  <c r="U519" i="11"/>
  <c r="U520" i="11"/>
  <c r="U521" i="11"/>
  <c r="U522" i="11"/>
  <c r="U523" i="11"/>
  <c r="U524" i="11"/>
  <c r="U525" i="11"/>
  <c r="U526" i="11"/>
  <c r="U527" i="11"/>
  <c r="U528" i="11"/>
  <c r="U529" i="11"/>
  <c r="U530" i="11"/>
  <c r="U531" i="11"/>
  <c r="U532" i="11"/>
  <c r="U533" i="11"/>
  <c r="U534" i="11"/>
  <c r="U535" i="11"/>
  <c r="U536" i="11"/>
  <c r="U537" i="11"/>
  <c r="U538" i="11"/>
  <c r="U539" i="11"/>
  <c r="U540" i="11"/>
  <c r="U541" i="11"/>
  <c r="U542" i="11"/>
  <c r="U543" i="11"/>
  <c r="U544" i="11"/>
  <c r="U545" i="11"/>
  <c r="U546" i="11"/>
  <c r="U547" i="11"/>
  <c r="U548" i="11"/>
  <c r="U549" i="11"/>
  <c r="U550" i="11"/>
  <c r="U551" i="11"/>
  <c r="U552" i="11"/>
  <c r="U553" i="11"/>
  <c r="U554" i="11"/>
  <c r="U555" i="11"/>
  <c r="U556" i="11"/>
  <c r="U557" i="11"/>
  <c r="U558" i="11"/>
  <c r="U559" i="11"/>
  <c r="U560" i="11"/>
  <c r="U561" i="11"/>
  <c r="U562" i="11"/>
  <c r="U563" i="11"/>
  <c r="U564" i="11"/>
  <c r="U565" i="11"/>
  <c r="U566" i="11"/>
  <c r="U567" i="11"/>
  <c r="U568" i="11"/>
  <c r="U569" i="11"/>
  <c r="U570" i="11"/>
  <c r="U571" i="11"/>
  <c r="U572" i="11"/>
  <c r="U573" i="11"/>
  <c r="U574" i="11"/>
  <c r="U575" i="11"/>
  <c r="U576" i="11"/>
  <c r="U577" i="11"/>
  <c r="U578" i="11"/>
  <c r="U579" i="11"/>
  <c r="U580" i="11"/>
  <c r="U581" i="11"/>
  <c r="U582" i="11"/>
  <c r="U583" i="11"/>
  <c r="U584" i="11"/>
  <c r="U585" i="11"/>
  <c r="U586" i="11"/>
  <c r="U587" i="11"/>
  <c r="U588" i="11"/>
  <c r="U589" i="11"/>
  <c r="U590" i="11"/>
  <c r="U591" i="11"/>
  <c r="U592" i="11"/>
  <c r="U593" i="11"/>
  <c r="U594" i="11"/>
  <c r="U595" i="11"/>
  <c r="U596" i="11"/>
  <c r="U597" i="11"/>
  <c r="U598" i="11"/>
  <c r="U599" i="11"/>
  <c r="U600" i="11"/>
  <c r="U601" i="11"/>
  <c r="U602" i="11"/>
  <c r="U603" i="11"/>
  <c r="U604" i="11"/>
  <c r="U605" i="11"/>
  <c r="U606" i="11"/>
  <c r="U607" i="11"/>
  <c r="U608" i="11"/>
  <c r="U609" i="11"/>
  <c r="U610" i="11"/>
  <c r="U611" i="11"/>
  <c r="U612" i="11"/>
  <c r="U613" i="11"/>
  <c r="U614" i="11"/>
  <c r="U615" i="11"/>
  <c r="U616" i="11"/>
  <c r="U617" i="11"/>
  <c r="U618" i="11"/>
  <c r="U619" i="11"/>
  <c r="U620" i="11"/>
  <c r="U621" i="11"/>
  <c r="U622" i="11"/>
  <c r="U623" i="11"/>
  <c r="U624" i="11"/>
  <c r="U625" i="11"/>
  <c r="U626" i="11"/>
  <c r="U627" i="11"/>
  <c r="U628" i="11"/>
  <c r="U629" i="11"/>
  <c r="U630" i="11"/>
  <c r="U631" i="11"/>
  <c r="U632" i="11"/>
  <c r="U633" i="11"/>
  <c r="U634" i="11"/>
  <c r="U635" i="11"/>
  <c r="U636" i="11"/>
  <c r="U637" i="11"/>
  <c r="U638" i="11"/>
  <c r="U639" i="11"/>
  <c r="U640" i="11"/>
  <c r="U641" i="11"/>
  <c r="U642" i="11"/>
  <c r="U643" i="11"/>
  <c r="U644" i="11"/>
  <c r="U645" i="11"/>
  <c r="U646" i="11"/>
  <c r="U647" i="11"/>
  <c r="U648" i="11"/>
  <c r="U649" i="11"/>
  <c r="U650" i="11"/>
  <c r="U651" i="11"/>
  <c r="U652" i="11"/>
  <c r="U653" i="11"/>
  <c r="U654" i="11"/>
  <c r="U655" i="11"/>
  <c r="U656" i="11"/>
  <c r="U657" i="11"/>
  <c r="U658" i="11"/>
  <c r="U659" i="11"/>
  <c r="U660" i="11"/>
  <c r="U661" i="11"/>
  <c r="U662" i="11"/>
  <c r="U663" i="11"/>
  <c r="U664" i="11"/>
  <c r="U665" i="11"/>
  <c r="U666" i="11"/>
  <c r="U667" i="11"/>
  <c r="U668" i="11"/>
  <c r="U669" i="11"/>
  <c r="U670" i="11"/>
  <c r="U671" i="11"/>
  <c r="U672" i="11"/>
  <c r="U673" i="11"/>
  <c r="U674" i="11"/>
  <c r="U675" i="11"/>
  <c r="U676" i="11"/>
  <c r="U677" i="11"/>
  <c r="U678" i="11"/>
  <c r="U679" i="11"/>
  <c r="U680" i="11"/>
  <c r="U681" i="11"/>
  <c r="U682" i="11"/>
  <c r="U683" i="11"/>
  <c r="U684" i="11"/>
  <c r="U685" i="11"/>
  <c r="U686" i="11"/>
  <c r="U687" i="11"/>
  <c r="U688" i="11"/>
  <c r="U689" i="11"/>
  <c r="U690" i="11"/>
  <c r="U691" i="11"/>
  <c r="U692" i="11"/>
  <c r="U693" i="11"/>
  <c r="U694" i="11"/>
  <c r="U695" i="11"/>
  <c r="U696" i="11"/>
  <c r="U697" i="11"/>
  <c r="U698" i="11"/>
  <c r="U699" i="11"/>
  <c r="U700" i="11"/>
  <c r="U701" i="11"/>
  <c r="U702" i="11"/>
  <c r="U703" i="11"/>
  <c r="U704" i="11"/>
  <c r="U705" i="11"/>
  <c r="U706" i="11"/>
  <c r="U707" i="11"/>
  <c r="U708" i="11"/>
  <c r="U709" i="11"/>
  <c r="U710" i="11"/>
  <c r="U711" i="11"/>
  <c r="U712" i="11"/>
  <c r="U713" i="11"/>
  <c r="U714" i="11"/>
  <c r="U715" i="11"/>
  <c r="U716" i="11"/>
  <c r="U717" i="11"/>
  <c r="U718" i="11"/>
  <c r="U719" i="11"/>
  <c r="U720" i="11"/>
  <c r="U721" i="11"/>
  <c r="U722" i="11"/>
  <c r="U723" i="11"/>
  <c r="U724" i="11"/>
  <c r="U725" i="11"/>
  <c r="U726" i="11"/>
  <c r="U727" i="11"/>
  <c r="U728" i="11"/>
  <c r="U729" i="11"/>
  <c r="U730" i="11"/>
  <c r="U731" i="11"/>
  <c r="U732" i="11"/>
  <c r="U733" i="11"/>
  <c r="U734" i="11"/>
  <c r="U735" i="11"/>
  <c r="U736" i="11"/>
  <c r="U737" i="11"/>
  <c r="U738" i="11"/>
  <c r="U739" i="11"/>
  <c r="U740" i="11"/>
  <c r="U741" i="11"/>
  <c r="U742" i="11"/>
  <c r="U743" i="11"/>
  <c r="U744" i="11"/>
  <c r="U745" i="11"/>
  <c r="U746" i="11"/>
  <c r="U747" i="11"/>
  <c r="U748" i="11"/>
  <c r="U749" i="11"/>
  <c r="U750" i="11"/>
  <c r="U751" i="11"/>
  <c r="U752" i="11"/>
  <c r="U753" i="11"/>
  <c r="U754" i="11"/>
  <c r="U755" i="11"/>
  <c r="U756" i="11"/>
  <c r="U757" i="11"/>
  <c r="U758" i="11"/>
  <c r="U759" i="11"/>
  <c r="U760" i="11"/>
  <c r="U761" i="11"/>
  <c r="U762" i="11"/>
  <c r="U763" i="11"/>
  <c r="U764" i="11"/>
  <c r="U765" i="11"/>
  <c r="U766" i="11"/>
  <c r="U767" i="11"/>
  <c r="U768" i="11"/>
  <c r="U769" i="11"/>
  <c r="U770" i="11"/>
  <c r="U771" i="11"/>
  <c r="U772" i="11"/>
  <c r="U773" i="11"/>
  <c r="U774" i="11"/>
  <c r="U775" i="11"/>
  <c r="U776" i="11"/>
  <c r="U777" i="11"/>
  <c r="U778" i="11"/>
  <c r="U779" i="11"/>
  <c r="U780" i="11"/>
  <c r="U781" i="11"/>
  <c r="U782" i="11"/>
  <c r="U783" i="11"/>
  <c r="U784" i="11"/>
  <c r="U785" i="11"/>
  <c r="U786" i="11"/>
  <c r="U787" i="11"/>
  <c r="U788" i="11"/>
  <c r="U789" i="11"/>
  <c r="U790" i="11"/>
  <c r="U791" i="11"/>
  <c r="U792" i="11"/>
  <c r="U793" i="11"/>
  <c r="U794" i="11"/>
  <c r="U795" i="11"/>
  <c r="U796" i="11"/>
  <c r="U797" i="11"/>
  <c r="U798" i="11"/>
  <c r="U799" i="11"/>
  <c r="U800" i="11"/>
  <c r="U801" i="11"/>
  <c r="U802" i="11"/>
  <c r="U803" i="11"/>
  <c r="U804" i="11"/>
  <c r="U805" i="11"/>
  <c r="U806" i="11"/>
  <c r="U807" i="11"/>
  <c r="U808" i="11"/>
  <c r="U809" i="11"/>
  <c r="U810" i="11"/>
  <c r="U811" i="11"/>
  <c r="U812" i="11"/>
  <c r="U813" i="11"/>
  <c r="U814" i="11"/>
  <c r="U815" i="11"/>
  <c r="U816" i="11"/>
  <c r="U817" i="11"/>
  <c r="U818" i="11"/>
  <c r="U819" i="11"/>
  <c r="U820" i="11"/>
  <c r="U821" i="11"/>
  <c r="U822" i="11"/>
  <c r="U823" i="11"/>
  <c r="U824" i="11"/>
  <c r="U825" i="11"/>
  <c r="U826" i="11"/>
  <c r="U827" i="11"/>
  <c r="U828" i="11"/>
  <c r="U829" i="11"/>
  <c r="U830" i="11"/>
  <c r="U831" i="11"/>
  <c r="U832" i="11"/>
  <c r="U833" i="11"/>
  <c r="U834" i="11"/>
  <c r="U835" i="11"/>
  <c r="U836" i="11"/>
  <c r="U837" i="11"/>
  <c r="U838" i="11"/>
  <c r="U839" i="11"/>
  <c r="U840" i="11"/>
  <c r="U841" i="11"/>
  <c r="U842" i="11"/>
  <c r="U843" i="11"/>
  <c r="U844" i="11"/>
  <c r="U845" i="11"/>
  <c r="U846" i="11"/>
  <c r="U847" i="11"/>
  <c r="U848" i="11"/>
  <c r="U849" i="11"/>
  <c r="U850" i="11"/>
  <c r="U851" i="11"/>
  <c r="U852" i="11"/>
  <c r="U853" i="11"/>
  <c r="U14" i="11"/>
  <c r="T15" i="11"/>
  <c r="T16" i="11" s="1"/>
  <c r="T17" i="11" s="1"/>
  <c r="T18" i="11" s="1"/>
  <c r="T19" i="11" s="1"/>
  <c r="T20" i="11" s="1"/>
  <c r="T21" i="11" s="1"/>
  <c r="T22" i="11" s="1"/>
  <c r="T23" i="11" s="1"/>
  <c r="T24" i="11" s="1"/>
  <c r="T25" i="11" s="1"/>
  <c r="T26" i="11" s="1"/>
  <c r="T27" i="11" s="1"/>
  <c r="T28" i="11" s="1"/>
  <c r="T29" i="11" s="1"/>
  <c r="T30" i="11" s="1"/>
  <c r="T31" i="11" s="1"/>
  <c r="T32" i="11" s="1"/>
  <c r="T33" i="11" s="1"/>
  <c r="T34" i="11" s="1"/>
  <c r="T35" i="11" s="1"/>
  <c r="T36" i="11" s="1"/>
  <c r="T37" i="11" s="1"/>
  <c r="T38" i="11" s="1"/>
  <c r="T39" i="11" s="1"/>
  <c r="T40" i="11" s="1"/>
  <c r="T41" i="11" s="1"/>
  <c r="T42" i="11" s="1"/>
  <c r="T43" i="11" s="1"/>
  <c r="T44" i="11" s="1"/>
  <c r="T45" i="11" s="1"/>
  <c r="T46" i="11" s="1"/>
  <c r="T47" i="11" s="1"/>
  <c r="T48" i="11" s="1"/>
  <c r="T49" i="11" s="1"/>
  <c r="T50" i="11" s="1"/>
  <c r="T51" i="11" s="1"/>
  <c r="T52" i="11" s="1"/>
  <c r="T53" i="11" s="1"/>
  <c r="T54" i="11" s="1"/>
  <c r="T55" i="11" s="1"/>
  <c r="T56" i="11" s="1"/>
  <c r="T57" i="11" s="1"/>
  <c r="T58" i="11" s="1"/>
  <c r="T59" i="11" s="1"/>
  <c r="T60" i="11" s="1"/>
  <c r="T61" i="11" s="1"/>
  <c r="T62" i="11" s="1"/>
  <c r="T63" i="11" s="1"/>
  <c r="T64" i="11" s="1"/>
  <c r="T65" i="11" s="1"/>
  <c r="T66" i="11" s="1"/>
  <c r="T67" i="11" s="1"/>
  <c r="T68" i="11" s="1"/>
  <c r="T69" i="11" s="1"/>
  <c r="T70" i="11" s="1"/>
  <c r="T71" i="11" s="1"/>
  <c r="T72" i="11" s="1"/>
  <c r="T73" i="11" s="1"/>
  <c r="T74" i="11" s="1"/>
  <c r="T75" i="11" s="1"/>
  <c r="T76" i="11" s="1"/>
  <c r="T77" i="11" s="1"/>
  <c r="T78" i="11" s="1"/>
  <c r="T79" i="11" s="1"/>
  <c r="T80" i="11" s="1"/>
  <c r="T81" i="11" s="1"/>
  <c r="T82" i="11" s="1"/>
  <c r="T83" i="11" s="1"/>
  <c r="T84" i="11" s="1"/>
  <c r="T85" i="11" s="1"/>
  <c r="T86" i="11" s="1"/>
  <c r="T87" i="11" s="1"/>
  <c r="T88" i="11" s="1"/>
  <c r="T89" i="11" s="1"/>
  <c r="T90" i="11" s="1"/>
  <c r="T91" i="11" s="1"/>
  <c r="T92" i="11" s="1"/>
  <c r="T93" i="11" s="1"/>
  <c r="T94" i="11" s="1"/>
  <c r="T95" i="11" s="1"/>
  <c r="T96" i="11" s="1"/>
  <c r="T97" i="11" s="1"/>
  <c r="T98" i="11" s="1"/>
  <c r="T99" i="11" s="1"/>
  <c r="T100" i="11" s="1"/>
  <c r="T101" i="11" s="1"/>
  <c r="T102" i="11" s="1"/>
  <c r="T103" i="11" s="1"/>
  <c r="T104" i="11" s="1"/>
  <c r="T105" i="11" s="1"/>
  <c r="T106" i="11" s="1"/>
  <c r="T107" i="11" s="1"/>
  <c r="T108" i="11" s="1"/>
  <c r="T109" i="11" s="1"/>
  <c r="T110" i="11" s="1"/>
  <c r="T111" i="11" s="1"/>
  <c r="T112" i="11" s="1"/>
  <c r="T113" i="11" s="1"/>
  <c r="T114" i="11" s="1"/>
  <c r="T115" i="11" s="1"/>
  <c r="T116" i="11" s="1"/>
  <c r="T117" i="11" s="1"/>
  <c r="T118" i="11" s="1"/>
  <c r="T119" i="11" s="1"/>
  <c r="T120" i="11" s="1"/>
  <c r="T121" i="11" s="1"/>
  <c r="T122" i="11" s="1"/>
  <c r="T123" i="11" s="1"/>
  <c r="T124" i="11" s="1"/>
  <c r="T125" i="11" s="1"/>
  <c r="T126" i="11" s="1"/>
  <c r="T127" i="11" s="1"/>
  <c r="T128" i="11" s="1"/>
  <c r="T129" i="11" s="1"/>
  <c r="T130" i="11" s="1"/>
  <c r="T131" i="11" s="1"/>
  <c r="T132" i="11" s="1"/>
  <c r="T133" i="11" s="1"/>
  <c r="T134" i="11" s="1"/>
  <c r="T135" i="11" s="1"/>
  <c r="T136" i="11" s="1"/>
  <c r="T137" i="11" s="1"/>
  <c r="T138" i="11" s="1"/>
  <c r="T139" i="11" s="1"/>
  <c r="T140" i="11" s="1"/>
  <c r="T141" i="11" s="1"/>
  <c r="T142" i="11" s="1"/>
  <c r="T143" i="11" s="1"/>
  <c r="T144" i="11" s="1"/>
  <c r="T145" i="11" s="1"/>
  <c r="T146" i="11" s="1"/>
  <c r="T147" i="11" s="1"/>
  <c r="T148" i="11" s="1"/>
  <c r="T149" i="11" s="1"/>
  <c r="T150" i="11" s="1"/>
  <c r="T151" i="11" s="1"/>
  <c r="T152" i="11" s="1"/>
  <c r="T153" i="11" s="1"/>
  <c r="T154" i="11" s="1"/>
  <c r="T155" i="11" s="1"/>
  <c r="T156" i="11" s="1"/>
  <c r="T157" i="11" s="1"/>
  <c r="T158" i="11" s="1"/>
  <c r="T159" i="11" s="1"/>
  <c r="T160" i="11" s="1"/>
  <c r="T161" i="11" s="1"/>
  <c r="T162" i="11" s="1"/>
  <c r="T163" i="11" s="1"/>
  <c r="T164" i="11" s="1"/>
  <c r="T165" i="11" s="1"/>
  <c r="T166" i="11" s="1"/>
  <c r="T167" i="11" s="1"/>
  <c r="T168" i="11" s="1"/>
  <c r="T169" i="11" s="1"/>
  <c r="T170" i="11" s="1"/>
  <c r="T171" i="11" s="1"/>
  <c r="T172" i="11" s="1"/>
  <c r="T173" i="11" s="1"/>
  <c r="T174" i="11" s="1"/>
  <c r="T175" i="11" s="1"/>
  <c r="T176" i="11" s="1"/>
  <c r="T177" i="11" s="1"/>
  <c r="T178" i="11" s="1"/>
  <c r="T179" i="11" s="1"/>
  <c r="T180" i="11" s="1"/>
  <c r="T181" i="11" s="1"/>
  <c r="T182" i="11" s="1"/>
  <c r="T183" i="11" s="1"/>
  <c r="T184" i="11" s="1"/>
  <c r="T185" i="11" s="1"/>
  <c r="T186" i="11" s="1"/>
  <c r="T187" i="11" s="1"/>
  <c r="T188" i="11" s="1"/>
  <c r="T189" i="11" s="1"/>
  <c r="T190" i="11" s="1"/>
  <c r="T191" i="11" s="1"/>
  <c r="T192" i="11" s="1"/>
  <c r="T193" i="11" s="1"/>
  <c r="T194" i="11" s="1"/>
  <c r="T195" i="11" s="1"/>
  <c r="T196" i="11" s="1"/>
  <c r="T197" i="11" s="1"/>
  <c r="T198" i="11" s="1"/>
  <c r="T199" i="11" s="1"/>
  <c r="T200" i="11" s="1"/>
  <c r="T201" i="11" s="1"/>
  <c r="T202" i="11" s="1"/>
  <c r="T203" i="11" s="1"/>
  <c r="T204" i="11" s="1"/>
  <c r="T205" i="11" s="1"/>
  <c r="T206" i="11" s="1"/>
  <c r="T207" i="11" s="1"/>
  <c r="T208" i="11" s="1"/>
  <c r="T209" i="11" s="1"/>
  <c r="T210" i="11" s="1"/>
  <c r="T211" i="11" s="1"/>
  <c r="T212" i="11" s="1"/>
  <c r="T213" i="11" s="1"/>
  <c r="T214" i="11" s="1"/>
  <c r="T215" i="11" s="1"/>
  <c r="T216" i="11" s="1"/>
  <c r="T217" i="11" s="1"/>
  <c r="T218" i="11" s="1"/>
  <c r="T219" i="11" s="1"/>
  <c r="T220" i="11" s="1"/>
  <c r="T221" i="11" s="1"/>
  <c r="T222" i="11" s="1"/>
  <c r="T223" i="11" s="1"/>
  <c r="T224" i="11" s="1"/>
  <c r="T225" i="11" s="1"/>
  <c r="T226" i="11" s="1"/>
  <c r="T227" i="11" s="1"/>
  <c r="T228" i="11" s="1"/>
  <c r="T229" i="11" s="1"/>
  <c r="T230" i="11" s="1"/>
  <c r="T231" i="11" s="1"/>
  <c r="T232" i="11" s="1"/>
  <c r="T233" i="11" s="1"/>
  <c r="T234" i="11" s="1"/>
  <c r="T235" i="11" s="1"/>
  <c r="T236" i="11" s="1"/>
  <c r="T237" i="11" s="1"/>
  <c r="T238" i="11" s="1"/>
  <c r="T239" i="11" s="1"/>
  <c r="T240" i="11" s="1"/>
  <c r="T241" i="11" s="1"/>
  <c r="T242" i="11" s="1"/>
  <c r="T243" i="11" s="1"/>
  <c r="T244" i="11" s="1"/>
  <c r="T245" i="11" s="1"/>
  <c r="T246" i="11" s="1"/>
  <c r="T247" i="11" s="1"/>
  <c r="T248" i="11" s="1"/>
  <c r="T249" i="11" s="1"/>
  <c r="T250" i="11" s="1"/>
  <c r="T251" i="11" s="1"/>
  <c r="T252" i="11" s="1"/>
  <c r="T253" i="11" s="1"/>
  <c r="T254" i="11" s="1"/>
  <c r="T255" i="11" s="1"/>
  <c r="T256" i="11" s="1"/>
  <c r="T257" i="11" s="1"/>
  <c r="T258" i="11" s="1"/>
  <c r="T259" i="11" s="1"/>
  <c r="T260" i="11" s="1"/>
  <c r="T261" i="11" s="1"/>
  <c r="T262" i="11" s="1"/>
  <c r="T263" i="11" s="1"/>
  <c r="T264" i="11" s="1"/>
  <c r="T265" i="11" s="1"/>
  <c r="T266" i="11" s="1"/>
  <c r="T267" i="11" s="1"/>
  <c r="T268" i="11" s="1"/>
  <c r="T269" i="11" s="1"/>
  <c r="T270" i="11" s="1"/>
  <c r="T271" i="11" s="1"/>
  <c r="T272" i="11" s="1"/>
  <c r="T273" i="11" s="1"/>
  <c r="T274" i="11" s="1"/>
  <c r="T275" i="11" s="1"/>
  <c r="T276" i="11" s="1"/>
  <c r="T277" i="11" s="1"/>
  <c r="T278" i="11" s="1"/>
  <c r="T279" i="11" s="1"/>
  <c r="T280" i="11" s="1"/>
  <c r="T281" i="11" s="1"/>
  <c r="T282" i="11" s="1"/>
  <c r="T283" i="11" s="1"/>
  <c r="T284" i="11" s="1"/>
  <c r="T285" i="11" s="1"/>
  <c r="T286" i="11" s="1"/>
  <c r="T287" i="11" s="1"/>
  <c r="T288" i="11" s="1"/>
  <c r="T289" i="11" s="1"/>
  <c r="T290" i="11" s="1"/>
  <c r="T291" i="11" s="1"/>
  <c r="T292" i="11" s="1"/>
  <c r="T293" i="11" s="1"/>
  <c r="T294" i="11" s="1"/>
  <c r="T295" i="11" s="1"/>
  <c r="T296" i="11" s="1"/>
  <c r="T297" i="11" s="1"/>
  <c r="T298" i="11" s="1"/>
  <c r="T299" i="11" s="1"/>
  <c r="T300" i="11" s="1"/>
  <c r="T301" i="11" s="1"/>
  <c r="T302" i="11" s="1"/>
  <c r="T303" i="11" s="1"/>
  <c r="T304" i="11" s="1"/>
  <c r="T305" i="11" s="1"/>
  <c r="T306" i="11" s="1"/>
  <c r="T307" i="11" s="1"/>
  <c r="T308" i="11" s="1"/>
  <c r="T309" i="11" s="1"/>
  <c r="T310" i="11" s="1"/>
  <c r="T311" i="11" s="1"/>
  <c r="T312" i="11" s="1"/>
  <c r="T313" i="11" s="1"/>
  <c r="T314" i="11" s="1"/>
  <c r="T315" i="11" s="1"/>
  <c r="T316" i="11" s="1"/>
  <c r="T317" i="11" s="1"/>
  <c r="T318" i="11" s="1"/>
  <c r="T319" i="11" s="1"/>
  <c r="T320" i="11" s="1"/>
  <c r="T321" i="11" s="1"/>
  <c r="T322" i="11" s="1"/>
  <c r="T323" i="11" s="1"/>
  <c r="T324" i="11" s="1"/>
  <c r="T325" i="11" s="1"/>
  <c r="T326" i="11" s="1"/>
  <c r="T327" i="11" s="1"/>
  <c r="T328" i="11" s="1"/>
  <c r="T329" i="11" s="1"/>
  <c r="T330" i="11" s="1"/>
  <c r="T331" i="11" s="1"/>
  <c r="T332" i="11" s="1"/>
  <c r="T333" i="11" s="1"/>
  <c r="T334" i="11" s="1"/>
  <c r="T335" i="11" s="1"/>
  <c r="T336" i="11" s="1"/>
  <c r="T337" i="11" s="1"/>
  <c r="T338" i="11" s="1"/>
  <c r="T339" i="11" s="1"/>
  <c r="T340" i="11" s="1"/>
  <c r="T341" i="11" s="1"/>
  <c r="T342" i="11" s="1"/>
  <c r="T343" i="11" s="1"/>
  <c r="T344" i="11" s="1"/>
  <c r="T345" i="11" s="1"/>
  <c r="T346" i="11" s="1"/>
  <c r="T347" i="11" s="1"/>
  <c r="T348" i="11" s="1"/>
  <c r="T349" i="11" s="1"/>
  <c r="T350" i="11" s="1"/>
  <c r="T351" i="11" s="1"/>
  <c r="T352" i="11" s="1"/>
  <c r="T353" i="11" s="1"/>
  <c r="T354" i="11" s="1"/>
  <c r="T355" i="11" s="1"/>
  <c r="T356" i="11" s="1"/>
  <c r="T357" i="11" s="1"/>
  <c r="T358" i="11" s="1"/>
  <c r="T359" i="11" s="1"/>
  <c r="T360" i="11" s="1"/>
  <c r="T361" i="11" s="1"/>
  <c r="T362" i="11" s="1"/>
  <c r="T363" i="11" s="1"/>
  <c r="T364" i="11" s="1"/>
  <c r="T365" i="11" s="1"/>
  <c r="T366" i="11" s="1"/>
  <c r="T367" i="11" s="1"/>
  <c r="T368" i="11" s="1"/>
  <c r="T369" i="11" s="1"/>
  <c r="T370" i="11" s="1"/>
  <c r="T371" i="11" s="1"/>
  <c r="T372" i="11" s="1"/>
  <c r="T373" i="11" s="1"/>
  <c r="T374" i="11" s="1"/>
  <c r="T375" i="11" s="1"/>
  <c r="T376" i="11" s="1"/>
  <c r="T377" i="11" s="1"/>
  <c r="T378" i="11" s="1"/>
  <c r="T379" i="11" s="1"/>
  <c r="T380" i="11" s="1"/>
  <c r="T381" i="11" s="1"/>
  <c r="T382" i="11" s="1"/>
  <c r="T383" i="11" s="1"/>
  <c r="T384" i="11" s="1"/>
  <c r="T385" i="11" s="1"/>
  <c r="T386" i="11" s="1"/>
  <c r="T387" i="11" s="1"/>
  <c r="T388" i="11" s="1"/>
  <c r="T389" i="11" s="1"/>
  <c r="T390" i="11" s="1"/>
  <c r="T391" i="11" s="1"/>
  <c r="T392" i="11" s="1"/>
  <c r="T393" i="11" s="1"/>
  <c r="T394" i="11" s="1"/>
  <c r="T395" i="11" s="1"/>
  <c r="T396" i="11" s="1"/>
  <c r="T397" i="11" s="1"/>
  <c r="T398" i="11" s="1"/>
  <c r="T399" i="11" s="1"/>
  <c r="T400" i="11" s="1"/>
  <c r="T401" i="11" s="1"/>
  <c r="T402" i="11" s="1"/>
  <c r="T403" i="11" s="1"/>
  <c r="T404" i="11" s="1"/>
  <c r="T405" i="11" s="1"/>
  <c r="T406" i="11" s="1"/>
  <c r="T407" i="11" s="1"/>
  <c r="T408" i="11" s="1"/>
  <c r="T409" i="11" s="1"/>
  <c r="T410" i="11" s="1"/>
  <c r="T411" i="11" s="1"/>
  <c r="T412" i="11" s="1"/>
  <c r="T413" i="11" s="1"/>
  <c r="T414" i="11" s="1"/>
  <c r="T415" i="11" s="1"/>
  <c r="T416" i="11" s="1"/>
  <c r="T417" i="11" s="1"/>
  <c r="T418" i="11" s="1"/>
  <c r="T419" i="11" s="1"/>
  <c r="T420" i="11" s="1"/>
  <c r="T421" i="11" s="1"/>
  <c r="T422" i="11" s="1"/>
  <c r="T423" i="11" s="1"/>
  <c r="T424" i="11" s="1"/>
  <c r="T425" i="11" s="1"/>
  <c r="T426" i="11" s="1"/>
  <c r="T427" i="11" s="1"/>
  <c r="T428" i="11" s="1"/>
  <c r="T429" i="11" s="1"/>
  <c r="T430" i="11" s="1"/>
  <c r="T431" i="11" s="1"/>
  <c r="T432" i="11" s="1"/>
  <c r="T433" i="11" s="1"/>
  <c r="T434" i="11" s="1"/>
  <c r="T435" i="11" s="1"/>
  <c r="T436" i="11" s="1"/>
  <c r="T437" i="11" s="1"/>
  <c r="T438" i="11" s="1"/>
  <c r="T439" i="11" s="1"/>
  <c r="T440" i="11" s="1"/>
  <c r="T441" i="11" s="1"/>
  <c r="T442" i="11" s="1"/>
  <c r="T443" i="11" s="1"/>
  <c r="T444" i="11" s="1"/>
  <c r="T445" i="11" s="1"/>
  <c r="T446" i="11" s="1"/>
  <c r="T447" i="11" s="1"/>
  <c r="T448" i="11" s="1"/>
  <c r="T449" i="11" s="1"/>
  <c r="T450" i="11" s="1"/>
  <c r="T451" i="11" s="1"/>
  <c r="T452" i="11" s="1"/>
  <c r="T453" i="11" s="1"/>
  <c r="T454" i="11" s="1"/>
  <c r="T455" i="11" s="1"/>
  <c r="T456" i="11" s="1"/>
  <c r="T457" i="11" s="1"/>
  <c r="T458" i="11" s="1"/>
  <c r="T459" i="11" s="1"/>
  <c r="T460" i="11" s="1"/>
  <c r="T461" i="11" s="1"/>
  <c r="T462" i="11" s="1"/>
  <c r="T463" i="11" s="1"/>
  <c r="T464" i="11" s="1"/>
  <c r="T465" i="11" s="1"/>
  <c r="T466" i="11" s="1"/>
  <c r="T467" i="11" s="1"/>
  <c r="T468" i="11" s="1"/>
  <c r="T469" i="11" s="1"/>
  <c r="T470" i="11" s="1"/>
  <c r="T471" i="11" s="1"/>
  <c r="T472" i="11" s="1"/>
  <c r="T473" i="11" s="1"/>
  <c r="T474" i="11" s="1"/>
  <c r="T475" i="11" s="1"/>
  <c r="T476" i="11" s="1"/>
  <c r="T477" i="11" s="1"/>
  <c r="T478" i="11" s="1"/>
  <c r="T479" i="11" s="1"/>
  <c r="T480" i="11" s="1"/>
  <c r="T481" i="11" s="1"/>
  <c r="T482" i="11" s="1"/>
  <c r="T483" i="11" s="1"/>
  <c r="T484" i="11" s="1"/>
  <c r="T485" i="11" s="1"/>
  <c r="T486" i="11" s="1"/>
  <c r="T487" i="11" s="1"/>
  <c r="T488" i="11" s="1"/>
  <c r="T489" i="11" s="1"/>
  <c r="T490" i="11" s="1"/>
  <c r="T491" i="11" s="1"/>
  <c r="T492" i="11" s="1"/>
  <c r="T493" i="11" s="1"/>
  <c r="T494" i="11" s="1"/>
  <c r="T495" i="11" s="1"/>
  <c r="T496" i="11" s="1"/>
  <c r="T497" i="11" s="1"/>
  <c r="T498" i="11" s="1"/>
  <c r="T499" i="11" s="1"/>
  <c r="T500" i="11" s="1"/>
  <c r="T501" i="11" s="1"/>
  <c r="T502" i="11" s="1"/>
  <c r="T503" i="11" s="1"/>
  <c r="T504" i="11" s="1"/>
  <c r="T505" i="11" s="1"/>
  <c r="T506" i="11" s="1"/>
  <c r="T507" i="11" s="1"/>
  <c r="T508" i="11" s="1"/>
  <c r="T509" i="11" s="1"/>
  <c r="T510" i="11" s="1"/>
  <c r="T511" i="11" s="1"/>
  <c r="T512" i="11" s="1"/>
  <c r="T513" i="11" s="1"/>
  <c r="T514" i="11" s="1"/>
  <c r="T515" i="11" s="1"/>
  <c r="T516" i="11" s="1"/>
  <c r="T517" i="11" s="1"/>
  <c r="T518" i="11" s="1"/>
  <c r="T519" i="11" s="1"/>
  <c r="T520" i="11" s="1"/>
  <c r="T521" i="11" s="1"/>
  <c r="T522" i="11" s="1"/>
  <c r="T523" i="11" s="1"/>
  <c r="T524" i="11" s="1"/>
  <c r="T525" i="11" s="1"/>
  <c r="T526" i="11" s="1"/>
  <c r="T527" i="11" s="1"/>
  <c r="T528" i="11" s="1"/>
  <c r="T529" i="11" s="1"/>
  <c r="T530" i="11" s="1"/>
  <c r="T531" i="11" s="1"/>
  <c r="T532" i="11" s="1"/>
  <c r="T533" i="11" s="1"/>
  <c r="T534" i="11" s="1"/>
  <c r="T535" i="11" s="1"/>
  <c r="T536" i="11" s="1"/>
  <c r="T537" i="11" s="1"/>
  <c r="T538" i="11" s="1"/>
  <c r="T539" i="11" s="1"/>
  <c r="T540" i="11" s="1"/>
  <c r="T541" i="11" s="1"/>
  <c r="T542" i="11" s="1"/>
  <c r="T543" i="11" s="1"/>
  <c r="T544" i="11" s="1"/>
  <c r="T545" i="11" s="1"/>
  <c r="T546" i="11" s="1"/>
  <c r="T547" i="11" s="1"/>
  <c r="T548" i="11" s="1"/>
  <c r="T549" i="11" s="1"/>
  <c r="T550" i="11" s="1"/>
  <c r="T551" i="11" s="1"/>
  <c r="T552" i="11" s="1"/>
  <c r="T553" i="11" s="1"/>
  <c r="T554" i="11" s="1"/>
  <c r="T555" i="11" s="1"/>
  <c r="T556" i="11" s="1"/>
  <c r="T557" i="11" s="1"/>
  <c r="T558" i="11" s="1"/>
  <c r="T559" i="11" s="1"/>
  <c r="T560" i="11" s="1"/>
  <c r="T561" i="11" s="1"/>
  <c r="T562" i="11" s="1"/>
  <c r="T563" i="11" s="1"/>
  <c r="T564" i="11" s="1"/>
  <c r="T565" i="11" s="1"/>
  <c r="T566" i="11" s="1"/>
  <c r="T567" i="11" s="1"/>
  <c r="T568" i="11" s="1"/>
  <c r="T569" i="11" s="1"/>
  <c r="T570" i="11" s="1"/>
  <c r="T571" i="11" s="1"/>
  <c r="T572" i="11" s="1"/>
  <c r="T573" i="11" s="1"/>
  <c r="T574" i="11" s="1"/>
  <c r="T575" i="11" s="1"/>
  <c r="T576" i="11" s="1"/>
  <c r="T577" i="11" s="1"/>
  <c r="T578" i="11" s="1"/>
  <c r="T579" i="11" s="1"/>
  <c r="T580" i="11" s="1"/>
  <c r="T581" i="11" s="1"/>
  <c r="T582" i="11" s="1"/>
  <c r="T583" i="11" s="1"/>
  <c r="T584" i="11" s="1"/>
  <c r="T585" i="11" s="1"/>
  <c r="T586" i="11" s="1"/>
  <c r="T587" i="11" s="1"/>
  <c r="T588" i="11" s="1"/>
  <c r="T589" i="11" s="1"/>
  <c r="T590" i="11" s="1"/>
  <c r="T591" i="11" s="1"/>
  <c r="T592" i="11" s="1"/>
  <c r="T593" i="11" s="1"/>
  <c r="T594" i="11" s="1"/>
  <c r="T595" i="11" s="1"/>
  <c r="T596" i="11" s="1"/>
  <c r="T597" i="11" s="1"/>
  <c r="T598" i="11" s="1"/>
  <c r="T599" i="11" s="1"/>
  <c r="T600" i="11" s="1"/>
  <c r="T601" i="11" s="1"/>
  <c r="T602" i="11" s="1"/>
  <c r="T603" i="11" s="1"/>
  <c r="T604" i="11" s="1"/>
  <c r="T605" i="11" s="1"/>
  <c r="T606" i="11" s="1"/>
  <c r="T607" i="11" s="1"/>
  <c r="T608" i="11" s="1"/>
  <c r="T609" i="11" s="1"/>
  <c r="T610" i="11" s="1"/>
  <c r="T611" i="11" s="1"/>
  <c r="T612" i="11" s="1"/>
  <c r="T613" i="11" s="1"/>
  <c r="T614" i="11" s="1"/>
  <c r="T615" i="11" s="1"/>
  <c r="T616" i="11" s="1"/>
  <c r="T617" i="11" s="1"/>
  <c r="T618" i="11" s="1"/>
  <c r="T619" i="11" s="1"/>
  <c r="T620" i="11" s="1"/>
  <c r="T621" i="11" s="1"/>
  <c r="T622" i="11" s="1"/>
  <c r="T623" i="11" s="1"/>
  <c r="T624" i="11" s="1"/>
  <c r="T625" i="11" s="1"/>
  <c r="T626" i="11" s="1"/>
  <c r="T627" i="11" s="1"/>
  <c r="T628" i="11" s="1"/>
  <c r="T629" i="11" s="1"/>
  <c r="T630" i="11" s="1"/>
  <c r="T631" i="11" s="1"/>
  <c r="T632" i="11" s="1"/>
  <c r="T633" i="11" s="1"/>
  <c r="T634" i="11" s="1"/>
  <c r="T635" i="11" s="1"/>
  <c r="T636" i="11" s="1"/>
  <c r="T637" i="11" s="1"/>
  <c r="T638" i="11" s="1"/>
  <c r="T639" i="11" s="1"/>
  <c r="T640" i="11" s="1"/>
  <c r="T641" i="11" s="1"/>
  <c r="T642" i="11" s="1"/>
  <c r="T643" i="11" s="1"/>
  <c r="T644" i="11" s="1"/>
  <c r="T645" i="11" s="1"/>
  <c r="T646" i="11" s="1"/>
  <c r="T647" i="11" s="1"/>
  <c r="T648" i="11" s="1"/>
  <c r="T649" i="11" s="1"/>
  <c r="T650" i="11" s="1"/>
  <c r="T651" i="11" s="1"/>
  <c r="T652" i="11" s="1"/>
  <c r="T653" i="11" s="1"/>
  <c r="T654" i="11" s="1"/>
  <c r="T655" i="11" s="1"/>
  <c r="T656" i="11" s="1"/>
  <c r="T657" i="11" s="1"/>
  <c r="T658" i="11" s="1"/>
  <c r="T659" i="11" s="1"/>
  <c r="T660" i="11" s="1"/>
  <c r="T661" i="11" s="1"/>
  <c r="T662" i="11" s="1"/>
  <c r="T663" i="11" s="1"/>
  <c r="T664" i="11" s="1"/>
  <c r="T665" i="11" s="1"/>
  <c r="T666" i="11" s="1"/>
  <c r="T667" i="11" s="1"/>
  <c r="T668" i="11" s="1"/>
  <c r="T669" i="11" s="1"/>
  <c r="T670" i="11" s="1"/>
  <c r="T671" i="11" s="1"/>
  <c r="T672" i="11" s="1"/>
  <c r="T673" i="11" s="1"/>
  <c r="T674" i="11" s="1"/>
  <c r="T675" i="11" s="1"/>
  <c r="T676" i="11" s="1"/>
  <c r="T677" i="11" s="1"/>
  <c r="T678" i="11" s="1"/>
  <c r="T679" i="11" s="1"/>
  <c r="T680" i="11" s="1"/>
  <c r="T681" i="11" s="1"/>
  <c r="T682" i="11" s="1"/>
  <c r="T683" i="11" s="1"/>
  <c r="T684" i="11" s="1"/>
  <c r="T685" i="11" s="1"/>
  <c r="T686" i="11" s="1"/>
  <c r="T687" i="11" s="1"/>
  <c r="T688" i="11" s="1"/>
  <c r="T689" i="11" s="1"/>
  <c r="T690" i="11" s="1"/>
  <c r="T691" i="11" s="1"/>
  <c r="T692" i="11" s="1"/>
  <c r="T693" i="11" s="1"/>
  <c r="T694" i="11" s="1"/>
  <c r="T695" i="11" s="1"/>
  <c r="T696" i="11" s="1"/>
  <c r="T697" i="11" s="1"/>
  <c r="T698" i="11" s="1"/>
  <c r="T699" i="11" s="1"/>
  <c r="T700" i="11" s="1"/>
  <c r="T701" i="11" s="1"/>
  <c r="T702" i="11" s="1"/>
  <c r="T703" i="11" s="1"/>
  <c r="T704" i="11" s="1"/>
  <c r="T705" i="11" s="1"/>
  <c r="T706" i="11" s="1"/>
  <c r="T707" i="11" s="1"/>
  <c r="T708" i="11" s="1"/>
  <c r="T709" i="11" s="1"/>
  <c r="T710" i="11" s="1"/>
  <c r="T711" i="11" s="1"/>
  <c r="T712" i="11" s="1"/>
  <c r="T713" i="11" s="1"/>
  <c r="T714" i="11" s="1"/>
  <c r="T715" i="11" s="1"/>
  <c r="T716" i="11" s="1"/>
  <c r="T717" i="11" s="1"/>
  <c r="T718" i="11" s="1"/>
  <c r="T719" i="11" s="1"/>
  <c r="T720" i="11" s="1"/>
  <c r="T721" i="11" s="1"/>
  <c r="T722" i="11" s="1"/>
  <c r="T723" i="11" s="1"/>
  <c r="T724" i="11" s="1"/>
  <c r="T725" i="11" s="1"/>
  <c r="T726" i="11" s="1"/>
  <c r="T727" i="11" s="1"/>
  <c r="T728" i="11" s="1"/>
  <c r="T729" i="11" s="1"/>
  <c r="T730" i="11" s="1"/>
  <c r="T731" i="11" s="1"/>
  <c r="T732" i="11" s="1"/>
  <c r="T733" i="11" s="1"/>
  <c r="T734" i="11" s="1"/>
  <c r="T735" i="11" s="1"/>
  <c r="T736" i="11" s="1"/>
  <c r="T737" i="11" s="1"/>
  <c r="T738" i="11" s="1"/>
  <c r="T739" i="11" s="1"/>
  <c r="T740" i="11" s="1"/>
  <c r="T741" i="11" s="1"/>
  <c r="T742" i="11" s="1"/>
  <c r="T743" i="11" s="1"/>
  <c r="T744" i="11" s="1"/>
  <c r="T745" i="11" s="1"/>
  <c r="T746" i="11" s="1"/>
  <c r="T747" i="11" s="1"/>
  <c r="T748" i="11" s="1"/>
  <c r="T749" i="11" s="1"/>
  <c r="T750" i="11" s="1"/>
  <c r="T751" i="11" s="1"/>
  <c r="T752" i="11" s="1"/>
  <c r="T753" i="11" s="1"/>
  <c r="T754" i="11" s="1"/>
  <c r="T755" i="11" s="1"/>
  <c r="T756" i="11" s="1"/>
  <c r="T757" i="11" s="1"/>
  <c r="T758" i="11" s="1"/>
  <c r="T759" i="11" s="1"/>
  <c r="T760" i="11" s="1"/>
  <c r="T761" i="11" s="1"/>
  <c r="T762" i="11" s="1"/>
  <c r="T763" i="11" s="1"/>
  <c r="T764" i="11" s="1"/>
  <c r="T765" i="11" s="1"/>
  <c r="T766" i="11" s="1"/>
  <c r="T767" i="11" s="1"/>
  <c r="T768" i="11" s="1"/>
  <c r="T769" i="11" s="1"/>
  <c r="T770" i="11" s="1"/>
  <c r="T771" i="11" s="1"/>
  <c r="T772" i="11" s="1"/>
  <c r="T773" i="11" s="1"/>
  <c r="T774" i="11" s="1"/>
  <c r="T775" i="11" s="1"/>
  <c r="T776" i="11" s="1"/>
  <c r="T777" i="11" s="1"/>
  <c r="T778" i="11" s="1"/>
  <c r="T779" i="11" s="1"/>
  <c r="T780" i="11" s="1"/>
  <c r="T781" i="11" s="1"/>
  <c r="T782" i="11" s="1"/>
  <c r="T783" i="11" s="1"/>
  <c r="T784" i="11" s="1"/>
  <c r="T785" i="11" s="1"/>
  <c r="T786" i="11" s="1"/>
  <c r="T787" i="11" s="1"/>
  <c r="T788" i="11" s="1"/>
  <c r="T789" i="11" s="1"/>
  <c r="T790" i="11" s="1"/>
  <c r="T791" i="11" s="1"/>
  <c r="T792" i="11" s="1"/>
  <c r="T793" i="11" s="1"/>
  <c r="T794" i="11" s="1"/>
  <c r="T795" i="11" s="1"/>
  <c r="T796" i="11" s="1"/>
  <c r="T797" i="11" s="1"/>
  <c r="T798" i="11" s="1"/>
  <c r="T799" i="11" s="1"/>
  <c r="T800" i="11" s="1"/>
  <c r="T801" i="11" s="1"/>
  <c r="T802" i="11" s="1"/>
  <c r="T803" i="11" s="1"/>
  <c r="T804" i="11" s="1"/>
  <c r="T805" i="11" s="1"/>
  <c r="T806" i="11" s="1"/>
  <c r="T807" i="11" s="1"/>
  <c r="T808" i="11" s="1"/>
  <c r="T809" i="11" s="1"/>
  <c r="T810" i="11" s="1"/>
  <c r="T811" i="11" s="1"/>
  <c r="T812" i="11" s="1"/>
  <c r="T813" i="11" s="1"/>
  <c r="T814" i="11" s="1"/>
  <c r="T815" i="11" s="1"/>
  <c r="T816" i="11" s="1"/>
  <c r="T817" i="11" s="1"/>
  <c r="T818" i="11" s="1"/>
  <c r="T819" i="11" s="1"/>
  <c r="T820" i="11" s="1"/>
  <c r="T821" i="11" s="1"/>
  <c r="T822" i="11" s="1"/>
  <c r="T823" i="11" s="1"/>
  <c r="T824" i="11" s="1"/>
  <c r="T825" i="11" s="1"/>
  <c r="T826" i="11" s="1"/>
  <c r="T827" i="11" s="1"/>
  <c r="T828" i="11" s="1"/>
  <c r="T829" i="11" s="1"/>
  <c r="T830" i="11" s="1"/>
  <c r="T831" i="11" s="1"/>
  <c r="T832" i="11" s="1"/>
  <c r="T833" i="11" s="1"/>
  <c r="T834" i="11" s="1"/>
  <c r="T835" i="11" s="1"/>
  <c r="T836" i="11" s="1"/>
  <c r="T837" i="11" s="1"/>
  <c r="T838" i="11" s="1"/>
  <c r="T839" i="11" s="1"/>
  <c r="T840" i="11" s="1"/>
  <c r="T841" i="11" s="1"/>
  <c r="T842" i="11" s="1"/>
  <c r="T843" i="11" s="1"/>
  <c r="T844" i="11" s="1"/>
  <c r="T845" i="11" s="1"/>
  <c r="T846" i="11" s="1"/>
  <c r="T847" i="11" s="1"/>
  <c r="T848" i="11" s="1"/>
  <c r="T849" i="11" s="1"/>
  <c r="T850" i="11" s="1"/>
  <c r="T851" i="11" s="1"/>
  <c r="T852" i="11" s="1"/>
  <c r="T853" i="11" s="1"/>
  <c r="T14" i="11"/>
  <c r="O3" i="13"/>
  <c r="C3859" i="13"/>
  <c r="C4199" i="13"/>
  <c r="C2912" i="13"/>
  <c r="C3245" i="13"/>
  <c r="C2219" i="13"/>
  <c r="C69" i="13"/>
  <c r="C511" i="13"/>
  <c r="C2140" i="13"/>
  <c r="C2658" i="13"/>
  <c r="C3351" i="13"/>
  <c r="C899" i="13"/>
  <c r="C1779" i="13"/>
  <c r="C3321" i="13"/>
  <c r="C4169" i="13"/>
  <c r="C3215" i="13"/>
  <c r="C1753" i="13"/>
  <c r="C2059" i="13"/>
  <c r="C2204" i="13"/>
  <c r="C3943" i="13"/>
  <c r="C2981" i="13"/>
  <c r="C3479" i="13"/>
  <c r="C1204" i="13"/>
  <c r="C1444" i="13"/>
  <c r="C2196" i="13"/>
  <c r="C1780" i="13"/>
  <c r="C2265" i="13"/>
  <c r="C2339" i="13"/>
  <c r="C3295" i="13"/>
  <c r="C1935" i="13"/>
  <c r="C2398" i="13"/>
  <c r="C1365" i="13"/>
  <c r="C1227" i="13"/>
  <c r="C934" i="13"/>
  <c r="C215" i="13"/>
  <c r="C2858" i="13"/>
  <c r="C3265" i="13"/>
  <c r="C1802" i="13"/>
  <c r="C352" i="13"/>
  <c r="C2210" i="13"/>
  <c r="C3036" i="13"/>
  <c r="C45" i="13"/>
  <c r="C3032" i="13"/>
  <c r="C2479" i="13"/>
  <c r="C2890" i="13"/>
  <c r="C2034" i="13"/>
  <c r="C1670" i="13"/>
  <c r="C1337" i="13"/>
  <c r="C2073" i="13"/>
  <c r="C2243" i="13"/>
  <c r="C1318" i="13"/>
  <c r="C3725" i="13"/>
  <c r="C259" i="13"/>
  <c r="C2067" i="13"/>
  <c r="C3961" i="13"/>
  <c r="C2271" i="13"/>
  <c r="C2104" i="13"/>
  <c r="C2033" i="13"/>
  <c r="C544" i="13"/>
  <c r="C1565" i="13"/>
  <c r="C4111" i="13"/>
  <c r="C2478" i="13"/>
  <c r="C425" i="13"/>
  <c r="C3619" i="13"/>
  <c r="C85" i="13"/>
  <c r="C3741" i="13"/>
  <c r="C1271" i="13"/>
  <c r="C3903" i="13"/>
  <c r="C2655" i="13"/>
  <c r="C382" i="13"/>
  <c r="C1489" i="13"/>
  <c r="C57" i="13"/>
  <c r="C1237" i="13"/>
  <c r="C1038" i="13"/>
  <c r="C2869" i="13"/>
  <c r="C2369" i="13"/>
  <c r="C1367" i="13"/>
  <c r="C1417" i="13"/>
  <c r="C1582" i="13"/>
  <c r="C2648" i="13"/>
  <c r="C1236" i="13"/>
  <c r="C931" i="13"/>
  <c r="C2847" i="13"/>
  <c r="C3268" i="13"/>
  <c r="C3435" i="13"/>
  <c r="C2813" i="13"/>
  <c r="C2026" i="13"/>
  <c r="C547" i="13"/>
  <c r="C1597" i="13"/>
  <c r="C2901" i="13"/>
  <c r="C247" i="13"/>
  <c r="C2853" i="13"/>
  <c r="C1098" i="13"/>
  <c r="C1680" i="13"/>
  <c r="C1346" i="13"/>
  <c r="C3404" i="13"/>
  <c r="C481" i="13"/>
  <c r="C3814" i="13"/>
  <c r="C1596" i="13"/>
  <c r="C582" i="13"/>
  <c r="C297" i="13"/>
  <c r="C637" i="13"/>
  <c r="C1886" i="13"/>
  <c r="C2399" i="13"/>
  <c r="C3288" i="13"/>
  <c r="C1545" i="13"/>
  <c r="C2362" i="13"/>
  <c r="C2394" i="13"/>
  <c r="C358" i="13"/>
  <c r="C1059" i="13"/>
  <c r="C3460" i="13"/>
  <c r="C3310" i="13"/>
  <c r="C2638" i="13"/>
  <c r="C100" i="13"/>
  <c r="C198" i="13"/>
  <c r="C3749" i="13"/>
  <c r="C1134" i="13"/>
  <c r="C3111" i="13"/>
  <c r="C2228" i="13"/>
  <c r="C4021" i="13"/>
  <c r="C2289" i="13"/>
  <c r="C4041" i="13"/>
  <c r="C2978" i="13"/>
  <c r="C2117" i="13"/>
  <c r="C1208" i="13"/>
  <c r="C341" i="13"/>
  <c r="C1154" i="13"/>
  <c r="C2165" i="13"/>
  <c r="C987" i="13"/>
  <c r="C3318" i="13"/>
  <c r="C3844" i="13"/>
  <c r="C2176" i="13"/>
  <c r="C1326" i="13"/>
  <c r="C1175" i="13"/>
  <c r="C1320" i="13"/>
  <c r="C3035" i="13"/>
  <c r="C2935" i="13"/>
  <c r="C981" i="13"/>
  <c r="C122" i="13"/>
  <c r="C322" i="13"/>
  <c r="C3197" i="13"/>
  <c r="C1521" i="13"/>
  <c r="C1599" i="13"/>
  <c r="C3979" i="13"/>
  <c r="C1425" i="13"/>
  <c r="C1635" i="13"/>
  <c r="C1407" i="13"/>
  <c r="C3010" i="13"/>
  <c r="C817" i="13"/>
  <c r="C156" i="13"/>
  <c r="C3247" i="13"/>
  <c r="C631" i="13"/>
  <c r="C43" i="13"/>
  <c r="C3818" i="13"/>
  <c r="C1487" i="13"/>
  <c r="C3417" i="13"/>
  <c r="C3955" i="13"/>
  <c r="C799" i="13"/>
  <c r="C1566" i="13"/>
  <c r="C1424" i="13"/>
  <c r="C2538" i="13"/>
  <c r="C2433" i="13"/>
  <c r="C776" i="13"/>
  <c r="C2746" i="13"/>
  <c r="C2287" i="13"/>
  <c r="C3631" i="13"/>
  <c r="C3644" i="13"/>
  <c r="C379" i="13"/>
  <c r="C3414" i="13"/>
  <c r="C1258" i="13"/>
  <c r="C309" i="13"/>
  <c r="C1910" i="13"/>
  <c r="C2781" i="13"/>
  <c r="C3976" i="13"/>
  <c r="C2605" i="13"/>
  <c r="C2962" i="13"/>
  <c r="C3667" i="13"/>
  <c r="C1568" i="13"/>
  <c r="C170" i="13"/>
  <c r="C394" i="13"/>
  <c r="C2221" i="13"/>
  <c r="C1809" i="13"/>
  <c r="C3876" i="13"/>
  <c r="C3406" i="13"/>
  <c r="C165" i="13"/>
  <c r="C2344" i="13"/>
  <c r="C186" i="13"/>
  <c r="C1211" i="13"/>
  <c r="C990" i="13"/>
  <c r="C1654" i="13"/>
  <c r="C3606" i="13"/>
  <c r="C1463" i="13"/>
  <c r="C3647" i="13"/>
  <c r="C744" i="13"/>
  <c r="C1985" i="13"/>
  <c r="C640" i="13"/>
  <c r="C3673" i="13"/>
  <c r="C1051" i="13"/>
  <c r="C2772" i="13"/>
  <c r="C2269" i="13"/>
  <c r="C4108" i="13"/>
  <c r="C2596" i="13"/>
  <c r="C1658" i="13"/>
  <c r="C110" i="13"/>
  <c r="C90" i="13"/>
  <c r="C1226" i="13"/>
  <c r="C2980" i="13"/>
  <c r="C1898" i="13"/>
  <c r="C1360" i="13"/>
  <c r="C1749" i="13"/>
  <c r="C2967" i="13"/>
  <c r="C1771" i="13"/>
  <c r="C1964" i="13"/>
  <c r="C3442" i="13"/>
  <c r="C3124" i="13"/>
  <c r="C641" i="13"/>
  <c r="C92" i="13"/>
  <c r="C3319" i="13"/>
  <c r="C3453" i="13"/>
  <c r="C2303" i="13"/>
  <c r="C1947" i="13"/>
  <c r="C1085" i="13"/>
  <c r="C995" i="13"/>
  <c r="C3191" i="13"/>
  <c r="C3098" i="13"/>
  <c r="C1409" i="13"/>
  <c r="C3149" i="13"/>
  <c r="C1325" i="13"/>
  <c r="C3703" i="13"/>
  <c r="C1630" i="13"/>
  <c r="C223" i="13"/>
  <c r="C3344" i="13"/>
  <c r="C2720" i="13"/>
  <c r="C3950" i="13"/>
  <c r="C3051" i="13"/>
  <c r="C3919" i="13"/>
  <c r="C3634" i="13"/>
  <c r="C2139" i="13"/>
  <c r="C112" i="13"/>
  <c r="C1738" i="13"/>
  <c r="C326" i="13"/>
  <c r="C2512" i="13"/>
  <c r="C396" i="13"/>
  <c r="C143" i="13"/>
  <c r="C2315" i="13"/>
  <c r="C126" i="13"/>
  <c r="C1979" i="13"/>
  <c r="C1655" i="13"/>
  <c r="C251" i="13"/>
  <c r="C3400" i="13"/>
  <c r="C1524" i="13"/>
  <c r="C3648" i="13"/>
  <c r="C3900" i="13"/>
  <c r="C997" i="13"/>
  <c r="C422" i="13"/>
  <c r="C1867" i="13"/>
  <c r="C811" i="13"/>
  <c r="C802" i="13"/>
  <c r="C1373" i="13"/>
  <c r="C3882" i="13"/>
  <c r="C3018" i="13"/>
  <c r="C2296" i="13"/>
  <c r="C3353" i="13"/>
  <c r="C1488" i="13"/>
  <c r="C715" i="13"/>
  <c r="C3993" i="13"/>
  <c r="C389" i="13"/>
  <c r="C1448" i="13"/>
  <c r="C3562" i="13"/>
  <c r="C3125" i="13"/>
  <c r="C3605" i="13"/>
  <c r="C3171" i="13"/>
  <c r="C2489" i="13"/>
  <c r="C808" i="13"/>
  <c r="C1872" i="13"/>
  <c r="C4178" i="13"/>
  <c r="C611" i="13"/>
  <c r="C237" i="13"/>
  <c r="C1356" i="13"/>
  <c r="C3471" i="13"/>
  <c r="C2101" i="13"/>
  <c r="C1528" i="13"/>
  <c r="C3276" i="13"/>
  <c r="C2002" i="13"/>
  <c r="C537" i="13"/>
  <c r="C2995" i="13"/>
  <c r="C720" i="13"/>
  <c r="C2284" i="13"/>
  <c r="C1281" i="13"/>
  <c r="C2955" i="13"/>
  <c r="C2334" i="13"/>
  <c r="C113" i="13"/>
  <c r="C291" i="13"/>
  <c r="C468" i="13"/>
  <c r="C2919" i="13"/>
  <c r="C2317" i="13"/>
  <c r="C1884" i="13"/>
  <c r="C3376" i="13"/>
  <c r="C1999" i="13"/>
  <c r="C2291" i="13"/>
  <c r="C2414" i="13"/>
  <c r="C536" i="13"/>
  <c r="C1222" i="13"/>
  <c r="C592" i="13"/>
  <c r="C868" i="13"/>
  <c r="C55" i="13"/>
  <c r="C3324" i="13"/>
  <c r="C723" i="13"/>
  <c r="C2583" i="13"/>
  <c r="C4203" i="13"/>
  <c r="C4170" i="13"/>
  <c r="C364" i="13"/>
  <c r="C2731" i="13"/>
  <c r="C4060" i="13"/>
  <c r="C339" i="13"/>
  <c r="C4189" i="13"/>
  <c r="C3681" i="13"/>
  <c r="C2884" i="13"/>
  <c r="C2096" i="13"/>
  <c r="C3838" i="13"/>
  <c r="C1719" i="13"/>
  <c r="C2319" i="13"/>
  <c r="C195" i="13"/>
  <c r="C2943" i="13"/>
  <c r="C2811" i="13"/>
  <c r="C3603" i="13"/>
  <c r="C28" i="13"/>
  <c r="C3496" i="13"/>
  <c r="C3248" i="13"/>
  <c r="C818" i="13"/>
  <c r="C2423" i="13"/>
  <c r="C4046" i="13"/>
  <c r="C1071" i="13"/>
  <c r="C3968" i="13"/>
  <c r="C505" i="13"/>
  <c r="C3766" i="13"/>
  <c r="C4103" i="13"/>
  <c r="C2855" i="13"/>
  <c r="C1484" i="13"/>
  <c r="C2016" i="13"/>
  <c r="C1106" i="13"/>
  <c r="C1748" i="13"/>
  <c r="C88" i="13"/>
  <c r="C498" i="13"/>
  <c r="C1270" i="13"/>
  <c r="C3258" i="13"/>
  <c r="C1540" i="13"/>
  <c r="C2841" i="13"/>
  <c r="C2545" i="13"/>
  <c r="C3768" i="13"/>
  <c r="C2764" i="13"/>
  <c r="C2569" i="13"/>
  <c r="C1266" i="13"/>
  <c r="C3978" i="13"/>
  <c r="C3842" i="13"/>
  <c r="C2359" i="13"/>
  <c r="C3249" i="13"/>
  <c r="C1491" i="13"/>
  <c r="C337" i="13"/>
  <c r="C748" i="13"/>
  <c r="C2192" i="13"/>
  <c r="C320" i="13"/>
  <c r="C1035" i="13"/>
  <c r="C76" i="13"/>
  <c r="C4023" i="13"/>
  <c r="C1086" i="13"/>
  <c r="C1517" i="13"/>
  <c r="C3366" i="13"/>
  <c r="C19" i="13"/>
  <c r="C974" i="13"/>
  <c r="C702" i="13"/>
  <c r="C1605" i="13"/>
  <c r="C2048" i="13"/>
  <c r="C510" i="13"/>
  <c r="C1682" i="13"/>
  <c r="C2318" i="13"/>
  <c r="C1536" i="13"/>
  <c r="C2061" i="13"/>
  <c r="C678" i="13"/>
  <c r="C3724" i="13"/>
  <c r="C2170" i="13"/>
  <c r="C2060" i="13"/>
  <c r="C3173" i="13"/>
  <c r="C2611" i="13"/>
  <c r="C2972" i="13"/>
  <c r="C3510" i="13"/>
  <c r="C2343" i="13"/>
  <c r="C461" i="13"/>
  <c r="C2765" i="13"/>
  <c r="C1701" i="13"/>
  <c r="C2378" i="13"/>
  <c r="C1728" i="13"/>
  <c r="C3146" i="13"/>
  <c r="C655" i="13"/>
  <c r="C790" i="13"/>
  <c r="C2863" i="13"/>
  <c r="C3983" i="13"/>
  <c r="C3757" i="13"/>
  <c r="C841" i="13"/>
  <c r="C2244" i="13"/>
  <c r="C3449" i="13"/>
  <c r="C3210" i="13"/>
  <c r="C2078" i="13"/>
  <c r="C879" i="13"/>
  <c r="C1923" i="13"/>
  <c r="C371" i="13"/>
  <c r="C2744" i="13"/>
  <c r="C784" i="13"/>
  <c r="C1794" i="13"/>
  <c r="C3545" i="13"/>
  <c r="C2663" i="13"/>
  <c r="C807" i="13"/>
  <c r="C2039" i="13"/>
  <c r="C159" i="13"/>
  <c r="C1866" i="13"/>
  <c r="C770" i="13"/>
  <c r="C3294" i="13"/>
  <c r="C3055" i="13"/>
  <c r="C3120" i="13"/>
  <c r="C2936" i="13"/>
  <c r="C3293" i="13"/>
  <c r="C1323" i="13"/>
  <c r="C136" i="13"/>
  <c r="C2077" i="13"/>
  <c r="C2206" i="13"/>
  <c r="C2956" i="13"/>
  <c r="C2057" i="13"/>
  <c r="C1283" i="13"/>
  <c r="C474" i="13"/>
  <c r="C3038" i="13"/>
  <c r="C1892" i="13"/>
  <c r="C1953" i="13"/>
  <c r="C3563" i="13"/>
  <c r="C2627" i="13"/>
  <c r="C3285" i="13"/>
  <c r="C1834" i="13"/>
  <c r="C1961" i="13"/>
  <c r="C1143" i="13"/>
  <c r="C3626" i="13"/>
  <c r="C925" i="13"/>
  <c r="C3466" i="13"/>
  <c r="C2281" i="13"/>
  <c r="C939" i="13"/>
  <c r="C2136" i="13"/>
  <c r="C1896" i="13"/>
  <c r="C2692" i="13"/>
  <c r="C695" i="13"/>
  <c r="C1388" i="13"/>
  <c r="C4034" i="13"/>
  <c r="C2761" i="13"/>
  <c r="C2564" i="13"/>
  <c r="C4010" i="13"/>
  <c r="C2144" i="13"/>
  <c r="C1503" i="13"/>
  <c r="C1461" i="13"/>
  <c r="C3027" i="13"/>
  <c r="C1042" i="13"/>
  <c r="C2950" i="13"/>
  <c r="C765" i="13"/>
  <c r="C1507" i="13"/>
  <c r="C2973" i="13"/>
  <c r="C3827" i="13"/>
  <c r="C4207" i="13"/>
  <c r="C1761" i="13"/>
  <c r="C483" i="13"/>
  <c r="C1692" i="13"/>
  <c r="C431" i="13"/>
  <c r="C1968" i="13"/>
  <c r="C466" i="13"/>
  <c r="C1286" i="13"/>
  <c r="C1628" i="13"/>
  <c r="C3871" i="13"/>
  <c r="C1245" i="13"/>
  <c r="C1562" i="13"/>
  <c r="C2773" i="13"/>
  <c r="C3744" i="13"/>
  <c r="C3621" i="13"/>
  <c r="C858" i="13"/>
  <c r="C1374" i="13"/>
  <c r="C2652" i="13"/>
  <c r="C918" i="13"/>
  <c r="C542" i="13"/>
  <c r="C3675" i="13"/>
  <c r="C434" i="13"/>
  <c r="C3913" i="13"/>
  <c r="C419" i="13"/>
  <c r="C3291" i="13"/>
  <c r="C798" i="13"/>
  <c r="C89" i="13"/>
  <c r="C2871" i="13"/>
  <c r="C873" i="13"/>
  <c r="C4139" i="13"/>
  <c r="C3150" i="13"/>
  <c r="C3781" i="13"/>
  <c r="C244" i="13"/>
  <c r="C3387" i="13"/>
  <c r="C2682" i="13"/>
  <c r="C1740" i="13"/>
  <c r="C1864" i="13"/>
  <c r="C2379" i="13"/>
  <c r="C3995" i="13"/>
  <c r="C173" i="13"/>
  <c r="C3791" i="13"/>
  <c r="C3551" i="13"/>
  <c r="C3783" i="13"/>
  <c r="C2965" i="13"/>
  <c r="C24" i="13"/>
  <c r="C405" i="13"/>
  <c r="C441" i="13"/>
  <c r="C59" i="13"/>
  <c r="C3615" i="13"/>
  <c r="C2977" i="13"/>
  <c r="C877" i="13"/>
  <c r="C1125" i="13"/>
  <c r="C1717" i="13"/>
  <c r="C167" i="13"/>
  <c r="C1607" i="13"/>
  <c r="C3430" i="13"/>
  <c r="C13" i="13"/>
  <c r="C523" i="13"/>
  <c r="C3598" i="13"/>
  <c r="C3952" i="13"/>
  <c r="C927" i="13"/>
  <c r="C2536" i="13"/>
  <c r="C2797" i="13"/>
  <c r="C1380" i="13"/>
  <c r="C62" i="13"/>
  <c r="C815" i="13"/>
  <c r="C2245" i="13"/>
  <c r="C3884" i="13"/>
  <c r="C3815" i="13"/>
  <c r="C2618" i="13"/>
  <c r="C3147" i="13"/>
  <c r="C2092" i="13"/>
  <c r="C2194" i="13"/>
  <c r="C1344" i="13"/>
  <c r="C3223" i="13"/>
  <c r="C843" i="13"/>
  <c r="C2930" i="13"/>
  <c r="C4031" i="13"/>
  <c r="C2771" i="13"/>
  <c r="C581" i="13"/>
  <c r="C3618" i="13"/>
  <c r="C3632" i="13"/>
  <c r="C4040" i="13"/>
  <c r="C3643" i="13"/>
  <c r="C1052" i="13"/>
  <c r="C1019" i="13"/>
  <c r="C332" i="13"/>
  <c r="C1662" i="13"/>
  <c r="C1324" i="13"/>
  <c r="C4118" i="13"/>
  <c r="C1626" i="13"/>
  <c r="C3251" i="13"/>
  <c r="C121" i="13"/>
  <c r="C2850" i="13"/>
  <c r="C2514" i="13"/>
  <c r="C2252" i="13"/>
  <c r="C2058" i="13"/>
  <c r="C240" i="13"/>
  <c r="C844" i="13"/>
  <c r="C803" i="13"/>
  <c r="C2075" i="13"/>
  <c r="C550" i="13"/>
  <c r="C2843" i="13"/>
  <c r="C284" i="13"/>
  <c r="C689" i="13"/>
  <c r="C1814" i="13"/>
  <c r="C1000" i="13"/>
  <c r="C363" i="13"/>
  <c r="C1976" i="13"/>
  <c r="C348" i="13"/>
  <c r="C2415" i="13"/>
  <c r="C2444" i="13"/>
  <c r="C3286" i="13"/>
  <c r="C107" i="13"/>
  <c r="C1328" i="13"/>
  <c r="C3608" i="13"/>
  <c r="C1135" i="13"/>
  <c r="C656" i="13"/>
  <c r="C842" i="13"/>
  <c r="C3538" i="13"/>
  <c r="C609" i="13"/>
  <c r="C20" i="13"/>
  <c r="C3721" i="13"/>
  <c r="C1980" i="13"/>
  <c r="C1942" i="13"/>
  <c r="C1996" i="13"/>
  <c r="C919" i="13"/>
  <c r="C2578" i="13"/>
  <c r="C4157" i="13"/>
  <c r="C1990" i="13"/>
  <c r="C3939" i="13"/>
  <c r="C1774" i="13"/>
  <c r="C2878" i="13"/>
  <c r="C2705" i="13"/>
  <c r="C2179" i="13"/>
  <c r="C1798" i="13"/>
  <c r="C282" i="13"/>
  <c r="C109" i="13"/>
  <c r="C1022" i="13"/>
  <c r="C270" i="13"/>
  <c r="C3368" i="13"/>
  <c r="C3083" i="13"/>
  <c r="C1865" i="13"/>
  <c r="C4202" i="13"/>
  <c r="C1909" i="13"/>
  <c r="C1150" i="13"/>
  <c r="C2367" i="13"/>
  <c r="C15" i="13"/>
  <c r="C2998" i="13"/>
  <c r="C292" i="13"/>
  <c r="C1182" i="13"/>
  <c r="C4076" i="13"/>
  <c r="C2268" i="13"/>
  <c r="C256" i="13"/>
  <c r="C2325" i="13"/>
  <c r="C1729" i="13"/>
  <c r="C3974" i="13"/>
  <c r="C356" i="13"/>
  <c r="C2226" i="13"/>
  <c r="C2013" i="13"/>
  <c r="C2249" i="13"/>
  <c r="C3582" i="13"/>
  <c r="C1068" i="13"/>
  <c r="C3613" i="13"/>
  <c r="C2377" i="13"/>
  <c r="C866" i="13"/>
  <c r="C1714" i="13"/>
  <c r="C2805" i="13"/>
  <c r="C1416" i="13"/>
  <c r="C1298" i="13"/>
  <c r="C2486" i="13"/>
  <c r="C2490" i="13"/>
  <c r="C1223" i="13"/>
  <c r="C1989" i="13"/>
  <c r="C1828" i="13"/>
  <c r="C1174" i="13"/>
  <c r="C2909" i="13"/>
  <c r="C3488" i="13"/>
  <c r="C1194" i="13"/>
  <c r="C2138" i="13"/>
  <c r="C760" i="13"/>
  <c r="C3951" i="13"/>
  <c r="C1313" i="13"/>
  <c r="C2798" i="13"/>
  <c r="C3642" i="13"/>
  <c r="C1358" i="13"/>
  <c r="C3963" i="13"/>
  <c r="C229" i="13"/>
  <c r="C1696" i="13"/>
  <c r="C560" i="13"/>
  <c r="C2091" i="13"/>
  <c r="C562" i="13"/>
  <c r="C1732" i="13"/>
  <c r="C3557" i="13"/>
  <c r="C3238" i="13"/>
  <c r="C805" i="13"/>
  <c r="C3071" i="13"/>
  <c r="C3858" i="13"/>
  <c r="C1757" i="13"/>
  <c r="C3868" i="13"/>
  <c r="C2886" i="13"/>
  <c r="C35" i="13"/>
  <c r="C1144" i="13"/>
  <c r="C479" i="13"/>
  <c r="C2211" i="13"/>
  <c r="C253" i="13"/>
  <c r="C3259" i="13"/>
  <c r="C856" i="13"/>
  <c r="C3495" i="13"/>
  <c r="C2875" i="13"/>
  <c r="C1556" i="13"/>
  <c r="C977" i="13"/>
  <c r="C1372" i="13"/>
  <c r="C3364" i="13"/>
  <c r="C1793" i="13"/>
  <c r="C1160" i="13"/>
  <c r="C832" i="13"/>
  <c r="C1136" i="13"/>
  <c r="C3771" i="13"/>
  <c r="C3661" i="13"/>
  <c r="C3795" i="13"/>
  <c r="C3143" i="13"/>
  <c r="C766" i="13"/>
  <c r="C965" i="13"/>
  <c r="C2055" i="13"/>
  <c r="C2582" i="13"/>
  <c r="C1041" i="13"/>
  <c r="C340" i="13"/>
  <c r="C901" i="13"/>
  <c r="C1063" i="13"/>
  <c r="C869" i="13"/>
  <c r="C2675" i="13"/>
  <c r="C1669" i="13"/>
  <c r="C2552" i="13"/>
  <c r="C3198" i="13"/>
  <c r="C1138" i="13"/>
  <c r="C620" i="13"/>
  <c r="C4177" i="13"/>
  <c r="C3764" i="13"/>
  <c r="C1162" i="13"/>
  <c r="C1594" i="13"/>
  <c r="C2129" i="13"/>
  <c r="C2715" i="13"/>
  <c r="C3717" i="13"/>
  <c r="C2426" i="13"/>
  <c r="C2401" i="13"/>
  <c r="C32" i="13"/>
  <c r="C213" i="13"/>
  <c r="C1057" i="13"/>
  <c r="C3500" i="13"/>
  <c r="C3692" i="13"/>
  <c r="C2839" i="13"/>
  <c r="C1371" i="13"/>
  <c r="C70" i="13"/>
  <c r="C4029" i="13"/>
  <c r="C4135" i="13"/>
  <c r="C2584" i="13"/>
  <c r="C2508" i="13"/>
  <c r="C2121" i="13"/>
  <c r="C3338" i="13"/>
  <c r="C1056" i="13"/>
  <c r="C2975" i="13"/>
  <c r="C663" i="13"/>
  <c r="C2755" i="13"/>
  <c r="C3498" i="13"/>
  <c r="C983" i="13"/>
  <c r="C591" i="13"/>
  <c r="C3167" i="13"/>
  <c r="C2730" i="13"/>
  <c r="C3006" i="13"/>
  <c r="C1901" i="13"/>
  <c r="C2142" i="13"/>
  <c r="C2256" i="13"/>
  <c r="C2681" i="13"/>
  <c r="C111" i="13"/>
  <c r="C4205" i="13"/>
  <c r="C3269" i="13"/>
  <c r="C3580" i="13"/>
  <c r="C1664" i="13"/>
  <c r="C2788" i="13"/>
  <c r="C3765" i="13"/>
  <c r="C1876" i="13"/>
  <c r="C2171" i="13"/>
  <c r="C2892" i="13"/>
  <c r="C3905" i="13"/>
  <c r="C2305" i="13"/>
  <c r="C4098" i="13"/>
  <c r="C3029" i="13"/>
  <c r="C985" i="13"/>
  <c r="C2395" i="13"/>
  <c r="C1375" i="13"/>
  <c r="C407" i="13"/>
  <c r="C222" i="13"/>
  <c r="C2615" i="13"/>
  <c r="C1474" i="13"/>
  <c r="C1643" i="13"/>
  <c r="C971" i="13"/>
  <c r="C2275" i="13"/>
  <c r="C789" i="13"/>
  <c r="C3423" i="13"/>
  <c r="C3231" i="13"/>
  <c r="C1606" i="13"/>
  <c r="C758" i="13"/>
  <c r="C3640" i="13"/>
  <c r="C3044" i="13"/>
  <c r="C4078" i="13"/>
  <c r="C2905" i="13"/>
  <c r="C2806" i="13"/>
  <c r="C2865" i="13"/>
  <c r="C2563" i="13"/>
  <c r="C4168" i="13"/>
  <c r="C3470" i="13"/>
  <c r="C896" i="13"/>
  <c r="C1302" i="13"/>
  <c r="C295" i="13"/>
  <c r="C196" i="13"/>
  <c r="C248" i="13"/>
  <c r="C1017" i="13"/>
  <c r="C2737" i="13"/>
  <c r="C1711" i="13"/>
  <c r="C1826" i="13"/>
  <c r="C1082" i="13"/>
  <c r="C3515" i="13"/>
  <c r="C840" i="13"/>
  <c r="C711" i="13"/>
  <c r="C2083" i="13"/>
  <c r="C1993" i="13"/>
  <c r="C3396" i="13"/>
  <c r="C2329" i="13"/>
  <c r="C82" i="13"/>
  <c r="C625" i="13"/>
  <c r="C1209" i="13"/>
  <c r="C3994" i="13"/>
  <c r="C1116" i="13"/>
  <c r="C3761" i="13"/>
  <c r="C1510" i="13"/>
  <c r="C3922" i="13"/>
  <c r="C1308" i="13"/>
  <c r="C1423" i="13"/>
  <c r="C3135" i="13"/>
  <c r="C1661" i="13"/>
  <c r="C2979" i="13"/>
  <c r="C3115" i="13"/>
  <c r="C3851" i="13"/>
  <c r="C2940" i="13"/>
  <c r="C3401" i="13"/>
  <c r="C831" i="13"/>
  <c r="C2027" i="13"/>
  <c r="C330" i="13"/>
  <c r="C3034" i="13"/>
  <c r="C2215" i="13"/>
  <c r="C2862" i="13"/>
  <c r="C3533" i="13"/>
  <c r="C902" i="13"/>
  <c r="C2989" i="13"/>
  <c r="C734" i="13"/>
  <c r="C982" i="13"/>
  <c r="C1576" i="13"/>
  <c r="C1335" i="13"/>
  <c r="C3346" i="13"/>
  <c r="C1383" i="13"/>
  <c r="C3486" i="13"/>
  <c r="C2992" i="13"/>
  <c r="C586" i="13"/>
  <c r="C2849" i="13"/>
  <c r="C2768" i="13"/>
  <c r="C796" i="13"/>
  <c r="C2419" i="13"/>
  <c r="C745" i="13"/>
  <c r="C1838" i="13"/>
  <c r="C1535" i="13"/>
  <c r="C565" i="13"/>
  <c r="C742" i="13"/>
  <c r="C3383" i="13"/>
  <c r="C1333" i="13"/>
  <c r="C2035" i="13"/>
  <c r="C1796" i="13"/>
  <c r="C2397" i="13"/>
  <c r="C1075" i="13"/>
  <c r="C3114" i="13"/>
  <c r="C2707" i="13"/>
  <c r="C3895" i="13"/>
  <c r="C1031" i="13"/>
  <c r="C779" i="13"/>
  <c r="C1405" i="13"/>
  <c r="C2742" i="13"/>
  <c r="C1678" i="13"/>
  <c r="C4017" i="13"/>
  <c r="C1188" i="13"/>
  <c r="C2270" i="13"/>
  <c r="C2202" i="13"/>
  <c r="C1261" i="13"/>
  <c r="C575" i="13"/>
  <c r="C3431" i="13"/>
  <c r="C172" i="13"/>
  <c r="C672" i="13"/>
  <c r="C528" i="13"/>
  <c r="C383" i="13"/>
  <c r="C200" i="13"/>
  <c r="C1984" i="13"/>
  <c r="C3556" i="13"/>
  <c r="C1083" i="13"/>
  <c r="C1386" i="13"/>
  <c r="C2425" i="13"/>
  <c r="C243" i="13"/>
  <c r="C2017" i="13"/>
  <c r="C3936" i="13"/>
  <c r="C2366" i="13"/>
  <c r="C2037" i="13"/>
  <c r="C3204" i="13"/>
  <c r="C3025" i="13"/>
  <c r="C1941" i="13"/>
  <c r="C2100" i="13"/>
  <c r="C657" i="13"/>
  <c r="C956" i="13"/>
  <c r="C1008" i="13"/>
  <c r="C471" i="13"/>
  <c r="C2760" i="13"/>
  <c r="C367" i="13"/>
  <c r="C2860" i="13"/>
  <c r="C944" i="13"/>
  <c r="C3902" i="13"/>
  <c r="C426" i="13"/>
  <c r="C1475" i="13"/>
  <c r="C664" i="13"/>
  <c r="C2234" i="13"/>
  <c r="C3912" i="13"/>
  <c r="C1560" i="13"/>
  <c r="C378" i="13"/>
  <c r="C336" i="13"/>
  <c r="C2404" i="13"/>
  <c r="C2643" i="13"/>
  <c r="C1921" i="13"/>
  <c r="C4206" i="13"/>
  <c r="C2814" i="13"/>
  <c r="C1823" i="13"/>
  <c r="C814" i="13"/>
  <c r="C557" i="13"/>
  <c r="C780" i="13"/>
  <c r="C2178" i="13"/>
  <c r="C3709" i="13"/>
  <c r="C3378" i="13"/>
  <c r="C1888" i="13"/>
  <c r="C2976" i="13"/>
  <c r="C2282" i="13"/>
  <c r="C311" i="13"/>
  <c r="C2673" i="13"/>
  <c r="C2310" i="13"/>
  <c r="C2051" i="13"/>
  <c r="C370" i="13"/>
  <c r="C4094" i="13"/>
  <c r="C2693" i="13"/>
  <c r="C2141" i="13"/>
  <c r="C1914" i="13"/>
  <c r="C1427" i="13"/>
  <c r="C3873" i="13"/>
  <c r="C1339" i="13"/>
  <c r="C920" i="13"/>
  <c r="C3841" i="13"/>
  <c r="C2266" i="13"/>
  <c r="C3878" i="13"/>
  <c r="C2807" i="13"/>
  <c r="C128" i="13"/>
  <c r="C3687" i="13"/>
  <c r="C4133" i="13"/>
  <c r="C313" i="13"/>
  <c r="C2496" i="13"/>
  <c r="C1455" i="13"/>
  <c r="C3048" i="13"/>
  <c r="C3672" i="13"/>
  <c r="C4003" i="13"/>
  <c r="C725" i="13"/>
  <c r="C2949" i="13"/>
  <c r="C1146" i="13"/>
  <c r="C3480" i="13"/>
  <c r="C2475" i="13"/>
  <c r="C2883" i="13"/>
  <c r="C429" i="13"/>
  <c r="C1398" i="13"/>
  <c r="C3857" i="13"/>
  <c r="C2893" i="13"/>
  <c r="C1287" i="13"/>
  <c r="C1527" i="13"/>
  <c r="C1347" i="13"/>
  <c r="C3207" i="13"/>
  <c r="C3097" i="13"/>
  <c r="C1790" i="13"/>
  <c r="C1813" i="13"/>
  <c r="C3555" i="13"/>
  <c r="C773" i="13"/>
  <c r="C1992" i="13"/>
  <c r="C1836" i="13"/>
  <c r="C2203" i="13"/>
  <c r="C585" i="13"/>
  <c r="C1506" i="13"/>
  <c r="C3336" i="13"/>
  <c r="C2603" i="13"/>
  <c r="C3073" i="13"/>
  <c r="C315" i="13"/>
  <c r="C181" i="13"/>
  <c r="C3942" i="13"/>
  <c r="C2448" i="13"/>
  <c r="C2235" i="13"/>
  <c r="C2421" i="13"/>
  <c r="C4043" i="13"/>
  <c r="C3446" i="13"/>
  <c r="C438" i="13"/>
  <c r="C3998" i="13"/>
  <c r="C1750" i="13"/>
  <c r="C2591" i="13"/>
  <c r="C1220" i="13"/>
  <c r="C18" i="13"/>
  <c r="C926" i="13"/>
  <c r="C3244" i="13"/>
  <c r="C589" i="13"/>
  <c r="C1550" i="13"/>
  <c r="C3289" i="13"/>
  <c r="C1588" i="13"/>
  <c r="C1078" i="13"/>
  <c r="C1090" i="13"/>
  <c r="C353" i="13"/>
  <c r="C4171" i="13"/>
  <c r="C2511" i="13"/>
  <c r="C941" i="13"/>
  <c r="C2594" i="13"/>
  <c r="C1610" i="13"/>
  <c r="C3997" i="13"/>
  <c r="C1878" i="13"/>
  <c r="C682" i="13"/>
  <c r="C409" i="13"/>
  <c r="C2389" i="13"/>
  <c r="C1013" i="13"/>
  <c r="C145" i="13"/>
  <c r="C3872" i="13"/>
  <c r="C520" i="13"/>
  <c r="C3162" i="13"/>
  <c r="C3837" i="13"/>
  <c r="C3041" i="13"/>
  <c r="C3596" i="13"/>
  <c r="C1284" i="13"/>
  <c r="C3854" i="13"/>
  <c r="C3698" i="13"/>
  <c r="C847" i="13"/>
  <c r="C1054" i="13"/>
  <c r="C80" i="13"/>
  <c r="C3663" i="13"/>
  <c r="C3646" i="13"/>
  <c r="C189" i="13"/>
  <c r="C1241" i="13"/>
  <c r="C2261" i="13"/>
  <c r="C1762" i="13"/>
  <c r="C3964" i="13"/>
  <c r="C4032" i="13"/>
  <c r="C2439" i="13"/>
  <c r="C2229" i="13"/>
  <c r="C3649" i="13"/>
  <c r="C3513" i="13"/>
  <c r="C1949" i="13"/>
  <c r="C962" i="13"/>
  <c r="C3103" i="13"/>
  <c r="C1815" i="13"/>
  <c r="C2559" i="13"/>
  <c r="C1791" i="13"/>
  <c r="C942" i="13"/>
  <c r="C3296" i="13"/>
  <c r="C3941" i="13"/>
  <c r="C3535" i="13"/>
  <c r="C3107" i="13"/>
  <c r="C1716" i="13"/>
  <c r="C1033" i="13"/>
  <c r="C26" i="13"/>
  <c r="C3391" i="13"/>
  <c r="C350" i="13"/>
  <c r="C1396" i="13"/>
  <c r="C1255" i="13"/>
  <c r="C3213" i="13"/>
  <c r="C3159" i="13"/>
  <c r="C3880" i="13"/>
  <c r="C2848" i="13"/>
  <c r="C821" i="13"/>
  <c r="C2497" i="13"/>
  <c r="C4004" i="13"/>
  <c r="C953" i="13"/>
  <c r="C3601" i="13"/>
  <c r="C3360" i="13"/>
  <c r="C1238" i="13"/>
  <c r="C175" i="13"/>
  <c r="C912" i="13"/>
  <c r="C3004" i="13"/>
  <c r="C1152" i="13"/>
  <c r="C411" i="13"/>
  <c r="C3382" i="13"/>
  <c r="C1193" i="13"/>
  <c r="C3361" i="13"/>
  <c r="C660" i="13"/>
  <c r="C1403" i="13"/>
  <c r="C3164" i="13"/>
  <c r="C4063" i="13"/>
  <c r="C2120" i="13"/>
  <c r="C3416" i="13"/>
  <c r="C3620" i="13"/>
  <c r="C525" i="13"/>
  <c r="C949" i="13"/>
  <c r="C2155" i="13"/>
  <c r="C2197" i="13"/>
  <c r="C3179" i="13"/>
  <c r="C1948" i="13"/>
  <c r="C3929" i="13"/>
  <c r="C1855" i="13"/>
  <c r="C2743" i="13"/>
  <c r="C2110" i="13"/>
  <c r="C4141" i="13"/>
  <c r="C2551" i="13"/>
  <c r="C3236" i="13"/>
  <c r="C2316" i="13"/>
  <c r="C2945" i="13"/>
  <c r="C266" i="13"/>
  <c r="C3828" i="13"/>
  <c r="C1001" i="13"/>
  <c r="C4089" i="13"/>
  <c r="C2588" i="13"/>
  <c r="C3573" i="13"/>
  <c r="C3017" i="13"/>
  <c r="C916" i="13"/>
  <c r="C1314" i="13"/>
  <c r="C4188" i="13"/>
  <c r="C1299" i="13"/>
  <c r="C300" i="13"/>
  <c r="C246" i="13"/>
  <c r="C1055" i="13"/>
  <c r="C4176" i="13"/>
  <c r="C955" i="13"/>
  <c r="C1212" i="13"/>
  <c r="C1210" i="13"/>
  <c r="C2557" i="13"/>
  <c r="C950" i="13"/>
  <c r="C1638" i="13"/>
  <c r="C3938" i="13"/>
  <c r="C3304" i="13"/>
  <c r="C2432" i="13"/>
  <c r="C2520" i="13"/>
  <c r="C3504" i="13"/>
  <c r="C4030" i="13"/>
  <c r="C233" i="13"/>
  <c r="C2294" i="13"/>
  <c r="C359" i="13"/>
  <c r="C2217" i="13"/>
  <c r="C3182" i="13"/>
  <c r="C1677" i="13"/>
  <c r="C3704" i="13"/>
  <c r="C2689" i="13"/>
  <c r="C1863" i="13"/>
  <c r="C4198" i="13"/>
  <c r="C1660" i="13"/>
  <c r="C3665" i="13"/>
  <c r="C1553" i="13"/>
  <c r="C3600" i="13"/>
  <c r="C2273" i="13"/>
  <c r="C2974" i="13"/>
  <c r="C71" i="13"/>
  <c r="C3713" i="13"/>
  <c r="C3410" i="13"/>
  <c r="C2642" i="13"/>
  <c r="C226" i="13"/>
  <c r="C963" i="13"/>
  <c r="C333" i="13"/>
  <c r="C696" i="13"/>
  <c r="C1663" i="13"/>
  <c r="C3776" i="13"/>
  <c r="C3899" i="13"/>
  <c r="C1118" i="13"/>
  <c r="C1816" i="13"/>
  <c r="C475" i="13"/>
  <c r="C1132" i="13"/>
  <c r="C3256" i="13"/>
  <c r="C2650" i="13"/>
  <c r="C1027" i="13"/>
  <c r="C3839" i="13"/>
  <c r="C602" i="13"/>
  <c r="C1963" i="13"/>
  <c r="C2735" i="13"/>
  <c r="C324" i="13"/>
  <c r="C472" i="13"/>
  <c r="C274" i="13"/>
  <c r="C3343" i="13"/>
  <c r="C857" i="13"/>
  <c r="C1126" i="13"/>
  <c r="C2985" i="13"/>
  <c r="C1402" i="13"/>
  <c r="C61" i="13"/>
  <c r="C890" i="13"/>
  <c r="C1233" i="13"/>
  <c r="C473" i="13"/>
  <c r="C2172" i="13"/>
  <c r="C3835" i="13"/>
  <c r="C2587" i="13"/>
  <c r="C2458" i="13"/>
  <c r="C3588" i="13"/>
  <c r="C3534" i="13"/>
  <c r="C3209" i="13"/>
  <c r="C4174" i="13"/>
  <c r="C574" i="13"/>
  <c r="C2293" i="13"/>
  <c r="C3422" i="13"/>
  <c r="C1781" i="13"/>
  <c r="C1216" i="13"/>
  <c r="C2250" i="13"/>
  <c r="C3773" i="13"/>
  <c r="C2708" i="13"/>
  <c r="C2054" i="13"/>
  <c r="C2053" i="13"/>
  <c r="C4044" i="13"/>
  <c r="C4145" i="13"/>
  <c r="C3834" i="13"/>
  <c r="C3176" i="13"/>
  <c r="C806" i="13"/>
  <c r="C1905" i="13"/>
  <c r="C4014" i="13"/>
  <c r="C2185" i="13"/>
  <c r="C3106" i="13"/>
  <c r="C1370" i="13"/>
  <c r="C645" i="13"/>
  <c r="C16" i="13"/>
  <c r="C3916" i="13"/>
  <c r="C1704" i="13"/>
  <c r="C1436" i="13"/>
  <c r="C3429" i="13"/>
  <c r="C14" i="13"/>
  <c r="C1037" i="13"/>
  <c r="C269" i="13"/>
  <c r="C228" i="13"/>
  <c r="C3174" i="13"/>
  <c r="C1451" i="13"/>
  <c r="C2573" i="13"/>
  <c r="C3123" i="13"/>
  <c r="C2446" i="13"/>
  <c r="C3999" i="13"/>
  <c r="C2365" i="13"/>
  <c r="C3714" i="13"/>
  <c r="C706" i="13"/>
  <c r="C403" i="13"/>
  <c r="C361" i="13"/>
  <c r="C355" i="13"/>
  <c r="C1309" i="13"/>
  <c r="C707" i="13"/>
  <c r="C878" i="13"/>
  <c r="C3853" i="13"/>
  <c r="C4125" i="13"/>
  <c r="C1936" i="13"/>
  <c r="C1397" i="13"/>
  <c r="C1348" i="13"/>
  <c r="C73" i="13"/>
  <c r="C1647" i="13"/>
  <c r="C1164" i="13"/>
  <c r="C2099" i="13"/>
  <c r="C372" i="13"/>
  <c r="C3775" i="13"/>
  <c r="C1674" i="13"/>
  <c r="C2029" i="13"/>
  <c r="C4039" i="13"/>
  <c r="C1195" i="13"/>
  <c r="C1230" i="13"/>
  <c r="C3026" i="13"/>
  <c r="C1755" i="13"/>
  <c r="C1917" i="13"/>
  <c r="C3118" i="13"/>
  <c r="C2134" i="13"/>
  <c r="C2332" i="13"/>
  <c r="C2601" i="13"/>
  <c r="C2590" i="13"/>
  <c r="C343" i="13"/>
  <c r="C4204" i="13"/>
  <c r="C2353" i="13"/>
  <c r="C555" i="13"/>
  <c r="C1933" i="13"/>
  <c r="C2632" i="13"/>
  <c r="C772" i="13"/>
  <c r="C3140" i="13"/>
  <c r="C1450" i="13"/>
  <c r="C1494" i="13"/>
  <c r="C2118" i="13"/>
  <c r="C1091" i="13"/>
  <c r="C4167" i="13"/>
  <c r="C3264" i="13"/>
  <c r="C2636" i="13"/>
  <c r="C891" i="13"/>
  <c r="C1603" i="13"/>
  <c r="C646" i="13"/>
  <c r="C2132" i="13"/>
  <c r="C1538" i="13"/>
  <c r="C3688" i="13"/>
  <c r="C3849" i="13"/>
  <c r="C134" i="13"/>
  <c r="C2665" i="13"/>
  <c r="C4077" i="13"/>
  <c r="C2726" i="13"/>
  <c r="C1447" i="13"/>
  <c r="C2897" i="13"/>
  <c r="C1991" i="13"/>
  <c r="C691" i="13"/>
  <c r="C3129" i="13"/>
  <c r="C4156" i="13"/>
  <c r="C2388" i="13"/>
  <c r="C2116" i="13"/>
  <c r="C1766" i="13"/>
  <c r="C1331" i="13"/>
  <c r="C2915" i="13"/>
  <c r="C768" i="13"/>
  <c r="C65" i="13"/>
  <c r="C3420" i="13"/>
  <c r="C3070" i="13"/>
  <c r="C3448" i="13"/>
  <c r="C8" i="13"/>
  <c r="C1723" i="13"/>
  <c r="C3890" i="13"/>
  <c r="C3930" i="13"/>
  <c r="C51" i="13"/>
  <c r="C413" i="13"/>
  <c r="C2313" i="13"/>
  <c r="C2827" i="13"/>
  <c r="C2086" i="13"/>
  <c r="C3403" i="13"/>
  <c r="C2680" i="13"/>
  <c r="C1496" i="13"/>
  <c r="C518" i="13"/>
  <c r="C2580" i="13"/>
  <c r="C3053" i="13"/>
  <c r="C2341" i="13"/>
  <c r="C1502" i="13"/>
  <c r="C1751" i="13"/>
  <c r="C515" i="13"/>
  <c r="C3518" i="13"/>
  <c r="C2609" i="13"/>
  <c r="C3333" i="13"/>
  <c r="C2566" i="13"/>
  <c r="C2677" i="13"/>
  <c r="C287" i="13"/>
  <c r="C2740" i="13"/>
  <c r="C2146" i="13"/>
  <c r="C4079" i="13"/>
  <c r="C2908" i="13"/>
  <c r="C2969" i="13"/>
  <c r="C1183" i="13"/>
  <c r="C2922" i="13"/>
  <c r="C1673" i="13"/>
  <c r="C3695" i="13"/>
  <c r="C1735" i="13"/>
  <c r="C2747" i="13"/>
  <c r="C2717" i="13"/>
  <c r="C204" i="13"/>
  <c r="C1950" i="13"/>
  <c r="C623" i="13"/>
  <c r="C1675" i="13"/>
  <c r="C826" i="13"/>
  <c r="C4068" i="13"/>
  <c r="C125" i="13"/>
  <c r="C3388" i="13"/>
  <c r="C2169" i="13"/>
  <c r="C365" i="13"/>
  <c r="C1361" i="13"/>
  <c r="C2891" i="13"/>
  <c r="C1124" i="13"/>
  <c r="C607" i="13"/>
  <c r="C651" i="13"/>
  <c r="C3100" i="13"/>
  <c r="C72" i="13"/>
  <c r="C1483" i="13"/>
  <c r="C3501" i="13"/>
  <c r="C3031" i="13"/>
  <c r="C887" i="13"/>
  <c r="C1231" i="13"/>
  <c r="C3476" i="13"/>
  <c r="C2672" i="13"/>
  <c r="C2112" i="13"/>
  <c r="C524" i="13"/>
  <c r="C1695" i="13"/>
  <c r="C4008" i="13"/>
  <c r="C1199" i="13"/>
  <c r="C3082" i="13"/>
  <c r="C1207" i="13"/>
  <c r="C3822" i="13"/>
  <c r="C833" i="13"/>
  <c r="C3958" i="13"/>
  <c r="C3940" i="13"/>
  <c r="C3373" i="13"/>
  <c r="C3019" i="13"/>
  <c r="C2988" i="13"/>
  <c r="C2279" i="13"/>
  <c r="C329" i="13"/>
  <c r="C778" i="13"/>
  <c r="C3472" i="13"/>
  <c r="C2200" i="13"/>
  <c r="C4114" i="13"/>
  <c r="C1965" i="13"/>
  <c r="C4024" i="13"/>
  <c r="C217" i="13"/>
  <c r="C3986" i="13"/>
  <c r="C3934" i="13"/>
  <c r="C1214" i="13"/>
  <c r="C2133" i="13"/>
  <c r="C2264" i="13"/>
  <c r="C794" i="13"/>
  <c r="C2222" i="13"/>
  <c r="C1742" i="13"/>
  <c r="C3066" i="13"/>
  <c r="C2683" i="13"/>
  <c r="C2651" i="13"/>
  <c r="C3126" i="13"/>
  <c r="C662" i="13"/>
  <c r="C1408" i="13"/>
  <c r="C2370" i="13"/>
  <c r="C3075" i="13"/>
  <c r="C2004" i="13"/>
  <c r="C2888" i="13"/>
  <c r="C1797" i="13"/>
  <c r="C1899" i="13"/>
  <c r="C617" i="13"/>
  <c r="C903" i="13"/>
  <c r="C810" i="13"/>
  <c r="C1857" i="13"/>
  <c r="C1777" i="13"/>
  <c r="C937" i="13"/>
  <c r="C104" i="13"/>
  <c r="C1021" i="13"/>
  <c r="C130" i="13"/>
  <c r="C328" i="13"/>
  <c r="C465" i="13"/>
  <c r="C1519" i="13"/>
  <c r="C2014" i="13"/>
  <c r="C1799" i="13"/>
  <c r="C2857" i="13"/>
  <c r="C3102" i="13"/>
  <c r="C3172" i="13"/>
  <c r="C3230" i="13"/>
  <c r="C3355" i="13"/>
  <c r="C1296" i="13"/>
  <c r="C3860" i="13"/>
  <c r="C3419" i="13"/>
  <c r="C478" i="13"/>
  <c r="C3011" i="13"/>
  <c r="C1893" i="13"/>
  <c r="C386" i="13"/>
  <c r="C3000" i="13"/>
  <c r="C2516" i="13"/>
  <c r="C3658" i="13"/>
  <c r="C221" i="13"/>
  <c r="C860" i="13"/>
  <c r="C3136" i="13"/>
  <c r="C2929" i="13"/>
  <c r="C541" i="13"/>
  <c r="C1148" i="13"/>
  <c r="C1445" i="13"/>
  <c r="C2581" i="13"/>
  <c r="C669" i="13"/>
  <c r="C909" i="13"/>
  <c r="C3309" i="13"/>
  <c r="C3886" i="13"/>
  <c r="C635" i="13"/>
  <c r="C206" i="13"/>
  <c r="C456" i="13"/>
  <c r="C1449" i="13"/>
  <c r="C3728" i="13"/>
  <c r="C3985" i="13"/>
  <c r="C3261" i="13"/>
  <c r="C1479" i="13"/>
  <c r="C3915" i="13"/>
  <c r="C1612" i="13"/>
  <c r="C201" i="13"/>
  <c r="C743" i="13"/>
  <c r="C3865" i="13"/>
  <c r="C2785" i="13"/>
  <c r="C2163" i="13"/>
  <c r="C1069" i="13"/>
  <c r="C3639" i="13"/>
  <c r="C2722" i="13"/>
  <c r="C2153" i="13"/>
  <c r="C4042" i="13"/>
  <c r="C552" i="13"/>
  <c r="C946" i="13"/>
  <c r="C2162" i="13"/>
  <c r="C2649" i="13"/>
  <c r="C3101" i="13"/>
  <c r="C3917" i="13"/>
  <c r="C1362" i="13"/>
  <c r="C2036" i="13"/>
  <c r="C3779" i="13"/>
  <c r="C2983" i="13"/>
  <c r="C2541" i="13"/>
  <c r="C2782" i="13"/>
  <c r="C2766" i="13"/>
  <c r="C3746" i="13"/>
  <c r="C1457" i="13"/>
  <c r="C2383" i="13"/>
  <c r="C349" i="13"/>
  <c r="C238" i="13"/>
  <c r="C2756" i="13"/>
  <c r="C3185" i="13"/>
  <c r="C3507" i="13"/>
  <c r="C139" i="13"/>
  <c r="C494" i="13"/>
  <c r="C2904" i="13"/>
  <c r="C675" i="13"/>
  <c r="C3947" i="13"/>
  <c r="C1569" i="13"/>
  <c r="C1922" i="13"/>
  <c r="C416" i="13"/>
  <c r="C3074" i="13"/>
  <c r="C1571" i="13"/>
  <c r="C3591" i="13"/>
  <c r="C1274" i="13"/>
  <c r="C3722" i="13"/>
  <c r="C1028" i="13"/>
  <c r="C964" i="13"/>
  <c r="C2817" i="13"/>
  <c r="C1131" i="13"/>
  <c r="C2723" i="13"/>
  <c r="C3720" i="13"/>
  <c r="C4007" i="13"/>
  <c r="C1938" i="13"/>
  <c r="C2645" i="13"/>
  <c r="C2066" i="13"/>
  <c r="C1264" i="13"/>
  <c r="C1026" i="13"/>
  <c r="C2925" i="13"/>
  <c r="C1849" i="13"/>
  <c r="C2028" i="13"/>
  <c r="C2820" i="13"/>
  <c r="C3325" i="13"/>
  <c r="C1752" i="13"/>
  <c r="C432" i="13"/>
  <c r="C2728" i="13"/>
  <c r="C187" i="13"/>
  <c r="C938" i="13"/>
  <c r="C93" i="13"/>
  <c r="C1421" i="13"/>
  <c r="C3863" i="13"/>
  <c r="C464" i="13"/>
  <c r="C2753" i="13"/>
  <c r="C4090" i="13"/>
  <c r="C3548" i="13"/>
  <c r="C1453" i="13"/>
  <c r="C490" i="13"/>
  <c r="C1350" i="13"/>
  <c r="C1891" i="13"/>
  <c r="C1785" i="13"/>
  <c r="C1315" i="13"/>
  <c r="C2130" i="13"/>
  <c r="C393" i="13"/>
  <c r="C2062" i="13"/>
  <c r="C1300" i="13"/>
  <c r="C2899" i="13"/>
  <c r="C3117" i="13"/>
  <c r="C2022" i="13"/>
  <c r="C3680" i="13"/>
  <c r="C1004" i="13"/>
  <c r="C1477" i="13"/>
  <c r="C4065" i="13"/>
  <c r="C1187" i="13"/>
  <c r="C3057" i="13"/>
  <c r="C2894" i="13"/>
  <c r="C4084" i="13"/>
  <c r="C4104" i="13"/>
  <c r="C4050" i="13"/>
  <c r="C2779" i="13"/>
  <c r="C1859" i="13"/>
  <c r="C3981" i="13"/>
  <c r="C2410" i="13"/>
  <c r="C3599" i="13"/>
  <c r="C317" i="13"/>
  <c r="C4058" i="13"/>
  <c r="C4119" i="13"/>
  <c r="C3726" i="13"/>
  <c r="C3702" i="13"/>
  <c r="C3516" i="13"/>
  <c r="C1930" i="13"/>
  <c r="C3733" i="13"/>
  <c r="C1819" i="13"/>
  <c r="C2212" i="13"/>
  <c r="C1243" i="13"/>
  <c r="C2373" i="13"/>
  <c r="C522" i="13"/>
  <c r="C477" i="13"/>
  <c r="C3583" i="13"/>
  <c r="C569" i="13"/>
  <c r="C1003" i="13"/>
  <c r="C2125" i="13"/>
  <c r="C2297" i="13"/>
  <c r="C1971" i="13"/>
  <c r="C444" i="13"/>
  <c r="C4047" i="13"/>
  <c r="C360" i="13"/>
  <c r="C2697" i="13"/>
  <c r="C3879" i="13"/>
  <c r="C1987" i="13"/>
  <c r="C2001" i="13"/>
  <c r="C2662" i="13"/>
  <c r="C2685" i="13"/>
  <c r="C2916" i="13"/>
  <c r="C3881" i="13"/>
  <c r="C4006" i="13"/>
  <c r="C203" i="13"/>
  <c r="C160" i="13"/>
  <c r="C3636" i="13"/>
  <c r="C3885" i="13"/>
  <c r="C2510" i="13"/>
  <c r="C583" i="13"/>
  <c r="C1392" i="13"/>
  <c r="C3385" i="13"/>
  <c r="C1291" i="13"/>
  <c r="C1432" i="13"/>
  <c r="C2895" i="13"/>
  <c r="C1631" i="13"/>
  <c r="C2384" i="13"/>
  <c r="C3887" i="13"/>
  <c r="C2656" i="13"/>
  <c r="C1894" i="13"/>
  <c r="C996" i="13"/>
  <c r="C852" i="13"/>
  <c r="C1833" i="13"/>
  <c r="C3407" i="13"/>
  <c r="C1575" i="13"/>
  <c r="C2575" i="13"/>
  <c r="C1908" i="13"/>
  <c r="C1702" i="13"/>
  <c r="C763" i="13"/>
  <c r="C2131" i="13"/>
  <c r="C357" i="13"/>
  <c r="C1903" i="13"/>
  <c r="C23" i="13"/>
  <c r="C913" i="13"/>
  <c r="C2469" i="13"/>
  <c r="C3816" i="13"/>
  <c r="C3719" i="13"/>
  <c r="C1129" i="13"/>
  <c r="C1277" i="13"/>
  <c r="C138" i="13"/>
  <c r="C2554" i="13"/>
  <c r="C2154" i="13"/>
  <c r="C754" i="13"/>
  <c r="C168" i="13"/>
  <c r="C703" i="13"/>
  <c r="C2911" i="13"/>
  <c r="C595" i="13"/>
  <c r="C1694" i="13"/>
  <c r="C1067" i="13"/>
  <c r="C239" i="13"/>
  <c r="C1269" i="13"/>
  <c r="C2736" i="13"/>
  <c r="C3290" i="13"/>
  <c r="C3975" i="13"/>
  <c r="C3944" i="13"/>
  <c r="C2595" i="13"/>
  <c r="C1625" i="13"/>
  <c r="C538" i="13"/>
  <c r="C719" i="13"/>
  <c r="C610" i="13"/>
  <c r="C3340" i="13"/>
  <c r="C850" i="13"/>
  <c r="C1539" i="13"/>
  <c r="C883" i="13"/>
  <c r="C3439" i="13"/>
  <c r="C717" i="13"/>
  <c r="C2483" i="13"/>
  <c r="C3380" i="13"/>
  <c r="C2193" i="13"/>
  <c r="C164" i="13"/>
  <c r="C2532" i="13"/>
  <c r="C273" i="13"/>
  <c r="C40" i="13"/>
  <c r="C1686" i="13"/>
  <c r="C2465" i="13"/>
  <c r="C3920" i="13"/>
  <c r="C1294" i="13"/>
  <c r="C862" i="13"/>
  <c r="C2695" i="13"/>
  <c r="C1246" i="13"/>
  <c r="C3168" i="13"/>
  <c r="C3585" i="13"/>
  <c r="C2770" i="13"/>
  <c r="C2471" i="13"/>
  <c r="C605" i="13"/>
  <c r="C2592" i="13"/>
  <c r="C1322" i="13"/>
  <c r="C2327" i="13"/>
  <c r="C191" i="13"/>
  <c r="C1957" i="13"/>
  <c r="C1376" i="13"/>
  <c r="C430" i="13"/>
  <c r="C1481" i="13"/>
  <c r="C3911" i="13"/>
  <c r="C210" i="13"/>
  <c r="C2418" i="13"/>
  <c r="C2954" i="13"/>
  <c r="C3737" i="13"/>
  <c r="C3389" i="13"/>
  <c r="C390" i="13"/>
  <c r="C3156" i="13"/>
  <c r="C1955" i="13"/>
  <c r="C2438" i="13"/>
  <c r="C3701" i="13"/>
  <c r="C4149" i="13"/>
  <c r="C3061" i="13"/>
  <c r="C4179" i="13"/>
  <c r="C2126" i="13"/>
  <c r="C3847" i="13"/>
  <c r="C1058" i="13"/>
  <c r="C1224" i="13"/>
  <c r="C1581" i="13"/>
  <c r="C232" i="13"/>
  <c r="C3421" i="13"/>
  <c r="C2562" i="13"/>
  <c r="C2429" i="13"/>
  <c r="C2791" i="13"/>
  <c r="C781" i="13"/>
  <c r="C3550" i="13"/>
  <c r="C2402" i="13"/>
  <c r="C2526" i="13"/>
  <c r="C2775" i="13"/>
  <c r="C1034" i="13"/>
  <c r="C2786" i="13"/>
  <c r="C724" i="13"/>
  <c r="C255" i="13"/>
  <c r="C3511" i="13"/>
  <c r="C2527" i="13"/>
  <c r="C554" i="13"/>
  <c r="C342" i="13"/>
  <c r="C739" i="13"/>
  <c r="C1141" i="13"/>
  <c r="C915" i="13"/>
  <c r="C2664" i="13"/>
  <c r="C96" i="13"/>
  <c r="C3875" i="13"/>
  <c r="C2357" i="13"/>
  <c r="C1119" i="13"/>
  <c r="C568" i="13"/>
  <c r="C1870" i="13"/>
  <c r="C2687" i="13"/>
  <c r="C2174" i="13"/>
  <c r="C2537" i="13"/>
  <c r="C3610" i="13"/>
  <c r="C3375" i="13"/>
  <c r="C1804" i="13"/>
  <c r="C1633" i="13"/>
  <c r="C4164" i="13"/>
  <c r="C681" i="13"/>
  <c r="C4083" i="13"/>
  <c r="C986" i="13"/>
  <c r="C2702" i="13"/>
  <c r="C3792" i="13"/>
  <c r="C1998" i="13"/>
  <c r="C2274" i="13"/>
  <c r="C3493" i="13"/>
  <c r="C103" i="13"/>
  <c r="C3524" i="13"/>
  <c r="C1234" i="13"/>
  <c r="C889" i="13"/>
  <c r="C3040" i="13"/>
  <c r="C9" i="13"/>
  <c r="C3278" i="13"/>
  <c r="C1775" i="13"/>
  <c r="C3190" i="13"/>
  <c r="C3830" i="13"/>
  <c r="C928" i="13"/>
  <c r="C2835" i="13"/>
  <c r="C1554" i="13"/>
  <c r="C1764" i="13"/>
  <c r="C680" i="13"/>
  <c r="C2372" i="13"/>
  <c r="C1887" i="13"/>
  <c r="C1094" i="13"/>
  <c r="C366" i="13"/>
  <c r="C3684" i="13"/>
  <c r="C267" i="13"/>
  <c r="C3594" i="13"/>
  <c r="C3991" i="13"/>
  <c r="C693" i="13"/>
  <c r="C1860" i="13"/>
  <c r="C3750" i="13"/>
  <c r="C1906" i="13"/>
  <c r="C2445" i="13"/>
  <c r="C1010" i="13"/>
  <c r="C1641" i="13"/>
  <c r="C685" i="13"/>
  <c r="C1829" i="13"/>
  <c r="C98" i="13"/>
  <c r="C1851" i="13"/>
  <c r="C1960" i="13"/>
  <c r="C1973" i="13"/>
  <c r="C102" i="13"/>
  <c r="C1200" i="13"/>
  <c r="C3855" i="13"/>
  <c r="C1443" i="13"/>
  <c r="C3769" i="13"/>
  <c r="C3064" i="13"/>
  <c r="C2653" i="13"/>
  <c r="C849" i="13"/>
  <c r="C1890" i="13"/>
  <c r="C2376" i="13"/>
  <c r="C1070" i="13"/>
  <c r="C1104" i="13"/>
  <c r="C3359" i="13"/>
  <c r="C1438" i="13"/>
  <c r="C3572" i="13"/>
  <c r="C3464" i="13"/>
  <c r="C3337" i="13"/>
  <c r="C1868" i="13"/>
  <c r="C1473" i="13"/>
  <c r="C539" i="13"/>
  <c r="C787" i="13"/>
  <c r="C2630" i="13"/>
  <c r="C278" i="13"/>
  <c r="C1411" i="13"/>
  <c r="C1956" i="13"/>
  <c r="C1572" i="13"/>
  <c r="C2267" i="13"/>
  <c r="C596" i="13"/>
  <c r="C176" i="13"/>
  <c r="C3116" i="13"/>
  <c r="C1256" i="13"/>
  <c r="C4045" i="13"/>
  <c r="C859" i="13"/>
  <c r="C2958" i="13"/>
  <c r="C2838" i="13"/>
  <c r="C1763" i="13"/>
  <c r="C2907" i="13"/>
  <c r="C3731" i="13"/>
  <c r="C3468" i="13"/>
  <c r="C1700" i="13"/>
  <c r="C3962" i="13"/>
  <c r="C2331" i="13"/>
  <c r="C3677" i="13"/>
  <c r="C2759" i="13"/>
  <c r="C1744" i="13"/>
  <c r="C4153" i="13"/>
  <c r="C1434" i="13"/>
  <c r="C3091" i="13"/>
  <c r="C2794" i="13"/>
  <c r="C2882" i="13"/>
  <c r="C1400" i="13"/>
  <c r="C1689" i="13"/>
  <c r="C1900" i="13"/>
  <c r="C2024" i="13"/>
  <c r="C1549" i="13"/>
  <c r="C4201" i="13"/>
  <c r="C151" i="13"/>
  <c r="C1357" i="13"/>
  <c r="C2045" i="13"/>
  <c r="C2150" i="13"/>
  <c r="C4018" i="13"/>
  <c r="C1846" i="13"/>
  <c r="C3399" i="13"/>
  <c r="C3412" i="13"/>
  <c r="C633" i="13"/>
  <c r="C2283" i="13"/>
  <c r="C1912" i="13"/>
  <c r="C157" i="13"/>
  <c r="C1656" i="13"/>
  <c r="C3217" i="13"/>
  <c r="C1637" i="13"/>
  <c r="C3005" i="13"/>
  <c r="C3571" i="13"/>
  <c r="C2795" i="13"/>
  <c r="C2019" i="13"/>
  <c r="C1065" i="13"/>
  <c r="C3846" i="13"/>
  <c r="C684" i="13"/>
  <c r="C2867" i="13"/>
  <c r="C4064" i="13"/>
  <c r="C1422" i="13"/>
  <c r="C1011" i="13"/>
  <c r="C1874" i="13"/>
  <c r="C694" i="13"/>
  <c r="C495" i="13"/>
  <c r="C1404" i="13"/>
  <c r="C921" i="13"/>
  <c r="C1413" i="13"/>
  <c r="C3586" i="13"/>
  <c r="C1215" i="13"/>
  <c r="C1913" i="13"/>
  <c r="C2612" i="13"/>
  <c r="C2460" i="13"/>
  <c r="C501" i="13"/>
  <c r="C3748" i="13"/>
  <c r="C3001" i="13"/>
  <c r="C1557" i="13"/>
  <c r="C1691" i="13"/>
  <c r="C77" i="13"/>
  <c r="C2322" i="13"/>
  <c r="C3405" i="13"/>
  <c r="C2556" i="13"/>
  <c r="C3235" i="13"/>
  <c r="C308" i="13"/>
  <c r="C587" i="13"/>
  <c r="C2115" i="13"/>
  <c r="C1578" i="13"/>
  <c r="C75" i="13"/>
  <c r="C731" i="13"/>
  <c r="C1023" i="13"/>
  <c r="C854" i="13"/>
  <c r="C3170" i="13"/>
  <c r="C652" i="13"/>
  <c r="C3763" i="13"/>
  <c r="C3232" i="13"/>
  <c r="C2703" i="13"/>
  <c r="C855" i="13"/>
  <c r="C670" i="13"/>
  <c r="C2509" i="13"/>
  <c r="C1564" i="13"/>
  <c r="C2467" i="13"/>
  <c r="C1433" i="13"/>
  <c r="C3076" i="13"/>
  <c r="C1384" i="13"/>
  <c r="C58" i="13"/>
  <c r="C1249" i="13"/>
  <c r="C3043" i="13"/>
  <c r="C230" i="13"/>
  <c r="C1967" i="13"/>
  <c r="C3365" i="13"/>
  <c r="C1317" i="13"/>
  <c r="C3522" i="13"/>
  <c r="C1469" i="13"/>
  <c r="C2864" i="13"/>
  <c r="C2758" i="13"/>
  <c r="C2409" i="13"/>
  <c r="C2809" i="13"/>
  <c r="C3521" i="13"/>
  <c r="C3921" i="13"/>
  <c r="C1250" i="13"/>
  <c r="C2671" i="13"/>
  <c r="C2231" i="13"/>
  <c r="C1336" i="13"/>
  <c r="C3696" i="13"/>
  <c r="C3970" i="13"/>
  <c r="C4110" i="13"/>
  <c r="C3386" i="13"/>
  <c r="C882" i="13"/>
  <c r="C4035" i="13"/>
  <c r="C2375" i="13"/>
  <c r="C2629" i="13"/>
  <c r="C721" i="13"/>
  <c r="C1030" i="13"/>
  <c r="C457" i="13"/>
  <c r="C2558" i="13"/>
  <c r="C1024" i="13"/>
  <c r="C951" i="13"/>
  <c r="C1616" i="13"/>
  <c r="C2668" i="13"/>
  <c r="C12" i="13"/>
  <c r="C577" i="13"/>
  <c r="C1613" i="13"/>
  <c r="C978" i="13"/>
  <c r="C2519" i="13"/>
  <c r="C2190" i="13"/>
  <c r="C4056" i="13"/>
  <c r="C1312" i="13"/>
  <c r="C2352" i="13"/>
  <c r="C1516" i="13"/>
  <c r="C1218" i="13"/>
  <c r="C207" i="13"/>
  <c r="C2157" i="13"/>
  <c r="C3806" i="13"/>
  <c r="C1203" i="13"/>
  <c r="C3568" i="13"/>
  <c r="C3104" i="13"/>
  <c r="C272" i="13"/>
  <c r="C2902" i="13"/>
  <c r="C108" i="13"/>
  <c r="C2247" i="13"/>
  <c r="C1629" i="13"/>
  <c r="C904" i="13"/>
  <c r="C791" i="13"/>
  <c r="C2161" i="13"/>
  <c r="C4036" i="13"/>
  <c r="C2175" i="13"/>
  <c r="C1378" i="13"/>
  <c r="C823" i="13"/>
  <c r="C958" i="13"/>
  <c r="C2712" i="13"/>
  <c r="C1531" i="13"/>
  <c r="C2111" i="13"/>
  <c r="C3377" i="13"/>
  <c r="C3503" i="13"/>
  <c r="C3260" i="13"/>
  <c r="C2982" i="13"/>
  <c r="C1092" i="13"/>
  <c r="C1975" i="13"/>
  <c r="C199" i="13"/>
  <c r="C2285" i="13"/>
  <c r="C906" i="13"/>
  <c r="C3892" i="13"/>
  <c r="C1251" i="13"/>
  <c r="C3824" i="13"/>
  <c r="C2173" i="13"/>
  <c r="C728" i="13"/>
  <c r="C1163" i="13"/>
  <c r="C484" i="13"/>
  <c r="C3163" i="13"/>
  <c r="C3367" i="13"/>
  <c r="C1778" i="13"/>
  <c r="C3967" i="13"/>
  <c r="C1915" i="13"/>
  <c r="C1018" i="13"/>
  <c r="C1786" i="13"/>
  <c r="C4005" i="13"/>
  <c r="C3020" i="13"/>
  <c r="C3949" i="13"/>
  <c r="C4097" i="13"/>
  <c r="C1841" i="13"/>
  <c r="C3424" i="13"/>
  <c r="C2400" i="13"/>
  <c r="C1015" i="13"/>
  <c r="C2286" i="13"/>
  <c r="C351" i="13"/>
  <c r="C1171" i="13"/>
  <c r="C1459" i="13"/>
  <c r="C2451" i="13"/>
  <c r="C1235" i="13"/>
  <c r="C3577" i="13"/>
  <c r="C1430" i="13"/>
  <c r="C800" i="13"/>
  <c r="C2082" i="13"/>
  <c r="C2015" i="13"/>
  <c r="C4180" i="13"/>
  <c r="C1505" i="13"/>
  <c r="C2757" i="13"/>
  <c r="C2382" i="13"/>
  <c r="C4116" i="13"/>
  <c r="C4155" i="13"/>
  <c r="C2428" i="13"/>
  <c r="C2628" i="13"/>
  <c r="C2076" i="13"/>
  <c r="C4028" i="13"/>
  <c r="C408" i="13"/>
  <c r="C1327" i="13"/>
  <c r="C236" i="13"/>
  <c r="C3785" i="13"/>
  <c r="C1492" i="13"/>
  <c r="C2043" i="13"/>
  <c r="C268" i="13"/>
  <c r="C1471" i="13"/>
  <c r="C4120" i="13"/>
  <c r="C41" i="13"/>
  <c r="C1931" i="13"/>
  <c r="C3739" i="13"/>
  <c r="C1442" i="13"/>
  <c r="C1574" i="13"/>
  <c r="C1113" i="13"/>
  <c r="C1253" i="13"/>
  <c r="C2959" i="13"/>
  <c r="C2711" i="13"/>
  <c r="C2686" i="13"/>
  <c r="C546" i="13"/>
  <c r="C3700" i="13"/>
  <c r="C1145" i="13"/>
  <c r="C1295" i="13"/>
  <c r="C265" i="13"/>
  <c r="C2320" i="13"/>
  <c r="C1650" i="13"/>
  <c r="C3068" i="13"/>
  <c r="C3266" i="13"/>
  <c r="C3257" i="13"/>
  <c r="C3820" i="13"/>
  <c r="C2844" i="13"/>
  <c r="C4088" i="13"/>
  <c r="C3241" i="13"/>
  <c r="C2748" i="13"/>
  <c r="C2952" i="13"/>
  <c r="C1512" i="13"/>
  <c r="C1002" i="13"/>
  <c r="C2189" i="13"/>
  <c r="C3461" i="13"/>
  <c r="C3802" i="13"/>
  <c r="C2942" i="13"/>
  <c r="C4195" i="13"/>
  <c r="C2933" i="13"/>
  <c r="C2816" i="13"/>
  <c r="C2818" i="13"/>
  <c r="C2881" i="13"/>
  <c r="C1858" i="13"/>
  <c r="C3662" i="13"/>
  <c r="C1570" i="13"/>
  <c r="C2307" i="13"/>
  <c r="C1842" i="13"/>
  <c r="C2957" i="13"/>
  <c r="C1720" i="13"/>
  <c r="C3926" i="13"/>
  <c r="C1579" i="13"/>
  <c r="C1354" i="13"/>
  <c r="C1189" i="13"/>
  <c r="C3081" i="13"/>
  <c r="C154" i="13"/>
  <c r="C3914" i="13"/>
  <c r="C3856" i="13"/>
  <c r="C3458" i="13"/>
  <c r="C658" i="13"/>
  <c r="C1659" i="13"/>
  <c r="C3397" i="13"/>
  <c r="C598" i="13"/>
  <c r="C1587" i="13"/>
  <c r="C4092" i="13"/>
  <c r="C3927" i="13"/>
  <c r="C3311" i="13"/>
  <c r="C4146" i="13"/>
  <c r="C3760" i="13"/>
  <c r="C3300" i="13"/>
  <c r="C797" i="13"/>
  <c r="C2493" i="13"/>
  <c r="C2023" i="13"/>
  <c r="C2049" i="13"/>
  <c r="C813" i="13"/>
  <c r="C2727" i="13"/>
  <c r="C1703" i="13"/>
  <c r="C1074" i="13"/>
  <c r="C622" i="13"/>
  <c r="C3024" i="13"/>
  <c r="C1737" i="13"/>
  <c r="C4123" i="13"/>
  <c r="C2257" i="13"/>
  <c r="C3208" i="13"/>
  <c r="C4091" i="13"/>
  <c r="C3805" i="13"/>
  <c r="C2201" i="13"/>
  <c r="C2721" i="13"/>
  <c r="C2151" i="13"/>
  <c r="C2079" i="13"/>
  <c r="C190" i="13"/>
  <c r="C2646" i="13"/>
  <c r="C2903" i="13"/>
  <c r="C2676" i="13"/>
  <c r="C3552" i="13"/>
  <c r="C3836" i="13"/>
  <c r="C737" i="13"/>
  <c r="C1668" i="13"/>
  <c r="C1060" i="13"/>
  <c r="C4112" i="13"/>
  <c r="C2280" i="13"/>
  <c r="C3492" i="13"/>
  <c r="C1395" i="13"/>
  <c r="C2440" i="13"/>
  <c r="C141" i="13"/>
  <c r="C3532" i="13"/>
  <c r="C1048" i="13"/>
  <c r="C2994" i="13"/>
  <c r="C1044" i="13"/>
  <c r="C2272" i="13"/>
  <c r="C4129" i="13"/>
  <c r="C905" i="13"/>
  <c r="C1293" i="13"/>
  <c r="C91" i="13"/>
  <c r="C1080" i="13"/>
  <c r="C94" i="13"/>
  <c r="C3341" i="13"/>
  <c r="C1825" i="13"/>
  <c r="C2529" i="13"/>
  <c r="C99" i="13"/>
  <c r="C2253" i="13"/>
  <c r="C735" i="13"/>
  <c r="C2543" i="13"/>
  <c r="C2298" i="13"/>
  <c r="C1168" i="13"/>
  <c r="C3509" i="13"/>
  <c r="C2314" i="13"/>
  <c r="C3987" i="13"/>
  <c r="C3982" i="13"/>
  <c r="C1061" i="13"/>
  <c r="C943" i="13"/>
  <c r="C3063" i="13"/>
  <c r="C4099" i="13"/>
  <c r="C3502" i="13"/>
  <c r="C1289" i="13"/>
  <c r="C639" i="13"/>
  <c r="C397" i="13"/>
  <c r="C2861" i="13"/>
  <c r="C606" i="13"/>
  <c r="C839" i="13"/>
  <c r="C1718" i="13"/>
  <c r="C1259" i="13"/>
  <c r="C2074" i="13"/>
  <c r="C4002" i="13"/>
  <c r="C2225" i="13"/>
  <c r="C2466" i="13"/>
  <c r="C2085" i="13"/>
  <c r="C895" i="13"/>
  <c r="C923" i="13"/>
  <c r="C33" i="13"/>
  <c r="C3711" i="13"/>
  <c r="C2348" i="13"/>
  <c r="C2597" i="13"/>
  <c r="C242" i="13"/>
  <c r="C1731" i="13"/>
  <c r="C2762" i="13"/>
  <c r="C1504" i="13"/>
  <c r="C2661" i="13"/>
  <c r="C2349" i="13"/>
  <c r="C2368" i="13"/>
  <c r="C1415" i="13"/>
  <c r="C3894" i="13"/>
  <c r="C3786" i="13"/>
  <c r="C2808" i="13"/>
  <c r="C3590" i="13"/>
  <c r="C3823" i="13"/>
  <c r="C1272" i="13"/>
  <c r="C809" i="13"/>
  <c r="C2787" i="13"/>
  <c r="C1047" i="13"/>
  <c r="C1986" i="13"/>
  <c r="C1873" i="13"/>
  <c r="C2678" i="13"/>
  <c r="C2182" i="13"/>
  <c r="C1534" i="13"/>
  <c r="C3090" i="13"/>
  <c r="C2654" i="13"/>
  <c r="C2633" i="13"/>
  <c r="C127" i="13"/>
  <c r="C202" i="13"/>
  <c r="C2492" i="13"/>
  <c r="C3052" i="13"/>
  <c r="C4140" i="13"/>
  <c r="C4152" i="13"/>
  <c r="C68" i="13"/>
  <c r="C3046" i="13"/>
  <c r="C2501" i="13"/>
  <c r="C1429" i="13"/>
  <c r="C2198" i="13"/>
  <c r="C3317" i="13"/>
  <c r="C782" i="13"/>
  <c r="C1165" i="13"/>
  <c r="C1839" i="13"/>
  <c r="C570" i="13"/>
  <c r="C1642" i="13"/>
  <c r="C3345" i="13"/>
  <c r="C1583" i="13"/>
  <c r="C4113" i="13"/>
  <c r="C3969" i="13"/>
  <c r="C1110" i="13"/>
  <c r="C642" i="13"/>
  <c r="C979" i="13"/>
  <c r="C527" i="13"/>
  <c r="C960" i="13"/>
  <c r="C2087" i="13"/>
  <c r="C2102" i="13"/>
  <c r="C845" i="13"/>
  <c r="C549" i="13"/>
  <c r="C3475" i="13"/>
  <c r="C1105" i="13"/>
  <c r="C1595" i="13"/>
  <c r="C3864" i="13"/>
  <c r="C3362" i="13"/>
  <c r="C3966" i="13"/>
  <c r="C368" i="13"/>
  <c r="C1881" i="13"/>
  <c r="C3108" i="13"/>
  <c r="C590" i="13"/>
  <c r="C893" i="13"/>
  <c r="C1784" i="13"/>
  <c r="C1526" i="13"/>
  <c r="C1592" i="13"/>
  <c r="C144" i="13"/>
  <c r="C3793" i="13"/>
  <c r="C2906" i="13"/>
  <c r="C3203" i="13"/>
  <c r="C2032" i="13"/>
  <c r="C318" i="13"/>
  <c r="C4026" i="13"/>
  <c r="C2924" i="13"/>
  <c r="C4154" i="13"/>
  <c r="C2996" i="13"/>
  <c r="C4190" i="13"/>
  <c r="C2199" i="13"/>
  <c r="C3042" i="13"/>
  <c r="C3069" i="13"/>
  <c r="C1334" i="13"/>
  <c r="C907" i="13"/>
  <c r="C1830" i="13"/>
  <c r="C829" i="13"/>
  <c r="C3682" i="13"/>
  <c r="C3527" i="13"/>
  <c r="C3794" i="13"/>
  <c r="C613" i="13"/>
  <c r="C3128" i="13"/>
  <c r="C3153" i="13"/>
  <c r="C3910" i="13"/>
  <c r="C900" i="13"/>
  <c r="C2216" i="13"/>
  <c r="C3669" i="13"/>
  <c r="C2472" i="13"/>
  <c r="C1177" i="13"/>
  <c r="C2767" i="13"/>
  <c r="C67" i="13"/>
  <c r="C3253" i="13"/>
  <c r="C1096" i="13"/>
  <c r="C3130" i="13"/>
  <c r="C3861" i="13"/>
  <c r="C924" i="13"/>
  <c r="C3454" i="13"/>
  <c r="C3328" i="13"/>
  <c r="C1049" i="13"/>
  <c r="C27" i="13"/>
  <c r="C1089" i="13"/>
  <c r="C1435" i="13"/>
  <c r="C3523" i="13"/>
  <c r="C2960" i="13"/>
  <c r="C988" i="13"/>
  <c r="C1932" i="13"/>
  <c r="C2007" i="13"/>
  <c r="C793" i="13"/>
  <c r="C777" i="13"/>
  <c r="C3671" i="13"/>
  <c r="C2613" i="13"/>
  <c r="C1229" i="13"/>
  <c r="C1072" i="13"/>
  <c r="C2898" i="13"/>
  <c r="C1861" i="13"/>
  <c r="C1120" i="13"/>
  <c r="C3188" i="13"/>
  <c r="C2009" i="13"/>
  <c r="C2776" i="13"/>
  <c r="C380" i="13"/>
  <c r="C1485" i="13"/>
  <c r="C2810" i="13"/>
  <c r="C2290" i="13"/>
  <c r="C1260" i="13"/>
  <c r="C2688" i="13"/>
  <c r="C3237" i="13"/>
  <c r="C2819" i="13"/>
  <c r="C1584" i="13"/>
  <c r="C2657" i="13"/>
  <c r="C771" i="13"/>
  <c r="C4059" i="13"/>
  <c r="C3817" i="13"/>
  <c r="C3402" i="13"/>
  <c r="C2214" i="13"/>
  <c r="C2880" i="13"/>
  <c r="C290" i="13"/>
  <c r="C1097" i="13"/>
  <c r="C1201" i="13"/>
  <c r="C3314" i="13"/>
  <c r="C2088" i="13"/>
  <c r="C1940" i="13"/>
  <c r="C1066" i="13"/>
  <c r="C989" i="13"/>
  <c r="C421" i="13"/>
  <c r="C338" i="13"/>
  <c r="C908" i="13"/>
  <c r="C1920" i="13"/>
  <c r="C4107" i="13"/>
  <c r="C1133" i="13"/>
  <c r="C2498" i="13"/>
  <c r="C1158" i="13"/>
  <c r="C2168" i="13"/>
  <c r="C133" i="13"/>
  <c r="C751" i="13"/>
  <c r="C3183" i="13"/>
  <c r="C729" i="13"/>
  <c r="C1530" i="13"/>
  <c r="C1978" i="13"/>
  <c r="C3762" i="13"/>
  <c r="C3576" i="13"/>
  <c r="C417" i="13"/>
  <c r="C573" i="13"/>
  <c r="C78" i="13"/>
  <c r="C1379" i="13"/>
  <c r="C2539" i="13"/>
  <c r="C1180" i="13"/>
  <c r="C1586" i="13"/>
  <c r="C2177" i="13"/>
  <c r="C220" i="13"/>
  <c r="C49" i="13"/>
  <c r="C2262" i="13"/>
  <c r="C374" i="13"/>
  <c r="C2535" i="13"/>
  <c r="C3637" i="13"/>
  <c r="C1972" i="13"/>
  <c r="C50" i="13"/>
  <c r="C1944" i="13"/>
  <c r="C398" i="13"/>
  <c r="C4020" i="13"/>
  <c r="C861" i="13"/>
  <c r="C1736" i="13"/>
  <c r="C275" i="13"/>
  <c r="C3003" i="13"/>
  <c r="C46" i="13"/>
  <c r="C212" i="13"/>
  <c r="C2453" i="13"/>
  <c r="C4102" i="13"/>
  <c r="C2828" i="13"/>
  <c r="C1159" i="13"/>
  <c r="C3195" i="13"/>
  <c r="C3323" i="13"/>
  <c r="C307" i="13"/>
  <c r="C1547" i="13"/>
  <c r="C3433" i="13"/>
  <c r="C2999" i="13"/>
  <c r="C1811" i="13"/>
  <c r="C4001" i="13"/>
  <c r="C2503" i="13"/>
  <c r="C708" i="13"/>
  <c r="C1698" i="13"/>
  <c r="C747" i="13"/>
  <c r="C976" i="13"/>
  <c r="C1687" i="13"/>
  <c r="C740" i="13"/>
  <c r="C3614" i="13"/>
  <c r="C235" i="13"/>
  <c r="C1818" i="13"/>
  <c r="C659" i="13"/>
  <c r="C897" i="13"/>
  <c r="C3339" i="13"/>
  <c r="C39" i="13"/>
  <c r="C3747" i="13"/>
  <c r="C2213" i="13"/>
  <c r="C402" i="13"/>
  <c r="C1739" i="13"/>
  <c r="C467" i="13"/>
  <c r="C3456" i="13"/>
  <c r="C3282" i="13"/>
  <c r="C1681" i="13"/>
  <c r="C1364" i="13"/>
  <c r="C3169" i="13"/>
  <c r="C722" i="13"/>
  <c r="C2698" i="13"/>
  <c r="C3650" i="13"/>
  <c r="C2713" i="13"/>
  <c r="C3284" i="13"/>
  <c r="C1282" i="13"/>
  <c r="C271" i="13"/>
  <c r="C435" i="13"/>
  <c r="C3225" i="13"/>
  <c r="C671" i="13"/>
  <c r="C2385" i="13"/>
  <c r="C1822" i="13"/>
  <c r="C3221" i="13"/>
  <c r="C1454" i="13"/>
  <c r="C3112" i="13"/>
  <c r="C543" i="13"/>
  <c r="C496" i="13"/>
  <c r="C312" i="13"/>
  <c r="C2408" i="13"/>
  <c r="C3254" i="13"/>
  <c r="C1848" i="13"/>
  <c r="C2729" i="13"/>
  <c r="C1499" i="13"/>
  <c r="C2363" i="13"/>
  <c r="C1925" i="13"/>
  <c r="C3315" i="13"/>
  <c r="C2345" i="13"/>
  <c r="C2699" i="13"/>
  <c r="C1679" i="13"/>
  <c r="C3240" i="13"/>
  <c r="C1486" i="13"/>
  <c r="C4109" i="13"/>
  <c r="C792" i="13"/>
  <c r="C601" i="13"/>
  <c r="C3181" i="13"/>
  <c r="C545" i="13"/>
  <c r="C4101" i="13"/>
  <c r="C3923" i="13"/>
  <c r="C3654" i="13"/>
  <c r="C506" i="13"/>
  <c r="C3850" i="13"/>
  <c r="C526" i="13"/>
  <c r="C3984" i="13"/>
  <c r="C1745" i="13"/>
  <c r="C323" i="13"/>
  <c r="C4160" i="13"/>
  <c r="C293" i="13"/>
  <c r="C1191" i="13"/>
  <c r="C3092" i="13"/>
  <c r="C3652" i="13"/>
  <c r="C3759" i="13"/>
  <c r="C783" i="13"/>
  <c r="C2258" i="13"/>
  <c r="C1585" i="13"/>
  <c r="C2549" i="13"/>
  <c r="C4093" i="13"/>
  <c r="C1970" i="13"/>
  <c r="C3653" i="13"/>
  <c r="C3804" i="13"/>
  <c r="C2148" i="13"/>
  <c r="C4055" i="13"/>
  <c r="C2572" i="13"/>
  <c r="C150" i="13"/>
  <c r="C476" i="13"/>
  <c r="C3965" i="13"/>
  <c r="C2003" i="13"/>
  <c r="C2528" i="13"/>
  <c r="C2555" i="13"/>
  <c r="C3222" i="13"/>
  <c r="C4132" i="13"/>
  <c r="C1924" i="13"/>
  <c r="C1885" i="13"/>
  <c r="C3745" i="13"/>
  <c r="C3413" i="13"/>
  <c r="C3028" i="13"/>
  <c r="C3674" i="13"/>
  <c r="C973" i="13"/>
  <c r="C1788" i="13"/>
  <c r="C4033" i="13"/>
  <c r="C3313" i="13"/>
  <c r="C1709" i="13"/>
  <c r="C1916" i="13"/>
  <c r="C1820" i="13"/>
  <c r="C3166" i="13"/>
  <c r="C3660" i="13"/>
  <c r="C3774" i="13"/>
  <c r="C932" i="13"/>
  <c r="C3592" i="13"/>
  <c r="C4186" i="13"/>
  <c r="C2504" i="13"/>
  <c r="C3379" i="13"/>
  <c r="C3767" i="13"/>
  <c r="C3127" i="13"/>
  <c r="C4105" i="13"/>
  <c r="C1155" i="13"/>
  <c r="C2679" i="13"/>
  <c r="C149" i="13"/>
  <c r="C1290" i="13"/>
  <c r="C225" i="13"/>
  <c r="C2333" i="13"/>
  <c r="C1959" i="13"/>
  <c r="C2598" i="13"/>
  <c r="C774" i="13"/>
  <c r="C3177" i="13"/>
  <c r="C2452" i="13"/>
  <c r="C3956" i="13"/>
  <c r="C36" i="13"/>
  <c r="C822" i="13"/>
  <c r="C533" i="13"/>
  <c r="C1102" i="13"/>
  <c r="C2931" i="13"/>
  <c r="C746" i="13"/>
  <c r="C3549" i="13"/>
  <c r="C3239" i="13"/>
  <c r="C418" i="13"/>
  <c r="C3287" i="13"/>
  <c r="C1093" i="13"/>
  <c r="C4082" i="13"/>
  <c r="C87" i="13"/>
  <c r="C2166" i="13"/>
  <c r="C3530" i="13"/>
  <c r="C2090" i="13"/>
  <c r="C2550" i="13"/>
  <c r="C3579" i="13"/>
  <c r="C2966" i="13"/>
  <c r="C3937" i="13"/>
  <c r="C1232" i="13"/>
  <c r="C1671" i="13"/>
  <c r="C25" i="13"/>
  <c r="C3891" i="13"/>
  <c r="C3683" i="13"/>
  <c r="C1275" i="13"/>
  <c r="C3526" i="13"/>
  <c r="C135" i="13"/>
  <c r="C1278" i="13"/>
  <c r="C1726" i="13"/>
  <c r="C106" i="13"/>
  <c r="C3718" i="13"/>
  <c r="C1806" i="13"/>
  <c r="C4048" i="13"/>
  <c r="C2607" i="13"/>
  <c r="C619" i="13"/>
  <c r="C3953" i="13"/>
  <c r="C447" i="13"/>
  <c r="C1288" i="13"/>
  <c r="C1721" i="13"/>
  <c r="C1390" i="13"/>
  <c r="C3960" i="13"/>
  <c r="C4011" i="13"/>
  <c r="C1988" i="13"/>
  <c r="C2868" i="13"/>
  <c r="C115" i="13"/>
  <c r="C2412" i="13"/>
  <c r="C3798" i="13"/>
  <c r="C1498" i="13"/>
  <c r="C4159" i="13"/>
  <c r="C3494" i="13"/>
  <c r="C3738" i="13"/>
  <c r="C2180" i="13"/>
  <c r="C504" i="13"/>
  <c r="C612" i="13"/>
  <c r="C3279" i="13"/>
  <c r="C597" i="13"/>
  <c r="C4051" i="13"/>
  <c r="C3418" i="13"/>
  <c r="C699" i="13"/>
  <c r="C185" i="13"/>
  <c r="C1573" i="13"/>
  <c r="C316" i="13"/>
  <c r="C512" i="13"/>
  <c r="C2328" i="13"/>
  <c r="C3142" i="13"/>
  <c r="C1285" i="13"/>
  <c r="C470" i="13"/>
  <c r="C3305" i="13"/>
  <c r="C2209" i="13"/>
  <c r="C3014" i="13"/>
  <c r="C1927" i="13"/>
  <c r="C2391" i="13"/>
  <c r="C4131" i="13"/>
  <c r="C1428" i="13"/>
  <c r="C1170" i="13"/>
  <c r="C2463" i="13"/>
  <c r="C2312" i="13"/>
  <c r="C2872" i="13"/>
  <c r="C3946" i="13"/>
  <c r="C1157" i="13"/>
  <c r="C2833" i="13"/>
  <c r="C2801" i="13"/>
  <c r="C1321" i="13"/>
  <c r="C2321" i="13"/>
  <c r="C911" i="13"/>
  <c r="C2714" i="13"/>
  <c r="C3531" i="13"/>
  <c r="C2637" i="13"/>
  <c r="C786" i="13"/>
  <c r="C4197" i="13"/>
  <c r="C2413" i="13"/>
  <c r="C1352" i="13"/>
  <c r="C2186" i="13"/>
  <c r="C2932" i="13"/>
  <c r="C972" i="13"/>
  <c r="C2589" i="13"/>
  <c r="C4184" i="13"/>
  <c r="C1770" i="13"/>
  <c r="C1112" i="13"/>
  <c r="C880" i="13"/>
  <c r="C3546" i="13"/>
  <c r="C1523" i="13"/>
  <c r="C967" i="13"/>
  <c r="C1225" i="13"/>
  <c r="C3628" i="13"/>
  <c r="C451" i="13"/>
  <c r="C97" i="13"/>
  <c r="C1772" i="13"/>
  <c r="C137" i="13"/>
  <c r="C3354" i="13"/>
  <c r="C1879" i="13"/>
  <c r="C3374" i="13"/>
  <c r="C3883" i="13"/>
  <c r="C1464" i="13"/>
  <c r="C820" i="13"/>
  <c r="C2832" i="13"/>
  <c r="C1895" i="13"/>
  <c r="C412" i="13"/>
  <c r="C3694" i="13"/>
  <c r="C3357" i="13"/>
  <c r="C3491" i="13"/>
  <c r="C179" i="13"/>
  <c r="C2420" i="13"/>
  <c r="C3459" i="13"/>
  <c r="C2593" i="13"/>
  <c r="C283" i="13"/>
  <c r="C2427" i="13"/>
  <c r="C2522" i="13"/>
  <c r="C10" i="13"/>
  <c r="C2896" i="13"/>
  <c r="C2105" i="13"/>
  <c r="C1810" i="13"/>
  <c r="C3570" i="13"/>
  <c r="C3214" i="13"/>
  <c r="C2137" i="13"/>
  <c r="C2968" i="13"/>
  <c r="C2069" i="13"/>
  <c r="C105" i="13"/>
  <c r="C2706" i="13"/>
  <c r="C3888" i="13"/>
  <c r="C1725" i="13"/>
  <c r="C1532" i="13"/>
  <c r="C183" i="13"/>
  <c r="C629" i="13"/>
  <c r="C1767" i="13"/>
  <c r="C643" i="13"/>
  <c r="C1918" i="13"/>
  <c r="C4172" i="13"/>
  <c r="C1853" i="13"/>
  <c r="C1514" i="13"/>
  <c r="C2700" i="13"/>
  <c r="C3199" i="13"/>
  <c r="C2064" i="13"/>
  <c r="C2961" i="13"/>
  <c r="C2971" i="13"/>
  <c r="C3935" i="13"/>
  <c r="C4134" i="13"/>
  <c r="C2481" i="13"/>
  <c r="C2147" i="13"/>
  <c r="C836" i="13"/>
  <c r="C3541" i="13"/>
  <c r="C4144" i="13"/>
  <c r="C2917" i="13"/>
  <c r="C534" i="13"/>
  <c r="C1880" i="13"/>
  <c r="C1081" i="13"/>
  <c r="C3840" i="13"/>
  <c r="C3584" i="13"/>
  <c r="C1789" i="13"/>
  <c r="C2050" i="13"/>
  <c r="C1265" i="13"/>
  <c r="C2749" i="13"/>
  <c r="C2533" i="13"/>
  <c r="C2030" i="13"/>
  <c r="C2802" i="13"/>
  <c r="C2846" i="13"/>
  <c r="C194" i="13"/>
  <c r="C2622" i="13"/>
  <c r="C4142" i="13"/>
  <c r="C373" i="13"/>
  <c r="C3519" i="13"/>
  <c r="C753" i="13"/>
  <c r="C2103" i="13"/>
  <c r="C507" i="13"/>
  <c r="C3144" i="13"/>
  <c r="C2763" i="13"/>
  <c r="C2239" i="13"/>
  <c r="C3202" i="13"/>
  <c r="C1688" i="13"/>
  <c r="C4012" i="13"/>
  <c r="C3212" i="13"/>
  <c r="C2666" i="13"/>
  <c r="C775" i="13"/>
  <c r="C131" i="13"/>
  <c r="C3560" i="13"/>
  <c r="C1981" i="13"/>
  <c r="C3909" i="13"/>
  <c r="C3685" i="13"/>
  <c r="C3755" i="13"/>
  <c r="C129" i="13"/>
  <c r="C957" i="13"/>
  <c r="C3972" i="13"/>
  <c r="C1310" i="13"/>
  <c r="C1020" i="13"/>
  <c r="C2789" i="13"/>
  <c r="C532" i="13"/>
  <c r="C1666" i="13"/>
  <c r="C3263" i="13"/>
  <c r="C2390" i="13"/>
  <c r="C2780" i="13"/>
  <c r="C1197" i="13"/>
  <c r="C3201" i="13"/>
  <c r="C4061" i="13"/>
  <c r="C2278" i="13"/>
  <c r="C3813" i="13"/>
  <c r="C2993" i="13"/>
  <c r="C1974" i="13"/>
  <c r="C2937" i="13"/>
  <c r="C1297" i="13"/>
  <c r="C1172" i="13"/>
  <c r="C3833" i="13"/>
  <c r="C3077" i="13"/>
  <c r="C2354" i="13"/>
  <c r="C567" i="13"/>
  <c r="C2259" i="13"/>
  <c r="C578" i="13"/>
  <c r="C1050" i="13"/>
  <c r="C3369" i="13"/>
  <c r="C1840" i="13"/>
  <c r="C1877" i="13"/>
  <c r="C3505" i="13"/>
  <c r="C485" i="13"/>
  <c r="C347" i="13"/>
  <c r="C1759" i="13"/>
  <c r="C1743" i="13"/>
  <c r="C2574" i="13"/>
  <c r="C1109" i="13"/>
  <c r="C1928" i="13"/>
  <c r="C3390" i="13"/>
  <c r="C427" i="13"/>
  <c r="C1902" i="13"/>
  <c r="C1856" i="13"/>
  <c r="C3736" i="13"/>
  <c r="C4081" i="13"/>
  <c r="C2874" i="13"/>
  <c r="C3095" i="13"/>
  <c r="C1032" i="13"/>
  <c r="C1351" i="13"/>
  <c r="C2195" i="13"/>
  <c r="C3096" i="13"/>
  <c r="C2842" i="13"/>
  <c r="C2089" i="13"/>
  <c r="C2124" i="13"/>
  <c r="C2953" i="13"/>
  <c r="C3777" i="13"/>
  <c r="C2238" i="13"/>
  <c r="C3678" i="13"/>
  <c r="C2851" i="13"/>
  <c r="C2690" i="13"/>
  <c r="C3898" i="13"/>
  <c r="C2459" i="13"/>
  <c r="C1537" i="13"/>
  <c r="C375" i="13"/>
  <c r="C4015" i="13"/>
  <c r="C521" i="13"/>
  <c r="C3907" i="13"/>
  <c r="C1710" i="13"/>
  <c r="C2468" i="13"/>
  <c r="C2482" i="13"/>
  <c r="C3933" i="13"/>
  <c r="C3575" i="13"/>
  <c r="C2918" i="13"/>
  <c r="C626" i="13"/>
  <c r="C2477" i="13"/>
  <c r="C4147" i="13"/>
  <c r="C4196" i="13"/>
  <c r="C2260" i="13"/>
  <c r="C3452" i="13"/>
  <c r="C277" i="13"/>
  <c r="C2852" i="13"/>
  <c r="C884" i="13"/>
  <c r="C3623" i="13"/>
  <c r="C2108" i="13"/>
  <c r="C2152" i="13"/>
  <c r="C2443" i="13"/>
  <c r="C2854" i="13"/>
  <c r="C3778" i="13"/>
  <c r="C2346" i="13"/>
  <c r="C1697" i="13"/>
  <c r="C3812" i="13"/>
  <c r="C3826" i="13"/>
  <c r="C1529" i="13"/>
  <c r="C3067" i="13"/>
  <c r="C81" i="13"/>
  <c r="C3411" i="13"/>
  <c r="C1016" i="13"/>
  <c r="C2570" i="13"/>
  <c r="C666" i="13"/>
  <c r="C2540" i="13"/>
  <c r="C2462" i="13"/>
  <c r="C1558" i="13"/>
  <c r="C3862" i="13"/>
  <c r="C2531" i="13"/>
  <c r="C1542" i="13"/>
  <c r="C3624" i="13"/>
  <c r="C2984" i="13"/>
  <c r="C462" i="13"/>
  <c r="C726" i="13"/>
  <c r="C2123" i="13"/>
  <c r="C3443" i="13"/>
  <c r="C3434" i="13"/>
  <c r="C83" i="13"/>
  <c r="C4137" i="13"/>
  <c r="C3058" i="13"/>
  <c r="C638" i="13"/>
  <c r="C3086" i="13"/>
  <c r="C4115" i="13"/>
  <c r="C3408" i="13"/>
  <c r="C1079" i="13"/>
  <c r="C3989" i="13"/>
  <c r="C2641" i="13"/>
  <c r="C3537" i="13"/>
  <c r="C2674" i="13"/>
  <c r="C1552" i="13"/>
  <c r="C279" i="13"/>
  <c r="C1511" i="13"/>
  <c r="C3326" i="13"/>
  <c r="C1705" i="13"/>
  <c r="C2304" i="13"/>
  <c r="C1391" i="13"/>
  <c r="C260" i="13"/>
  <c r="C3676" i="13"/>
  <c r="C3013" i="13"/>
  <c r="C1306" i="13"/>
  <c r="C3630" i="13"/>
  <c r="C1076" i="13"/>
  <c r="C331" i="13"/>
  <c r="C1730" i="13"/>
  <c r="C1598" i="13"/>
  <c r="C2097" i="13"/>
  <c r="C3485" i="13"/>
  <c r="C2405" i="13"/>
  <c r="C1508" i="13"/>
  <c r="C2913" i="13"/>
  <c r="C63" i="13"/>
  <c r="C1982" i="13"/>
  <c r="C3484" i="13"/>
  <c r="C1355" i="13"/>
  <c r="C84" i="13"/>
  <c r="C2336" i="13"/>
  <c r="C2546" i="13"/>
  <c r="C2997" i="13"/>
  <c r="C3896" i="13"/>
  <c r="C2669" i="13"/>
  <c r="C1470" i="13"/>
  <c r="C3727" i="13"/>
  <c r="C3633" i="13"/>
  <c r="C608" i="13"/>
  <c r="C4151" i="13"/>
  <c r="C594" i="13"/>
  <c r="C1257" i="13"/>
  <c r="C249" i="13"/>
  <c r="C3581" i="13"/>
  <c r="C381" i="13"/>
  <c r="C294" i="13"/>
  <c r="C674" i="13"/>
  <c r="C2255" i="13"/>
  <c r="C614" i="13"/>
  <c r="C1945" i="13"/>
  <c r="C3693" i="13"/>
  <c r="C2308" i="13"/>
  <c r="C4136" i="13"/>
  <c r="C2041" i="13"/>
  <c r="C3996" i="13"/>
  <c r="C1458" i="13"/>
  <c r="C3186" i="13"/>
  <c r="C1389" i="13"/>
  <c r="C4194" i="13"/>
  <c r="C3180" i="13"/>
  <c r="C692" i="13"/>
  <c r="C1937" i="13"/>
  <c r="C314" i="13"/>
  <c r="C630" i="13"/>
  <c r="C2939" i="13"/>
  <c r="C1480" i="13"/>
  <c r="C1202" i="13"/>
  <c r="C86" i="13"/>
  <c r="C1156" i="13"/>
  <c r="C2879" i="13"/>
  <c r="C2619" i="13"/>
  <c r="C2065" i="13"/>
  <c r="C2616" i="13"/>
  <c r="C205" i="13"/>
  <c r="C3752" i="13"/>
  <c r="C917" i="13"/>
  <c r="C263" i="13"/>
  <c r="C1708" i="13"/>
  <c r="C2094" i="13"/>
  <c r="C3602" i="13"/>
  <c r="C3670" i="13"/>
  <c r="C1095" i="13"/>
  <c r="C114" i="13"/>
  <c r="C424" i="13"/>
  <c r="C716" i="13"/>
  <c r="C1495" i="13"/>
  <c r="C1683" i="13"/>
  <c r="C1084" i="13"/>
  <c r="C3831" i="13"/>
  <c r="C3616" i="13"/>
  <c r="C1627" i="13"/>
  <c r="C3924" i="13"/>
  <c r="C3242" i="13"/>
  <c r="C2292" i="13"/>
  <c r="C1406" i="13"/>
  <c r="C2248" i="13"/>
  <c r="C3559" i="13"/>
  <c r="C3234" i="13"/>
  <c r="C2113" i="13"/>
  <c r="C56" i="13"/>
  <c r="C875" i="13"/>
  <c r="C2623" i="13"/>
  <c r="C404" i="13"/>
  <c r="C414" i="13"/>
  <c r="C1153" i="13"/>
  <c r="C216" i="13"/>
  <c r="C1608" i="13"/>
  <c r="C970" i="13"/>
  <c r="C676" i="13"/>
  <c r="C838" i="13"/>
  <c r="C627" i="13"/>
  <c r="C3298" i="13"/>
  <c r="C2986" i="13"/>
  <c r="C1707" i="13"/>
  <c r="C2826" i="13"/>
  <c r="C2435" i="13"/>
  <c r="C74" i="13"/>
  <c r="C654" i="13"/>
  <c r="C1875" i="13"/>
  <c r="C119" i="13"/>
  <c r="C2734" i="13"/>
  <c r="C3474" i="13"/>
  <c r="C2521" i="13"/>
  <c r="C992" i="13"/>
  <c r="C146" i="13"/>
  <c r="C1213" i="13"/>
  <c r="C192" i="13"/>
  <c r="C1969" i="13"/>
  <c r="C2927" i="13"/>
  <c r="C3099" i="13"/>
  <c r="C2227" i="13"/>
  <c r="C1263" i="13"/>
  <c r="C2080" i="13"/>
  <c r="C42" i="13"/>
  <c r="C2859" i="13"/>
  <c r="C1493" i="13"/>
  <c r="C3072" i="13"/>
  <c r="C3192" i="13"/>
  <c r="C3045" i="13"/>
  <c r="C3349" i="13"/>
  <c r="C2135" i="13"/>
  <c r="C3280" i="13"/>
  <c r="C2561" i="13"/>
  <c r="C1754" i="13"/>
  <c r="C1604" i="13"/>
  <c r="C1254" i="13"/>
  <c r="C2964" i="13"/>
  <c r="C709" i="13"/>
  <c r="C1847" i="13"/>
  <c r="C1882" i="13"/>
  <c r="C741" i="13"/>
  <c r="C2946" i="13"/>
  <c r="C3622" i="13"/>
  <c r="C827" i="13"/>
  <c r="C3119" i="13"/>
  <c r="C1393" i="13"/>
  <c r="C1640" i="13"/>
  <c r="C1500" i="13"/>
  <c r="C3301" i="13"/>
  <c r="C3089" i="13"/>
  <c r="C3087" i="13"/>
  <c r="C1301" i="13"/>
  <c r="C2821" i="13"/>
  <c r="C1128" i="13"/>
  <c r="C410" i="13"/>
  <c r="C1533" i="13"/>
  <c r="C4025" i="13"/>
  <c r="C1244" i="13"/>
  <c r="C1756" i="13"/>
  <c r="C4158" i="13"/>
  <c r="C1064" i="13"/>
  <c r="C1889" i="13"/>
  <c r="C1340" i="13"/>
  <c r="C3928" i="13"/>
  <c r="C1122" i="13"/>
  <c r="C2691" i="13"/>
  <c r="C1248" i="13"/>
  <c r="C155" i="13"/>
  <c r="C3869" i="13"/>
  <c r="C2505" i="13"/>
  <c r="C2951" i="13"/>
  <c r="C3271" i="13"/>
  <c r="C2070" i="13"/>
  <c r="C1219" i="13"/>
  <c r="C463" i="13"/>
  <c r="C687" i="13"/>
  <c r="C3455" i="13"/>
  <c r="C1911" i="13"/>
  <c r="C3335" i="13"/>
  <c r="C3706" i="13"/>
  <c r="C3059" i="13"/>
  <c r="C2474" i="13"/>
  <c r="C3109" i="13"/>
  <c r="C3329" i="13"/>
  <c r="C824" i="13"/>
  <c r="C2518" i="13"/>
  <c r="C132" i="13"/>
  <c r="C1609" i="13"/>
  <c r="C1567" i="13"/>
  <c r="C3514" i="13"/>
  <c r="C452" i="13"/>
  <c r="C497" i="13"/>
  <c r="C2300" i="13"/>
  <c r="C3348" i="13"/>
  <c r="C2634" i="13"/>
  <c r="C1205" i="13"/>
  <c r="C1332" i="13"/>
  <c r="C4016" i="13"/>
  <c r="C3080" i="13"/>
  <c r="C2437" i="13"/>
  <c r="C749" i="13"/>
  <c r="C2856" i="13"/>
  <c r="C769" i="13"/>
  <c r="C2921" i="13"/>
  <c r="C1653" i="13"/>
  <c r="C3561" i="13"/>
  <c r="C3085" i="13"/>
  <c r="C2824" i="13"/>
  <c r="C4096" i="13"/>
  <c r="C3312" i="13"/>
  <c r="C3866" i="13"/>
  <c r="C3084" i="13"/>
  <c r="C2183" i="13"/>
  <c r="C2812" i="13"/>
  <c r="C66" i="13"/>
  <c r="C2823" i="13"/>
  <c r="C2639" i="13"/>
  <c r="C2374" i="13"/>
  <c r="C2127" i="13"/>
  <c r="C3342" i="13"/>
  <c r="C1845" i="13"/>
  <c r="C180" i="13"/>
  <c r="C1958" i="13"/>
  <c r="C2392" i="13"/>
  <c r="C310" i="13"/>
  <c r="C1715" i="13"/>
  <c r="C4173" i="13"/>
  <c r="C3330" i="13"/>
  <c r="C3604" i="13"/>
  <c r="C1787" i="13"/>
  <c r="C1805" i="13"/>
  <c r="C2184" i="13"/>
  <c r="C3901" i="13"/>
  <c r="C870" i="13"/>
  <c r="C2230" i="13"/>
  <c r="C1267" i="13"/>
  <c r="C335" i="13"/>
  <c r="C1509" i="13"/>
  <c r="C1722" i="13"/>
  <c r="C3273" i="13"/>
  <c r="C701" i="13"/>
  <c r="C3094" i="13"/>
  <c r="C2495" i="13"/>
  <c r="C2457" i="13"/>
  <c r="C3740" i="13"/>
  <c r="C437" i="13"/>
  <c r="C1039" i="13"/>
  <c r="C2585" i="13"/>
  <c r="C448" i="13"/>
  <c r="C1137" i="13"/>
  <c r="C3016" i="13"/>
  <c r="C2567" i="13"/>
  <c r="C454" i="13"/>
  <c r="C999" i="13"/>
  <c r="C1639" i="13"/>
  <c r="C3809" i="13"/>
  <c r="C2571" i="13"/>
  <c r="C4127" i="13"/>
  <c r="C3506" i="13"/>
  <c r="C1139" i="13"/>
  <c r="C530" i="13"/>
  <c r="C509" i="13"/>
  <c r="C224" i="13"/>
  <c r="C3821" i="13"/>
  <c r="C2684" i="13"/>
  <c r="C2006" i="13"/>
  <c r="C1676" i="13"/>
  <c r="C4124" i="13"/>
  <c r="C2900" i="13"/>
  <c r="C1727" i="13"/>
  <c r="C2295" i="13"/>
  <c r="C2330" i="13"/>
  <c r="C834" i="13"/>
  <c r="C391" i="13"/>
  <c r="C2769" i="13"/>
  <c r="C2095" i="13"/>
  <c r="C3334" i="13"/>
  <c r="C3060" i="13"/>
  <c r="C211" i="13"/>
  <c r="C30" i="13"/>
  <c r="C566" i="13"/>
  <c r="C2941" i="13"/>
  <c r="C2040" i="13"/>
  <c r="C1280" i="13"/>
  <c r="C3347" i="13"/>
  <c r="C2783" i="13"/>
  <c r="C174" i="13"/>
  <c r="C17" i="13"/>
  <c r="C298" i="13"/>
  <c r="C3216" i="13"/>
  <c r="C3655" i="13"/>
  <c r="C828" i="13"/>
  <c r="C3925" i="13"/>
  <c r="C1363" i="13"/>
  <c r="C2948" i="13"/>
  <c r="C2393" i="13"/>
  <c r="C3897" i="13"/>
  <c r="C3039" i="13"/>
  <c r="C892" i="13"/>
  <c r="C453" i="13"/>
  <c r="C2990" i="13"/>
  <c r="C3187" i="13"/>
  <c r="C1672" i="13"/>
  <c r="C3908" i="13"/>
  <c r="C3122" i="13"/>
  <c r="C804" i="13"/>
  <c r="C2277" i="13"/>
  <c r="C1338" i="13"/>
  <c r="C4075" i="13"/>
  <c r="C1217" i="13"/>
  <c r="C1962" i="13"/>
  <c r="C2187" i="13"/>
  <c r="C3566" i="13"/>
  <c r="C1394" i="13"/>
  <c r="C1420" i="13"/>
  <c r="C933" i="13"/>
  <c r="C1611" i="13"/>
  <c r="C4117" i="13"/>
  <c r="C321" i="13"/>
  <c r="C968" i="13"/>
  <c r="C1196" i="13"/>
  <c r="C1646" i="13"/>
  <c r="C3578" i="13"/>
  <c r="C1559" i="13"/>
  <c r="C3193" i="13"/>
  <c r="C254" i="13"/>
  <c r="C3002" i="13"/>
  <c r="C881" i="13"/>
  <c r="C762" i="13"/>
  <c r="C994" i="13"/>
  <c r="C535" i="13"/>
  <c r="C44" i="13"/>
  <c r="C615" i="13"/>
  <c r="C1142" i="13"/>
  <c r="C3797" i="13"/>
  <c r="C2068" i="13"/>
  <c r="C2491" i="13"/>
  <c r="C2254" i="13"/>
  <c r="C2251" i="13"/>
  <c r="C2449" i="13"/>
  <c r="C3810" i="13"/>
  <c r="C2716" i="13"/>
  <c r="C1099" i="13"/>
  <c r="C2696" i="13"/>
  <c r="C3589" i="13"/>
  <c r="C1602" i="13"/>
  <c r="C644" i="13"/>
  <c r="C2020" i="13"/>
  <c r="C377" i="13"/>
  <c r="C2738" i="13"/>
  <c r="C1544" i="13"/>
  <c r="C2128" i="13"/>
  <c r="C1149" i="13"/>
  <c r="C3651" i="13"/>
  <c r="C1869" i="13"/>
  <c r="C1776" i="13"/>
  <c r="C718" i="13"/>
  <c r="C258" i="13"/>
  <c r="C2709" i="13"/>
  <c r="C710" i="13"/>
  <c r="C3959" i="13"/>
  <c r="C1426" i="13"/>
  <c r="C3848" i="13"/>
  <c r="C624" i="13"/>
  <c r="C872" i="13"/>
  <c r="C1518" i="13"/>
  <c r="C147" i="13"/>
  <c r="C712" i="13"/>
  <c r="C653" i="13"/>
  <c r="C1121" i="13"/>
  <c r="C2181" i="13"/>
  <c r="C3137" i="13"/>
  <c r="C713" i="13"/>
  <c r="C3200" i="13"/>
  <c r="C636" i="13"/>
  <c r="C1854" i="13"/>
  <c r="C1883" i="13"/>
  <c r="C864" i="13"/>
  <c r="C1951" i="13"/>
  <c r="C2364" i="13"/>
  <c r="C2233" i="13"/>
  <c r="C3308" i="13"/>
  <c r="C1934" i="13"/>
  <c r="C3350" i="13"/>
  <c r="C302" i="13"/>
  <c r="C1954" i="13"/>
  <c r="C120" i="13"/>
  <c r="C757" i="13"/>
  <c r="C1513" i="13"/>
  <c r="C79" i="13"/>
  <c r="C3009" i="13"/>
  <c r="C1279" i="13"/>
  <c r="C954" i="13"/>
  <c r="C3306" i="13"/>
  <c r="C2122" i="13"/>
  <c r="C4166" i="13"/>
  <c r="C1410" i="13"/>
  <c r="C4066" i="13"/>
  <c r="C2920" i="13"/>
  <c r="C3437" i="13"/>
  <c r="C1088" i="13"/>
  <c r="C3440" i="13"/>
  <c r="C698" i="13"/>
  <c r="C4128" i="13"/>
  <c r="C304" i="13"/>
  <c r="C1712" i="13"/>
  <c r="C2342" i="13"/>
  <c r="C3243" i="13"/>
  <c r="C1446" i="13"/>
  <c r="C3224" i="13"/>
  <c r="C940" i="13"/>
  <c r="C1614" i="13"/>
  <c r="C1452" i="13"/>
  <c r="C118" i="13"/>
  <c r="C3151" i="13"/>
  <c r="C2386" i="13"/>
  <c r="C3957" i="13"/>
  <c r="C1460" i="13"/>
  <c r="C1808" i="13"/>
  <c r="C1997" i="13"/>
  <c r="C3635" i="13"/>
  <c r="C2361" i="13"/>
  <c r="C1824" i="13"/>
  <c r="C2710" i="13"/>
  <c r="C3508" i="13"/>
  <c r="C3758" i="13"/>
  <c r="C3229" i="13"/>
  <c r="C53" i="13"/>
  <c r="C2350" i="13"/>
  <c r="C47" i="13"/>
  <c r="C2010" i="13"/>
  <c r="C603" i="13"/>
  <c r="C2143" i="13"/>
  <c r="C3428" i="13"/>
  <c r="C2042" i="13"/>
  <c r="C4100" i="13"/>
  <c r="C3158" i="13"/>
  <c r="C296" i="13"/>
  <c r="C1803" i="13"/>
  <c r="C3787" i="13"/>
  <c r="C1025" i="13"/>
  <c r="C2506" i="13"/>
  <c r="C3525" i="13"/>
  <c r="C3432" i="13"/>
  <c r="C3754" i="13"/>
  <c r="C1440" i="13"/>
  <c r="C1077" i="13"/>
  <c r="C2910" i="13"/>
  <c r="C564" i="13"/>
  <c r="C1366" i="13"/>
  <c r="C502" i="13"/>
  <c r="C1482" i="13"/>
  <c r="C2614" i="13"/>
  <c r="C4072" i="13"/>
  <c r="C2635" i="13"/>
  <c r="C1724" i="13"/>
  <c r="C2159" i="13"/>
  <c r="C3275" i="13"/>
  <c r="C2610" i="13"/>
  <c r="C2434" i="13"/>
  <c r="C188" i="13"/>
  <c r="C1247" i="13"/>
  <c r="C2804" i="13"/>
  <c r="C178" i="13"/>
  <c r="C4200" i="13"/>
  <c r="C2276" i="13"/>
  <c r="C184" i="13"/>
  <c r="C3932" i="13"/>
  <c r="C1548" i="13"/>
  <c r="C469" i="13"/>
  <c r="C3569" i="13"/>
  <c r="C2340" i="13"/>
  <c r="C2887" i="13"/>
  <c r="C1520" i="13"/>
  <c r="C1341" i="13"/>
  <c r="C1073" i="13"/>
  <c r="C214" i="13"/>
  <c r="C1747" i="13"/>
  <c r="C3751" i="13"/>
  <c r="C415" i="13"/>
  <c r="C2547" i="13"/>
  <c r="C3246" i="13"/>
  <c r="C482" i="13"/>
  <c r="C572" i="13"/>
  <c r="C1401" i="13"/>
  <c r="C3906" i="13"/>
  <c r="C2701" i="13"/>
  <c r="C1273" i="13"/>
  <c r="C3316" i="13"/>
  <c r="C3141" i="13"/>
  <c r="C1800" i="13"/>
  <c r="C2436" i="13"/>
  <c r="C2544" i="13"/>
  <c r="C2338" i="13"/>
  <c r="C2790" i="13"/>
  <c r="C3482" i="13"/>
  <c r="C152" i="13"/>
  <c r="C3490" i="13"/>
  <c r="C1733" i="13"/>
  <c r="C2586" i="13"/>
  <c r="C2093" i="13"/>
  <c r="C2012" i="13"/>
  <c r="C169" i="13"/>
  <c r="C3691" i="13"/>
  <c r="C2005" i="13"/>
  <c r="C1418" i="13"/>
  <c r="C2149" i="13"/>
  <c r="C1198" i="13"/>
  <c r="C3664" i="13"/>
  <c r="C984" i="13"/>
  <c r="C3799" i="13"/>
  <c r="C952" i="13"/>
  <c r="C2885" i="13"/>
  <c r="C289" i="13"/>
  <c r="C3595" i="13"/>
  <c r="C3438" i="13"/>
  <c r="C1522" i="13"/>
  <c r="C3554" i="13"/>
  <c r="C871" i="13"/>
  <c r="C1667" i="13"/>
  <c r="C1589" i="13"/>
  <c r="C280" i="13"/>
  <c r="C1304" i="13"/>
  <c r="C1746" i="13"/>
  <c r="C2784" i="13"/>
  <c r="C2620" i="13"/>
  <c r="C2455" i="13"/>
  <c r="C153" i="13"/>
  <c r="C2845" i="13"/>
  <c r="C499" i="13"/>
  <c r="C1262" i="13"/>
  <c r="C648" i="13"/>
  <c r="C2191" i="13"/>
  <c r="C1111" i="13"/>
  <c r="C1782" i="13"/>
  <c r="C2084" i="13"/>
  <c r="C4087" i="13"/>
  <c r="C690" i="13"/>
  <c r="C4161" i="13"/>
  <c r="C2500" i="13"/>
  <c r="C1414" i="13"/>
  <c r="C3540" i="13"/>
  <c r="C3893" i="13"/>
  <c r="C500" i="13"/>
  <c r="C1114" i="13"/>
  <c r="C540" i="13"/>
  <c r="C628" i="13"/>
  <c r="C3462" i="13"/>
  <c r="C733" i="13"/>
  <c r="C3056" i="13"/>
  <c r="C846" i="13"/>
  <c r="C2621" i="13"/>
  <c r="C503" i="13"/>
  <c r="C4073" i="13"/>
  <c r="C2114" i="13"/>
  <c r="C2000" i="13"/>
  <c r="C2970" i="13"/>
  <c r="C558" i="13"/>
  <c r="C3184" i="13"/>
  <c r="C580" i="13"/>
  <c r="C2608" i="13"/>
  <c r="C3641" i="13"/>
  <c r="C1832" i="13"/>
  <c r="C2778" i="13"/>
  <c r="C101" i="13"/>
  <c r="C2517" i="13"/>
  <c r="C458" i="13"/>
  <c r="C3469" i="13"/>
  <c r="C3536" i="13"/>
  <c r="C3529" i="13"/>
  <c r="C3037" i="13"/>
  <c r="C1795" i="13"/>
  <c r="C559" i="13"/>
  <c r="C3302" i="13"/>
  <c r="C1907" i="13"/>
  <c r="C1615" i="13"/>
  <c r="C3175" i="13"/>
  <c r="C1173" i="13"/>
  <c r="C2442" i="13"/>
  <c r="C668" i="13"/>
  <c r="C705" i="13"/>
  <c r="C1649" i="13"/>
  <c r="C969" i="13"/>
  <c r="C3093" i="13"/>
  <c r="C1107" i="13"/>
  <c r="C423" i="13"/>
  <c r="C3988" i="13"/>
  <c r="C1465" i="13"/>
  <c r="C529" i="13"/>
  <c r="C4000" i="13"/>
  <c r="C785" i="13"/>
  <c r="C830" i="13"/>
  <c r="C3772" i="13"/>
  <c r="C2441" i="13"/>
  <c r="C947" i="13"/>
  <c r="C4095" i="13"/>
  <c r="C2870" i="13"/>
  <c r="C1983" i="13"/>
  <c r="C1812" i="13"/>
  <c r="C3807" i="13"/>
  <c r="C874" i="13"/>
  <c r="C2081" i="13"/>
  <c r="C3157" i="13"/>
  <c r="C3553" i="13"/>
  <c r="C2602" i="13"/>
  <c r="C1600" i="13"/>
  <c r="C2659" i="13"/>
  <c r="C64" i="13"/>
  <c r="C1181" i="13"/>
  <c r="C2263" i="13"/>
  <c r="C1734" i="13"/>
  <c r="C1831" i="13"/>
  <c r="C3131" i="13"/>
  <c r="C1525" i="13"/>
  <c r="C2725" i="13"/>
  <c r="C1817" i="13"/>
  <c r="C1431" i="13"/>
  <c r="C2626" i="13"/>
  <c r="C894" i="13"/>
  <c r="C3012" i="13"/>
  <c r="C1311" i="13"/>
  <c r="C945" i="13"/>
  <c r="C2577" i="13"/>
  <c r="C825" i="13"/>
  <c r="C2454" i="13"/>
  <c r="C4185" i="13"/>
  <c r="C3587" i="13"/>
  <c r="C420" i="13"/>
  <c r="C1292" i="13"/>
  <c r="C3447" i="13"/>
  <c r="C2836" i="13"/>
  <c r="C2430" i="13"/>
  <c r="C1768" i="13"/>
  <c r="C3931" i="13"/>
  <c r="C1591" i="13"/>
  <c r="C1043" i="13"/>
  <c r="C2160" i="13"/>
  <c r="C4080" i="13"/>
  <c r="C2523" i="13"/>
  <c r="C1345" i="13"/>
  <c r="C3790" i="13"/>
  <c r="C2424" i="13"/>
  <c r="C3415" i="13"/>
  <c r="C851" i="13"/>
  <c r="C4009" i="13"/>
  <c r="C166" i="13"/>
  <c r="C354" i="13"/>
  <c r="C1769" i="13"/>
  <c r="C1807" i="13"/>
  <c r="C1561" i="13"/>
  <c r="C1359" i="13"/>
  <c r="C3801" i="13"/>
  <c r="C686" i="13"/>
  <c r="C4054" i="13"/>
  <c r="C966" i="13"/>
  <c r="C795" i="13"/>
  <c r="C1939" i="13"/>
  <c r="C2232" i="13"/>
  <c r="C3877" i="13"/>
  <c r="C2524" i="13"/>
  <c r="C3320" i="13"/>
  <c r="C2326" i="13"/>
  <c r="C3612" i="13"/>
  <c r="C3782" i="13"/>
  <c r="C3971" i="13"/>
  <c r="C1466" i="13"/>
  <c r="C2991" i="13"/>
  <c r="C285" i="13"/>
  <c r="C3161" i="13"/>
  <c r="C4122" i="13"/>
  <c r="C1551" i="13"/>
  <c r="C2207" i="13"/>
  <c r="C4052" i="13"/>
  <c r="C3079" i="13"/>
  <c r="C3007" i="13"/>
  <c r="C3281" i="13"/>
  <c r="C3110" i="13"/>
  <c r="C2667" i="13"/>
  <c r="C3478" i="13"/>
  <c r="C788" i="13"/>
  <c r="C182" i="13"/>
  <c r="C116" i="13"/>
  <c r="C2754" i="13"/>
  <c r="C1590" i="13"/>
  <c r="C54" i="13"/>
  <c r="C2944" i="13"/>
  <c r="C1399" i="13"/>
  <c r="C548" i="13"/>
  <c r="C2025" i="13"/>
  <c r="C2599" i="13"/>
  <c r="C3196" i="13"/>
  <c r="C1151" i="13"/>
  <c r="C1862" i="13"/>
  <c r="C3574" i="13"/>
  <c r="C1053" i="13"/>
  <c r="C262" i="13"/>
  <c r="C489" i="13"/>
  <c r="C2926" i="13"/>
  <c r="C3699" i="13"/>
  <c r="C1268" i="13"/>
  <c r="C1368" i="13"/>
  <c r="C673" i="13"/>
  <c r="C327" i="13"/>
  <c r="C1843" i="13"/>
  <c r="C1221" i="13"/>
  <c r="C3023" i="13"/>
  <c r="C124" i="13"/>
  <c r="C2109" i="13"/>
  <c r="C1228" i="13"/>
  <c r="C3723" i="13"/>
  <c r="C1369" i="13"/>
  <c r="C2774" i="13"/>
  <c r="C1387" i="13"/>
  <c r="C2830" i="13"/>
  <c r="C3227" i="13"/>
  <c r="C1130" i="13"/>
  <c r="C3352" i="13"/>
  <c r="C2218" i="13"/>
  <c r="C3690" i="13"/>
  <c r="C1946" i="13"/>
  <c r="C1330" i="13"/>
  <c r="C848" i="13"/>
  <c r="C493" i="13"/>
  <c r="C2301" i="13"/>
  <c r="C2031" i="13"/>
  <c r="C2560" i="13"/>
  <c r="C2224" i="13"/>
  <c r="C3825" i="13"/>
  <c r="C3283" i="13"/>
  <c r="C4057" i="13"/>
  <c r="C4070" i="13"/>
  <c r="C123" i="13"/>
  <c r="C2396" i="13"/>
  <c r="C2240" i="13"/>
  <c r="C171" i="13"/>
  <c r="C1760" i="13"/>
  <c r="C1343" i="13"/>
  <c r="C1644" i="13"/>
  <c r="C428" i="13"/>
  <c r="C3730" i="13"/>
  <c r="C3062" i="13"/>
  <c r="C2167" i="13"/>
  <c r="C649" i="13"/>
  <c r="C3819" i="13"/>
  <c r="C3743" i="13"/>
  <c r="C756" i="13"/>
  <c r="C3194" i="13"/>
  <c r="C1543" i="13"/>
  <c r="C2831" i="13"/>
  <c r="C4148" i="13"/>
  <c r="C1040" i="13"/>
  <c r="C1206" i="13"/>
  <c r="C2625" i="13"/>
  <c r="C2311" i="13"/>
  <c r="C1329" i="13"/>
  <c r="C2237" i="13"/>
  <c r="C888" i="13"/>
  <c r="C306" i="13"/>
  <c r="C2987" i="13"/>
  <c r="C2834" i="13"/>
  <c r="C755" i="13"/>
  <c r="C2889" i="13"/>
  <c r="C3030" i="13"/>
  <c r="C3299" i="13"/>
  <c r="C3977" i="13"/>
  <c r="C3219" i="13"/>
  <c r="C3732" i="13"/>
  <c r="C1239" i="13"/>
  <c r="C1462" i="13"/>
  <c r="C3189" i="13"/>
  <c r="C2464" i="13"/>
  <c r="C460" i="13"/>
  <c r="C885" i="13"/>
  <c r="C561" i="13"/>
  <c r="C910" i="13"/>
  <c r="C3593" i="13"/>
  <c r="C1441" i="13"/>
  <c r="C2606" i="13"/>
  <c r="C3645" i="13"/>
  <c r="C1087" i="13"/>
  <c r="C1009" i="13"/>
  <c r="C647" i="13"/>
  <c r="C1657" i="13"/>
  <c r="C2815" i="13"/>
  <c r="C2098" i="13"/>
  <c r="C3436" i="13"/>
  <c r="C1577" i="13"/>
  <c r="C2164" i="13"/>
  <c r="C714" i="13"/>
  <c r="C439" i="13"/>
  <c r="C2335" i="13"/>
  <c r="C1645" i="13"/>
  <c r="C3206" i="13"/>
  <c r="C486" i="13"/>
  <c r="C2800" i="13"/>
  <c r="C4165" i="13"/>
  <c r="C3267" i="13"/>
  <c r="C593" i="13"/>
  <c r="C1648" i="13"/>
  <c r="C3980" i="13"/>
  <c r="C3992" i="13"/>
  <c r="C3729" i="13"/>
  <c r="C3489" i="13"/>
  <c r="C616" i="13"/>
  <c r="C1634" i="13"/>
  <c r="C3656" i="13"/>
  <c r="C2600" i="13"/>
  <c r="C1467" i="13"/>
  <c r="C1904" i="13"/>
  <c r="C1765" i="13"/>
  <c r="C4086" i="13"/>
  <c r="C2107" i="13"/>
  <c r="C634" i="13"/>
  <c r="C3852" i="13"/>
  <c r="C2288" i="13"/>
  <c r="C4069" i="13"/>
  <c r="C3544" i="13"/>
  <c r="C1062" i="13"/>
  <c r="C319" i="13"/>
  <c r="C3473" i="13"/>
  <c r="C281" i="13"/>
  <c r="C2534" i="13"/>
  <c r="C142" i="13"/>
  <c r="C998" i="13"/>
  <c r="C1316" i="13"/>
  <c r="C3392" i="13"/>
  <c r="C2158" i="13"/>
  <c r="C4053" i="13"/>
  <c r="C876" i="13"/>
  <c r="C3088" i="13"/>
  <c r="C3033" i="13"/>
  <c r="C1871" i="13"/>
  <c r="C3483" i="13"/>
  <c r="C1140" i="13"/>
  <c r="C959" i="13"/>
  <c r="C812" i="13"/>
  <c r="C299" i="13"/>
  <c r="C4192" i="13"/>
  <c r="C3567" i="13"/>
  <c r="C2241" i="13"/>
  <c r="C1437" i="13"/>
  <c r="C376" i="13"/>
  <c r="C3262" i="13"/>
  <c r="C1179" i="13"/>
  <c r="C732" i="13"/>
  <c r="C2309" i="13"/>
  <c r="C508" i="13"/>
  <c r="C3686" i="13"/>
  <c r="C2323" i="13"/>
  <c r="C38" i="13"/>
  <c r="C1624" i="13"/>
  <c r="C2796" i="13"/>
  <c r="C3165" i="13"/>
  <c r="C3331" i="13"/>
  <c r="C1699" i="13"/>
  <c r="C162" i="13"/>
  <c r="C1693" i="13"/>
  <c r="C4175" i="13"/>
  <c r="C1166" i="13"/>
  <c r="C1046" i="13"/>
  <c r="C2480" i="13"/>
  <c r="C3218" i="13"/>
  <c r="C2450" i="13"/>
  <c r="C177" i="13"/>
  <c r="C2660" i="13"/>
  <c r="C450" i="13"/>
  <c r="C584" i="13"/>
  <c r="C2324" i="13"/>
  <c r="C1929" i="13"/>
  <c r="C600" i="13"/>
  <c r="C2617" i="13"/>
  <c r="C2840" i="13"/>
  <c r="C3679" i="13"/>
  <c r="C2777" i="13"/>
  <c r="C563" i="13"/>
  <c r="C3395" i="13"/>
  <c r="C1706" i="13"/>
  <c r="C1242" i="13"/>
  <c r="C3990" i="13"/>
  <c r="C3784" i="13"/>
  <c r="C3867" i="13"/>
  <c r="C3659" i="13"/>
  <c r="C2306" i="13"/>
  <c r="C513" i="13"/>
  <c r="C2380" i="13"/>
  <c r="C2299" i="13"/>
  <c r="C2371" i="13"/>
  <c r="C2799" i="13"/>
  <c r="C2056" i="13"/>
  <c r="C1472" i="13"/>
  <c r="C1850" i="13"/>
  <c r="C3788" i="13"/>
  <c r="C3803" i="13"/>
  <c r="C3384" i="13"/>
  <c r="C1012" i="13"/>
  <c r="C1632" i="13"/>
  <c r="C3973" i="13"/>
  <c r="C2579" i="13"/>
  <c r="C2631" i="13"/>
  <c r="C3609" i="13"/>
  <c r="C621" i="13"/>
  <c r="C436" i="13"/>
  <c r="C517" i="13"/>
  <c r="C1101" i="13"/>
  <c r="C2360" i="13"/>
  <c r="C2525" i="13"/>
  <c r="C1497" i="13"/>
  <c r="C1167" i="13"/>
  <c r="C2470" i="13"/>
  <c r="C1045" i="13"/>
  <c r="C3716" i="13"/>
  <c r="C2576" i="13"/>
  <c r="C3393" i="13"/>
  <c r="C688" i="13"/>
  <c r="C2507" i="13"/>
  <c r="C4191" i="13"/>
  <c r="C3270" i="13"/>
  <c r="C632" i="13"/>
  <c r="C3332" i="13"/>
  <c r="C2877" i="13"/>
  <c r="C2223" i="13"/>
  <c r="C1783" i="13"/>
  <c r="C1307" i="13"/>
  <c r="C3049" i="13"/>
  <c r="C2803" i="13"/>
  <c r="C3517" i="13"/>
  <c r="C3564" i="13"/>
  <c r="C3205" i="13"/>
  <c r="C2873" i="13"/>
  <c r="C21" i="13"/>
  <c r="C3113" i="13"/>
  <c r="C303" i="13"/>
  <c r="C3220" i="13"/>
  <c r="C3465" i="13"/>
  <c r="C1622" i="13"/>
  <c r="C3497" i="13"/>
  <c r="C3425" i="13"/>
  <c r="C3228" i="13"/>
  <c r="C4067" i="13"/>
  <c r="C1952" i="13"/>
  <c r="C34" i="13"/>
  <c r="C3520" i="13"/>
  <c r="C1546" i="13"/>
  <c r="C519" i="13"/>
  <c r="C2548" i="13"/>
  <c r="C2356" i="13"/>
  <c r="C3292" i="13"/>
  <c r="C1623" i="13"/>
  <c r="C449" i="13"/>
  <c r="C2822" i="13"/>
  <c r="C3274" i="13"/>
  <c r="C1563" i="13"/>
  <c r="C2553" i="13"/>
  <c r="C700" i="13"/>
  <c r="C2063" i="13"/>
  <c r="C487" i="13"/>
  <c r="C3065" i="13"/>
  <c r="C197" i="13"/>
  <c r="C3398" i="13"/>
  <c r="C867" i="13"/>
  <c r="C1966" i="13"/>
  <c r="C3742" i="13"/>
  <c r="C3252" i="13"/>
  <c r="C2406" i="13"/>
  <c r="C1349" i="13"/>
  <c r="C3450" i="13"/>
  <c r="C704" i="13"/>
  <c r="C993" i="13"/>
  <c r="C3394" i="13"/>
  <c r="C1240" i="13"/>
  <c r="C618" i="13"/>
  <c r="C1319" i="13"/>
  <c r="C4138" i="13"/>
  <c r="C3297" i="13"/>
  <c r="C1601" i="13"/>
  <c r="C1007" i="13"/>
  <c r="C1919" i="13"/>
  <c r="C2494" i="13"/>
  <c r="C264" i="13"/>
  <c r="C604" i="13"/>
  <c r="C1773" i="13"/>
  <c r="C2337" i="13"/>
  <c r="C276" i="13"/>
  <c r="C759" i="13"/>
  <c r="C2021" i="13"/>
  <c r="C727" i="13"/>
  <c r="C1555" i="13"/>
  <c r="C1303" i="13"/>
  <c r="C2358" i="13"/>
  <c r="C752" i="13"/>
  <c r="C241" i="13"/>
  <c r="C1665" i="13"/>
  <c r="C1412" i="13"/>
  <c r="C2739" i="13"/>
  <c r="C3445" i="13"/>
  <c r="C301" i="13"/>
  <c r="C433" i="13"/>
  <c r="C3363" i="13"/>
  <c r="C2644" i="13"/>
  <c r="C3477" i="13"/>
  <c r="C4049" i="13"/>
  <c r="C3427" i="13"/>
  <c r="C3811" i="13"/>
  <c r="C1186" i="13"/>
  <c r="C3272" i="13"/>
  <c r="C3611" i="13"/>
  <c r="C1108" i="13"/>
  <c r="C991" i="13"/>
  <c r="C1801" i="13"/>
  <c r="C1353" i="13"/>
  <c r="C1161" i="13"/>
  <c r="C1192" i="13"/>
  <c r="C2502" i="13"/>
  <c r="C801" i="13"/>
  <c r="C29" i="13"/>
  <c r="C3121" i="13"/>
  <c r="C3322" i="13"/>
  <c r="C1115" i="13"/>
  <c r="C948" i="13"/>
  <c r="C3133" i="13"/>
  <c r="C3904" i="13"/>
  <c r="C1926" i="13"/>
  <c r="C3139" i="13"/>
  <c r="C3022" i="13"/>
  <c r="C2071" i="13"/>
  <c r="C1176" i="13"/>
  <c r="C2008" i="13"/>
  <c r="C2928" i="13"/>
  <c r="C2447" i="13"/>
  <c r="C2752" i="13"/>
  <c r="C95" i="13"/>
  <c r="C369" i="13"/>
  <c r="C2745" i="13"/>
  <c r="C4013" i="13"/>
  <c r="C2456" i="13"/>
  <c r="C31" i="13"/>
  <c r="C4071" i="13"/>
  <c r="C2732" i="13"/>
  <c r="C3441" i="13"/>
  <c r="C3954" i="13"/>
  <c r="C459" i="13"/>
  <c r="C2718" i="13"/>
  <c r="C1385" i="13"/>
  <c r="C392" i="13"/>
  <c r="C492" i="13"/>
  <c r="C4183" i="13"/>
  <c r="C764" i="13"/>
  <c r="C3528" i="13"/>
  <c r="C514" i="13"/>
  <c r="C395" i="13"/>
  <c r="C683" i="13"/>
  <c r="C677" i="13"/>
  <c r="C697" i="13"/>
  <c r="C761" i="13"/>
  <c r="C208" i="13"/>
  <c r="C245" i="13"/>
  <c r="C1501" i="13"/>
  <c r="C1943" i="13"/>
  <c r="C3668" i="13"/>
  <c r="C3547" i="13"/>
  <c r="C2351" i="13"/>
  <c r="C3756" i="13"/>
  <c r="C252" i="13"/>
  <c r="C975" i="13"/>
  <c r="C3666" i="13"/>
  <c r="C1580" i="13"/>
  <c r="C2220" i="13"/>
  <c r="C4126" i="13"/>
  <c r="C3629" i="13"/>
  <c r="C738" i="13"/>
  <c r="C161" i="13"/>
  <c r="C2417" i="13"/>
  <c r="C1382" i="13"/>
  <c r="C599" i="13"/>
  <c r="C2947" i="13"/>
  <c r="C1127" i="13"/>
  <c r="C193" i="13"/>
  <c r="C3715" i="13"/>
  <c r="C3753" i="13"/>
  <c r="C11" i="13"/>
  <c r="C218" i="13"/>
  <c r="C3707" i="13"/>
  <c r="C1758" i="13"/>
  <c r="C2052" i="13"/>
  <c r="C3054" i="13"/>
  <c r="C1515" i="13"/>
  <c r="C1617" i="13"/>
  <c r="C1685" i="13"/>
  <c r="C1684" i="13"/>
  <c r="C2106" i="13"/>
  <c r="C219" i="13"/>
  <c r="C231" i="13"/>
  <c r="C3145" i="13"/>
  <c r="C3463" i="13"/>
  <c r="C1123" i="13"/>
  <c r="C3250" i="13"/>
  <c r="C2188" i="13"/>
  <c r="C2914" i="13"/>
  <c r="C3226" i="13"/>
  <c r="C3874" i="13"/>
  <c r="C2530" i="13"/>
  <c r="C3255" i="13"/>
  <c r="C1178" i="13"/>
  <c r="C3008" i="13"/>
  <c r="C3050" i="13"/>
  <c r="C2119" i="13"/>
  <c r="C865" i="13"/>
  <c r="C767" i="13"/>
  <c r="C3735" i="13"/>
  <c r="C2565" i="13"/>
  <c r="C588" i="13"/>
  <c r="C325" i="13"/>
  <c r="C1456" i="13"/>
  <c r="C2488" i="13"/>
  <c r="C4074" i="13"/>
  <c r="C2751" i="13"/>
  <c r="C1713" i="13"/>
  <c r="C4143" i="13"/>
  <c r="C2473" i="13"/>
  <c r="C3481" i="13"/>
  <c r="C3132" i="13"/>
  <c r="C679" i="13"/>
  <c r="C2302" i="13"/>
  <c r="C3918" i="13"/>
  <c r="C551" i="13"/>
  <c r="C250" i="13"/>
  <c r="C1147" i="13"/>
  <c r="C2487" i="13"/>
  <c r="C3356" i="13"/>
  <c r="C750" i="13"/>
  <c r="C898" i="13"/>
  <c r="C4193" i="13"/>
  <c r="C1651" i="13"/>
  <c r="C443" i="13"/>
  <c r="C2242" i="13"/>
  <c r="C3565" i="13"/>
  <c r="C163" i="13"/>
  <c r="C1618" i="13"/>
  <c r="C2011" i="13"/>
  <c r="C1100" i="13"/>
  <c r="C819" i="13"/>
  <c r="C2411" i="13"/>
  <c r="C148" i="13"/>
  <c r="C2416" i="13"/>
  <c r="C2793" i="13"/>
  <c r="C2733" i="13"/>
  <c r="C863" i="13"/>
  <c r="C2499" i="13"/>
  <c r="C2938" i="13"/>
  <c r="C2724" i="13"/>
  <c r="C3607" i="13"/>
  <c r="C2604" i="13"/>
  <c r="C1852" i="13"/>
  <c r="C929" i="13"/>
  <c r="C140" i="13"/>
  <c r="C488" i="13"/>
  <c r="C158" i="13"/>
  <c r="C3178" i="13"/>
  <c r="C4150" i="13"/>
  <c r="C4037" i="13"/>
  <c r="C3843" i="13"/>
  <c r="C650" i="13"/>
  <c r="C3808" i="13"/>
  <c r="C3444" i="13"/>
  <c r="C2876" i="13"/>
  <c r="C288" i="13"/>
  <c r="C446" i="13"/>
  <c r="C3371" i="13"/>
  <c r="C480" i="13"/>
  <c r="C3134" i="13"/>
  <c r="C3409" i="13"/>
  <c r="C3627" i="13"/>
  <c r="C1006" i="13"/>
  <c r="C1897" i="13"/>
  <c r="C531" i="13"/>
  <c r="C1741" i="13"/>
  <c r="C936" i="13"/>
  <c r="C1994" i="13"/>
  <c r="C1977" i="13"/>
  <c r="C3948" i="13"/>
  <c r="C3712" i="13"/>
  <c r="C3047" i="13"/>
  <c r="C4019" i="13"/>
  <c r="C2381" i="13"/>
  <c r="C961" i="13"/>
  <c r="C1419" i="13"/>
  <c r="C3870" i="13"/>
  <c r="C1029" i="13"/>
  <c r="C2719" i="13"/>
  <c r="C1837" i="13"/>
  <c r="C1036" i="13"/>
  <c r="C736" i="13"/>
  <c r="C1381" i="13"/>
  <c r="C3152" i="13"/>
  <c r="C384" i="13"/>
  <c r="C571" i="13"/>
  <c r="C2208" i="13"/>
  <c r="C3451" i="13"/>
  <c r="C4022" i="13"/>
  <c r="C2046" i="13"/>
  <c r="C2647" i="13"/>
  <c r="C388" i="13"/>
  <c r="C1541" i="13"/>
  <c r="C60" i="13"/>
  <c r="C1252" i="13"/>
  <c r="C4187" i="13"/>
  <c r="C1184" i="13"/>
  <c r="C2156" i="13"/>
  <c r="C48" i="13"/>
  <c r="C3945" i="13"/>
  <c r="C2246" i="13"/>
  <c r="C3155" i="13"/>
  <c r="C3154" i="13"/>
  <c r="C3078" i="13"/>
  <c r="C3358" i="13"/>
  <c r="C1844" i="13"/>
  <c r="C2624" i="13"/>
  <c r="C117" i="13"/>
  <c r="C3372" i="13"/>
  <c r="C2422" i="13"/>
  <c r="C399" i="13"/>
  <c r="C922" i="13"/>
  <c r="C886" i="13"/>
  <c r="C3426" i="13"/>
  <c r="C2750" i="13"/>
  <c r="C3105" i="13"/>
  <c r="C914" i="13"/>
  <c r="C2038" i="13"/>
  <c r="C1478" i="13"/>
  <c r="C406" i="13"/>
  <c r="C3487" i="13"/>
  <c r="C3539" i="13"/>
  <c r="C2704" i="13"/>
  <c r="C1439" i="13"/>
  <c r="C4027" i="13"/>
  <c r="C1690" i="13"/>
  <c r="C3558" i="13"/>
  <c r="C2934" i="13"/>
  <c r="C2829" i="13"/>
  <c r="C4163" i="13"/>
  <c r="C234" i="13"/>
  <c r="C2145" i="13"/>
  <c r="C2837" i="13"/>
  <c r="C3160" i="13"/>
  <c r="C400" i="13"/>
  <c r="C2515" i="13"/>
  <c r="C491" i="13"/>
  <c r="C3597" i="13"/>
  <c r="C516" i="13"/>
  <c r="C362" i="13"/>
  <c r="C2923" i="13"/>
  <c r="C853" i="13"/>
  <c r="C3789" i="13"/>
  <c r="C2205" i="13"/>
  <c r="C3832" i="13"/>
  <c r="C2476" i="13"/>
  <c r="C227" i="13"/>
  <c r="C52" i="13"/>
  <c r="C209" i="13"/>
  <c r="C2431" i="13"/>
  <c r="C556" i="13"/>
  <c r="C4162" i="13"/>
  <c r="C3211" i="13"/>
  <c r="C2407" i="13"/>
  <c r="C4038" i="13"/>
  <c r="C579" i="13"/>
  <c r="C3015" i="13"/>
  <c r="C3800" i="13"/>
  <c r="C3021" i="13"/>
  <c r="C2568" i="13"/>
  <c r="C3617" i="13"/>
  <c r="C4130" i="13"/>
  <c r="C1169" i="13"/>
  <c r="C1620" i="13"/>
  <c r="C2741" i="13"/>
  <c r="C4085" i="13"/>
  <c r="C1792" i="13"/>
  <c r="C1305" i="13"/>
  <c r="C3381" i="13"/>
  <c r="C1468" i="13"/>
  <c r="C2461" i="13"/>
  <c r="C1103" i="13"/>
  <c r="C835" i="13"/>
  <c r="C2236" i="13"/>
  <c r="C334" i="13"/>
  <c r="C3710" i="13"/>
  <c r="C442" i="13"/>
  <c r="C385" i="13"/>
  <c r="C667" i="13"/>
  <c r="C3638" i="13"/>
  <c r="C3889" i="13"/>
  <c r="C22" i="13"/>
  <c r="C3370" i="13"/>
  <c r="C4182" i="13"/>
  <c r="C3512" i="13"/>
  <c r="C1619" i="13"/>
  <c r="C1476" i="13"/>
  <c r="C445" i="13"/>
  <c r="C345" i="13"/>
  <c r="C1593" i="13"/>
  <c r="C37" i="13"/>
  <c r="C661" i="13"/>
  <c r="C935" i="13"/>
  <c r="C387" i="13"/>
  <c r="C3542" i="13"/>
  <c r="C3796" i="13"/>
  <c r="C440" i="13"/>
  <c r="C455" i="13"/>
  <c r="C2485" i="13"/>
  <c r="C4062" i="13"/>
  <c r="C3734" i="13"/>
  <c r="C576" i="13"/>
  <c r="C730" i="13"/>
  <c r="C1342" i="13"/>
  <c r="C1117" i="13"/>
  <c r="C3708" i="13"/>
  <c r="C1995" i="13"/>
  <c r="C1377" i="13"/>
  <c r="C2355" i="13"/>
  <c r="C3697" i="13"/>
  <c r="C3845" i="13"/>
  <c r="C2387" i="13"/>
  <c r="C344" i="13"/>
  <c r="C3543" i="13"/>
  <c r="C2484" i="13"/>
  <c r="C3303" i="13"/>
  <c r="C816" i="13"/>
  <c r="C2403" i="13"/>
  <c r="C4181" i="13"/>
  <c r="C2792" i="13"/>
  <c r="C1005" i="13"/>
  <c r="C3148" i="13"/>
  <c r="C261" i="13"/>
  <c r="C2047" i="13"/>
  <c r="C1490" i="13"/>
  <c r="C2694" i="13"/>
  <c r="C3705" i="13"/>
  <c r="C3829" i="13"/>
  <c r="C1190" i="13"/>
  <c r="C3327" i="13"/>
  <c r="C2018" i="13"/>
  <c r="C2542" i="13"/>
  <c r="C3770" i="13"/>
  <c r="C2513" i="13"/>
  <c r="C4121" i="13"/>
  <c r="C257" i="13"/>
  <c r="C2640" i="13"/>
  <c r="C346" i="13"/>
  <c r="C3780" i="13"/>
  <c r="C930" i="13"/>
  <c r="C1636" i="13"/>
  <c r="C2072" i="13"/>
  <c r="C837" i="13"/>
  <c r="C305" i="13"/>
  <c r="C3307" i="13"/>
  <c r="C2866" i="13"/>
  <c r="C2963" i="13"/>
  <c r="C3467" i="13"/>
  <c r="C401" i="13"/>
  <c r="C665" i="13"/>
  <c r="C1014" i="13"/>
  <c r="C1652" i="13"/>
  <c r="C1621" i="13"/>
  <c r="C286" i="13"/>
  <c r="C553" i="13"/>
  <c r="C1827" i="13"/>
  <c r="C3625" i="13"/>
  <c r="C1276" i="13"/>
  <c r="C3138" i="13"/>
  <c r="C3499" i="13"/>
  <c r="C3457" i="13"/>
  <c r="C3657" i="13"/>
  <c r="C3277" i="13"/>
  <c r="C980" i="13"/>
  <c r="C4106" i="13"/>
  <c r="C3689" i="13"/>
  <c r="C2347" i="13"/>
  <c r="C1821" i="13"/>
  <c r="C3233" i="13"/>
  <c r="C1185" i="13"/>
  <c r="C2670" i="13"/>
  <c r="C2044" i="13"/>
  <c r="C2825" i="13"/>
  <c r="C1835" i="13"/>
  <c r="B3859" i="13"/>
  <c r="D3859" i="13" s="1"/>
  <c r="E3859" i="13" s="1"/>
  <c r="F3859" i="13" s="1"/>
  <c r="M3859" i="13" s="1"/>
  <c r="B4199" i="13"/>
  <c r="D4199" i="13" s="1"/>
  <c r="E4199" i="13" s="1"/>
  <c r="F4199" i="13" s="1"/>
  <c r="M4199" i="13" s="1"/>
  <c r="B2912" i="13"/>
  <c r="D2912" i="13" s="1"/>
  <c r="E2912" i="13" s="1"/>
  <c r="F2912" i="13" s="1"/>
  <c r="M2912" i="13" s="1"/>
  <c r="B3245" i="13"/>
  <c r="D3245" i="13" s="1"/>
  <c r="E3245" i="13" s="1"/>
  <c r="F3245" i="13" s="1"/>
  <c r="M3245" i="13" s="1"/>
  <c r="B2219" i="13"/>
  <c r="D2219" i="13" s="1"/>
  <c r="E2219" i="13" s="1"/>
  <c r="F2219" i="13" s="1"/>
  <c r="M2219" i="13" s="1"/>
  <c r="B69" i="13"/>
  <c r="D69" i="13" s="1"/>
  <c r="E69" i="13" s="1"/>
  <c r="F69" i="13" s="1"/>
  <c r="M69" i="13" s="1"/>
  <c r="B511" i="13"/>
  <c r="D511" i="13" s="1"/>
  <c r="E511" i="13" s="1"/>
  <c r="F511" i="13" s="1"/>
  <c r="M511" i="13" s="1"/>
  <c r="B2140" i="13"/>
  <c r="D2140" i="13" s="1"/>
  <c r="E2140" i="13" s="1"/>
  <c r="F2140" i="13" s="1"/>
  <c r="M2140" i="13" s="1"/>
  <c r="B2658" i="13"/>
  <c r="D2658" i="13" s="1"/>
  <c r="E2658" i="13" s="1"/>
  <c r="F2658" i="13" s="1"/>
  <c r="M2658" i="13" s="1"/>
  <c r="B3351" i="13"/>
  <c r="D3351" i="13" s="1"/>
  <c r="E3351" i="13" s="1"/>
  <c r="F3351" i="13" s="1"/>
  <c r="M3351" i="13" s="1"/>
  <c r="B899" i="13"/>
  <c r="D899" i="13" s="1"/>
  <c r="E899" i="13" s="1"/>
  <c r="F899" i="13" s="1"/>
  <c r="M899" i="13" s="1"/>
  <c r="B1779" i="13"/>
  <c r="D1779" i="13" s="1"/>
  <c r="E1779" i="13" s="1"/>
  <c r="F1779" i="13" s="1"/>
  <c r="M1779" i="13" s="1"/>
  <c r="B3321" i="13"/>
  <c r="D3321" i="13" s="1"/>
  <c r="E3321" i="13" s="1"/>
  <c r="F3321" i="13" s="1"/>
  <c r="M3321" i="13" s="1"/>
  <c r="B4169" i="13"/>
  <c r="D4169" i="13" s="1"/>
  <c r="E4169" i="13" s="1"/>
  <c r="F4169" i="13" s="1"/>
  <c r="M4169" i="13" s="1"/>
  <c r="B3215" i="13"/>
  <c r="D3215" i="13" s="1"/>
  <c r="E3215" i="13" s="1"/>
  <c r="F3215" i="13" s="1"/>
  <c r="M3215" i="13" s="1"/>
  <c r="B1753" i="13"/>
  <c r="D1753" i="13" s="1"/>
  <c r="E1753" i="13" s="1"/>
  <c r="F1753" i="13" s="1"/>
  <c r="M1753" i="13" s="1"/>
  <c r="B2059" i="13"/>
  <c r="D2059" i="13" s="1"/>
  <c r="E2059" i="13" s="1"/>
  <c r="F2059" i="13" s="1"/>
  <c r="M2059" i="13" s="1"/>
  <c r="B2204" i="13"/>
  <c r="D2204" i="13" s="1"/>
  <c r="E2204" i="13" s="1"/>
  <c r="F2204" i="13" s="1"/>
  <c r="M2204" i="13" s="1"/>
  <c r="B3943" i="13"/>
  <c r="D3943" i="13" s="1"/>
  <c r="E3943" i="13" s="1"/>
  <c r="F3943" i="13" s="1"/>
  <c r="M3943" i="13" s="1"/>
  <c r="B2981" i="13"/>
  <c r="D2981" i="13" s="1"/>
  <c r="E2981" i="13" s="1"/>
  <c r="F2981" i="13" s="1"/>
  <c r="M2981" i="13" s="1"/>
  <c r="B3479" i="13"/>
  <c r="D3479" i="13" s="1"/>
  <c r="E3479" i="13" s="1"/>
  <c r="F3479" i="13" s="1"/>
  <c r="M3479" i="13" s="1"/>
  <c r="B1204" i="13"/>
  <c r="D1204" i="13" s="1"/>
  <c r="E1204" i="13" s="1"/>
  <c r="F1204" i="13" s="1"/>
  <c r="M1204" i="13" s="1"/>
  <c r="B1444" i="13"/>
  <c r="D1444" i="13" s="1"/>
  <c r="E1444" i="13" s="1"/>
  <c r="F1444" i="13" s="1"/>
  <c r="M1444" i="13" s="1"/>
  <c r="B2196" i="13"/>
  <c r="D2196" i="13" s="1"/>
  <c r="E2196" i="13" s="1"/>
  <c r="F2196" i="13" s="1"/>
  <c r="M2196" i="13" s="1"/>
  <c r="B1780" i="13"/>
  <c r="D1780" i="13" s="1"/>
  <c r="E1780" i="13" s="1"/>
  <c r="F1780" i="13" s="1"/>
  <c r="M1780" i="13" s="1"/>
  <c r="B2265" i="13"/>
  <c r="D2265" i="13" s="1"/>
  <c r="E2265" i="13" s="1"/>
  <c r="F2265" i="13" s="1"/>
  <c r="M2265" i="13" s="1"/>
  <c r="B2339" i="13"/>
  <c r="D2339" i="13" s="1"/>
  <c r="E2339" i="13" s="1"/>
  <c r="F2339" i="13" s="1"/>
  <c r="M2339" i="13" s="1"/>
  <c r="B3295" i="13"/>
  <c r="D3295" i="13" s="1"/>
  <c r="E3295" i="13" s="1"/>
  <c r="F3295" i="13" s="1"/>
  <c r="M3295" i="13" s="1"/>
  <c r="B1935" i="13"/>
  <c r="D1935" i="13" s="1"/>
  <c r="E1935" i="13" s="1"/>
  <c r="F1935" i="13" s="1"/>
  <c r="M1935" i="13" s="1"/>
  <c r="B2398" i="13"/>
  <c r="D2398" i="13" s="1"/>
  <c r="E2398" i="13" s="1"/>
  <c r="F2398" i="13" s="1"/>
  <c r="M2398" i="13" s="1"/>
  <c r="B1365" i="13"/>
  <c r="D1365" i="13" s="1"/>
  <c r="E1365" i="13" s="1"/>
  <c r="F1365" i="13" s="1"/>
  <c r="M1365" i="13" s="1"/>
  <c r="B1227" i="13"/>
  <c r="D1227" i="13" s="1"/>
  <c r="E1227" i="13" s="1"/>
  <c r="F1227" i="13" s="1"/>
  <c r="M1227" i="13" s="1"/>
  <c r="B934" i="13"/>
  <c r="D934" i="13" s="1"/>
  <c r="E934" i="13" s="1"/>
  <c r="F934" i="13" s="1"/>
  <c r="M934" i="13" s="1"/>
  <c r="B215" i="13"/>
  <c r="D215" i="13" s="1"/>
  <c r="E215" i="13" s="1"/>
  <c r="F215" i="13" s="1"/>
  <c r="M215" i="13" s="1"/>
  <c r="B2858" i="13"/>
  <c r="D2858" i="13" s="1"/>
  <c r="E2858" i="13" s="1"/>
  <c r="F2858" i="13" s="1"/>
  <c r="M2858" i="13" s="1"/>
  <c r="B3265" i="13"/>
  <c r="D3265" i="13" s="1"/>
  <c r="E3265" i="13" s="1"/>
  <c r="F3265" i="13" s="1"/>
  <c r="M3265" i="13" s="1"/>
  <c r="B1802" i="13"/>
  <c r="D1802" i="13" s="1"/>
  <c r="E1802" i="13" s="1"/>
  <c r="F1802" i="13" s="1"/>
  <c r="M1802" i="13" s="1"/>
  <c r="B352" i="13"/>
  <c r="D352" i="13" s="1"/>
  <c r="E352" i="13" s="1"/>
  <c r="F352" i="13" s="1"/>
  <c r="M352" i="13" s="1"/>
  <c r="B2210" i="13"/>
  <c r="D2210" i="13" s="1"/>
  <c r="E2210" i="13" s="1"/>
  <c r="F2210" i="13" s="1"/>
  <c r="M2210" i="13" s="1"/>
  <c r="B3036" i="13"/>
  <c r="D3036" i="13" s="1"/>
  <c r="E3036" i="13" s="1"/>
  <c r="F3036" i="13" s="1"/>
  <c r="M3036" i="13" s="1"/>
  <c r="B45" i="13"/>
  <c r="D45" i="13" s="1"/>
  <c r="E45" i="13" s="1"/>
  <c r="F45" i="13" s="1"/>
  <c r="M45" i="13" s="1"/>
  <c r="B3032" i="13"/>
  <c r="D3032" i="13" s="1"/>
  <c r="E3032" i="13" s="1"/>
  <c r="F3032" i="13" s="1"/>
  <c r="M3032" i="13" s="1"/>
  <c r="B2479" i="13"/>
  <c r="D2479" i="13" s="1"/>
  <c r="E2479" i="13" s="1"/>
  <c r="F2479" i="13" s="1"/>
  <c r="M2479" i="13" s="1"/>
  <c r="B2890" i="13"/>
  <c r="D2890" i="13" s="1"/>
  <c r="E2890" i="13" s="1"/>
  <c r="F2890" i="13" s="1"/>
  <c r="M2890" i="13" s="1"/>
  <c r="B2034" i="13"/>
  <c r="D2034" i="13" s="1"/>
  <c r="E2034" i="13" s="1"/>
  <c r="F2034" i="13" s="1"/>
  <c r="M2034" i="13" s="1"/>
  <c r="B1670" i="13"/>
  <c r="D1670" i="13" s="1"/>
  <c r="E1670" i="13" s="1"/>
  <c r="F1670" i="13" s="1"/>
  <c r="M1670" i="13" s="1"/>
  <c r="B1337" i="13"/>
  <c r="D1337" i="13" s="1"/>
  <c r="E1337" i="13" s="1"/>
  <c r="F1337" i="13" s="1"/>
  <c r="M1337" i="13" s="1"/>
  <c r="B2073" i="13"/>
  <c r="D2073" i="13" s="1"/>
  <c r="E2073" i="13" s="1"/>
  <c r="F2073" i="13" s="1"/>
  <c r="M2073" i="13" s="1"/>
  <c r="B2243" i="13"/>
  <c r="D2243" i="13" s="1"/>
  <c r="E2243" i="13" s="1"/>
  <c r="F2243" i="13" s="1"/>
  <c r="M2243" i="13" s="1"/>
  <c r="B1318" i="13"/>
  <c r="D1318" i="13" s="1"/>
  <c r="E1318" i="13" s="1"/>
  <c r="F1318" i="13" s="1"/>
  <c r="M1318" i="13" s="1"/>
  <c r="B3725" i="13"/>
  <c r="D3725" i="13" s="1"/>
  <c r="E3725" i="13" s="1"/>
  <c r="F3725" i="13" s="1"/>
  <c r="M3725" i="13" s="1"/>
  <c r="B259" i="13"/>
  <c r="D259" i="13" s="1"/>
  <c r="E259" i="13" s="1"/>
  <c r="F259" i="13" s="1"/>
  <c r="M259" i="13" s="1"/>
  <c r="B2067" i="13"/>
  <c r="D2067" i="13" s="1"/>
  <c r="E2067" i="13" s="1"/>
  <c r="F2067" i="13" s="1"/>
  <c r="M2067" i="13" s="1"/>
  <c r="B3961" i="13"/>
  <c r="D3961" i="13" s="1"/>
  <c r="E3961" i="13" s="1"/>
  <c r="F3961" i="13" s="1"/>
  <c r="M3961" i="13" s="1"/>
  <c r="B2271" i="13"/>
  <c r="D2271" i="13" s="1"/>
  <c r="E2271" i="13" s="1"/>
  <c r="F2271" i="13" s="1"/>
  <c r="M2271" i="13" s="1"/>
  <c r="B2104" i="13"/>
  <c r="D2104" i="13" s="1"/>
  <c r="E2104" i="13" s="1"/>
  <c r="F2104" i="13" s="1"/>
  <c r="M2104" i="13" s="1"/>
  <c r="B2033" i="13"/>
  <c r="D2033" i="13" s="1"/>
  <c r="E2033" i="13" s="1"/>
  <c r="F2033" i="13" s="1"/>
  <c r="M2033" i="13" s="1"/>
  <c r="B544" i="13"/>
  <c r="D544" i="13" s="1"/>
  <c r="E544" i="13" s="1"/>
  <c r="F544" i="13" s="1"/>
  <c r="M544" i="13" s="1"/>
  <c r="B1565" i="13"/>
  <c r="D1565" i="13" s="1"/>
  <c r="E1565" i="13" s="1"/>
  <c r="F1565" i="13" s="1"/>
  <c r="M1565" i="13" s="1"/>
  <c r="B4111" i="13"/>
  <c r="D4111" i="13" s="1"/>
  <c r="E4111" i="13" s="1"/>
  <c r="F4111" i="13" s="1"/>
  <c r="M4111" i="13" s="1"/>
  <c r="B2478" i="13"/>
  <c r="D2478" i="13" s="1"/>
  <c r="E2478" i="13" s="1"/>
  <c r="F2478" i="13" s="1"/>
  <c r="M2478" i="13" s="1"/>
  <c r="B425" i="13"/>
  <c r="D425" i="13" s="1"/>
  <c r="E425" i="13" s="1"/>
  <c r="F425" i="13" s="1"/>
  <c r="M425" i="13" s="1"/>
  <c r="B3619" i="13"/>
  <c r="D3619" i="13" s="1"/>
  <c r="E3619" i="13" s="1"/>
  <c r="F3619" i="13" s="1"/>
  <c r="M3619" i="13" s="1"/>
  <c r="B85" i="13"/>
  <c r="D85" i="13" s="1"/>
  <c r="E85" i="13" s="1"/>
  <c r="F85" i="13" s="1"/>
  <c r="M85" i="13" s="1"/>
  <c r="B3741" i="13"/>
  <c r="D3741" i="13" s="1"/>
  <c r="E3741" i="13" s="1"/>
  <c r="F3741" i="13" s="1"/>
  <c r="M3741" i="13" s="1"/>
  <c r="B1271" i="13"/>
  <c r="D1271" i="13" s="1"/>
  <c r="E1271" i="13" s="1"/>
  <c r="F1271" i="13" s="1"/>
  <c r="M1271" i="13" s="1"/>
  <c r="B3903" i="13"/>
  <c r="D3903" i="13" s="1"/>
  <c r="E3903" i="13" s="1"/>
  <c r="F3903" i="13" s="1"/>
  <c r="M3903" i="13" s="1"/>
  <c r="B2655" i="13"/>
  <c r="D2655" i="13" s="1"/>
  <c r="E2655" i="13" s="1"/>
  <c r="F2655" i="13" s="1"/>
  <c r="M2655" i="13" s="1"/>
  <c r="B382" i="13"/>
  <c r="D382" i="13" s="1"/>
  <c r="E382" i="13" s="1"/>
  <c r="F382" i="13" s="1"/>
  <c r="M382" i="13" s="1"/>
  <c r="B1489" i="13"/>
  <c r="D1489" i="13" s="1"/>
  <c r="E1489" i="13" s="1"/>
  <c r="F1489" i="13" s="1"/>
  <c r="M1489" i="13" s="1"/>
  <c r="B57" i="13"/>
  <c r="D57" i="13" s="1"/>
  <c r="E57" i="13" s="1"/>
  <c r="F57" i="13" s="1"/>
  <c r="M57" i="13" s="1"/>
  <c r="B1237" i="13"/>
  <c r="D1237" i="13" s="1"/>
  <c r="E1237" i="13" s="1"/>
  <c r="F1237" i="13" s="1"/>
  <c r="M1237" i="13" s="1"/>
  <c r="B1038" i="13"/>
  <c r="D1038" i="13" s="1"/>
  <c r="E1038" i="13" s="1"/>
  <c r="F1038" i="13" s="1"/>
  <c r="M1038" i="13" s="1"/>
  <c r="B2869" i="13"/>
  <c r="D2869" i="13" s="1"/>
  <c r="E2869" i="13" s="1"/>
  <c r="F2869" i="13" s="1"/>
  <c r="M2869" i="13" s="1"/>
  <c r="B2369" i="13"/>
  <c r="D2369" i="13" s="1"/>
  <c r="E2369" i="13" s="1"/>
  <c r="F2369" i="13" s="1"/>
  <c r="M2369" i="13" s="1"/>
  <c r="B1367" i="13"/>
  <c r="D1367" i="13" s="1"/>
  <c r="E1367" i="13" s="1"/>
  <c r="F1367" i="13" s="1"/>
  <c r="M1367" i="13" s="1"/>
  <c r="B1417" i="13"/>
  <c r="D1417" i="13" s="1"/>
  <c r="E1417" i="13" s="1"/>
  <c r="F1417" i="13" s="1"/>
  <c r="M1417" i="13" s="1"/>
  <c r="B1582" i="13"/>
  <c r="D1582" i="13" s="1"/>
  <c r="E1582" i="13" s="1"/>
  <c r="F1582" i="13" s="1"/>
  <c r="M1582" i="13" s="1"/>
  <c r="B2648" i="13"/>
  <c r="D2648" i="13" s="1"/>
  <c r="E2648" i="13" s="1"/>
  <c r="F2648" i="13" s="1"/>
  <c r="M2648" i="13" s="1"/>
  <c r="B1236" i="13"/>
  <c r="D1236" i="13" s="1"/>
  <c r="E1236" i="13" s="1"/>
  <c r="F1236" i="13" s="1"/>
  <c r="M1236" i="13" s="1"/>
  <c r="B931" i="13"/>
  <c r="D931" i="13" s="1"/>
  <c r="E931" i="13" s="1"/>
  <c r="F931" i="13" s="1"/>
  <c r="M931" i="13" s="1"/>
  <c r="B2847" i="13"/>
  <c r="D2847" i="13" s="1"/>
  <c r="E2847" i="13" s="1"/>
  <c r="F2847" i="13" s="1"/>
  <c r="M2847" i="13" s="1"/>
  <c r="B3268" i="13"/>
  <c r="D3268" i="13" s="1"/>
  <c r="E3268" i="13" s="1"/>
  <c r="F3268" i="13" s="1"/>
  <c r="M3268" i="13" s="1"/>
  <c r="B3435" i="13"/>
  <c r="D3435" i="13" s="1"/>
  <c r="E3435" i="13" s="1"/>
  <c r="F3435" i="13" s="1"/>
  <c r="M3435" i="13" s="1"/>
  <c r="B2813" i="13"/>
  <c r="D2813" i="13" s="1"/>
  <c r="E2813" i="13" s="1"/>
  <c r="F2813" i="13" s="1"/>
  <c r="M2813" i="13" s="1"/>
  <c r="B2026" i="13"/>
  <c r="D2026" i="13" s="1"/>
  <c r="E2026" i="13" s="1"/>
  <c r="F2026" i="13" s="1"/>
  <c r="M2026" i="13" s="1"/>
  <c r="B547" i="13"/>
  <c r="D547" i="13" s="1"/>
  <c r="E547" i="13" s="1"/>
  <c r="F547" i="13" s="1"/>
  <c r="M547" i="13" s="1"/>
  <c r="B1597" i="13"/>
  <c r="D1597" i="13" s="1"/>
  <c r="E1597" i="13" s="1"/>
  <c r="F1597" i="13" s="1"/>
  <c r="M1597" i="13" s="1"/>
  <c r="B2901" i="13"/>
  <c r="D2901" i="13" s="1"/>
  <c r="E2901" i="13" s="1"/>
  <c r="F2901" i="13" s="1"/>
  <c r="M2901" i="13" s="1"/>
  <c r="B247" i="13"/>
  <c r="D247" i="13" s="1"/>
  <c r="E247" i="13" s="1"/>
  <c r="F247" i="13" s="1"/>
  <c r="M247" i="13" s="1"/>
  <c r="B2853" i="13"/>
  <c r="D2853" i="13" s="1"/>
  <c r="E2853" i="13" s="1"/>
  <c r="F2853" i="13" s="1"/>
  <c r="M2853" i="13" s="1"/>
  <c r="B1098" i="13"/>
  <c r="D1098" i="13" s="1"/>
  <c r="E1098" i="13" s="1"/>
  <c r="F1098" i="13" s="1"/>
  <c r="M1098" i="13" s="1"/>
  <c r="B1680" i="13"/>
  <c r="D1680" i="13" s="1"/>
  <c r="E1680" i="13" s="1"/>
  <c r="F1680" i="13" s="1"/>
  <c r="M1680" i="13" s="1"/>
  <c r="B1346" i="13"/>
  <c r="D1346" i="13" s="1"/>
  <c r="E1346" i="13" s="1"/>
  <c r="F1346" i="13" s="1"/>
  <c r="M1346" i="13" s="1"/>
  <c r="B3404" i="13"/>
  <c r="D3404" i="13" s="1"/>
  <c r="E3404" i="13" s="1"/>
  <c r="F3404" i="13" s="1"/>
  <c r="M3404" i="13" s="1"/>
  <c r="B481" i="13"/>
  <c r="D481" i="13" s="1"/>
  <c r="E481" i="13" s="1"/>
  <c r="F481" i="13" s="1"/>
  <c r="M481" i="13" s="1"/>
  <c r="B3814" i="13"/>
  <c r="D3814" i="13" s="1"/>
  <c r="E3814" i="13" s="1"/>
  <c r="F3814" i="13" s="1"/>
  <c r="M3814" i="13" s="1"/>
  <c r="B1596" i="13"/>
  <c r="D1596" i="13" s="1"/>
  <c r="E1596" i="13" s="1"/>
  <c r="F1596" i="13" s="1"/>
  <c r="M1596" i="13" s="1"/>
  <c r="B582" i="13"/>
  <c r="D582" i="13" s="1"/>
  <c r="E582" i="13" s="1"/>
  <c r="F582" i="13" s="1"/>
  <c r="M582" i="13" s="1"/>
  <c r="B297" i="13"/>
  <c r="D297" i="13" s="1"/>
  <c r="E297" i="13" s="1"/>
  <c r="F297" i="13" s="1"/>
  <c r="M297" i="13" s="1"/>
  <c r="B637" i="13"/>
  <c r="D637" i="13" s="1"/>
  <c r="E637" i="13" s="1"/>
  <c r="F637" i="13" s="1"/>
  <c r="M637" i="13" s="1"/>
  <c r="B1886" i="13"/>
  <c r="D1886" i="13" s="1"/>
  <c r="E1886" i="13" s="1"/>
  <c r="F1886" i="13" s="1"/>
  <c r="M1886" i="13" s="1"/>
  <c r="B2399" i="13"/>
  <c r="D2399" i="13" s="1"/>
  <c r="E2399" i="13" s="1"/>
  <c r="F2399" i="13" s="1"/>
  <c r="M2399" i="13" s="1"/>
  <c r="B3288" i="13"/>
  <c r="D3288" i="13" s="1"/>
  <c r="E3288" i="13" s="1"/>
  <c r="F3288" i="13" s="1"/>
  <c r="M3288" i="13" s="1"/>
  <c r="B1545" i="13"/>
  <c r="D1545" i="13" s="1"/>
  <c r="E1545" i="13" s="1"/>
  <c r="F1545" i="13" s="1"/>
  <c r="M1545" i="13" s="1"/>
  <c r="B2362" i="13"/>
  <c r="D2362" i="13" s="1"/>
  <c r="E2362" i="13" s="1"/>
  <c r="F2362" i="13" s="1"/>
  <c r="M2362" i="13" s="1"/>
  <c r="B2394" i="13"/>
  <c r="D2394" i="13" s="1"/>
  <c r="E2394" i="13" s="1"/>
  <c r="F2394" i="13" s="1"/>
  <c r="M2394" i="13" s="1"/>
  <c r="B358" i="13"/>
  <c r="D358" i="13" s="1"/>
  <c r="E358" i="13" s="1"/>
  <c r="F358" i="13" s="1"/>
  <c r="M358" i="13" s="1"/>
  <c r="B1059" i="13"/>
  <c r="D1059" i="13" s="1"/>
  <c r="E1059" i="13" s="1"/>
  <c r="F1059" i="13" s="1"/>
  <c r="M1059" i="13" s="1"/>
  <c r="B3460" i="13"/>
  <c r="D3460" i="13" s="1"/>
  <c r="E3460" i="13" s="1"/>
  <c r="F3460" i="13" s="1"/>
  <c r="M3460" i="13" s="1"/>
  <c r="B3310" i="13"/>
  <c r="D3310" i="13" s="1"/>
  <c r="E3310" i="13" s="1"/>
  <c r="F3310" i="13" s="1"/>
  <c r="M3310" i="13" s="1"/>
  <c r="B2638" i="13"/>
  <c r="D2638" i="13" s="1"/>
  <c r="E2638" i="13" s="1"/>
  <c r="F2638" i="13" s="1"/>
  <c r="M2638" i="13" s="1"/>
  <c r="B100" i="13"/>
  <c r="D100" i="13" s="1"/>
  <c r="E100" i="13" s="1"/>
  <c r="F100" i="13" s="1"/>
  <c r="M100" i="13" s="1"/>
  <c r="B198" i="13"/>
  <c r="D198" i="13" s="1"/>
  <c r="E198" i="13" s="1"/>
  <c r="F198" i="13" s="1"/>
  <c r="M198" i="13" s="1"/>
  <c r="B3749" i="13"/>
  <c r="D3749" i="13" s="1"/>
  <c r="E3749" i="13" s="1"/>
  <c r="F3749" i="13" s="1"/>
  <c r="M3749" i="13" s="1"/>
  <c r="B1134" i="13"/>
  <c r="D1134" i="13" s="1"/>
  <c r="E1134" i="13" s="1"/>
  <c r="F1134" i="13" s="1"/>
  <c r="M1134" i="13" s="1"/>
  <c r="B3111" i="13"/>
  <c r="D3111" i="13" s="1"/>
  <c r="E3111" i="13" s="1"/>
  <c r="F3111" i="13" s="1"/>
  <c r="M3111" i="13" s="1"/>
  <c r="B2228" i="13"/>
  <c r="D2228" i="13" s="1"/>
  <c r="E2228" i="13" s="1"/>
  <c r="F2228" i="13" s="1"/>
  <c r="M2228" i="13" s="1"/>
  <c r="B4021" i="13"/>
  <c r="D4021" i="13" s="1"/>
  <c r="E4021" i="13" s="1"/>
  <c r="F4021" i="13" s="1"/>
  <c r="M4021" i="13" s="1"/>
  <c r="B2289" i="13"/>
  <c r="D2289" i="13" s="1"/>
  <c r="E2289" i="13" s="1"/>
  <c r="F2289" i="13" s="1"/>
  <c r="M2289" i="13" s="1"/>
  <c r="B4041" i="13"/>
  <c r="D4041" i="13" s="1"/>
  <c r="E4041" i="13" s="1"/>
  <c r="F4041" i="13" s="1"/>
  <c r="M4041" i="13" s="1"/>
  <c r="B2978" i="13"/>
  <c r="D2978" i="13" s="1"/>
  <c r="E2978" i="13" s="1"/>
  <c r="F2978" i="13" s="1"/>
  <c r="M2978" i="13" s="1"/>
  <c r="B2117" i="13"/>
  <c r="D2117" i="13" s="1"/>
  <c r="E2117" i="13" s="1"/>
  <c r="F2117" i="13" s="1"/>
  <c r="M2117" i="13" s="1"/>
  <c r="B1208" i="13"/>
  <c r="D1208" i="13" s="1"/>
  <c r="E1208" i="13" s="1"/>
  <c r="F1208" i="13" s="1"/>
  <c r="M1208" i="13" s="1"/>
  <c r="B341" i="13"/>
  <c r="D341" i="13" s="1"/>
  <c r="E341" i="13" s="1"/>
  <c r="F341" i="13" s="1"/>
  <c r="M341" i="13" s="1"/>
  <c r="B1154" i="13"/>
  <c r="D1154" i="13" s="1"/>
  <c r="E1154" i="13" s="1"/>
  <c r="F1154" i="13" s="1"/>
  <c r="M1154" i="13" s="1"/>
  <c r="B2165" i="13"/>
  <c r="D2165" i="13" s="1"/>
  <c r="E2165" i="13" s="1"/>
  <c r="F2165" i="13" s="1"/>
  <c r="M2165" i="13" s="1"/>
  <c r="B987" i="13"/>
  <c r="D987" i="13" s="1"/>
  <c r="E987" i="13" s="1"/>
  <c r="F987" i="13" s="1"/>
  <c r="M987" i="13" s="1"/>
  <c r="B3318" i="13"/>
  <c r="D3318" i="13" s="1"/>
  <c r="E3318" i="13" s="1"/>
  <c r="F3318" i="13" s="1"/>
  <c r="M3318" i="13" s="1"/>
  <c r="B3844" i="13"/>
  <c r="D3844" i="13" s="1"/>
  <c r="E3844" i="13" s="1"/>
  <c r="F3844" i="13" s="1"/>
  <c r="M3844" i="13" s="1"/>
  <c r="B2176" i="13"/>
  <c r="D2176" i="13" s="1"/>
  <c r="E2176" i="13" s="1"/>
  <c r="F2176" i="13" s="1"/>
  <c r="M2176" i="13" s="1"/>
  <c r="B1326" i="13"/>
  <c r="D1326" i="13" s="1"/>
  <c r="E1326" i="13" s="1"/>
  <c r="F1326" i="13" s="1"/>
  <c r="M1326" i="13" s="1"/>
  <c r="B1175" i="13"/>
  <c r="D1175" i="13" s="1"/>
  <c r="E1175" i="13" s="1"/>
  <c r="F1175" i="13" s="1"/>
  <c r="M1175" i="13" s="1"/>
  <c r="B1320" i="13"/>
  <c r="D1320" i="13" s="1"/>
  <c r="E1320" i="13" s="1"/>
  <c r="F1320" i="13" s="1"/>
  <c r="M1320" i="13" s="1"/>
  <c r="B3035" i="13"/>
  <c r="D3035" i="13" s="1"/>
  <c r="E3035" i="13" s="1"/>
  <c r="F3035" i="13" s="1"/>
  <c r="M3035" i="13" s="1"/>
  <c r="B2935" i="13"/>
  <c r="D2935" i="13" s="1"/>
  <c r="E2935" i="13" s="1"/>
  <c r="F2935" i="13" s="1"/>
  <c r="M2935" i="13" s="1"/>
  <c r="B981" i="13"/>
  <c r="D981" i="13" s="1"/>
  <c r="E981" i="13" s="1"/>
  <c r="F981" i="13" s="1"/>
  <c r="M981" i="13" s="1"/>
  <c r="B122" i="13"/>
  <c r="D122" i="13" s="1"/>
  <c r="E122" i="13" s="1"/>
  <c r="F122" i="13" s="1"/>
  <c r="M122" i="13" s="1"/>
  <c r="B322" i="13"/>
  <c r="D322" i="13" s="1"/>
  <c r="E322" i="13" s="1"/>
  <c r="F322" i="13" s="1"/>
  <c r="M322" i="13" s="1"/>
  <c r="B3197" i="13"/>
  <c r="D3197" i="13" s="1"/>
  <c r="E3197" i="13" s="1"/>
  <c r="F3197" i="13" s="1"/>
  <c r="M3197" i="13" s="1"/>
  <c r="B1521" i="13"/>
  <c r="D1521" i="13" s="1"/>
  <c r="E1521" i="13" s="1"/>
  <c r="F1521" i="13" s="1"/>
  <c r="M1521" i="13" s="1"/>
  <c r="B1599" i="13"/>
  <c r="D1599" i="13" s="1"/>
  <c r="E1599" i="13" s="1"/>
  <c r="F1599" i="13" s="1"/>
  <c r="M1599" i="13" s="1"/>
  <c r="B3979" i="13"/>
  <c r="D3979" i="13" s="1"/>
  <c r="E3979" i="13" s="1"/>
  <c r="F3979" i="13" s="1"/>
  <c r="M3979" i="13" s="1"/>
  <c r="B1425" i="13"/>
  <c r="D1425" i="13" s="1"/>
  <c r="E1425" i="13" s="1"/>
  <c r="F1425" i="13" s="1"/>
  <c r="M1425" i="13" s="1"/>
  <c r="B1635" i="13"/>
  <c r="D1635" i="13" s="1"/>
  <c r="E1635" i="13" s="1"/>
  <c r="F1635" i="13" s="1"/>
  <c r="M1635" i="13" s="1"/>
  <c r="B1407" i="13"/>
  <c r="D1407" i="13" s="1"/>
  <c r="E1407" i="13" s="1"/>
  <c r="F1407" i="13" s="1"/>
  <c r="M1407" i="13" s="1"/>
  <c r="B3010" i="13"/>
  <c r="D3010" i="13" s="1"/>
  <c r="E3010" i="13" s="1"/>
  <c r="F3010" i="13" s="1"/>
  <c r="M3010" i="13" s="1"/>
  <c r="B817" i="13"/>
  <c r="D817" i="13" s="1"/>
  <c r="E817" i="13" s="1"/>
  <c r="F817" i="13" s="1"/>
  <c r="M817" i="13" s="1"/>
  <c r="B156" i="13"/>
  <c r="D156" i="13" s="1"/>
  <c r="E156" i="13" s="1"/>
  <c r="F156" i="13" s="1"/>
  <c r="M156" i="13" s="1"/>
  <c r="B3247" i="13"/>
  <c r="D3247" i="13" s="1"/>
  <c r="E3247" i="13" s="1"/>
  <c r="F3247" i="13" s="1"/>
  <c r="M3247" i="13" s="1"/>
  <c r="B631" i="13"/>
  <c r="D631" i="13" s="1"/>
  <c r="E631" i="13" s="1"/>
  <c r="F631" i="13" s="1"/>
  <c r="M631" i="13" s="1"/>
  <c r="B43" i="13"/>
  <c r="D43" i="13" s="1"/>
  <c r="E43" i="13" s="1"/>
  <c r="F43" i="13" s="1"/>
  <c r="M43" i="13" s="1"/>
  <c r="B3818" i="13"/>
  <c r="D3818" i="13" s="1"/>
  <c r="E3818" i="13" s="1"/>
  <c r="F3818" i="13" s="1"/>
  <c r="M3818" i="13" s="1"/>
  <c r="B1487" i="13"/>
  <c r="D1487" i="13" s="1"/>
  <c r="E1487" i="13" s="1"/>
  <c r="F1487" i="13" s="1"/>
  <c r="M1487" i="13" s="1"/>
  <c r="B3417" i="13"/>
  <c r="D3417" i="13" s="1"/>
  <c r="E3417" i="13" s="1"/>
  <c r="F3417" i="13" s="1"/>
  <c r="M3417" i="13" s="1"/>
  <c r="B3955" i="13"/>
  <c r="D3955" i="13" s="1"/>
  <c r="E3955" i="13" s="1"/>
  <c r="F3955" i="13" s="1"/>
  <c r="M3955" i="13" s="1"/>
  <c r="B799" i="13"/>
  <c r="D799" i="13" s="1"/>
  <c r="E799" i="13" s="1"/>
  <c r="F799" i="13" s="1"/>
  <c r="M799" i="13" s="1"/>
  <c r="B1566" i="13"/>
  <c r="D1566" i="13" s="1"/>
  <c r="E1566" i="13" s="1"/>
  <c r="F1566" i="13" s="1"/>
  <c r="M1566" i="13" s="1"/>
  <c r="B1424" i="13"/>
  <c r="D1424" i="13" s="1"/>
  <c r="E1424" i="13" s="1"/>
  <c r="F1424" i="13" s="1"/>
  <c r="M1424" i="13" s="1"/>
  <c r="B2538" i="13"/>
  <c r="D2538" i="13" s="1"/>
  <c r="E2538" i="13" s="1"/>
  <c r="F2538" i="13" s="1"/>
  <c r="M2538" i="13" s="1"/>
  <c r="B2433" i="13"/>
  <c r="D2433" i="13" s="1"/>
  <c r="E2433" i="13" s="1"/>
  <c r="F2433" i="13" s="1"/>
  <c r="M2433" i="13" s="1"/>
  <c r="B776" i="13"/>
  <c r="D776" i="13" s="1"/>
  <c r="E776" i="13" s="1"/>
  <c r="F776" i="13" s="1"/>
  <c r="M776" i="13" s="1"/>
  <c r="B2746" i="13"/>
  <c r="D2746" i="13" s="1"/>
  <c r="E2746" i="13" s="1"/>
  <c r="F2746" i="13" s="1"/>
  <c r="M2746" i="13" s="1"/>
  <c r="B2287" i="13"/>
  <c r="D2287" i="13" s="1"/>
  <c r="E2287" i="13" s="1"/>
  <c r="F2287" i="13" s="1"/>
  <c r="M2287" i="13" s="1"/>
  <c r="B3631" i="13"/>
  <c r="D3631" i="13" s="1"/>
  <c r="E3631" i="13" s="1"/>
  <c r="F3631" i="13" s="1"/>
  <c r="M3631" i="13" s="1"/>
  <c r="B3644" i="13"/>
  <c r="D3644" i="13" s="1"/>
  <c r="E3644" i="13" s="1"/>
  <c r="F3644" i="13" s="1"/>
  <c r="M3644" i="13" s="1"/>
  <c r="B379" i="13"/>
  <c r="D379" i="13" s="1"/>
  <c r="E379" i="13" s="1"/>
  <c r="F379" i="13" s="1"/>
  <c r="M379" i="13" s="1"/>
  <c r="B3414" i="13"/>
  <c r="D3414" i="13" s="1"/>
  <c r="E3414" i="13" s="1"/>
  <c r="F3414" i="13" s="1"/>
  <c r="M3414" i="13" s="1"/>
  <c r="B1258" i="13"/>
  <c r="D1258" i="13" s="1"/>
  <c r="E1258" i="13" s="1"/>
  <c r="F1258" i="13" s="1"/>
  <c r="M1258" i="13" s="1"/>
  <c r="B309" i="13"/>
  <c r="D309" i="13" s="1"/>
  <c r="E309" i="13" s="1"/>
  <c r="F309" i="13" s="1"/>
  <c r="M309" i="13" s="1"/>
  <c r="B1910" i="13"/>
  <c r="D1910" i="13" s="1"/>
  <c r="E1910" i="13" s="1"/>
  <c r="F1910" i="13" s="1"/>
  <c r="M1910" i="13" s="1"/>
  <c r="B2781" i="13"/>
  <c r="D2781" i="13" s="1"/>
  <c r="E2781" i="13" s="1"/>
  <c r="F2781" i="13" s="1"/>
  <c r="M2781" i="13" s="1"/>
  <c r="B3976" i="13"/>
  <c r="D3976" i="13" s="1"/>
  <c r="E3976" i="13" s="1"/>
  <c r="F3976" i="13" s="1"/>
  <c r="M3976" i="13" s="1"/>
  <c r="B2605" i="13"/>
  <c r="D2605" i="13" s="1"/>
  <c r="E2605" i="13" s="1"/>
  <c r="F2605" i="13" s="1"/>
  <c r="M2605" i="13" s="1"/>
  <c r="B2962" i="13"/>
  <c r="D2962" i="13" s="1"/>
  <c r="E2962" i="13" s="1"/>
  <c r="F2962" i="13" s="1"/>
  <c r="M2962" i="13" s="1"/>
  <c r="B3667" i="13"/>
  <c r="D3667" i="13" s="1"/>
  <c r="E3667" i="13" s="1"/>
  <c r="F3667" i="13" s="1"/>
  <c r="M3667" i="13" s="1"/>
  <c r="B1568" i="13"/>
  <c r="D1568" i="13" s="1"/>
  <c r="E1568" i="13" s="1"/>
  <c r="F1568" i="13" s="1"/>
  <c r="M1568" i="13" s="1"/>
  <c r="B170" i="13"/>
  <c r="D170" i="13" s="1"/>
  <c r="E170" i="13" s="1"/>
  <c r="F170" i="13" s="1"/>
  <c r="M170" i="13" s="1"/>
  <c r="B394" i="13"/>
  <c r="D394" i="13" s="1"/>
  <c r="E394" i="13" s="1"/>
  <c r="F394" i="13" s="1"/>
  <c r="M394" i="13" s="1"/>
  <c r="B2221" i="13"/>
  <c r="D2221" i="13" s="1"/>
  <c r="E2221" i="13" s="1"/>
  <c r="F2221" i="13" s="1"/>
  <c r="M2221" i="13" s="1"/>
  <c r="B1809" i="13"/>
  <c r="D1809" i="13" s="1"/>
  <c r="E1809" i="13" s="1"/>
  <c r="F1809" i="13" s="1"/>
  <c r="M1809" i="13" s="1"/>
  <c r="B3876" i="13"/>
  <c r="D3876" i="13" s="1"/>
  <c r="E3876" i="13" s="1"/>
  <c r="F3876" i="13" s="1"/>
  <c r="M3876" i="13" s="1"/>
  <c r="B3406" i="13"/>
  <c r="D3406" i="13" s="1"/>
  <c r="E3406" i="13" s="1"/>
  <c r="F3406" i="13" s="1"/>
  <c r="M3406" i="13" s="1"/>
  <c r="B165" i="13"/>
  <c r="D165" i="13" s="1"/>
  <c r="E165" i="13" s="1"/>
  <c r="F165" i="13" s="1"/>
  <c r="M165" i="13" s="1"/>
  <c r="B2344" i="13"/>
  <c r="D2344" i="13" s="1"/>
  <c r="E2344" i="13" s="1"/>
  <c r="F2344" i="13" s="1"/>
  <c r="M2344" i="13" s="1"/>
  <c r="B186" i="13"/>
  <c r="D186" i="13" s="1"/>
  <c r="E186" i="13" s="1"/>
  <c r="F186" i="13" s="1"/>
  <c r="M186" i="13" s="1"/>
  <c r="B1211" i="13"/>
  <c r="D1211" i="13" s="1"/>
  <c r="E1211" i="13" s="1"/>
  <c r="F1211" i="13" s="1"/>
  <c r="M1211" i="13" s="1"/>
  <c r="B990" i="13"/>
  <c r="D990" i="13" s="1"/>
  <c r="E990" i="13" s="1"/>
  <c r="F990" i="13" s="1"/>
  <c r="M990" i="13" s="1"/>
  <c r="B1654" i="13"/>
  <c r="D1654" i="13" s="1"/>
  <c r="E1654" i="13" s="1"/>
  <c r="F1654" i="13" s="1"/>
  <c r="M1654" i="13" s="1"/>
  <c r="B3606" i="13"/>
  <c r="D3606" i="13" s="1"/>
  <c r="E3606" i="13" s="1"/>
  <c r="F3606" i="13" s="1"/>
  <c r="M3606" i="13" s="1"/>
  <c r="B1463" i="13"/>
  <c r="D1463" i="13" s="1"/>
  <c r="E1463" i="13" s="1"/>
  <c r="F1463" i="13" s="1"/>
  <c r="M1463" i="13" s="1"/>
  <c r="B3647" i="13"/>
  <c r="D3647" i="13" s="1"/>
  <c r="E3647" i="13" s="1"/>
  <c r="F3647" i="13" s="1"/>
  <c r="M3647" i="13" s="1"/>
  <c r="B744" i="13"/>
  <c r="D744" i="13" s="1"/>
  <c r="E744" i="13" s="1"/>
  <c r="F744" i="13" s="1"/>
  <c r="M744" i="13" s="1"/>
  <c r="B1985" i="13"/>
  <c r="D1985" i="13" s="1"/>
  <c r="E1985" i="13" s="1"/>
  <c r="F1985" i="13" s="1"/>
  <c r="M1985" i="13" s="1"/>
  <c r="B640" i="13"/>
  <c r="D640" i="13" s="1"/>
  <c r="E640" i="13" s="1"/>
  <c r="F640" i="13" s="1"/>
  <c r="M640" i="13" s="1"/>
  <c r="B3673" i="13"/>
  <c r="D3673" i="13" s="1"/>
  <c r="E3673" i="13" s="1"/>
  <c r="F3673" i="13" s="1"/>
  <c r="M3673" i="13" s="1"/>
  <c r="B1051" i="13"/>
  <c r="D1051" i="13" s="1"/>
  <c r="E1051" i="13" s="1"/>
  <c r="F1051" i="13" s="1"/>
  <c r="M1051" i="13" s="1"/>
  <c r="B2772" i="13"/>
  <c r="D2772" i="13" s="1"/>
  <c r="E2772" i="13" s="1"/>
  <c r="F2772" i="13" s="1"/>
  <c r="M2772" i="13" s="1"/>
  <c r="B2269" i="13"/>
  <c r="D2269" i="13" s="1"/>
  <c r="E2269" i="13" s="1"/>
  <c r="F2269" i="13" s="1"/>
  <c r="M2269" i="13" s="1"/>
  <c r="B4108" i="13"/>
  <c r="D4108" i="13" s="1"/>
  <c r="E4108" i="13" s="1"/>
  <c r="F4108" i="13" s="1"/>
  <c r="M4108" i="13" s="1"/>
  <c r="B2596" i="13"/>
  <c r="D2596" i="13" s="1"/>
  <c r="E2596" i="13" s="1"/>
  <c r="F2596" i="13" s="1"/>
  <c r="M2596" i="13" s="1"/>
  <c r="B1658" i="13"/>
  <c r="D1658" i="13" s="1"/>
  <c r="E1658" i="13" s="1"/>
  <c r="F1658" i="13" s="1"/>
  <c r="M1658" i="13" s="1"/>
  <c r="B110" i="13"/>
  <c r="D110" i="13" s="1"/>
  <c r="E110" i="13" s="1"/>
  <c r="F110" i="13" s="1"/>
  <c r="M110" i="13" s="1"/>
  <c r="B90" i="13"/>
  <c r="D90" i="13" s="1"/>
  <c r="E90" i="13" s="1"/>
  <c r="F90" i="13" s="1"/>
  <c r="M90" i="13" s="1"/>
  <c r="B1226" i="13"/>
  <c r="D1226" i="13" s="1"/>
  <c r="E1226" i="13" s="1"/>
  <c r="F1226" i="13" s="1"/>
  <c r="M1226" i="13" s="1"/>
  <c r="B2980" i="13"/>
  <c r="D2980" i="13" s="1"/>
  <c r="E2980" i="13" s="1"/>
  <c r="F2980" i="13" s="1"/>
  <c r="M2980" i="13" s="1"/>
  <c r="B1898" i="13"/>
  <c r="D1898" i="13" s="1"/>
  <c r="E1898" i="13" s="1"/>
  <c r="F1898" i="13" s="1"/>
  <c r="M1898" i="13" s="1"/>
  <c r="B1360" i="13"/>
  <c r="D1360" i="13" s="1"/>
  <c r="E1360" i="13" s="1"/>
  <c r="F1360" i="13" s="1"/>
  <c r="M1360" i="13" s="1"/>
  <c r="B1749" i="13"/>
  <c r="D1749" i="13" s="1"/>
  <c r="E1749" i="13" s="1"/>
  <c r="F1749" i="13" s="1"/>
  <c r="M1749" i="13" s="1"/>
  <c r="B2967" i="13"/>
  <c r="D2967" i="13" s="1"/>
  <c r="E2967" i="13" s="1"/>
  <c r="F2967" i="13" s="1"/>
  <c r="M2967" i="13" s="1"/>
  <c r="B1771" i="13"/>
  <c r="D1771" i="13" s="1"/>
  <c r="E1771" i="13" s="1"/>
  <c r="F1771" i="13" s="1"/>
  <c r="M1771" i="13" s="1"/>
  <c r="B1964" i="13"/>
  <c r="D1964" i="13" s="1"/>
  <c r="E1964" i="13" s="1"/>
  <c r="F1964" i="13" s="1"/>
  <c r="M1964" i="13" s="1"/>
  <c r="B3442" i="13"/>
  <c r="D3442" i="13" s="1"/>
  <c r="E3442" i="13" s="1"/>
  <c r="F3442" i="13" s="1"/>
  <c r="M3442" i="13" s="1"/>
  <c r="B3124" i="13"/>
  <c r="D3124" i="13" s="1"/>
  <c r="E3124" i="13" s="1"/>
  <c r="F3124" i="13" s="1"/>
  <c r="M3124" i="13" s="1"/>
  <c r="B641" i="13"/>
  <c r="D641" i="13" s="1"/>
  <c r="E641" i="13" s="1"/>
  <c r="F641" i="13" s="1"/>
  <c r="M641" i="13" s="1"/>
  <c r="B92" i="13"/>
  <c r="D92" i="13" s="1"/>
  <c r="E92" i="13" s="1"/>
  <c r="F92" i="13" s="1"/>
  <c r="M92" i="13" s="1"/>
  <c r="B3319" i="13"/>
  <c r="D3319" i="13" s="1"/>
  <c r="E3319" i="13" s="1"/>
  <c r="F3319" i="13" s="1"/>
  <c r="M3319" i="13" s="1"/>
  <c r="B3453" i="13"/>
  <c r="D3453" i="13" s="1"/>
  <c r="E3453" i="13" s="1"/>
  <c r="F3453" i="13" s="1"/>
  <c r="M3453" i="13" s="1"/>
  <c r="B2303" i="13"/>
  <c r="D2303" i="13" s="1"/>
  <c r="E2303" i="13" s="1"/>
  <c r="F2303" i="13" s="1"/>
  <c r="M2303" i="13" s="1"/>
  <c r="B1947" i="13"/>
  <c r="D1947" i="13" s="1"/>
  <c r="E1947" i="13" s="1"/>
  <c r="F1947" i="13" s="1"/>
  <c r="M1947" i="13" s="1"/>
  <c r="B1085" i="13"/>
  <c r="D1085" i="13" s="1"/>
  <c r="E1085" i="13" s="1"/>
  <c r="F1085" i="13" s="1"/>
  <c r="M1085" i="13" s="1"/>
  <c r="B995" i="13"/>
  <c r="D995" i="13" s="1"/>
  <c r="E995" i="13" s="1"/>
  <c r="F995" i="13" s="1"/>
  <c r="M995" i="13" s="1"/>
  <c r="B3191" i="13"/>
  <c r="D3191" i="13" s="1"/>
  <c r="E3191" i="13" s="1"/>
  <c r="F3191" i="13" s="1"/>
  <c r="M3191" i="13" s="1"/>
  <c r="B3098" i="13"/>
  <c r="D3098" i="13" s="1"/>
  <c r="E3098" i="13" s="1"/>
  <c r="F3098" i="13" s="1"/>
  <c r="M3098" i="13" s="1"/>
  <c r="B1409" i="13"/>
  <c r="D1409" i="13" s="1"/>
  <c r="E1409" i="13" s="1"/>
  <c r="F1409" i="13" s="1"/>
  <c r="M1409" i="13" s="1"/>
  <c r="B3149" i="13"/>
  <c r="D3149" i="13" s="1"/>
  <c r="E3149" i="13" s="1"/>
  <c r="F3149" i="13" s="1"/>
  <c r="M3149" i="13" s="1"/>
  <c r="B1325" i="13"/>
  <c r="D1325" i="13" s="1"/>
  <c r="E1325" i="13" s="1"/>
  <c r="F1325" i="13" s="1"/>
  <c r="M1325" i="13" s="1"/>
  <c r="B3703" i="13"/>
  <c r="D3703" i="13" s="1"/>
  <c r="E3703" i="13" s="1"/>
  <c r="F3703" i="13" s="1"/>
  <c r="M3703" i="13" s="1"/>
  <c r="B1630" i="13"/>
  <c r="D1630" i="13" s="1"/>
  <c r="E1630" i="13" s="1"/>
  <c r="F1630" i="13" s="1"/>
  <c r="M1630" i="13" s="1"/>
  <c r="B223" i="13"/>
  <c r="D223" i="13" s="1"/>
  <c r="E223" i="13" s="1"/>
  <c r="F223" i="13" s="1"/>
  <c r="M223" i="13" s="1"/>
  <c r="B3344" i="13"/>
  <c r="D3344" i="13" s="1"/>
  <c r="E3344" i="13" s="1"/>
  <c r="F3344" i="13" s="1"/>
  <c r="M3344" i="13" s="1"/>
  <c r="B2720" i="13"/>
  <c r="D2720" i="13" s="1"/>
  <c r="E2720" i="13" s="1"/>
  <c r="F2720" i="13" s="1"/>
  <c r="M2720" i="13" s="1"/>
  <c r="B3950" i="13"/>
  <c r="D3950" i="13" s="1"/>
  <c r="E3950" i="13" s="1"/>
  <c r="F3950" i="13" s="1"/>
  <c r="M3950" i="13" s="1"/>
  <c r="B3051" i="13"/>
  <c r="D3051" i="13" s="1"/>
  <c r="E3051" i="13" s="1"/>
  <c r="F3051" i="13" s="1"/>
  <c r="M3051" i="13" s="1"/>
  <c r="B3919" i="13"/>
  <c r="D3919" i="13" s="1"/>
  <c r="E3919" i="13" s="1"/>
  <c r="F3919" i="13" s="1"/>
  <c r="M3919" i="13" s="1"/>
  <c r="B3634" i="13"/>
  <c r="D3634" i="13" s="1"/>
  <c r="E3634" i="13" s="1"/>
  <c r="F3634" i="13" s="1"/>
  <c r="M3634" i="13" s="1"/>
  <c r="B2139" i="13"/>
  <c r="D2139" i="13" s="1"/>
  <c r="E2139" i="13" s="1"/>
  <c r="F2139" i="13" s="1"/>
  <c r="M2139" i="13" s="1"/>
  <c r="B112" i="13"/>
  <c r="D112" i="13" s="1"/>
  <c r="E112" i="13" s="1"/>
  <c r="F112" i="13" s="1"/>
  <c r="M112" i="13" s="1"/>
  <c r="B1738" i="13"/>
  <c r="D1738" i="13" s="1"/>
  <c r="E1738" i="13" s="1"/>
  <c r="F1738" i="13" s="1"/>
  <c r="M1738" i="13" s="1"/>
  <c r="B326" i="13"/>
  <c r="D326" i="13" s="1"/>
  <c r="E326" i="13" s="1"/>
  <c r="F326" i="13" s="1"/>
  <c r="M326" i="13" s="1"/>
  <c r="B2512" i="13"/>
  <c r="D2512" i="13" s="1"/>
  <c r="E2512" i="13" s="1"/>
  <c r="F2512" i="13" s="1"/>
  <c r="M2512" i="13" s="1"/>
  <c r="B396" i="13"/>
  <c r="D396" i="13" s="1"/>
  <c r="E396" i="13" s="1"/>
  <c r="F396" i="13" s="1"/>
  <c r="M396" i="13" s="1"/>
  <c r="B143" i="13"/>
  <c r="D143" i="13" s="1"/>
  <c r="E143" i="13" s="1"/>
  <c r="F143" i="13" s="1"/>
  <c r="M143" i="13" s="1"/>
  <c r="B2315" i="13"/>
  <c r="D2315" i="13" s="1"/>
  <c r="E2315" i="13" s="1"/>
  <c r="F2315" i="13" s="1"/>
  <c r="M2315" i="13" s="1"/>
  <c r="B126" i="13"/>
  <c r="D126" i="13" s="1"/>
  <c r="E126" i="13" s="1"/>
  <c r="F126" i="13" s="1"/>
  <c r="M126" i="13" s="1"/>
  <c r="B1979" i="13"/>
  <c r="D1979" i="13" s="1"/>
  <c r="E1979" i="13" s="1"/>
  <c r="F1979" i="13" s="1"/>
  <c r="M1979" i="13" s="1"/>
  <c r="B1655" i="13"/>
  <c r="D1655" i="13" s="1"/>
  <c r="E1655" i="13" s="1"/>
  <c r="F1655" i="13" s="1"/>
  <c r="M1655" i="13" s="1"/>
  <c r="B251" i="13"/>
  <c r="D251" i="13" s="1"/>
  <c r="E251" i="13" s="1"/>
  <c r="F251" i="13" s="1"/>
  <c r="M251" i="13" s="1"/>
  <c r="B3400" i="13"/>
  <c r="D3400" i="13" s="1"/>
  <c r="E3400" i="13" s="1"/>
  <c r="F3400" i="13" s="1"/>
  <c r="M3400" i="13" s="1"/>
  <c r="B1524" i="13"/>
  <c r="D1524" i="13" s="1"/>
  <c r="E1524" i="13" s="1"/>
  <c r="F1524" i="13" s="1"/>
  <c r="M1524" i="13" s="1"/>
  <c r="B3648" i="13"/>
  <c r="D3648" i="13" s="1"/>
  <c r="E3648" i="13" s="1"/>
  <c r="F3648" i="13" s="1"/>
  <c r="M3648" i="13" s="1"/>
  <c r="B3900" i="13"/>
  <c r="D3900" i="13" s="1"/>
  <c r="E3900" i="13" s="1"/>
  <c r="F3900" i="13" s="1"/>
  <c r="M3900" i="13" s="1"/>
  <c r="B997" i="13"/>
  <c r="D997" i="13" s="1"/>
  <c r="E997" i="13" s="1"/>
  <c r="F997" i="13" s="1"/>
  <c r="M997" i="13" s="1"/>
  <c r="B422" i="13"/>
  <c r="D422" i="13" s="1"/>
  <c r="E422" i="13" s="1"/>
  <c r="F422" i="13" s="1"/>
  <c r="M422" i="13" s="1"/>
  <c r="B1867" i="13"/>
  <c r="D1867" i="13" s="1"/>
  <c r="E1867" i="13" s="1"/>
  <c r="F1867" i="13" s="1"/>
  <c r="M1867" i="13" s="1"/>
  <c r="B811" i="13"/>
  <c r="D811" i="13" s="1"/>
  <c r="E811" i="13" s="1"/>
  <c r="F811" i="13" s="1"/>
  <c r="M811" i="13" s="1"/>
  <c r="B802" i="13"/>
  <c r="D802" i="13" s="1"/>
  <c r="E802" i="13" s="1"/>
  <c r="F802" i="13" s="1"/>
  <c r="M802" i="13" s="1"/>
  <c r="B1373" i="13"/>
  <c r="D1373" i="13" s="1"/>
  <c r="E1373" i="13" s="1"/>
  <c r="F1373" i="13" s="1"/>
  <c r="M1373" i="13" s="1"/>
  <c r="B3882" i="13"/>
  <c r="D3882" i="13" s="1"/>
  <c r="E3882" i="13" s="1"/>
  <c r="F3882" i="13" s="1"/>
  <c r="M3882" i="13" s="1"/>
  <c r="B3018" i="13"/>
  <c r="D3018" i="13" s="1"/>
  <c r="E3018" i="13" s="1"/>
  <c r="F3018" i="13" s="1"/>
  <c r="M3018" i="13" s="1"/>
  <c r="B2296" i="13"/>
  <c r="D2296" i="13" s="1"/>
  <c r="E2296" i="13" s="1"/>
  <c r="F2296" i="13" s="1"/>
  <c r="M2296" i="13" s="1"/>
  <c r="B3353" i="13"/>
  <c r="D3353" i="13" s="1"/>
  <c r="E3353" i="13" s="1"/>
  <c r="F3353" i="13" s="1"/>
  <c r="M3353" i="13" s="1"/>
  <c r="B1488" i="13"/>
  <c r="D1488" i="13" s="1"/>
  <c r="E1488" i="13" s="1"/>
  <c r="F1488" i="13" s="1"/>
  <c r="M1488" i="13" s="1"/>
  <c r="B715" i="13"/>
  <c r="D715" i="13" s="1"/>
  <c r="E715" i="13" s="1"/>
  <c r="F715" i="13" s="1"/>
  <c r="M715" i="13" s="1"/>
  <c r="B3993" i="13"/>
  <c r="D3993" i="13" s="1"/>
  <c r="E3993" i="13" s="1"/>
  <c r="F3993" i="13" s="1"/>
  <c r="M3993" i="13" s="1"/>
  <c r="B389" i="13"/>
  <c r="D389" i="13" s="1"/>
  <c r="E389" i="13" s="1"/>
  <c r="F389" i="13" s="1"/>
  <c r="M389" i="13" s="1"/>
  <c r="B1448" i="13"/>
  <c r="D1448" i="13" s="1"/>
  <c r="E1448" i="13" s="1"/>
  <c r="F1448" i="13" s="1"/>
  <c r="M1448" i="13" s="1"/>
  <c r="B3562" i="13"/>
  <c r="D3562" i="13" s="1"/>
  <c r="E3562" i="13" s="1"/>
  <c r="F3562" i="13" s="1"/>
  <c r="M3562" i="13" s="1"/>
  <c r="B3125" i="13"/>
  <c r="D3125" i="13" s="1"/>
  <c r="E3125" i="13" s="1"/>
  <c r="F3125" i="13" s="1"/>
  <c r="M3125" i="13" s="1"/>
  <c r="B3605" i="13"/>
  <c r="D3605" i="13" s="1"/>
  <c r="E3605" i="13" s="1"/>
  <c r="F3605" i="13" s="1"/>
  <c r="M3605" i="13" s="1"/>
  <c r="B3171" i="13"/>
  <c r="D3171" i="13" s="1"/>
  <c r="E3171" i="13" s="1"/>
  <c r="F3171" i="13" s="1"/>
  <c r="M3171" i="13" s="1"/>
  <c r="B2489" i="13"/>
  <c r="D2489" i="13" s="1"/>
  <c r="E2489" i="13" s="1"/>
  <c r="F2489" i="13" s="1"/>
  <c r="M2489" i="13" s="1"/>
  <c r="B808" i="13"/>
  <c r="D808" i="13" s="1"/>
  <c r="E808" i="13" s="1"/>
  <c r="F808" i="13" s="1"/>
  <c r="M808" i="13" s="1"/>
  <c r="B1872" i="13"/>
  <c r="D1872" i="13" s="1"/>
  <c r="E1872" i="13" s="1"/>
  <c r="F1872" i="13" s="1"/>
  <c r="M1872" i="13" s="1"/>
  <c r="B4178" i="13"/>
  <c r="D4178" i="13" s="1"/>
  <c r="E4178" i="13" s="1"/>
  <c r="F4178" i="13" s="1"/>
  <c r="M4178" i="13" s="1"/>
  <c r="B611" i="13"/>
  <c r="D611" i="13" s="1"/>
  <c r="E611" i="13" s="1"/>
  <c r="F611" i="13" s="1"/>
  <c r="M611" i="13" s="1"/>
  <c r="B237" i="13"/>
  <c r="D237" i="13" s="1"/>
  <c r="E237" i="13" s="1"/>
  <c r="F237" i="13" s="1"/>
  <c r="M237" i="13" s="1"/>
  <c r="B1356" i="13"/>
  <c r="D1356" i="13" s="1"/>
  <c r="E1356" i="13" s="1"/>
  <c r="F1356" i="13" s="1"/>
  <c r="M1356" i="13" s="1"/>
  <c r="B3471" i="13"/>
  <c r="D3471" i="13" s="1"/>
  <c r="E3471" i="13" s="1"/>
  <c r="F3471" i="13" s="1"/>
  <c r="M3471" i="13" s="1"/>
  <c r="B2101" i="13"/>
  <c r="D2101" i="13" s="1"/>
  <c r="E2101" i="13" s="1"/>
  <c r="F2101" i="13" s="1"/>
  <c r="M2101" i="13" s="1"/>
  <c r="B1528" i="13"/>
  <c r="D1528" i="13" s="1"/>
  <c r="E1528" i="13" s="1"/>
  <c r="F1528" i="13" s="1"/>
  <c r="M1528" i="13" s="1"/>
  <c r="B3276" i="13"/>
  <c r="D3276" i="13" s="1"/>
  <c r="E3276" i="13" s="1"/>
  <c r="F3276" i="13" s="1"/>
  <c r="M3276" i="13" s="1"/>
  <c r="B2002" i="13"/>
  <c r="D2002" i="13" s="1"/>
  <c r="E2002" i="13" s="1"/>
  <c r="F2002" i="13" s="1"/>
  <c r="M2002" i="13" s="1"/>
  <c r="B537" i="13"/>
  <c r="D537" i="13" s="1"/>
  <c r="E537" i="13" s="1"/>
  <c r="F537" i="13" s="1"/>
  <c r="M537" i="13" s="1"/>
  <c r="B2995" i="13"/>
  <c r="D2995" i="13" s="1"/>
  <c r="E2995" i="13" s="1"/>
  <c r="F2995" i="13" s="1"/>
  <c r="M2995" i="13" s="1"/>
  <c r="B720" i="13"/>
  <c r="D720" i="13" s="1"/>
  <c r="E720" i="13" s="1"/>
  <c r="F720" i="13" s="1"/>
  <c r="M720" i="13" s="1"/>
  <c r="B2284" i="13"/>
  <c r="D2284" i="13" s="1"/>
  <c r="E2284" i="13" s="1"/>
  <c r="F2284" i="13" s="1"/>
  <c r="M2284" i="13" s="1"/>
  <c r="B1281" i="13"/>
  <c r="D1281" i="13" s="1"/>
  <c r="E1281" i="13" s="1"/>
  <c r="F1281" i="13" s="1"/>
  <c r="M1281" i="13" s="1"/>
  <c r="B2955" i="13"/>
  <c r="D2955" i="13" s="1"/>
  <c r="E2955" i="13" s="1"/>
  <c r="F2955" i="13" s="1"/>
  <c r="M2955" i="13" s="1"/>
  <c r="B2334" i="13"/>
  <c r="D2334" i="13" s="1"/>
  <c r="E2334" i="13" s="1"/>
  <c r="F2334" i="13" s="1"/>
  <c r="M2334" i="13" s="1"/>
  <c r="B113" i="13"/>
  <c r="D113" i="13" s="1"/>
  <c r="E113" i="13" s="1"/>
  <c r="F113" i="13" s="1"/>
  <c r="M113" i="13" s="1"/>
  <c r="B291" i="13"/>
  <c r="D291" i="13" s="1"/>
  <c r="E291" i="13" s="1"/>
  <c r="F291" i="13" s="1"/>
  <c r="M291" i="13" s="1"/>
  <c r="B468" i="13"/>
  <c r="D468" i="13" s="1"/>
  <c r="E468" i="13" s="1"/>
  <c r="F468" i="13" s="1"/>
  <c r="M468" i="13" s="1"/>
  <c r="B2919" i="13"/>
  <c r="D2919" i="13" s="1"/>
  <c r="E2919" i="13" s="1"/>
  <c r="F2919" i="13" s="1"/>
  <c r="M2919" i="13" s="1"/>
  <c r="B2317" i="13"/>
  <c r="D2317" i="13" s="1"/>
  <c r="E2317" i="13" s="1"/>
  <c r="F2317" i="13" s="1"/>
  <c r="M2317" i="13" s="1"/>
  <c r="B1884" i="13"/>
  <c r="D1884" i="13" s="1"/>
  <c r="E1884" i="13" s="1"/>
  <c r="F1884" i="13" s="1"/>
  <c r="M1884" i="13" s="1"/>
  <c r="B3376" i="13"/>
  <c r="D3376" i="13" s="1"/>
  <c r="E3376" i="13" s="1"/>
  <c r="F3376" i="13" s="1"/>
  <c r="M3376" i="13" s="1"/>
  <c r="B1999" i="13"/>
  <c r="D1999" i="13" s="1"/>
  <c r="E1999" i="13" s="1"/>
  <c r="F1999" i="13" s="1"/>
  <c r="M1999" i="13" s="1"/>
  <c r="B2291" i="13"/>
  <c r="D2291" i="13" s="1"/>
  <c r="E2291" i="13" s="1"/>
  <c r="F2291" i="13" s="1"/>
  <c r="M2291" i="13" s="1"/>
  <c r="B2414" i="13"/>
  <c r="D2414" i="13" s="1"/>
  <c r="E2414" i="13" s="1"/>
  <c r="F2414" i="13" s="1"/>
  <c r="M2414" i="13" s="1"/>
  <c r="B536" i="13"/>
  <c r="D536" i="13" s="1"/>
  <c r="E536" i="13" s="1"/>
  <c r="F536" i="13" s="1"/>
  <c r="M536" i="13" s="1"/>
  <c r="B1222" i="13"/>
  <c r="D1222" i="13" s="1"/>
  <c r="E1222" i="13" s="1"/>
  <c r="F1222" i="13" s="1"/>
  <c r="M1222" i="13" s="1"/>
  <c r="B592" i="13"/>
  <c r="D592" i="13" s="1"/>
  <c r="E592" i="13" s="1"/>
  <c r="F592" i="13" s="1"/>
  <c r="M592" i="13" s="1"/>
  <c r="B868" i="13"/>
  <c r="D868" i="13" s="1"/>
  <c r="E868" i="13" s="1"/>
  <c r="F868" i="13" s="1"/>
  <c r="M868" i="13" s="1"/>
  <c r="B55" i="13"/>
  <c r="D55" i="13" s="1"/>
  <c r="E55" i="13" s="1"/>
  <c r="F55" i="13" s="1"/>
  <c r="M55" i="13" s="1"/>
  <c r="B3324" i="13"/>
  <c r="D3324" i="13" s="1"/>
  <c r="E3324" i="13" s="1"/>
  <c r="F3324" i="13" s="1"/>
  <c r="M3324" i="13" s="1"/>
  <c r="B723" i="13"/>
  <c r="D723" i="13" s="1"/>
  <c r="E723" i="13" s="1"/>
  <c r="F723" i="13" s="1"/>
  <c r="M723" i="13" s="1"/>
  <c r="B2583" i="13"/>
  <c r="D2583" i="13" s="1"/>
  <c r="E2583" i="13" s="1"/>
  <c r="F2583" i="13" s="1"/>
  <c r="M2583" i="13" s="1"/>
  <c r="B4203" i="13"/>
  <c r="D4203" i="13" s="1"/>
  <c r="E4203" i="13" s="1"/>
  <c r="F4203" i="13" s="1"/>
  <c r="M4203" i="13" s="1"/>
  <c r="B4170" i="13"/>
  <c r="D4170" i="13" s="1"/>
  <c r="E4170" i="13" s="1"/>
  <c r="F4170" i="13" s="1"/>
  <c r="M4170" i="13" s="1"/>
  <c r="B364" i="13"/>
  <c r="D364" i="13" s="1"/>
  <c r="E364" i="13" s="1"/>
  <c r="F364" i="13" s="1"/>
  <c r="M364" i="13" s="1"/>
  <c r="B2731" i="13"/>
  <c r="D2731" i="13" s="1"/>
  <c r="E2731" i="13" s="1"/>
  <c r="F2731" i="13" s="1"/>
  <c r="M2731" i="13" s="1"/>
  <c r="B4060" i="13"/>
  <c r="D4060" i="13" s="1"/>
  <c r="E4060" i="13" s="1"/>
  <c r="F4060" i="13" s="1"/>
  <c r="M4060" i="13" s="1"/>
  <c r="B339" i="13"/>
  <c r="D339" i="13" s="1"/>
  <c r="E339" i="13" s="1"/>
  <c r="F339" i="13" s="1"/>
  <c r="M339" i="13" s="1"/>
  <c r="B4189" i="13"/>
  <c r="D4189" i="13" s="1"/>
  <c r="E4189" i="13" s="1"/>
  <c r="F4189" i="13" s="1"/>
  <c r="M4189" i="13" s="1"/>
  <c r="B3681" i="13"/>
  <c r="D3681" i="13" s="1"/>
  <c r="E3681" i="13" s="1"/>
  <c r="F3681" i="13" s="1"/>
  <c r="M3681" i="13" s="1"/>
  <c r="B2884" i="13"/>
  <c r="D2884" i="13" s="1"/>
  <c r="E2884" i="13" s="1"/>
  <c r="F2884" i="13" s="1"/>
  <c r="M2884" i="13" s="1"/>
  <c r="B2096" i="13"/>
  <c r="D2096" i="13" s="1"/>
  <c r="E2096" i="13" s="1"/>
  <c r="F2096" i="13" s="1"/>
  <c r="M2096" i="13" s="1"/>
  <c r="B3838" i="13"/>
  <c r="D3838" i="13" s="1"/>
  <c r="E3838" i="13" s="1"/>
  <c r="F3838" i="13" s="1"/>
  <c r="M3838" i="13" s="1"/>
  <c r="B1719" i="13"/>
  <c r="D1719" i="13" s="1"/>
  <c r="E1719" i="13" s="1"/>
  <c r="F1719" i="13" s="1"/>
  <c r="M1719" i="13" s="1"/>
  <c r="B2319" i="13"/>
  <c r="D2319" i="13" s="1"/>
  <c r="E2319" i="13" s="1"/>
  <c r="F2319" i="13" s="1"/>
  <c r="M2319" i="13" s="1"/>
  <c r="B195" i="13"/>
  <c r="D195" i="13" s="1"/>
  <c r="E195" i="13" s="1"/>
  <c r="F195" i="13" s="1"/>
  <c r="M195" i="13" s="1"/>
  <c r="B2943" i="13"/>
  <c r="D2943" i="13" s="1"/>
  <c r="E2943" i="13" s="1"/>
  <c r="F2943" i="13" s="1"/>
  <c r="M2943" i="13" s="1"/>
  <c r="B2811" i="13"/>
  <c r="D2811" i="13" s="1"/>
  <c r="E2811" i="13" s="1"/>
  <c r="F2811" i="13" s="1"/>
  <c r="M2811" i="13" s="1"/>
  <c r="B3603" i="13"/>
  <c r="D3603" i="13" s="1"/>
  <c r="E3603" i="13" s="1"/>
  <c r="F3603" i="13" s="1"/>
  <c r="M3603" i="13" s="1"/>
  <c r="B28" i="13"/>
  <c r="D28" i="13" s="1"/>
  <c r="E28" i="13" s="1"/>
  <c r="F28" i="13" s="1"/>
  <c r="M28" i="13" s="1"/>
  <c r="B3496" i="13"/>
  <c r="D3496" i="13" s="1"/>
  <c r="E3496" i="13" s="1"/>
  <c r="F3496" i="13" s="1"/>
  <c r="M3496" i="13" s="1"/>
  <c r="B3248" i="13"/>
  <c r="D3248" i="13" s="1"/>
  <c r="E3248" i="13" s="1"/>
  <c r="F3248" i="13" s="1"/>
  <c r="M3248" i="13" s="1"/>
  <c r="B818" i="13"/>
  <c r="D818" i="13" s="1"/>
  <c r="E818" i="13" s="1"/>
  <c r="F818" i="13" s="1"/>
  <c r="M818" i="13" s="1"/>
  <c r="B2423" i="13"/>
  <c r="D2423" i="13" s="1"/>
  <c r="E2423" i="13" s="1"/>
  <c r="F2423" i="13" s="1"/>
  <c r="M2423" i="13" s="1"/>
  <c r="B4046" i="13"/>
  <c r="D4046" i="13" s="1"/>
  <c r="E4046" i="13" s="1"/>
  <c r="F4046" i="13" s="1"/>
  <c r="M4046" i="13" s="1"/>
  <c r="B1071" i="13"/>
  <c r="D1071" i="13" s="1"/>
  <c r="E1071" i="13" s="1"/>
  <c r="F1071" i="13" s="1"/>
  <c r="M1071" i="13" s="1"/>
  <c r="B3968" i="13"/>
  <c r="D3968" i="13" s="1"/>
  <c r="E3968" i="13" s="1"/>
  <c r="F3968" i="13" s="1"/>
  <c r="M3968" i="13" s="1"/>
  <c r="B505" i="13"/>
  <c r="D505" i="13" s="1"/>
  <c r="E505" i="13" s="1"/>
  <c r="F505" i="13" s="1"/>
  <c r="M505" i="13" s="1"/>
  <c r="B3766" i="13"/>
  <c r="D3766" i="13" s="1"/>
  <c r="E3766" i="13" s="1"/>
  <c r="F3766" i="13" s="1"/>
  <c r="M3766" i="13" s="1"/>
  <c r="B4103" i="13"/>
  <c r="D4103" i="13" s="1"/>
  <c r="E4103" i="13" s="1"/>
  <c r="F4103" i="13" s="1"/>
  <c r="M4103" i="13" s="1"/>
  <c r="B2855" i="13"/>
  <c r="D2855" i="13" s="1"/>
  <c r="E2855" i="13" s="1"/>
  <c r="F2855" i="13" s="1"/>
  <c r="M2855" i="13" s="1"/>
  <c r="B1484" i="13"/>
  <c r="D1484" i="13" s="1"/>
  <c r="E1484" i="13" s="1"/>
  <c r="F1484" i="13" s="1"/>
  <c r="M1484" i="13" s="1"/>
  <c r="B2016" i="13"/>
  <c r="D2016" i="13" s="1"/>
  <c r="E2016" i="13" s="1"/>
  <c r="F2016" i="13" s="1"/>
  <c r="M2016" i="13" s="1"/>
  <c r="B1106" i="13"/>
  <c r="D1106" i="13" s="1"/>
  <c r="E1106" i="13" s="1"/>
  <c r="F1106" i="13" s="1"/>
  <c r="M1106" i="13" s="1"/>
  <c r="B1748" i="13"/>
  <c r="D1748" i="13" s="1"/>
  <c r="E1748" i="13" s="1"/>
  <c r="F1748" i="13" s="1"/>
  <c r="M1748" i="13" s="1"/>
  <c r="B88" i="13"/>
  <c r="D88" i="13" s="1"/>
  <c r="E88" i="13" s="1"/>
  <c r="F88" i="13" s="1"/>
  <c r="M88" i="13" s="1"/>
  <c r="B498" i="13"/>
  <c r="D498" i="13" s="1"/>
  <c r="E498" i="13" s="1"/>
  <c r="F498" i="13" s="1"/>
  <c r="M498" i="13" s="1"/>
  <c r="B1270" i="13"/>
  <c r="D1270" i="13" s="1"/>
  <c r="E1270" i="13" s="1"/>
  <c r="F1270" i="13" s="1"/>
  <c r="M1270" i="13" s="1"/>
  <c r="B3258" i="13"/>
  <c r="D3258" i="13" s="1"/>
  <c r="E3258" i="13" s="1"/>
  <c r="F3258" i="13" s="1"/>
  <c r="M3258" i="13" s="1"/>
  <c r="B1540" i="13"/>
  <c r="D1540" i="13" s="1"/>
  <c r="E1540" i="13" s="1"/>
  <c r="F1540" i="13" s="1"/>
  <c r="M1540" i="13" s="1"/>
  <c r="B2841" i="13"/>
  <c r="D2841" i="13" s="1"/>
  <c r="E2841" i="13" s="1"/>
  <c r="F2841" i="13" s="1"/>
  <c r="M2841" i="13" s="1"/>
  <c r="B2545" i="13"/>
  <c r="D2545" i="13" s="1"/>
  <c r="E2545" i="13" s="1"/>
  <c r="F2545" i="13" s="1"/>
  <c r="M2545" i="13" s="1"/>
  <c r="B3768" i="13"/>
  <c r="D3768" i="13" s="1"/>
  <c r="E3768" i="13" s="1"/>
  <c r="F3768" i="13" s="1"/>
  <c r="M3768" i="13" s="1"/>
  <c r="B2764" i="13"/>
  <c r="D2764" i="13" s="1"/>
  <c r="E2764" i="13" s="1"/>
  <c r="F2764" i="13" s="1"/>
  <c r="M2764" i="13" s="1"/>
  <c r="B2569" i="13"/>
  <c r="D2569" i="13" s="1"/>
  <c r="E2569" i="13" s="1"/>
  <c r="F2569" i="13" s="1"/>
  <c r="M2569" i="13" s="1"/>
  <c r="B1266" i="13"/>
  <c r="D1266" i="13" s="1"/>
  <c r="E1266" i="13" s="1"/>
  <c r="F1266" i="13" s="1"/>
  <c r="M1266" i="13" s="1"/>
  <c r="B3978" i="13"/>
  <c r="D3978" i="13" s="1"/>
  <c r="E3978" i="13" s="1"/>
  <c r="F3978" i="13" s="1"/>
  <c r="M3978" i="13" s="1"/>
  <c r="B3842" i="13"/>
  <c r="D3842" i="13" s="1"/>
  <c r="E3842" i="13" s="1"/>
  <c r="F3842" i="13" s="1"/>
  <c r="M3842" i="13" s="1"/>
  <c r="B2359" i="13"/>
  <c r="D2359" i="13" s="1"/>
  <c r="E2359" i="13" s="1"/>
  <c r="F2359" i="13" s="1"/>
  <c r="M2359" i="13" s="1"/>
  <c r="B3249" i="13"/>
  <c r="D3249" i="13" s="1"/>
  <c r="E3249" i="13" s="1"/>
  <c r="F3249" i="13" s="1"/>
  <c r="M3249" i="13" s="1"/>
  <c r="B1491" i="13"/>
  <c r="D1491" i="13" s="1"/>
  <c r="E1491" i="13" s="1"/>
  <c r="F1491" i="13" s="1"/>
  <c r="M1491" i="13" s="1"/>
  <c r="B337" i="13"/>
  <c r="D337" i="13" s="1"/>
  <c r="E337" i="13" s="1"/>
  <c r="F337" i="13" s="1"/>
  <c r="M337" i="13" s="1"/>
  <c r="B748" i="13"/>
  <c r="D748" i="13" s="1"/>
  <c r="E748" i="13" s="1"/>
  <c r="F748" i="13" s="1"/>
  <c r="M748" i="13" s="1"/>
  <c r="B2192" i="13"/>
  <c r="D2192" i="13" s="1"/>
  <c r="E2192" i="13" s="1"/>
  <c r="F2192" i="13" s="1"/>
  <c r="M2192" i="13" s="1"/>
  <c r="B320" i="13"/>
  <c r="D320" i="13" s="1"/>
  <c r="E320" i="13" s="1"/>
  <c r="F320" i="13" s="1"/>
  <c r="M320" i="13" s="1"/>
  <c r="B1035" i="13"/>
  <c r="D1035" i="13" s="1"/>
  <c r="E1035" i="13" s="1"/>
  <c r="F1035" i="13" s="1"/>
  <c r="M1035" i="13" s="1"/>
  <c r="B76" i="13"/>
  <c r="D76" i="13" s="1"/>
  <c r="E76" i="13" s="1"/>
  <c r="F76" i="13" s="1"/>
  <c r="M76" i="13" s="1"/>
  <c r="B4023" i="13"/>
  <c r="D4023" i="13" s="1"/>
  <c r="E4023" i="13" s="1"/>
  <c r="F4023" i="13" s="1"/>
  <c r="M4023" i="13" s="1"/>
  <c r="B1086" i="13"/>
  <c r="D1086" i="13" s="1"/>
  <c r="E1086" i="13" s="1"/>
  <c r="F1086" i="13" s="1"/>
  <c r="M1086" i="13" s="1"/>
  <c r="B1517" i="13"/>
  <c r="D1517" i="13" s="1"/>
  <c r="E1517" i="13" s="1"/>
  <c r="F1517" i="13" s="1"/>
  <c r="M1517" i="13" s="1"/>
  <c r="B3366" i="13"/>
  <c r="D3366" i="13" s="1"/>
  <c r="E3366" i="13" s="1"/>
  <c r="F3366" i="13" s="1"/>
  <c r="M3366" i="13" s="1"/>
  <c r="B19" i="13"/>
  <c r="D19" i="13" s="1"/>
  <c r="E19" i="13" s="1"/>
  <c r="F19" i="13" s="1"/>
  <c r="M19" i="13" s="1"/>
  <c r="B974" i="13"/>
  <c r="D974" i="13" s="1"/>
  <c r="E974" i="13" s="1"/>
  <c r="F974" i="13" s="1"/>
  <c r="M974" i="13" s="1"/>
  <c r="B702" i="13"/>
  <c r="D702" i="13" s="1"/>
  <c r="E702" i="13" s="1"/>
  <c r="F702" i="13" s="1"/>
  <c r="M702" i="13" s="1"/>
  <c r="B1605" i="13"/>
  <c r="D1605" i="13" s="1"/>
  <c r="E1605" i="13" s="1"/>
  <c r="F1605" i="13" s="1"/>
  <c r="M1605" i="13" s="1"/>
  <c r="B2048" i="13"/>
  <c r="D2048" i="13" s="1"/>
  <c r="E2048" i="13" s="1"/>
  <c r="F2048" i="13" s="1"/>
  <c r="M2048" i="13" s="1"/>
  <c r="B510" i="13"/>
  <c r="D510" i="13" s="1"/>
  <c r="E510" i="13" s="1"/>
  <c r="F510" i="13" s="1"/>
  <c r="M510" i="13" s="1"/>
  <c r="B1682" i="13"/>
  <c r="D1682" i="13" s="1"/>
  <c r="E1682" i="13" s="1"/>
  <c r="F1682" i="13" s="1"/>
  <c r="M1682" i="13" s="1"/>
  <c r="B2318" i="13"/>
  <c r="D2318" i="13" s="1"/>
  <c r="E2318" i="13" s="1"/>
  <c r="F2318" i="13" s="1"/>
  <c r="M2318" i="13" s="1"/>
  <c r="B1536" i="13"/>
  <c r="D1536" i="13" s="1"/>
  <c r="E1536" i="13" s="1"/>
  <c r="F1536" i="13" s="1"/>
  <c r="M1536" i="13" s="1"/>
  <c r="B2061" i="13"/>
  <c r="D2061" i="13" s="1"/>
  <c r="E2061" i="13" s="1"/>
  <c r="F2061" i="13" s="1"/>
  <c r="M2061" i="13" s="1"/>
  <c r="B678" i="13"/>
  <c r="D678" i="13" s="1"/>
  <c r="E678" i="13" s="1"/>
  <c r="F678" i="13" s="1"/>
  <c r="M678" i="13" s="1"/>
  <c r="B3724" i="13"/>
  <c r="D3724" i="13" s="1"/>
  <c r="E3724" i="13" s="1"/>
  <c r="F3724" i="13" s="1"/>
  <c r="M3724" i="13" s="1"/>
  <c r="B2170" i="13"/>
  <c r="D2170" i="13" s="1"/>
  <c r="E2170" i="13" s="1"/>
  <c r="F2170" i="13" s="1"/>
  <c r="M2170" i="13" s="1"/>
  <c r="B2060" i="13"/>
  <c r="D2060" i="13" s="1"/>
  <c r="E2060" i="13" s="1"/>
  <c r="F2060" i="13" s="1"/>
  <c r="M2060" i="13" s="1"/>
  <c r="B3173" i="13"/>
  <c r="D3173" i="13" s="1"/>
  <c r="E3173" i="13" s="1"/>
  <c r="F3173" i="13" s="1"/>
  <c r="M3173" i="13" s="1"/>
  <c r="B2611" i="13"/>
  <c r="D2611" i="13" s="1"/>
  <c r="E2611" i="13" s="1"/>
  <c r="F2611" i="13" s="1"/>
  <c r="M2611" i="13" s="1"/>
  <c r="B2972" i="13"/>
  <c r="D2972" i="13" s="1"/>
  <c r="E2972" i="13" s="1"/>
  <c r="F2972" i="13" s="1"/>
  <c r="M2972" i="13" s="1"/>
  <c r="B3510" i="13"/>
  <c r="D3510" i="13" s="1"/>
  <c r="E3510" i="13" s="1"/>
  <c r="F3510" i="13" s="1"/>
  <c r="M3510" i="13" s="1"/>
  <c r="B2343" i="13"/>
  <c r="D2343" i="13" s="1"/>
  <c r="E2343" i="13" s="1"/>
  <c r="F2343" i="13" s="1"/>
  <c r="M2343" i="13" s="1"/>
  <c r="B461" i="13"/>
  <c r="D461" i="13" s="1"/>
  <c r="E461" i="13" s="1"/>
  <c r="F461" i="13" s="1"/>
  <c r="M461" i="13" s="1"/>
  <c r="B2765" i="13"/>
  <c r="D2765" i="13" s="1"/>
  <c r="E2765" i="13" s="1"/>
  <c r="F2765" i="13" s="1"/>
  <c r="M2765" i="13" s="1"/>
  <c r="B1701" i="13"/>
  <c r="D1701" i="13" s="1"/>
  <c r="E1701" i="13" s="1"/>
  <c r="F1701" i="13" s="1"/>
  <c r="M1701" i="13" s="1"/>
  <c r="B2378" i="13"/>
  <c r="D2378" i="13" s="1"/>
  <c r="E2378" i="13" s="1"/>
  <c r="F2378" i="13" s="1"/>
  <c r="M2378" i="13" s="1"/>
  <c r="B1728" i="13"/>
  <c r="D1728" i="13" s="1"/>
  <c r="E1728" i="13" s="1"/>
  <c r="F1728" i="13" s="1"/>
  <c r="M1728" i="13" s="1"/>
  <c r="B3146" i="13"/>
  <c r="D3146" i="13" s="1"/>
  <c r="E3146" i="13" s="1"/>
  <c r="F3146" i="13" s="1"/>
  <c r="M3146" i="13" s="1"/>
  <c r="B655" i="13"/>
  <c r="D655" i="13" s="1"/>
  <c r="E655" i="13" s="1"/>
  <c r="F655" i="13" s="1"/>
  <c r="M655" i="13" s="1"/>
  <c r="B790" i="13"/>
  <c r="D790" i="13" s="1"/>
  <c r="E790" i="13" s="1"/>
  <c r="F790" i="13" s="1"/>
  <c r="M790" i="13" s="1"/>
  <c r="B2863" i="13"/>
  <c r="D2863" i="13" s="1"/>
  <c r="E2863" i="13" s="1"/>
  <c r="F2863" i="13" s="1"/>
  <c r="M2863" i="13" s="1"/>
  <c r="B3983" i="13"/>
  <c r="D3983" i="13" s="1"/>
  <c r="E3983" i="13" s="1"/>
  <c r="F3983" i="13" s="1"/>
  <c r="M3983" i="13" s="1"/>
  <c r="B3757" i="13"/>
  <c r="D3757" i="13" s="1"/>
  <c r="E3757" i="13" s="1"/>
  <c r="F3757" i="13" s="1"/>
  <c r="M3757" i="13" s="1"/>
  <c r="B841" i="13"/>
  <c r="D841" i="13" s="1"/>
  <c r="E841" i="13" s="1"/>
  <c r="F841" i="13" s="1"/>
  <c r="M841" i="13" s="1"/>
  <c r="B2244" i="13"/>
  <c r="D2244" i="13" s="1"/>
  <c r="E2244" i="13" s="1"/>
  <c r="F2244" i="13" s="1"/>
  <c r="M2244" i="13" s="1"/>
  <c r="B3449" i="13"/>
  <c r="D3449" i="13" s="1"/>
  <c r="E3449" i="13" s="1"/>
  <c r="F3449" i="13" s="1"/>
  <c r="M3449" i="13" s="1"/>
  <c r="B3210" i="13"/>
  <c r="D3210" i="13" s="1"/>
  <c r="E3210" i="13" s="1"/>
  <c r="F3210" i="13" s="1"/>
  <c r="M3210" i="13" s="1"/>
  <c r="B2078" i="13"/>
  <c r="D2078" i="13" s="1"/>
  <c r="E2078" i="13" s="1"/>
  <c r="F2078" i="13" s="1"/>
  <c r="M2078" i="13" s="1"/>
  <c r="B879" i="13"/>
  <c r="D879" i="13" s="1"/>
  <c r="E879" i="13" s="1"/>
  <c r="F879" i="13" s="1"/>
  <c r="M879" i="13" s="1"/>
  <c r="B1923" i="13"/>
  <c r="D1923" i="13" s="1"/>
  <c r="E1923" i="13" s="1"/>
  <c r="F1923" i="13" s="1"/>
  <c r="M1923" i="13" s="1"/>
  <c r="B371" i="13"/>
  <c r="D371" i="13" s="1"/>
  <c r="E371" i="13" s="1"/>
  <c r="F371" i="13" s="1"/>
  <c r="M371" i="13" s="1"/>
  <c r="B2744" i="13"/>
  <c r="D2744" i="13" s="1"/>
  <c r="E2744" i="13" s="1"/>
  <c r="F2744" i="13" s="1"/>
  <c r="M2744" i="13" s="1"/>
  <c r="B784" i="13"/>
  <c r="D784" i="13" s="1"/>
  <c r="E784" i="13" s="1"/>
  <c r="F784" i="13" s="1"/>
  <c r="M784" i="13" s="1"/>
  <c r="B1794" i="13"/>
  <c r="D1794" i="13" s="1"/>
  <c r="E1794" i="13" s="1"/>
  <c r="F1794" i="13" s="1"/>
  <c r="M1794" i="13" s="1"/>
  <c r="B3545" i="13"/>
  <c r="D3545" i="13" s="1"/>
  <c r="E3545" i="13" s="1"/>
  <c r="F3545" i="13" s="1"/>
  <c r="M3545" i="13" s="1"/>
  <c r="B2663" i="13"/>
  <c r="D2663" i="13" s="1"/>
  <c r="E2663" i="13" s="1"/>
  <c r="F2663" i="13" s="1"/>
  <c r="M2663" i="13" s="1"/>
  <c r="B807" i="13"/>
  <c r="D807" i="13" s="1"/>
  <c r="E807" i="13" s="1"/>
  <c r="F807" i="13" s="1"/>
  <c r="M807" i="13" s="1"/>
  <c r="B2039" i="13"/>
  <c r="D2039" i="13" s="1"/>
  <c r="E2039" i="13" s="1"/>
  <c r="F2039" i="13" s="1"/>
  <c r="M2039" i="13" s="1"/>
  <c r="B159" i="13"/>
  <c r="D159" i="13" s="1"/>
  <c r="E159" i="13" s="1"/>
  <c r="F159" i="13" s="1"/>
  <c r="M159" i="13" s="1"/>
  <c r="B1866" i="13"/>
  <c r="D1866" i="13" s="1"/>
  <c r="E1866" i="13" s="1"/>
  <c r="F1866" i="13" s="1"/>
  <c r="M1866" i="13" s="1"/>
  <c r="B770" i="13"/>
  <c r="D770" i="13" s="1"/>
  <c r="E770" i="13" s="1"/>
  <c r="F770" i="13" s="1"/>
  <c r="M770" i="13" s="1"/>
  <c r="B3294" i="13"/>
  <c r="D3294" i="13" s="1"/>
  <c r="E3294" i="13" s="1"/>
  <c r="F3294" i="13" s="1"/>
  <c r="M3294" i="13" s="1"/>
  <c r="B3055" i="13"/>
  <c r="D3055" i="13" s="1"/>
  <c r="E3055" i="13" s="1"/>
  <c r="F3055" i="13" s="1"/>
  <c r="M3055" i="13" s="1"/>
  <c r="B3120" i="13"/>
  <c r="D3120" i="13" s="1"/>
  <c r="E3120" i="13" s="1"/>
  <c r="F3120" i="13" s="1"/>
  <c r="M3120" i="13" s="1"/>
  <c r="B2936" i="13"/>
  <c r="D2936" i="13" s="1"/>
  <c r="E2936" i="13" s="1"/>
  <c r="F2936" i="13" s="1"/>
  <c r="M2936" i="13" s="1"/>
  <c r="B3293" i="13"/>
  <c r="D3293" i="13" s="1"/>
  <c r="E3293" i="13" s="1"/>
  <c r="F3293" i="13" s="1"/>
  <c r="M3293" i="13" s="1"/>
  <c r="B1323" i="13"/>
  <c r="D1323" i="13" s="1"/>
  <c r="E1323" i="13" s="1"/>
  <c r="F1323" i="13" s="1"/>
  <c r="M1323" i="13" s="1"/>
  <c r="B136" i="13"/>
  <c r="D136" i="13" s="1"/>
  <c r="E136" i="13" s="1"/>
  <c r="F136" i="13" s="1"/>
  <c r="M136" i="13" s="1"/>
  <c r="B2077" i="13"/>
  <c r="D2077" i="13" s="1"/>
  <c r="E2077" i="13" s="1"/>
  <c r="F2077" i="13" s="1"/>
  <c r="M2077" i="13" s="1"/>
  <c r="B2206" i="13"/>
  <c r="D2206" i="13" s="1"/>
  <c r="E2206" i="13" s="1"/>
  <c r="F2206" i="13" s="1"/>
  <c r="M2206" i="13" s="1"/>
  <c r="B2956" i="13"/>
  <c r="D2956" i="13" s="1"/>
  <c r="E2956" i="13" s="1"/>
  <c r="F2956" i="13" s="1"/>
  <c r="M2956" i="13" s="1"/>
  <c r="B2057" i="13"/>
  <c r="D2057" i="13" s="1"/>
  <c r="E2057" i="13" s="1"/>
  <c r="F2057" i="13" s="1"/>
  <c r="M2057" i="13" s="1"/>
  <c r="B1283" i="13"/>
  <c r="D1283" i="13" s="1"/>
  <c r="E1283" i="13" s="1"/>
  <c r="F1283" i="13" s="1"/>
  <c r="M1283" i="13" s="1"/>
  <c r="B474" i="13"/>
  <c r="D474" i="13" s="1"/>
  <c r="E474" i="13" s="1"/>
  <c r="F474" i="13" s="1"/>
  <c r="M474" i="13" s="1"/>
  <c r="B3038" i="13"/>
  <c r="D3038" i="13" s="1"/>
  <c r="E3038" i="13" s="1"/>
  <c r="F3038" i="13" s="1"/>
  <c r="M3038" i="13" s="1"/>
  <c r="B1892" i="13"/>
  <c r="D1892" i="13" s="1"/>
  <c r="E1892" i="13" s="1"/>
  <c r="F1892" i="13" s="1"/>
  <c r="M1892" i="13" s="1"/>
  <c r="B1953" i="13"/>
  <c r="D1953" i="13" s="1"/>
  <c r="E1953" i="13" s="1"/>
  <c r="F1953" i="13" s="1"/>
  <c r="M1953" i="13" s="1"/>
  <c r="B3563" i="13"/>
  <c r="D3563" i="13" s="1"/>
  <c r="E3563" i="13" s="1"/>
  <c r="F3563" i="13" s="1"/>
  <c r="M3563" i="13" s="1"/>
  <c r="B2627" i="13"/>
  <c r="D2627" i="13" s="1"/>
  <c r="E2627" i="13" s="1"/>
  <c r="F2627" i="13" s="1"/>
  <c r="M2627" i="13" s="1"/>
  <c r="B3285" i="13"/>
  <c r="D3285" i="13" s="1"/>
  <c r="E3285" i="13" s="1"/>
  <c r="F3285" i="13" s="1"/>
  <c r="M3285" i="13" s="1"/>
  <c r="B1834" i="13"/>
  <c r="D1834" i="13" s="1"/>
  <c r="E1834" i="13" s="1"/>
  <c r="F1834" i="13" s="1"/>
  <c r="M1834" i="13" s="1"/>
  <c r="B1961" i="13"/>
  <c r="D1961" i="13" s="1"/>
  <c r="E1961" i="13" s="1"/>
  <c r="F1961" i="13" s="1"/>
  <c r="M1961" i="13" s="1"/>
  <c r="B1143" i="13"/>
  <c r="D1143" i="13" s="1"/>
  <c r="E1143" i="13" s="1"/>
  <c r="F1143" i="13" s="1"/>
  <c r="M1143" i="13" s="1"/>
  <c r="B3626" i="13"/>
  <c r="D3626" i="13" s="1"/>
  <c r="E3626" i="13" s="1"/>
  <c r="F3626" i="13" s="1"/>
  <c r="M3626" i="13" s="1"/>
  <c r="B925" i="13"/>
  <c r="D925" i="13" s="1"/>
  <c r="E925" i="13" s="1"/>
  <c r="F925" i="13" s="1"/>
  <c r="M925" i="13" s="1"/>
  <c r="B3466" i="13"/>
  <c r="D3466" i="13" s="1"/>
  <c r="E3466" i="13" s="1"/>
  <c r="F3466" i="13" s="1"/>
  <c r="M3466" i="13" s="1"/>
  <c r="B2281" i="13"/>
  <c r="D2281" i="13" s="1"/>
  <c r="E2281" i="13" s="1"/>
  <c r="F2281" i="13" s="1"/>
  <c r="M2281" i="13" s="1"/>
  <c r="B939" i="13"/>
  <c r="D939" i="13" s="1"/>
  <c r="E939" i="13" s="1"/>
  <c r="F939" i="13" s="1"/>
  <c r="M939" i="13" s="1"/>
  <c r="B2136" i="13"/>
  <c r="D2136" i="13" s="1"/>
  <c r="E2136" i="13" s="1"/>
  <c r="F2136" i="13" s="1"/>
  <c r="M2136" i="13" s="1"/>
  <c r="B1896" i="13"/>
  <c r="D1896" i="13" s="1"/>
  <c r="E1896" i="13" s="1"/>
  <c r="F1896" i="13" s="1"/>
  <c r="M1896" i="13" s="1"/>
  <c r="B2692" i="13"/>
  <c r="D2692" i="13" s="1"/>
  <c r="E2692" i="13" s="1"/>
  <c r="F2692" i="13" s="1"/>
  <c r="M2692" i="13" s="1"/>
  <c r="B695" i="13"/>
  <c r="D695" i="13" s="1"/>
  <c r="E695" i="13" s="1"/>
  <c r="F695" i="13" s="1"/>
  <c r="M695" i="13" s="1"/>
  <c r="B1388" i="13"/>
  <c r="D1388" i="13" s="1"/>
  <c r="E1388" i="13" s="1"/>
  <c r="F1388" i="13" s="1"/>
  <c r="M1388" i="13" s="1"/>
  <c r="B4034" i="13"/>
  <c r="D4034" i="13" s="1"/>
  <c r="E4034" i="13" s="1"/>
  <c r="F4034" i="13" s="1"/>
  <c r="M4034" i="13" s="1"/>
  <c r="B2761" i="13"/>
  <c r="D2761" i="13" s="1"/>
  <c r="E2761" i="13" s="1"/>
  <c r="F2761" i="13" s="1"/>
  <c r="M2761" i="13" s="1"/>
  <c r="B2564" i="13"/>
  <c r="D2564" i="13" s="1"/>
  <c r="E2564" i="13" s="1"/>
  <c r="F2564" i="13" s="1"/>
  <c r="M2564" i="13" s="1"/>
  <c r="B4010" i="13"/>
  <c r="D4010" i="13" s="1"/>
  <c r="E4010" i="13" s="1"/>
  <c r="F4010" i="13" s="1"/>
  <c r="M4010" i="13" s="1"/>
  <c r="B2144" i="13"/>
  <c r="D2144" i="13" s="1"/>
  <c r="E2144" i="13" s="1"/>
  <c r="F2144" i="13" s="1"/>
  <c r="M2144" i="13" s="1"/>
  <c r="B1503" i="13"/>
  <c r="D1503" i="13" s="1"/>
  <c r="E1503" i="13" s="1"/>
  <c r="F1503" i="13" s="1"/>
  <c r="M1503" i="13" s="1"/>
  <c r="B1461" i="13"/>
  <c r="D1461" i="13" s="1"/>
  <c r="E1461" i="13" s="1"/>
  <c r="F1461" i="13" s="1"/>
  <c r="M1461" i="13" s="1"/>
  <c r="B3027" i="13"/>
  <c r="D3027" i="13" s="1"/>
  <c r="E3027" i="13" s="1"/>
  <c r="F3027" i="13" s="1"/>
  <c r="M3027" i="13" s="1"/>
  <c r="B1042" i="13"/>
  <c r="D1042" i="13" s="1"/>
  <c r="E1042" i="13" s="1"/>
  <c r="F1042" i="13" s="1"/>
  <c r="M1042" i="13" s="1"/>
  <c r="B2950" i="13"/>
  <c r="D2950" i="13" s="1"/>
  <c r="E2950" i="13" s="1"/>
  <c r="F2950" i="13" s="1"/>
  <c r="M2950" i="13" s="1"/>
  <c r="B765" i="13"/>
  <c r="D765" i="13" s="1"/>
  <c r="E765" i="13" s="1"/>
  <c r="F765" i="13" s="1"/>
  <c r="M765" i="13" s="1"/>
  <c r="B1507" i="13"/>
  <c r="D1507" i="13" s="1"/>
  <c r="E1507" i="13" s="1"/>
  <c r="F1507" i="13" s="1"/>
  <c r="M1507" i="13" s="1"/>
  <c r="B2973" i="13"/>
  <c r="D2973" i="13" s="1"/>
  <c r="E2973" i="13" s="1"/>
  <c r="F2973" i="13" s="1"/>
  <c r="M2973" i="13" s="1"/>
  <c r="B3827" i="13"/>
  <c r="D3827" i="13" s="1"/>
  <c r="E3827" i="13" s="1"/>
  <c r="F3827" i="13" s="1"/>
  <c r="M3827" i="13" s="1"/>
  <c r="B4207" i="13"/>
  <c r="D4207" i="13" s="1"/>
  <c r="E4207" i="13" s="1"/>
  <c r="F4207" i="13" s="1"/>
  <c r="M4207" i="13" s="1"/>
  <c r="B1761" i="13"/>
  <c r="D1761" i="13" s="1"/>
  <c r="E1761" i="13" s="1"/>
  <c r="F1761" i="13" s="1"/>
  <c r="M1761" i="13" s="1"/>
  <c r="B483" i="13"/>
  <c r="D483" i="13" s="1"/>
  <c r="E483" i="13" s="1"/>
  <c r="F483" i="13" s="1"/>
  <c r="M483" i="13" s="1"/>
  <c r="B1692" i="13"/>
  <c r="D1692" i="13" s="1"/>
  <c r="E1692" i="13" s="1"/>
  <c r="F1692" i="13" s="1"/>
  <c r="M1692" i="13" s="1"/>
  <c r="B431" i="13"/>
  <c r="D431" i="13" s="1"/>
  <c r="E431" i="13" s="1"/>
  <c r="F431" i="13" s="1"/>
  <c r="M431" i="13" s="1"/>
  <c r="B1968" i="13"/>
  <c r="D1968" i="13" s="1"/>
  <c r="E1968" i="13" s="1"/>
  <c r="F1968" i="13" s="1"/>
  <c r="M1968" i="13" s="1"/>
  <c r="B466" i="13"/>
  <c r="D466" i="13" s="1"/>
  <c r="E466" i="13" s="1"/>
  <c r="F466" i="13" s="1"/>
  <c r="M466" i="13" s="1"/>
  <c r="B1286" i="13"/>
  <c r="D1286" i="13" s="1"/>
  <c r="E1286" i="13" s="1"/>
  <c r="F1286" i="13" s="1"/>
  <c r="M1286" i="13" s="1"/>
  <c r="B1628" i="13"/>
  <c r="D1628" i="13" s="1"/>
  <c r="E1628" i="13" s="1"/>
  <c r="F1628" i="13" s="1"/>
  <c r="M1628" i="13" s="1"/>
  <c r="B3871" i="13"/>
  <c r="D3871" i="13" s="1"/>
  <c r="E3871" i="13" s="1"/>
  <c r="F3871" i="13" s="1"/>
  <c r="M3871" i="13" s="1"/>
  <c r="B1245" i="13"/>
  <c r="D1245" i="13" s="1"/>
  <c r="E1245" i="13" s="1"/>
  <c r="F1245" i="13" s="1"/>
  <c r="M1245" i="13" s="1"/>
  <c r="B1562" i="13"/>
  <c r="D1562" i="13" s="1"/>
  <c r="E1562" i="13" s="1"/>
  <c r="F1562" i="13" s="1"/>
  <c r="M1562" i="13" s="1"/>
  <c r="B2773" i="13"/>
  <c r="D2773" i="13" s="1"/>
  <c r="E2773" i="13" s="1"/>
  <c r="F2773" i="13" s="1"/>
  <c r="M2773" i="13" s="1"/>
  <c r="B3744" i="13"/>
  <c r="D3744" i="13" s="1"/>
  <c r="E3744" i="13" s="1"/>
  <c r="F3744" i="13" s="1"/>
  <c r="M3744" i="13" s="1"/>
  <c r="B3621" i="13"/>
  <c r="D3621" i="13" s="1"/>
  <c r="E3621" i="13" s="1"/>
  <c r="F3621" i="13" s="1"/>
  <c r="M3621" i="13" s="1"/>
  <c r="B858" i="13"/>
  <c r="D858" i="13" s="1"/>
  <c r="E858" i="13" s="1"/>
  <c r="F858" i="13" s="1"/>
  <c r="M858" i="13" s="1"/>
  <c r="B1374" i="13"/>
  <c r="D1374" i="13" s="1"/>
  <c r="E1374" i="13" s="1"/>
  <c r="F1374" i="13" s="1"/>
  <c r="M1374" i="13" s="1"/>
  <c r="B2652" i="13"/>
  <c r="D2652" i="13" s="1"/>
  <c r="E2652" i="13" s="1"/>
  <c r="F2652" i="13" s="1"/>
  <c r="M2652" i="13" s="1"/>
  <c r="B918" i="13"/>
  <c r="D918" i="13" s="1"/>
  <c r="E918" i="13" s="1"/>
  <c r="F918" i="13" s="1"/>
  <c r="M918" i="13" s="1"/>
  <c r="B542" i="13"/>
  <c r="D542" i="13" s="1"/>
  <c r="E542" i="13" s="1"/>
  <c r="F542" i="13" s="1"/>
  <c r="M542" i="13" s="1"/>
  <c r="B3675" i="13"/>
  <c r="D3675" i="13" s="1"/>
  <c r="E3675" i="13" s="1"/>
  <c r="F3675" i="13" s="1"/>
  <c r="M3675" i="13" s="1"/>
  <c r="B434" i="13"/>
  <c r="D434" i="13" s="1"/>
  <c r="E434" i="13" s="1"/>
  <c r="F434" i="13" s="1"/>
  <c r="M434" i="13" s="1"/>
  <c r="B3913" i="13"/>
  <c r="D3913" i="13" s="1"/>
  <c r="E3913" i="13" s="1"/>
  <c r="F3913" i="13" s="1"/>
  <c r="M3913" i="13" s="1"/>
  <c r="B419" i="13"/>
  <c r="D419" i="13" s="1"/>
  <c r="E419" i="13" s="1"/>
  <c r="F419" i="13" s="1"/>
  <c r="M419" i="13" s="1"/>
  <c r="B3291" i="13"/>
  <c r="D3291" i="13" s="1"/>
  <c r="E3291" i="13" s="1"/>
  <c r="F3291" i="13" s="1"/>
  <c r="M3291" i="13" s="1"/>
  <c r="B798" i="13"/>
  <c r="D798" i="13" s="1"/>
  <c r="E798" i="13" s="1"/>
  <c r="F798" i="13" s="1"/>
  <c r="M798" i="13" s="1"/>
  <c r="B89" i="13"/>
  <c r="D89" i="13" s="1"/>
  <c r="E89" i="13" s="1"/>
  <c r="F89" i="13" s="1"/>
  <c r="M89" i="13" s="1"/>
  <c r="B2871" i="13"/>
  <c r="D2871" i="13" s="1"/>
  <c r="E2871" i="13" s="1"/>
  <c r="F2871" i="13" s="1"/>
  <c r="M2871" i="13" s="1"/>
  <c r="B873" i="13"/>
  <c r="D873" i="13" s="1"/>
  <c r="E873" i="13" s="1"/>
  <c r="F873" i="13" s="1"/>
  <c r="M873" i="13" s="1"/>
  <c r="B4139" i="13"/>
  <c r="D4139" i="13" s="1"/>
  <c r="E4139" i="13" s="1"/>
  <c r="F4139" i="13" s="1"/>
  <c r="M4139" i="13" s="1"/>
  <c r="B3150" i="13"/>
  <c r="D3150" i="13" s="1"/>
  <c r="E3150" i="13" s="1"/>
  <c r="F3150" i="13" s="1"/>
  <c r="M3150" i="13" s="1"/>
  <c r="B3781" i="13"/>
  <c r="D3781" i="13" s="1"/>
  <c r="E3781" i="13" s="1"/>
  <c r="F3781" i="13" s="1"/>
  <c r="M3781" i="13" s="1"/>
  <c r="B244" i="13"/>
  <c r="D244" i="13" s="1"/>
  <c r="E244" i="13" s="1"/>
  <c r="F244" i="13" s="1"/>
  <c r="M244" i="13" s="1"/>
  <c r="B3387" i="13"/>
  <c r="D3387" i="13" s="1"/>
  <c r="E3387" i="13" s="1"/>
  <c r="F3387" i="13" s="1"/>
  <c r="M3387" i="13" s="1"/>
  <c r="B2682" i="13"/>
  <c r="D2682" i="13" s="1"/>
  <c r="E2682" i="13" s="1"/>
  <c r="F2682" i="13" s="1"/>
  <c r="M2682" i="13" s="1"/>
  <c r="B1740" i="13"/>
  <c r="D1740" i="13" s="1"/>
  <c r="E1740" i="13" s="1"/>
  <c r="F1740" i="13" s="1"/>
  <c r="M1740" i="13" s="1"/>
  <c r="B1864" i="13"/>
  <c r="D1864" i="13" s="1"/>
  <c r="E1864" i="13" s="1"/>
  <c r="F1864" i="13" s="1"/>
  <c r="M1864" i="13" s="1"/>
  <c r="B2379" i="13"/>
  <c r="D2379" i="13" s="1"/>
  <c r="E2379" i="13" s="1"/>
  <c r="F2379" i="13" s="1"/>
  <c r="M2379" i="13" s="1"/>
  <c r="B3995" i="13"/>
  <c r="D3995" i="13" s="1"/>
  <c r="E3995" i="13" s="1"/>
  <c r="F3995" i="13" s="1"/>
  <c r="M3995" i="13" s="1"/>
  <c r="B173" i="13"/>
  <c r="D173" i="13" s="1"/>
  <c r="E173" i="13" s="1"/>
  <c r="F173" i="13" s="1"/>
  <c r="M173" i="13" s="1"/>
  <c r="B3791" i="13"/>
  <c r="D3791" i="13" s="1"/>
  <c r="E3791" i="13" s="1"/>
  <c r="F3791" i="13" s="1"/>
  <c r="M3791" i="13" s="1"/>
  <c r="B3551" i="13"/>
  <c r="D3551" i="13" s="1"/>
  <c r="E3551" i="13" s="1"/>
  <c r="F3551" i="13" s="1"/>
  <c r="M3551" i="13" s="1"/>
  <c r="B3783" i="13"/>
  <c r="D3783" i="13" s="1"/>
  <c r="E3783" i="13" s="1"/>
  <c r="F3783" i="13" s="1"/>
  <c r="M3783" i="13" s="1"/>
  <c r="B2965" i="13"/>
  <c r="D2965" i="13" s="1"/>
  <c r="E2965" i="13" s="1"/>
  <c r="F2965" i="13" s="1"/>
  <c r="M2965" i="13" s="1"/>
  <c r="B24" i="13"/>
  <c r="D24" i="13" s="1"/>
  <c r="E24" i="13" s="1"/>
  <c r="F24" i="13" s="1"/>
  <c r="M24" i="13" s="1"/>
  <c r="B405" i="13"/>
  <c r="D405" i="13" s="1"/>
  <c r="E405" i="13" s="1"/>
  <c r="F405" i="13" s="1"/>
  <c r="M405" i="13" s="1"/>
  <c r="B441" i="13"/>
  <c r="D441" i="13" s="1"/>
  <c r="E441" i="13" s="1"/>
  <c r="F441" i="13" s="1"/>
  <c r="M441" i="13" s="1"/>
  <c r="B59" i="13"/>
  <c r="D59" i="13" s="1"/>
  <c r="E59" i="13" s="1"/>
  <c r="F59" i="13" s="1"/>
  <c r="M59" i="13" s="1"/>
  <c r="B3615" i="13"/>
  <c r="D3615" i="13" s="1"/>
  <c r="E3615" i="13" s="1"/>
  <c r="F3615" i="13" s="1"/>
  <c r="M3615" i="13" s="1"/>
  <c r="B2977" i="13"/>
  <c r="D2977" i="13" s="1"/>
  <c r="E2977" i="13" s="1"/>
  <c r="F2977" i="13" s="1"/>
  <c r="M2977" i="13" s="1"/>
  <c r="B877" i="13"/>
  <c r="D877" i="13" s="1"/>
  <c r="E877" i="13" s="1"/>
  <c r="F877" i="13" s="1"/>
  <c r="M877" i="13" s="1"/>
  <c r="B1125" i="13"/>
  <c r="D1125" i="13" s="1"/>
  <c r="E1125" i="13" s="1"/>
  <c r="F1125" i="13" s="1"/>
  <c r="M1125" i="13" s="1"/>
  <c r="B1717" i="13"/>
  <c r="D1717" i="13" s="1"/>
  <c r="E1717" i="13" s="1"/>
  <c r="F1717" i="13" s="1"/>
  <c r="M1717" i="13" s="1"/>
  <c r="B167" i="13"/>
  <c r="D167" i="13" s="1"/>
  <c r="E167" i="13" s="1"/>
  <c r="F167" i="13" s="1"/>
  <c r="M167" i="13" s="1"/>
  <c r="B1607" i="13"/>
  <c r="D1607" i="13" s="1"/>
  <c r="E1607" i="13" s="1"/>
  <c r="F1607" i="13" s="1"/>
  <c r="M1607" i="13" s="1"/>
  <c r="B3430" i="13"/>
  <c r="D3430" i="13" s="1"/>
  <c r="E3430" i="13" s="1"/>
  <c r="F3430" i="13" s="1"/>
  <c r="M3430" i="13" s="1"/>
  <c r="B13" i="13"/>
  <c r="D13" i="13" s="1"/>
  <c r="E13" i="13" s="1"/>
  <c r="F13" i="13" s="1"/>
  <c r="M13" i="13" s="1"/>
  <c r="B523" i="13"/>
  <c r="D523" i="13" s="1"/>
  <c r="E523" i="13" s="1"/>
  <c r="F523" i="13" s="1"/>
  <c r="M523" i="13" s="1"/>
  <c r="B3598" i="13"/>
  <c r="D3598" i="13" s="1"/>
  <c r="E3598" i="13" s="1"/>
  <c r="F3598" i="13" s="1"/>
  <c r="M3598" i="13" s="1"/>
  <c r="B3952" i="13"/>
  <c r="D3952" i="13" s="1"/>
  <c r="E3952" i="13" s="1"/>
  <c r="F3952" i="13" s="1"/>
  <c r="M3952" i="13" s="1"/>
  <c r="B927" i="13"/>
  <c r="D927" i="13" s="1"/>
  <c r="E927" i="13" s="1"/>
  <c r="F927" i="13" s="1"/>
  <c r="M927" i="13" s="1"/>
  <c r="B2536" i="13"/>
  <c r="D2536" i="13" s="1"/>
  <c r="E2536" i="13" s="1"/>
  <c r="F2536" i="13" s="1"/>
  <c r="M2536" i="13" s="1"/>
  <c r="B2797" i="13"/>
  <c r="D2797" i="13" s="1"/>
  <c r="E2797" i="13" s="1"/>
  <c r="F2797" i="13" s="1"/>
  <c r="M2797" i="13" s="1"/>
  <c r="B1380" i="13"/>
  <c r="D1380" i="13" s="1"/>
  <c r="E1380" i="13" s="1"/>
  <c r="F1380" i="13" s="1"/>
  <c r="M1380" i="13" s="1"/>
  <c r="B62" i="13"/>
  <c r="D62" i="13" s="1"/>
  <c r="E62" i="13" s="1"/>
  <c r="F62" i="13" s="1"/>
  <c r="M62" i="13" s="1"/>
  <c r="B815" i="13"/>
  <c r="D815" i="13" s="1"/>
  <c r="E815" i="13" s="1"/>
  <c r="F815" i="13" s="1"/>
  <c r="M815" i="13" s="1"/>
  <c r="B2245" i="13"/>
  <c r="D2245" i="13" s="1"/>
  <c r="E2245" i="13" s="1"/>
  <c r="F2245" i="13" s="1"/>
  <c r="M2245" i="13" s="1"/>
  <c r="B3884" i="13"/>
  <c r="D3884" i="13" s="1"/>
  <c r="E3884" i="13" s="1"/>
  <c r="F3884" i="13" s="1"/>
  <c r="M3884" i="13" s="1"/>
  <c r="B3815" i="13"/>
  <c r="D3815" i="13" s="1"/>
  <c r="E3815" i="13" s="1"/>
  <c r="F3815" i="13" s="1"/>
  <c r="M3815" i="13" s="1"/>
  <c r="B2618" i="13"/>
  <c r="D2618" i="13" s="1"/>
  <c r="E2618" i="13" s="1"/>
  <c r="F2618" i="13" s="1"/>
  <c r="M2618" i="13" s="1"/>
  <c r="B3147" i="13"/>
  <c r="D3147" i="13" s="1"/>
  <c r="E3147" i="13" s="1"/>
  <c r="F3147" i="13" s="1"/>
  <c r="M3147" i="13" s="1"/>
  <c r="B2092" i="13"/>
  <c r="D2092" i="13" s="1"/>
  <c r="E2092" i="13" s="1"/>
  <c r="F2092" i="13" s="1"/>
  <c r="M2092" i="13" s="1"/>
  <c r="B2194" i="13"/>
  <c r="D2194" i="13" s="1"/>
  <c r="E2194" i="13" s="1"/>
  <c r="F2194" i="13" s="1"/>
  <c r="M2194" i="13" s="1"/>
  <c r="B1344" i="13"/>
  <c r="D1344" i="13" s="1"/>
  <c r="E1344" i="13" s="1"/>
  <c r="F1344" i="13" s="1"/>
  <c r="M1344" i="13" s="1"/>
  <c r="B3223" i="13"/>
  <c r="D3223" i="13" s="1"/>
  <c r="E3223" i="13" s="1"/>
  <c r="F3223" i="13" s="1"/>
  <c r="M3223" i="13" s="1"/>
  <c r="B843" i="13"/>
  <c r="D843" i="13" s="1"/>
  <c r="E843" i="13" s="1"/>
  <c r="F843" i="13" s="1"/>
  <c r="M843" i="13" s="1"/>
  <c r="B2930" i="13"/>
  <c r="D2930" i="13" s="1"/>
  <c r="E2930" i="13" s="1"/>
  <c r="F2930" i="13" s="1"/>
  <c r="M2930" i="13" s="1"/>
  <c r="B4031" i="13"/>
  <c r="D4031" i="13" s="1"/>
  <c r="E4031" i="13" s="1"/>
  <c r="F4031" i="13" s="1"/>
  <c r="M4031" i="13" s="1"/>
  <c r="B2771" i="13"/>
  <c r="D2771" i="13" s="1"/>
  <c r="E2771" i="13" s="1"/>
  <c r="F2771" i="13" s="1"/>
  <c r="M2771" i="13" s="1"/>
  <c r="B581" i="13"/>
  <c r="D581" i="13" s="1"/>
  <c r="E581" i="13" s="1"/>
  <c r="F581" i="13" s="1"/>
  <c r="M581" i="13" s="1"/>
  <c r="B3618" i="13"/>
  <c r="D3618" i="13" s="1"/>
  <c r="E3618" i="13" s="1"/>
  <c r="F3618" i="13" s="1"/>
  <c r="M3618" i="13" s="1"/>
  <c r="B3632" i="13"/>
  <c r="D3632" i="13" s="1"/>
  <c r="E3632" i="13" s="1"/>
  <c r="F3632" i="13" s="1"/>
  <c r="M3632" i="13" s="1"/>
  <c r="B4040" i="13"/>
  <c r="D4040" i="13" s="1"/>
  <c r="E4040" i="13" s="1"/>
  <c r="F4040" i="13" s="1"/>
  <c r="M4040" i="13" s="1"/>
  <c r="B3643" i="13"/>
  <c r="D3643" i="13" s="1"/>
  <c r="E3643" i="13" s="1"/>
  <c r="F3643" i="13" s="1"/>
  <c r="M3643" i="13" s="1"/>
  <c r="B1052" i="13"/>
  <c r="D1052" i="13" s="1"/>
  <c r="E1052" i="13" s="1"/>
  <c r="F1052" i="13" s="1"/>
  <c r="M1052" i="13" s="1"/>
  <c r="B1019" i="13"/>
  <c r="D1019" i="13" s="1"/>
  <c r="E1019" i="13" s="1"/>
  <c r="F1019" i="13" s="1"/>
  <c r="M1019" i="13" s="1"/>
  <c r="B332" i="13"/>
  <c r="D332" i="13" s="1"/>
  <c r="E332" i="13" s="1"/>
  <c r="F332" i="13" s="1"/>
  <c r="M332" i="13" s="1"/>
  <c r="B1662" i="13"/>
  <c r="D1662" i="13" s="1"/>
  <c r="E1662" i="13" s="1"/>
  <c r="F1662" i="13" s="1"/>
  <c r="M1662" i="13" s="1"/>
  <c r="B1324" i="13"/>
  <c r="D1324" i="13" s="1"/>
  <c r="E1324" i="13" s="1"/>
  <c r="F1324" i="13" s="1"/>
  <c r="M1324" i="13" s="1"/>
  <c r="B4118" i="13"/>
  <c r="D4118" i="13" s="1"/>
  <c r="E4118" i="13" s="1"/>
  <c r="F4118" i="13" s="1"/>
  <c r="M4118" i="13" s="1"/>
  <c r="B1626" i="13"/>
  <c r="D1626" i="13" s="1"/>
  <c r="E1626" i="13" s="1"/>
  <c r="F1626" i="13" s="1"/>
  <c r="M1626" i="13" s="1"/>
  <c r="B3251" i="13"/>
  <c r="D3251" i="13" s="1"/>
  <c r="E3251" i="13" s="1"/>
  <c r="F3251" i="13" s="1"/>
  <c r="M3251" i="13" s="1"/>
  <c r="B121" i="13"/>
  <c r="D121" i="13" s="1"/>
  <c r="E121" i="13" s="1"/>
  <c r="F121" i="13" s="1"/>
  <c r="M121" i="13" s="1"/>
  <c r="B2850" i="13"/>
  <c r="D2850" i="13" s="1"/>
  <c r="E2850" i="13" s="1"/>
  <c r="F2850" i="13" s="1"/>
  <c r="M2850" i="13" s="1"/>
  <c r="B2514" i="13"/>
  <c r="D2514" i="13" s="1"/>
  <c r="E2514" i="13" s="1"/>
  <c r="F2514" i="13" s="1"/>
  <c r="M2514" i="13" s="1"/>
  <c r="B2252" i="13"/>
  <c r="D2252" i="13" s="1"/>
  <c r="E2252" i="13" s="1"/>
  <c r="F2252" i="13" s="1"/>
  <c r="M2252" i="13" s="1"/>
  <c r="B2058" i="13"/>
  <c r="D2058" i="13" s="1"/>
  <c r="E2058" i="13" s="1"/>
  <c r="F2058" i="13" s="1"/>
  <c r="M2058" i="13" s="1"/>
  <c r="B240" i="13"/>
  <c r="D240" i="13" s="1"/>
  <c r="E240" i="13" s="1"/>
  <c r="F240" i="13" s="1"/>
  <c r="M240" i="13" s="1"/>
  <c r="B844" i="13"/>
  <c r="D844" i="13" s="1"/>
  <c r="E844" i="13" s="1"/>
  <c r="F844" i="13" s="1"/>
  <c r="M844" i="13" s="1"/>
  <c r="B803" i="13"/>
  <c r="D803" i="13" s="1"/>
  <c r="E803" i="13" s="1"/>
  <c r="F803" i="13" s="1"/>
  <c r="M803" i="13" s="1"/>
  <c r="B2075" i="13"/>
  <c r="D2075" i="13" s="1"/>
  <c r="E2075" i="13" s="1"/>
  <c r="F2075" i="13" s="1"/>
  <c r="M2075" i="13" s="1"/>
  <c r="B550" i="13"/>
  <c r="D550" i="13" s="1"/>
  <c r="E550" i="13" s="1"/>
  <c r="F550" i="13" s="1"/>
  <c r="M550" i="13" s="1"/>
  <c r="B2843" i="13"/>
  <c r="D2843" i="13" s="1"/>
  <c r="E2843" i="13" s="1"/>
  <c r="F2843" i="13" s="1"/>
  <c r="M2843" i="13" s="1"/>
  <c r="B284" i="13"/>
  <c r="D284" i="13" s="1"/>
  <c r="E284" i="13" s="1"/>
  <c r="F284" i="13" s="1"/>
  <c r="M284" i="13" s="1"/>
  <c r="B689" i="13"/>
  <c r="D689" i="13" s="1"/>
  <c r="E689" i="13" s="1"/>
  <c r="F689" i="13" s="1"/>
  <c r="M689" i="13" s="1"/>
  <c r="B1814" i="13"/>
  <c r="D1814" i="13" s="1"/>
  <c r="E1814" i="13" s="1"/>
  <c r="F1814" i="13" s="1"/>
  <c r="M1814" i="13" s="1"/>
  <c r="B1000" i="13"/>
  <c r="D1000" i="13" s="1"/>
  <c r="E1000" i="13" s="1"/>
  <c r="F1000" i="13" s="1"/>
  <c r="M1000" i="13" s="1"/>
  <c r="B363" i="13"/>
  <c r="D363" i="13" s="1"/>
  <c r="E363" i="13" s="1"/>
  <c r="F363" i="13" s="1"/>
  <c r="M363" i="13" s="1"/>
  <c r="B1976" i="13"/>
  <c r="D1976" i="13" s="1"/>
  <c r="E1976" i="13" s="1"/>
  <c r="F1976" i="13" s="1"/>
  <c r="M1976" i="13" s="1"/>
  <c r="B348" i="13"/>
  <c r="D348" i="13" s="1"/>
  <c r="E348" i="13" s="1"/>
  <c r="F348" i="13" s="1"/>
  <c r="M348" i="13" s="1"/>
  <c r="B2415" i="13"/>
  <c r="D2415" i="13" s="1"/>
  <c r="E2415" i="13" s="1"/>
  <c r="F2415" i="13" s="1"/>
  <c r="M2415" i="13" s="1"/>
  <c r="B2444" i="13"/>
  <c r="D2444" i="13" s="1"/>
  <c r="E2444" i="13" s="1"/>
  <c r="F2444" i="13" s="1"/>
  <c r="M2444" i="13" s="1"/>
  <c r="B3286" i="13"/>
  <c r="D3286" i="13" s="1"/>
  <c r="E3286" i="13" s="1"/>
  <c r="F3286" i="13" s="1"/>
  <c r="M3286" i="13" s="1"/>
  <c r="B107" i="13"/>
  <c r="D107" i="13" s="1"/>
  <c r="E107" i="13" s="1"/>
  <c r="F107" i="13" s="1"/>
  <c r="M107" i="13" s="1"/>
  <c r="B1328" i="13"/>
  <c r="D1328" i="13" s="1"/>
  <c r="E1328" i="13" s="1"/>
  <c r="F1328" i="13" s="1"/>
  <c r="M1328" i="13" s="1"/>
  <c r="B3608" i="13"/>
  <c r="D3608" i="13" s="1"/>
  <c r="E3608" i="13" s="1"/>
  <c r="F3608" i="13" s="1"/>
  <c r="M3608" i="13" s="1"/>
  <c r="B1135" i="13"/>
  <c r="D1135" i="13" s="1"/>
  <c r="E1135" i="13" s="1"/>
  <c r="F1135" i="13" s="1"/>
  <c r="M1135" i="13" s="1"/>
  <c r="B656" i="13"/>
  <c r="D656" i="13" s="1"/>
  <c r="E656" i="13" s="1"/>
  <c r="F656" i="13" s="1"/>
  <c r="M656" i="13" s="1"/>
  <c r="B842" i="13"/>
  <c r="D842" i="13" s="1"/>
  <c r="E842" i="13" s="1"/>
  <c r="F842" i="13" s="1"/>
  <c r="M842" i="13" s="1"/>
  <c r="B3538" i="13"/>
  <c r="D3538" i="13" s="1"/>
  <c r="E3538" i="13" s="1"/>
  <c r="F3538" i="13" s="1"/>
  <c r="M3538" i="13" s="1"/>
  <c r="B609" i="13"/>
  <c r="D609" i="13" s="1"/>
  <c r="E609" i="13" s="1"/>
  <c r="F609" i="13" s="1"/>
  <c r="M609" i="13" s="1"/>
  <c r="B20" i="13"/>
  <c r="D20" i="13" s="1"/>
  <c r="E20" i="13" s="1"/>
  <c r="F20" i="13" s="1"/>
  <c r="M20" i="13" s="1"/>
  <c r="B3721" i="13"/>
  <c r="D3721" i="13" s="1"/>
  <c r="E3721" i="13" s="1"/>
  <c r="F3721" i="13" s="1"/>
  <c r="M3721" i="13" s="1"/>
  <c r="B1980" i="13"/>
  <c r="D1980" i="13" s="1"/>
  <c r="E1980" i="13" s="1"/>
  <c r="F1980" i="13" s="1"/>
  <c r="M1980" i="13" s="1"/>
  <c r="B1942" i="13"/>
  <c r="D1942" i="13" s="1"/>
  <c r="E1942" i="13" s="1"/>
  <c r="F1942" i="13" s="1"/>
  <c r="M1942" i="13" s="1"/>
  <c r="B1996" i="13"/>
  <c r="D1996" i="13" s="1"/>
  <c r="E1996" i="13" s="1"/>
  <c r="F1996" i="13" s="1"/>
  <c r="M1996" i="13" s="1"/>
  <c r="B919" i="13"/>
  <c r="D919" i="13" s="1"/>
  <c r="E919" i="13" s="1"/>
  <c r="F919" i="13" s="1"/>
  <c r="M919" i="13" s="1"/>
  <c r="B2578" i="13"/>
  <c r="D2578" i="13" s="1"/>
  <c r="E2578" i="13" s="1"/>
  <c r="F2578" i="13" s="1"/>
  <c r="M2578" i="13" s="1"/>
  <c r="B4157" i="13"/>
  <c r="D4157" i="13" s="1"/>
  <c r="E4157" i="13" s="1"/>
  <c r="F4157" i="13" s="1"/>
  <c r="M4157" i="13" s="1"/>
  <c r="B1990" i="13"/>
  <c r="D1990" i="13" s="1"/>
  <c r="E1990" i="13" s="1"/>
  <c r="F1990" i="13" s="1"/>
  <c r="M1990" i="13" s="1"/>
  <c r="B3939" i="13"/>
  <c r="D3939" i="13" s="1"/>
  <c r="E3939" i="13" s="1"/>
  <c r="F3939" i="13" s="1"/>
  <c r="M3939" i="13" s="1"/>
  <c r="B1774" i="13"/>
  <c r="D1774" i="13" s="1"/>
  <c r="E1774" i="13" s="1"/>
  <c r="F1774" i="13" s="1"/>
  <c r="M1774" i="13" s="1"/>
  <c r="B2878" i="13"/>
  <c r="D2878" i="13" s="1"/>
  <c r="E2878" i="13" s="1"/>
  <c r="F2878" i="13" s="1"/>
  <c r="M2878" i="13" s="1"/>
  <c r="B2705" i="13"/>
  <c r="D2705" i="13" s="1"/>
  <c r="E2705" i="13" s="1"/>
  <c r="F2705" i="13" s="1"/>
  <c r="M2705" i="13" s="1"/>
  <c r="B2179" i="13"/>
  <c r="D2179" i="13" s="1"/>
  <c r="E2179" i="13" s="1"/>
  <c r="F2179" i="13" s="1"/>
  <c r="M2179" i="13" s="1"/>
  <c r="B1798" i="13"/>
  <c r="D1798" i="13" s="1"/>
  <c r="E1798" i="13" s="1"/>
  <c r="F1798" i="13" s="1"/>
  <c r="M1798" i="13" s="1"/>
  <c r="B282" i="13"/>
  <c r="D282" i="13" s="1"/>
  <c r="E282" i="13" s="1"/>
  <c r="F282" i="13" s="1"/>
  <c r="M282" i="13" s="1"/>
  <c r="B109" i="13"/>
  <c r="D109" i="13" s="1"/>
  <c r="E109" i="13" s="1"/>
  <c r="F109" i="13" s="1"/>
  <c r="M109" i="13" s="1"/>
  <c r="B1022" i="13"/>
  <c r="D1022" i="13" s="1"/>
  <c r="E1022" i="13" s="1"/>
  <c r="F1022" i="13" s="1"/>
  <c r="M1022" i="13" s="1"/>
  <c r="B270" i="13"/>
  <c r="D270" i="13" s="1"/>
  <c r="E270" i="13" s="1"/>
  <c r="F270" i="13" s="1"/>
  <c r="M270" i="13" s="1"/>
  <c r="B3368" i="13"/>
  <c r="D3368" i="13" s="1"/>
  <c r="E3368" i="13" s="1"/>
  <c r="F3368" i="13" s="1"/>
  <c r="M3368" i="13" s="1"/>
  <c r="B3083" i="13"/>
  <c r="D3083" i="13" s="1"/>
  <c r="E3083" i="13" s="1"/>
  <c r="F3083" i="13" s="1"/>
  <c r="M3083" i="13" s="1"/>
  <c r="B1865" i="13"/>
  <c r="D1865" i="13" s="1"/>
  <c r="E1865" i="13" s="1"/>
  <c r="F1865" i="13" s="1"/>
  <c r="M1865" i="13" s="1"/>
  <c r="B4202" i="13"/>
  <c r="D4202" i="13" s="1"/>
  <c r="E4202" i="13" s="1"/>
  <c r="F4202" i="13" s="1"/>
  <c r="M4202" i="13" s="1"/>
  <c r="B1909" i="13"/>
  <c r="D1909" i="13" s="1"/>
  <c r="E1909" i="13" s="1"/>
  <c r="F1909" i="13" s="1"/>
  <c r="M1909" i="13" s="1"/>
  <c r="B1150" i="13"/>
  <c r="D1150" i="13" s="1"/>
  <c r="E1150" i="13" s="1"/>
  <c r="F1150" i="13" s="1"/>
  <c r="M1150" i="13" s="1"/>
  <c r="B2367" i="13"/>
  <c r="D2367" i="13" s="1"/>
  <c r="E2367" i="13" s="1"/>
  <c r="F2367" i="13" s="1"/>
  <c r="M2367" i="13" s="1"/>
  <c r="B15" i="13"/>
  <c r="D15" i="13" s="1"/>
  <c r="E15" i="13" s="1"/>
  <c r="F15" i="13" s="1"/>
  <c r="M15" i="13" s="1"/>
  <c r="B2998" i="13"/>
  <c r="D2998" i="13" s="1"/>
  <c r="E2998" i="13" s="1"/>
  <c r="F2998" i="13" s="1"/>
  <c r="M2998" i="13" s="1"/>
  <c r="B292" i="13"/>
  <c r="D292" i="13" s="1"/>
  <c r="E292" i="13" s="1"/>
  <c r="F292" i="13" s="1"/>
  <c r="M292" i="13" s="1"/>
  <c r="B1182" i="13"/>
  <c r="D1182" i="13" s="1"/>
  <c r="E1182" i="13" s="1"/>
  <c r="F1182" i="13" s="1"/>
  <c r="M1182" i="13" s="1"/>
  <c r="B4076" i="13"/>
  <c r="D4076" i="13" s="1"/>
  <c r="E4076" i="13" s="1"/>
  <c r="F4076" i="13" s="1"/>
  <c r="M4076" i="13" s="1"/>
  <c r="B2268" i="13"/>
  <c r="D2268" i="13" s="1"/>
  <c r="E2268" i="13" s="1"/>
  <c r="F2268" i="13" s="1"/>
  <c r="M2268" i="13" s="1"/>
  <c r="B256" i="13"/>
  <c r="D256" i="13" s="1"/>
  <c r="E256" i="13" s="1"/>
  <c r="F256" i="13" s="1"/>
  <c r="M256" i="13" s="1"/>
  <c r="B2325" i="13"/>
  <c r="D2325" i="13" s="1"/>
  <c r="E2325" i="13" s="1"/>
  <c r="F2325" i="13" s="1"/>
  <c r="M2325" i="13" s="1"/>
  <c r="B1729" i="13"/>
  <c r="D1729" i="13" s="1"/>
  <c r="E1729" i="13" s="1"/>
  <c r="F1729" i="13" s="1"/>
  <c r="M1729" i="13" s="1"/>
  <c r="B3974" i="13"/>
  <c r="D3974" i="13" s="1"/>
  <c r="E3974" i="13" s="1"/>
  <c r="F3974" i="13" s="1"/>
  <c r="M3974" i="13" s="1"/>
  <c r="B356" i="13"/>
  <c r="D356" i="13" s="1"/>
  <c r="E356" i="13" s="1"/>
  <c r="F356" i="13" s="1"/>
  <c r="M356" i="13" s="1"/>
  <c r="B2226" i="13"/>
  <c r="D2226" i="13" s="1"/>
  <c r="E2226" i="13" s="1"/>
  <c r="F2226" i="13" s="1"/>
  <c r="M2226" i="13" s="1"/>
  <c r="B2013" i="13"/>
  <c r="D2013" i="13" s="1"/>
  <c r="E2013" i="13" s="1"/>
  <c r="F2013" i="13" s="1"/>
  <c r="M2013" i="13" s="1"/>
  <c r="B2249" i="13"/>
  <c r="D2249" i="13" s="1"/>
  <c r="E2249" i="13" s="1"/>
  <c r="F2249" i="13" s="1"/>
  <c r="M2249" i="13" s="1"/>
  <c r="B3582" i="13"/>
  <c r="D3582" i="13" s="1"/>
  <c r="E3582" i="13" s="1"/>
  <c r="F3582" i="13" s="1"/>
  <c r="M3582" i="13" s="1"/>
  <c r="B1068" i="13"/>
  <c r="D1068" i="13" s="1"/>
  <c r="E1068" i="13" s="1"/>
  <c r="F1068" i="13" s="1"/>
  <c r="M1068" i="13" s="1"/>
  <c r="B3613" i="13"/>
  <c r="D3613" i="13" s="1"/>
  <c r="E3613" i="13" s="1"/>
  <c r="F3613" i="13" s="1"/>
  <c r="M3613" i="13" s="1"/>
  <c r="B2377" i="13"/>
  <c r="D2377" i="13" s="1"/>
  <c r="E2377" i="13" s="1"/>
  <c r="F2377" i="13" s="1"/>
  <c r="M2377" i="13" s="1"/>
  <c r="B866" i="13"/>
  <c r="D866" i="13" s="1"/>
  <c r="E866" i="13" s="1"/>
  <c r="F866" i="13" s="1"/>
  <c r="M866" i="13" s="1"/>
  <c r="B1714" i="13"/>
  <c r="D1714" i="13" s="1"/>
  <c r="E1714" i="13" s="1"/>
  <c r="F1714" i="13" s="1"/>
  <c r="M1714" i="13" s="1"/>
  <c r="B2805" i="13"/>
  <c r="D2805" i="13" s="1"/>
  <c r="E2805" i="13" s="1"/>
  <c r="F2805" i="13" s="1"/>
  <c r="M2805" i="13" s="1"/>
  <c r="B1416" i="13"/>
  <c r="D1416" i="13" s="1"/>
  <c r="E1416" i="13" s="1"/>
  <c r="F1416" i="13" s="1"/>
  <c r="M1416" i="13" s="1"/>
  <c r="B1298" i="13"/>
  <c r="D1298" i="13" s="1"/>
  <c r="E1298" i="13" s="1"/>
  <c r="F1298" i="13" s="1"/>
  <c r="M1298" i="13" s="1"/>
  <c r="B2486" i="13"/>
  <c r="D2486" i="13" s="1"/>
  <c r="E2486" i="13" s="1"/>
  <c r="F2486" i="13" s="1"/>
  <c r="M2486" i="13" s="1"/>
  <c r="B2490" i="13"/>
  <c r="D2490" i="13" s="1"/>
  <c r="E2490" i="13" s="1"/>
  <c r="F2490" i="13" s="1"/>
  <c r="M2490" i="13" s="1"/>
  <c r="B1223" i="13"/>
  <c r="D1223" i="13" s="1"/>
  <c r="E1223" i="13" s="1"/>
  <c r="F1223" i="13" s="1"/>
  <c r="M1223" i="13" s="1"/>
  <c r="B1989" i="13"/>
  <c r="D1989" i="13" s="1"/>
  <c r="E1989" i="13" s="1"/>
  <c r="F1989" i="13" s="1"/>
  <c r="M1989" i="13" s="1"/>
  <c r="B1828" i="13"/>
  <c r="D1828" i="13" s="1"/>
  <c r="E1828" i="13" s="1"/>
  <c r="F1828" i="13" s="1"/>
  <c r="M1828" i="13" s="1"/>
  <c r="B1174" i="13"/>
  <c r="D1174" i="13" s="1"/>
  <c r="E1174" i="13" s="1"/>
  <c r="F1174" i="13" s="1"/>
  <c r="M1174" i="13" s="1"/>
  <c r="B2909" i="13"/>
  <c r="D2909" i="13" s="1"/>
  <c r="E2909" i="13" s="1"/>
  <c r="F2909" i="13" s="1"/>
  <c r="M2909" i="13" s="1"/>
  <c r="B3488" i="13"/>
  <c r="D3488" i="13" s="1"/>
  <c r="E3488" i="13" s="1"/>
  <c r="F3488" i="13" s="1"/>
  <c r="M3488" i="13" s="1"/>
  <c r="B1194" i="13"/>
  <c r="D1194" i="13" s="1"/>
  <c r="E1194" i="13" s="1"/>
  <c r="F1194" i="13" s="1"/>
  <c r="M1194" i="13" s="1"/>
  <c r="B2138" i="13"/>
  <c r="D2138" i="13" s="1"/>
  <c r="E2138" i="13" s="1"/>
  <c r="F2138" i="13" s="1"/>
  <c r="M2138" i="13" s="1"/>
  <c r="B760" i="13"/>
  <c r="D760" i="13" s="1"/>
  <c r="E760" i="13" s="1"/>
  <c r="F760" i="13" s="1"/>
  <c r="M760" i="13" s="1"/>
  <c r="B3951" i="13"/>
  <c r="D3951" i="13" s="1"/>
  <c r="E3951" i="13" s="1"/>
  <c r="F3951" i="13" s="1"/>
  <c r="M3951" i="13" s="1"/>
  <c r="B1313" i="13"/>
  <c r="D1313" i="13" s="1"/>
  <c r="E1313" i="13" s="1"/>
  <c r="F1313" i="13" s="1"/>
  <c r="M1313" i="13" s="1"/>
  <c r="B2798" i="13"/>
  <c r="D2798" i="13" s="1"/>
  <c r="E2798" i="13" s="1"/>
  <c r="F2798" i="13" s="1"/>
  <c r="M2798" i="13" s="1"/>
  <c r="B3642" i="13"/>
  <c r="D3642" i="13" s="1"/>
  <c r="E3642" i="13" s="1"/>
  <c r="F3642" i="13" s="1"/>
  <c r="M3642" i="13" s="1"/>
  <c r="B1358" i="13"/>
  <c r="D1358" i="13" s="1"/>
  <c r="E1358" i="13" s="1"/>
  <c r="F1358" i="13" s="1"/>
  <c r="M1358" i="13" s="1"/>
  <c r="B3963" i="13"/>
  <c r="D3963" i="13" s="1"/>
  <c r="E3963" i="13" s="1"/>
  <c r="F3963" i="13" s="1"/>
  <c r="M3963" i="13" s="1"/>
  <c r="B229" i="13"/>
  <c r="D229" i="13" s="1"/>
  <c r="E229" i="13" s="1"/>
  <c r="F229" i="13" s="1"/>
  <c r="M229" i="13" s="1"/>
  <c r="B1696" i="13"/>
  <c r="D1696" i="13" s="1"/>
  <c r="E1696" i="13" s="1"/>
  <c r="F1696" i="13" s="1"/>
  <c r="M1696" i="13" s="1"/>
  <c r="B560" i="13"/>
  <c r="D560" i="13" s="1"/>
  <c r="E560" i="13" s="1"/>
  <c r="F560" i="13" s="1"/>
  <c r="M560" i="13" s="1"/>
  <c r="B2091" i="13"/>
  <c r="D2091" i="13" s="1"/>
  <c r="E2091" i="13" s="1"/>
  <c r="F2091" i="13" s="1"/>
  <c r="M2091" i="13" s="1"/>
  <c r="B562" i="13"/>
  <c r="D562" i="13" s="1"/>
  <c r="E562" i="13" s="1"/>
  <c r="F562" i="13" s="1"/>
  <c r="M562" i="13" s="1"/>
  <c r="B1732" i="13"/>
  <c r="D1732" i="13" s="1"/>
  <c r="E1732" i="13" s="1"/>
  <c r="F1732" i="13" s="1"/>
  <c r="M1732" i="13" s="1"/>
  <c r="B3557" i="13"/>
  <c r="D3557" i="13" s="1"/>
  <c r="E3557" i="13" s="1"/>
  <c r="F3557" i="13" s="1"/>
  <c r="M3557" i="13" s="1"/>
  <c r="B3238" i="13"/>
  <c r="D3238" i="13" s="1"/>
  <c r="E3238" i="13" s="1"/>
  <c r="F3238" i="13" s="1"/>
  <c r="M3238" i="13" s="1"/>
  <c r="B805" i="13"/>
  <c r="D805" i="13" s="1"/>
  <c r="E805" i="13" s="1"/>
  <c r="F805" i="13" s="1"/>
  <c r="M805" i="13" s="1"/>
  <c r="B3071" i="13"/>
  <c r="D3071" i="13" s="1"/>
  <c r="E3071" i="13" s="1"/>
  <c r="F3071" i="13" s="1"/>
  <c r="M3071" i="13" s="1"/>
  <c r="B3858" i="13"/>
  <c r="D3858" i="13" s="1"/>
  <c r="E3858" i="13" s="1"/>
  <c r="F3858" i="13" s="1"/>
  <c r="M3858" i="13" s="1"/>
  <c r="B1757" i="13"/>
  <c r="D1757" i="13" s="1"/>
  <c r="E1757" i="13" s="1"/>
  <c r="F1757" i="13" s="1"/>
  <c r="M1757" i="13" s="1"/>
  <c r="B3868" i="13"/>
  <c r="D3868" i="13" s="1"/>
  <c r="E3868" i="13" s="1"/>
  <c r="F3868" i="13" s="1"/>
  <c r="M3868" i="13" s="1"/>
  <c r="B2886" i="13"/>
  <c r="D2886" i="13" s="1"/>
  <c r="E2886" i="13" s="1"/>
  <c r="F2886" i="13" s="1"/>
  <c r="M2886" i="13" s="1"/>
  <c r="B35" i="13"/>
  <c r="D35" i="13" s="1"/>
  <c r="E35" i="13" s="1"/>
  <c r="F35" i="13" s="1"/>
  <c r="M35" i="13" s="1"/>
  <c r="B1144" i="13"/>
  <c r="D1144" i="13" s="1"/>
  <c r="E1144" i="13" s="1"/>
  <c r="F1144" i="13" s="1"/>
  <c r="M1144" i="13" s="1"/>
  <c r="B479" i="13"/>
  <c r="D479" i="13" s="1"/>
  <c r="E479" i="13" s="1"/>
  <c r="F479" i="13" s="1"/>
  <c r="M479" i="13" s="1"/>
  <c r="B2211" i="13"/>
  <c r="D2211" i="13" s="1"/>
  <c r="E2211" i="13" s="1"/>
  <c r="F2211" i="13" s="1"/>
  <c r="M2211" i="13" s="1"/>
  <c r="B253" i="13"/>
  <c r="D253" i="13" s="1"/>
  <c r="E253" i="13" s="1"/>
  <c r="F253" i="13" s="1"/>
  <c r="M253" i="13" s="1"/>
  <c r="B3259" i="13"/>
  <c r="D3259" i="13" s="1"/>
  <c r="E3259" i="13" s="1"/>
  <c r="F3259" i="13" s="1"/>
  <c r="M3259" i="13" s="1"/>
  <c r="B856" i="13"/>
  <c r="D856" i="13" s="1"/>
  <c r="E856" i="13" s="1"/>
  <c r="F856" i="13" s="1"/>
  <c r="M856" i="13" s="1"/>
  <c r="B3495" i="13"/>
  <c r="D3495" i="13" s="1"/>
  <c r="E3495" i="13" s="1"/>
  <c r="F3495" i="13" s="1"/>
  <c r="M3495" i="13" s="1"/>
  <c r="B2875" i="13"/>
  <c r="D2875" i="13" s="1"/>
  <c r="E2875" i="13" s="1"/>
  <c r="F2875" i="13" s="1"/>
  <c r="M2875" i="13" s="1"/>
  <c r="B1556" i="13"/>
  <c r="D1556" i="13" s="1"/>
  <c r="E1556" i="13" s="1"/>
  <c r="F1556" i="13" s="1"/>
  <c r="M1556" i="13" s="1"/>
  <c r="B977" i="13"/>
  <c r="D977" i="13" s="1"/>
  <c r="E977" i="13" s="1"/>
  <c r="F977" i="13" s="1"/>
  <c r="M977" i="13" s="1"/>
  <c r="B1372" i="13"/>
  <c r="D1372" i="13" s="1"/>
  <c r="E1372" i="13" s="1"/>
  <c r="F1372" i="13" s="1"/>
  <c r="M1372" i="13" s="1"/>
  <c r="B3364" i="13"/>
  <c r="D3364" i="13" s="1"/>
  <c r="E3364" i="13" s="1"/>
  <c r="F3364" i="13" s="1"/>
  <c r="M3364" i="13" s="1"/>
  <c r="B1793" i="13"/>
  <c r="D1793" i="13" s="1"/>
  <c r="E1793" i="13" s="1"/>
  <c r="F1793" i="13" s="1"/>
  <c r="M1793" i="13" s="1"/>
  <c r="B1160" i="13"/>
  <c r="D1160" i="13" s="1"/>
  <c r="E1160" i="13" s="1"/>
  <c r="F1160" i="13" s="1"/>
  <c r="M1160" i="13" s="1"/>
  <c r="B832" i="13"/>
  <c r="D832" i="13" s="1"/>
  <c r="E832" i="13" s="1"/>
  <c r="F832" i="13" s="1"/>
  <c r="M832" i="13" s="1"/>
  <c r="B1136" i="13"/>
  <c r="D1136" i="13" s="1"/>
  <c r="E1136" i="13" s="1"/>
  <c r="F1136" i="13" s="1"/>
  <c r="M1136" i="13" s="1"/>
  <c r="B3771" i="13"/>
  <c r="D3771" i="13" s="1"/>
  <c r="E3771" i="13" s="1"/>
  <c r="F3771" i="13" s="1"/>
  <c r="M3771" i="13" s="1"/>
  <c r="B3661" i="13"/>
  <c r="D3661" i="13" s="1"/>
  <c r="E3661" i="13" s="1"/>
  <c r="F3661" i="13" s="1"/>
  <c r="M3661" i="13" s="1"/>
  <c r="B3795" i="13"/>
  <c r="D3795" i="13" s="1"/>
  <c r="E3795" i="13" s="1"/>
  <c r="F3795" i="13" s="1"/>
  <c r="M3795" i="13" s="1"/>
  <c r="B3143" i="13"/>
  <c r="D3143" i="13" s="1"/>
  <c r="E3143" i="13" s="1"/>
  <c r="F3143" i="13" s="1"/>
  <c r="M3143" i="13" s="1"/>
  <c r="B766" i="13"/>
  <c r="D766" i="13" s="1"/>
  <c r="E766" i="13" s="1"/>
  <c r="F766" i="13" s="1"/>
  <c r="M766" i="13" s="1"/>
  <c r="B965" i="13"/>
  <c r="D965" i="13" s="1"/>
  <c r="E965" i="13" s="1"/>
  <c r="F965" i="13" s="1"/>
  <c r="M965" i="13" s="1"/>
  <c r="B2055" i="13"/>
  <c r="D2055" i="13" s="1"/>
  <c r="E2055" i="13" s="1"/>
  <c r="F2055" i="13" s="1"/>
  <c r="M2055" i="13" s="1"/>
  <c r="B2582" i="13"/>
  <c r="D2582" i="13" s="1"/>
  <c r="E2582" i="13" s="1"/>
  <c r="F2582" i="13" s="1"/>
  <c r="M2582" i="13" s="1"/>
  <c r="B1041" i="13"/>
  <c r="D1041" i="13" s="1"/>
  <c r="E1041" i="13" s="1"/>
  <c r="F1041" i="13" s="1"/>
  <c r="M1041" i="13" s="1"/>
  <c r="B340" i="13"/>
  <c r="D340" i="13" s="1"/>
  <c r="E340" i="13" s="1"/>
  <c r="F340" i="13" s="1"/>
  <c r="M340" i="13" s="1"/>
  <c r="B901" i="13"/>
  <c r="D901" i="13" s="1"/>
  <c r="E901" i="13" s="1"/>
  <c r="F901" i="13" s="1"/>
  <c r="M901" i="13" s="1"/>
  <c r="B1063" i="13"/>
  <c r="D1063" i="13" s="1"/>
  <c r="E1063" i="13" s="1"/>
  <c r="F1063" i="13" s="1"/>
  <c r="M1063" i="13" s="1"/>
  <c r="B869" i="13"/>
  <c r="D869" i="13" s="1"/>
  <c r="E869" i="13" s="1"/>
  <c r="F869" i="13" s="1"/>
  <c r="M869" i="13" s="1"/>
  <c r="B2675" i="13"/>
  <c r="D2675" i="13" s="1"/>
  <c r="E2675" i="13" s="1"/>
  <c r="F2675" i="13" s="1"/>
  <c r="M2675" i="13" s="1"/>
  <c r="B1669" i="13"/>
  <c r="D1669" i="13" s="1"/>
  <c r="E1669" i="13" s="1"/>
  <c r="F1669" i="13" s="1"/>
  <c r="M1669" i="13" s="1"/>
  <c r="B2552" i="13"/>
  <c r="D2552" i="13" s="1"/>
  <c r="E2552" i="13" s="1"/>
  <c r="F2552" i="13" s="1"/>
  <c r="M2552" i="13" s="1"/>
  <c r="B3198" i="13"/>
  <c r="D3198" i="13" s="1"/>
  <c r="E3198" i="13" s="1"/>
  <c r="F3198" i="13" s="1"/>
  <c r="M3198" i="13" s="1"/>
  <c r="B1138" i="13"/>
  <c r="D1138" i="13" s="1"/>
  <c r="E1138" i="13" s="1"/>
  <c r="F1138" i="13" s="1"/>
  <c r="M1138" i="13" s="1"/>
  <c r="B620" i="13"/>
  <c r="D620" i="13" s="1"/>
  <c r="E620" i="13" s="1"/>
  <c r="F620" i="13" s="1"/>
  <c r="M620" i="13" s="1"/>
  <c r="B4177" i="13"/>
  <c r="D4177" i="13" s="1"/>
  <c r="E4177" i="13" s="1"/>
  <c r="F4177" i="13" s="1"/>
  <c r="M4177" i="13" s="1"/>
  <c r="B3764" i="13"/>
  <c r="D3764" i="13" s="1"/>
  <c r="E3764" i="13" s="1"/>
  <c r="F3764" i="13" s="1"/>
  <c r="M3764" i="13" s="1"/>
  <c r="B1162" i="13"/>
  <c r="D1162" i="13" s="1"/>
  <c r="E1162" i="13" s="1"/>
  <c r="F1162" i="13" s="1"/>
  <c r="M1162" i="13" s="1"/>
  <c r="B1594" i="13"/>
  <c r="D1594" i="13" s="1"/>
  <c r="E1594" i="13" s="1"/>
  <c r="F1594" i="13" s="1"/>
  <c r="M1594" i="13" s="1"/>
  <c r="B2129" i="13"/>
  <c r="D2129" i="13" s="1"/>
  <c r="E2129" i="13" s="1"/>
  <c r="F2129" i="13" s="1"/>
  <c r="M2129" i="13" s="1"/>
  <c r="B2715" i="13"/>
  <c r="D2715" i="13" s="1"/>
  <c r="E2715" i="13" s="1"/>
  <c r="F2715" i="13" s="1"/>
  <c r="M2715" i="13" s="1"/>
  <c r="B3717" i="13"/>
  <c r="D3717" i="13" s="1"/>
  <c r="E3717" i="13" s="1"/>
  <c r="F3717" i="13" s="1"/>
  <c r="M3717" i="13" s="1"/>
  <c r="B2426" i="13"/>
  <c r="D2426" i="13" s="1"/>
  <c r="E2426" i="13" s="1"/>
  <c r="F2426" i="13" s="1"/>
  <c r="M2426" i="13" s="1"/>
  <c r="B2401" i="13"/>
  <c r="D2401" i="13" s="1"/>
  <c r="E2401" i="13" s="1"/>
  <c r="F2401" i="13" s="1"/>
  <c r="M2401" i="13" s="1"/>
  <c r="B32" i="13"/>
  <c r="D32" i="13" s="1"/>
  <c r="E32" i="13" s="1"/>
  <c r="F32" i="13" s="1"/>
  <c r="M32" i="13" s="1"/>
  <c r="B213" i="13"/>
  <c r="D213" i="13" s="1"/>
  <c r="E213" i="13" s="1"/>
  <c r="F213" i="13" s="1"/>
  <c r="M213" i="13" s="1"/>
  <c r="B1057" i="13"/>
  <c r="D1057" i="13" s="1"/>
  <c r="E1057" i="13" s="1"/>
  <c r="F1057" i="13" s="1"/>
  <c r="M1057" i="13" s="1"/>
  <c r="B3500" i="13"/>
  <c r="D3500" i="13" s="1"/>
  <c r="E3500" i="13" s="1"/>
  <c r="F3500" i="13" s="1"/>
  <c r="M3500" i="13" s="1"/>
  <c r="B3692" i="13"/>
  <c r="D3692" i="13" s="1"/>
  <c r="E3692" i="13" s="1"/>
  <c r="F3692" i="13" s="1"/>
  <c r="M3692" i="13" s="1"/>
  <c r="B2839" i="13"/>
  <c r="D2839" i="13" s="1"/>
  <c r="E2839" i="13" s="1"/>
  <c r="F2839" i="13" s="1"/>
  <c r="M2839" i="13" s="1"/>
  <c r="B1371" i="13"/>
  <c r="D1371" i="13" s="1"/>
  <c r="E1371" i="13" s="1"/>
  <c r="F1371" i="13" s="1"/>
  <c r="M1371" i="13" s="1"/>
  <c r="B70" i="13"/>
  <c r="D70" i="13" s="1"/>
  <c r="E70" i="13" s="1"/>
  <c r="F70" i="13" s="1"/>
  <c r="M70" i="13" s="1"/>
  <c r="B4029" i="13"/>
  <c r="D4029" i="13" s="1"/>
  <c r="E4029" i="13" s="1"/>
  <c r="F4029" i="13" s="1"/>
  <c r="M4029" i="13" s="1"/>
  <c r="B4135" i="13"/>
  <c r="D4135" i="13" s="1"/>
  <c r="E4135" i="13" s="1"/>
  <c r="F4135" i="13" s="1"/>
  <c r="M4135" i="13" s="1"/>
  <c r="B2584" i="13"/>
  <c r="D2584" i="13" s="1"/>
  <c r="E2584" i="13" s="1"/>
  <c r="F2584" i="13" s="1"/>
  <c r="M2584" i="13" s="1"/>
  <c r="B2508" i="13"/>
  <c r="D2508" i="13" s="1"/>
  <c r="E2508" i="13" s="1"/>
  <c r="F2508" i="13" s="1"/>
  <c r="M2508" i="13" s="1"/>
  <c r="B2121" i="13"/>
  <c r="D2121" i="13" s="1"/>
  <c r="E2121" i="13" s="1"/>
  <c r="F2121" i="13" s="1"/>
  <c r="M2121" i="13" s="1"/>
  <c r="B3338" i="13"/>
  <c r="D3338" i="13" s="1"/>
  <c r="E3338" i="13" s="1"/>
  <c r="F3338" i="13" s="1"/>
  <c r="M3338" i="13" s="1"/>
  <c r="B1056" i="13"/>
  <c r="D1056" i="13" s="1"/>
  <c r="E1056" i="13" s="1"/>
  <c r="F1056" i="13" s="1"/>
  <c r="M1056" i="13" s="1"/>
  <c r="B2975" i="13"/>
  <c r="D2975" i="13" s="1"/>
  <c r="E2975" i="13" s="1"/>
  <c r="F2975" i="13" s="1"/>
  <c r="M2975" i="13" s="1"/>
  <c r="B663" i="13"/>
  <c r="D663" i="13" s="1"/>
  <c r="E663" i="13" s="1"/>
  <c r="F663" i="13" s="1"/>
  <c r="M663" i="13" s="1"/>
  <c r="B2755" i="13"/>
  <c r="D2755" i="13" s="1"/>
  <c r="E2755" i="13" s="1"/>
  <c r="F2755" i="13" s="1"/>
  <c r="M2755" i="13" s="1"/>
  <c r="B3498" i="13"/>
  <c r="D3498" i="13" s="1"/>
  <c r="E3498" i="13" s="1"/>
  <c r="F3498" i="13" s="1"/>
  <c r="M3498" i="13" s="1"/>
  <c r="B983" i="13"/>
  <c r="D983" i="13" s="1"/>
  <c r="E983" i="13" s="1"/>
  <c r="F983" i="13" s="1"/>
  <c r="M983" i="13" s="1"/>
  <c r="B591" i="13"/>
  <c r="D591" i="13" s="1"/>
  <c r="E591" i="13" s="1"/>
  <c r="F591" i="13" s="1"/>
  <c r="M591" i="13" s="1"/>
  <c r="B3167" i="13"/>
  <c r="D3167" i="13" s="1"/>
  <c r="E3167" i="13" s="1"/>
  <c r="F3167" i="13" s="1"/>
  <c r="M3167" i="13" s="1"/>
  <c r="B2730" i="13"/>
  <c r="D2730" i="13" s="1"/>
  <c r="E2730" i="13" s="1"/>
  <c r="F2730" i="13" s="1"/>
  <c r="M2730" i="13" s="1"/>
  <c r="B3006" i="13"/>
  <c r="D3006" i="13" s="1"/>
  <c r="E3006" i="13" s="1"/>
  <c r="F3006" i="13" s="1"/>
  <c r="M3006" i="13" s="1"/>
  <c r="B1901" i="13"/>
  <c r="D1901" i="13" s="1"/>
  <c r="E1901" i="13" s="1"/>
  <c r="F1901" i="13" s="1"/>
  <c r="M1901" i="13" s="1"/>
  <c r="B2142" i="13"/>
  <c r="D2142" i="13" s="1"/>
  <c r="E2142" i="13" s="1"/>
  <c r="F2142" i="13" s="1"/>
  <c r="M2142" i="13" s="1"/>
  <c r="B2256" i="13"/>
  <c r="D2256" i="13" s="1"/>
  <c r="E2256" i="13" s="1"/>
  <c r="F2256" i="13" s="1"/>
  <c r="M2256" i="13" s="1"/>
  <c r="B2681" i="13"/>
  <c r="D2681" i="13" s="1"/>
  <c r="E2681" i="13" s="1"/>
  <c r="F2681" i="13" s="1"/>
  <c r="M2681" i="13" s="1"/>
  <c r="B111" i="13"/>
  <c r="D111" i="13" s="1"/>
  <c r="E111" i="13" s="1"/>
  <c r="F111" i="13" s="1"/>
  <c r="M111" i="13" s="1"/>
  <c r="B4205" i="13"/>
  <c r="D4205" i="13" s="1"/>
  <c r="E4205" i="13" s="1"/>
  <c r="F4205" i="13" s="1"/>
  <c r="M4205" i="13" s="1"/>
  <c r="B3269" i="13"/>
  <c r="D3269" i="13" s="1"/>
  <c r="E3269" i="13" s="1"/>
  <c r="F3269" i="13" s="1"/>
  <c r="M3269" i="13" s="1"/>
  <c r="B3580" i="13"/>
  <c r="D3580" i="13" s="1"/>
  <c r="E3580" i="13" s="1"/>
  <c r="F3580" i="13" s="1"/>
  <c r="M3580" i="13" s="1"/>
  <c r="B1664" i="13"/>
  <c r="D1664" i="13" s="1"/>
  <c r="E1664" i="13" s="1"/>
  <c r="F1664" i="13" s="1"/>
  <c r="M1664" i="13" s="1"/>
  <c r="B2788" i="13"/>
  <c r="D2788" i="13" s="1"/>
  <c r="E2788" i="13" s="1"/>
  <c r="F2788" i="13" s="1"/>
  <c r="M2788" i="13" s="1"/>
  <c r="B3765" i="13"/>
  <c r="D3765" i="13" s="1"/>
  <c r="E3765" i="13" s="1"/>
  <c r="F3765" i="13" s="1"/>
  <c r="M3765" i="13" s="1"/>
  <c r="B1876" i="13"/>
  <c r="D1876" i="13" s="1"/>
  <c r="E1876" i="13" s="1"/>
  <c r="F1876" i="13" s="1"/>
  <c r="M1876" i="13" s="1"/>
  <c r="B2171" i="13"/>
  <c r="D2171" i="13" s="1"/>
  <c r="E2171" i="13" s="1"/>
  <c r="F2171" i="13" s="1"/>
  <c r="M2171" i="13" s="1"/>
  <c r="B2892" i="13"/>
  <c r="D2892" i="13" s="1"/>
  <c r="E2892" i="13" s="1"/>
  <c r="F2892" i="13" s="1"/>
  <c r="M2892" i="13" s="1"/>
  <c r="B3905" i="13"/>
  <c r="D3905" i="13" s="1"/>
  <c r="E3905" i="13" s="1"/>
  <c r="F3905" i="13" s="1"/>
  <c r="M3905" i="13" s="1"/>
  <c r="B2305" i="13"/>
  <c r="D2305" i="13" s="1"/>
  <c r="E2305" i="13" s="1"/>
  <c r="F2305" i="13" s="1"/>
  <c r="M2305" i="13" s="1"/>
  <c r="B4098" i="13"/>
  <c r="D4098" i="13" s="1"/>
  <c r="E4098" i="13" s="1"/>
  <c r="F4098" i="13" s="1"/>
  <c r="M4098" i="13" s="1"/>
  <c r="B3029" i="13"/>
  <c r="D3029" i="13" s="1"/>
  <c r="E3029" i="13" s="1"/>
  <c r="F3029" i="13" s="1"/>
  <c r="M3029" i="13" s="1"/>
  <c r="B985" i="13"/>
  <c r="D985" i="13" s="1"/>
  <c r="E985" i="13" s="1"/>
  <c r="F985" i="13" s="1"/>
  <c r="M985" i="13" s="1"/>
  <c r="B2395" i="13"/>
  <c r="D2395" i="13" s="1"/>
  <c r="E2395" i="13" s="1"/>
  <c r="F2395" i="13" s="1"/>
  <c r="M2395" i="13" s="1"/>
  <c r="B1375" i="13"/>
  <c r="D1375" i="13" s="1"/>
  <c r="E1375" i="13" s="1"/>
  <c r="F1375" i="13" s="1"/>
  <c r="M1375" i="13" s="1"/>
  <c r="B407" i="13"/>
  <c r="D407" i="13" s="1"/>
  <c r="E407" i="13" s="1"/>
  <c r="F407" i="13" s="1"/>
  <c r="M407" i="13" s="1"/>
  <c r="B222" i="13"/>
  <c r="D222" i="13" s="1"/>
  <c r="E222" i="13" s="1"/>
  <c r="F222" i="13" s="1"/>
  <c r="M222" i="13" s="1"/>
  <c r="B2615" i="13"/>
  <c r="D2615" i="13" s="1"/>
  <c r="E2615" i="13" s="1"/>
  <c r="F2615" i="13" s="1"/>
  <c r="M2615" i="13" s="1"/>
  <c r="B1474" i="13"/>
  <c r="D1474" i="13" s="1"/>
  <c r="E1474" i="13" s="1"/>
  <c r="F1474" i="13" s="1"/>
  <c r="M1474" i="13" s="1"/>
  <c r="B1643" i="13"/>
  <c r="D1643" i="13" s="1"/>
  <c r="E1643" i="13" s="1"/>
  <c r="F1643" i="13" s="1"/>
  <c r="M1643" i="13" s="1"/>
  <c r="B971" i="13"/>
  <c r="D971" i="13" s="1"/>
  <c r="E971" i="13" s="1"/>
  <c r="F971" i="13" s="1"/>
  <c r="M971" i="13" s="1"/>
  <c r="B2275" i="13"/>
  <c r="D2275" i="13" s="1"/>
  <c r="E2275" i="13" s="1"/>
  <c r="F2275" i="13" s="1"/>
  <c r="M2275" i="13" s="1"/>
  <c r="B789" i="13"/>
  <c r="D789" i="13" s="1"/>
  <c r="E789" i="13" s="1"/>
  <c r="F789" i="13" s="1"/>
  <c r="M789" i="13" s="1"/>
  <c r="B3423" i="13"/>
  <c r="D3423" i="13" s="1"/>
  <c r="E3423" i="13" s="1"/>
  <c r="F3423" i="13" s="1"/>
  <c r="M3423" i="13" s="1"/>
  <c r="B3231" i="13"/>
  <c r="D3231" i="13" s="1"/>
  <c r="E3231" i="13" s="1"/>
  <c r="F3231" i="13" s="1"/>
  <c r="M3231" i="13" s="1"/>
  <c r="B1606" i="13"/>
  <c r="D1606" i="13" s="1"/>
  <c r="E1606" i="13" s="1"/>
  <c r="F1606" i="13" s="1"/>
  <c r="M1606" i="13" s="1"/>
  <c r="B758" i="13"/>
  <c r="D758" i="13" s="1"/>
  <c r="E758" i="13" s="1"/>
  <c r="F758" i="13" s="1"/>
  <c r="M758" i="13" s="1"/>
  <c r="B3640" i="13"/>
  <c r="D3640" i="13" s="1"/>
  <c r="E3640" i="13" s="1"/>
  <c r="F3640" i="13" s="1"/>
  <c r="M3640" i="13" s="1"/>
  <c r="B3044" i="13"/>
  <c r="D3044" i="13" s="1"/>
  <c r="E3044" i="13" s="1"/>
  <c r="F3044" i="13" s="1"/>
  <c r="M3044" i="13" s="1"/>
  <c r="B4078" i="13"/>
  <c r="D4078" i="13" s="1"/>
  <c r="E4078" i="13" s="1"/>
  <c r="F4078" i="13" s="1"/>
  <c r="M4078" i="13" s="1"/>
  <c r="B2905" i="13"/>
  <c r="D2905" i="13" s="1"/>
  <c r="E2905" i="13" s="1"/>
  <c r="F2905" i="13" s="1"/>
  <c r="M2905" i="13" s="1"/>
  <c r="B2806" i="13"/>
  <c r="D2806" i="13" s="1"/>
  <c r="E2806" i="13" s="1"/>
  <c r="F2806" i="13" s="1"/>
  <c r="M2806" i="13" s="1"/>
  <c r="B2865" i="13"/>
  <c r="D2865" i="13" s="1"/>
  <c r="E2865" i="13" s="1"/>
  <c r="F2865" i="13" s="1"/>
  <c r="M2865" i="13" s="1"/>
  <c r="B2563" i="13"/>
  <c r="D2563" i="13" s="1"/>
  <c r="E2563" i="13" s="1"/>
  <c r="F2563" i="13" s="1"/>
  <c r="M2563" i="13" s="1"/>
  <c r="B4168" i="13"/>
  <c r="D4168" i="13" s="1"/>
  <c r="E4168" i="13" s="1"/>
  <c r="F4168" i="13" s="1"/>
  <c r="M4168" i="13" s="1"/>
  <c r="B3470" i="13"/>
  <c r="D3470" i="13" s="1"/>
  <c r="E3470" i="13" s="1"/>
  <c r="F3470" i="13" s="1"/>
  <c r="M3470" i="13" s="1"/>
  <c r="B896" i="13"/>
  <c r="D896" i="13" s="1"/>
  <c r="E896" i="13" s="1"/>
  <c r="F896" i="13" s="1"/>
  <c r="M896" i="13" s="1"/>
  <c r="B1302" i="13"/>
  <c r="D1302" i="13" s="1"/>
  <c r="E1302" i="13" s="1"/>
  <c r="F1302" i="13" s="1"/>
  <c r="M1302" i="13" s="1"/>
  <c r="B295" i="13"/>
  <c r="D295" i="13" s="1"/>
  <c r="E295" i="13" s="1"/>
  <c r="F295" i="13" s="1"/>
  <c r="M295" i="13" s="1"/>
  <c r="B196" i="13"/>
  <c r="D196" i="13" s="1"/>
  <c r="E196" i="13" s="1"/>
  <c r="F196" i="13" s="1"/>
  <c r="M196" i="13" s="1"/>
  <c r="B248" i="13"/>
  <c r="D248" i="13" s="1"/>
  <c r="E248" i="13" s="1"/>
  <c r="F248" i="13" s="1"/>
  <c r="M248" i="13" s="1"/>
  <c r="B1017" i="13"/>
  <c r="D1017" i="13" s="1"/>
  <c r="E1017" i="13" s="1"/>
  <c r="F1017" i="13" s="1"/>
  <c r="M1017" i="13" s="1"/>
  <c r="B2737" i="13"/>
  <c r="D2737" i="13" s="1"/>
  <c r="E2737" i="13" s="1"/>
  <c r="F2737" i="13" s="1"/>
  <c r="M2737" i="13" s="1"/>
  <c r="B1711" i="13"/>
  <c r="D1711" i="13" s="1"/>
  <c r="E1711" i="13" s="1"/>
  <c r="F1711" i="13" s="1"/>
  <c r="M1711" i="13" s="1"/>
  <c r="B1826" i="13"/>
  <c r="D1826" i="13" s="1"/>
  <c r="E1826" i="13" s="1"/>
  <c r="F1826" i="13" s="1"/>
  <c r="M1826" i="13" s="1"/>
  <c r="B1082" i="13"/>
  <c r="D1082" i="13" s="1"/>
  <c r="E1082" i="13" s="1"/>
  <c r="F1082" i="13" s="1"/>
  <c r="M1082" i="13" s="1"/>
  <c r="B3515" i="13"/>
  <c r="D3515" i="13" s="1"/>
  <c r="E3515" i="13" s="1"/>
  <c r="F3515" i="13" s="1"/>
  <c r="M3515" i="13" s="1"/>
  <c r="B840" i="13"/>
  <c r="D840" i="13" s="1"/>
  <c r="E840" i="13" s="1"/>
  <c r="F840" i="13" s="1"/>
  <c r="M840" i="13" s="1"/>
  <c r="B711" i="13"/>
  <c r="D711" i="13" s="1"/>
  <c r="E711" i="13" s="1"/>
  <c r="F711" i="13" s="1"/>
  <c r="M711" i="13" s="1"/>
  <c r="B2083" i="13"/>
  <c r="D2083" i="13" s="1"/>
  <c r="E2083" i="13" s="1"/>
  <c r="F2083" i="13" s="1"/>
  <c r="M2083" i="13" s="1"/>
  <c r="B1993" i="13"/>
  <c r="D1993" i="13" s="1"/>
  <c r="E1993" i="13" s="1"/>
  <c r="F1993" i="13" s="1"/>
  <c r="M1993" i="13" s="1"/>
  <c r="B3396" i="13"/>
  <c r="D3396" i="13" s="1"/>
  <c r="E3396" i="13" s="1"/>
  <c r="F3396" i="13" s="1"/>
  <c r="M3396" i="13" s="1"/>
  <c r="B2329" i="13"/>
  <c r="D2329" i="13" s="1"/>
  <c r="E2329" i="13" s="1"/>
  <c r="F2329" i="13" s="1"/>
  <c r="M2329" i="13" s="1"/>
  <c r="B82" i="13"/>
  <c r="D82" i="13" s="1"/>
  <c r="E82" i="13" s="1"/>
  <c r="F82" i="13" s="1"/>
  <c r="M82" i="13" s="1"/>
  <c r="B625" i="13"/>
  <c r="D625" i="13" s="1"/>
  <c r="E625" i="13" s="1"/>
  <c r="F625" i="13" s="1"/>
  <c r="M625" i="13" s="1"/>
  <c r="B1209" i="13"/>
  <c r="D1209" i="13" s="1"/>
  <c r="E1209" i="13" s="1"/>
  <c r="F1209" i="13" s="1"/>
  <c r="M1209" i="13" s="1"/>
  <c r="B3994" i="13"/>
  <c r="D3994" i="13" s="1"/>
  <c r="E3994" i="13" s="1"/>
  <c r="F3994" i="13" s="1"/>
  <c r="M3994" i="13" s="1"/>
  <c r="B1116" i="13"/>
  <c r="D1116" i="13" s="1"/>
  <c r="E1116" i="13" s="1"/>
  <c r="F1116" i="13" s="1"/>
  <c r="M1116" i="13" s="1"/>
  <c r="B3761" i="13"/>
  <c r="D3761" i="13" s="1"/>
  <c r="E3761" i="13" s="1"/>
  <c r="F3761" i="13" s="1"/>
  <c r="M3761" i="13" s="1"/>
  <c r="B1510" i="13"/>
  <c r="D1510" i="13" s="1"/>
  <c r="E1510" i="13" s="1"/>
  <c r="F1510" i="13" s="1"/>
  <c r="M1510" i="13" s="1"/>
  <c r="B3922" i="13"/>
  <c r="D3922" i="13" s="1"/>
  <c r="E3922" i="13" s="1"/>
  <c r="F3922" i="13" s="1"/>
  <c r="M3922" i="13" s="1"/>
  <c r="B1308" i="13"/>
  <c r="D1308" i="13" s="1"/>
  <c r="E1308" i="13" s="1"/>
  <c r="F1308" i="13" s="1"/>
  <c r="M1308" i="13" s="1"/>
  <c r="B1423" i="13"/>
  <c r="D1423" i="13" s="1"/>
  <c r="E1423" i="13" s="1"/>
  <c r="F1423" i="13" s="1"/>
  <c r="M1423" i="13" s="1"/>
  <c r="B3135" i="13"/>
  <c r="D3135" i="13" s="1"/>
  <c r="E3135" i="13" s="1"/>
  <c r="F3135" i="13" s="1"/>
  <c r="M3135" i="13" s="1"/>
  <c r="B1661" i="13"/>
  <c r="D1661" i="13" s="1"/>
  <c r="E1661" i="13" s="1"/>
  <c r="F1661" i="13" s="1"/>
  <c r="M1661" i="13" s="1"/>
  <c r="B2979" i="13"/>
  <c r="D2979" i="13" s="1"/>
  <c r="E2979" i="13" s="1"/>
  <c r="F2979" i="13" s="1"/>
  <c r="M2979" i="13" s="1"/>
  <c r="B3115" i="13"/>
  <c r="D3115" i="13" s="1"/>
  <c r="E3115" i="13" s="1"/>
  <c r="F3115" i="13" s="1"/>
  <c r="M3115" i="13" s="1"/>
  <c r="B3851" i="13"/>
  <c r="D3851" i="13" s="1"/>
  <c r="E3851" i="13" s="1"/>
  <c r="F3851" i="13" s="1"/>
  <c r="M3851" i="13" s="1"/>
  <c r="B2940" i="13"/>
  <c r="D2940" i="13" s="1"/>
  <c r="E2940" i="13" s="1"/>
  <c r="F2940" i="13" s="1"/>
  <c r="M2940" i="13" s="1"/>
  <c r="B3401" i="13"/>
  <c r="D3401" i="13" s="1"/>
  <c r="E3401" i="13" s="1"/>
  <c r="F3401" i="13" s="1"/>
  <c r="M3401" i="13" s="1"/>
  <c r="B831" i="13"/>
  <c r="D831" i="13" s="1"/>
  <c r="E831" i="13" s="1"/>
  <c r="F831" i="13" s="1"/>
  <c r="M831" i="13" s="1"/>
  <c r="B2027" i="13"/>
  <c r="D2027" i="13" s="1"/>
  <c r="E2027" i="13" s="1"/>
  <c r="F2027" i="13" s="1"/>
  <c r="M2027" i="13" s="1"/>
  <c r="B330" i="13"/>
  <c r="D330" i="13" s="1"/>
  <c r="E330" i="13" s="1"/>
  <c r="F330" i="13" s="1"/>
  <c r="M330" i="13" s="1"/>
  <c r="B3034" i="13"/>
  <c r="D3034" i="13" s="1"/>
  <c r="E3034" i="13" s="1"/>
  <c r="F3034" i="13" s="1"/>
  <c r="M3034" i="13" s="1"/>
  <c r="B2215" i="13"/>
  <c r="D2215" i="13" s="1"/>
  <c r="E2215" i="13" s="1"/>
  <c r="F2215" i="13" s="1"/>
  <c r="M2215" i="13" s="1"/>
  <c r="B2862" i="13"/>
  <c r="D2862" i="13" s="1"/>
  <c r="E2862" i="13" s="1"/>
  <c r="F2862" i="13" s="1"/>
  <c r="M2862" i="13" s="1"/>
  <c r="B3533" i="13"/>
  <c r="D3533" i="13" s="1"/>
  <c r="E3533" i="13" s="1"/>
  <c r="F3533" i="13" s="1"/>
  <c r="M3533" i="13" s="1"/>
  <c r="B902" i="13"/>
  <c r="D902" i="13" s="1"/>
  <c r="E902" i="13" s="1"/>
  <c r="F902" i="13" s="1"/>
  <c r="M902" i="13" s="1"/>
  <c r="B2989" i="13"/>
  <c r="D2989" i="13" s="1"/>
  <c r="E2989" i="13" s="1"/>
  <c r="F2989" i="13" s="1"/>
  <c r="M2989" i="13" s="1"/>
  <c r="B734" i="13"/>
  <c r="D734" i="13" s="1"/>
  <c r="E734" i="13" s="1"/>
  <c r="F734" i="13" s="1"/>
  <c r="M734" i="13" s="1"/>
  <c r="B982" i="13"/>
  <c r="D982" i="13" s="1"/>
  <c r="E982" i="13" s="1"/>
  <c r="F982" i="13" s="1"/>
  <c r="M982" i="13" s="1"/>
  <c r="B1576" i="13"/>
  <c r="D1576" i="13" s="1"/>
  <c r="E1576" i="13" s="1"/>
  <c r="F1576" i="13" s="1"/>
  <c r="M1576" i="13" s="1"/>
  <c r="B1335" i="13"/>
  <c r="D1335" i="13" s="1"/>
  <c r="E1335" i="13" s="1"/>
  <c r="F1335" i="13" s="1"/>
  <c r="M1335" i="13" s="1"/>
  <c r="B3346" i="13"/>
  <c r="D3346" i="13" s="1"/>
  <c r="E3346" i="13" s="1"/>
  <c r="F3346" i="13" s="1"/>
  <c r="M3346" i="13" s="1"/>
  <c r="B1383" i="13"/>
  <c r="D1383" i="13" s="1"/>
  <c r="E1383" i="13" s="1"/>
  <c r="F1383" i="13" s="1"/>
  <c r="M1383" i="13" s="1"/>
  <c r="B3486" i="13"/>
  <c r="D3486" i="13" s="1"/>
  <c r="E3486" i="13" s="1"/>
  <c r="F3486" i="13" s="1"/>
  <c r="M3486" i="13" s="1"/>
  <c r="B2992" i="13"/>
  <c r="D2992" i="13" s="1"/>
  <c r="E2992" i="13" s="1"/>
  <c r="F2992" i="13" s="1"/>
  <c r="M2992" i="13" s="1"/>
  <c r="B586" i="13"/>
  <c r="D586" i="13" s="1"/>
  <c r="E586" i="13" s="1"/>
  <c r="F586" i="13" s="1"/>
  <c r="M586" i="13" s="1"/>
  <c r="B2849" i="13"/>
  <c r="D2849" i="13" s="1"/>
  <c r="E2849" i="13" s="1"/>
  <c r="F2849" i="13" s="1"/>
  <c r="M2849" i="13" s="1"/>
  <c r="B2768" i="13"/>
  <c r="D2768" i="13" s="1"/>
  <c r="E2768" i="13" s="1"/>
  <c r="F2768" i="13" s="1"/>
  <c r="M2768" i="13" s="1"/>
  <c r="B796" i="13"/>
  <c r="D796" i="13" s="1"/>
  <c r="E796" i="13" s="1"/>
  <c r="F796" i="13" s="1"/>
  <c r="M796" i="13" s="1"/>
  <c r="B2419" i="13"/>
  <c r="D2419" i="13" s="1"/>
  <c r="E2419" i="13" s="1"/>
  <c r="F2419" i="13" s="1"/>
  <c r="M2419" i="13" s="1"/>
  <c r="B745" i="13"/>
  <c r="D745" i="13" s="1"/>
  <c r="E745" i="13" s="1"/>
  <c r="F745" i="13" s="1"/>
  <c r="M745" i="13" s="1"/>
  <c r="B1838" i="13"/>
  <c r="D1838" i="13" s="1"/>
  <c r="E1838" i="13" s="1"/>
  <c r="F1838" i="13" s="1"/>
  <c r="M1838" i="13" s="1"/>
  <c r="B1535" i="13"/>
  <c r="D1535" i="13" s="1"/>
  <c r="E1535" i="13" s="1"/>
  <c r="F1535" i="13" s="1"/>
  <c r="M1535" i="13" s="1"/>
  <c r="B565" i="13"/>
  <c r="D565" i="13" s="1"/>
  <c r="E565" i="13" s="1"/>
  <c r="F565" i="13" s="1"/>
  <c r="M565" i="13" s="1"/>
  <c r="B742" i="13"/>
  <c r="D742" i="13" s="1"/>
  <c r="E742" i="13" s="1"/>
  <c r="F742" i="13" s="1"/>
  <c r="M742" i="13" s="1"/>
  <c r="B3383" i="13"/>
  <c r="D3383" i="13" s="1"/>
  <c r="E3383" i="13" s="1"/>
  <c r="F3383" i="13" s="1"/>
  <c r="M3383" i="13" s="1"/>
  <c r="B1333" i="13"/>
  <c r="D1333" i="13" s="1"/>
  <c r="E1333" i="13" s="1"/>
  <c r="F1333" i="13" s="1"/>
  <c r="M1333" i="13" s="1"/>
  <c r="B2035" i="13"/>
  <c r="D2035" i="13" s="1"/>
  <c r="E2035" i="13" s="1"/>
  <c r="F2035" i="13" s="1"/>
  <c r="M2035" i="13" s="1"/>
  <c r="B1796" i="13"/>
  <c r="D1796" i="13" s="1"/>
  <c r="E1796" i="13" s="1"/>
  <c r="F1796" i="13" s="1"/>
  <c r="M1796" i="13" s="1"/>
  <c r="B2397" i="13"/>
  <c r="D2397" i="13" s="1"/>
  <c r="E2397" i="13" s="1"/>
  <c r="F2397" i="13" s="1"/>
  <c r="M2397" i="13" s="1"/>
  <c r="B1075" i="13"/>
  <c r="D1075" i="13" s="1"/>
  <c r="E1075" i="13" s="1"/>
  <c r="F1075" i="13" s="1"/>
  <c r="M1075" i="13" s="1"/>
  <c r="B3114" i="13"/>
  <c r="D3114" i="13" s="1"/>
  <c r="E3114" i="13" s="1"/>
  <c r="F3114" i="13" s="1"/>
  <c r="M3114" i="13" s="1"/>
  <c r="B2707" i="13"/>
  <c r="D2707" i="13" s="1"/>
  <c r="E2707" i="13" s="1"/>
  <c r="F2707" i="13" s="1"/>
  <c r="M2707" i="13" s="1"/>
  <c r="B3895" i="13"/>
  <c r="D3895" i="13" s="1"/>
  <c r="E3895" i="13" s="1"/>
  <c r="F3895" i="13" s="1"/>
  <c r="M3895" i="13" s="1"/>
  <c r="B1031" i="13"/>
  <c r="D1031" i="13" s="1"/>
  <c r="E1031" i="13" s="1"/>
  <c r="F1031" i="13" s="1"/>
  <c r="M1031" i="13" s="1"/>
  <c r="B779" i="13"/>
  <c r="D779" i="13" s="1"/>
  <c r="E779" i="13" s="1"/>
  <c r="F779" i="13" s="1"/>
  <c r="M779" i="13" s="1"/>
  <c r="B1405" i="13"/>
  <c r="D1405" i="13" s="1"/>
  <c r="E1405" i="13" s="1"/>
  <c r="F1405" i="13" s="1"/>
  <c r="M1405" i="13" s="1"/>
  <c r="B2742" i="13"/>
  <c r="D2742" i="13" s="1"/>
  <c r="E2742" i="13" s="1"/>
  <c r="F2742" i="13" s="1"/>
  <c r="M2742" i="13" s="1"/>
  <c r="B1678" i="13"/>
  <c r="D1678" i="13" s="1"/>
  <c r="E1678" i="13" s="1"/>
  <c r="F1678" i="13" s="1"/>
  <c r="M1678" i="13" s="1"/>
  <c r="B4017" i="13"/>
  <c r="D4017" i="13" s="1"/>
  <c r="E4017" i="13" s="1"/>
  <c r="F4017" i="13" s="1"/>
  <c r="M4017" i="13" s="1"/>
  <c r="B1188" i="13"/>
  <c r="D1188" i="13" s="1"/>
  <c r="E1188" i="13" s="1"/>
  <c r="F1188" i="13" s="1"/>
  <c r="M1188" i="13" s="1"/>
  <c r="B2270" i="13"/>
  <c r="D2270" i="13" s="1"/>
  <c r="E2270" i="13" s="1"/>
  <c r="F2270" i="13" s="1"/>
  <c r="M2270" i="13" s="1"/>
  <c r="B2202" i="13"/>
  <c r="D2202" i="13" s="1"/>
  <c r="E2202" i="13" s="1"/>
  <c r="F2202" i="13" s="1"/>
  <c r="M2202" i="13" s="1"/>
  <c r="B1261" i="13"/>
  <c r="D1261" i="13" s="1"/>
  <c r="E1261" i="13" s="1"/>
  <c r="F1261" i="13" s="1"/>
  <c r="M1261" i="13" s="1"/>
  <c r="B575" i="13"/>
  <c r="D575" i="13" s="1"/>
  <c r="E575" i="13" s="1"/>
  <c r="F575" i="13" s="1"/>
  <c r="M575" i="13" s="1"/>
  <c r="B3431" i="13"/>
  <c r="D3431" i="13" s="1"/>
  <c r="E3431" i="13" s="1"/>
  <c r="F3431" i="13" s="1"/>
  <c r="M3431" i="13" s="1"/>
  <c r="B172" i="13"/>
  <c r="D172" i="13" s="1"/>
  <c r="E172" i="13" s="1"/>
  <c r="F172" i="13" s="1"/>
  <c r="M172" i="13" s="1"/>
  <c r="B672" i="13"/>
  <c r="D672" i="13" s="1"/>
  <c r="E672" i="13" s="1"/>
  <c r="F672" i="13" s="1"/>
  <c r="M672" i="13" s="1"/>
  <c r="B528" i="13"/>
  <c r="D528" i="13" s="1"/>
  <c r="E528" i="13" s="1"/>
  <c r="F528" i="13" s="1"/>
  <c r="M528" i="13" s="1"/>
  <c r="B383" i="13"/>
  <c r="D383" i="13" s="1"/>
  <c r="E383" i="13" s="1"/>
  <c r="F383" i="13" s="1"/>
  <c r="M383" i="13" s="1"/>
  <c r="B200" i="13"/>
  <c r="D200" i="13" s="1"/>
  <c r="E200" i="13" s="1"/>
  <c r="F200" i="13" s="1"/>
  <c r="M200" i="13" s="1"/>
  <c r="B1984" i="13"/>
  <c r="D1984" i="13" s="1"/>
  <c r="E1984" i="13" s="1"/>
  <c r="F1984" i="13" s="1"/>
  <c r="M1984" i="13" s="1"/>
  <c r="B3556" i="13"/>
  <c r="D3556" i="13" s="1"/>
  <c r="E3556" i="13" s="1"/>
  <c r="F3556" i="13" s="1"/>
  <c r="M3556" i="13" s="1"/>
  <c r="B1083" i="13"/>
  <c r="D1083" i="13" s="1"/>
  <c r="E1083" i="13" s="1"/>
  <c r="F1083" i="13" s="1"/>
  <c r="M1083" i="13" s="1"/>
  <c r="B1386" i="13"/>
  <c r="D1386" i="13" s="1"/>
  <c r="E1386" i="13" s="1"/>
  <c r="F1386" i="13" s="1"/>
  <c r="M1386" i="13" s="1"/>
  <c r="B2425" i="13"/>
  <c r="D2425" i="13" s="1"/>
  <c r="E2425" i="13" s="1"/>
  <c r="F2425" i="13" s="1"/>
  <c r="M2425" i="13" s="1"/>
  <c r="B243" i="13"/>
  <c r="D243" i="13" s="1"/>
  <c r="E243" i="13" s="1"/>
  <c r="F243" i="13" s="1"/>
  <c r="M243" i="13" s="1"/>
  <c r="B2017" i="13"/>
  <c r="D2017" i="13" s="1"/>
  <c r="E2017" i="13" s="1"/>
  <c r="F2017" i="13" s="1"/>
  <c r="M2017" i="13" s="1"/>
  <c r="B3936" i="13"/>
  <c r="D3936" i="13" s="1"/>
  <c r="E3936" i="13" s="1"/>
  <c r="F3936" i="13" s="1"/>
  <c r="M3936" i="13" s="1"/>
  <c r="B2366" i="13"/>
  <c r="D2366" i="13" s="1"/>
  <c r="E2366" i="13" s="1"/>
  <c r="F2366" i="13" s="1"/>
  <c r="M2366" i="13" s="1"/>
  <c r="B2037" i="13"/>
  <c r="D2037" i="13" s="1"/>
  <c r="E2037" i="13" s="1"/>
  <c r="F2037" i="13" s="1"/>
  <c r="M2037" i="13" s="1"/>
  <c r="B3204" i="13"/>
  <c r="D3204" i="13" s="1"/>
  <c r="E3204" i="13" s="1"/>
  <c r="F3204" i="13" s="1"/>
  <c r="M3204" i="13" s="1"/>
  <c r="B3025" i="13"/>
  <c r="D3025" i="13" s="1"/>
  <c r="E3025" i="13" s="1"/>
  <c r="F3025" i="13" s="1"/>
  <c r="M3025" i="13" s="1"/>
  <c r="B1941" i="13"/>
  <c r="D1941" i="13" s="1"/>
  <c r="E1941" i="13" s="1"/>
  <c r="F1941" i="13" s="1"/>
  <c r="M1941" i="13" s="1"/>
  <c r="B2100" i="13"/>
  <c r="D2100" i="13" s="1"/>
  <c r="E2100" i="13" s="1"/>
  <c r="F2100" i="13" s="1"/>
  <c r="M2100" i="13" s="1"/>
  <c r="B657" i="13"/>
  <c r="D657" i="13" s="1"/>
  <c r="E657" i="13" s="1"/>
  <c r="F657" i="13" s="1"/>
  <c r="M657" i="13" s="1"/>
  <c r="B956" i="13"/>
  <c r="D956" i="13" s="1"/>
  <c r="E956" i="13" s="1"/>
  <c r="F956" i="13" s="1"/>
  <c r="M956" i="13" s="1"/>
  <c r="B1008" i="13"/>
  <c r="D1008" i="13" s="1"/>
  <c r="E1008" i="13" s="1"/>
  <c r="F1008" i="13" s="1"/>
  <c r="M1008" i="13" s="1"/>
  <c r="B471" i="13"/>
  <c r="D471" i="13" s="1"/>
  <c r="E471" i="13" s="1"/>
  <c r="F471" i="13" s="1"/>
  <c r="M471" i="13" s="1"/>
  <c r="B2760" i="13"/>
  <c r="D2760" i="13" s="1"/>
  <c r="E2760" i="13" s="1"/>
  <c r="F2760" i="13" s="1"/>
  <c r="M2760" i="13" s="1"/>
  <c r="B367" i="13"/>
  <c r="D367" i="13" s="1"/>
  <c r="E367" i="13" s="1"/>
  <c r="F367" i="13" s="1"/>
  <c r="M367" i="13" s="1"/>
  <c r="B2860" i="13"/>
  <c r="D2860" i="13" s="1"/>
  <c r="E2860" i="13" s="1"/>
  <c r="F2860" i="13" s="1"/>
  <c r="M2860" i="13" s="1"/>
  <c r="B944" i="13"/>
  <c r="D944" i="13" s="1"/>
  <c r="E944" i="13" s="1"/>
  <c r="F944" i="13" s="1"/>
  <c r="M944" i="13" s="1"/>
  <c r="B3902" i="13"/>
  <c r="D3902" i="13" s="1"/>
  <c r="E3902" i="13" s="1"/>
  <c r="F3902" i="13" s="1"/>
  <c r="M3902" i="13" s="1"/>
  <c r="B426" i="13"/>
  <c r="D426" i="13" s="1"/>
  <c r="E426" i="13" s="1"/>
  <c r="F426" i="13" s="1"/>
  <c r="M426" i="13" s="1"/>
  <c r="B1475" i="13"/>
  <c r="D1475" i="13" s="1"/>
  <c r="E1475" i="13" s="1"/>
  <c r="F1475" i="13" s="1"/>
  <c r="M1475" i="13" s="1"/>
  <c r="B664" i="13"/>
  <c r="D664" i="13" s="1"/>
  <c r="E664" i="13" s="1"/>
  <c r="F664" i="13" s="1"/>
  <c r="M664" i="13" s="1"/>
  <c r="B2234" i="13"/>
  <c r="D2234" i="13" s="1"/>
  <c r="E2234" i="13" s="1"/>
  <c r="F2234" i="13" s="1"/>
  <c r="M2234" i="13" s="1"/>
  <c r="B3912" i="13"/>
  <c r="D3912" i="13" s="1"/>
  <c r="E3912" i="13" s="1"/>
  <c r="F3912" i="13" s="1"/>
  <c r="M3912" i="13" s="1"/>
  <c r="B1560" i="13"/>
  <c r="D1560" i="13" s="1"/>
  <c r="E1560" i="13" s="1"/>
  <c r="F1560" i="13" s="1"/>
  <c r="M1560" i="13" s="1"/>
  <c r="B378" i="13"/>
  <c r="D378" i="13" s="1"/>
  <c r="E378" i="13" s="1"/>
  <c r="F378" i="13" s="1"/>
  <c r="M378" i="13" s="1"/>
  <c r="B336" i="13"/>
  <c r="D336" i="13" s="1"/>
  <c r="E336" i="13" s="1"/>
  <c r="F336" i="13" s="1"/>
  <c r="M336" i="13" s="1"/>
  <c r="B2404" i="13"/>
  <c r="D2404" i="13" s="1"/>
  <c r="E2404" i="13" s="1"/>
  <c r="F2404" i="13" s="1"/>
  <c r="M2404" i="13" s="1"/>
  <c r="B2643" i="13"/>
  <c r="D2643" i="13" s="1"/>
  <c r="E2643" i="13" s="1"/>
  <c r="F2643" i="13" s="1"/>
  <c r="M2643" i="13" s="1"/>
  <c r="B1921" i="13"/>
  <c r="D1921" i="13" s="1"/>
  <c r="E1921" i="13" s="1"/>
  <c r="F1921" i="13" s="1"/>
  <c r="M1921" i="13" s="1"/>
  <c r="B4206" i="13"/>
  <c r="D4206" i="13" s="1"/>
  <c r="E4206" i="13" s="1"/>
  <c r="F4206" i="13" s="1"/>
  <c r="M4206" i="13" s="1"/>
  <c r="B2814" i="13"/>
  <c r="D2814" i="13" s="1"/>
  <c r="E2814" i="13" s="1"/>
  <c r="F2814" i="13" s="1"/>
  <c r="M2814" i="13" s="1"/>
  <c r="B1823" i="13"/>
  <c r="D1823" i="13" s="1"/>
  <c r="E1823" i="13" s="1"/>
  <c r="F1823" i="13" s="1"/>
  <c r="M1823" i="13" s="1"/>
  <c r="B814" i="13"/>
  <c r="D814" i="13" s="1"/>
  <c r="E814" i="13" s="1"/>
  <c r="F814" i="13" s="1"/>
  <c r="M814" i="13" s="1"/>
  <c r="B557" i="13"/>
  <c r="D557" i="13" s="1"/>
  <c r="E557" i="13" s="1"/>
  <c r="F557" i="13" s="1"/>
  <c r="M557" i="13" s="1"/>
  <c r="B780" i="13"/>
  <c r="D780" i="13" s="1"/>
  <c r="E780" i="13" s="1"/>
  <c r="F780" i="13" s="1"/>
  <c r="M780" i="13" s="1"/>
  <c r="B2178" i="13"/>
  <c r="D2178" i="13" s="1"/>
  <c r="E2178" i="13" s="1"/>
  <c r="F2178" i="13" s="1"/>
  <c r="M2178" i="13" s="1"/>
  <c r="B3709" i="13"/>
  <c r="D3709" i="13" s="1"/>
  <c r="E3709" i="13" s="1"/>
  <c r="F3709" i="13" s="1"/>
  <c r="M3709" i="13" s="1"/>
  <c r="B3378" i="13"/>
  <c r="D3378" i="13" s="1"/>
  <c r="E3378" i="13" s="1"/>
  <c r="F3378" i="13" s="1"/>
  <c r="M3378" i="13" s="1"/>
  <c r="B1888" i="13"/>
  <c r="D1888" i="13" s="1"/>
  <c r="E1888" i="13" s="1"/>
  <c r="F1888" i="13" s="1"/>
  <c r="M1888" i="13" s="1"/>
  <c r="B2976" i="13"/>
  <c r="D2976" i="13" s="1"/>
  <c r="E2976" i="13" s="1"/>
  <c r="F2976" i="13" s="1"/>
  <c r="M2976" i="13" s="1"/>
  <c r="B2282" i="13"/>
  <c r="D2282" i="13" s="1"/>
  <c r="E2282" i="13" s="1"/>
  <c r="F2282" i="13" s="1"/>
  <c r="M2282" i="13" s="1"/>
  <c r="B311" i="13"/>
  <c r="D311" i="13" s="1"/>
  <c r="E311" i="13" s="1"/>
  <c r="F311" i="13" s="1"/>
  <c r="M311" i="13" s="1"/>
  <c r="B2673" i="13"/>
  <c r="D2673" i="13" s="1"/>
  <c r="E2673" i="13" s="1"/>
  <c r="F2673" i="13" s="1"/>
  <c r="M2673" i="13" s="1"/>
  <c r="B2310" i="13"/>
  <c r="D2310" i="13" s="1"/>
  <c r="E2310" i="13" s="1"/>
  <c r="F2310" i="13" s="1"/>
  <c r="M2310" i="13" s="1"/>
  <c r="B2051" i="13"/>
  <c r="D2051" i="13" s="1"/>
  <c r="E2051" i="13" s="1"/>
  <c r="F2051" i="13" s="1"/>
  <c r="M2051" i="13" s="1"/>
  <c r="B370" i="13"/>
  <c r="D370" i="13" s="1"/>
  <c r="E370" i="13" s="1"/>
  <c r="F370" i="13" s="1"/>
  <c r="M370" i="13" s="1"/>
  <c r="B4094" i="13"/>
  <c r="D4094" i="13" s="1"/>
  <c r="E4094" i="13" s="1"/>
  <c r="F4094" i="13" s="1"/>
  <c r="M4094" i="13" s="1"/>
  <c r="B2693" i="13"/>
  <c r="D2693" i="13" s="1"/>
  <c r="E2693" i="13" s="1"/>
  <c r="F2693" i="13" s="1"/>
  <c r="M2693" i="13" s="1"/>
  <c r="B2141" i="13"/>
  <c r="D2141" i="13" s="1"/>
  <c r="E2141" i="13" s="1"/>
  <c r="F2141" i="13" s="1"/>
  <c r="M2141" i="13" s="1"/>
  <c r="B1914" i="13"/>
  <c r="D1914" i="13" s="1"/>
  <c r="E1914" i="13" s="1"/>
  <c r="F1914" i="13" s="1"/>
  <c r="M1914" i="13" s="1"/>
  <c r="B1427" i="13"/>
  <c r="D1427" i="13" s="1"/>
  <c r="E1427" i="13" s="1"/>
  <c r="F1427" i="13" s="1"/>
  <c r="M1427" i="13" s="1"/>
  <c r="B3873" i="13"/>
  <c r="D3873" i="13" s="1"/>
  <c r="E3873" i="13" s="1"/>
  <c r="F3873" i="13" s="1"/>
  <c r="M3873" i="13" s="1"/>
  <c r="B1339" i="13"/>
  <c r="D1339" i="13" s="1"/>
  <c r="E1339" i="13" s="1"/>
  <c r="F1339" i="13" s="1"/>
  <c r="M1339" i="13" s="1"/>
  <c r="B920" i="13"/>
  <c r="D920" i="13" s="1"/>
  <c r="E920" i="13" s="1"/>
  <c r="F920" i="13" s="1"/>
  <c r="M920" i="13" s="1"/>
  <c r="B3841" i="13"/>
  <c r="D3841" i="13" s="1"/>
  <c r="E3841" i="13" s="1"/>
  <c r="F3841" i="13" s="1"/>
  <c r="M3841" i="13" s="1"/>
  <c r="B2266" i="13"/>
  <c r="D2266" i="13" s="1"/>
  <c r="E2266" i="13" s="1"/>
  <c r="F2266" i="13" s="1"/>
  <c r="M2266" i="13" s="1"/>
  <c r="B3878" i="13"/>
  <c r="D3878" i="13" s="1"/>
  <c r="E3878" i="13" s="1"/>
  <c r="F3878" i="13" s="1"/>
  <c r="M3878" i="13" s="1"/>
  <c r="B2807" i="13"/>
  <c r="D2807" i="13" s="1"/>
  <c r="E2807" i="13" s="1"/>
  <c r="F2807" i="13" s="1"/>
  <c r="M2807" i="13" s="1"/>
  <c r="B128" i="13"/>
  <c r="D128" i="13" s="1"/>
  <c r="E128" i="13" s="1"/>
  <c r="F128" i="13" s="1"/>
  <c r="M128" i="13" s="1"/>
  <c r="B3687" i="13"/>
  <c r="D3687" i="13" s="1"/>
  <c r="E3687" i="13" s="1"/>
  <c r="F3687" i="13" s="1"/>
  <c r="M3687" i="13" s="1"/>
  <c r="B4133" i="13"/>
  <c r="D4133" i="13" s="1"/>
  <c r="E4133" i="13" s="1"/>
  <c r="F4133" i="13" s="1"/>
  <c r="M4133" i="13" s="1"/>
  <c r="B313" i="13"/>
  <c r="D313" i="13" s="1"/>
  <c r="E313" i="13" s="1"/>
  <c r="F313" i="13" s="1"/>
  <c r="M313" i="13" s="1"/>
  <c r="B2496" i="13"/>
  <c r="D2496" i="13" s="1"/>
  <c r="E2496" i="13" s="1"/>
  <c r="F2496" i="13" s="1"/>
  <c r="M2496" i="13" s="1"/>
  <c r="B1455" i="13"/>
  <c r="D1455" i="13" s="1"/>
  <c r="E1455" i="13" s="1"/>
  <c r="F1455" i="13" s="1"/>
  <c r="M1455" i="13" s="1"/>
  <c r="B3048" i="13"/>
  <c r="D3048" i="13" s="1"/>
  <c r="E3048" i="13" s="1"/>
  <c r="F3048" i="13" s="1"/>
  <c r="M3048" i="13" s="1"/>
  <c r="B3672" i="13"/>
  <c r="D3672" i="13" s="1"/>
  <c r="E3672" i="13" s="1"/>
  <c r="F3672" i="13" s="1"/>
  <c r="M3672" i="13" s="1"/>
  <c r="B4003" i="13"/>
  <c r="D4003" i="13" s="1"/>
  <c r="E4003" i="13" s="1"/>
  <c r="F4003" i="13" s="1"/>
  <c r="M4003" i="13" s="1"/>
  <c r="B725" i="13"/>
  <c r="D725" i="13" s="1"/>
  <c r="E725" i="13" s="1"/>
  <c r="F725" i="13" s="1"/>
  <c r="M725" i="13" s="1"/>
  <c r="B2949" i="13"/>
  <c r="D2949" i="13" s="1"/>
  <c r="E2949" i="13" s="1"/>
  <c r="F2949" i="13" s="1"/>
  <c r="M2949" i="13" s="1"/>
  <c r="B1146" i="13"/>
  <c r="D1146" i="13" s="1"/>
  <c r="E1146" i="13" s="1"/>
  <c r="F1146" i="13" s="1"/>
  <c r="M1146" i="13" s="1"/>
  <c r="B3480" i="13"/>
  <c r="D3480" i="13" s="1"/>
  <c r="E3480" i="13" s="1"/>
  <c r="F3480" i="13" s="1"/>
  <c r="M3480" i="13" s="1"/>
  <c r="B2475" i="13"/>
  <c r="D2475" i="13" s="1"/>
  <c r="E2475" i="13" s="1"/>
  <c r="F2475" i="13" s="1"/>
  <c r="M2475" i="13" s="1"/>
  <c r="B2883" i="13"/>
  <c r="D2883" i="13" s="1"/>
  <c r="E2883" i="13" s="1"/>
  <c r="F2883" i="13" s="1"/>
  <c r="M2883" i="13" s="1"/>
  <c r="B429" i="13"/>
  <c r="D429" i="13" s="1"/>
  <c r="E429" i="13" s="1"/>
  <c r="F429" i="13" s="1"/>
  <c r="M429" i="13" s="1"/>
  <c r="B1398" i="13"/>
  <c r="D1398" i="13" s="1"/>
  <c r="E1398" i="13" s="1"/>
  <c r="F1398" i="13" s="1"/>
  <c r="M1398" i="13" s="1"/>
  <c r="B3857" i="13"/>
  <c r="D3857" i="13" s="1"/>
  <c r="E3857" i="13" s="1"/>
  <c r="F3857" i="13" s="1"/>
  <c r="M3857" i="13" s="1"/>
  <c r="B2893" i="13"/>
  <c r="D2893" i="13" s="1"/>
  <c r="E2893" i="13" s="1"/>
  <c r="F2893" i="13" s="1"/>
  <c r="M2893" i="13" s="1"/>
  <c r="B1287" i="13"/>
  <c r="D1287" i="13" s="1"/>
  <c r="E1287" i="13" s="1"/>
  <c r="F1287" i="13" s="1"/>
  <c r="M1287" i="13" s="1"/>
  <c r="B1527" i="13"/>
  <c r="D1527" i="13" s="1"/>
  <c r="E1527" i="13" s="1"/>
  <c r="F1527" i="13" s="1"/>
  <c r="M1527" i="13" s="1"/>
  <c r="B1347" i="13"/>
  <c r="D1347" i="13" s="1"/>
  <c r="E1347" i="13" s="1"/>
  <c r="F1347" i="13" s="1"/>
  <c r="M1347" i="13" s="1"/>
  <c r="B3207" i="13"/>
  <c r="D3207" i="13" s="1"/>
  <c r="E3207" i="13" s="1"/>
  <c r="F3207" i="13" s="1"/>
  <c r="M3207" i="13" s="1"/>
  <c r="B3097" i="13"/>
  <c r="D3097" i="13" s="1"/>
  <c r="E3097" i="13" s="1"/>
  <c r="F3097" i="13" s="1"/>
  <c r="M3097" i="13" s="1"/>
  <c r="B1790" i="13"/>
  <c r="D1790" i="13" s="1"/>
  <c r="E1790" i="13" s="1"/>
  <c r="F1790" i="13" s="1"/>
  <c r="M1790" i="13" s="1"/>
  <c r="B1813" i="13"/>
  <c r="D1813" i="13" s="1"/>
  <c r="E1813" i="13" s="1"/>
  <c r="F1813" i="13" s="1"/>
  <c r="M1813" i="13" s="1"/>
  <c r="B3555" i="13"/>
  <c r="D3555" i="13" s="1"/>
  <c r="E3555" i="13" s="1"/>
  <c r="F3555" i="13" s="1"/>
  <c r="M3555" i="13" s="1"/>
  <c r="B773" i="13"/>
  <c r="D773" i="13" s="1"/>
  <c r="E773" i="13" s="1"/>
  <c r="F773" i="13" s="1"/>
  <c r="M773" i="13" s="1"/>
  <c r="B1992" i="13"/>
  <c r="D1992" i="13" s="1"/>
  <c r="E1992" i="13" s="1"/>
  <c r="F1992" i="13" s="1"/>
  <c r="M1992" i="13" s="1"/>
  <c r="B1836" i="13"/>
  <c r="D1836" i="13" s="1"/>
  <c r="E1836" i="13" s="1"/>
  <c r="F1836" i="13" s="1"/>
  <c r="M1836" i="13" s="1"/>
  <c r="B2203" i="13"/>
  <c r="D2203" i="13" s="1"/>
  <c r="E2203" i="13" s="1"/>
  <c r="F2203" i="13" s="1"/>
  <c r="M2203" i="13" s="1"/>
  <c r="B585" i="13"/>
  <c r="D585" i="13" s="1"/>
  <c r="E585" i="13" s="1"/>
  <c r="F585" i="13" s="1"/>
  <c r="M585" i="13" s="1"/>
  <c r="B1506" i="13"/>
  <c r="D1506" i="13" s="1"/>
  <c r="E1506" i="13" s="1"/>
  <c r="F1506" i="13" s="1"/>
  <c r="M1506" i="13" s="1"/>
  <c r="B3336" i="13"/>
  <c r="D3336" i="13" s="1"/>
  <c r="E3336" i="13" s="1"/>
  <c r="F3336" i="13" s="1"/>
  <c r="M3336" i="13" s="1"/>
  <c r="B2603" i="13"/>
  <c r="D2603" i="13" s="1"/>
  <c r="E2603" i="13" s="1"/>
  <c r="F2603" i="13" s="1"/>
  <c r="M2603" i="13" s="1"/>
  <c r="B3073" i="13"/>
  <c r="D3073" i="13" s="1"/>
  <c r="E3073" i="13" s="1"/>
  <c r="F3073" i="13" s="1"/>
  <c r="M3073" i="13" s="1"/>
  <c r="B315" i="13"/>
  <c r="D315" i="13" s="1"/>
  <c r="E315" i="13" s="1"/>
  <c r="F315" i="13" s="1"/>
  <c r="M315" i="13" s="1"/>
  <c r="B181" i="13"/>
  <c r="D181" i="13" s="1"/>
  <c r="E181" i="13" s="1"/>
  <c r="F181" i="13" s="1"/>
  <c r="M181" i="13" s="1"/>
  <c r="B3942" i="13"/>
  <c r="D3942" i="13" s="1"/>
  <c r="E3942" i="13" s="1"/>
  <c r="F3942" i="13" s="1"/>
  <c r="M3942" i="13" s="1"/>
  <c r="B2448" i="13"/>
  <c r="D2448" i="13" s="1"/>
  <c r="E2448" i="13" s="1"/>
  <c r="F2448" i="13" s="1"/>
  <c r="M2448" i="13" s="1"/>
  <c r="B2235" i="13"/>
  <c r="D2235" i="13" s="1"/>
  <c r="E2235" i="13" s="1"/>
  <c r="F2235" i="13" s="1"/>
  <c r="M2235" i="13" s="1"/>
  <c r="B2421" i="13"/>
  <c r="D2421" i="13" s="1"/>
  <c r="E2421" i="13" s="1"/>
  <c r="F2421" i="13" s="1"/>
  <c r="M2421" i="13" s="1"/>
  <c r="B4043" i="13"/>
  <c r="D4043" i="13" s="1"/>
  <c r="E4043" i="13" s="1"/>
  <c r="F4043" i="13" s="1"/>
  <c r="M4043" i="13" s="1"/>
  <c r="B3446" i="13"/>
  <c r="D3446" i="13" s="1"/>
  <c r="E3446" i="13" s="1"/>
  <c r="F3446" i="13" s="1"/>
  <c r="M3446" i="13" s="1"/>
  <c r="B438" i="13"/>
  <c r="D438" i="13" s="1"/>
  <c r="E438" i="13" s="1"/>
  <c r="F438" i="13" s="1"/>
  <c r="M438" i="13" s="1"/>
  <c r="B3998" i="13"/>
  <c r="D3998" i="13" s="1"/>
  <c r="E3998" i="13" s="1"/>
  <c r="F3998" i="13" s="1"/>
  <c r="M3998" i="13" s="1"/>
  <c r="B1750" i="13"/>
  <c r="D1750" i="13" s="1"/>
  <c r="E1750" i="13" s="1"/>
  <c r="F1750" i="13" s="1"/>
  <c r="M1750" i="13" s="1"/>
  <c r="B2591" i="13"/>
  <c r="D2591" i="13" s="1"/>
  <c r="E2591" i="13" s="1"/>
  <c r="F2591" i="13" s="1"/>
  <c r="M2591" i="13" s="1"/>
  <c r="B1220" i="13"/>
  <c r="D1220" i="13" s="1"/>
  <c r="E1220" i="13" s="1"/>
  <c r="F1220" i="13" s="1"/>
  <c r="M1220" i="13" s="1"/>
  <c r="B18" i="13"/>
  <c r="D18" i="13" s="1"/>
  <c r="E18" i="13" s="1"/>
  <c r="F18" i="13" s="1"/>
  <c r="M18" i="13" s="1"/>
  <c r="B926" i="13"/>
  <c r="D926" i="13" s="1"/>
  <c r="E926" i="13" s="1"/>
  <c r="F926" i="13" s="1"/>
  <c r="M926" i="13" s="1"/>
  <c r="B3244" i="13"/>
  <c r="D3244" i="13" s="1"/>
  <c r="E3244" i="13" s="1"/>
  <c r="F3244" i="13" s="1"/>
  <c r="M3244" i="13" s="1"/>
  <c r="B589" i="13"/>
  <c r="D589" i="13" s="1"/>
  <c r="E589" i="13" s="1"/>
  <c r="F589" i="13" s="1"/>
  <c r="M589" i="13" s="1"/>
  <c r="B1550" i="13"/>
  <c r="D1550" i="13" s="1"/>
  <c r="E1550" i="13" s="1"/>
  <c r="F1550" i="13" s="1"/>
  <c r="M1550" i="13" s="1"/>
  <c r="B3289" i="13"/>
  <c r="D3289" i="13" s="1"/>
  <c r="E3289" i="13" s="1"/>
  <c r="F3289" i="13" s="1"/>
  <c r="M3289" i="13" s="1"/>
  <c r="B1588" i="13"/>
  <c r="D1588" i="13" s="1"/>
  <c r="E1588" i="13" s="1"/>
  <c r="F1588" i="13" s="1"/>
  <c r="M1588" i="13" s="1"/>
  <c r="B1078" i="13"/>
  <c r="D1078" i="13" s="1"/>
  <c r="E1078" i="13" s="1"/>
  <c r="F1078" i="13" s="1"/>
  <c r="M1078" i="13" s="1"/>
  <c r="B1090" i="13"/>
  <c r="D1090" i="13" s="1"/>
  <c r="E1090" i="13" s="1"/>
  <c r="F1090" i="13" s="1"/>
  <c r="M1090" i="13" s="1"/>
  <c r="B353" i="13"/>
  <c r="D353" i="13" s="1"/>
  <c r="E353" i="13" s="1"/>
  <c r="F353" i="13" s="1"/>
  <c r="M353" i="13" s="1"/>
  <c r="B4171" i="13"/>
  <c r="D4171" i="13" s="1"/>
  <c r="E4171" i="13" s="1"/>
  <c r="F4171" i="13" s="1"/>
  <c r="M4171" i="13" s="1"/>
  <c r="B2511" i="13"/>
  <c r="D2511" i="13" s="1"/>
  <c r="E2511" i="13" s="1"/>
  <c r="F2511" i="13" s="1"/>
  <c r="M2511" i="13" s="1"/>
  <c r="B941" i="13"/>
  <c r="D941" i="13" s="1"/>
  <c r="E941" i="13" s="1"/>
  <c r="F941" i="13" s="1"/>
  <c r="M941" i="13" s="1"/>
  <c r="B2594" i="13"/>
  <c r="D2594" i="13" s="1"/>
  <c r="E2594" i="13" s="1"/>
  <c r="F2594" i="13" s="1"/>
  <c r="M2594" i="13" s="1"/>
  <c r="B1610" i="13"/>
  <c r="D1610" i="13" s="1"/>
  <c r="E1610" i="13" s="1"/>
  <c r="F1610" i="13" s="1"/>
  <c r="M1610" i="13" s="1"/>
  <c r="B3997" i="13"/>
  <c r="D3997" i="13" s="1"/>
  <c r="E3997" i="13" s="1"/>
  <c r="F3997" i="13" s="1"/>
  <c r="M3997" i="13" s="1"/>
  <c r="B1878" i="13"/>
  <c r="D1878" i="13" s="1"/>
  <c r="E1878" i="13" s="1"/>
  <c r="F1878" i="13" s="1"/>
  <c r="M1878" i="13" s="1"/>
  <c r="B682" i="13"/>
  <c r="D682" i="13" s="1"/>
  <c r="E682" i="13" s="1"/>
  <c r="F682" i="13" s="1"/>
  <c r="M682" i="13" s="1"/>
  <c r="B409" i="13"/>
  <c r="D409" i="13" s="1"/>
  <c r="E409" i="13" s="1"/>
  <c r="F409" i="13" s="1"/>
  <c r="M409" i="13" s="1"/>
  <c r="B2389" i="13"/>
  <c r="D2389" i="13" s="1"/>
  <c r="E2389" i="13" s="1"/>
  <c r="F2389" i="13" s="1"/>
  <c r="M2389" i="13" s="1"/>
  <c r="B1013" i="13"/>
  <c r="D1013" i="13" s="1"/>
  <c r="E1013" i="13" s="1"/>
  <c r="F1013" i="13" s="1"/>
  <c r="M1013" i="13" s="1"/>
  <c r="B145" i="13"/>
  <c r="D145" i="13" s="1"/>
  <c r="E145" i="13" s="1"/>
  <c r="F145" i="13" s="1"/>
  <c r="M145" i="13" s="1"/>
  <c r="B3872" i="13"/>
  <c r="D3872" i="13" s="1"/>
  <c r="E3872" i="13" s="1"/>
  <c r="F3872" i="13" s="1"/>
  <c r="M3872" i="13" s="1"/>
  <c r="B520" i="13"/>
  <c r="D520" i="13" s="1"/>
  <c r="E520" i="13" s="1"/>
  <c r="F520" i="13" s="1"/>
  <c r="M520" i="13" s="1"/>
  <c r="B3162" i="13"/>
  <c r="D3162" i="13" s="1"/>
  <c r="E3162" i="13" s="1"/>
  <c r="F3162" i="13" s="1"/>
  <c r="M3162" i="13" s="1"/>
  <c r="B3837" i="13"/>
  <c r="D3837" i="13" s="1"/>
  <c r="E3837" i="13" s="1"/>
  <c r="F3837" i="13" s="1"/>
  <c r="M3837" i="13" s="1"/>
  <c r="B3041" i="13"/>
  <c r="D3041" i="13" s="1"/>
  <c r="E3041" i="13" s="1"/>
  <c r="F3041" i="13" s="1"/>
  <c r="M3041" i="13" s="1"/>
  <c r="B3596" i="13"/>
  <c r="D3596" i="13" s="1"/>
  <c r="E3596" i="13" s="1"/>
  <c r="F3596" i="13" s="1"/>
  <c r="M3596" i="13" s="1"/>
  <c r="B1284" i="13"/>
  <c r="D1284" i="13" s="1"/>
  <c r="E1284" i="13" s="1"/>
  <c r="F1284" i="13" s="1"/>
  <c r="M1284" i="13" s="1"/>
  <c r="B3854" i="13"/>
  <c r="D3854" i="13" s="1"/>
  <c r="E3854" i="13" s="1"/>
  <c r="F3854" i="13" s="1"/>
  <c r="M3854" i="13" s="1"/>
  <c r="B3698" i="13"/>
  <c r="D3698" i="13" s="1"/>
  <c r="E3698" i="13" s="1"/>
  <c r="F3698" i="13" s="1"/>
  <c r="M3698" i="13" s="1"/>
  <c r="B847" i="13"/>
  <c r="D847" i="13" s="1"/>
  <c r="E847" i="13" s="1"/>
  <c r="F847" i="13" s="1"/>
  <c r="M847" i="13" s="1"/>
  <c r="B1054" i="13"/>
  <c r="D1054" i="13" s="1"/>
  <c r="E1054" i="13" s="1"/>
  <c r="F1054" i="13" s="1"/>
  <c r="M1054" i="13" s="1"/>
  <c r="B80" i="13"/>
  <c r="D80" i="13" s="1"/>
  <c r="E80" i="13" s="1"/>
  <c r="F80" i="13" s="1"/>
  <c r="M80" i="13" s="1"/>
  <c r="B3663" i="13"/>
  <c r="D3663" i="13" s="1"/>
  <c r="E3663" i="13" s="1"/>
  <c r="F3663" i="13" s="1"/>
  <c r="M3663" i="13" s="1"/>
  <c r="B3646" i="13"/>
  <c r="D3646" i="13" s="1"/>
  <c r="E3646" i="13" s="1"/>
  <c r="F3646" i="13" s="1"/>
  <c r="M3646" i="13" s="1"/>
  <c r="B189" i="13"/>
  <c r="D189" i="13" s="1"/>
  <c r="E189" i="13" s="1"/>
  <c r="F189" i="13" s="1"/>
  <c r="M189" i="13" s="1"/>
  <c r="B1241" i="13"/>
  <c r="D1241" i="13" s="1"/>
  <c r="E1241" i="13" s="1"/>
  <c r="F1241" i="13" s="1"/>
  <c r="M1241" i="13" s="1"/>
  <c r="B2261" i="13"/>
  <c r="D2261" i="13" s="1"/>
  <c r="E2261" i="13" s="1"/>
  <c r="F2261" i="13" s="1"/>
  <c r="M2261" i="13" s="1"/>
  <c r="B1762" i="13"/>
  <c r="D1762" i="13" s="1"/>
  <c r="E1762" i="13" s="1"/>
  <c r="F1762" i="13" s="1"/>
  <c r="M1762" i="13" s="1"/>
  <c r="B3964" i="13"/>
  <c r="D3964" i="13" s="1"/>
  <c r="E3964" i="13" s="1"/>
  <c r="F3964" i="13" s="1"/>
  <c r="M3964" i="13" s="1"/>
  <c r="B4032" i="13"/>
  <c r="D4032" i="13" s="1"/>
  <c r="E4032" i="13" s="1"/>
  <c r="F4032" i="13" s="1"/>
  <c r="M4032" i="13" s="1"/>
  <c r="B2439" i="13"/>
  <c r="D2439" i="13" s="1"/>
  <c r="E2439" i="13" s="1"/>
  <c r="F2439" i="13" s="1"/>
  <c r="M2439" i="13" s="1"/>
  <c r="B2229" i="13"/>
  <c r="D2229" i="13" s="1"/>
  <c r="E2229" i="13" s="1"/>
  <c r="F2229" i="13" s="1"/>
  <c r="M2229" i="13" s="1"/>
  <c r="B3649" i="13"/>
  <c r="D3649" i="13" s="1"/>
  <c r="E3649" i="13" s="1"/>
  <c r="F3649" i="13" s="1"/>
  <c r="M3649" i="13" s="1"/>
  <c r="B3513" i="13"/>
  <c r="D3513" i="13" s="1"/>
  <c r="E3513" i="13" s="1"/>
  <c r="F3513" i="13" s="1"/>
  <c r="M3513" i="13" s="1"/>
  <c r="B1949" i="13"/>
  <c r="D1949" i="13" s="1"/>
  <c r="E1949" i="13" s="1"/>
  <c r="F1949" i="13" s="1"/>
  <c r="M1949" i="13" s="1"/>
  <c r="B962" i="13"/>
  <c r="D962" i="13" s="1"/>
  <c r="E962" i="13" s="1"/>
  <c r="F962" i="13" s="1"/>
  <c r="M962" i="13" s="1"/>
  <c r="B3103" i="13"/>
  <c r="D3103" i="13" s="1"/>
  <c r="E3103" i="13" s="1"/>
  <c r="F3103" i="13" s="1"/>
  <c r="M3103" i="13" s="1"/>
  <c r="B1815" i="13"/>
  <c r="D1815" i="13" s="1"/>
  <c r="E1815" i="13" s="1"/>
  <c r="F1815" i="13" s="1"/>
  <c r="M1815" i="13" s="1"/>
  <c r="B2559" i="13"/>
  <c r="D2559" i="13" s="1"/>
  <c r="E2559" i="13" s="1"/>
  <c r="F2559" i="13" s="1"/>
  <c r="M2559" i="13" s="1"/>
  <c r="B1791" i="13"/>
  <c r="D1791" i="13" s="1"/>
  <c r="E1791" i="13" s="1"/>
  <c r="F1791" i="13" s="1"/>
  <c r="M1791" i="13" s="1"/>
  <c r="B942" i="13"/>
  <c r="D942" i="13" s="1"/>
  <c r="E942" i="13" s="1"/>
  <c r="F942" i="13" s="1"/>
  <c r="M942" i="13" s="1"/>
  <c r="B3296" i="13"/>
  <c r="D3296" i="13" s="1"/>
  <c r="E3296" i="13" s="1"/>
  <c r="F3296" i="13" s="1"/>
  <c r="M3296" i="13" s="1"/>
  <c r="B3941" i="13"/>
  <c r="D3941" i="13" s="1"/>
  <c r="E3941" i="13" s="1"/>
  <c r="F3941" i="13" s="1"/>
  <c r="M3941" i="13" s="1"/>
  <c r="B3535" i="13"/>
  <c r="D3535" i="13" s="1"/>
  <c r="E3535" i="13" s="1"/>
  <c r="F3535" i="13" s="1"/>
  <c r="M3535" i="13" s="1"/>
  <c r="B3107" i="13"/>
  <c r="D3107" i="13" s="1"/>
  <c r="E3107" i="13" s="1"/>
  <c r="F3107" i="13" s="1"/>
  <c r="M3107" i="13" s="1"/>
  <c r="B1716" i="13"/>
  <c r="D1716" i="13" s="1"/>
  <c r="E1716" i="13" s="1"/>
  <c r="F1716" i="13" s="1"/>
  <c r="M1716" i="13" s="1"/>
  <c r="B1033" i="13"/>
  <c r="D1033" i="13" s="1"/>
  <c r="E1033" i="13" s="1"/>
  <c r="F1033" i="13" s="1"/>
  <c r="M1033" i="13" s="1"/>
  <c r="B26" i="13"/>
  <c r="D26" i="13" s="1"/>
  <c r="E26" i="13" s="1"/>
  <c r="F26" i="13" s="1"/>
  <c r="M26" i="13" s="1"/>
  <c r="B3391" i="13"/>
  <c r="D3391" i="13" s="1"/>
  <c r="E3391" i="13" s="1"/>
  <c r="F3391" i="13" s="1"/>
  <c r="M3391" i="13" s="1"/>
  <c r="B350" i="13"/>
  <c r="D350" i="13" s="1"/>
  <c r="E350" i="13" s="1"/>
  <c r="F350" i="13" s="1"/>
  <c r="M350" i="13" s="1"/>
  <c r="B1396" i="13"/>
  <c r="D1396" i="13" s="1"/>
  <c r="E1396" i="13" s="1"/>
  <c r="F1396" i="13" s="1"/>
  <c r="M1396" i="13" s="1"/>
  <c r="B1255" i="13"/>
  <c r="D1255" i="13" s="1"/>
  <c r="E1255" i="13" s="1"/>
  <c r="F1255" i="13" s="1"/>
  <c r="M1255" i="13" s="1"/>
  <c r="B3213" i="13"/>
  <c r="D3213" i="13" s="1"/>
  <c r="E3213" i="13" s="1"/>
  <c r="F3213" i="13" s="1"/>
  <c r="M3213" i="13" s="1"/>
  <c r="B3159" i="13"/>
  <c r="D3159" i="13" s="1"/>
  <c r="E3159" i="13" s="1"/>
  <c r="F3159" i="13" s="1"/>
  <c r="M3159" i="13" s="1"/>
  <c r="B3880" i="13"/>
  <c r="D3880" i="13" s="1"/>
  <c r="E3880" i="13" s="1"/>
  <c r="F3880" i="13" s="1"/>
  <c r="M3880" i="13" s="1"/>
  <c r="B2848" i="13"/>
  <c r="D2848" i="13" s="1"/>
  <c r="E2848" i="13" s="1"/>
  <c r="F2848" i="13" s="1"/>
  <c r="M2848" i="13" s="1"/>
  <c r="B821" i="13"/>
  <c r="D821" i="13" s="1"/>
  <c r="E821" i="13" s="1"/>
  <c r="F821" i="13" s="1"/>
  <c r="M821" i="13" s="1"/>
  <c r="B2497" i="13"/>
  <c r="D2497" i="13" s="1"/>
  <c r="E2497" i="13" s="1"/>
  <c r="F2497" i="13" s="1"/>
  <c r="M2497" i="13" s="1"/>
  <c r="B4004" i="13"/>
  <c r="D4004" i="13" s="1"/>
  <c r="E4004" i="13" s="1"/>
  <c r="F4004" i="13" s="1"/>
  <c r="M4004" i="13" s="1"/>
  <c r="B953" i="13"/>
  <c r="D953" i="13" s="1"/>
  <c r="E953" i="13" s="1"/>
  <c r="F953" i="13" s="1"/>
  <c r="M953" i="13" s="1"/>
  <c r="B3601" i="13"/>
  <c r="D3601" i="13" s="1"/>
  <c r="E3601" i="13" s="1"/>
  <c r="F3601" i="13" s="1"/>
  <c r="M3601" i="13" s="1"/>
  <c r="B3360" i="13"/>
  <c r="D3360" i="13" s="1"/>
  <c r="E3360" i="13" s="1"/>
  <c r="F3360" i="13" s="1"/>
  <c r="M3360" i="13" s="1"/>
  <c r="B1238" i="13"/>
  <c r="D1238" i="13" s="1"/>
  <c r="E1238" i="13" s="1"/>
  <c r="F1238" i="13" s="1"/>
  <c r="M1238" i="13" s="1"/>
  <c r="B175" i="13"/>
  <c r="D175" i="13" s="1"/>
  <c r="E175" i="13" s="1"/>
  <c r="F175" i="13" s="1"/>
  <c r="M175" i="13" s="1"/>
  <c r="B912" i="13"/>
  <c r="D912" i="13" s="1"/>
  <c r="E912" i="13" s="1"/>
  <c r="F912" i="13" s="1"/>
  <c r="M912" i="13" s="1"/>
  <c r="B3004" i="13"/>
  <c r="D3004" i="13" s="1"/>
  <c r="E3004" i="13" s="1"/>
  <c r="F3004" i="13" s="1"/>
  <c r="M3004" i="13" s="1"/>
  <c r="B1152" i="13"/>
  <c r="D1152" i="13" s="1"/>
  <c r="E1152" i="13" s="1"/>
  <c r="F1152" i="13" s="1"/>
  <c r="M1152" i="13" s="1"/>
  <c r="B411" i="13"/>
  <c r="D411" i="13" s="1"/>
  <c r="E411" i="13" s="1"/>
  <c r="F411" i="13" s="1"/>
  <c r="M411" i="13" s="1"/>
  <c r="B3382" i="13"/>
  <c r="D3382" i="13" s="1"/>
  <c r="E3382" i="13" s="1"/>
  <c r="F3382" i="13" s="1"/>
  <c r="M3382" i="13" s="1"/>
  <c r="B1193" i="13"/>
  <c r="D1193" i="13" s="1"/>
  <c r="E1193" i="13" s="1"/>
  <c r="F1193" i="13" s="1"/>
  <c r="M1193" i="13" s="1"/>
  <c r="B3361" i="13"/>
  <c r="D3361" i="13" s="1"/>
  <c r="E3361" i="13" s="1"/>
  <c r="F3361" i="13" s="1"/>
  <c r="M3361" i="13" s="1"/>
  <c r="B660" i="13"/>
  <c r="D660" i="13" s="1"/>
  <c r="E660" i="13" s="1"/>
  <c r="F660" i="13" s="1"/>
  <c r="M660" i="13" s="1"/>
  <c r="B1403" i="13"/>
  <c r="D1403" i="13" s="1"/>
  <c r="E1403" i="13" s="1"/>
  <c r="F1403" i="13" s="1"/>
  <c r="M1403" i="13" s="1"/>
  <c r="B3164" i="13"/>
  <c r="D3164" i="13" s="1"/>
  <c r="E3164" i="13" s="1"/>
  <c r="F3164" i="13" s="1"/>
  <c r="M3164" i="13" s="1"/>
  <c r="B4063" i="13"/>
  <c r="D4063" i="13" s="1"/>
  <c r="E4063" i="13" s="1"/>
  <c r="F4063" i="13" s="1"/>
  <c r="M4063" i="13" s="1"/>
  <c r="B2120" i="13"/>
  <c r="D2120" i="13" s="1"/>
  <c r="E2120" i="13" s="1"/>
  <c r="F2120" i="13" s="1"/>
  <c r="M2120" i="13" s="1"/>
  <c r="B3416" i="13"/>
  <c r="D3416" i="13" s="1"/>
  <c r="E3416" i="13" s="1"/>
  <c r="F3416" i="13" s="1"/>
  <c r="M3416" i="13" s="1"/>
  <c r="B3620" i="13"/>
  <c r="D3620" i="13" s="1"/>
  <c r="E3620" i="13" s="1"/>
  <c r="F3620" i="13" s="1"/>
  <c r="M3620" i="13" s="1"/>
  <c r="B525" i="13"/>
  <c r="D525" i="13" s="1"/>
  <c r="E525" i="13" s="1"/>
  <c r="F525" i="13" s="1"/>
  <c r="M525" i="13" s="1"/>
  <c r="B949" i="13"/>
  <c r="D949" i="13" s="1"/>
  <c r="E949" i="13" s="1"/>
  <c r="F949" i="13" s="1"/>
  <c r="M949" i="13" s="1"/>
  <c r="B2155" i="13"/>
  <c r="D2155" i="13" s="1"/>
  <c r="E2155" i="13" s="1"/>
  <c r="F2155" i="13" s="1"/>
  <c r="M2155" i="13" s="1"/>
  <c r="B2197" i="13"/>
  <c r="D2197" i="13" s="1"/>
  <c r="E2197" i="13" s="1"/>
  <c r="F2197" i="13" s="1"/>
  <c r="M2197" i="13" s="1"/>
  <c r="B3179" i="13"/>
  <c r="D3179" i="13" s="1"/>
  <c r="E3179" i="13" s="1"/>
  <c r="F3179" i="13" s="1"/>
  <c r="M3179" i="13" s="1"/>
  <c r="B1948" i="13"/>
  <c r="D1948" i="13" s="1"/>
  <c r="E1948" i="13" s="1"/>
  <c r="F1948" i="13" s="1"/>
  <c r="M1948" i="13" s="1"/>
  <c r="B3929" i="13"/>
  <c r="D3929" i="13" s="1"/>
  <c r="E3929" i="13" s="1"/>
  <c r="F3929" i="13" s="1"/>
  <c r="M3929" i="13" s="1"/>
  <c r="B1855" i="13"/>
  <c r="D1855" i="13" s="1"/>
  <c r="E1855" i="13" s="1"/>
  <c r="F1855" i="13" s="1"/>
  <c r="M1855" i="13" s="1"/>
  <c r="B2743" i="13"/>
  <c r="D2743" i="13" s="1"/>
  <c r="E2743" i="13" s="1"/>
  <c r="F2743" i="13" s="1"/>
  <c r="M2743" i="13" s="1"/>
  <c r="B2110" i="13"/>
  <c r="D2110" i="13" s="1"/>
  <c r="E2110" i="13" s="1"/>
  <c r="F2110" i="13" s="1"/>
  <c r="M2110" i="13" s="1"/>
  <c r="B4141" i="13"/>
  <c r="D4141" i="13" s="1"/>
  <c r="E4141" i="13" s="1"/>
  <c r="F4141" i="13" s="1"/>
  <c r="M4141" i="13" s="1"/>
  <c r="B2551" i="13"/>
  <c r="D2551" i="13" s="1"/>
  <c r="E2551" i="13" s="1"/>
  <c r="F2551" i="13" s="1"/>
  <c r="M2551" i="13" s="1"/>
  <c r="B3236" i="13"/>
  <c r="D3236" i="13" s="1"/>
  <c r="E3236" i="13" s="1"/>
  <c r="F3236" i="13" s="1"/>
  <c r="M3236" i="13" s="1"/>
  <c r="B2316" i="13"/>
  <c r="D2316" i="13" s="1"/>
  <c r="E2316" i="13" s="1"/>
  <c r="F2316" i="13" s="1"/>
  <c r="M2316" i="13" s="1"/>
  <c r="B2945" i="13"/>
  <c r="D2945" i="13" s="1"/>
  <c r="E2945" i="13" s="1"/>
  <c r="F2945" i="13" s="1"/>
  <c r="M2945" i="13" s="1"/>
  <c r="B266" i="13"/>
  <c r="D266" i="13" s="1"/>
  <c r="E266" i="13" s="1"/>
  <c r="F266" i="13" s="1"/>
  <c r="M266" i="13" s="1"/>
  <c r="B3828" i="13"/>
  <c r="D3828" i="13" s="1"/>
  <c r="E3828" i="13" s="1"/>
  <c r="F3828" i="13" s="1"/>
  <c r="M3828" i="13" s="1"/>
  <c r="B1001" i="13"/>
  <c r="D1001" i="13" s="1"/>
  <c r="E1001" i="13" s="1"/>
  <c r="F1001" i="13" s="1"/>
  <c r="M1001" i="13" s="1"/>
  <c r="B4089" i="13"/>
  <c r="D4089" i="13" s="1"/>
  <c r="E4089" i="13" s="1"/>
  <c r="F4089" i="13" s="1"/>
  <c r="M4089" i="13" s="1"/>
  <c r="B2588" i="13"/>
  <c r="D2588" i="13" s="1"/>
  <c r="E2588" i="13" s="1"/>
  <c r="F2588" i="13" s="1"/>
  <c r="M2588" i="13" s="1"/>
  <c r="B3573" i="13"/>
  <c r="D3573" i="13" s="1"/>
  <c r="E3573" i="13" s="1"/>
  <c r="F3573" i="13" s="1"/>
  <c r="M3573" i="13" s="1"/>
  <c r="B3017" i="13"/>
  <c r="D3017" i="13" s="1"/>
  <c r="E3017" i="13" s="1"/>
  <c r="F3017" i="13" s="1"/>
  <c r="M3017" i="13" s="1"/>
  <c r="B916" i="13"/>
  <c r="D916" i="13" s="1"/>
  <c r="E916" i="13" s="1"/>
  <c r="F916" i="13" s="1"/>
  <c r="M916" i="13" s="1"/>
  <c r="B1314" i="13"/>
  <c r="D1314" i="13" s="1"/>
  <c r="E1314" i="13" s="1"/>
  <c r="F1314" i="13" s="1"/>
  <c r="M1314" i="13" s="1"/>
  <c r="B4188" i="13"/>
  <c r="D4188" i="13" s="1"/>
  <c r="E4188" i="13" s="1"/>
  <c r="F4188" i="13" s="1"/>
  <c r="M4188" i="13" s="1"/>
  <c r="B1299" i="13"/>
  <c r="D1299" i="13" s="1"/>
  <c r="E1299" i="13" s="1"/>
  <c r="F1299" i="13" s="1"/>
  <c r="M1299" i="13" s="1"/>
  <c r="B300" i="13"/>
  <c r="D300" i="13" s="1"/>
  <c r="E300" i="13" s="1"/>
  <c r="F300" i="13" s="1"/>
  <c r="M300" i="13" s="1"/>
  <c r="B246" i="13"/>
  <c r="D246" i="13" s="1"/>
  <c r="E246" i="13" s="1"/>
  <c r="F246" i="13" s="1"/>
  <c r="M246" i="13" s="1"/>
  <c r="B1055" i="13"/>
  <c r="D1055" i="13" s="1"/>
  <c r="E1055" i="13" s="1"/>
  <c r="F1055" i="13" s="1"/>
  <c r="M1055" i="13" s="1"/>
  <c r="B4176" i="13"/>
  <c r="D4176" i="13" s="1"/>
  <c r="E4176" i="13" s="1"/>
  <c r="F4176" i="13" s="1"/>
  <c r="M4176" i="13" s="1"/>
  <c r="B955" i="13"/>
  <c r="D955" i="13" s="1"/>
  <c r="E955" i="13" s="1"/>
  <c r="F955" i="13" s="1"/>
  <c r="M955" i="13" s="1"/>
  <c r="B1212" i="13"/>
  <c r="D1212" i="13" s="1"/>
  <c r="E1212" i="13" s="1"/>
  <c r="F1212" i="13" s="1"/>
  <c r="M1212" i="13" s="1"/>
  <c r="B1210" i="13"/>
  <c r="D1210" i="13" s="1"/>
  <c r="E1210" i="13" s="1"/>
  <c r="F1210" i="13" s="1"/>
  <c r="M1210" i="13" s="1"/>
  <c r="B2557" i="13"/>
  <c r="D2557" i="13" s="1"/>
  <c r="E2557" i="13" s="1"/>
  <c r="F2557" i="13" s="1"/>
  <c r="M2557" i="13" s="1"/>
  <c r="B950" i="13"/>
  <c r="D950" i="13" s="1"/>
  <c r="E950" i="13" s="1"/>
  <c r="F950" i="13" s="1"/>
  <c r="M950" i="13" s="1"/>
  <c r="B1638" i="13"/>
  <c r="D1638" i="13" s="1"/>
  <c r="E1638" i="13" s="1"/>
  <c r="F1638" i="13" s="1"/>
  <c r="M1638" i="13" s="1"/>
  <c r="B3938" i="13"/>
  <c r="D3938" i="13" s="1"/>
  <c r="E3938" i="13" s="1"/>
  <c r="F3938" i="13" s="1"/>
  <c r="M3938" i="13" s="1"/>
  <c r="B3304" i="13"/>
  <c r="D3304" i="13" s="1"/>
  <c r="E3304" i="13" s="1"/>
  <c r="F3304" i="13" s="1"/>
  <c r="M3304" i="13" s="1"/>
  <c r="B2432" i="13"/>
  <c r="D2432" i="13" s="1"/>
  <c r="E2432" i="13" s="1"/>
  <c r="F2432" i="13" s="1"/>
  <c r="M2432" i="13" s="1"/>
  <c r="B2520" i="13"/>
  <c r="D2520" i="13" s="1"/>
  <c r="E2520" i="13" s="1"/>
  <c r="F2520" i="13" s="1"/>
  <c r="M2520" i="13" s="1"/>
  <c r="B3504" i="13"/>
  <c r="D3504" i="13" s="1"/>
  <c r="E3504" i="13" s="1"/>
  <c r="F3504" i="13" s="1"/>
  <c r="M3504" i="13" s="1"/>
  <c r="B4030" i="13"/>
  <c r="D4030" i="13" s="1"/>
  <c r="E4030" i="13" s="1"/>
  <c r="F4030" i="13" s="1"/>
  <c r="M4030" i="13" s="1"/>
  <c r="B233" i="13"/>
  <c r="D233" i="13" s="1"/>
  <c r="E233" i="13" s="1"/>
  <c r="F233" i="13" s="1"/>
  <c r="M233" i="13" s="1"/>
  <c r="B2294" i="13"/>
  <c r="D2294" i="13" s="1"/>
  <c r="E2294" i="13" s="1"/>
  <c r="F2294" i="13" s="1"/>
  <c r="M2294" i="13" s="1"/>
  <c r="B359" i="13"/>
  <c r="D359" i="13" s="1"/>
  <c r="E359" i="13" s="1"/>
  <c r="F359" i="13" s="1"/>
  <c r="M359" i="13" s="1"/>
  <c r="B2217" i="13"/>
  <c r="D2217" i="13" s="1"/>
  <c r="E2217" i="13" s="1"/>
  <c r="F2217" i="13" s="1"/>
  <c r="M2217" i="13" s="1"/>
  <c r="B3182" i="13"/>
  <c r="D3182" i="13" s="1"/>
  <c r="E3182" i="13" s="1"/>
  <c r="F3182" i="13" s="1"/>
  <c r="M3182" i="13" s="1"/>
  <c r="B1677" i="13"/>
  <c r="D1677" i="13" s="1"/>
  <c r="E1677" i="13" s="1"/>
  <c r="F1677" i="13" s="1"/>
  <c r="M1677" i="13" s="1"/>
  <c r="B3704" i="13"/>
  <c r="D3704" i="13" s="1"/>
  <c r="E3704" i="13" s="1"/>
  <c r="F3704" i="13" s="1"/>
  <c r="M3704" i="13" s="1"/>
  <c r="B2689" i="13"/>
  <c r="D2689" i="13" s="1"/>
  <c r="E2689" i="13" s="1"/>
  <c r="F2689" i="13" s="1"/>
  <c r="M2689" i="13" s="1"/>
  <c r="B1863" i="13"/>
  <c r="D1863" i="13" s="1"/>
  <c r="E1863" i="13" s="1"/>
  <c r="F1863" i="13" s="1"/>
  <c r="M1863" i="13" s="1"/>
  <c r="B4198" i="13"/>
  <c r="D4198" i="13" s="1"/>
  <c r="E4198" i="13" s="1"/>
  <c r="F4198" i="13" s="1"/>
  <c r="M4198" i="13" s="1"/>
  <c r="B1660" i="13"/>
  <c r="D1660" i="13" s="1"/>
  <c r="E1660" i="13" s="1"/>
  <c r="F1660" i="13" s="1"/>
  <c r="M1660" i="13" s="1"/>
  <c r="B3665" i="13"/>
  <c r="D3665" i="13" s="1"/>
  <c r="E3665" i="13" s="1"/>
  <c r="F3665" i="13" s="1"/>
  <c r="M3665" i="13" s="1"/>
  <c r="B1553" i="13"/>
  <c r="D1553" i="13" s="1"/>
  <c r="E1553" i="13" s="1"/>
  <c r="F1553" i="13" s="1"/>
  <c r="M1553" i="13" s="1"/>
  <c r="B3600" i="13"/>
  <c r="D3600" i="13" s="1"/>
  <c r="E3600" i="13" s="1"/>
  <c r="F3600" i="13" s="1"/>
  <c r="M3600" i="13" s="1"/>
  <c r="B2273" i="13"/>
  <c r="D2273" i="13" s="1"/>
  <c r="E2273" i="13" s="1"/>
  <c r="F2273" i="13" s="1"/>
  <c r="M2273" i="13" s="1"/>
  <c r="B2974" i="13"/>
  <c r="D2974" i="13" s="1"/>
  <c r="E2974" i="13" s="1"/>
  <c r="F2974" i="13" s="1"/>
  <c r="M2974" i="13" s="1"/>
  <c r="B71" i="13"/>
  <c r="D71" i="13" s="1"/>
  <c r="E71" i="13" s="1"/>
  <c r="F71" i="13" s="1"/>
  <c r="M71" i="13" s="1"/>
  <c r="B3713" i="13"/>
  <c r="D3713" i="13" s="1"/>
  <c r="E3713" i="13" s="1"/>
  <c r="F3713" i="13" s="1"/>
  <c r="M3713" i="13" s="1"/>
  <c r="B3410" i="13"/>
  <c r="D3410" i="13" s="1"/>
  <c r="E3410" i="13" s="1"/>
  <c r="F3410" i="13" s="1"/>
  <c r="M3410" i="13" s="1"/>
  <c r="B2642" i="13"/>
  <c r="D2642" i="13" s="1"/>
  <c r="E2642" i="13" s="1"/>
  <c r="F2642" i="13" s="1"/>
  <c r="M2642" i="13" s="1"/>
  <c r="B226" i="13"/>
  <c r="D226" i="13" s="1"/>
  <c r="E226" i="13" s="1"/>
  <c r="F226" i="13" s="1"/>
  <c r="M226" i="13" s="1"/>
  <c r="B963" i="13"/>
  <c r="D963" i="13" s="1"/>
  <c r="E963" i="13" s="1"/>
  <c r="F963" i="13" s="1"/>
  <c r="M963" i="13" s="1"/>
  <c r="B333" i="13"/>
  <c r="D333" i="13" s="1"/>
  <c r="E333" i="13" s="1"/>
  <c r="F333" i="13" s="1"/>
  <c r="M333" i="13" s="1"/>
  <c r="B696" i="13"/>
  <c r="D696" i="13" s="1"/>
  <c r="E696" i="13" s="1"/>
  <c r="F696" i="13" s="1"/>
  <c r="M696" i="13" s="1"/>
  <c r="B1663" i="13"/>
  <c r="D1663" i="13" s="1"/>
  <c r="E1663" i="13" s="1"/>
  <c r="F1663" i="13" s="1"/>
  <c r="M1663" i="13" s="1"/>
  <c r="B3776" i="13"/>
  <c r="D3776" i="13" s="1"/>
  <c r="E3776" i="13" s="1"/>
  <c r="F3776" i="13" s="1"/>
  <c r="M3776" i="13" s="1"/>
  <c r="B3899" i="13"/>
  <c r="D3899" i="13" s="1"/>
  <c r="E3899" i="13" s="1"/>
  <c r="F3899" i="13" s="1"/>
  <c r="M3899" i="13" s="1"/>
  <c r="B1118" i="13"/>
  <c r="D1118" i="13" s="1"/>
  <c r="E1118" i="13" s="1"/>
  <c r="F1118" i="13" s="1"/>
  <c r="M1118" i="13" s="1"/>
  <c r="B1816" i="13"/>
  <c r="D1816" i="13" s="1"/>
  <c r="E1816" i="13" s="1"/>
  <c r="F1816" i="13" s="1"/>
  <c r="M1816" i="13" s="1"/>
  <c r="B475" i="13"/>
  <c r="D475" i="13" s="1"/>
  <c r="E475" i="13" s="1"/>
  <c r="F475" i="13" s="1"/>
  <c r="M475" i="13" s="1"/>
  <c r="B1132" i="13"/>
  <c r="D1132" i="13" s="1"/>
  <c r="E1132" i="13" s="1"/>
  <c r="F1132" i="13" s="1"/>
  <c r="M1132" i="13" s="1"/>
  <c r="B3256" i="13"/>
  <c r="D3256" i="13" s="1"/>
  <c r="E3256" i="13" s="1"/>
  <c r="F3256" i="13" s="1"/>
  <c r="M3256" i="13" s="1"/>
  <c r="B2650" i="13"/>
  <c r="D2650" i="13" s="1"/>
  <c r="E2650" i="13" s="1"/>
  <c r="F2650" i="13" s="1"/>
  <c r="M2650" i="13" s="1"/>
  <c r="B1027" i="13"/>
  <c r="D1027" i="13" s="1"/>
  <c r="E1027" i="13" s="1"/>
  <c r="F1027" i="13" s="1"/>
  <c r="M1027" i="13" s="1"/>
  <c r="B3839" i="13"/>
  <c r="D3839" i="13" s="1"/>
  <c r="E3839" i="13" s="1"/>
  <c r="F3839" i="13" s="1"/>
  <c r="M3839" i="13" s="1"/>
  <c r="B602" i="13"/>
  <c r="D602" i="13" s="1"/>
  <c r="E602" i="13" s="1"/>
  <c r="F602" i="13" s="1"/>
  <c r="M602" i="13" s="1"/>
  <c r="B1963" i="13"/>
  <c r="D1963" i="13" s="1"/>
  <c r="E1963" i="13" s="1"/>
  <c r="F1963" i="13" s="1"/>
  <c r="M1963" i="13" s="1"/>
  <c r="B2735" i="13"/>
  <c r="D2735" i="13" s="1"/>
  <c r="E2735" i="13" s="1"/>
  <c r="F2735" i="13" s="1"/>
  <c r="M2735" i="13" s="1"/>
  <c r="B324" i="13"/>
  <c r="D324" i="13" s="1"/>
  <c r="E324" i="13" s="1"/>
  <c r="F324" i="13" s="1"/>
  <c r="M324" i="13" s="1"/>
  <c r="B472" i="13"/>
  <c r="D472" i="13" s="1"/>
  <c r="E472" i="13" s="1"/>
  <c r="F472" i="13" s="1"/>
  <c r="M472" i="13" s="1"/>
  <c r="B274" i="13"/>
  <c r="D274" i="13" s="1"/>
  <c r="E274" i="13" s="1"/>
  <c r="F274" i="13" s="1"/>
  <c r="M274" i="13" s="1"/>
  <c r="B3343" i="13"/>
  <c r="D3343" i="13" s="1"/>
  <c r="E3343" i="13" s="1"/>
  <c r="F3343" i="13" s="1"/>
  <c r="M3343" i="13" s="1"/>
  <c r="B857" i="13"/>
  <c r="D857" i="13" s="1"/>
  <c r="E857" i="13" s="1"/>
  <c r="F857" i="13" s="1"/>
  <c r="M857" i="13" s="1"/>
  <c r="B1126" i="13"/>
  <c r="D1126" i="13" s="1"/>
  <c r="E1126" i="13" s="1"/>
  <c r="F1126" i="13" s="1"/>
  <c r="M1126" i="13" s="1"/>
  <c r="B2985" i="13"/>
  <c r="D2985" i="13" s="1"/>
  <c r="E2985" i="13" s="1"/>
  <c r="F2985" i="13" s="1"/>
  <c r="M2985" i="13" s="1"/>
  <c r="B1402" i="13"/>
  <c r="D1402" i="13" s="1"/>
  <c r="E1402" i="13" s="1"/>
  <c r="F1402" i="13" s="1"/>
  <c r="M1402" i="13" s="1"/>
  <c r="B61" i="13"/>
  <c r="D61" i="13" s="1"/>
  <c r="E61" i="13" s="1"/>
  <c r="F61" i="13" s="1"/>
  <c r="M61" i="13" s="1"/>
  <c r="B890" i="13"/>
  <c r="D890" i="13" s="1"/>
  <c r="E890" i="13" s="1"/>
  <c r="F890" i="13" s="1"/>
  <c r="M890" i="13" s="1"/>
  <c r="B1233" i="13"/>
  <c r="D1233" i="13" s="1"/>
  <c r="E1233" i="13" s="1"/>
  <c r="F1233" i="13" s="1"/>
  <c r="M1233" i="13" s="1"/>
  <c r="B473" i="13"/>
  <c r="D473" i="13" s="1"/>
  <c r="E473" i="13" s="1"/>
  <c r="F473" i="13" s="1"/>
  <c r="M473" i="13" s="1"/>
  <c r="B2172" i="13"/>
  <c r="D2172" i="13" s="1"/>
  <c r="E2172" i="13" s="1"/>
  <c r="F2172" i="13" s="1"/>
  <c r="M2172" i="13" s="1"/>
  <c r="B3835" i="13"/>
  <c r="D3835" i="13" s="1"/>
  <c r="E3835" i="13" s="1"/>
  <c r="F3835" i="13" s="1"/>
  <c r="M3835" i="13" s="1"/>
  <c r="B2587" i="13"/>
  <c r="D2587" i="13" s="1"/>
  <c r="E2587" i="13" s="1"/>
  <c r="F2587" i="13" s="1"/>
  <c r="M2587" i="13" s="1"/>
  <c r="B2458" i="13"/>
  <c r="D2458" i="13" s="1"/>
  <c r="E2458" i="13" s="1"/>
  <c r="F2458" i="13" s="1"/>
  <c r="M2458" i="13" s="1"/>
  <c r="B3588" i="13"/>
  <c r="D3588" i="13" s="1"/>
  <c r="E3588" i="13" s="1"/>
  <c r="F3588" i="13" s="1"/>
  <c r="M3588" i="13" s="1"/>
  <c r="B3534" i="13"/>
  <c r="D3534" i="13" s="1"/>
  <c r="E3534" i="13" s="1"/>
  <c r="F3534" i="13" s="1"/>
  <c r="M3534" i="13" s="1"/>
  <c r="B3209" i="13"/>
  <c r="D3209" i="13" s="1"/>
  <c r="E3209" i="13" s="1"/>
  <c r="F3209" i="13" s="1"/>
  <c r="M3209" i="13" s="1"/>
  <c r="B4174" i="13"/>
  <c r="D4174" i="13" s="1"/>
  <c r="E4174" i="13" s="1"/>
  <c r="F4174" i="13" s="1"/>
  <c r="M4174" i="13" s="1"/>
  <c r="B574" i="13"/>
  <c r="D574" i="13" s="1"/>
  <c r="E574" i="13" s="1"/>
  <c r="F574" i="13" s="1"/>
  <c r="M574" i="13" s="1"/>
  <c r="B2293" i="13"/>
  <c r="D2293" i="13" s="1"/>
  <c r="E2293" i="13" s="1"/>
  <c r="F2293" i="13" s="1"/>
  <c r="M2293" i="13" s="1"/>
  <c r="B3422" i="13"/>
  <c r="D3422" i="13" s="1"/>
  <c r="E3422" i="13" s="1"/>
  <c r="F3422" i="13" s="1"/>
  <c r="M3422" i="13" s="1"/>
  <c r="B1781" i="13"/>
  <c r="D1781" i="13" s="1"/>
  <c r="E1781" i="13" s="1"/>
  <c r="F1781" i="13" s="1"/>
  <c r="M1781" i="13" s="1"/>
  <c r="B1216" i="13"/>
  <c r="D1216" i="13" s="1"/>
  <c r="E1216" i="13" s="1"/>
  <c r="F1216" i="13" s="1"/>
  <c r="M1216" i="13" s="1"/>
  <c r="B2250" i="13"/>
  <c r="D2250" i="13" s="1"/>
  <c r="E2250" i="13" s="1"/>
  <c r="F2250" i="13" s="1"/>
  <c r="M2250" i="13" s="1"/>
  <c r="B3773" i="13"/>
  <c r="D3773" i="13" s="1"/>
  <c r="E3773" i="13" s="1"/>
  <c r="F3773" i="13" s="1"/>
  <c r="M3773" i="13" s="1"/>
  <c r="B2708" i="13"/>
  <c r="D2708" i="13" s="1"/>
  <c r="E2708" i="13" s="1"/>
  <c r="F2708" i="13" s="1"/>
  <c r="M2708" i="13" s="1"/>
  <c r="B2054" i="13"/>
  <c r="D2054" i="13" s="1"/>
  <c r="E2054" i="13" s="1"/>
  <c r="F2054" i="13" s="1"/>
  <c r="M2054" i="13" s="1"/>
  <c r="B2053" i="13"/>
  <c r="D2053" i="13" s="1"/>
  <c r="E2053" i="13" s="1"/>
  <c r="F2053" i="13" s="1"/>
  <c r="M2053" i="13" s="1"/>
  <c r="B4044" i="13"/>
  <c r="D4044" i="13" s="1"/>
  <c r="E4044" i="13" s="1"/>
  <c r="F4044" i="13" s="1"/>
  <c r="M4044" i="13" s="1"/>
  <c r="B4145" i="13"/>
  <c r="D4145" i="13" s="1"/>
  <c r="E4145" i="13" s="1"/>
  <c r="F4145" i="13" s="1"/>
  <c r="M4145" i="13" s="1"/>
  <c r="B3834" i="13"/>
  <c r="D3834" i="13" s="1"/>
  <c r="E3834" i="13" s="1"/>
  <c r="F3834" i="13" s="1"/>
  <c r="M3834" i="13" s="1"/>
  <c r="B3176" i="13"/>
  <c r="D3176" i="13" s="1"/>
  <c r="E3176" i="13" s="1"/>
  <c r="F3176" i="13" s="1"/>
  <c r="M3176" i="13" s="1"/>
  <c r="B806" i="13"/>
  <c r="D806" i="13" s="1"/>
  <c r="E806" i="13" s="1"/>
  <c r="F806" i="13" s="1"/>
  <c r="M806" i="13" s="1"/>
  <c r="B1905" i="13"/>
  <c r="D1905" i="13" s="1"/>
  <c r="E1905" i="13" s="1"/>
  <c r="F1905" i="13" s="1"/>
  <c r="M1905" i="13" s="1"/>
  <c r="B4014" i="13"/>
  <c r="D4014" i="13" s="1"/>
  <c r="E4014" i="13" s="1"/>
  <c r="F4014" i="13" s="1"/>
  <c r="M4014" i="13" s="1"/>
  <c r="B2185" i="13"/>
  <c r="D2185" i="13" s="1"/>
  <c r="E2185" i="13" s="1"/>
  <c r="F2185" i="13" s="1"/>
  <c r="M2185" i="13" s="1"/>
  <c r="B3106" i="13"/>
  <c r="D3106" i="13" s="1"/>
  <c r="E3106" i="13" s="1"/>
  <c r="F3106" i="13" s="1"/>
  <c r="M3106" i="13" s="1"/>
  <c r="B1370" i="13"/>
  <c r="D1370" i="13" s="1"/>
  <c r="E1370" i="13" s="1"/>
  <c r="F1370" i="13" s="1"/>
  <c r="M1370" i="13" s="1"/>
  <c r="B645" i="13"/>
  <c r="D645" i="13" s="1"/>
  <c r="E645" i="13" s="1"/>
  <c r="F645" i="13" s="1"/>
  <c r="M645" i="13" s="1"/>
  <c r="B16" i="13"/>
  <c r="D16" i="13" s="1"/>
  <c r="E16" i="13" s="1"/>
  <c r="F16" i="13" s="1"/>
  <c r="M16" i="13" s="1"/>
  <c r="B3916" i="13"/>
  <c r="D3916" i="13" s="1"/>
  <c r="E3916" i="13" s="1"/>
  <c r="F3916" i="13" s="1"/>
  <c r="M3916" i="13" s="1"/>
  <c r="B1704" i="13"/>
  <c r="D1704" i="13" s="1"/>
  <c r="E1704" i="13" s="1"/>
  <c r="F1704" i="13" s="1"/>
  <c r="M1704" i="13" s="1"/>
  <c r="B1436" i="13"/>
  <c r="D1436" i="13" s="1"/>
  <c r="E1436" i="13" s="1"/>
  <c r="F1436" i="13" s="1"/>
  <c r="M1436" i="13" s="1"/>
  <c r="B3429" i="13"/>
  <c r="D3429" i="13" s="1"/>
  <c r="E3429" i="13" s="1"/>
  <c r="F3429" i="13" s="1"/>
  <c r="M3429" i="13" s="1"/>
  <c r="B14" i="13"/>
  <c r="D14" i="13" s="1"/>
  <c r="E14" i="13" s="1"/>
  <c r="F14" i="13" s="1"/>
  <c r="M14" i="13" s="1"/>
  <c r="B1037" i="13"/>
  <c r="D1037" i="13" s="1"/>
  <c r="E1037" i="13" s="1"/>
  <c r="F1037" i="13" s="1"/>
  <c r="M1037" i="13" s="1"/>
  <c r="B269" i="13"/>
  <c r="D269" i="13" s="1"/>
  <c r="E269" i="13" s="1"/>
  <c r="F269" i="13" s="1"/>
  <c r="M269" i="13" s="1"/>
  <c r="B228" i="13"/>
  <c r="D228" i="13" s="1"/>
  <c r="E228" i="13" s="1"/>
  <c r="F228" i="13" s="1"/>
  <c r="M228" i="13" s="1"/>
  <c r="B3174" i="13"/>
  <c r="D3174" i="13" s="1"/>
  <c r="E3174" i="13" s="1"/>
  <c r="F3174" i="13" s="1"/>
  <c r="M3174" i="13" s="1"/>
  <c r="B1451" i="13"/>
  <c r="D1451" i="13" s="1"/>
  <c r="E1451" i="13" s="1"/>
  <c r="F1451" i="13" s="1"/>
  <c r="M1451" i="13" s="1"/>
  <c r="B2573" i="13"/>
  <c r="D2573" i="13" s="1"/>
  <c r="E2573" i="13" s="1"/>
  <c r="F2573" i="13" s="1"/>
  <c r="M2573" i="13" s="1"/>
  <c r="B3123" i="13"/>
  <c r="D3123" i="13" s="1"/>
  <c r="E3123" i="13" s="1"/>
  <c r="F3123" i="13" s="1"/>
  <c r="M3123" i="13" s="1"/>
  <c r="B2446" i="13"/>
  <c r="D2446" i="13" s="1"/>
  <c r="E2446" i="13" s="1"/>
  <c r="F2446" i="13" s="1"/>
  <c r="M2446" i="13" s="1"/>
  <c r="B3999" i="13"/>
  <c r="D3999" i="13" s="1"/>
  <c r="E3999" i="13" s="1"/>
  <c r="F3999" i="13" s="1"/>
  <c r="M3999" i="13" s="1"/>
  <c r="B2365" i="13"/>
  <c r="D2365" i="13" s="1"/>
  <c r="E2365" i="13" s="1"/>
  <c r="F2365" i="13" s="1"/>
  <c r="M2365" i="13" s="1"/>
  <c r="B3714" i="13"/>
  <c r="D3714" i="13" s="1"/>
  <c r="E3714" i="13" s="1"/>
  <c r="F3714" i="13" s="1"/>
  <c r="M3714" i="13" s="1"/>
  <c r="B706" i="13"/>
  <c r="D706" i="13" s="1"/>
  <c r="E706" i="13" s="1"/>
  <c r="F706" i="13" s="1"/>
  <c r="M706" i="13" s="1"/>
  <c r="B403" i="13"/>
  <c r="D403" i="13" s="1"/>
  <c r="E403" i="13" s="1"/>
  <c r="F403" i="13" s="1"/>
  <c r="M403" i="13" s="1"/>
  <c r="B361" i="13"/>
  <c r="D361" i="13" s="1"/>
  <c r="E361" i="13" s="1"/>
  <c r="F361" i="13" s="1"/>
  <c r="M361" i="13" s="1"/>
  <c r="B355" i="13"/>
  <c r="D355" i="13" s="1"/>
  <c r="E355" i="13" s="1"/>
  <c r="F355" i="13" s="1"/>
  <c r="M355" i="13" s="1"/>
  <c r="B1309" i="13"/>
  <c r="D1309" i="13" s="1"/>
  <c r="E1309" i="13" s="1"/>
  <c r="F1309" i="13" s="1"/>
  <c r="M1309" i="13" s="1"/>
  <c r="B707" i="13"/>
  <c r="D707" i="13" s="1"/>
  <c r="E707" i="13" s="1"/>
  <c r="F707" i="13" s="1"/>
  <c r="M707" i="13" s="1"/>
  <c r="B878" i="13"/>
  <c r="D878" i="13" s="1"/>
  <c r="E878" i="13" s="1"/>
  <c r="F878" i="13" s="1"/>
  <c r="M878" i="13" s="1"/>
  <c r="B3853" i="13"/>
  <c r="D3853" i="13" s="1"/>
  <c r="E3853" i="13" s="1"/>
  <c r="F3853" i="13" s="1"/>
  <c r="M3853" i="13" s="1"/>
  <c r="B4125" i="13"/>
  <c r="D4125" i="13" s="1"/>
  <c r="E4125" i="13" s="1"/>
  <c r="F4125" i="13" s="1"/>
  <c r="M4125" i="13" s="1"/>
  <c r="B1936" i="13"/>
  <c r="D1936" i="13" s="1"/>
  <c r="E1936" i="13" s="1"/>
  <c r="F1936" i="13" s="1"/>
  <c r="M1936" i="13" s="1"/>
  <c r="B1397" i="13"/>
  <c r="D1397" i="13" s="1"/>
  <c r="E1397" i="13" s="1"/>
  <c r="F1397" i="13" s="1"/>
  <c r="M1397" i="13" s="1"/>
  <c r="B1348" i="13"/>
  <c r="D1348" i="13" s="1"/>
  <c r="E1348" i="13" s="1"/>
  <c r="F1348" i="13" s="1"/>
  <c r="M1348" i="13" s="1"/>
  <c r="B73" i="13"/>
  <c r="D73" i="13" s="1"/>
  <c r="E73" i="13" s="1"/>
  <c r="F73" i="13" s="1"/>
  <c r="M73" i="13" s="1"/>
  <c r="B1647" i="13"/>
  <c r="D1647" i="13" s="1"/>
  <c r="E1647" i="13" s="1"/>
  <c r="F1647" i="13" s="1"/>
  <c r="M1647" i="13" s="1"/>
  <c r="B1164" i="13"/>
  <c r="D1164" i="13" s="1"/>
  <c r="E1164" i="13" s="1"/>
  <c r="F1164" i="13" s="1"/>
  <c r="M1164" i="13" s="1"/>
  <c r="B2099" i="13"/>
  <c r="D2099" i="13" s="1"/>
  <c r="E2099" i="13" s="1"/>
  <c r="F2099" i="13" s="1"/>
  <c r="M2099" i="13" s="1"/>
  <c r="B372" i="13"/>
  <c r="D372" i="13" s="1"/>
  <c r="E372" i="13" s="1"/>
  <c r="F372" i="13" s="1"/>
  <c r="M372" i="13" s="1"/>
  <c r="B3775" i="13"/>
  <c r="D3775" i="13" s="1"/>
  <c r="E3775" i="13" s="1"/>
  <c r="F3775" i="13" s="1"/>
  <c r="M3775" i="13" s="1"/>
  <c r="B1674" i="13"/>
  <c r="D1674" i="13" s="1"/>
  <c r="E1674" i="13" s="1"/>
  <c r="F1674" i="13" s="1"/>
  <c r="M1674" i="13" s="1"/>
  <c r="B2029" i="13"/>
  <c r="D2029" i="13" s="1"/>
  <c r="E2029" i="13" s="1"/>
  <c r="F2029" i="13" s="1"/>
  <c r="M2029" i="13" s="1"/>
  <c r="B4039" i="13"/>
  <c r="D4039" i="13" s="1"/>
  <c r="E4039" i="13" s="1"/>
  <c r="F4039" i="13" s="1"/>
  <c r="M4039" i="13" s="1"/>
  <c r="B1195" i="13"/>
  <c r="D1195" i="13" s="1"/>
  <c r="E1195" i="13" s="1"/>
  <c r="F1195" i="13" s="1"/>
  <c r="M1195" i="13" s="1"/>
  <c r="B1230" i="13"/>
  <c r="D1230" i="13" s="1"/>
  <c r="E1230" i="13" s="1"/>
  <c r="F1230" i="13" s="1"/>
  <c r="M1230" i="13" s="1"/>
  <c r="B3026" i="13"/>
  <c r="D3026" i="13" s="1"/>
  <c r="E3026" i="13" s="1"/>
  <c r="F3026" i="13" s="1"/>
  <c r="M3026" i="13" s="1"/>
  <c r="B1755" i="13"/>
  <c r="D1755" i="13" s="1"/>
  <c r="E1755" i="13" s="1"/>
  <c r="F1755" i="13" s="1"/>
  <c r="M1755" i="13" s="1"/>
  <c r="B1917" i="13"/>
  <c r="D1917" i="13" s="1"/>
  <c r="E1917" i="13" s="1"/>
  <c r="F1917" i="13" s="1"/>
  <c r="M1917" i="13" s="1"/>
  <c r="B3118" i="13"/>
  <c r="D3118" i="13" s="1"/>
  <c r="E3118" i="13" s="1"/>
  <c r="F3118" i="13" s="1"/>
  <c r="M3118" i="13" s="1"/>
  <c r="B2134" i="13"/>
  <c r="D2134" i="13" s="1"/>
  <c r="E2134" i="13" s="1"/>
  <c r="F2134" i="13" s="1"/>
  <c r="M2134" i="13" s="1"/>
  <c r="B2332" i="13"/>
  <c r="D2332" i="13" s="1"/>
  <c r="E2332" i="13" s="1"/>
  <c r="F2332" i="13" s="1"/>
  <c r="M2332" i="13" s="1"/>
  <c r="B2601" i="13"/>
  <c r="D2601" i="13" s="1"/>
  <c r="E2601" i="13" s="1"/>
  <c r="F2601" i="13" s="1"/>
  <c r="M2601" i="13" s="1"/>
  <c r="B2590" i="13"/>
  <c r="D2590" i="13" s="1"/>
  <c r="E2590" i="13" s="1"/>
  <c r="F2590" i="13" s="1"/>
  <c r="M2590" i="13" s="1"/>
  <c r="B343" i="13"/>
  <c r="D343" i="13" s="1"/>
  <c r="E343" i="13" s="1"/>
  <c r="F343" i="13" s="1"/>
  <c r="M343" i="13" s="1"/>
  <c r="B4204" i="13"/>
  <c r="D4204" i="13" s="1"/>
  <c r="E4204" i="13" s="1"/>
  <c r="F4204" i="13" s="1"/>
  <c r="M4204" i="13" s="1"/>
  <c r="B2353" i="13"/>
  <c r="D2353" i="13" s="1"/>
  <c r="E2353" i="13" s="1"/>
  <c r="F2353" i="13" s="1"/>
  <c r="M2353" i="13" s="1"/>
  <c r="B555" i="13"/>
  <c r="D555" i="13" s="1"/>
  <c r="E555" i="13" s="1"/>
  <c r="F555" i="13" s="1"/>
  <c r="M555" i="13" s="1"/>
  <c r="B1933" i="13"/>
  <c r="D1933" i="13" s="1"/>
  <c r="E1933" i="13" s="1"/>
  <c r="F1933" i="13" s="1"/>
  <c r="M1933" i="13" s="1"/>
  <c r="B2632" i="13"/>
  <c r="D2632" i="13" s="1"/>
  <c r="E2632" i="13" s="1"/>
  <c r="F2632" i="13" s="1"/>
  <c r="M2632" i="13" s="1"/>
  <c r="B772" i="13"/>
  <c r="D772" i="13" s="1"/>
  <c r="E772" i="13" s="1"/>
  <c r="F772" i="13" s="1"/>
  <c r="M772" i="13" s="1"/>
  <c r="B3140" i="13"/>
  <c r="D3140" i="13" s="1"/>
  <c r="E3140" i="13" s="1"/>
  <c r="F3140" i="13" s="1"/>
  <c r="M3140" i="13" s="1"/>
  <c r="B1450" i="13"/>
  <c r="D1450" i="13" s="1"/>
  <c r="E1450" i="13" s="1"/>
  <c r="F1450" i="13" s="1"/>
  <c r="M1450" i="13" s="1"/>
  <c r="B1494" i="13"/>
  <c r="D1494" i="13" s="1"/>
  <c r="E1494" i="13" s="1"/>
  <c r="F1494" i="13" s="1"/>
  <c r="M1494" i="13" s="1"/>
  <c r="B2118" i="13"/>
  <c r="D2118" i="13" s="1"/>
  <c r="E2118" i="13" s="1"/>
  <c r="F2118" i="13" s="1"/>
  <c r="M2118" i="13" s="1"/>
  <c r="B1091" i="13"/>
  <c r="D1091" i="13" s="1"/>
  <c r="E1091" i="13" s="1"/>
  <c r="F1091" i="13" s="1"/>
  <c r="M1091" i="13" s="1"/>
  <c r="B4167" i="13"/>
  <c r="D4167" i="13" s="1"/>
  <c r="E4167" i="13" s="1"/>
  <c r="F4167" i="13" s="1"/>
  <c r="M4167" i="13" s="1"/>
  <c r="B3264" i="13"/>
  <c r="D3264" i="13" s="1"/>
  <c r="E3264" i="13" s="1"/>
  <c r="F3264" i="13" s="1"/>
  <c r="M3264" i="13" s="1"/>
  <c r="B2636" i="13"/>
  <c r="D2636" i="13" s="1"/>
  <c r="E2636" i="13" s="1"/>
  <c r="F2636" i="13" s="1"/>
  <c r="M2636" i="13" s="1"/>
  <c r="B891" i="13"/>
  <c r="D891" i="13" s="1"/>
  <c r="E891" i="13" s="1"/>
  <c r="F891" i="13" s="1"/>
  <c r="M891" i="13" s="1"/>
  <c r="B1603" i="13"/>
  <c r="D1603" i="13" s="1"/>
  <c r="E1603" i="13" s="1"/>
  <c r="F1603" i="13" s="1"/>
  <c r="M1603" i="13" s="1"/>
  <c r="B646" i="13"/>
  <c r="D646" i="13" s="1"/>
  <c r="E646" i="13" s="1"/>
  <c r="F646" i="13" s="1"/>
  <c r="M646" i="13" s="1"/>
  <c r="B2132" i="13"/>
  <c r="D2132" i="13" s="1"/>
  <c r="E2132" i="13" s="1"/>
  <c r="F2132" i="13" s="1"/>
  <c r="M2132" i="13" s="1"/>
  <c r="B1538" i="13"/>
  <c r="D1538" i="13" s="1"/>
  <c r="E1538" i="13" s="1"/>
  <c r="F1538" i="13" s="1"/>
  <c r="M1538" i="13" s="1"/>
  <c r="B3688" i="13"/>
  <c r="D3688" i="13" s="1"/>
  <c r="E3688" i="13" s="1"/>
  <c r="F3688" i="13" s="1"/>
  <c r="M3688" i="13" s="1"/>
  <c r="B3849" i="13"/>
  <c r="D3849" i="13" s="1"/>
  <c r="E3849" i="13" s="1"/>
  <c r="F3849" i="13" s="1"/>
  <c r="M3849" i="13" s="1"/>
  <c r="B134" i="13"/>
  <c r="D134" i="13" s="1"/>
  <c r="E134" i="13" s="1"/>
  <c r="F134" i="13" s="1"/>
  <c r="M134" i="13" s="1"/>
  <c r="B2665" i="13"/>
  <c r="D2665" i="13" s="1"/>
  <c r="E2665" i="13" s="1"/>
  <c r="F2665" i="13" s="1"/>
  <c r="M2665" i="13" s="1"/>
  <c r="B4077" i="13"/>
  <c r="D4077" i="13" s="1"/>
  <c r="E4077" i="13" s="1"/>
  <c r="F4077" i="13" s="1"/>
  <c r="M4077" i="13" s="1"/>
  <c r="B2726" i="13"/>
  <c r="D2726" i="13" s="1"/>
  <c r="E2726" i="13" s="1"/>
  <c r="F2726" i="13" s="1"/>
  <c r="M2726" i="13" s="1"/>
  <c r="B1447" i="13"/>
  <c r="D1447" i="13" s="1"/>
  <c r="E1447" i="13" s="1"/>
  <c r="F1447" i="13" s="1"/>
  <c r="M1447" i="13" s="1"/>
  <c r="B2897" i="13"/>
  <c r="D2897" i="13" s="1"/>
  <c r="E2897" i="13" s="1"/>
  <c r="F2897" i="13" s="1"/>
  <c r="M2897" i="13" s="1"/>
  <c r="B1991" i="13"/>
  <c r="D1991" i="13" s="1"/>
  <c r="E1991" i="13" s="1"/>
  <c r="F1991" i="13" s="1"/>
  <c r="M1991" i="13" s="1"/>
  <c r="B691" i="13"/>
  <c r="D691" i="13" s="1"/>
  <c r="E691" i="13" s="1"/>
  <c r="F691" i="13" s="1"/>
  <c r="M691" i="13" s="1"/>
  <c r="B3129" i="13"/>
  <c r="D3129" i="13" s="1"/>
  <c r="E3129" i="13" s="1"/>
  <c r="F3129" i="13" s="1"/>
  <c r="M3129" i="13" s="1"/>
  <c r="B4156" i="13"/>
  <c r="D4156" i="13" s="1"/>
  <c r="E4156" i="13" s="1"/>
  <c r="F4156" i="13" s="1"/>
  <c r="M4156" i="13" s="1"/>
  <c r="B2388" i="13"/>
  <c r="D2388" i="13" s="1"/>
  <c r="E2388" i="13" s="1"/>
  <c r="F2388" i="13" s="1"/>
  <c r="M2388" i="13" s="1"/>
  <c r="B2116" i="13"/>
  <c r="D2116" i="13" s="1"/>
  <c r="E2116" i="13" s="1"/>
  <c r="F2116" i="13" s="1"/>
  <c r="M2116" i="13" s="1"/>
  <c r="B1766" i="13"/>
  <c r="D1766" i="13" s="1"/>
  <c r="E1766" i="13" s="1"/>
  <c r="F1766" i="13" s="1"/>
  <c r="M1766" i="13" s="1"/>
  <c r="B1331" i="13"/>
  <c r="D1331" i="13" s="1"/>
  <c r="E1331" i="13" s="1"/>
  <c r="F1331" i="13" s="1"/>
  <c r="M1331" i="13" s="1"/>
  <c r="B2915" i="13"/>
  <c r="D2915" i="13" s="1"/>
  <c r="E2915" i="13" s="1"/>
  <c r="F2915" i="13" s="1"/>
  <c r="M2915" i="13" s="1"/>
  <c r="B768" i="13"/>
  <c r="D768" i="13" s="1"/>
  <c r="E768" i="13" s="1"/>
  <c r="F768" i="13" s="1"/>
  <c r="M768" i="13" s="1"/>
  <c r="B65" i="13"/>
  <c r="D65" i="13" s="1"/>
  <c r="E65" i="13" s="1"/>
  <c r="F65" i="13" s="1"/>
  <c r="M65" i="13" s="1"/>
  <c r="B3420" i="13"/>
  <c r="D3420" i="13" s="1"/>
  <c r="E3420" i="13" s="1"/>
  <c r="F3420" i="13" s="1"/>
  <c r="M3420" i="13" s="1"/>
  <c r="B3070" i="13"/>
  <c r="D3070" i="13" s="1"/>
  <c r="E3070" i="13" s="1"/>
  <c r="F3070" i="13" s="1"/>
  <c r="M3070" i="13" s="1"/>
  <c r="B3448" i="13"/>
  <c r="D3448" i="13" s="1"/>
  <c r="E3448" i="13" s="1"/>
  <c r="F3448" i="13" s="1"/>
  <c r="M3448" i="13" s="1"/>
  <c r="B8" i="13"/>
  <c r="D8" i="13" s="1"/>
  <c r="E8" i="13" s="1"/>
  <c r="F8" i="13" s="1"/>
  <c r="M8" i="13" s="1"/>
  <c r="B1723" i="13"/>
  <c r="D1723" i="13" s="1"/>
  <c r="E1723" i="13" s="1"/>
  <c r="F1723" i="13" s="1"/>
  <c r="M1723" i="13" s="1"/>
  <c r="B3890" i="13"/>
  <c r="D3890" i="13" s="1"/>
  <c r="E3890" i="13" s="1"/>
  <c r="F3890" i="13" s="1"/>
  <c r="M3890" i="13" s="1"/>
  <c r="B3930" i="13"/>
  <c r="D3930" i="13" s="1"/>
  <c r="E3930" i="13" s="1"/>
  <c r="F3930" i="13" s="1"/>
  <c r="M3930" i="13" s="1"/>
  <c r="B51" i="13"/>
  <c r="D51" i="13" s="1"/>
  <c r="E51" i="13" s="1"/>
  <c r="F51" i="13" s="1"/>
  <c r="M51" i="13" s="1"/>
  <c r="B413" i="13"/>
  <c r="D413" i="13" s="1"/>
  <c r="E413" i="13" s="1"/>
  <c r="F413" i="13" s="1"/>
  <c r="M413" i="13" s="1"/>
  <c r="B2313" i="13"/>
  <c r="D2313" i="13" s="1"/>
  <c r="E2313" i="13" s="1"/>
  <c r="F2313" i="13" s="1"/>
  <c r="M2313" i="13" s="1"/>
  <c r="B2827" i="13"/>
  <c r="D2827" i="13" s="1"/>
  <c r="E2827" i="13" s="1"/>
  <c r="F2827" i="13" s="1"/>
  <c r="M2827" i="13" s="1"/>
  <c r="B2086" i="13"/>
  <c r="D2086" i="13" s="1"/>
  <c r="E2086" i="13" s="1"/>
  <c r="F2086" i="13" s="1"/>
  <c r="M2086" i="13" s="1"/>
  <c r="B3403" i="13"/>
  <c r="D3403" i="13" s="1"/>
  <c r="E3403" i="13" s="1"/>
  <c r="F3403" i="13" s="1"/>
  <c r="M3403" i="13" s="1"/>
  <c r="B2680" i="13"/>
  <c r="D2680" i="13" s="1"/>
  <c r="E2680" i="13" s="1"/>
  <c r="F2680" i="13" s="1"/>
  <c r="M2680" i="13" s="1"/>
  <c r="B1496" i="13"/>
  <c r="D1496" i="13" s="1"/>
  <c r="E1496" i="13" s="1"/>
  <c r="F1496" i="13" s="1"/>
  <c r="M1496" i="13" s="1"/>
  <c r="B518" i="13"/>
  <c r="D518" i="13" s="1"/>
  <c r="E518" i="13" s="1"/>
  <c r="F518" i="13" s="1"/>
  <c r="M518" i="13" s="1"/>
  <c r="B2580" i="13"/>
  <c r="D2580" i="13" s="1"/>
  <c r="E2580" i="13" s="1"/>
  <c r="F2580" i="13" s="1"/>
  <c r="M2580" i="13" s="1"/>
  <c r="B3053" i="13"/>
  <c r="D3053" i="13" s="1"/>
  <c r="E3053" i="13" s="1"/>
  <c r="F3053" i="13" s="1"/>
  <c r="M3053" i="13" s="1"/>
  <c r="B2341" i="13"/>
  <c r="D2341" i="13" s="1"/>
  <c r="E2341" i="13" s="1"/>
  <c r="F2341" i="13" s="1"/>
  <c r="M2341" i="13" s="1"/>
  <c r="B1502" i="13"/>
  <c r="D1502" i="13" s="1"/>
  <c r="E1502" i="13" s="1"/>
  <c r="F1502" i="13" s="1"/>
  <c r="M1502" i="13" s="1"/>
  <c r="B1751" i="13"/>
  <c r="D1751" i="13" s="1"/>
  <c r="E1751" i="13" s="1"/>
  <c r="F1751" i="13" s="1"/>
  <c r="M1751" i="13" s="1"/>
  <c r="B515" i="13"/>
  <c r="D515" i="13" s="1"/>
  <c r="E515" i="13" s="1"/>
  <c r="F515" i="13" s="1"/>
  <c r="M515" i="13" s="1"/>
  <c r="B3518" i="13"/>
  <c r="D3518" i="13" s="1"/>
  <c r="E3518" i="13" s="1"/>
  <c r="F3518" i="13" s="1"/>
  <c r="M3518" i="13" s="1"/>
  <c r="B2609" i="13"/>
  <c r="D2609" i="13" s="1"/>
  <c r="E2609" i="13" s="1"/>
  <c r="F2609" i="13" s="1"/>
  <c r="M2609" i="13" s="1"/>
  <c r="B3333" i="13"/>
  <c r="D3333" i="13" s="1"/>
  <c r="E3333" i="13" s="1"/>
  <c r="F3333" i="13" s="1"/>
  <c r="M3333" i="13" s="1"/>
  <c r="B2566" i="13"/>
  <c r="D2566" i="13" s="1"/>
  <c r="E2566" i="13" s="1"/>
  <c r="F2566" i="13" s="1"/>
  <c r="M2566" i="13" s="1"/>
  <c r="B2677" i="13"/>
  <c r="D2677" i="13" s="1"/>
  <c r="E2677" i="13" s="1"/>
  <c r="F2677" i="13" s="1"/>
  <c r="M2677" i="13" s="1"/>
  <c r="B287" i="13"/>
  <c r="D287" i="13" s="1"/>
  <c r="E287" i="13" s="1"/>
  <c r="F287" i="13" s="1"/>
  <c r="M287" i="13" s="1"/>
  <c r="B2740" i="13"/>
  <c r="D2740" i="13" s="1"/>
  <c r="E2740" i="13" s="1"/>
  <c r="F2740" i="13" s="1"/>
  <c r="M2740" i="13" s="1"/>
  <c r="B2146" i="13"/>
  <c r="D2146" i="13" s="1"/>
  <c r="E2146" i="13" s="1"/>
  <c r="F2146" i="13" s="1"/>
  <c r="M2146" i="13" s="1"/>
  <c r="B4079" i="13"/>
  <c r="D4079" i="13" s="1"/>
  <c r="E4079" i="13" s="1"/>
  <c r="F4079" i="13" s="1"/>
  <c r="M4079" i="13" s="1"/>
  <c r="B2908" i="13"/>
  <c r="D2908" i="13" s="1"/>
  <c r="E2908" i="13" s="1"/>
  <c r="F2908" i="13" s="1"/>
  <c r="M2908" i="13" s="1"/>
  <c r="B2969" i="13"/>
  <c r="D2969" i="13" s="1"/>
  <c r="E2969" i="13" s="1"/>
  <c r="F2969" i="13" s="1"/>
  <c r="M2969" i="13" s="1"/>
  <c r="B1183" i="13"/>
  <c r="D1183" i="13" s="1"/>
  <c r="E1183" i="13" s="1"/>
  <c r="F1183" i="13" s="1"/>
  <c r="M1183" i="13" s="1"/>
  <c r="B2922" i="13"/>
  <c r="D2922" i="13" s="1"/>
  <c r="E2922" i="13" s="1"/>
  <c r="F2922" i="13" s="1"/>
  <c r="M2922" i="13" s="1"/>
  <c r="B1673" i="13"/>
  <c r="D1673" i="13" s="1"/>
  <c r="E1673" i="13" s="1"/>
  <c r="F1673" i="13" s="1"/>
  <c r="M1673" i="13" s="1"/>
  <c r="B3695" i="13"/>
  <c r="D3695" i="13" s="1"/>
  <c r="E3695" i="13" s="1"/>
  <c r="F3695" i="13" s="1"/>
  <c r="M3695" i="13" s="1"/>
  <c r="B1735" i="13"/>
  <c r="D1735" i="13" s="1"/>
  <c r="E1735" i="13" s="1"/>
  <c r="F1735" i="13" s="1"/>
  <c r="M1735" i="13" s="1"/>
  <c r="B2747" i="13"/>
  <c r="D2747" i="13" s="1"/>
  <c r="E2747" i="13" s="1"/>
  <c r="F2747" i="13" s="1"/>
  <c r="M2747" i="13" s="1"/>
  <c r="B2717" i="13"/>
  <c r="D2717" i="13" s="1"/>
  <c r="E2717" i="13" s="1"/>
  <c r="F2717" i="13" s="1"/>
  <c r="M2717" i="13" s="1"/>
  <c r="B204" i="13"/>
  <c r="D204" i="13" s="1"/>
  <c r="E204" i="13" s="1"/>
  <c r="F204" i="13" s="1"/>
  <c r="M204" i="13" s="1"/>
  <c r="B1950" i="13"/>
  <c r="D1950" i="13" s="1"/>
  <c r="E1950" i="13" s="1"/>
  <c r="F1950" i="13" s="1"/>
  <c r="M1950" i="13" s="1"/>
  <c r="B623" i="13"/>
  <c r="D623" i="13" s="1"/>
  <c r="E623" i="13" s="1"/>
  <c r="F623" i="13" s="1"/>
  <c r="M623" i="13" s="1"/>
  <c r="B1675" i="13"/>
  <c r="D1675" i="13" s="1"/>
  <c r="E1675" i="13" s="1"/>
  <c r="F1675" i="13" s="1"/>
  <c r="M1675" i="13" s="1"/>
  <c r="B826" i="13"/>
  <c r="D826" i="13" s="1"/>
  <c r="E826" i="13" s="1"/>
  <c r="F826" i="13" s="1"/>
  <c r="M826" i="13" s="1"/>
  <c r="B4068" i="13"/>
  <c r="D4068" i="13" s="1"/>
  <c r="E4068" i="13" s="1"/>
  <c r="F4068" i="13" s="1"/>
  <c r="M4068" i="13" s="1"/>
  <c r="B125" i="13"/>
  <c r="D125" i="13" s="1"/>
  <c r="E125" i="13" s="1"/>
  <c r="F125" i="13" s="1"/>
  <c r="M125" i="13" s="1"/>
  <c r="B3388" i="13"/>
  <c r="D3388" i="13" s="1"/>
  <c r="E3388" i="13" s="1"/>
  <c r="F3388" i="13" s="1"/>
  <c r="M3388" i="13" s="1"/>
  <c r="B2169" i="13"/>
  <c r="D2169" i="13" s="1"/>
  <c r="E2169" i="13" s="1"/>
  <c r="F2169" i="13" s="1"/>
  <c r="M2169" i="13" s="1"/>
  <c r="B365" i="13"/>
  <c r="D365" i="13" s="1"/>
  <c r="E365" i="13" s="1"/>
  <c r="F365" i="13" s="1"/>
  <c r="M365" i="13" s="1"/>
  <c r="B1361" i="13"/>
  <c r="D1361" i="13" s="1"/>
  <c r="E1361" i="13" s="1"/>
  <c r="F1361" i="13" s="1"/>
  <c r="M1361" i="13" s="1"/>
  <c r="B2891" i="13"/>
  <c r="D2891" i="13" s="1"/>
  <c r="E2891" i="13" s="1"/>
  <c r="F2891" i="13" s="1"/>
  <c r="M2891" i="13" s="1"/>
  <c r="B1124" i="13"/>
  <c r="D1124" i="13" s="1"/>
  <c r="E1124" i="13" s="1"/>
  <c r="F1124" i="13" s="1"/>
  <c r="M1124" i="13" s="1"/>
  <c r="B607" i="13"/>
  <c r="D607" i="13" s="1"/>
  <c r="E607" i="13" s="1"/>
  <c r="F607" i="13" s="1"/>
  <c r="M607" i="13" s="1"/>
  <c r="B651" i="13"/>
  <c r="D651" i="13" s="1"/>
  <c r="E651" i="13" s="1"/>
  <c r="F651" i="13" s="1"/>
  <c r="M651" i="13" s="1"/>
  <c r="B3100" i="13"/>
  <c r="D3100" i="13" s="1"/>
  <c r="E3100" i="13" s="1"/>
  <c r="F3100" i="13" s="1"/>
  <c r="M3100" i="13" s="1"/>
  <c r="B72" i="13"/>
  <c r="D72" i="13" s="1"/>
  <c r="E72" i="13" s="1"/>
  <c r="F72" i="13" s="1"/>
  <c r="M72" i="13" s="1"/>
  <c r="B1483" i="13"/>
  <c r="D1483" i="13" s="1"/>
  <c r="E1483" i="13" s="1"/>
  <c r="F1483" i="13" s="1"/>
  <c r="M1483" i="13" s="1"/>
  <c r="B3501" i="13"/>
  <c r="D3501" i="13" s="1"/>
  <c r="E3501" i="13" s="1"/>
  <c r="F3501" i="13" s="1"/>
  <c r="M3501" i="13" s="1"/>
  <c r="B3031" i="13"/>
  <c r="D3031" i="13" s="1"/>
  <c r="E3031" i="13" s="1"/>
  <c r="F3031" i="13" s="1"/>
  <c r="M3031" i="13" s="1"/>
  <c r="B887" i="13"/>
  <c r="D887" i="13" s="1"/>
  <c r="E887" i="13" s="1"/>
  <c r="F887" i="13" s="1"/>
  <c r="M887" i="13" s="1"/>
  <c r="B1231" i="13"/>
  <c r="D1231" i="13" s="1"/>
  <c r="E1231" i="13" s="1"/>
  <c r="F1231" i="13" s="1"/>
  <c r="M1231" i="13" s="1"/>
  <c r="B3476" i="13"/>
  <c r="D3476" i="13" s="1"/>
  <c r="E3476" i="13" s="1"/>
  <c r="F3476" i="13" s="1"/>
  <c r="M3476" i="13" s="1"/>
  <c r="B2672" i="13"/>
  <c r="D2672" i="13" s="1"/>
  <c r="E2672" i="13" s="1"/>
  <c r="F2672" i="13" s="1"/>
  <c r="M2672" i="13" s="1"/>
  <c r="B2112" i="13"/>
  <c r="D2112" i="13" s="1"/>
  <c r="E2112" i="13" s="1"/>
  <c r="F2112" i="13" s="1"/>
  <c r="M2112" i="13" s="1"/>
  <c r="B524" i="13"/>
  <c r="D524" i="13" s="1"/>
  <c r="E524" i="13" s="1"/>
  <c r="F524" i="13" s="1"/>
  <c r="M524" i="13" s="1"/>
  <c r="B1695" i="13"/>
  <c r="D1695" i="13" s="1"/>
  <c r="E1695" i="13" s="1"/>
  <c r="F1695" i="13" s="1"/>
  <c r="M1695" i="13" s="1"/>
  <c r="B4008" i="13"/>
  <c r="D4008" i="13" s="1"/>
  <c r="E4008" i="13" s="1"/>
  <c r="F4008" i="13" s="1"/>
  <c r="M4008" i="13" s="1"/>
  <c r="B1199" i="13"/>
  <c r="D1199" i="13" s="1"/>
  <c r="E1199" i="13" s="1"/>
  <c r="F1199" i="13" s="1"/>
  <c r="M1199" i="13" s="1"/>
  <c r="B3082" i="13"/>
  <c r="D3082" i="13" s="1"/>
  <c r="E3082" i="13" s="1"/>
  <c r="F3082" i="13" s="1"/>
  <c r="M3082" i="13" s="1"/>
  <c r="B1207" i="13"/>
  <c r="D1207" i="13" s="1"/>
  <c r="E1207" i="13" s="1"/>
  <c r="F1207" i="13" s="1"/>
  <c r="M1207" i="13" s="1"/>
  <c r="B3822" i="13"/>
  <c r="D3822" i="13" s="1"/>
  <c r="E3822" i="13" s="1"/>
  <c r="F3822" i="13" s="1"/>
  <c r="M3822" i="13" s="1"/>
  <c r="B833" i="13"/>
  <c r="D833" i="13" s="1"/>
  <c r="E833" i="13" s="1"/>
  <c r="F833" i="13" s="1"/>
  <c r="M833" i="13" s="1"/>
  <c r="B3958" i="13"/>
  <c r="D3958" i="13" s="1"/>
  <c r="E3958" i="13" s="1"/>
  <c r="F3958" i="13" s="1"/>
  <c r="M3958" i="13" s="1"/>
  <c r="B3940" i="13"/>
  <c r="D3940" i="13" s="1"/>
  <c r="E3940" i="13" s="1"/>
  <c r="F3940" i="13" s="1"/>
  <c r="M3940" i="13" s="1"/>
  <c r="B3373" i="13"/>
  <c r="D3373" i="13" s="1"/>
  <c r="E3373" i="13" s="1"/>
  <c r="F3373" i="13" s="1"/>
  <c r="M3373" i="13" s="1"/>
  <c r="B3019" i="13"/>
  <c r="D3019" i="13" s="1"/>
  <c r="E3019" i="13" s="1"/>
  <c r="F3019" i="13" s="1"/>
  <c r="M3019" i="13" s="1"/>
  <c r="B2988" i="13"/>
  <c r="D2988" i="13" s="1"/>
  <c r="E2988" i="13" s="1"/>
  <c r="F2988" i="13" s="1"/>
  <c r="M2988" i="13" s="1"/>
  <c r="B2279" i="13"/>
  <c r="D2279" i="13" s="1"/>
  <c r="E2279" i="13" s="1"/>
  <c r="F2279" i="13" s="1"/>
  <c r="M2279" i="13" s="1"/>
  <c r="B329" i="13"/>
  <c r="D329" i="13" s="1"/>
  <c r="E329" i="13" s="1"/>
  <c r="F329" i="13" s="1"/>
  <c r="M329" i="13" s="1"/>
  <c r="B778" i="13"/>
  <c r="D778" i="13" s="1"/>
  <c r="E778" i="13" s="1"/>
  <c r="F778" i="13" s="1"/>
  <c r="M778" i="13" s="1"/>
  <c r="B3472" i="13"/>
  <c r="D3472" i="13" s="1"/>
  <c r="E3472" i="13" s="1"/>
  <c r="F3472" i="13" s="1"/>
  <c r="M3472" i="13" s="1"/>
  <c r="B2200" i="13"/>
  <c r="D2200" i="13" s="1"/>
  <c r="E2200" i="13" s="1"/>
  <c r="F2200" i="13" s="1"/>
  <c r="M2200" i="13" s="1"/>
  <c r="B4114" i="13"/>
  <c r="D4114" i="13" s="1"/>
  <c r="E4114" i="13" s="1"/>
  <c r="F4114" i="13" s="1"/>
  <c r="M4114" i="13" s="1"/>
  <c r="B1965" i="13"/>
  <c r="D1965" i="13" s="1"/>
  <c r="E1965" i="13" s="1"/>
  <c r="F1965" i="13" s="1"/>
  <c r="M1965" i="13" s="1"/>
  <c r="B4024" i="13"/>
  <c r="D4024" i="13" s="1"/>
  <c r="E4024" i="13" s="1"/>
  <c r="F4024" i="13" s="1"/>
  <c r="M4024" i="13" s="1"/>
  <c r="B217" i="13"/>
  <c r="D217" i="13" s="1"/>
  <c r="E217" i="13" s="1"/>
  <c r="F217" i="13" s="1"/>
  <c r="M217" i="13" s="1"/>
  <c r="B3986" i="13"/>
  <c r="D3986" i="13" s="1"/>
  <c r="E3986" i="13" s="1"/>
  <c r="F3986" i="13" s="1"/>
  <c r="M3986" i="13" s="1"/>
  <c r="B3934" i="13"/>
  <c r="D3934" i="13" s="1"/>
  <c r="E3934" i="13" s="1"/>
  <c r="F3934" i="13" s="1"/>
  <c r="M3934" i="13" s="1"/>
  <c r="B1214" i="13"/>
  <c r="D1214" i="13" s="1"/>
  <c r="E1214" i="13" s="1"/>
  <c r="F1214" i="13" s="1"/>
  <c r="M1214" i="13" s="1"/>
  <c r="B2133" i="13"/>
  <c r="D2133" i="13" s="1"/>
  <c r="E2133" i="13" s="1"/>
  <c r="F2133" i="13" s="1"/>
  <c r="M2133" i="13" s="1"/>
  <c r="B2264" i="13"/>
  <c r="D2264" i="13" s="1"/>
  <c r="E2264" i="13" s="1"/>
  <c r="F2264" i="13" s="1"/>
  <c r="M2264" i="13" s="1"/>
  <c r="B794" i="13"/>
  <c r="D794" i="13" s="1"/>
  <c r="E794" i="13" s="1"/>
  <c r="F794" i="13" s="1"/>
  <c r="M794" i="13" s="1"/>
  <c r="B2222" i="13"/>
  <c r="D2222" i="13" s="1"/>
  <c r="E2222" i="13" s="1"/>
  <c r="F2222" i="13" s="1"/>
  <c r="M2222" i="13" s="1"/>
  <c r="B1742" i="13"/>
  <c r="D1742" i="13" s="1"/>
  <c r="E1742" i="13" s="1"/>
  <c r="F1742" i="13" s="1"/>
  <c r="M1742" i="13" s="1"/>
  <c r="B3066" i="13"/>
  <c r="D3066" i="13" s="1"/>
  <c r="E3066" i="13" s="1"/>
  <c r="F3066" i="13" s="1"/>
  <c r="M3066" i="13" s="1"/>
  <c r="B2683" i="13"/>
  <c r="D2683" i="13" s="1"/>
  <c r="E2683" i="13" s="1"/>
  <c r="F2683" i="13" s="1"/>
  <c r="M2683" i="13" s="1"/>
  <c r="B2651" i="13"/>
  <c r="D2651" i="13" s="1"/>
  <c r="E2651" i="13" s="1"/>
  <c r="F2651" i="13" s="1"/>
  <c r="M2651" i="13" s="1"/>
  <c r="B3126" i="13"/>
  <c r="D3126" i="13" s="1"/>
  <c r="E3126" i="13" s="1"/>
  <c r="F3126" i="13" s="1"/>
  <c r="M3126" i="13" s="1"/>
  <c r="B662" i="13"/>
  <c r="D662" i="13" s="1"/>
  <c r="E662" i="13" s="1"/>
  <c r="F662" i="13" s="1"/>
  <c r="M662" i="13" s="1"/>
  <c r="B1408" i="13"/>
  <c r="D1408" i="13" s="1"/>
  <c r="E1408" i="13" s="1"/>
  <c r="F1408" i="13" s="1"/>
  <c r="M1408" i="13" s="1"/>
  <c r="B2370" i="13"/>
  <c r="D2370" i="13" s="1"/>
  <c r="E2370" i="13" s="1"/>
  <c r="F2370" i="13" s="1"/>
  <c r="M2370" i="13" s="1"/>
  <c r="B3075" i="13"/>
  <c r="D3075" i="13" s="1"/>
  <c r="E3075" i="13" s="1"/>
  <c r="F3075" i="13" s="1"/>
  <c r="M3075" i="13" s="1"/>
  <c r="B2004" i="13"/>
  <c r="D2004" i="13" s="1"/>
  <c r="E2004" i="13" s="1"/>
  <c r="F2004" i="13" s="1"/>
  <c r="M2004" i="13" s="1"/>
  <c r="B2888" i="13"/>
  <c r="D2888" i="13" s="1"/>
  <c r="E2888" i="13" s="1"/>
  <c r="F2888" i="13" s="1"/>
  <c r="M2888" i="13" s="1"/>
  <c r="B1797" i="13"/>
  <c r="D1797" i="13" s="1"/>
  <c r="E1797" i="13" s="1"/>
  <c r="F1797" i="13" s="1"/>
  <c r="M1797" i="13" s="1"/>
  <c r="B1899" i="13"/>
  <c r="D1899" i="13" s="1"/>
  <c r="E1899" i="13" s="1"/>
  <c r="F1899" i="13" s="1"/>
  <c r="M1899" i="13" s="1"/>
  <c r="B617" i="13"/>
  <c r="D617" i="13" s="1"/>
  <c r="E617" i="13" s="1"/>
  <c r="F617" i="13" s="1"/>
  <c r="M617" i="13" s="1"/>
  <c r="B903" i="13"/>
  <c r="D903" i="13" s="1"/>
  <c r="E903" i="13" s="1"/>
  <c r="F903" i="13" s="1"/>
  <c r="M903" i="13" s="1"/>
  <c r="B810" i="13"/>
  <c r="D810" i="13" s="1"/>
  <c r="E810" i="13" s="1"/>
  <c r="F810" i="13" s="1"/>
  <c r="M810" i="13" s="1"/>
  <c r="B1857" i="13"/>
  <c r="D1857" i="13" s="1"/>
  <c r="E1857" i="13" s="1"/>
  <c r="F1857" i="13" s="1"/>
  <c r="M1857" i="13" s="1"/>
  <c r="B1777" i="13"/>
  <c r="D1777" i="13" s="1"/>
  <c r="E1777" i="13" s="1"/>
  <c r="F1777" i="13" s="1"/>
  <c r="M1777" i="13" s="1"/>
  <c r="B937" i="13"/>
  <c r="D937" i="13" s="1"/>
  <c r="E937" i="13" s="1"/>
  <c r="F937" i="13" s="1"/>
  <c r="M937" i="13" s="1"/>
  <c r="B104" i="13"/>
  <c r="D104" i="13" s="1"/>
  <c r="E104" i="13" s="1"/>
  <c r="F104" i="13" s="1"/>
  <c r="M104" i="13" s="1"/>
  <c r="B1021" i="13"/>
  <c r="D1021" i="13" s="1"/>
  <c r="E1021" i="13" s="1"/>
  <c r="F1021" i="13" s="1"/>
  <c r="M1021" i="13" s="1"/>
  <c r="B130" i="13"/>
  <c r="D130" i="13" s="1"/>
  <c r="E130" i="13" s="1"/>
  <c r="F130" i="13" s="1"/>
  <c r="M130" i="13" s="1"/>
  <c r="B328" i="13"/>
  <c r="D328" i="13" s="1"/>
  <c r="E328" i="13" s="1"/>
  <c r="F328" i="13" s="1"/>
  <c r="M328" i="13" s="1"/>
  <c r="B465" i="13"/>
  <c r="D465" i="13" s="1"/>
  <c r="E465" i="13" s="1"/>
  <c r="F465" i="13" s="1"/>
  <c r="M465" i="13" s="1"/>
  <c r="B1519" i="13"/>
  <c r="D1519" i="13" s="1"/>
  <c r="E1519" i="13" s="1"/>
  <c r="F1519" i="13" s="1"/>
  <c r="M1519" i="13" s="1"/>
  <c r="B2014" i="13"/>
  <c r="D2014" i="13" s="1"/>
  <c r="E2014" i="13" s="1"/>
  <c r="F2014" i="13" s="1"/>
  <c r="M2014" i="13" s="1"/>
  <c r="B1799" i="13"/>
  <c r="D1799" i="13" s="1"/>
  <c r="E1799" i="13" s="1"/>
  <c r="F1799" i="13" s="1"/>
  <c r="M1799" i="13" s="1"/>
  <c r="B2857" i="13"/>
  <c r="D2857" i="13" s="1"/>
  <c r="E2857" i="13" s="1"/>
  <c r="F2857" i="13" s="1"/>
  <c r="M2857" i="13" s="1"/>
  <c r="B3102" i="13"/>
  <c r="D3102" i="13" s="1"/>
  <c r="E3102" i="13" s="1"/>
  <c r="F3102" i="13" s="1"/>
  <c r="M3102" i="13" s="1"/>
  <c r="B3172" i="13"/>
  <c r="D3172" i="13" s="1"/>
  <c r="E3172" i="13" s="1"/>
  <c r="F3172" i="13" s="1"/>
  <c r="M3172" i="13" s="1"/>
  <c r="B3230" i="13"/>
  <c r="D3230" i="13" s="1"/>
  <c r="E3230" i="13" s="1"/>
  <c r="F3230" i="13" s="1"/>
  <c r="M3230" i="13" s="1"/>
  <c r="B3355" i="13"/>
  <c r="D3355" i="13" s="1"/>
  <c r="E3355" i="13" s="1"/>
  <c r="F3355" i="13" s="1"/>
  <c r="M3355" i="13" s="1"/>
  <c r="B1296" i="13"/>
  <c r="D1296" i="13" s="1"/>
  <c r="E1296" i="13" s="1"/>
  <c r="F1296" i="13" s="1"/>
  <c r="M1296" i="13" s="1"/>
  <c r="B3860" i="13"/>
  <c r="D3860" i="13" s="1"/>
  <c r="E3860" i="13" s="1"/>
  <c r="F3860" i="13" s="1"/>
  <c r="M3860" i="13" s="1"/>
  <c r="B3419" i="13"/>
  <c r="D3419" i="13" s="1"/>
  <c r="E3419" i="13" s="1"/>
  <c r="F3419" i="13" s="1"/>
  <c r="M3419" i="13" s="1"/>
  <c r="B478" i="13"/>
  <c r="D478" i="13" s="1"/>
  <c r="E478" i="13" s="1"/>
  <c r="F478" i="13" s="1"/>
  <c r="M478" i="13" s="1"/>
  <c r="B3011" i="13"/>
  <c r="D3011" i="13" s="1"/>
  <c r="E3011" i="13" s="1"/>
  <c r="F3011" i="13" s="1"/>
  <c r="M3011" i="13" s="1"/>
  <c r="B1893" i="13"/>
  <c r="D1893" i="13" s="1"/>
  <c r="E1893" i="13" s="1"/>
  <c r="F1893" i="13" s="1"/>
  <c r="M1893" i="13" s="1"/>
  <c r="B386" i="13"/>
  <c r="D386" i="13" s="1"/>
  <c r="E386" i="13" s="1"/>
  <c r="F386" i="13" s="1"/>
  <c r="M386" i="13" s="1"/>
  <c r="B3000" i="13"/>
  <c r="D3000" i="13" s="1"/>
  <c r="E3000" i="13" s="1"/>
  <c r="F3000" i="13" s="1"/>
  <c r="M3000" i="13" s="1"/>
  <c r="B2516" i="13"/>
  <c r="D2516" i="13" s="1"/>
  <c r="E2516" i="13" s="1"/>
  <c r="F2516" i="13" s="1"/>
  <c r="M2516" i="13" s="1"/>
  <c r="B3658" i="13"/>
  <c r="D3658" i="13" s="1"/>
  <c r="E3658" i="13" s="1"/>
  <c r="F3658" i="13" s="1"/>
  <c r="M3658" i="13" s="1"/>
  <c r="B221" i="13"/>
  <c r="D221" i="13" s="1"/>
  <c r="E221" i="13" s="1"/>
  <c r="F221" i="13" s="1"/>
  <c r="M221" i="13" s="1"/>
  <c r="B860" i="13"/>
  <c r="D860" i="13" s="1"/>
  <c r="E860" i="13" s="1"/>
  <c r="F860" i="13" s="1"/>
  <c r="M860" i="13" s="1"/>
  <c r="B3136" i="13"/>
  <c r="D3136" i="13" s="1"/>
  <c r="E3136" i="13" s="1"/>
  <c r="F3136" i="13" s="1"/>
  <c r="M3136" i="13" s="1"/>
  <c r="B2929" i="13"/>
  <c r="D2929" i="13" s="1"/>
  <c r="E2929" i="13" s="1"/>
  <c r="F2929" i="13" s="1"/>
  <c r="M2929" i="13" s="1"/>
  <c r="B541" i="13"/>
  <c r="D541" i="13" s="1"/>
  <c r="E541" i="13" s="1"/>
  <c r="F541" i="13" s="1"/>
  <c r="M541" i="13" s="1"/>
  <c r="B1148" i="13"/>
  <c r="D1148" i="13" s="1"/>
  <c r="E1148" i="13" s="1"/>
  <c r="F1148" i="13" s="1"/>
  <c r="M1148" i="13" s="1"/>
  <c r="B1445" i="13"/>
  <c r="D1445" i="13" s="1"/>
  <c r="E1445" i="13" s="1"/>
  <c r="F1445" i="13" s="1"/>
  <c r="M1445" i="13" s="1"/>
  <c r="B2581" i="13"/>
  <c r="D2581" i="13" s="1"/>
  <c r="E2581" i="13" s="1"/>
  <c r="F2581" i="13" s="1"/>
  <c r="M2581" i="13" s="1"/>
  <c r="B669" i="13"/>
  <c r="D669" i="13" s="1"/>
  <c r="E669" i="13" s="1"/>
  <c r="F669" i="13" s="1"/>
  <c r="M669" i="13" s="1"/>
  <c r="B909" i="13"/>
  <c r="D909" i="13" s="1"/>
  <c r="E909" i="13" s="1"/>
  <c r="F909" i="13" s="1"/>
  <c r="M909" i="13" s="1"/>
  <c r="B3309" i="13"/>
  <c r="D3309" i="13" s="1"/>
  <c r="E3309" i="13" s="1"/>
  <c r="F3309" i="13" s="1"/>
  <c r="M3309" i="13" s="1"/>
  <c r="B3886" i="13"/>
  <c r="D3886" i="13" s="1"/>
  <c r="E3886" i="13" s="1"/>
  <c r="F3886" i="13" s="1"/>
  <c r="M3886" i="13" s="1"/>
  <c r="B635" i="13"/>
  <c r="D635" i="13" s="1"/>
  <c r="E635" i="13" s="1"/>
  <c r="F635" i="13" s="1"/>
  <c r="M635" i="13" s="1"/>
  <c r="B206" i="13"/>
  <c r="D206" i="13" s="1"/>
  <c r="E206" i="13" s="1"/>
  <c r="F206" i="13" s="1"/>
  <c r="M206" i="13" s="1"/>
  <c r="B456" i="13"/>
  <c r="D456" i="13" s="1"/>
  <c r="E456" i="13" s="1"/>
  <c r="F456" i="13" s="1"/>
  <c r="M456" i="13" s="1"/>
  <c r="B1449" i="13"/>
  <c r="D1449" i="13" s="1"/>
  <c r="E1449" i="13" s="1"/>
  <c r="F1449" i="13" s="1"/>
  <c r="M1449" i="13" s="1"/>
  <c r="B3728" i="13"/>
  <c r="D3728" i="13" s="1"/>
  <c r="E3728" i="13" s="1"/>
  <c r="F3728" i="13" s="1"/>
  <c r="M3728" i="13" s="1"/>
  <c r="B3985" i="13"/>
  <c r="D3985" i="13" s="1"/>
  <c r="E3985" i="13" s="1"/>
  <c r="F3985" i="13" s="1"/>
  <c r="M3985" i="13" s="1"/>
  <c r="B3261" i="13"/>
  <c r="D3261" i="13" s="1"/>
  <c r="E3261" i="13" s="1"/>
  <c r="F3261" i="13" s="1"/>
  <c r="M3261" i="13" s="1"/>
  <c r="B1479" i="13"/>
  <c r="D1479" i="13" s="1"/>
  <c r="E1479" i="13" s="1"/>
  <c r="F1479" i="13" s="1"/>
  <c r="M1479" i="13" s="1"/>
  <c r="B3915" i="13"/>
  <c r="D3915" i="13" s="1"/>
  <c r="E3915" i="13" s="1"/>
  <c r="F3915" i="13" s="1"/>
  <c r="M3915" i="13" s="1"/>
  <c r="B1612" i="13"/>
  <c r="D1612" i="13" s="1"/>
  <c r="E1612" i="13" s="1"/>
  <c r="F1612" i="13" s="1"/>
  <c r="M1612" i="13" s="1"/>
  <c r="B201" i="13"/>
  <c r="D201" i="13" s="1"/>
  <c r="E201" i="13" s="1"/>
  <c r="F201" i="13" s="1"/>
  <c r="M201" i="13" s="1"/>
  <c r="B743" i="13"/>
  <c r="D743" i="13" s="1"/>
  <c r="E743" i="13" s="1"/>
  <c r="F743" i="13" s="1"/>
  <c r="M743" i="13" s="1"/>
  <c r="B3865" i="13"/>
  <c r="D3865" i="13" s="1"/>
  <c r="E3865" i="13" s="1"/>
  <c r="F3865" i="13" s="1"/>
  <c r="M3865" i="13" s="1"/>
  <c r="B2785" i="13"/>
  <c r="D2785" i="13" s="1"/>
  <c r="E2785" i="13" s="1"/>
  <c r="F2785" i="13" s="1"/>
  <c r="M2785" i="13" s="1"/>
  <c r="B2163" i="13"/>
  <c r="D2163" i="13" s="1"/>
  <c r="E2163" i="13" s="1"/>
  <c r="F2163" i="13" s="1"/>
  <c r="M2163" i="13" s="1"/>
  <c r="B1069" i="13"/>
  <c r="D1069" i="13" s="1"/>
  <c r="E1069" i="13" s="1"/>
  <c r="F1069" i="13" s="1"/>
  <c r="M1069" i="13" s="1"/>
  <c r="B3639" i="13"/>
  <c r="D3639" i="13" s="1"/>
  <c r="E3639" i="13" s="1"/>
  <c r="F3639" i="13" s="1"/>
  <c r="M3639" i="13" s="1"/>
  <c r="B2722" i="13"/>
  <c r="D2722" i="13" s="1"/>
  <c r="E2722" i="13" s="1"/>
  <c r="F2722" i="13" s="1"/>
  <c r="M2722" i="13" s="1"/>
  <c r="B2153" i="13"/>
  <c r="D2153" i="13" s="1"/>
  <c r="E2153" i="13" s="1"/>
  <c r="F2153" i="13" s="1"/>
  <c r="M2153" i="13" s="1"/>
  <c r="B4042" i="13"/>
  <c r="D4042" i="13" s="1"/>
  <c r="E4042" i="13" s="1"/>
  <c r="F4042" i="13" s="1"/>
  <c r="M4042" i="13" s="1"/>
  <c r="B552" i="13"/>
  <c r="D552" i="13" s="1"/>
  <c r="E552" i="13" s="1"/>
  <c r="F552" i="13" s="1"/>
  <c r="M552" i="13" s="1"/>
  <c r="B946" i="13"/>
  <c r="D946" i="13" s="1"/>
  <c r="E946" i="13" s="1"/>
  <c r="F946" i="13" s="1"/>
  <c r="M946" i="13" s="1"/>
  <c r="B2162" i="13"/>
  <c r="D2162" i="13" s="1"/>
  <c r="E2162" i="13" s="1"/>
  <c r="F2162" i="13" s="1"/>
  <c r="M2162" i="13" s="1"/>
  <c r="B2649" i="13"/>
  <c r="D2649" i="13" s="1"/>
  <c r="E2649" i="13" s="1"/>
  <c r="F2649" i="13" s="1"/>
  <c r="M2649" i="13" s="1"/>
  <c r="B3101" i="13"/>
  <c r="D3101" i="13" s="1"/>
  <c r="E3101" i="13" s="1"/>
  <c r="F3101" i="13" s="1"/>
  <c r="M3101" i="13" s="1"/>
  <c r="B3917" i="13"/>
  <c r="D3917" i="13" s="1"/>
  <c r="E3917" i="13" s="1"/>
  <c r="F3917" i="13" s="1"/>
  <c r="M3917" i="13" s="1"/>
  <c r="B1362" i="13"/>
  <c r="D1362" i="13" s="1"/>
  <c r="E1362" i="13" s="1"/>
  <c r="F1362" i="13" s="1"/>
  <c r="M1362" i="13" s="1"/>
  <c r="B2036" i="13"/>
  <c r="D2036" i="13" s="1"/>
  <c r="E2036" i="13" s="1"/>
  <c r="F2036" i="13" s="1"/>
  <c r="M2036" i="13" s="1"/>
  <c r="B3779" i="13"/>
  <c r="D3779" i="13" s="1"/>
  <c r="E3779" i="13" s="1"/>
  <c r="F3779" i="13" s="1"/>
  <c r="M3779" i="13" s="1"/>
  <c r="B2983" i="13"/>
  <c r="D2983" i="13" s="1"/>
  <c r="E2983" i="13" s="1"/>
  <c r="F2983" i="13" s="1"/>
  <c r="M2983" i="13" s="1"/>
  <c r="B2541" i="13"/>
  <c r="D2541" i="13" s="1"/>
  <c r="E2541" i="13" s="1"/>
  <c r="F2541" i="13" s="1"/>
  <c r="M2541" i="13" s="1"/>
  <c r="B2782" i="13"/>
  <c r="D2782" i="13" s="1"/>
  <c r="E2782" i="13" s="1"/>
  <c r="F2782" i="13" s="1"/>
  <c r="M2782" i="13" s="1"/>
  <c r="B2766" i="13"/>
  <c r="D2766" i="13" s="1"/>
  <c r="E2766" i="13" s="1"/>
  <c r="F2766" i="13" s="1"/>
  <c r="M2766" i="13" s="1"/>
  <c r="B3746" i="13"/>
  <c r="D3746" i="13" s="1"/>
  <c r="E3746" i="13" s="1"/>
  <c r="F3746" i="13" s="1"/>
  <c r="M3746" i="13" s="1"/>
  <c r="B1457" i="13"/>
  <c r="D1457" i="13" s="1"/>
  <c r="E1457" i="13" s="1"/>
  <c r="F1457" i="13" s="1"/>
  <c r="M1457" i="13" s="1"/>
  <c r="B2383" i="13"/>
  <c r="D2383" i="13" s="1"/>
  <c r="E2383" i="13" s="1"/>
  <c r="F2383" i="13" s="1"/>
  <c r="M2383" i="13" s="1"/>
  <c r="B349" i="13"/>
  <c r="D349" i="13" s="1"/>
  <c r="E349" i="13" s="1"/>
  <c r="F349" i="13" s="1"/>
  <c r="M349" i="13" s="1"/>
  <c r="B238" i="13"/>
  <c r="D238" i="13" s="1"/>
  <c r="E238" i="13" s="1"/>
  <c r="F238" i="13" s="1"/>
  <c r="M238" i="13" s="1"/>
  <c r="B2756" i="13"/>
  <c r="D2756" i="13" s="1"/>
  <c r="E2756" i="13" s="1"/>
  <c r="F2756" i="13" s="1"/>
  <c r="M2756" i="13" s="1"/>
  <c r="B3185" i="13"/>
  <c r="D3185" i="13" s="1"/>
  <c r="E3185" i="13" s="1"/>
  <c r="F3185" i="13" s="1"/>
  <c r="M3185" i="13" s="1"/>
  <c r="B3507" i="13"/>
  <c r="D3507" i="13" s="1"/>
  <c r="E3507" i="13" s="1"/>
  <c r="F3507" i="13" s="1"/>
  <c r="M3507" i="13" s="1"/>
  <c r="B139" i="13"/>
  <c r="D139" i="13" s="1"/>
  <c r="E139" i="13" s="1"/>
  <c r="F139" i="13" s="1"/>
  <c r="M139" i="13" s="1"/>
  <c r="B494" i="13"/>
  <c r="D494" i="13" s="1"/>
  <c r="E494" i="13" s="1"/>
  <c r="F494" i="13" s="1"/>
  <c r="M494" i="13" s="1"/>
  <c r="B2904" i="13"/>
  <c r="D2904" i="13" s="1"/>
  <c r="E2904" i="13" s="1"/>
  <c r="F2904" i="13" s="1"/>
  <c r="M2904" i="13" s="1"/>
  <c r="B675" i="13"/>
  <c r="D675" i="13" s="1"/>
  <c r="E675" i="13" s="1"/>
  <c r="F675" i="13" s="1"/>
  <c r="M675" i="13" s="1"/>
  <c r="B3947" i="13"/>
  <c r="D3947" i="13" s="1"/>
  <c r="E3947" i="13" s="1"/>
  <c r="F3947" i="13" s="1"/>
  <c r="M3947" i="13" s="1"/>
  <c r="B1569" i="13"/>
  <c r="D1569" i="13" s="1"/>
  <c r="E1569" i="13" s="1"/>
  <c r="F1569" i="13" s="1"/>
  <c r="M1569" i="13" s="1"/>
  <c r="B1922" i="13"/>
  <c r="D1922" i="13" s="1"/>
  <c r="E1922" i="13" s="1"/>
  <c r="F1922" i="13" s="1"/>
  <c r="M1922" i="13" s="1"/>
  <c r="B416" i="13"/>
  <c r="D416" i="13" s="1"/>
  <c r="E416" i="13" s="1"/>
  <c r="F416" i="13" s="1"/>
  <c r="M416" i="13" s="1"/>
  <c r="B3074" i="13"/>
  <c r="D3074" i="13" s="1"/>
  <c r="E3074" i="13" s="1"/>
  <c r="F3074" i="13" s="1"/>
  <c r="M3074" i="13" s="1"/>
  <c r="B1571" i="13"/>
  <c r="D1571" i="13" s="1"/>
  <c r="E1571" i="13" s="1"/>
  <c r="F1571" i="13" s="1"/>
  <c r="M1571" i="13" s="1"/>
  <c r="B3591" i="13"/>
  <c r="D3591" i="13" s="1"/>
  <c r="E3591" i="13" s="1"/>
  <c r="F3591" i="13" s="1"/>
  <c r="M3591" i="13" s="1"/>
  <c r="B1274" i="13"/>
  <c r="D1274" i="13" s="1"/>
  <c r="E1274" i="13" s="1"/>
  <c r="F1274" i="13" s="1"/>
  <c r="M1274" i="13" s="1"/>
  <c r="B3722" i="13"/>
  <c r="D3722" i="13" s="1"/>
  <c r="E3722" i="13" s="1"/>
  <c r="F3722" i="13" s="1"/>
  <c r="M3722" i="13" s="1"/>
  <c r="B1028" i="13"/>
  <c r="D1028" i="13" s="1"/>
  <c r="E1028" i="13" s="1"/>
  <c r="F1028" i="13" s="1"/>
  <c r="M1028" i="13" s="1"/>
  <c r="B964" i="13"/>
  <c r="D964" i="13" s="1"/>
  <c r="E964" i="13" s="1"/>
  <c r="F964" i="13" s="1"/>
  <c r="M964" i="13" s="1"/>
  <c r="B2817" i="13"/>
  <c r="D2817" i="13" s="1"/>
  <c r="E2817" i="13" s="1"/>
  <c r="F2817" i="13" s="1"/>
  <c r="M2817" i="13" s="1"/>
  <c r="B1131" i="13"/>
  <c r="D1131" i="13" s="1"/>
  <c r="E1131" i="13" s="1"/>
  <c r="F1131" i="13" s="1"/>
  <c r="M1131" i="13" s="1"/>
  <c r="B2723" i="13"/>
  <c r="D2723" i="13" s="1"/>
  <c r="E2723" i="13" s="1"/>
  <c r="F2723" i="13" s="1"/>
  <c r="M2723" i="13" s="1"/>
  <c r="B3720" i="13"/>
  <c r="D3720" i="13" s="1"/>
  <c r="E3720" i="13" s="1"/>
  <c r="F3720" i="13" s="1"/>
  <c r="M3720" i="13" s="1"/>
  <c r="B4007" i="13"/>
  <c r="D4007" i="13" s="1"/>
  <c r="E4007" i="13" s="1"/>
  <c r="F4007" i="13" s="1"/>
  <c r="M4007" i="13" s="1"/>
  <c r="B1938" i="13"/>
  <c r="D1938" i="13" s="1"/>
  <c r="E1938" i="13" s="1"/>
  <c r="F1938" i="13" s="1"/>
  <c r="M1938" i="13" s="1"/>
  <c r="B2645" i="13"/>
  <c r="D2645" i="13" s="1"/>
  <c r="E2645" i="13" s="1"/>
  <c r="F2645" i="13" s="1"/>
  <c r="M2645" i="13" s="1"/>
  <c r="B2066" i="13"/>
  <c r="D2066" i="13" s="1"/>
  <c r="E2066" i="13" s="1"/>
  <c r="F2066" i="13" s="1"/>
  <c r="M2066" i="13" s="1"/>
  <c r="B1264" i="13"/>
  <c r="D1264" i="13" s="1"/>
  <c r="E1264" i="13" s="1"/>
  <c r="F1264" i="13" s="1"/>
  <c r="M1264" i="13" s="1"/>
  <c r="B1026" i="13"/>
  <c r="D1026" i="13" s="1"/>
  <c r="E1026" i="13" s="1"/>
  <c r="F1026" i="13" s="1"/>
  <c r="M1026" i="13" s="1"/>
  <c r="B2925" i="13"/>
  <c r="D2925" i="13" s="1"/>
  <c r="E2925" i="13" s="1"/>
  <c r="F2925" i="13" s="1"/>
  <c r="M2925" i="13" s="1"/>
  <c r="B1849" i="13"/>
  <c r="D1849" i="13" s="1"/>
  <c r="E1849" i="13" s="1"/>
  <c r="F1849" i="13" s="1"/>
  <c r="M1849" i="13" s="1"/>
  <c r="B2028" i="13"/>
  <c r="D2028" i="13" s="1"/>
  <c r="E2028" i="13" s="1"/>
  <c r="F2028" i="13" s="1"/>
  <c r="M2028" i="13" s="1"/>
  <c r="B2820" i="13"/>
  <c r="D2820" i="13" s="1"/>
  <c r="E2820" i="13" s="1"/>
  <c r="F2820" i="13" s="1"/>
  <c r="M2820" i="13" s="1"/>
  <c r="B3325" i="13"/>
  <c r="D3325" i="13" s="1"/>
  <c r="E3325" i="13" s="1"/>
  <c r="F3325" i="13" s="1"/>
  <c r="M3325" i="13" s="1"/>
  <c r="B1752" i="13"/>
  <c r="D1752" i="13" s="1"/>
  <c r="E1752" i="13" s="1"/>
  <c r="F1752" i="13" s="1"/>
  <c r="M1752" i="13" s="1"/>
  <c r="B432" i="13"/>
  <c r="D432" i="13" s="1"/>
  <c r="E432" i="13" s="1"/>
  <c r="F432" i="13" s="1"/>
  <c r="M432" i="13" s="1"/>
  <c r="B2728" i="13"/>
  <c r="D2728" i="13" s="1"/>
  <c r="E2728" i="13" s="1"/>
  <c r="F2728" i="13" s="1"/>
  <c r="M2728" i="13" s="1"/>
  <c r="B187" i="13"/>
  <c r="D187" i="13" s="1"/>
  <c r="E187" i="13" s="1"/>
  <c r="F187" i="13" s="1"/>
  <c r="M187" i="13" s="1"/>
  <c r="B938" i="13"/>
  <c r="D938" i="13" s="1"/>
  <c r="E938" i="13" s="1"/>
  <c r="F938" i="13" s="1"/>
  <c r="M938" i="13" s="1"/>
  <c r="B93" i="13"/>
  <c r="D93" i="13" s="1"/>
  <c r="E93" i="13" s="1"/>
  <c r="F93" i="13" s="1"/>
  <c r="M93" i="13" s="1"/>
  <c r="B1421" i="13"/>
  <c r="D1421" i="13" s="1"/>
  <c r="E1421" i="13" s="1"/>
  <c r="F1421" i="13" s="1"/>
  <c r="M1421" i="13" s="1"/>
  <c r="B3863" i="13"/>
  <c r="D3863" i="13" s="1"/>
  <c r="E3863" i="13" s="1"/>
  <c r="F3863" i="13" s="1"/>
  <c r="M3863" i="13" s="1"/>
  <c r="B464" i="13"/>
  <c r="D464" i="13" s="1"/>
  <c r="E464" i="13" s="1"/>
  <c r="F464" i="13" s="1"/>
  <c r="M464" i="13" s="1"/>
  <c r="B2753" i="13"/>
  <c r="D2753" i="13" s="1"/>
  <c r="E2753" i="13" s="1"/>
  <c r="F2753" i="13" s="1"/>
  <c r="M2753" i="13" s="1"/>
  <c r="B4090" i="13"/>
  <c r="D4090" i="13" s="1"/>
  <c r="E4090" i="13" s="1"/>
  <c r="F4090" i="13" s="1"/>
  <c r="M4090" i="13" s="1"/>
  <c r="B3548" i="13"/>
  <c r="D3548" i="13" s="1"/>
  <c r="E3548" i="13" s="1"/>
  <c r="F3548" i="13" s="1"/>
  <c r="M3548" i="13" s="1"/>
  <c r="B1453" i="13"/>
  <c r="D1453" i="13" s="1"/>
  <c r="E1453" i="13" s="1"/>
  <c r="F1453" i="13" s="1"/>
  <c r="M1453" i="13" s="1"/>
  <c r="B490" i="13"/>
  <c r="D490" i="13" s="1"/>
  <c r="E490" i="13" s="1"/>
  <c r="F490" i="13" s="1"/>
  <c r="M490" i="13" s="1"/>
  <c r="B1350" i="13"/>
  <c r="D1350" i="13" s="1"/>
  <c r="E1350" i="13" s="1"/>
  <c r="F1350" i="13" s="1"/>
  <c r="M1350" i="13" s="1"/>
  <c r="B1891" i="13"/>
  <c r="D1891" i="13" s="1"/>
  <c r="E1891" i="13" s="1"/>
  <c r="F1891" i="13" s="1"/>
  <c r="M1891" i="13" s="1"/>
  <c r="B1785" i="13"/>
  <c r="D1785" i="13" s="1"/>
  <c r="E1785" i="13" s="1"/>
  <c r="F1785" i="13" s="1"/>
  <c r="M1785" i="13" s="1"/>
  <c r="B1315" i="13"/>
  <c r="D1315" i="13" s="1"/>
  <c r="E1315" i="13" s="1"/>
  <c r="F1315" i="13" s="1"/>
  <c r="M1315" i="13" s="1"/>
  <c r="B2130" i="13"/>
  <c r="D2130" i="13" s="1"/>
  <c r="E2130" i="13" s="1"/>
  <c r="F2130" i="13" s="1"/>
  <c r="M2130" i="13" s="1"/>
  <c r="B393" i="13"/>
  <c r="D393" i="13" s="1"/>
  <c r="E393" i="13" s="1"/>
  <c r="F393" i="13" s="1"/>
  <c r="M393" i="13" s="1"/>
  <c r="B2062" i="13"/>
  <c r="D2062" i="13" s="1"/>
  <c r="E2062" i="13" s="1"/>
  <c r="F2062" i="13" s="1"/>
  <c r="M2062" i="13" s="1"/>
  <c r="B1300" i="13"/>
  <c r="D1300" i="13" s="1"/>
  <c r="E1300" i="13" s="1"/>
  <c r="F1300" i="13" s="1"/>
  <c r="M1300" i="13" s="1"/>
  <c r="B2899" i="13"/>
  <c r="D2899" i="13" s="1"/>
  <c r="E2899" i="13" s="1"/>
  <c r="F2899" i="13" s="1"/>
  <c r="M2899" i="13" s="1"/>
  <c r="B3117" i="13"/>
  <c r="D3117" i="13" s="1"/>
  <c r="E3117" i="13" s="1"/>
  <c r="F3117" i="13" s="1"/>
  <c r="M3117" i="13" s="1"/>
  <c r="B2022" i="13"/>
  <c r="D2022" i="13" s="1"/>
  <c r="E2022" i="13" s="1"/>
  <c r="F2022" i="13" s="1"/>
  <c r="M2022" i="13" s="1"/>
  <c r="B3680" i="13"/>
  <c r="D3680" i="13" s="1"/>
  <c r="E3680" i="13" s="1"/>
  <c r="F3680" i="13" s="1"/>
  <c r="M3680" i="13" s="1"/>
  <c r="B1004" i="13"/>
  <c r="D1004" i="13" s="1"/>
  <c r="E1004" i="13" s="1"/>
  <c r="F1004" i="13" s="1"/>
  <c r="M1004" i="13" s="1"/>
  <c r="B1477" i="13"/>
  <c r="D1477" i="13" s="1"/>
  <c r="E1477" i="13" s="1"/>
  <c r="F1477" i="13" s="1"/>
  <c r="M1477" i="13" s="1"/>
  <c r="B4065" i="13"/>
  <c r="D4065" i="13" s="1"/>
  <c r="E4065" i="13" s="1"/>
  <c r="F4065" i="13" s="1"/>
  <c r="M4065" i="13" s="1"/>
  <c r="B1187" i="13"/>
  <c r="D1187" i="13" s="1"/>
  <c r="E1187" i="13" s="1"/>
  <c r="F1187" i="13" s="1"/>
  <c r="M1187" i="13" s="1"/>
  <c r="B3057" i="13"/>
  <c r="D3057" i="13" s="1"/>
  <c r="E3057" i="13" s="1"/>
  <c r="F3057" i="13" s="1"/>
  <c r="M3057" i="13" s="1"/>
  <c r="B2894" i="13"/>
  <c r="D2894" i="13" s="1"/>
  <c r="E2894" i="13" s="1"/>
  <c r="F2894" i="13" s="1"/>
  <c r="M2894" i="13" s="1"/>
  <c r="B4084" i="13"/>
  <c r="D4084" i="13" s="1"/>
  <c r="E4084" i="13" s="1"/>
  <c r="F4084" i="13" s="1"/>
  <c r="M4084" i="13" s="1"/>
  <c r="B4104" i="13"/>
  <c r="D4104" i="13" s="1"/>
  <c r="E4104" i="13" s="1"/>
  <c r="F4104" i="13" s="1"/>
  <c r="M4104" i="13" s="1"/>
  <c r="B4050" i="13"/>
  <c r="D4050" i="13" s="1"/>
  <c r="E4050" i="13" s="1"/>
  <c r="F4050" i="13" s="1"/>
  <c r="M4050" i="13" s="1"/>
  <c r="B2779" i="13"/>
  <c r="D2779" i="13" s="1"/>
  <c r="E2779" i="13" s="1"/>
  <c r="F2779" i="13" s="1"/>
  <c r="M2779" i="13" s="1"/>
  <c r="B1859" i="13"/>
  <c r="D1859" i="13" s="1"/>
  <c r="E1859" i="13" s="1"/>
  <c r="F1859" i="13" s="1"/>
  <c r="M1859" i="13" s="1"/>
  <c r="B3981" i="13"/>
  <c r="D3981" i="13" s="1"/>
  <c r="E3981" i="13" s="1"/>
  <c r="F3981" i="13" s="1"/>
  <c r="M3981" i="13" s="1"/>
  <c r="B2410" i="13"/>
  <c r="D2410" i="13" s="1"/>
  <c r="E2410" i="13" s="1"/>
  <c r="F2410" i="13" s="1"/>
  <c r="M2410" i="13" s="1"/>
  <c r="B3599" i="13"/>
  <c r="D3599" i="13" s="1"/>
  <c r="E3599" i="13" s="1"/>
  <c r="F3599" i="13" s="1"/>
  <c r="M3599" i="13" s="1"/>
  <c r="B317" i="13"/>
  <c r="D317" i="13" s="1"/>
  <c r="E317" i="13" s="1"/>
  <c r="F317" i="13" s="1"/>
  <c r="M317" i="13" s="1"/>
  <c r="B4058" i="13"/>
  <c r="D4058" i="13" s="1"/>
  <c r="E4058" i="13" s="1"/>
  <c r="F4058" i="13" s="1"/>
  <c r="M4058" i="13" s="1"/>
  <c r="B4119" i="13"/>
  <c r="D4119" i="13" s="1"/>
  <c r="E4119" i="13" s="1"/>
  <c r="F4119" i="13" s="1"/>
  <c r="M4119" i="13" s="1"/>
  <c r="B3726" i="13"/>
  <c r="D3726" i="13" s="1"/>
  <c r="E3726" i="13" s="1"/>
  <c r="F3726" i="13" s="1"/>
  <c r="M3726" i="13" s="1"/>
  <c r="B3702" i="13"/>
  <c r="D3702" i="13" s="1"/>
  <c r="E3702" i="13" s="1"/>
  <c r="F3702" i="13" s="1"/>
  <c r="M3702" i="13" s="1"/>
  <c r="B3516" i="13"/>
  <c r="D3516" i="13" s="1"/>
  <c r="E3516" i="13" s="1"/>
  <c r="F3516" i="13" s="1"/>
  <c r="M3516" i="13" s="1"/>
  <c r="B1930" i="13"/>
  <c r="D1930" i="13" s="1"/>
  <c r="E1930" i="13" s="1"/>
  <c r="F1930" i="13" s="1"/>
  <c r="M1930" i="13" s="1"/>
  <c r="B3733" i="13"/>
  <c r="D3733" i="13" s="1"/>
  <c r="E3733" i="13" s="1"/>
  <c r="F3733" i="13" s="1"/>
  <c r="M3733" i="13" s="1"/>
  <c r="B1819" i="13"/>
  <c r="D1819" i="13" s="1"/>
  <c r="E1819" i="13" s="1"/>
  <c r="F1819" i="13" s="1"/>
  <c r="M1819" i="13" s="1"/>
  <c r="B2212" i="13"/>
  <c r="D2212" i="13" s="1"/>
  <c r="E2212" i="13" s="1"/>
  <c r="F2212" i="13" s="1"/>
  <c r="M2212" i="13" s="1"/>
  <c r="B1243" i="13"/>
  <c r="D1243" i="13" s="1"/>
  <c r="E1243" i="13" s="1"/>
  <c r="F1243" i="13" s="1"/>
  <c r="M1243" i="13" s="1"/>
  <c r="B2373" i="13"/>
  <c r="D2373" i="13" s="1"/>
  <c r="E2373" i="13" s="1"/>
  <c r="F2373" i="13" s="1"/>
  <c r="M2373" i="13" s="1"/>
  <c r="B522" i="13"/>
  <c r="D522" i="13" s="1"/>
  <c r="E522" i="13" s="1"/>
  <c r="F522" i="13" s="1"/>
  <c r="M522" i="13" s="1"/>
  <c r="B477" i="13"/>
  <c r="D477" i="13" s="1"/>
  <c r="E477" i="13" s="1"/>
  <c r="F477" i="13" s="1"/>
  <c r="M477" i="13" s="1"/>
  <c r="B3583" i="13"/>
  <c r="D3583" i="13" s="1"/>
  <c r="E3583" i="13" s="1"/>
  <c r="F3583" i="13" s="1"/>
  <c r="M3583" i="13" s="1"/>
  <c r="B569" i="13"/>
  <c r="D569" i="13" s="1"/>
  <c r="E569" i="13" s="1"/>
  <c r="F569" i="13" s="1"/>
  <c r="M569" i="13" s="1"/>
  <c r="B1003" i="13"/>
  <c r="D1003" i="13" s="1"/>
  <c r="E1003" i="13" s="1"/>
  <c r="F1003" i="13" s="1"/>
  <c r="M1003" i="13" s="1"/>
  <c r="B2125" i="13"/>
  <c r="D2125" i="13" s="1"/>
  <c r="E2125" i="13" s="1"/>
  <c r="F2125" i="13" s="1"/>
  <c r="M2125" i="13" s="1"/>
  <c r="B2297" i="13"/>
  <c r="D2297" i="13" s="1"/>
  <c r="E2297" i="13" s="1"/>
  <c r="F2297" i="13" s="1"/>
  <c r="M2297" i="13" s="1"/>
  <c r="B1971" i="13"/>
  <c r="D1971" i="13" s="1"/>
  <c r="E1971" i="13" s="1"/>
  <c r="F1971" i="13" s="1"/>
  <c r="M1971" i="13" s="1"/>
  <c r="B444" i="13"/>
  <c r="D444" i="13" s="1"/>
  <c r="E444" i="13" s="1"/>
  <c r="F444" i="13" s="1"/>
  <c r="M444" i="13" s="1"/>
  <c r="B4047" i="13"/>
  <c r="D4047" i="13" s="1"/>
  <c r="E4047" i="13" s="1"/>
  <c r="F4047" i="13" s="1"/>
  <c r="M4047" i="13" s="1"/>
  <c r="B360" i="13"/>
  <c r="D360" i="13" s="1"/>
  <c r="E360" i="13" s="1"/>
  <c r="F360" i="13" s="1"/>
  <c r="M360" i="13" s="1"/>
  <c r="B2697" i="13"/>
  <c r="D2697" i="13" s="1"/>
  <c r="E2697" i="13" s="1"/>
  <c r="F2697" i="13" s="1"/>
  <c r="M2697" i="13" s="1"/>
  <c r="B3879" i="13"/>
  <c r="D3879" i="13" s="1"/>
  <c r="E3879" i="13" s="1"/>
  <c r="F3879" i="13" s="1"/>
  <c r="M3879" i="13" s="1"/>
  <c r="B1987" i="13"/>
  <c r="D1987" i="13" s="1"/>
  <c r="E1987" i="13" s="1"/>
  <c r="F1987" i="13" s="1"/>
  <c r="M1987" i="13" s="1"/>
  <c r="B2001" i="13"/>
  <c r="D2001" i="13" s="1"/>
  <c r="E2001" i="13" s="1"/>
  <c r="F2001" i="13" s="1"/>
  <c r="M2001" i="13" s="1"/>
  <c r="B2662" i="13"/>
  <c r="D2662" i="13" s="1"/>
  <c r="E2662" i="13" s="1"/>
  <c r="F2662" i="13" s="1"/>
  <c r="M2662" i="13" s="1"/>
  <c r="B2685" i="13"/>
  <c r="D2685" i="13" s="1"/>
  <c r="E2685" i="13" s="1"/>
  <c r="F2685" i="13" s="1"/>
  <c r="M2685" i="13" s="1"/>
  <c r="B2916" i="13"/>
  <c r="D2916" i="13" s="1"/>
  <c r="E2916" i="13" s="1"/>
  <c r="F2916" i="13" s="1"/>
  <c r="M2916" i="13" s="1"/>
  <c r="B3881" i="13"/>
  <c r="D3881" i="13" s="1"/>
  <c r="E3881" i="13" s="1"/>
  <c r="F3881" i="13" s="1"/>
  <c r="M3881" i="13" s="1"/>
  <c r="B4006" i="13"/>
  <c r="D4006" i="13" s="1"/>
  <c r="E4006" i="13" s="1"/>
  <c r="F4006" i="13" s="1"/>
  <c r="M4006" i="13" s="1"/>
  <c r="B203" i="13"/>
  <c r="D203" i="13" s="1"/>
  <c r="E203" i="13" s="1"/>
  <c r="F203" i="13" s="1"/>
  <c r="M203" i="13" s="1"/>
  <c r="B160" i="13"/>
  <c r="D160" i="13" s="1"/>
  <c r="E160" i="13" s="1"/>
  <c r="F160" i="13" s="1"/>
  <c r="M160" i="13" s="1"/>
  <c r="B3636" i="13"/>
  <c r="D3636" i="13" s="1"/>
  <c r="E3636" i="13" s="1"/>
  <c r="F3636" i="13" s="1"/>
  <c r="M3636" i="13" s="1"/>
  <c r="B3885" i="13"/>
  <c r="D3885" i="13" s="1"/>
  <c r="E3885" i="13" s="1"/>
  <c r="F3885" i="13" s="1"/>
  <c r="M3885" i="13" s="1"/>
  <c r="B2510" i="13"/>
  <c r="D2510" i="13" s="1"/>
  <c r="E2510" i="13" s="1"/>
  <c r="F2510" i="13" s="1"/>
  <c r="M2510" i="13" s="1"/>
  <c r="B583" i="13"/>
  <c r="D583" i="13" s="1"/>
  <c r="E583" i="13" s="1"/>
  <c r="F583" i="13" s="1"/>
  <c r="M583" i="13" s="1"/>
  <c r="B1392" i="13"/>
  <c r="D1392" i="13" s="1"/>
  <c r="E1392" i="13" s="1"/>
  <c r="F1392" i="13" s="1"/>
  <c r="M1392" i="13" s="1"/>
  <c r="B3385" i="13"/>
  <c r="D3385" i="13" s="1"/>
  <c r="E3385" i="13" s="1"/>
  <c r="F3385" i="13" s="1"/>
  <c r="M3385" i="13" s="1"/>
  <c r="B1291" i="13"/>
  <c r="D1291" i="13" s="1"/>
  <c r="E1291" i="13" s="1"/>
  <c r="F1291" i="13" s="1"/>
  <c r="M1291" i="13" s="1"/>
  <c r="B1432" i="13"/>
  <c r="D1432" i="13" s="1"/>
  <c r="E1432" i="13" s="1"/>
  <c r="F1432" i="13" s="1"/>
  <c r="M1432" i="13" s="1"/>
  <c r="B2895" i="13"/>
  <c r="D2895" i="13" s="1"/>
  <c r="E2895" i="13" s="1"/>
  <c r="F2895" i="13" s="1"/>
  <c r="M2895" i="13" s="1"/>
  <c r="B1631" i="13"/>
  <c r="D1631" i="13" s="1"/>
  <c r="E1631" i="13" s="1"/>
  <c r="F1631" i="13" s="1"/>
  <c r="M1631" i="13" s="1"/>
  <c r="B2384" i="13"/>
  <c r="D2384" i="13" s="1"/>
  <c r="E2384" i="13" s="1"/>
  <c r="F2384" i="13" s="1"/>
  <c r="M2384" i="13" s="1"/>
  <c r="B3887" i="13"/>
  <c r="D3887" i="13" s="1"/>
  <c r="E3887" i="13" s="1"/>
  <c r="F3887" i="13" s="1"/>
  <c r="M3887" i="13" s="1"/>
  <c r="B2656" i="13"/>
  <c r="D2656" i="13" s="1"/>
  <c r="E2656" i="13" s="1"/>
  <c r="F2656" i="13" s="1"/>
  <c r="M2656" i="13" s="1"/>
  <c r="B1894" i="13"/>
  <c r="D1894" i="13" s="1"/>
  <c r="E1894" i="13" s="1"/>
  <c r="F1894" i="13" s="1"/>
  <c r="M1894" i="13" s="1"/>
  <c r="B996" i="13"/>
  <c r="D996" i="13" s="1"/>
  <c r="E996" i="13" s="1"/>
  <c r="F996" i="13" s="1"/>
  <c r="M996" i="13" s="1"/>
  <c r="B852" i="13"/>
  <c r="D852" i="13" s="1"/>
  <c r="E852" i="13" s="1"/>
  <c r="F852" i="13" s="1"/>
  <c r="M852" i="13" s="1"/>
  <c r="B1833" i="13"/>
  <c r="D1833" i="13" s="1"/>
  <c r="E1833" i="13" s="1"/>
  <c r="F1833" i="13" s="1"/>
  <c r="M1833" i="13" s="1"/>
  <c r="B3407" i="13"/>
  <c r="D3407" i="13" s="1"/>
  <c r="E3407" i="13" s="1"/>
  <c r="F3407" i="13" s="1"/>
  <c r="M3407" i="13" s="1"/>
  <c r="B1575" i="13"/>
  <c r="D1575" i="13" s="1"/>
  <c r="E1575" i="13" s="1"/>
  <c r="F1575" i="13" s="1"/>
  <c r="M1575" i="13" s="1"/>
  <c r="B2575" i="13"/>
  <c r="D2575" i="13" s="1"/>
  <c r="E2575" i="13" s="1"/>
  <c r="F2575" i="13" s="1"/>
  <c r="M2575" i="13" s="1"/>
  <c r="B1908" i="13"/>
  <c r="D1908" i="13" s="1"/>
  <c r="E1908" i="13" s="1"/>
  <c r="F1908" i="13" s="1"/>
  <c r="M1908" i="13" s="1"/>
  <c r="B1702" i="13"/>
  <c r="D1702" i="13" s="1"/>
  <c r="E1702" i="13" s="1"/>
  <c r="F1702" i="13" s="1"/>
  <c r="M1702" i="13" s="1"/>
  <c r="B763" i="13"/>
  <c r="D763" i="13" s="1"/>
  <c r="E763" i="13" s="1"/>
  <c r="F763" i="13" s="1"/>
  <c r="M763" i="13" s="1"/>
  <c r="B2131" i="13"/>
  <c r="D2131" i="13" s="1"/>
  <c r="E2131" i="13" s="1"/>
  <c r="F2131" i="13" s="1"/>
  <c r="M2131" i="13" s="1"/>
  <c r="B357" i="13"/>
  <c r="D357" i="13" s="1"/>
  <c r="E357" i="13" s="1"/>
  <c r="F357" i="13" s="1"/>
  <c r="M357" i="13" s="1"/>
  <c r="B1903" i="13"/>
  <c r="D1903" i="13" s="1"/>
  <c r="E1903" i="13" s="1"/>
  <c r="F1903" i="13" s="1"/>
  <c r="M1903" i="13" s="1"/>
  <c r="B23" i="13"/>
  <c r="D23" i="13" s="1"/>
  <c r="E23" i="13" s="1"/>
  <c r="F23" i="13" s="1"/>
  <c r="M23" i="13" s="1"/>
  <c r="B913" i="13"/>
  <c r="D913" i="13" s="1"/>
  <c r="E913" i="13" s="1"/>
  <c r="F913" i="13" s="1"/>
  <c r="M913" i="13" s="1"/>
  <c r="B2469" i="13"/>
  <c r="D2469" i="13" s="1"/>
  <c r="E2469" i="13" s="1"/>
  <c r="F2469" i="13" s="1"/>
  <c r="M2469" i="13" s="1"/>
  <c r="B3816" i="13"/>
  <c r="D3816" i="13" s="1"/>
  <c r="E3816" i="13" s="1"/>
  <c r="F3816" i="13" s="1"/>
  <c r="M3816" i="13" s="1"/>
  <c r="B3719" i="13"/>
  <c r="D3719" i="13" s="1"/>
  <c r="E3719" i="13" s="1"/>
  <c r="F3719" i="13" s="1"/>
  <c r="M3719" i="13" s="1"/>
  <c r="B1129" i="13"/>
  <c r="D1129" i="13" s="1"/>
  <c r="E1129" i="13" s="1"/>
  <c r="F1129" i="13" s="1"/>
  <c r="M1129" i="13" s="1"/>
  <c r="B1277" i="13"/>
  <c r="D1277" i="13" s="1"/>
  <c r="E1277" i="13" s="1"/>
  <c r="F1277" i="13" s="1"/>
  <c r="M1277" i="13" s="1"/>
  <c r="B138" i="13"/>
  <c r="D138" i="13" s="1"/>
  <c r="E138" i="13" s="1"/>
  <c r="F138" i="13" s="1"/>
  <c r="M138" i="13" s="1"/>
  <c r="B2554" i="13"/>
  <c r="D2554" i="13" s="1"/>
  <c r="E2554" i="13" s="1"/>
  <c r="F2554" i="13" s="1"/>
  <c r="M2554" i="13" s="1"/>
  <c r="B2154" i="13"/>
  <c r="D2154" i="13" s="1"/>
  <c r="E2154" i="13" s="1"/>
  <c r="F2154" i="13" s="1"/>
  <c r="M2154" i="13" s="1"/>
  <c r="B754" i="13"/>
  <c r="D754" i="13" s="1"/>
  <c r="E754" i="13" s="1"/>
  <c r="F754" i="13" s="1"/>
  <c r="M754" i="13" s="1"/>
  <c r="B168" i="13"/>
  <c r="D168" i="13" s="1"/>
  <c r="E168" i="13" s="1"/>
  <c r="F168" i="13" s="1"/>
  <c r="M168" i="13" s="1"/>
  <c r="B703" i="13"/>
  <c r="D703" i="13" s="1"/>
  <c r="E703" i="13" s="1"/>
  <c r="F703" i="13" s="1"/>
  <c r="M703" i="13" s="1"/>
  <c r="B2911" i="13"/>
  <c r="D2911" i="13" s="1"/>
  <c r="E2911" i="13" s="1"/>
  <c r="F2911" i="13" s="1"/>
  <c r="M2911" i="13" s="1"/>
  <c r="B595" i="13"/>
  <c r="D595" i="13" s="1"/>
  <c r="E595" i="13" s="1"/>
  <c r="F595" i="13" s="1"/>
  <c r="M595" i="13" s="1"/>
  <c r="B1694" i="13"/>
  <c r="D1694" i="13" s="1"/>
  <c r="E1694" i="13" s="1"/>
  <c r="F1694" i="13" s="1"/>
  <c r="M1694" i="13" s="1"/>
  <c r="B1067" i="13"/>
  <c r="D1067" i="13" s="1"/>
  <c r="E1067" i="13" s="1"/>
  <c r="F1067" i="13" s="1"/>
  <c r="M1067" i="13" s="1"/>
  <c r="B239" i="13"/>
  <c r="D239" i="13" s="1"/>
  <c r="E239" i="13" s="1"/>
  <c r="F239" i="13" s="1"/>
  <c r="M239" i="13" s="1"/>
  <c r="B1269" i="13"/>
  <c r="D1269" i="13" s="1"/>
  <c r="E1269" i="13" s="1"/>
  <c r="F1269" i="13" s="1"/>
  <c r="M1269" i="13" s="1"/>
  <c r="B2736" i="13"/>
  <c r="D2736" i="13" s="1"/>
  <c r="E2736" i="13" s="1"/>
  <c r="F2736" i="13" s="1"/>
  <c r="M2736" i="13" s="1"/>
  <c r="B3290" i="13"/>
  <c r="D3290" i="13" s="1"/>
  <c r="E3290" i="13" s="1"/>
  <c r="F3290" i="13" s="1"/>
  <c r="M3290" i="13" s="1"/>
  <c r="B3975" i="13"/>
  <c r="D3975" i="13" s="1"/>
  <c r="E3975" i="13" s="1"/>
  <c r="F3975" i="13" s="1"/>
  <c r="M3975" i="13" s="1"/>
  <c r="B3944" i="13"/>
  <c r="D3944" i="13" s="1"/>
  <c r="E3944" i="13" s="1"/>
  <c r="F3944" i="13" s="1"/>
  <c r="M3944" i="13" s="1"/>
  <c r="B2595" i="13"/>
  <c r="D2595" i="13" s="1"/>
  <c r="E2595" i="13" s="1"/>
  <c r="F2595" i="13" s="1"/>
  <c r="M2595" i="13" s="1"/>
  <c r="B1625" i="13"/>
  <c r="D1625" i="13" s="1"/>
  <c r="E1625" i="13" s="1"/>
  <c r="F1625" i="13" s="1"/>
  <c r="M1625" i="13" s="1"/>
  <c r="B538" i="13"/>
  <c r="D538" i="13" s="1"/>
  <c r="E538" i="13" s="1"/>
  <c r="F538" i="13" s="1"/>
  <c r="M538" i="13" s="1"/>
  <c r="B719" i="13"/>
  <c r="D719" i="13" s="1"/>
  <c r="E719" i="13" s="1"/>
  <c r="F719" i="13" s="1"/>
  <c r="M719" i="13" s="1"/>
  <c r="B610" i="13"/>
  <c r="D610" i="13" s="1"/>
  <c r="E610" i="13" s="1"/>
  <c r="F610" i="13" s="1"/>
  <c r="M610" i="13" s="1"/>
  <c r="B3340" i="13"/>
  <c r="D3340" i="13" s="1"/>
  <c r="E3340" i="13" s="1"/>
  <c r="F3340" i="13" s="1"/>
  <c r="M3340" i="13" s="1"/>
  <c r="B850" i="13"/>
  <c r="D850" i="13" s="1"/>
  <c r="E850" i="13" s="1"/>
  <c r="F850" i="13" s="1"/>
  <c r="M850" i="13" s="1"/>
  <c r="B1539" i="13"/>
  <c r="D1539" i="13" s="1"/>
  <c r="E1539" i="13" s="1"/>
  <c r="F1539" i="13" s="1"/>
  <c r="M1539" i="13" s="1"/>
  <c r="B883" i="13"/>
  <c r="D883" i="13" s="1"/>
  <c r="E883" i="13" s="1"/>
  <c r="F883" i="13" s="1"/>
  <c r="M883" i="13" s="1"/>
  <c r="B3439" i="13"/>
  <c r="D3439" i="13" s="1"/>
  <c r="E3439" i="13" s="1"/>
  <c r="F3439" i="13" s="1"/>
  <c r="M3439" i="13" s="1"/>
  <c r="B717" i="13"/>
  <c r="D717" i="13" s="1"/>
  <c r="E717" i="13" s="1"/>
  <c r="F717" i="13" s="1"/>
  <c r="M717" i="13" s="1"/>
  <c r="B2483" i="13"/>
  <c r="D2483" i="13" s="1"/>
  <c r="E2483" i="13" s="1"/>
  <c r="F2483" i="13" s="1"/>
  <c r="M2483" i="13" s="1"/>
  <c r="B3380" i="13"/>
  <c r="D3380" i="13" s="1"/>
  <c r="E3380" i="13" s="1"/>
  <c r="F3380" i="13" s="1"/>
  <c r="M3380" i="13" s="1"/>
  <c r="B2193" i="13"/>
  <c r="D2193" i="13" s="1"/>
  <c r="E2193" i="13" s="1"/>
  <c r="F2193" i="13" s="1"/>
  <c r="M2193" i="13" s="1"/>
  <c r="B164" i="13"/>
  <c r="D164" i="13" s="1"/>
  <c r="E164" i="13" s="1"/>
  <c r="F164" i="13" s="1"/>
  <c r="M164" i="13" s="1"/>
  <c r="B2532" i="13"/>
  <c r="D2532" i="13" s="1"/>
  <c r="E2532" i="13" s="1"/>
  <c r="F2532" i="13" s="1"/>
  <c r="M2532" i="13" s="1"/>
  <c r="B273" i="13"/>
  <c r="D273" i="13" s="1"/>
  <c r="E273" i="13" s="1"/>
  <c r="F273" i="13" s="1"/>
  <c r="M273" i="13" s="1"/>
  <c r="B40" i="13"/>
  <c r="D40" i="13" s="1"/>
  <c r="E40" i="13" s="1"/>
  <c r="F40" i="13" s="1"/>
  <c r="M40" i="13" s="1"/>
  <c r="B1686" i="13"/>
  <c r="D1686" i="13" s="1"/>
  <c r="E1686" i="13" s="1"/>
  <c r="F1686" i="13" s="1"/>
  <c r="M1686" i="13" s="1"/>
  <c r="B2465" i="13"/>
  <c r="D2465" i="13" s="1"/>
  <c r="E2465" i="13" s="1"/>
  <c r="F2465" i="13" s="1"/>
  <c r="M2465" i="13" s="1"/>
  <c r="B3920" i="13"/>
  <c r="D3920" i="13" s="1"/>
  <c r="E3920" i="13" s="1"/>
  <c r="F3920" i="13" s="1"/>
  <c r="M3920" i="13" s="1"/>
  <c r="B1294" i="13"/>
  <c r="D1294" i="13" s="1"/>
  <c r="E1294" i="13" s="1"/>
  <c r="F1294" i="13" s="1"/>
  <c r="M1294" i="13" s="1"/>
  <c r="B862" i="13"/>
  <c r="D862" i="13" s="1"/>
  <c r="E862" i="13" s="1"/>
  <c r="F862" i="13" s="1"/>
  <c r="M862" i="13" s="1"/>
  <c r="B2695" i="13"/>
  <c r="D2695" i="13" s="1"/>
  <c r="E2695" i="13" s="1"/>
  <c r="F2695" i="13" s="1"/>
  <c r="M2695" i="13" s="1"/>
  <c r="B1246" i="13"/>
  <c r="D1246" i="13" s="1"/>
  <c r="E1246" i="13" s="1"/>
  <c r="F1246" i="13" s="1"/>
  <c r="M1246" i="13" s="1"/>
  <c r="B3168" i="13"/>
  <c r="D3168" i="13" s="1"/>
  <c r="E3168" i="13" s="1"/>
  <c r="F3168" i="13" s="1"/>
  <c r="M3168" i="13" s="1"/>
  <c r="B3585" i="13"/>
  <c r="D3585" i="13" s="1"/>
  <c r="E3585" i="13" s="1"/>
  <c r="F3585" i="13" s="1"/>
  <c r="M3585" i="13" s="1"/>
  <c r="B2770" i="13"/>
  <c r="D2770" i="13" s="1"/>
  <c r="E2770" i="13" s="1"/>
  <c r="F2770" i="13" s="1"/>
  <c r="M2770" i="13" s="1"/>
  <c r="B2471" i="13"/>
  <c r="D2471" i="13" s="1"/>
  <c r="E2471" i="13" s="1"/>
  <c r="F2471" i="13" s="1"/>
  <c r="M2471" i="13" s="1"/>
  <c r="B605" i="13"/>
  <c r="D605" i="13" s="1"/>
  <c r="E605" i="13" s="1"/>
  <c r="F605" i="13" s="1"/>
  <c r="M605" i="13" s="1"/>
  <c r="B2592" i="13"/>
  <c r="D2592" i="13" s="1"/>
  <c r="E2592" i="13" s="1"/>
  <c r="F2592" i="13" s="1"/>
  <c r="M2592" i="13" s="1"/>
  <c r="B1322" i="13"/>
  <c r="D1322" i="13" s="1"/>
  <c r="E1322" i="13" s="1"/>
  <c r="F1322" i="13" s="1"/>
  <c r="M1322" i="13" s="1"/>
  <c r="B2327" i="13"/>
  <c r="D2327" i="13" s="1"/>
  <c r="E2327" i="13" s="1"/>
  <c r="F2327" i="13" s="1"/>
  <c r="M2327" i="13" s="1"/>
  <c r="B191" i="13"/>
  <c r="D191" i="13" s="1"/>
  <c r="E191" i="13" s="1"/>
  <c r="F191" i="13" s="1"/>
  <c r="M191" i="13" s="1"/>
  <c r="B1957" i="13"/>
  <c r="D1957" i="13" s="1"/>
  <c r="E1957" i="13" s="1"/>
  <c r="F1957" i="13" s="1"/>
  <c r="M1957" i="13" s="1"/>
  <c r="B1376" i="13"/>
  <c r="D1376" i="13" s="1"/>
  <c r="E1376" i="13" s="1"/>
  <c r="F1376" i="13" s="1"/>
  <c r="M1376" i="13" s="1"/>
  <c r="B430" i="13"/>
  <c r="D430" i="13" s="1"/>
  <c r="E430" i="13" s="1"/>
  <c r="F430" i="13" s="1"/>
  <c r="M430" i="13" s="1"/>
  <c r="B1481" i="13"/>
  <c r="D1481" i="13" s="1"/>
  <c r="E1481" i="13" s="1"/>
  <c r="F1481" i="13" s="1"/>
  <c r="M1481" i="13" s="1"/>
  <c r="B3911" i="13"/>
  <c r="D3911" i="13" s="1"/>
  <c r="E3911" i="13" s="1"/>
  <c r="F3911" i="13" s="1"/>
  <c r="M3911" i="13" s="1"/>
  <c r="B210" i="13"/>
  <c r="D210" i="13" s="1"/>
  <c r="E210" i="13" s="1"/>
  <c r="F210" i="13" s="1"/>
  <c r="M210" i="13" s="1"/>
  <c r="B2418" i="13"/>
  <c r="D2418" i="13" s="1"/>
  <c r="E2418" i="13" s="1"/>
  <c r="F2418" i="13" s="1"/>
  <c r="M2418" i="13" s="1"/>
  <c r="B2954" i="13"/>
  <c r="D2954" i="13" s="1"/>
  <c r="E2954" i="13" s="1"/>
  <c r="F2954" i="13" s="1"/>
  <c r="M2954" i="13" s="1"/>
  <c r="B3737" i="13"/>
  <c r="D3737" i="13" s="1"/>
  <c r="E3737" i="13" s="1"/>
  <c r="F3737" i="13" s="1"/>
  <c r="M3737" i="13" s="1"/>
  <c r="B3389" i="13"/>
  <c r="D3389" i="13" s="1"/>
  <c r="E3389" i="13" s="1"/>
  <c r="F3389" i="13" s="1"/>
  <c r="M3389" i="13" s="1"/>
  <c r="B390" i="13"/>
  <c r="D390" i="13" s="1"/>
  <c r="E390" i="13" s="1"/>
  <c r="F390" i="13" s="1"/>
  <c r="M390" i="13" s="1"/>
  <c r="B3156" i="13"/>
  <c r="D3156" i="13" s="1"/>
  <c r="E3156" i="13" s="1"/>
  <c r="F3156" i="13" s="1"/>
  <c r="M3156" i="13" s="1"/>
  <c r="B1955" i="13"/>
  <c r="D1955" i="13" s="1"/>
  <c r="E1955" i="13" s="1"/>
  <c r="F1955" i="13" s="1"/>
  <c r="M1955" i="13" s="1"/>
  <c r="B2438" i="13"/>
  <c r="D2438" i="13" s="1"/>
  <c r="E2438" i="13" s="1"/>
  <c r="F2438" i="13" s="1"/>
  <c r="M2438" i="13" s="1"/>
  <c r="B3701" i="13"/>
  <c r="D3701" i="13" s="1"/>
  <c r="E3701" i="13" s="1"/>
  <c r="F3701" i="13" s="1"/>
  <c r="M3701" i="13" s="1"/>
  <c r="B4149" i="13"/>
  <c r="D4149" i="13" s="1"/>
  <c r="E4149" i="13" s="1"/>
  <c r="F4149" i="13" s="1"/>
  <c r="M4149" i="13" s="1"/>
  <c r="B3061" i="13"/>
  <c r="D3061" i="13" s="1"/>
  <c r="E3061" i="13" s="1"/>
  <c r="F3061" i="13" s="1"/>
  <c r="M3061" i="13" s="1"/>
  <c r="B4179" i="13"/>
  <c r="D4179" i="13" s="1"/>
  <c r="E4179" i="13" s="1"/>
  <c r="F4179" i="13" s="1"/>
  <c r="M4179" i="13" s="1"/>
  <c r="B2126" i="13"/>
  <c r="D2126" i="13" s="1"/>
  <c r="E2126" i="13" s="1"/>
  <c r="F2126" i="13" s="1"/>
  <c r="M2126" i="13" s="1"/>
  <c r="B3847" i="13"/>
  <c r="D3847" i="13" s="1"/>
  <c r="E3847" i="13" s="1"/>
  <c r="F3847" i="13" s="1"/>
  <c r="M3847" i="13" s="1"/>
  <c r="B1058" i="13"/>
  <c r="D1058" i="13" s="1"/>
  <c r="E1058" i="13" s="1"/>
  <c r="F1058" i="13" s="1"/>
  <c r="M1058" i="13" s="1"/>
  <c r="B1224" i="13"/>
  <c r="D1224" i="13" s="1"/>
  <c r="E1224" i="13" s="1"/>
  <c r="F1224" i="13" s="1"/>
  <c r="M1224" i="13" s="1"/>
  <c r="B1581" i="13"/>
  <c r="D1581" i="13" s="1"/>
  <c r="E1581" i="13" s="1"/>
  <c r="F1581" i="13" s="1"/>
  <c r="M1581" i="13" s="1"/>
  <c r="B232" i="13"/>
  <c r="D232" i="13" s="1"/>
  <c r="E232" i="13" s="1"/>
  <c r="F232" i="13" s="1"/>
  <c r="M232" i="13" s="1"/>
  <c r="B3421" i="13"/>
  <c r="D3421" i="13" s="1"/>
  <c r="E3421" i="13" s="1"/>
  <c r="F3421" i="13" s="1"/>
  <c r="M3421" i="13" s="1"/>
  <c r="B2562" i="13"/>
  <c r="D2562" i="13" s="1"/>
  <c r="E2562" i="13" s="1"/>
  <c r="F2562" i="13" s="1"/>
  <c r="M2562" i="13" s="1"/>
  <c r="B2429" i="13"/>
  <c r="D2429" i="13" s="1"/>
  <c r="E2429" i="13" s="1"/>
  <c r="F2429" i="13" s="1"/>
  <c r="M2429" i="13" s="1"/>
  <c r="B2791" i="13"/>
  <c r="D2791" i="13" s="1"/>
  <c r="E2791" i="13" s="1"/>
  <c r="F2791" i="13" s="1"/>
  <c r="M2791" i="13" s="1"/>
  <c r="B781" i="13"/>
  <c r="D781" i="13" s="1"/>
  <c r="E781" i="13" s="1"/>
  <c r="F781" i="13" s="1"/>
  <c r="M781" i="13" s="1"/>
  <c r="B3550" i="13"/>
  <c r="D3550" i="13" s="1"/>
  <c r="E3550" i="13" s="1"/>
  <c r="F3550" i="13" s="1"/>
  <c r="M3550" i="13" s="1"/>
  <c r="B2402" i="13"/>
  <c r="D2402" i="13" s="1"/>
  <c r="E2402" i="13" s="1"/>
  <c r="F2402" i="13" s="1"/>
  <c r="M2402" i="13" s="1"/>
  <c r="B2526" i="13"/>
  <c r="D2526" i="13" s="1"/>
  <c r="E2526" i="13" s="1"/>
  <c r="F2526" i="13" s="1"/>
  <c r="M2526" i="13" s="1"/>
  <c r="B2775" i="13"/>
  <c r="D2775" i="13" s="1"/>
  <c r="E2775" i="13" s="1"/>
  <c r="F2775" i="13" s="1"/>
  <c r="M2775" i="13" s="1"/>
  <c r="B1034" i="13"/>
  <c r="D1034" i="13" s="1"/>
  <c r="E1034" i="13" s="1"/>
  <c r="F1034" i="13" s="1"/>
  <c r="M1034" i="13" s="1"/>
  <c r="B2786" i="13"/>
  <c r="D2786" i="13" s="1"/>
  <c r="E2786" i="13" s="1"/>
  <c r="F2786" i="13" s="1"/>
  <c r="M2786" i="13" s="1"/>
  <c r="B724" i="13"/>
  <c r="D724" i="13" s="1"/>
  <c r="E724" i="13" s="1"/>
  <c r="F724" i="13" s="1"/>
  <c r="M724" i="13" s="1"/>
  <c r="B255" i="13"/>
  <c r="D255" i="13" s="1"/>
  <c r="E255" i="13" s="1"/>
  <c r="F255" i="13" s="1"/>
  <c r="M255" i="13" s="1"/>
  <c r="B3511" i="13"/>
  <c r="D3511" i="13" s="1"/>
  <c r="E3511" i="13" s="1"/>
  <c r="F3511" i="13" s="1"/>
  <c r="M3511" i="13" s="1"/>
  <c r="B2527" i="13"/>
  <c r="D2527" i="13" s="1"/>
  <c r="E2527" i="13" s="1"/>
  <c r="F2527" i="13" s="1"/>
  <c r="M2527" i="13" s="1"/>
  <c r="B554" i="13"/>
  <c r="D554" i="13" s="1"/>
  <c r="E554" i="13" s="1"/>
  <c r="F554" i="13" s="1"/>
  <c r="M554" i="13" s="1"/>
  <c r="B342" i="13"/>
  <c r="D342" i="13" s="1"/>
  <c r="E342" i="13" s="1"/>
  <c r="F342" i="13" s="1"/>
  <c r="M342" i="13" s="1"/>
  <c r="B739" i="13"/>
  <c r="D739" i="13" s="1"/>
  <c r="E739" i="13" s="1"/>
  <c r="F739" i="13" s="1"/>
  <c r="M739" i="13" s="1"/>
  <c r="B1141" i="13"/>
  <c r="D1141" i="13" s="1"/>
  <c r="E1141" i="13" s="1"/>
  <c r="F1141" i="13" s="1"/>
  <c r="M1141" i="13" s="1"/>
  <c r="B915" i="13"/>
  <c r="D915" i="13" s="1"/>
  <c r="E915" i="13" s="1"/>
  <c r="F915" i="13" s="1"/>
  <c r="M915" i="13" s="1"/>
  <c r="B2664" i="13"/>
  <c r="D2664" i="13" s="1"/>
  <c r="E2664" i="13" s="1"/>
  <c r="F2664" i="13" s="1"/>
  <c r="M2664" i="13" s="1"/>
  <c r="B96" i="13"/>
  <c r="D96" i="13" s="1"/>
  <c r="E96" i="13" s="1"/>
  <c r="F96" i="13" s="1"/>
  <c r="M96" i="13" s="1"/>
  <c r="B3875" i="13"/>
  <c r="D3875" i="13" s="1"/>
  <c r="E3875" i="13" s="1"/>
  <c r="F3875" i="13" s="1"/>
  <c r="M3875" i="13" s="1"/>
  <c r="B2357" i="13"/>
  <c r="D2357" i="13" s="1"/>
  <c r="E2357" i="13" s="1"/>
  <c r="F2357" i="13" s="1"/>
  <c r="M2357" i="13" s="1"/>
  <c r="B1119" i="13"/>
  <c r="D1119" i="13" s="1"/>
  <c r="E1119" i="13" s="1"/>
  <c r="F1119" i="13" s="1"/>
  <c r="M1119" i="13" s="1"/>
  <c r="B568" i="13"/>
  <c r="D568" i="13" s="1"/>
  <c r="E568" i="13" s="1"/>
  <c r="F568" i="13" s="1"/>
  <c r="M568" i="13" s="1"/>
  <c r="B1870" i="13"/>
  <c r="D1870" i="13" s="1"/>
  <c r="E1870" i="13" s="1"/>
  <c r="F1870" i="13" s="1"/>
  <c r="M1870" i="13" s="1"/>
  <c r="B2687" i="13"/>
  <c r="D2687" i="13" s="1"/>
  <c r="E2687" i="13" s="1"/>
  <c r="F2687" i="13" s="1"/>
  <c r="M2687" i="13" s="1"/>
  <c r="B2174" i="13"/>
  <c r="D2174" i="13" s="1"/>
  <c r="E2174" i="13" s="1"/>
  <c r="F2174" i="13" s="1"/>
  <c r="M2174" i="13" s="1"/>
  <c r="B2537" i="13"/>
  <c r="D2537" i="13" s="1"/>
  <c r="E2537" i="13" s="1"/>
  <c r="F2537" i="13" s="1"/>
  <c r="M2537" i="13" s="1"/>
  <c r="B3610" i="13"/>
  <c r="D3610" i="13" s="1"/>
  <c r="E3610" i="13" s="1"/>
  <c r="F3610" i="13" s="1"/>
  <c r="M3610" i="13" s="1"/>
  <c r="B3375" i="13"/>
  <c r="D3375" i="13" s="1"/>
  <c r="E3375" i="13" s="1"/>
  <c r="F3375" i="13" s="1"/>
  <c r="M3375" i="13" s="1"/>
  <c r="B1804" i="13"/>
  <c r="D1804" i="13" s="1"/>
  <c r="E1804" i="13" s="1"/>
  <c r="F1804" i="13" s="1"/>
  <c r="M1804" i="13" s="1"/>
  <c r="B1633" i="13"/>
  <c r="D1633" i="13" s="1"/>
  <c r="E1633" i="13" s="1"/>
  <c r="F1633" i="13" s="1"/>
  <c r="M1633" i="13" s="1"/>
  <c r="B4164" i="13"/>
  <c r="D4164" i="13" s="1"/>
  <c r="E4164" i="13" s="1"/>
  <c r="F4164" i="13" s="1"/>
  <c r="M4164" i="13" s="1"/>
  <c r="B681" i="13"/>
  <c r="D681" i="13" s="1"/>
  <c r="E681" i="13" s="1"/>
  <c r="F681" i="13" s="1"/>
  <c r="M681" i="13" s="1"/>
  <c r="B4083" i="13"/>
  <c r="D4083" i="13" s="1"/>
  <c r="E4083" i="13" s="1"/>
  <c r="F4083" i="13" s="1"/>
  <c r="M4083" i="13" s="1"/>
  <c r="B986" i="13"/>
  <c r="D986" i="13" s="1"/>
  <c r="E986" i="13" s="1"/>
  <c r="F986" i="13" s="1"/>
  <c r="M986" i="13" s="1"/>
  <c r="B2702" i="13"/>
  <c r="D2702" i="13" s="1"/>
  <c r="E2702" i="13" s="1"/>
  <c r="F2702" i="13" s="1"/>
  <c r="M2702" i="13" s="1"/>
  <c r="B3792" i="13"/>
  <c r="D3792" i="13" s="1"/>
  <c r="E3792" i="13" s="1"/>
  <c r="F3792" i="13" s="1"/>
  <c r="M3792" i="13" s="1"/>
  <c r="B1998" i="13"/>
  <c r="D1998" i="13" s="1"/>
  <c r="E1998" i="13" s="1"/>
  <c r="F1998" i="13" s="1"/>
  <c r="M1998" i="13" s="1"/>
  <c r="B2274" i="13"/>
  <c r="D2274" i="13" s="1"/>
  <c r="E2274" i="13" s="1"/>
  <c r="F2274" i="13" s="1"/>
  <c r="M2274" i="13" s="1"/>
  <c r="B3493" i="13"/>
  <c r="D3493" i="13" s="1"/>
  <c r="E3493" i="13" s="1"/>
  <c r="F3493" i="13" s="1"/>
  <c r="M3493" i="13" s="1"/>
  <c r="B103" i="13"/>
  <c r="D103" i="13" s="1"/>
  <c r="E103" i="13" s="1"/>
  <c r="F103" i="13" s="1"/>
  <c r="M103" i="13" s="1"/>
  <c r="B3524" i="13"/>
  <c r="D3524" i="13" s="1"/>
  <c r="E3524" i="13" s="1"/>
  <c r="F3524" i="13" s="1"/>
  <c r="M3524" i="13" s="1"/>
  <c r="B1234" i="13"/>
  <c r="D1234" i="13" s="1"/>
  <c r="E1234" i="13" s="1"/>
  <c r="F1234" i="13" s="1"/>
  <c r="M1234" i="13" s="1"/>
  <c r="B889" i="13"/>
  <c r="D889" i="13" s="1"/>
  <c r="E889" i="13" s="1"/>
  <c r="F889" i="13" s="1"/>
  <c r="M889" i="13" s="1"/>
  <c r="B3040" i="13"/>
  <c r="D3040" i="13" s="1"/>
  <c r="E3040" i="13" s="1"/>
  <c r="F3040" i="13" s="1"/>
  <c r="M3040" i="13" s="1"/>
  <c r="B9" i="13"/>
  <c r="D9" i="13" s="1"/>
  <c r="E9" i="13" s="1"/>
  <c r="F9" i="13" s="1"/>
  <c r="M9" i="13" s="1"/>
  <c r="B3278" i="13"/>
  <c r="D3278" i="13" s="1"/>
  <c r="E3278" i="13" s="1"/>
  <c r="F3278" i="13" s="1"/>
  <c r="M3278" i="13" s="1"/>
  <c r="B1775" i="13"/>
  <c r="D1775" i="13" s="1"/>
  <c r="E1775" i="13" s="1"/>
  <c r="F1775" i="13" s="1"/>
  <c r="M1775" i="13" s="1"/>
  <c r="B3190" i="13"/>
  <c r="D3190" i="13" s="1"/>
  <c r="E3190" i="13" s="1"/>
  <c r="F3190" i="13" s="1"/>
  <c r="M3190" i="13" s="1"/>
  <c r="B3830" i="13"/>
  <c r="D3830" i="13" s="1"/>
  <c r="E3830" i="13" s="1"/>
  <c r="F3830" i="13" s="1"/>
  <c r="M3830" i="13" s="1"/>
  <c r="B928" i="13"/>
  <c r="D928" i="13" s="1"/>
  <c r="E928" i="13" s="1"/>
  <c r="F928" i="13" s="1"/>
  <c r="M928" i="13" s="1"/>
  <c r="B2835" i="13"/>
  <c r="D2835" i="13" s="1"/>
  <c r="E2835" i="13" s="1"/>
  <c r="F2835" i="13" s="1"/>
  <c r="M2835" i="13" s="1"/>
  <c r="B1554" i="13"/>
  <c r="D1554" i="13" s="1"/>
  <c r="E1554" i="13" s="1"/>
  <c r="F1554" i="13" s="1"/>
  <c r="M1554" i="13" s="1"/>
  <c r="B1764" i="13"/>
  <c r="D1764" i="13" s="1"/>
  <c r="E1764" i="13" s="1"/>
  <c r="F1764" i="13" s="1"/>
  <c r="M1764" i="13" s="1"/>
  <c r="B680" i="13"/>
  <c r="D680" i="13" s="1"/>
  <c r="E680" i="13" s="1"/>
  <c r="F680" i="13" s="1"/>
  <c r="M680" i="13" s="1"/>
  <c r="B2372" i="13"/>
  <c r="D2372" i="13" s="1"/>
  <c r="E2372" i="13" s="1"/>
  <c r="F2372" i="13" s="1"/>
  <c r="M2372" i="13" s="1"/>
  <c r="B1887" i="13"/>
  <c r="D1887" i="13" s="1"/>
  <c r="E1887" i="13" s="1"/>
  <c r="F1887" i="13" s="1"/>
  <c r="M1887" i="13" s="1"/>
  <c r="B1094" i="13"/>
  <c r="D1094" i="13" s="1"/>
  <c r="E1094" i="13" s="1"/>
  <c r="F1094" i="13" s="1"/>
  <c r="M1094" i="13" s="1"/>
  <c r="B366" i="13"/>
  <c r="D366" i="13" s="1"/>
  <c r="E366" i="13" s="1"/>
  <c r="F366" i="13" s="1"/>
  <c r="M366" i="13" s="1"/>
  <c r="B3684" i="13"/>
  <c r="D3684" i="13" s="1"/>
  <c r="E3684" i="13" s="1"/>
  <c r="F3684" i="13" s="1"/>
  <c r="M3684" i="13" s="1"/>
  <c r="B267" i="13"/>
  <c r="D267" i="13" s="1"/>
  <c r="E267" i="13" s="1"/>
  <c r="F267" i="13" s="1"/>
  <c r="M267" i="13" s="1"/>
  <c r="B3594" i="13"/>
  <c r="D3594" i="13" s="1"/>
  <c r="E3594" i="13" s="1"/>
  <c r="F3594" i="13" s="1"/>
  <c r="M3594" i="13" s="1"/>
  <c r="B3991" i="13"/>
  <c r="D3991" i="13" s="1"/>
  <c r="E3991" i="13" s="1"/>
  <c r="F3991" i="13" s="1"/>
  <c r="M3991" i="13" s="1"/>
  <c r="B693" i="13"/>
  <c r="D693" i="13" s="1"/>
  <c r="E693" i="13" s="1"/>
  <c r="F693" i="13" s="1"/>
  <c r="M693" i="13" s="1"/>
  <c r="B1860" i="13"/>
  <c r="D1860" i="13" s="1"/>
  <c r="E1860" i="13" s="1"/>
  <c r="F1860" i="13" s="1"/>
  <c r="M1860" i="13" s="1"/>
  <c r="B3750" i="13"/>
  <c r="D3750" i="13" s="1"/>
  <c r="E3750" i="13" s="1"/>
  <c r="F3750" i="13" s="1"/>
  <c r="M3750" i="13" s="1"/>
  <c r="B1906" i="13"/>
  <c r="D1906" i="13" s="1"/>
  <c r="E1906" i="13" s="1"/>
  <c r="F1906" i="13" s="1"/>
  <c r="M1906" i="13" s="1"/>
  <c r="B2445" i="13"/>
  <c r="D2445" i="13" s="1"/>
  <c r="E2445" i="13" s="1"/>
  <c r="F2445" i="13" s="1"/>
  <c r="M2445" i="13" s="1"/>
  <c r="B1010" i="13"/>
  <c r="D1010" i="13" s="1"/>
  <c r="E1010" i="13" s="1"/>
  <c r="F1010" i="13" s="1"/>
  <c r="M1010" i="13" s="1"/>
  <c r="B1641" i="13"/>
  <c r="D1641" i="13" s="1"/>
  <c r="E1641" i="13" s="1"/>
  <c r="F1641" i="13" s="1"/>
  <c r="M1641" i="13" s="1"/>
  <c r="B685" i="13"/>
  <c r="D685" i="13" s="1"/>
  <c r="E685" i="13" s="1"/>
  <c r="F685" i="13" s="1"/>
  <c r="M685" i="13" s="1"/>
  <c r="B1829" i="13"/>
  <c r="D1829" i="13" s="1"/>
  <c r="E1829" i="13" s="1"/>
  <c r="F1829" i="13" s="1"/>
  <c r="M1829" i="13" s="1"/>
  <c r="B98" i="13"/>
  <c r="D98" i="13" s="1"/>
  <c r="E98" i="13" s="1"/>
  <c r="F98" i="13" s="1"/>
  <c r="M98" i="13" s="1"/>
  <c r="B1851" i="13"/>
  <c r="D1851" i="13" s="1"/>
  <c r="E1851" i="13" s="1"/>
  <c r="F1851" i="13" s="1"/>
  <c r="M1851" i="13" s="1"/>
  <c r="B1960" i="13"/>
  <c r="D1960" i="13" s="1"/>
  <c r="E1960" i="13" s="1"/>
  <c r="F1960" i="13" s="1"/>
  <c r="M1960" i="13" s="1"/>
  <c r="B1973" i="13"/>
  <c r="D1973" i="13" s="1"/>
  <c r="E1973" i="13" s="1"/>
  <c r="F1973" i="13" s="1"/>
  <c r="M1973" i="13" s="1"/>
  <c r="B102" i="13"/>
  <c r="D102" i="13" s="1"/>
  <c r="E102" i="13" s="1"/>
  <c r="F102" i="13" s="1"/>
  <c r="M102" i="13" s="1"/>
  <c r="B1200" i="13"/>
  <c r="D1200" i="13" s="1"/>
  <c r="E1200" i="13" s="1"/>
  <c r="F1200" i="13" s="1"/>
  <c r="M1200" i="13" s="1"/>
  <c r="B3855" i="13"/>
  <c r="D3855" i="13" s="1"/>
  <c r="E3855" i="13" s="1"/>
  <c r="F3855" i="13" s="1"/>
  <c r="M3855" i="13" s="1"/>
  <c r="B1443" i="13"/>
  <c r="D1443" i="13" s="1"/>
  <c r="E1443" i="13" s="1"/>
  <c r="F1443" i="13" s="1"/>
  <c r="M1443" i="13" s="1"/>
  <c r="B3769" i="13"/>
  <c r="D3769" i="13" s="1"/>
  <c r="E3769" i="13" s="1"/>
  <c r="F3769" i="13" s="1"/>
  <c r="M3769" i="13" s="1"/>
  <c r="B3064" i="13"/>
  <c r="D3064" i="13" s="1"/>
  <c r="E3064" i="13" s="1"/>
  <c r="F3064" i="13" s="1"/>
  <c r="M3064" i="13" s="1"/>
  <c r="B2653" i="13"/>
  <c r="D2653" i="13" s="1"/>
  <c r="E2653" i="13" s="1"/>
  <c r="F2653" i="13" s="1"/>
  <c r="M2653" i="13" s="1"/>
  <c r="B849" i="13"/>
  <c r="D849" i="13" s="1"/>
  <c r="E849" i="13" s="1"/>
  <c r="F849" i="13" s="1"/>
  <c r="M849" i="13" s="1"/>
  <c r="B1890" i="13"/>
  <c r="D1890" i="13" s="1"/>
  <c r="E1890" i="13" s="1"/>
  <c r="F1890" i="13" s="1"/>
  <c r="M1890" i="13" s="1"/>
  <c r="B2376" i="13"/>
  <c r="D2376" i="13" s="1"/>
  <c r="E2376" i="13" s="1"/>
  <c r="F2376" i="13" s="1"/>
  <c r="M2376" i="13" s="1"/>
  <c r="B1070" i="13"/>
  <c r="D1070" i="13" s="1"/>
  <c r="E1070" i="13" s="1"/>
  <c r="F1070" i="13" s="1"/>
  <c r="M1070" i="13" s="1"/>
  <c r="B1104" i="13"/>
  <c r="D1104" i="13" s="1"/>
  <c r="E1104" i="13" s="1"/>
  <c r="F1104" i="13" s="1"/>
  <c r="M1104" i="13" s="1"/>
  <c r="B3359" i="13"/>
  <c r="D3359" i="13" s="1"/>
  <c r="E3359" i="13" s="1"/>
  <c r="F3359" i="13" s="1"/>
  <c r="M3359" i="13" s="1"/>
  <c r="B1438" i="13"/>
  <c r="D1438" i="13" s="1"/>
  <c r="E1438" i="13" s="1"/>
  <c r="F1438" i="13" s="1"/>
  <c r="M1438" i="13" s="1"/>
  <c r="B3572" i="13"/>
  <c r="D3572" i="13" s="1"/>
  <c r="E3572" i="13" s="1"/>
  <c r="F3572" i="13" s="1"/>
  <c r="M3572" i="13" s="1"/>
  <c r="B3464" i="13"/>
  <c r="D3464" i="13" s="1"/>
  <c r="E3464" i="13" s="1"/>
  <c r="F3464" i="13" s="1"/>
  <c r="M3464" i="13" s="1"/>
  <c r="B3337" i="13"/>
  <c r="D3337" i="13" s="1"/>
  <c r="E3337" i="13" s="1"/>
  <c r="F3337" i="13" s="1"/>
  <c r="M3337" i="13" s="1"/>
  <c r="B1868" i="13"/>
  <c r="D1868" i="13" s="1"/>
  <c r="E1868" i="13" s="1"/>
  <c r="F1868" i="13" s="1"/>
  <c r="M1868" i="13" s="1"/>
  <c r="B1473" i="13"/>
  <c r="D1473" i="13" s="1"/>
  <c r="E1473" i="13" s="1"/>
  <c r="F1473" i="13" s="1"/>
  <c r="M1473" i="13" s="1"/>
  <c r="B539" i="13"/>
  <c r="D539" i="13" s="1"/>
  <c r="E539" i="13" s="1"/>
  <c r="F539" i="13" s="1"/>
  <c r="M539" i="13" s="1"/>
  <c r="B787" i="13"/>
  <c r="D787" i="13" s="1"/>
  <c r="E787" i="13" s="1"/>
  <c r="F787" i="13" s="1"/>
  <c r="M787" i="13" s="1"/>
  <c r="B2630" i="13"/>
  <c r="D2630" i="13" s="1"/>
  <c r="E2630" i="13" s="1"/>
  <c r="F2630" i="13" s="1"/>
  <c r="M2630" i="13" s="1"/>
  <c r="B278" i="13"/>
  <c r="D278" i="13" s="1"/>
  <c r="E278" i="13" s="1"/>
  <c r="F278" i="13" s="1"/>
  <c r="M278" i="13" s="1"/>
  <c r="B1411" i="13"/>
  <c r="D1411" i="13" s="1"/>
  <c r="E1411" i="13" s="1"/>
  <c r="F1411" i="13" s="1"/>
  <c r="M1411" i="13" s="1"/>
  <c r="B1956" i="13"/>
  <c r="D1956" i="13" s="1"/>
  <c r="E1956" i="13" s="1"/>
  <c r="F1956" i="13" s="1"/>
  <c r="M1956" i="13" s="1"/>
  <c r="B1572" i="13"/>
  <c r="D1572" i="13" s="1"/>
  <c r="E1572" i="13" s="1"/>
  <c r="F1572" i="13" s="1"/>
  <c r="M1572" i="13" s="1"/>
  <c r="B2267" i="13"/>
  <c r="D2267" i="13" s="1"/>
  <c r="E2267" i="13" s="1"/>
  <c r="F2267" i="13" s="1"/>
  <c r="M2267" i="13" s="1"/>
  <c r="B596" i="13"/>
  <c r="D596" i="13" s="1"/>
  <c r="E596" i="13" s="1"/>
  <c r="F596" i="13" s="1"/>
  <c r="M596" i="13" s="1"/>
  <c r="B176" i="13"/>
  <c r="D176" i="13" s="1"/>
  <c r="E176" i="13" s="1"/>
  <c r="F176" i="13" s="1"/>
  <c r="M176" i="13" s="1"/>
  <c r="B3116" i="13"/>
  <c r="D3116" i="13" s="1"/>
  <c r="E3116" i="13" s="1"/>
  <c r="F3116" i="13" s="1"/>
  <c r="M3116" i="13" s="1"/>
  <c r="B1256" i="13"/>
  <c r="D1256" i="13" s="1"/>
  <c r="E1256" i="13" s="1"/>
  <c r="F1256" i="13" s="1"/>
  <c r="M1256" i="13" s="1"/>
  <c r="B4045" i="13"/>
  <c r="D4045" i="13" s="1"/>
  <c r="E4045" i="13" s="1"/>
  <c r="F4045" i="13" s="1"/>
  <c r="M4045" i="13" s="1"/>
  <c r="B859" i="13"/>
  <c r="D859" i="13" s="1"/>
  <c r="E859" i="13" s="1"/>
  <c r="F859" i="13" s="1"/>
  <c r="M859" i="13" s="1"/>
  <c r="B2958" i="13"/>
  <c r="D2958" i="13" s="1"/>
  <c r="E2958" i="13" s="1"/>
  <c r="F2958" i="13" s="1"/>
  <c r="M2958" i="13" s="1"/>
  <c r="B2838" i="13"/>
  <c r="D2838" i="13" s="1"/>
  <c r="E2838" i="13" s="1"/>
  <c r="F2838" i="13" s="1"/>
  <c r="M2838" i="13" s="1"/>
  <c r="B1763" i="13"/>
  <c r="D1763" i="13" s="1"/>
  <c r="E1763" i="13" s="1"/>
  <c r="F1763" i="13" s="1"/>
  <c r="M1763" i="13" s="1"/>
  <c r="B2907" i="13"/>
  <c r="D2907" i="13" s="1"/>
  <c r="E2907" i="13" s="1"/>
  <c r="F2907" i="13" s="1"/>
  <c r="M2907" i="13" s="1"/>
  <c r="B3731" i="13"/>
  <c r="D3731" i="13" s="1"/>
  <c r="E3731" i="13" s="1"/>
  <c r="F3731" i="13" s="1"/>
  <c r="M3731" i="13" s="1"/>
  <c r="B3468" i="13"/>
  <c r="D3468" i="13" s="1"/>
  <c r="E3468" i="13" s="1"/>
  <c r="F3468" i="13" s="1"/>
  <c r="M3468" i="13" s="1"/>
  <c r="B1700" i="13"/>
  <c r="D1700" i="13" s="1"/>
  <c r="E1700" i="13" s="1"/>
  <c r="F1700" i="13" s="1"/>
  <c r="M1700" i="13" s="1"/>
  <c r="B3962" i="13"/>
  <c r="D3962" i="13" s="1"/>
  <c r="E3962" i="13" s="1"/>
  <c r="F3962" i="13" s="1"/>
  <c r="M3962" i="13" s="1"/>
  <c r="B2331" i="13"/>
  <c r="D2331" i="13" s="1"/>
  <c r="E2331" i="13" s="1"/>
  <c r="F2331" i="13" s="1"/>
  <c r="M2331" i="13" s="1"/>
  <c r="B3677" i="13"/>
  <c r="D3677" i="13" s="1"/>
  <c r="E3677" i="13" s="1"/>
  <c r="F3677" i="13" s="1"/>
  <c r="M3677" i="13" s="1"/>
  <c r="B2759" i="13"/>
  <c r="D2759" i="13" s="1"/>
  <c r="E2759" i="13" s="1"/>
  <c r="F2759" i="13" s="1"/>
  <c r="M2759" i="13" s="1"/>
  <c r="B1744" i="13"/>
  <c r="D1744" i="13" s="1"/>
  <c r="E1744" i="13" s="1"/>
  <c r="F1744" i="13" s="1"/>
  <c r="M1744" i="13" s="1"/>
  <c r="B4153" i="13"/>
  <c r="D4153" i="13" s="1"/>
  <c r="E4153" i="13" s="1"/>
  <c r="F4153" i="13" s="1"/>
  <c r="M4153" i="13" s="1"/>
  <c r="B1434" i="13"/>
  <c r="D1434" i="13" s="1"/>
  <c r="E1434" i="13" s="1"/>
  <c r="F1434" i="13" s="1"/>
  <c r="M1434" i="13" s="1"/>
  <c r="B3091" i="13"/>
  <c r="D3091" i="13" s="1"/>
  <c r="E3091" i="13" s="1"/>
  <c r="F3091" i="13" s="1"/>
  <c r="M3091" i="13" s="1"/>
  <c r="B2794" i="13"/>
  <c r="D2794" i="13" s="1"/>
  <c r="E2794" i="13" s="1"/>
  <c r="F2794" i="13" s="1"/>
  <c r="M2794" i="13" s="1"/>
  <c r="B2882" i="13"/>
  <c r="D2882" i="13" s="1"/>
  <c r="E2882" i="13" s="1"/>
  <c r="F2882" i="13" s="1"/>
  <c r="M2882" i="13" s="1"/>
  <c r="B1400" i="13"/>
  <c r="D1400" i="13" s="1"/>
  <c r="E1400" i="13" s="1"/>
  <c r="F1400" i="13" s="1"/>
  <c r="M1400" i="13" s="1"/>
  <c r="B1689" i="13"/>
  <c r="D1689" i="13" s="1"/>
  <c r="E1689" i="13" s="1"/>
  <c r="F1689" i="13" s="1"/>
  <c r="M1689" i="13" s="1"/>
  <c r="B1900" i="13"/>
  <c r="D1900" i="13" s="1"/>
  <c r="E1900" i="13" s="1"/>
  <c r="F1900" i="13" s="1"/>
  <c r="M1900" i="13" s="1"/>
  <c r="B2024" i="13"/>
  <c r="D2024" i="13" s="1"/>
  <c r="E2024" i="13" s="1"/>
  <c r="F2024" i="13" s="1"/>
  <c r="M2024" i="13" s="1"/>
  <c r="B1549" i="13"/>
  <c r="D1549" i="13" s="1"/>
  <c r="E1549" i="13" s="1"/>
  <c r="F1549" i="13" s="1"/>
  <c r="M1549" i="13" s="1"/>
  <c r="B4201" i="13"/>
  <c r="D4201" i="13" s="1"/>
  <c r="E4201" i="13" s="1"/>
  <c r="F4201" i="13" s="1"/>
  <c r="M4201" i="13" s="1"/>
  <c r="B151" i="13"/>
  <c r="D151" i="13" s="1"/>
  <c r="E151" i="13" s="1"/>
  <c r="F151" i="13" s="1"/>
  <c r="M151" i="13" s="1"/>
  <c r="B1357" i="13"/>
  <c r="D1357" i="13" s="1"/>
  <c r="E1357" i="13" s="1"/>
  <c r="F1357" i="13" s="1"/>
  <c r="M1357" i="13" s="1"/>
  <c r="B2045" i="13"/>
  <c r="D2045" i="13" s="1"/>
  <c r="E2045" i="13" s="1"/>
  <c r="F2045" i="13" s="1"/>
  <c r="M2045" i="13" s="1"/>
  <c r="B2150" i="13"/>
  <c r="D2150" i="13" s="1"/>
  <c r="E2150" i="13" s="1"/>
  <c r="F2150" i="13" s="1"/>
  <c r="M2150" i="13" s="1"/>
  <c r="B4018" i="13"/>
  <c r="D4018" i="13" s="1"/>
  <c r="E4018" i="13" s="1"/>
  <c r="F4018" i="13" s="1"/>
  <c r="M4018" i="13" s="1"/>
  <c r="B1846" i="13"/>
  <c r="D1846" i="13" s="1"/>
  <c r="E1846" i="13" s="1"/>
  <c r="F1846" i="13" s="1"/>
  <c r="M1846" i="13" s="1"/>
  <c r="B3399" i="13"/>
  <c r="D3399" i="13" s="1"/>
  <c r="E3399" i="13" s="1"/>
  <c r="F3399" i="13" s="1"/>
  <c r="M3399" i="13" s="1"/>
  <c r="B3412" i="13"/>
  <c r="D3412" i="13" s="1"/>
  <c r="E3412" i="13" s="1"/>
  <c r="F3412" i="13" s="1"/>
  <c r="M3412" i="13" s="1"/>
  <c r="B633" i="13"/>
  <c r="D633" i="13" s="1"/>
  <c r="E633" i="13" s="1"/>
  <c r="F633" i="13" s="1"/>
  <c r="M633" i="13" s="1"/>
  <c r="B2283" i="13"/>
  <c r="D2283" i="13" s="1"/>
  <c r="E2283" i="13" s="1"/>
  <c r="F2283" i="13" s="1"/>
  <c r="M2283" i="13" s="1"/>
  <c r="B1912" i="13"/>
  <c r="D1912" i="13" s="1"/>
  <c r="E1912" i="13" s="1"/>
  <c r="F1912" i="13" s="1"/>
  <c r="M1912" i="13" s="1"/>
  <c r="B157" i="13"/>
  <c r="D157" i="13" s="1"/>
  <c r="E157" i="13" s="1"/>
  <c r="F157" i="13" s="1"/>
  <c r="M157" i="13" s="1"/>
  <c r="B1656" i="13"/>
  <c r="D1656" i="13" s="1"/>
  <c r="E1656" i="13" s="1"/>
  <c r="F1656" i="13" s="1"/>
  <c r="M1656" i="13" s="1"/>
  <c r="B3217" i="13"/>
  <c r="D3217" i="13" s="1"/>
  <c r="E3217" i="13" s="1"/>
  <c r="F3217" i="13" s="1"/>
  <c r="M3217" i="13" s="1"/>
  <c r="B1637" i="13"/>
  <c r="D1637" i="13" s="1"/>
  <c r="E1637" i="13" s="1"/>
  <c r="F1637" i="13" s="1"/>
  <c r="M1637" i="13" s="1"/>
  <c r="B3005" i="13"/>
  <c r="D3005" i="13" s="1"/>
  <c r="E3005" i="13" s="1"/>
  <c r="F3005" i="13" s="1"/>
  <c r="M3005" i="13" s="1"/>
  <c r="B3571" i="13"/>
  <c r="D3571" i="13" s="1"/>
  <c r="E3571" i="13" s="1"/>
  <c r="F3571" i="13" s="1"/>
  <c r="M3571" i="13" s="1"/>
  <c r="B2795" i="13"/>
  <c r="D2795" i="13" s="1"/>
  <c r="E2795" i="13" s="1"/>
  <c r="F2795" i="13" s="1"/>
  <c r="M2795" i="13" s="1"/>
  <c r="B2019" i="13"/>
  <c r="D2019" i="13" s="1"/>
  <c r="E2019" i="13" s="1"/>
  <c r="F2019" i="13" s="1"/>
  <c r="M2019" i="13" s="1"/>
  <c r="B1065" i="13"/>
  <c r="D1065" i="13" s="1"/>
  <c r="E1065" i="13" s="1"/>
  <c r="F1065" i="13" s="1"/>
  <c r="M1065" i="13" s="1"/>
  <c r="B3846" i="13"/>
  <c r="D3846" i="13" s="1"/>
  <c r="E3846" i="13" s="1"/>
  <c r="F3846" i="13" s="1"/>
  <c r="M3846" i="13" s="1"/>
  <c r="B684" i="13"/>
  <c r="D684" i="13" s="1"/>
  <c r="E684" i="13" s="1"/>
  <c r="F684" i="13" s="1"/>
  <c r="M684" i="13" s="1"/>
  <c r="B2867" i="13"/>
  <c r="D2867" i="13" s="1"/>
  <c r="E2867" i="13" s="1"/>
  <c r="F2867" i="13" s="1"/>
  <c r="M2867" i="13" s="1"/>
  <c r="B4064" i="13"/>
  <c r="D4064" i="13" s="1"/>
  <c r="E4064" i="13" s="1"/>
  <c r="F4064" i="13" s="1"/>
  <c r="M4064" i="13" s="1"/>
  <c r="B1422" i="13"/>
  <c r="D1422" i="13" s="1"/>
  <c r="E1422" i="13" s="1"/>
  <c r="F1422" i="13" s="1"/>
  <c r="M1422" i="13" s="1"/>
  <c r="B1011" i="13"/>
  <c r="D1011" i="13" s="1"/>
  <c r="E1011" i="13" s="1"/>
  <c r="F1011" i="13" s="1"/>
  <c r="M1011" i="13" s="1"/>
  <c r="B1874" i="13"/>
  <c r="D1874" i="13" s="1"/>
  <c r="E1874" i="13" s="1"/>
  <c r="F1874" i="13" s="1"/>
  <c r="M1874" i="13" s="1"/>
  <c r="B694" i="13"/>
  <c r="D694" i="13" s="1"/>
  <c r="E694" i="13" s="1"/>
  <c r="F694" i="13" s="1"/>
  <c r="M694" i="13" s="1"/>
  <c r="B495" i="13"/>
  <c r="D495" i="13" s="1"/>
  <c r="E495" i="13" s="1"/>
  <c r="F495" i="13" s="1"/>
  <c r="M495" i="13" s="1"/>
  <c r="B1404" i="13"/>
  <c r="D1404" i="13" s="1"/>
  <c r="E1404" i="13" s="1"/>
  <c r="F1404" i="13" s="1"/>
  <c r="M1404" i="13" s="1"/>
  <c r="B921" i="13"/>
  <c r="D921" i="13" s="1"/>
  <c r="E921" i="13" s="1"/>
  <c r="F921" i="13" s="1"/>
  <c r="M921" i="13" s="1"/>
  <c r="B1413" i="13"/>
  <c r="D1413" i="13" s="1"/>
  <c r="E1413" i="13" s="1"/>
  <c r="F1413" i="13" s="1"/>
  <c r="M1413" i="13" s="1"/>
  <c r="B3586" i="13"/>
  <c r="D3586" i="13" s="1"/>
  <c r="E3586" i="13" s="1"/>
  <c r="F3586" i="13" s="1"/>
  <c r="M3586" i="13" s="1"/>
  <c r="B1215" i="13"/>
  <c r="D1215" i="13" s="1"/>
  <c r="E1215" i="13" s="1"/>
  <c r="F1215" i="13" s="1"/>
  <c r="M1215" i="13" s="1"/>
  <c r="B1913" i="13"/>
  <c r="D1913" i="13" s="1"/>
  <c r="E1913" i="13" s="1"/>
  <c r="F1913" i="13" s="1"/>
  <c r="M1913" i="13" s="1"/>
  <c r="B2612" i="13"/>
  <c r="D2612" i="13" s="1"/>
  <c r="E2612" i="13" s="1"/>
  <c r="F2612" i="13" s="1"/>
  <c r="M2612" i="13" s="1"/>
  <c r="B2460" i="13"/>
  <c r="D2460" i="13" s="1"/>
  <c r="E2460" i="13" s="1"/>
  <c r="F2460" i="13" s="1"/>
  <c r="M2460" i="13" s="1"/>
  <c r="B501" i="13"/>
  <c r="D501" i="13" s="1"/>
  <c r="E501" i="13" s="1"/>
  <c r="F501" i="13" s="1"/>
  <c r="M501" i="13" s="1"/>
  <c r="B3748" i="13"/>
  <c r="D3748" i="13" s="1"/>
  <c r="E3748" i="13" s="1"/>
  <c r="F3748" i="13" s="1"/>
  <c r="M3748" i="13" s="1"/>
  <c r="B3001" i="13"/>
  <c r="D3001" i="13" s="1"/>
  <c r="E3001" i="13" s="1"/>
  <c r="F3001" i="13" s="1"/>
  <c r="M3001" i="13" s="1"/>
  <c r="B1557" i="13"/>
  <c r="D1557" i="13" s="1"/>
  <c r="E1557" i="13" s="1"/>
  <c r="F1557" i="13" s="1"/>
  <c r="M1557" i="13" s="1"/>
  <c r="B1691" i="13"/>
  <c r="D1691" i="13" s="1"/>
  <c r="E1691" i="13" s="1"/>
  <c r="F1691" i="13" s="1"/>
  <c r="M1691" i="13" s="1"/>
  <c r="B77" i="13"/>
  <c r="D77" i="13" s="1"/>
  <c r="E77" i="13" s="1"/>
  <c r="F77" i="13" s="1"/>
  <c r="M77" i="13" s="1"/>
  <c r="B2322" i="13"/>
  <c r="D2322" i="13" s="1"/>
  <c r="E2322" i="13" s="1"/>
  <c r="F2322" i="13" s="1"/>
  <c r="M2322" i="13" s="1"/>
  <c r="B3405" i="13"/>
  <c r="D3405" i="13" s="1"/>
  <c r="E3405" i="13" s="1"/>
  <c r="F3405" i="13" s="1"/>
  <c r="M3405" i="13" s="1"/>
  <c r="B2556" i="13"/>
  <c r="D2556" i="13" s="1"/>
  <c r="E2556" i="13" s="1"/>
  <c r="F2556" i="13" s="1"/>
  <c r="M2556" i="13" s="1"/>
  <c r="B3235" i="13"/>
  <c r="D3235" i="13" s="1"/>
  <c r="E3235" i="13" s="1"/>
  <c r="F3235" i="13" s="1"/>
  <c r="M3235" i="13" s="1"/>
  <c r="B308" i="13"/>
  <c r="D308" i="13" s="1"/>
  <c r="E308" i="13" s="1"/>
  <c r="F308" i="13" s="1"/>
  <c r="M308" i="13" s="1"/>
  <c r="B587" i="13"/>
  <c r="D587" i="13" s="1"/>
  <c r="E587" i="13" s="1"/>
  <c r="F587" i="13" s="1"/>
  <c r="M587" i="13" s="1"/>
  <c r="B2115" i="13"/>
  <c r="D2115" i="13" s="1"/>
  <c r="E2115" i="13" s="1"/>
  <c r="F2115" i="13" s="1"/>
  <c r="M2115" i="13" s="1"/>
  <c r="B1578" i="13"/>
  <c r="D1578" i="13" s="1"/>
  <c r="E1578" i="13" s="1"/>
  <c r="F1578" i="13" s="1"/>
  <c r="M1578" i="13" s="1"/>
  <c r="B75" i="13"/>
  <c r="D75" i="13" s="1"/>
  <c r="E75" i="13" s="1"/>
  <c r="F75" i="13" s="1"/>
  <c r="M75" i="13" s="1"/>
  <c r="B731" i="13"/>
  <c r="D731" i="13" s="1"/>
  <c r="E731" i="13" s="1"/>
  <c r="F731" i="13" s="1"/>
  <c r="M731" i="13" s="1"/>
  <c r="B1023" i="13"/>
  <c r="D1023" i="13" s="1"/>
  <c r="E1023" i="13" s="1"/>
  <c r="F1023" i="13" s="1"/>
  <c r="M1023" i="13" s="1"/>
  <c r="B854" i="13"/>
  <c r="D854" i="13" s="1"/>
  <c r="E854" i="13" s="1"/>
  <c r="F854" i="13" s="1"/>
  <c r="M854" i="13" s="1"/>
  <c r="B3170" i="13"/>
  <c r="D3170" i="13" s="1"/>
  <c r="E3170" i="13" s="1"/>
  <c r="F3170" i="13" s="1"/>
  <c r="M3170" i="13" s="1"/>
  <c r="B652" i="13"/>
  <c r="D652" i="13" s="1"/>
  <c r="E652" i="13" s="1"/>
  <c r="F652" i="13" s="1"/>
  <c r="M652" i="13" s="1"/>
  <c r="B3763" i="13"/>
  <c r="D3763" i="13" s="1"/>
  <c r="E3763" i="13" s="1"/>
  <c r="F3763" i="13" s="1"/>
  <c r="M3763" i="13" s="1"/>
  <c r="B3232" i="13"/>
  <c r="D3232" i="13" s="1"/>
  <c r="E3232" i="13" s="1"/>
  <c r="F3232" i="13" s="1"/>
  <c r="M3232" i="13" s="1"/>
  <c r="B2703" i="13"/>
  <c r="D2703" i="13" s="1"/>
  <c r="E2703" i="13" s="1"/>
  <c r="F2703" i="13" s="1"/>
  <c r="M2703" i="13" s="1"/>
  <c r="B855" i="13"/>
  <c r="D855" i="13" s="1"/>
  <c r="E855" i="13" s="1"/>
  <c r="F855" i="13" s="1"/>
  <c r="M855" i="13" s="1"/>
  <c r="B670" i="13"/>
  <c r="D670" i="13" s="1"/>
  <c r="E670" i="13" s="1"/>
  <c r="F670" i="13" s="1"/>
  <c r="M670" i="13" s="1"/>
  <c r="B2509" i="13"/>
  <c r="D2509" i="13" s="1"/>
  <c r="E2509" i="13" s="1"/>
  <c r="F2509" i="13" s="1"/>
  <c r="M2509" i="13" s="1"/>
  <c r="B1564" i="13"/>
  <c r="D1564" i="13" s="1"/>
  <c r="E1564" i="13" s="1"/>
  <c r="F1564" i="13" s="1"/>
  <c r="M1564" i="13" s="1"/>
  <c r="B2467" i="13"/>
  <c r="D2467" i="13" s="1"/>
  <c r="E2467" i="13" s="1"/>
  <c r="F2467" i="13" s="1"/>
  <c r="M2467" i="13" s="1"/>
  <c r="B1433" i="13"/>
  <c r="D1433" i="13" s="1"/>
  <c r="E1433" i="13" s="1"/>
  <c r="F1433" i="13" s="1"/>
  <c r="M1433" i="13" s="1"/>
  <c r="B3076" i="13"/>
  <c r="D3076" i="13" s="1"/>
  <c r="E3076" i="13" s="1"/>
  <c r="F3076" i="13" s="1"/>
  <c r="M3076" i="13" s="1"/>
  <c r="B1384" i="13"/>
  <c r="D1384" i="13" s="1"/>
  <c r="E1384" i="13" s="1"/>
  <c r="F1384" i="13" s="1"/>
  <c r="M1384" i="13" s="1"/>
  <c r="B58" i="13"/>
  <c r="D58" i="13" s="1"/>
  <c r="E58" i="13" s="1"/>
  <c r="F58" i="13" s="1"/>
  <c r="M58" i="13" s="1"/>
  <c r="B1249" i="13"/>
  <c r="D1249" i="13" s="1"/>
  <c r="E1249" i="13" s="1"/>
  <c r="F1249" i="13" s="1"/>
  <c r="M1249" i="13" s="1"/>
  <c r="B3043" i="13"/>
  <c r="D3043" i="13" s="1"/>
  <c r="E3043" i="13" s="1"/>
  <c r="F3043" i="13" s="1"/>
  <c r="M3043" i="13" s="1"/>
  <c r="B230" i="13"/>
  <c r="D230" i="13" s="1"/>
  <c r="E230" i="13" s="1"/>
  <c r="F230" i="13" s="1"/>
  <c r="M230" i="13" s="1"/>
  <c r="B1967" i="13"/>
  <c r="D1967" i="13" s="1"/>
  <c r="E1967" i="13" s="1"/>
  <c r="F1967" i="13" s="1"/>
  <c r="M1967" i="13" s="1"/>
  <c r="B3365" i="13"/>
  <c r="D3365" i="13" s="1"/>
  <c r="E3365" i="13" s="1"/>
  <c r="F3365" i="13" s="1"/>
  <c r="M3365" i="13" s="1"/>
  <c r="B1317" i="13"/>
  <c r="D1317" i="13" s="1"/>
  <c r="E1317" i="13" s="1"/>
  <c r="F1317" i="13" s="1"/>
  <c r="M1317" i="13" s="1"/>
  <c r="B3522" i="13"/>
  <c r="D3522" i="13" s="1"/>
  <c r="E3522" i="13" s="1"/>
  <c r="F3522" i="13" s="1"/>
  <c r="M3522" i="13" s="1"/>
  <c r="B1469" i="13"/>
  <c r="D1469" i="13" s="1"/>
  <c r="E1469" i="13" s="1"/>
  <c r="F1469" i="13" s="1"/>
  <c r="M1469" i="13" s="1"/>
  <c r="B2864" i="13"/>
  <c r="D2864" i="13" s="1"/>
  <c r="E2864" i="13" s="1"/>
  <c r="F2864" i="13" s="1"/>
  <c r="M2864" i="13" s="1"/>
  <c r="B2758" i="13"/>
  <c r="D2758" i="13" s="1"/>
  <c r="E2758" i="13" s="1"/>
  <c r="F2758" i="13" s="1"/>
  <c r="M2758" i="13" s="1"/>
  <c r="B2409" i="13"/>
  <c r="D2409" i="13" s="1"/>
  <c r="E2409" i="13" s="1"/>
  <c r="F2409" i="13" s="1"/>
  <c r="M2409" i="13" s="1"/>
  <c r="B2809" i="13"/>
  <c r="D2809" i="13" s="1"/>
  <c r="E2809" i="13" s="1"/>
  <c r="F2809" i="13" s="1"/>
  <c r="M2809" i="13" s="1"/>
  <c r="B3521" i="13"/>
  <c r="D3521" i="13" s="1"/>
  <c r="E3521" i="13" s="1"/>
  <c r="F3521" i="13" s="1"/>
  <c r="M3521" i="13" s="1"/>
  <c r="B3921" i="13"/>
  <c r="D3921" i="13" s="1"/>
  <c r="E3921" i="13" s="1"/>
  <c r="F3921" i="13" s="1"/>
  <c r="M3921" i="13" s="1"/>
  <c r="B1250" i="13"/>
  <c r="D1250" i="13" s="1"/>
  <c r="E1250" i="13" s="1"/>
  <c r="F1250" i="13" s="1"/>
  <c r="M1250" i="13" s="1"/>
  <c r="B2671" i="13"/>
  <c r="D2671" i="13" s="1"/>
  <c r="E2671" i="13" s="1"/>
  <c r="F2671" i="13" s="1"/>
  <c r="M2671" i="13" s="1"/>
  <c r="B2231" i="13"/>
  <c r="D2231" i="13" s="1"/>
  <c r="E2231" i="13" s="1"/>
  <c r="F2231" i="13" s="1"/>
  <c r="M2231" i="13" s="1"/>
  <c r="B1336" i="13"/>
  <c r="D1336" i="13" s="1"/>
  <c r="E1336" i="13" s="1"/>
  <c r="F1336" i="13" s="1"/>
  <c r="M1336" i="13" s="1"/>
  <c r="B3696" i="13"/>
  <c r="D3696" i="13" s="1"/>
  <c r="E3696" i="13" s="1"/>
  <c r="F3696" i="13" s="1"/>
  <c r="M3696" i="13" s="1"/>
  <c r="B3970" i="13"/>
  <c r="D3970" i="13" s="1"/>
  <c r="E3970" i="13" s="1"/>
  <c r="F3970" i="13" s="1"/>
  <c r="M3970" i="13" s="1"/>
  <c r="B4110" i="13"/>
  <c r="D4110" i="13" s="1"/>
  <c r="E4110" i="13" s="1"/>
  <c r="F4110" i="13" s="1"/>
  <c r="M4110" i="13" s="1"/>
  <c r="B3386" i="13"/>
  <c r="D3386" i="13" s="1"/>
  <c r="E3386" i="13" s="1"/>
  <c r="F3386" i="13" s="1"/>
  <c r="M3386" i="13" s="1"/>
  <c r="B882" i="13"/>
  <c r="D882" i="13" s="1"/>
  <c r="E882" i="13" s="1"/>
  <c r="F882" i="13" s="1"/>
  <c r="M882" i="13" s="1"/>
  <c r="B4035" i="13"/>
  <c r="D4035" i="13" s="1"/>
  <c r="E4035" i="13" s="1"/>
  <c r="F4035" i="13" s="1"/>
  <c r="M4035" i="13" s="1"/>
  <c r="B2375" i="13"/>
  <c r="D2375" i="13" s="1"/>
  <c r="E2375" i="13" s="1"/>
  <c r="F2375" i="13" s="1"/>
  <c r="M2375" i="13" s="1"/>
  <c r="B2629" i="13"/>
  <c r="D2629" i="13" s="1"/>
  <c r="E2629" i="13" s="1"/>
  <c r="F2629" i="13" s="1"/>
  <c r="M2629" i="13" s="1"/>
  <c r="B721" i="13"/>
  <c r="D721" i="13" s="1"/>
  <c r="E721" i="13" s="1"/>
  <c r="F721" i="13" s="1"/>
  <c r="M721" i="13" s="1"/>
  <c r="B1030" i="13"/>
  <c r="D1030" i="13" s="1"/>
  <c r="E1030" i="13" s="1"/>
  <c r="F1030" i="13" s="1"/>
  <c r="M1030" i="13" s="1"/>
  <c r="B457" i="13"/>
  <c r="D457" i="13" s="1"/>
  <c r="E457" i="13" s="1"/>
  <c r="F457" i="13" s="1"/>
  <c r="M457" i="13" s="1"/>
  <c r="B2558" i="13"/>
  <c r="D2558" i="13" s="1"/>
  <c r="E2558" i="13" s="1"/>
  <c r="F2558" i="13" s="1"/>
  <c r="M2558" i="13" s="1"/>
  <c r="B1024" i="13"/>
  <c r="D1024" i="13" s="1"/>
  <c r="E1024" i="13" s="1"/>
  <c r="F1024" i="13" s="1"/>
  <c r="M1024" i="13" s="1"/>
  <c r="B951" i="13"/>
  <c r="D951" i="13" s="1"/>
  <c r="E951" i="13" s="1"/>
  <c r="F951" i="13" s="1"/>
  <c r="M951" i="13" s="1"/>
  <c r="B1616" i="13"/>
  <c r="D1616" i="13" s="1"/>
  <c r="E1616" i="13" s="1"/>
  <c r="F1616" i="13" s="1"/>
  <c r="M1616" i="13" s="1"/>
  <c r="B2668" i="13"/>
  <c r="D2668" i="13" s="1"/>
  <c r="E2668" i="13" s="1"/>
  <c r="F2668" i="13" s="1"/>
  <c r="M2668" i="13" s="1"/>
  <c r="B12" i="13"/>
  <c r="D12" i="13" s="1"/>
  <c r="E12" i="13" s="1"/>
  <c r="F12" i="13" s="1"/>
  <c r="M12" i="13" s="1"/>
  <c r="B577" i="13"/>
  <c r="D577" i="13" s="1"/>
  <c r="E577" i="13" s="1"/>
  <c r="F577" i="13" s="1"/>
  <c r="M577" i="13" s="1"/>
  <c r="B1613" i="13"/>
  <c r="D1613" i="13" s="1"/>
  <c r="E1613" i="13" s="1"/>
  <c r="F1613" i="13" s="1"/>
  <c r="M1613" i="13" s="1"/>
  <c r="B978" i="13"/>
  <c r="D978" i="13" s="1"/>
  <c r="E978" i="13" s="1"/>
  <c r="F978" i="13" s="1"/>
  <c r="M978" i="13" s="1"/>
  <c r="B2519" i="13"/>
  <c r="D2519" i="13" s="1"/>
  <c r="E2519" i="13" s="1"/>
  <c r="F2519" i="13" s="1"/>
  <c r="M2519" i="13" s="1"/>
  <c r="B2190" i="13"/>
  <c r="D2190" i="13" s="1"/>
  <c r="E2190" i="13" s="1"/>
  <c r="F2190" i="13" s="1"/>
  <c r="M2190" i="13" s="1"/>
  <c r="B4056" i="13"/>
  <c r="D4056" i="13" s="1"/>
  <c r="E4056" i="13" s="1"/>
  <c r="F4056" i="13" s="1"/>
  <c r="M4056" i="13" s="1"/>
  <c r="B1312" i="13"/>
  <c r="D1312" i="13" s="1"/>
  <c r="E1312" i="13" s="1"/>
  <c r="F1312" i="13" s="1"/>
  <c r="M1312" i="13" s="1"/>
  <c r="B2352" i="13"/>
  <c r="D2352" i="13" s="1"/>
  <c r="E2352" i="13" s="1"/>
  <c r="F2352" i="13" s="1"/>
  <c r="M2352" i="13" s="1"/>
  <c r="B1516" i="13"/>
  <c r="D1516" i="13" s="1"/>
  <c r="E1516" i="13" s="1"/>
  <c r="F1516" i="13" s="1"/>
  <c r="M1516" i="13" s="1"/>
  <c r="B1218" i="13"/>
  <c r="D1218" i="13" s="1"/>
  <c r="E1218" i="13" s="1"/>
  <c r="F1218" i="13" s="1"/>
  <c r="M1218" i="13" s="1"/>
  <c r="B207" i="13"/>
  <c r="D207" i="13" s="1"/>
  <c r="E207" i="13" s="1"/>
  <c r="F207" i="13" s="1"/>
  <c r="M207" i="13" s="1"/>
  <c r="B2157" i="13"/>
  <c r="D2157" i="13" s="1"/>
  <c r="E2157" i="13" s="1"/>
  <c r="F2157" i="13" s="1"/>
  <c r="M2157" i="13" s="1"/>
  <c r="B3806" i="13"/>
  <c r="D3806" i="13" s="1"/>
  <c r="E3806" i="13" s="1"/>
  <c r="F3806" i="13" s="1"/>
  <c r="M3806" i="13" s="1"/>
  <c r="B1203" i="13"/>
  <c r="D1203" i="13" s="1"/>
  <c r="E1203" i="13" s="1"/>
  <c r="F1203" i="13" s="1"/>
  <c r="M1203" i="13" s="1"/>
  <c r="B3568" i="13"/>
  <c r="D3568" i="13" s="1"/>
  <c r="E3568" i="13" s="1"/>
  <c r="F3568" i="13" s="1"/>
  <c r="M3568" i="13" s="1"/>
  <c r="B3104" i="13"/>
  <c r="D3104" i="13" s="1"/>
  <c r="E3104" i="13" s="1"/>
  <c r="F3104" i="13" s="1"/>
  <c r="M3104" i="13" s="1"/>
  <c r="B272" i="13"/>
  <c r="D272" i="13" s="1"/>
  <c r="E272" i="13" s="1"/>
  <c r="F272" i="13" s="1"/>
  <c r="M272" i="13" s="1"/>
  <c r="B2902" i="13"/>
  <c r="D2902" i="13" s="1"/>
  <c r="E2902" i="13" s="1"/>
  <c r="F2902" i="13" s="1"/>
  <c r="M2902" i="13" s="1"/>
  <c r="B108" i="13"/>
  <c r="D108" i="13" s="1"/>
  <c r="E108" i="13" s="1"/>
  <c r="F108" i="13" s="1"/>
  <c r="M108" i="13" s="1"/>
  <c r="B2247" i="13"/>
  <c r="D2247" i="13" s="1"/>
  <c r="E2247" i="13" s="1"/>
  <c r="F2247" i="13" s="1"/>
  <c r="M2247" i="13" s="1"/>
  <c r="B1629" i="13"/>
  <c r="D1629" i="13" s="1"/>
  <c r="E1629" i="13" s="1"/>
  <c r="F1629" i="13" s="1"/>
  <c r="M1629" i="13" s="1"/>
  <c r="B904" i="13"/>
  <c r="D904" i="13" s="1"/>
  <c r="E904" i="13" s="1"/>
  <c r="F904" i="13" s="1"/>
  <c r="M904" i="13" s="1"/>
  <c r="B791" i="13"/>
  <c r="D791" i="13" s="1"/>
  <c r="E791" i="13" s="1"/>
  <c r="F791" i="13" s="1"/>
  <c r="M791" i="13" s="1"/>
  <c r="B2161" i="13"/>
  <c r="D2161" i="13" s="1"/>
  <c r="E2161" i="13" s="1"/>
  <c r="F2161" i="13" s="1"/>
  <c r="M2161" i="13" s="1"/>
  <c r="B4036" i="13"/>
  <c r="D4036" i="13" s="1"/>
  <c r="E4036" i="13" s="1"/>
  <c r="F4036" i="13" s="1"/>
  <c r="M4036" i="13" s="1"/>
  <c r="B2175" i="13"/>
  <c r="D2175" i="13" s="1"/>
  <c r="E2175" i="13" s="1"/>
  <c r="F2175" i="13" s="1"/>
  <c r="M2175" i="13" s="1"/>
  <c r="B1378" i="13"/>
  <c r="D1378" i="13" s="1"/>
  <c r="E1378" i="13" s="1"/>
  <c r="F1378" i="13" s="1"/>
  <c r="M1378" i="13" s="1"/>
  <c r="B823" i="13"/>
  <c r="D823" i="13" s="1"/>
  <c r="E823" i="13" s="1"/>
  <c r="F823" i="13" s="1"/>
  <c r="M823" i="13" s="1"/>
  <c r="B958" i="13"/>
  <c r="D958" i="13" s="1"/>
  <c r="E958" i="13" s="1"/>
  <c r="F958" i="13" s="1"/>
  <c r="M958" i="13" s="1"/>
  <c r="B2712" i="13"/>
  <c r="D2712" i="13" s="1"/>
  <c r="E2712" i="13" s="1"/>
  <c r="F2712" i="13" s="1"/>
  <c r="M2712" i="13" s="1"/>
  <c r="B1531" i="13"/>
  <c r="D1531" i="13" s="1"/>
  <c r="E1531" i="13" s="1"/>
  <c r="F1531" i="13" s="1"/>
  <c r="M1531" i="13" s="1"/>
  <c r="B2111" i="13"/>
  <c r="D2111" i="13" s="1"/>
  <c r="E2111" i="13" s="1"/>
  <c r="F2111" i="13" s="1"/>
  <c r="M2111" i="13" s="1"/>
  <c r="B3377" i="13"/>
  <c r="D3377" i="13" s="1"/>
  <c r="E3377" i="13" s="1"/>
  <c r="F3377" i="13" s="1"/>
  <c r="M3377" i="13" s="1"/>
  <c r="B3503" i="13"/>
  <c r="D3503" i="13" s="1"/>
  <c r="E3503" i="13" s="1"/>
  <c r="F3503" i="13" s="1"/>
  <c r="M3503" i="13" s="1"/>
  <c r="B3260" i="13"/>
  <c r="D3260" i="13" s="1"/>
  <c r="E3260" i="13" s="1"/>
  <c r="F3260" i="13" s="1"/>
  <c r="M3260" i="13" s="1"/>
  <c r="B2982" i="13"/>
  <c r="D2982" i="13" s="1"/>
  <c r="E2982" i="13" s="1"/>
  <c r="F2982" i="13" s="1"/>
  <c r="M2982" i="13" s="1"/>
  <c r="B1092" i="13"/>
  <c r="D1092" i="13" s="1"/>
  <c r="E1092" i="13" s="1"/>
  <c r="F1092" i="13" s="1"/>
  <c r="M1092" i="13" s="1"/>
  <c r="B1975" i="13"/>
  <c r="D1975" i="13" s="1"/>
  <c r="E1975" i="13" s="1"/>
  <c r="F1975" i="13" s="1"/>
  <c r="M1975" i="13" s="1"/>
  <c r="B199" i="13"/>
  <c r="D199" i="13" s="1"/>
  <c r="E199" i="13" s="1"/>
  <c r="F199" i="13" s="1"/>
  <c r="M199" i="13" s="1"/>
  <c r="B2285" i="13"/>
  <c r="D2285" i="13" s="1"/>
  <c r="E2285" i="13" s="1"/>
  <c r="F2285" i="13" s="1"/>
  <c r="M2285" i="13" s="1"/>
  <c r="B906" i="13"/>
  <c r="D906" i="13" s="1"/>
  <c r="E906" i="13" s="1"/>
  <c r="F906" i="13" s="1"/>
  <c r="M906" i="13" s="1"/>
  <c r="B3892" i="13"/>
  <c r="D3892" i="13" s="1"/>
  <c r="E3892" i="13" s="1"/>
  <c r="F3892" i="13" s="1"/>
  <c r="M3892" i="13" s="1"/>
  <c r="B1251" i="13"/>
  <c r="D1251" i="13" s="1"/>
  <c r="E1251" i="13" s="1"/>
  <c r="F1251" i="13" s="1"/>
  <c r="M1251" i="13" s="1"/>
  <c r="B3824" i="13"/>
  <c r="D3824" i="13" s="1"/>
  <c r="E3824" i="13" s="1"/>
  <c r="F3824" i="13" s="1"/>
  <c r="M3824" i="13" s="1"/>
  <c r="B2173" i="13"/>
  <c r="D2173" i="13" s="1"/>
  <c r="E2173" i="13" s="1"/>
  <c r="F2173" i="13" s="1"/>
  <c r="M2173" i="13" s="1"/>
  <c r="B728" i="13"/>
  <c r="D728" i="13" s="1"/>
  <c r="E728" i="13" s="1"/>
  <c r="F728" i="13" s="1"/>
  <c r="M728" i="13" s="1"/>
  <c r="B1163" i="13"/>
  <c r="D1163" i="13" s="1"/>
  <c r="E1163" i="13" s="1"/>
  <c r="F1163" i="13" s="1"/>
  <c r="M1163" i="13" s="1"/>
  <c r="B484" i="13"/>
  <c r="D484" i="13" s="1"/>
  <c r="E484" i="13" s="1"/>
  <c r="F484" i="13" s="1"/>
  <c r="M484" i="13" s="1"/>
  <c r="B3163" i="13"/>
  <c r="D3163" i="13" s="1"/>
  <c r="E3163" i="13" s="1"/>
  <c r="F3163" i="13" s="1"/>
  <c r="M3163" i="13" s="1"/>
  <c r="B3367" i="13"/>
  <c r="D3367" i="13" s="1"/>
  <c r="E3367" i="13" s="1"/>
  <c r="F3367" i="13" s="1"/>
  <c r="M3367" i="13" s="1"/>
  <c r="B1778" i="13"/>
  <c r="D1778" i="13" s="1"/>
  <c r="E1778" i="13" s="1"/>
  <c r="F1778" i="13" s="1"/>
  <c r="M1778" i="13" s="1"/>
  <c r="B3967" i="13"/>
  <c r="D3967" i="13" s="1"/>
  <c r="E3967" i="13" s="1"/>
  <c r="F3967" i="13" s="1"/>
  <c r="M3967" i="13" s="1"/>
  <c r="B1915" i="13"/>
  <c r="D1915" i="13" s="1"/>
  <c r="E1915" i="13" s="1"/>
  <c r="F1915" i="13" s="1"/>
  <c r="M1915" i="13" s="1"/>
  <c r="B1018" i="13"/>
  <c r="D1018" i="13" s="1"/>
  <c r="E1018" i="13" s="1"/>
  <c r="F1018" i="13" s="1"/>
  <c r="M1018" i="13" s="1"/>
  <c r="B1786" i="13"/>
  <c r="D1786" i="13" s="1"/>
  <c r="E1786" i="13" s="1"/>
  <c r="F1786" i="13" s="1"/>
  <c r="M1786" i="13" s="1"/>
  <c r="B4005" i="13"/>
  <c r="D4005" i="13" s="1"/>
  <c r="E4005" i="13" s="1"/>
  <c r="F4005" i="13" s="1"/>
  <c r="M4005" i="13" s="1"/>
  <c r="B3020" i="13"/>
  <c r="D3020" i="13" s="1"/>
  <c r="E3020" i="13" s="1"/>
  <c r="F3020" i="13" s="1"/>
  <c r="M3020" i="13" s="1"/>
  <c r="B3949" i="13"/>
  <c r="D3949" i="13" s="1"/>
  <c r="E3949" i="13" s="1"/>
  <c r="F3949" i="13" s="1"/>
  <c r="M3949" i="13" s="1"/>
  <c r="B4097" i="13"/>
  <c r="D4097" i="13" s="1"/>
  <c r="E4097" i="13" s="1"/>
  <c r="F4097" i="13" s="1"/>
  <c r="M4097" i="13" s="1"/>
  <c r="B1841" i="13"/>
  <c r="D1841" i="13" s="1"/>
  <c r="E1841" i="13" s="1"/>
  <c r="F1841" i="13" s="1"/>
  <c r="M1841" i="13" s="1"/>
  <c r="B3424" i="13"/>
  <c r="D3424" i="13" s="1"/>
  <c r="E3424" i="13" s="1"/>
  <c r="F3424" i="13" s="1"/>
  <c r="M3424" i="13" s="1"/>
  <c r="B2400" i="13"/>
  <c r="D2400" i="13" s="1"/>
  <c r="E2400" i="13" s="1"/>
  <c r="F2400" i="13" s="1"/>
  <c r="M2400" i="13" s="1"/>
  <c r="B1015" i="13"/>
  <c r="D1015" i="13" s="1"/>
  <c r="E1015" i="13" s="1"/>
  <c r="F1015" i="13" s="1"/>
  <c r="M1015" i="13" s="1"/>
  <c r="B2286" i="13"/>
  <c r="D2286" i="13" s="1"/>
  <c r="E2286" i="13" s="1"/>
  <c r="F2286" i="13" s="1"/>
  <c r="M2286" i="13" s="1"/>
  <c r="B351" i="13"/>
  <c r="D351" i="13" s="1"/>
  <c r="E351" i="13" s="1"/>
  <c r="F351" i="13" s="1"/>
  <c r="M351" i="13" s="1"/>
  <c r="B1171" i="13"/>
  <c r="D1171" i="13" s="1"/>
  <c r="E1171" i="13" s="1"/>
  <c r="F1171" i="13" s="1"/>
  <c r="M1171" i="13" s="1"/>
  <c r="B1459" i="13"/>
  <c r="D1459" i="13" s="1"/>
  <c r="E1459" i="13" s="1"/>
  <c r="F1459" i="13" s="1"/>
  <c r="M1459" i="13" s="1"/>
  <c r="B2451" i="13"/>
  <c r="D2451" i="13" s="1"/>
  <c r="E2451" i="13" s="1"/>
  <c r="F2451" i="13" s="1"/>
  <c r="M2451" i="13" s="1"/>
  <c r="B1235" i="13"/>
  <c r="D1235" i="13" s="1"/>
  <c r="E1235" i="13" s="1"/>
  <c r="F1235" i="13" s="1"/>
  <c r="M1235" i="13" s="1"/>
  <c r="B3577" i="13"/>
  <c r="D3577" i="13" s="1"/>
  <c r="E3577" i="13" s="1"/>
  <c r="F3577" i="13" s="1"/>
  <c r="M3577" i="13" s="1"/>
  <c r="B1430" i="13"/>
  <c r="D1430" i="13" s="1"/>
  <c r="E1430" i="13" s="1"/>
  <c r="F1430" i="13" s="1"/>
  <c r="M1430" i="13" s="1"/>
  <c r="B800" i="13"/>
  <c r="D800" i="13" s="1"/>
  <c r="E800" i="13" s="1"/>
  <c r="F800" i="13" s="1"/>
  <c r="M800" i="13" s="1"/>
  <c r="B2082" i="13"/>
  <c r="D2082" i="13" s="1"/>
  <c r="E2082" i="13" s="1"/>
  <c r="F2082" i="13" s="1"/>
  <c r="M2082" i="13" s="1"/>
  <c r="B2015" i="13"/>
  <c r="D2015" i="13" s="1"/>
  <c r="E2015" i="13" s="1"/>
  <c r="F2015" i="13" s="1"/>
  <c r="M2015" i="13" s="1"/>
  <c r="B4180" i="13"/>
  <c r="D4180" i="13" s="1"/>
  <c r="E4180" i="13" s="1"/>
  <c r="F4180" i="13" s="1"/>
  <c r="M4180" i="13" s="1"/>
  <c r="B1505" i="13"/>
  <c r="D1505" i="13" s="1"/>
  <c r="E1505" i="13" s="1"/>
  <c r="F1505" i="13" s="1"/>
  <c r="M1505" i="13" s="1"/>
  <c r="B2757" i="13"/>
  <c r="D2757" i="13" s="1"/>
  <c r="E2757" i="13" s="1"/>
  <c r="F2757" i="13" s="1"/>
  <c r="M2757" i="13" s="1"/>
  <c r="B2382" i="13"/>
  <c r="D2382" i="13" s="1"/>
  <c r="E2382" i="13" s="1"/>
  <c r="F2382" i="13" s="1"/>
  <c r="M2382" i="13" s="1"/>
  <c r="B4116" i="13"/>
  <c r="D4116" i="13" s="1"/>
  <c r="E4116" i="13" s="1"/>
  <c r="F4116" i="13" s="1"/>
  <c r="M4116" i="13" s="1"/>
  <c r="B4155" i="13"/>
  <c r="D4155" i="13" s="1"/>
  <c r="E4155" i="13" s="1"/>
  <c r="F4155" i="13" s="1"/>
  <c r="M4155" i="13" s="1"/>
  <c r="B2428" i="13"/>
  <c r="D2428" i="13" s="1"/>
  <c r="E2428" i="13" s="1"/>
  <c r="F2428" i="13" s="1"/>
  <c r="M2428" i="13" s="1"/>
  <c r="B2628" i="13"/>
  <c r="D2628" i="13" s="1"/>
  <c r="E2628" i="13" s="1"/>
  <c r="F2628" i="13" s="1"/>
  <c r="M2628" i="13" s="1"/>
  <c r="B2076" i="13"/>
  <c r="D2076" i="13" s="1"/>
  <c r="E2076" i="13" s="1"/>
  <c r="F2076" i="13" s="1"/>
  <c r="M2076" i="13" s="1"/>
  <c r="B4028" i="13"/>
  <c r="D4028" i="13" s="1"/>
  <c r="E4028" i="13" s="1"/>
  <c r="F4028" i="13" s="1"/>
  <c r="M4028" i="13" s="1"/>
  <c r="B408" i="13"/>
  <c r="D408" i="13" s="1"/>
  <c r="E408" i="13" s="1"/>
  <c r="F408" i="13" s="1"/>
  <c r="M408" i="13" s="1"/>
  <c r="B1327" i="13"/>
  <c r="D1327" i="13" s="1"/>
  <c r="E1327" i="13" s="1"/>
  <c r="F1327" i="13" s="1"/>
  <c r="M1327" i="13" s="1"/>
  <c r="B236" i="13"/>
  <c r="D236" i="13" s="1"/>
  <c r="E236" i="13" s="1"/>
  <c r="F236" i="13" s="1"/>
  <c r="M236" i="13" s="1"/>
  <c r="B3785" i="13"/>
  <c r="D3785" i="13" s="1"/>
  <c r="E3785" i="13" s="1"/>
  <c r="F3785" i="13" s="1"/>
  <c r="M3785" i="13" s="1"/>
  <c r="B1492" i="13"/>
  <c r="D1492" i="13" s="1"/>
  <c r="E1492" i="13" s="1"/>
  <c r="F1492" i="13" s="1"/>
  <c r="M1492" i="13" s="1"/>
  <c r="B2043" i="13"/>
  <c r="D2043" i="13" s="1"/>
  <c r="E2043" i="13" s="1"/>
  <c r="F2043" i="13" s="1"/>
  <c r="M2043" i="13" s="1"/>
  <c r="B268" i="13"/>
  <c r="D268" i="13" s="1"/>
  <c r="E268" i="13" s="1"/>
  <c r="F268" i="13" s="1"/>
  <c r="M268" i="13" s="1"/>
  <c r="B1471" i="13"/>
  <c r="D1471" i="13" s="1"/>
  <c r="E1471" i="13" s="1"/>
  <c r="F1471" i="13" s="1"/>
  <c r="M1471" i="13" s="1"/>
  <c r="B4120" i="13"/>
  <c r="D4120" i="13" s="1"/>
  <c r="E4120" i="13" s="1"/>
  <c r="F4120" i="13" s="1"/>
  <c r="M4120" i="13" s="1"/>
  <c r="B41" i="13"/>
  <c r="D41" i="13" s="1"/>
  <c r="E41" i="13" s="1"/>
  <c r="F41" i="13" s="1"/>
  <c r="M41" i="13" s="1"/>
  <c r="B1931" i="13"/>
  <c r="D1931" i="13" s="1"/>
  <c r="E1931" i="13" s="1"/>
  <c r="F1931" i="13" s="1"/>
  <c r="M1931" i="13" s="1"/>
  <c r="B3739" i="13"/>
  <c r="D3739" i="13" s="1"/>
  <c r="E3739" i="13" s="1"/>
  <c r="F3739" i="13" s="1"/>
  <c r="M3739" i="13" s="1"/>
  <c r="B1442" i="13"/>
  <c r="D1442" i="13" s="1"/>
  <c r="E1442" i="13" s="1"/>
  <c r="F1442" i="13" s="1"/>
  <c r="M1442" i="13" s="1"/>
  <c r="B1574" i="13"/>
  <c r="D1574" i="13" s="1"/>
  <c r="E1574" i="13" s="1"/>
  <c r="F1574" i="13" s="1"/>
  <c r="M1574" i="13" s="1"/>
  <c r="B1113" i="13"/>
  <c r="D1113" i="13" s="1"/>
  <c r="E1113" i="13" s="1"/>
  <c r="F1113" i="13" s="1"/>
  <c r="M1113" i="13" s="1"/>
  <c r="B1253" i="13"/>
  <c r="D1253" i="13" s="1"/>
  <c r="E1253" i="13" s="1"/>
  <c r="F1253" i="13" s="1"/>
  <c r="M1253" i="13" s="1"/>
  <c r="B2959" i="13"/>
  <c r="D2959" i="13" s="1"/>
  <c r="E2959" i="13" s="1"/>
  <c r="F2959" i="13" s="1"/>
  <c r="M2959" i="13" s="1"/>
  <c r="B2711" i="13"/>
  <c r="D2711" i="13" s="1"/>
  <c r="E2711" i="13" s="1"/>
  <c r="F2711" i="13" s="1"/>
  <c r="M2711" i="13" s="1"/>
  <c r="B2686" i="13"/>
  <c r="D2686" i="13" s="1"/>
  <c r="E2686" i="13" s="1"/>
  <c r="F2686" i="13" s="1"/>
  <c r="M2686" i="13" s="1"/>
  <c r="B546" i="13"/>
  <c r="D546" i="13" s="1"/>
  <c r="E546" i="13" s="1"/>
  <c r="F546" i="13" s="1"/>
  <c r="M546" i="13" s="1"/>
  <c r="B3700" i="13"/>
  <c r="D3700" i="13" s="1"/>
  <c r="E3700" i="13" s="1"/>
  <c r="F3700" i="13" s="1"/>
  <c r="M3700" i="13" s="1"/>
  <c r="B1145" i="13"/>
  <c r="D1145" i="13" s="1"/>
  <c r="E1145" i="13" s="1"/>
  <c r="F1145" i="13" s="1"/>
  <c r="M1145" i="13" s="1"/>
  <c r="B1295" i="13"/>
  <c r="D1295" i="13" s="1"/>
  <c r="E1295" i="13" s="1"/>
  <c r="F1295" i="13" s="1"/>
  <c r="M1295" i="13" s="1"/>
  <c r="B265" i="13"/>
  <c r="D265" i="13" s="1"/>
  <c r="E265" i="13" s="1"/>
  <c r="F265" i="13" s="1"/>
  <c r="M265" i="13" s="1"/>
  <c r="B2320" i="13"/>
  <c r="D2320" i="13" s="1"/>
  <c r="E2320" i="13" s="1"/>
  <c r="F2320" i="13" s="1"/>
  <c r="M2320" i="13" s="1"/>
  <c r="B1650" i="13"/>
  <c r="D1650" i="13" s="1"/>
  <c r="E1650" i="13" s="1"/>
  <c r="F1650" i="13" s="1"/>
  <c r="M1650" i="13" s="1"/>
  <c r="B3068" i="13"/>
  <c r="D3068" i="13" s="1"/>
  <c r="E3068" i="13" s="1"/>
  <c r="F3068" i="13" s="1"/>
  <c r="M3068" i="13" s="1"/>
  <c r="B3266" i="13"/>
  <c r="D3266" i="13" s="1"/>
  <c r="E3266" i="13" s="1"/>
  <c r="F3266" i="13" s="1"/>
  <c r="M3266" i="13" s="1"/>
  <c r="B3257" i="13"/>
  <c r="D3257" i="13" s="1"/>
  <c r="E3257" i="13" s="1"/>
  <c r="F3257" i="13" s="1"/>
  <c r="M3257" i="13" s="1"/>
  <c r="B3820" i="13"/>
  <c r="D3820" i="13" s="1"/>
  <c r="E3820" i="13" s="1"/>
  <c r="F3820" i="13" s="1"/>
  <c r="M3820" i="13" s="1"/>
  <c r="B2844" i="13"/>
  <c r="D2844" i="13" s="1"/>
  <c r="E2844" i="13" s="1"/>
  <c r="F2844" i="13" s="1"/>
  <c r="M2844" i="13" s="1"/>
  <c r="B4088" i="13"/>
  <c r="D4088" i="13" s="1"/>
  <c r="E4088" i="13" s="1"/>
  <c r="F4088" i="13" s="1"/>
  <c r="M4088" i="13" s="1"/>
  <c r="B3241" i="13"/>
  <c r="D3241" i="13" s="1"/>
  <c r="E3241" i="13" s="1"/>
  <c r="F3241" i="13" s="1"/>
  <c r="M3241" i="13" s="1"/>
  <c r="B2748" i="13"/>
  <c r="D2748" i="13" s="1"/>
  <c r="E2748" i="13" s="1"/>
  <c r="F2748" i="13" s="1"/>
  <c r="M2748" i="13" s="1"/>
  <c r="B2952" i="13"/>
  <c r="D2952" i="13" s="1"/>
  <c r="E2952" i="13" s="1"/>
  <c r="F2952" i="13" s="1"/>
  <c r="M2952" i="13" s="1"/>
  <c r="B1512" i="13"/>
  <c r="D1512" i="13" s="1"/>
  <c r="E1512" i="13" s="1"/>
  <c r="F1512" i="13" s="1"/>
  <c r="M1512" i="13" s="1"/>
  <c r="B1002" i="13"/>
  <c r="D1002" i="13" s="1"/>
  <c r="E1002" i="13" s="1"/>
  <c r="F1002" i="13" s="1"/>
  <c r="M1002" i="13" s="1"/>
  <c r="B2189" i="13"/>
  <c r="D2189" i="13" s="1"/>
  <c r="E2189" i="13" s="1"/>
  <c r="F2189" i="13" s="1"/>
  <c r="M2189" i="13" s="1"/>
  <c r="B3461" i="13"/>
  <c r="D3461" i="13" s="1"/>
  <c r="E3461" i="13" s="1"/>
  <c r="F3461" i="13" s="1"/>
  <c r="M3461" i="13" s="1"/>
  <c r="B3802" i="13"/>
  <c r="D3802" i="13" s="1"/>
  <c r="E3802" i="13" s="1"/>
  <c r="F3802" i="13" s="1"/>
  <c r="M3802" i="13" s="1"/>
  <c r="B2942" i="13"/>
  <c r="D2942" i="13" s="1"/>
  <c r="E2942" i="13" s="1"/>
  <c r="F2942" i="13" s="1"/>
  <c r="M2942" i="13" s="1"/>
  <c r="B4195" i="13"/>
  <c r="D4195" i="13" s="1"/>
  <c r="E4195" i="13" s="1"/>
  <c r="F4195" i="13" s="1"/>
  <c r="M4195" i="13" s="1"/>
  <c r="B2933" i="13"/>
  <c r="D2933" i="13" s="1"/>
  <c r="E2933" i="13" s="1"/>
  <c r="F2933" i="13" s="1"/>
  <c r="M2933" i="13" s="1"/>
  <c r="B2816" i="13"/>
  <c r="D2816" i="13" s="1"/>
  <c r="E2816" i="13" s="1"/>
  <c r="F2816" i="13" s="1"/>
  <c r="M2816" i="13" s="1"/>
  <c r="B2818" i="13"/>
  <c r="D2818" i="13" s="1"/>
  <c r="E2818" i="13" s="1"/>
  <c r="F2818" i="13" s="1"/>
  <c r="M2818" i="13" s="1"/>
  <c r="B2881" i="13"/>
  <c r="D2881" i="13" s="1"/>
  <c r="E2881" i="13" s="1"/>
  <c r="F2881" i="13" s="1"/>
  <c r="M2881" i="13" s="1"/>
  <c r="B1858" i="13"/>
  <c r="D1858" i="13" s="1"/>
  <c r="E1858" i="13" s="1"/>
  <c r="F1858" i="13" s="1"/>
  <c r="M1858" i="13" s="1"/>
  <c r="B3662" i="13"/>
  <c r="D3662" i="13" s="1"/>
  <c r="E3662" i="13" s="1"/>
  <c r="F3662" i="13" s="1"/>
  <c r="M3662" i="13" s="1"/>
  <c r="B1570" i="13"/>
  <c r="D1570" i="13" s="1"/>
  <c r="E1570" i="13" s="1"/>
  <c r="F1570" i="13" s="1"/>
  <c r="M1570" i="13" s="1"/>
  <c r="B2307" i="13"/>
  <c r="D2307" i="13" s="1"/>
  <c r="E2307" i="13" s="1"/>
  <c r="F2307" i="13" s="1"/>
  <c r="M2307" i="13" s="1"/>
  <c r="B1842" i="13"/>
  <c r="D1842" i="13" s="1"/>
  <c r="E1842" i="13" s="1"/>
  <c r="F1842" i="13" s="1"/>
  <c r="M1842" i="13" s="1"/>
  <c r="B2957" i="13"/>
  <c r="D2957" i="13" s="1"/>
  <c r="E2957" i="13" s="1"/>
  <c r="F2957" i="13" s="1"/>
  <c r="M2957" i="13" s="1"/>
  <c r="B1720" i="13"/>
  <c r="D1720" i="13" s="1"/>
  <c r="E1720" i="13" s="1"/>
  <c r="F1720" i="13" s="1"/>
  <c r="M1720" i="13" s="1"/>
  <c r="B3926" i="13"/>
  <c r="D3926" i="13" s="1"/>
  <c r="E3926" i="13" s="1"/>
  <c r="F3926" i="13" s="1"/>
  <c r="M3926" i="13" s="1"/>
  <c r="B1579" i="13"/>
  <c r="D1579" i="13" s="1"/>
  <c r="E1579" i="13" s="1"/>
  <c r="F1579" i="13" s="1"/>
  <c r="M1579" i="13" s="1"/>
  <c r="B1354" i="13"/>
  <c r="D1354" i="13" s="1"/>
  <c r="E1354" i="13" s="1"/>
  <c r="F1354" i="13" s="1"/>
  <c r="M1354" i="13" s="1"/>
  <c r="B1189" i="13"/>
  <c r="D1189" i="13" s="1"/>
  <c r="E1189" i="13" s="1"/>
  <c r="F1189" i="13" s="1"/>
  <c r="M1189" i="13" s="1"/>
  <c r="B3081" i="13"/>
  <c r="D3081" i="13" s="1"/>
  <c r="E3081" i="13" s="1"/>
  <c r="F3081" i="13" s="1"/>
  <c r="M3081" i="13" s="1"/>
  <c r="B154" i="13"/>
  <c r="D154" i="13" s="1"/>
  <c r="E154" i="13" s="1"/>
  <c r="F154" i="13" s="1"/>
  <c r="M154" i="13" s="1"/>
  <c r="B3914" i="13"/>
  <c r="D3914" i="13" s="1"/>
  <c r="E3914" i="13" s="1"/>
  <c r="F3914" i="13" s="1"/>
  <c r="M3914" i="13" s="1"/>
  <c r="B3856" i="13"/>
  <c r="D3856" i="13" s="1"/>
  <c r="E3856" i="13" s="1"/>
  <c r="F3856" i="13" s="1"/>
  <c r="M3856" i="13" s="1"/>
  <c r="B3458" i="13"/>
  <c r="D3458" i="13" s="1"/>
  <c r="E3458" i="13" s="1"/>
  <c r="F3458" i="13" s="1"/>
  <c r="M3458" i="13" s="1"/>
  <c r="B658" i="13"/>
  <c r="D658" i="13" s="1"/>
  <c r="E658" i="13" s="1"/>
  <c r="F658" i="13" s="1"/>
  <c r="M658" i="13" s="1"/>
  <c r="B1659" i="13"/>
  <c r="D1659" i="13" s="1"/>
  <c r="E1659" i="13" s="1"/>
  <c r="F1659" i="13" s="1"/>
  <c r="M1659" i="13" s="1"/>
  <c r="B3397" i="13"/>
  <c r="D3397" i="13" s="1"/>
  <c r="E3397" i="13" s="1"/>
  <c r="F3397" i="13" s="1"/>
  <c r="M3397" i="13" s="1"/>
  <c r="B598" i="13"/>
  <c r="D598" i="13" s="1"/>
  <c r="E598" i="13" s="1"/>
  <c r="F598" i="13" s="1"/>
  <c r="M598" i="13" s="1"/>
  <c r="B1587" i="13"/>
  <c r="D1587" i="13" s="1"/>
  <c r="E1587" i="13" s="1"/>
  <c r="F1587" i="13" s="1"/>
  <c r="M1587" i="13" s="1"/>
  <c r="B4092" i="13"/>
  <c r="D4092" i="13" s="1"/>
  <c r="E4092" i="13" s="1"/>
  <c r="F4092" i="13" s="1"/>
  <c r="M4092" i="13" s="1"/>
  <c r="B3927" i="13"/>
  <c r="D3927" i="13" s="1"/>
  <c r="E3927" i="13" s="1"/>
  <c r="F3927" i="13" s="1"/>
  <c r="M3927" i="13" s="1"/>
  <c r="B3311" i="13"/>
  <c r="D3311" i="13" s="1"/>
  <c r="E3311" i="13" s="1"/>
  <c r="F3311" i="13" s="1"/>
  <c r="M3311" i="13" s="1"/>
  <c r="B4146" i="13"/>
  <c r="D4146" i="13" s="1"/>
  <c r="E4146" i="13" s="1"/>
  <c r="F4146" i="13" s="1"/>
  <c r="M4146" i="13" s="1"/>
  <c r="B3760" i="13"/>
  <c r="D3760" i="13" s="1"/>
  <c r="E3760" i="13" s="1"/>
  <c r="F3760" i="13" s="1"/>
  <c r="M3760" i="13" s="1"/>
  <c r="B3300" i="13"/>
  <c r="D3300" i="13" s="1"/>
  <c r="E3300" i="13" s="1"/>
  <c r="F3300" i="13" s="1"/>
  <c r="M3300" i="13" s="1"/>
  <c r="B797" i="13"/>
  <c r="D797" i="13" s="1"/>
  <c r="E797" i="13" s="1"/>
  <c r="F797" i="13" s="1"/>
  <c r="M797" i="13" s="1"/>
  <c r="B2493" i="13"/>
  <c r="D2493" i="13" s="1"/>
  <c r="E2493" i="13" s="1"/>
  <c r="F2493" i="13" s="1"/>
  <c r="M2493" i="13" s="1"/>
  <c r="B2023" i="13"/>
  <c r="D2023" i="13" s="1"/>
  <c r="E2023" i="13" s="1"/>
  <c r="F2023" i="13" s="1"/>
  <c r="M2023" i="13" s="1"/>
  <c r="B2049" i="13"/>
  <c r="D2049" i="13" s="1"/>
  <c r="E2049" i="13" s="1"/>
  <c r="F2049" i="13" s="1"/>
  <c r="M2049" i="13" s="1"/>
  <c r="B813" i="13"/>
  <c r="D813" i="13" s="1"/>
  <c r="E813" i="13" s="1"/>
  <c r="F813" i="13" s="1"/>
  <c r="M813" i="13" s="1"/>
  <c r="B2727" i="13"/>
  <c r="D2727" i="13" s="1"/>
  <c r="E2727" i="13" s="1"/>
  <c r="F2727" i="13" s="1"/>
  <c r="M2727" i="13" s="1"/>
  <c r="B1703" i="13"/>
  <c r="D1703" i="13" s="1"/>
  <c r="E1703" i="13" s="1"/>
  <c r="F1703" i="13" s="1"/>
  <c r="M1703" i="13" s="1"/>
  <c r="B1074" i="13"/>
  <c r="D1074" i="13" s="1"/>
  <c r="E1074" i="13" s="1"/>
  <c r="F1074" i="13" s="1"/>
  <c r="M1074" i="13" s="1"/>
  <c r="B622" i="13"/>
  <c r="D622" i="13" s="1"/>
  <c r="E622" i="13" s="1"/>
  <c r="F622" i="13" s="1"/>
  <c r="M622" i="13" s="1"/>
  <c r="B3024" i="13"/>
  <c r="D3024" i="13" s="1"/>
  <c r="E3024" i="13" s="1"/>
  <c r="F3024" i="13" s="1"/>
  <c r="M3024" i="13" s="1"/>
  <c r="B1737" i="13"/>
  <c r="D1737" i="13" s="1"/>
  <c r="E1737" i="13" s="1"/>
  <c r="F1737" i="13" s="1"/>
  <c r="M1737" i="13" s="1"/>
  <c r="B4123" i="13"/>
  <c r="D4123" i="13" s="1"/>
  <c r="E4123" i="13" s="1"/>
  <c r="F4123" i="13" s="1"/>
  <c r="M4123" i="13" s="1"/>
  <c r="B2257" i="13"/>
  <c r="D2257" i="13" s="1"/>
  <c r="E2257" i="13" s="1"/>
  <c r="F2257" i="13" s="1"/>
  <c r="M2257" i="13" s="1"/>
  <c r="B3208" i="13"/>
  <c r="D3208" i="13" s="1"/>
  <c r="E3208" i="13" s="1"/>
  <c r="F3208" i="13" s="1"/>
  <c r="M3208" i="13" s="1"/>
  <c r="B4091" i="13"/>
  <c r="D4091" i="13" s="1"/>
  <c r="E4091" i="13" s="1"/>
  <c r="F4091" i="13" s="1"/>
  <c r="M4091" i="13" s="1"/>
  <c r="B3805" i="13"/>
  <c r="D3805" i="13" s="1"/>
  <c r="E3805" i="13" s="1"/>
  <c r="F3805" i="13" s="1"/>
  <c r="M3805" i="13" s="1"/>
  <c r="B2201" i="13"/>
  <c r="D2201" i="13" s="1"/>
  <c r="E2201" i="13" s="1"/>
  <c r="F2201" i="13" s="1"/>
  <c r="M2201" i="13" s="1"/>
  <c r="B2721" i="13"/>
  <c r="D2721" i="13" s="1"/>
  <c r="E2721" i="13" s="1"/>
  <c r="F2721" i="13" s="1"/>
  <c r="M2721" i="13" s="1"/>
  <c r="B2151" i="13"/>
  <c r="D2151" i="13" s="1"/>
  <c r="E2151" i="13" s="1"/>
  <c r="F2151" i="13" s="1"/>
  <c r="M2151" i="13" s="1"/>
  <c r="B2079" i="13"/>
  <c r="D2079" i="13" s="1"/>
  <c r="E2079" i="13" s="1"/>
  <c r="F2079" i="13" s="1"/>
  <c r="M2079" i="13" s="1"/>
  <c r="B190" i="13"/>
  <c r="D190" i="13" s="1"/>
  <c r="E190" i="13" s="1"/>
  <c r="F190" i="13" s="1"/>
  <c r="M190" i="13" s="1"/>
  <c r="B2646" i="13"/>
  <c r="D2646" i="13" s="1"/>
  <c r="E2646" i="13" s="1"/>
  <c r="F2646" i="13" s="1"/>
  <c r="M2646" i="13" s="1"/>
  <c r="B2903" i="13"/>
  <c r="D2903" i="13" s="1"/>
  <c r="E2903" i="13" s="1"/>
  <c r="F2903" i="13" s="1"/>
  <c r="M2903" i="13" s="1"/>
  <c r="B2676" i="13"/>
  <c r="D2676" i="13" s="1"/>
  <c r="E2676" i="13" s="1"/>
  <c r="F2676" i="13" s="1"/>
  <c r="M2676" i="13" s="1"/>
  <c r="B3552" i="13"/>
  <c r="D3552" i="13" s="1"/>
  <c r="E3552" i="13" s="1"/>
  <c r="F3552" i="13" s="1"/>
  <c r="M3552" i="13" s="1"/>
  <c r="B3836" i="13"/>
  <c r="D3836" i="13" s="1"/>
  <c r="E3836" i="13" s="1"/>
  <c r="F3836" i="13" s="1"/>
  <c r="M3836" i="13" s="1"/>
  <c r="B737" i="13"/>
  <c r="D737" i="13" s="1"/>
  <c r="E737" i="13" s="1"/>
  <c r="F737" i="13" s="1"/>
  <c r="M737" i="13" s="1"/>
  <c r="B1668" i="13"/>
  <c r="D1668" i="13" s="1"/>
  <c r="E1668" i="13" s="1"/>
  <c r="F1668" i="13" s="1"/>
  <c r="M1668" i="13" s="1"/>
  <c r="B1060" i="13"/>
  <c r="D1060" i="13" s="1"/>
  <c r="E1060" i="13" s="1"/>
  <c r="F1060" i="13" s="1"/>
  <c r="M1060" i="13" s="1"/>
  <c r="B4112" i="13"/>
  <c r="D4112" i="13" s="1"/>
  <c r="E4112" i="13" s="1"/>
  <c r="F4112" i="13" s="1"/>
  <c r="M4112" i="13" s="1"/>
  <c r="B2280" i="13"/>
  <c r="D2280" i="13" s="1"/>
  <c r="E2280" i="13" s="1"/>
  <c r="F2280" i="13" s="1"/>
  <c r="M2280" i="13" s="1"/>
  <c r="B3492" i="13"/>
  <c r="D3492" i="13" s="1"/>
  <c r="E3492" i="13" s="1"/>
  <c r="F3492" i="13" s="1"/>
  <c r="M3492" i="13" s="1"/>
  <c r="B1395" i="13"/>
  <c r="D1395" i="13" s="1"/>
  <c r="E1395" i="13" s="1"/>
  <c r="F1395" i="13" s="1"/>
  <c r="M1395" i="13" s="1"/>
  <c r="B2440" i="13"/>
  <c r="D2440" i="13" s="1"/>
  <c r="E2440" i="13" s="1"/>
  <c r="F2440" i="13" s="1"/>
  <c r="M2440" i="13" s="1"/>
  <c r="B141" i="13"/>
  <c r="D141" i="13" s="1"/>
  <c r="E141" i="13" s="1"/>
  <c r="F141" i="13" s="1"/>
  <c r="M141" i="13" s="1"/>
  <c r="B3532" i="13"/>
  <c r="D3532" i="13" s="1"/>
  <c r="E3532" i="13" s="1"/>
  <c r="F3532" i="13" s="1"/>
  <c r="M3532" i="13" s="1"/>
  <c r="B1048" i="13"/>
  <c r="D1048" i="13" s="1"/>
  <c r="E1048" i="13" s="1"/>
  <c r="F1048" i="13" s="1"/>
  <c r="M1048" i="13" s="1"/>
  <c r="B2994" i="13"/>
  <c r="D2994" i="13" s="1"/>
  <c r="E2994" i="13" s="1"/>
  <c r="F2994" i="13" s="1"/>
  <c r="M2994" i="13" s="1"/>
  <c r="B1044" i="13"/>
  <c r="D1044" i="13" s="1"/>
  <c r="E1044" i="13" s="1"/>
  <c r="F1044" i="13" s="1"/>
  <c r="M1044" i="13" s="1"/>
  <c r="B2272" i="13"/>
  <c r="D2272" i="13" s="1"/>
  <c r="E2272" i="13" s="1"/>
  <c r="F2272" i="13" s="1"/>
  <c r="M2272" i="13" s="1"/>
  <c r="B4129" i="13"/>
  <c r="D4129" i="13" s="1"/>
  <c r="E4129" i="13" s="1"/>
  <c r="F4129" i="13" s="1"/>
  <c r="M4129" i="13" s="1"/>
  <c r="B905" i="13"/>
  <c r="D905" i="13" s="1"/>
  <c r="E905" i="13" s="1"/>
  <c r="F905" i="13" s="1"/>
  <c r="M905" i="13" s="1"/>
  <c r="B1293" i="13"/>
  <c r="D1293" i="13" s="1"/>
  <c r="E1293" i="13" s="1"/>
  <c r="F1293" i="13" s="1"/>
  <c r="M1293" i="13" s="1"/>
  <c r="B91" i="13"/>
  <c r="D91" i="13" s="1"/>
  <c r="E91" i="13" s="1"/>
  <c r="F91" i="13" s="1"/>
  <c r="M91" i="13" s="1"/>
  <c r="B1080" i="13"/>
  <c r="D1080" i="13" s="1"/>
  <c r="E1080" i="13" s="1"/>
  <c r="F1080" i="13" s="1"/>
  <c r="M1080" i="13" s="1"/>
  <c r="B94" i="13"/>
  <c r="D94" i="13" s="1"/>
  <c r="E94" i="13" s="1"/>
  <c r="F94" i="13" s="1"/>
  <c r="M94" i="13" s="1"/>
  <c r="B3341" i="13"/>
  <c r="D3341" i="13" s="1"/>
  <c r="E3341" i="13" s="1"/>
  <c r="F3341" i="13" s="1"/>
  <c r="M3341" i="13" s="1"/>
  <c r="B1825" i="13"/>
  <c r="D1825" i="13" s="1"/>
  <c r="E1825" i="13" s="1"/>
  <c r="F1825" i="13" s="1"/>
  <c r="M1825" i="13" s="1"/>
  <c r="B2529" i="13"/>
  <c r="D2529" i="13" s="1"/>
  <c r="E2529" i="13" s="1"/>
  <c r="F2529" i="13" s="1"/>
  <c r="M2529" i="13" s="1"/>
  <c r="B99" i="13"/>
  <c r="D99" i="13" s="1"/>
  <c r="E99" i="13" s="1"/>
  <c r="F99" i="13" s="1"/>
  <c r="M99" i="13" s="1"/>
  <c r="B2253" i="13"/>
  <c r="D2253" i="13" s="1"/>
  <c r="E2253" i="13" s="1"/>
  <c r="F2253" i="13" s="1"/>
  <c r="M2253" i="13" s="1"/>
  <c r="B735" i="13"/>
  <c r="D735" i="13" s="1"/>
  <c r="E735" i="13" s="1"/>
  <c r="F735" i="13" s="1"/>
  <c r="M735" i="13" s="1"/>
  <c r="B2543" i="13"/>
  <c r="D2543" i="13" s="1"/>
  <c r="E2543" i="13" s="1"/>
  <c r="F2543" i="13" s="1"/>
  <c r="M2543" i="13" s="1"/>
  <c r="B2298" i="13"/>
  <c r="D2298" i="13" s="1"/>
  <c r="E2298" i="13" s="1"/>
  <c r="F2298" i="13" s="1"/>
  <c r="M2298" i="13" s="1"/>
  <c r="B1168" i="13"/>
  <c r="D1168" i="13" s="1"/>
  <c r="E1168" i="13" s="1"/>
  <c r="F1168" i="13" s="1"/>
  <c r="M1168" i="13" s="1"/>
  <c r="B3509" i="13"/>
  <c r="D3509" i="13" s="1"/>
  <c r="E3509" i="13" s="1"/>
  <c r="F3509" i="13" s="1"/>
  <c r="M3509" i="13" s="1"/>
  <c r="B2314" i="13"/>
  <c r="D2314" i="13" s="1"/>
  <c r="E2314" i="13" s="1"/>
  <c r="F2314" i="13" s="1"/>
  <c r="M2314" i="13" s="1"/>
  <c r="B3987" i="13"/>
  <c r="D3987" i="13" s="1"/>
  <c r="E3987" i="13" s="1"/>
  <c r="F3987" i="13" s="1"/>
  <c r="M3987" i="13" s="1"/>
  <c r="B3982" i="13"/>
  <c r="D3982" i="13" s="1"/>
  <c r="E3982" i="13" s="1"/>
  <c r="F3982" i="13" s="1"/>
  <c r="M3982" i="13" s="1"/>
  <c r="B1061" i="13"/>
  <c r="D1061" i="13" s="1"/>
  <c r="E1061" i="13" s="1"/>
  <c r="F1061" i="13" s="1"/>
  <c r="M1061" i="13" s="1"/>
  <c r="B943" i="13"/>
  <c r="D943" i="13" s="1"/>
  <c r="E943" i="13" s="1"/>
  <c r="F943" i="13" s="1"/>
  <c r="M943" i="13" s="1"/>
  <c r="B3063" i="13"/>
  <c r="D3063" i="13" s="1"/>
  <c r="E3063" i="13" s="1"/>
  <c r="F3063" i="13" s="1"/>
  <c r="M3063" i="13" s="1"/>
  <c r="B4099" i="13"/>
  <c r="D4099" i="13" s="1"/>
  <c r="E4099" i="13" s="1"/>
  <c r="F4099" i="13" s="1"/>
  <c r="M4099" i="13" s="1"/>
  <c r="B3502" i="13"/>
  <c r="D3502" i="13" s="1"/>
  <c r="E3502" i="13" s="1"/>
  <c r="F3502" i="13" s="1"/>
  <c r="M3502" i="13" s="1"/>
  <c r="B1289" i="13"/>
  <c r="D1289" i="13" s="1"/>
  <c r="E1289" i="13" s="1"/>
  <c r="F1289" i="13" s="1"/>
  <c r="M1289" i="13" s="1"/>
  <c r="B639" i="13"/>
  <c r="D639" i="13" s="1"/>
  <c r="E639" i="13" s="1"/>
  <c r="F639" i="13" s="1"/>
  <c r="M639" i="13" s="1"/>
  <c r="B397" i="13"/>
  <c r="D397" i="13" s="1"/>
  <c r="E397" i="13" s="1"/>
  <c r="F397" i="13" s="1"/>
  <c r="M397" i="13" s="1"/>
  <c r="B2861" i="13"/>
  <c r="D2861" i="13" s="1"/>
  <c r="E2861" i="13" s="1"/>
  <c r="F2861" i="13" s="1"/>
  <c r="M2861" i="13" s="1"/>
  <c r="B606" i="13"/>
  <c r="D606" i="13" s="1"/>
  <c r="E606" i="13" s="1"/>
  <c r="F606" i="13" s="1"/>
  <c r="M606" i="13" s="1"/>
  <c r="B839" i="13"/>
  <c r="D839" i="13" s="1"/>
  <c r="E839" i="13" s="1"/>
  <c r="F839" i="13" s="1"/>
  <c r="M839" i="13" s="1"/>
  <c r="B1718" i="13"/>
  <c r="D1718" i="13" s="1"/>
  <c r="E1718" i="13" s="1"/>
  <c r="F1718" i="13" s="1"/>
  <c r="M1718" i="13" s="1"/>
  <c r="B1259" i="13"/>
  <c r="D1259" i="13" s="1"/>
  <c r="E1259" i="13" s="1"/>
  <c r="F1259" i="13" s="1"/>
  <c r="M1259" i="13" s="1"/>
  <c r="B2074" i="13"/>
  <c r="D2074" i="13" s="1"/>
  <c r="E2074" i="13" s="1"/>
  <c r="F2074" i="13" s="1"/>
  <c r="M2074" i="13" s="1"/>
  <c r="B4002" i="13"/>
  <c r="D4002" i="13" s="1"/>
  <c r="E4002" i="13" s="1"/>
  <c r="F4002" i="13" s="1"/>
  <c r="M4002" i="13" s="1"/>
  <c r="B2225" i="13"/>
  <c r="D2225" i="13" s="1"/>
  <c r="E2225" i="13" s="1"/>
  <c r="F2225" i="13" s="1"/>
  <c r="M2225" i="13" s="1"/>
  <c r="B2466" i="13"/>
  <c r="D2466" i="13" s="1"/>
  <c r="E2466" i="13" s="1"/>
  <c r="F2466" i="13" s="1"/>
  <c r="M2466" i="13" s="1"/>
  <c r="B2085" i="13"/>
  <c r="D2085" i="13" s="1"/>
  <c r="E2085" i="13" s="1"/>
  <c r="F2085" i="13" s="1"/>
  <c r="M2085" i="13" s="1"/>
  <c r="B895" i="13"/>
  <c r="D895" i="13" s="1"/>
  <c r="E895" i="13" s="1"/>
  <c r="F895" i="13" s="1"/>
  <c r="M895" i="13" s="1"/>
  <c r="B923" i="13"/>
  <c r="D923" i="13" s="1"/>
  <c r="E923" i="13" s="1"/>
  <c r="F923" i="13" s="1"/>
  <c r="M923" i="13" s="1"/>
  <c r="B33" i="13"/>
  <c r="D33" i="13" s="1"/>
  <c r="E33" i="13" s="1"/>
  <c r="F33" i="13" s="1"/>
  <c r="M33" i="13" s="1"/>
  <c r="B3711" i="13"/>
  <c r="D3711" i="13" s="1"/>
  <c r="E3711" i="13" s="1"/>
  <c r="F3711" i="13" s="1"/>
  <c r="M3711" i="13" s="1"/>
  <c r="B2348" i="13"/>
  <c r="D2348" i="13" s="1"/>
  <c r="E2348" i="13" s="1"/>
  <c r="F2348" i="13" s="1"/>
  <c r="M2348" i="13" s="1"/>
  <c r="B2597" i="13"/>
  <c r="D2597" i="13" s="1"/>
  <c r="E2597" i="13" s="1"/>
  <c r="F2597" i="13" s="1"/>
  <c r="M2597" i="13" s="1"/>
  <c r="B242" i="13"/>
  <c r="D242" i="13" s="1"/>
  <c r="E242" i="13" s="1"/>
  <c r="F242" i="13" s="1"/>
  <c r="M242" i="13" s="1"/>
  <c r="B1731" i="13"/>
  <c r="D1731" i="13" s="1"/>
  <c r="E1731" i="13" s="1"/>
  <c r="F1731" i="13" s="1"/>
  <c r="M1731" i="13" s="1"/>
  <c r="B2762" i="13"/>
  <c r="D2762" i="13" s="1"/>
  <c r="E2762" i="13" s="1"/>
  <c r="F2762" i="13" s="1"/>
  <c r="M2762" i="13" s="1"/>
  <c r="B1504" i="13"/>
  <c r="D1504" i="13" s="1"/>
  <c r="E1504" i="13" s="1"/>
  <c r="F1504" i="13" s="1"/>
  <c r="M1504" i="13" s="1"/>
  <c r="B2661" i="13"/>
  <c r="D2661" i="13" s="1"/>
  <c r="E2661" i="13" s="1"/>
  <c r="F2661" i="13" s="1"/>
  <c r="M2661" i="13" s="1"/>
  <c r="B2349" i="13"/>
  <c r="D2349" i="13" s="1"/>
  <c r="E2349" i="13" s="1"/>
  <c r="F2349" i="13" s="1"/>
  <c r="M2349" i="13" s="1"/>
  <c r="B2368" i="13"/>
  <c r="D2368" i="13" s="1"/>
  <c r="E2368" i="13" s="1"/>
  <c r="F2368" i="13" s="1"/>
  <c r="M2368" i="13" s="1"/>
  <c r="B1415" i="13"/>
  <c r="D1415" i="13" s="1"/>
  <c r="E1415" i="13" s="1"/>
  <c r="F1415" i="13" s="1"/>
  <c r="M1415" i="13" s="1"/>
  <c r="B3894" i="13"/>
  <c r="D3894" i="13" s="1"/>
  <c r="E3894" i="13" s="1"/>
  <c r="F3894" i="13" s="1"/>
  <c r="M3894" i="13" s="1"/>
  <c r="B3786" i="13"/>
  <c r="D3786" i="13" s="1"/>
  <c r="E3786" i="13" s="1"/>
  <c r="F3786" i="13" s="1"/>
  <c r="M3786" i="13" s="1"/>
  <c r="B2808" i="13"/>
  <c r="D2808" i="13" s="1"/>
  <c r="E2808" i="13" s="1"/>
  <c r="F2808" i="13" s="1"/>
  <c r="M2808" i="13" s="1"/>
  <c r="B3590" i="13"/>
  <c r="D3590" i="13" s="1"/>
  <c r="E3590" i="13" s="1"/>
  <c r="F3590" i="13" s="1"/>
  <c r="M3590" i="13" s="1"/>
  <c r="B3823" i="13"/>
  <c r="D3823" i="13" s="1"/>
  <c r="E3823" i="13" s="1"/>
  <c r="F3823" i="13" s="1"/>
  <c r="M3823" i="13" s="1"/>
  <c r="B1272" i="13"/>
  <c r="D1272" i="13" s="1"/>
  <c r="E1272" i="13" s="1"/>
  <c r="F1272" i="13" s="1"/>
  <c r="M1272" i="13" s="1"/>
  <c r="B809" i="13"/>
  <c r="D809" i="13" s="1"/>
  <c r="E809" i="13" s="1"/>
  <c r="F809" i="13" s="1"/>
  <c r="M809" i="13" s="1"/>
  <c r="B2787" i="13"/>
  <c r="D2787" i="13" s="1"/>
  <c r="E2787" i="13" s="1"/>
  <c r="F2787" i="13" s="1"/>
  <c r="M2787" i="13" s="1"/>
  <c r="B1047" i="13"/>
  <c r="D1047" i="13" s="1"/>
  <c r="E1047" i="13" s="1"/>
  <c r="F1047" i="13" s="1"/>
  <c r="M1047" i="13" s="1"/>
  <c r="B1986" i="13"/>
  <c r="D1986" i="13" s="1"/>
  <c r="E1986" i="13" s="1"/>
  <c r="F1986" i="13" s="1"/>
  <c r="M1986" i="13" s="1"/>
  <c r="B1873" i="13"/>
  <c r="D1873" i="13" s="1"/>
  <c r="E1873" i="13" s="1"/>
  <c r="F1873" i="13" s="1"/>
  <c r="M1873" i="13" s="1"/>
  <c r="B2678" i="13"/>
  <c r="D2678" i="13" s="1"/>
  <c r="E2678" i="13" s="1"/>
  <c r="F2678" i="13" s="1"/>
  <c r="M2678" i="13" s="1"/>
  <c r="B2182" i="13"/>
  <c r="D2182" i="13" s="1"/>
  <c r="E2182" i="13" s="1"/>
  <c r="F2182" i="13" s="1"/>
  <c r="M2182" i="13" s="1"/>
  <c r="B1534" i="13"/>
  <c r="D1534" i="13" s="1"/>
  <c r="E1534" i="13" s="1"/>
  <c r="F1534" i="13" s="1"/>
  <c r="M1534" i="13" s="1"/>
  <c r="B3090" i="13"/>
  <c r="D3090" i="13" s="1"/>
  <c r="E3090" i="13" s="1"/>
  <c r="F3090" i="13" s="1"/>
  <c r="M3090" i="13" s="1"/>
  <c r="B2654" i="13"/>
  <c r="D2654" i="13" s="1"/>
  <c r="E2654" i="13" s="1"/>
  <c r="F2654" i="13" s="1"/>
  <c r="M2654" i="13" s="1"/>
  <c r="B2633" i="13"/>
  <c r="D2633" i="13" s="1"/>
  <c r="E2633" i="13" s="1"/>
  <c r="F2633" i="13" s="1"/>
  <c r="M2633" i="13" s="1"/>
  <c r="B127" i="13"/>
  <c r="D127" i="13" s="1"/>
  <c r="E127" i="13" s="1"/>
  <c r="F127" i="13" s="1"/>
  <c r="M127" i="13" s="1"/>
  <c r="B202" i="13"/>
  <c r="D202" i="13" s="1"/>
  <c r="E202" i="13" s="1"/>
  <c r="F202" i="13" s="1"/>
  <c r="M202" i="13" s="1"/>
  <c r="B2492" i="13"/>
  <c r="D2492" i="13" s="1"/>
  <c r="E2492" i="13" s="1"/>
  <c r="F2492" i="13" s="1"/>
  <c r="M2492" i="13" s="1"/>
  <c r="B3052" i="13"/>
  <c r="D3052" i="13" s="1"/>
  <c r="E3052" i="13" s="1"/>
  <c r="F3052" i="13" s="1"/>
  <c r="M3052" i="13" s="1"/>
  <c r="B4140" i="13"/>
  <c r="D4140" i="13" s="1"/>
  <c r="E4140" i="13" s="1"/>
  <c r="F4140" i="13" s="1"/>
  <c r="M4140" i="13" s="1"/>
  <c r="B4152" i="13"/>
  <c r="D4152" i="13" s="1"/>
  <c r="E4152" i="13" s="1"/>
  <c r="F4152" i="13" s="1"/>
  <c r="M4152" i="13" s="1"/>
  <c r="B68" i="13"/>
  <c r="D68" i="13" s="1"/>
  <c r="E68" i="13" s="1"/>
  <c r="F68" i="13" s="1"/>
  <c r="M68" i="13" s="1"/>
  <c r="B3046" i="13"/>
  <c r="D3046" i="13" s="1"/>
  <c r="E3046" i="13" s="1"/>
  <c r="F3046" i="13" s="1"/>
  <c r="M3046" i="13" s="1"/>
  <c r="B2501" i="13"/>
  <c r="D2501" i="13" s="1"/>
  <c r="E2501" i="13" s="1"/>
  <c r="F2501" i="13" s="1"/>
  <c r="M2501" i="13" s="1"/>
  <c r="B1429" i="13"/>
  <c r="D1429" i="13" s="1"/>
  <c r="E1429" i="13" s="1"/>
  <c r="F1429" i="13" s="1"/>
  <c r="M1429" i="13" s="1"/>
  <c r="B2198" i="13"/>
  <c r="D2198" i="13" s="1"/>
  <c r="E2198" i="13" s="1"/>
  <c r="F2198" i="13" s="1"/>
  <c r="M2198" i="13" s="1"/>
  <c r="B3317" i="13"/>
  <c r="D3317" i="13" s="1"/>
  <c r="E3317" i="13" s="1"/>
  <c r="F3317" i="13" s="1"/>
  <c r="M3317" i="13" s="1"/>
  <c r="B782" i="13"/>
  <c r="D782" i="13" s="1"/>
  <c r="E782" i="13" s="1"/>
  <c r="F782" i="13" s="1"/>
  <c r="M782" i="13" s="1"/>
  <c r="B1165" i="13"/>
  <c r="D1165" i="13" s="1"/>
  <c r="E1165" i="13" s="1"/>
  <c r="F1165" i="13" s="1"/>
  <c r="M1165" i="13" s="1"/>
  <c r="B1839" i="13"/>
  <c r="D1839" i="13" s="1"/>
  <c r="E1839" i="13" s="1"/>
  <c r="F1839" i="13" s="1"/>
  <c r="M1839" i="13" s="1"/>
  <c r="B570" i="13"/>
  <c r="D570" i="13" s="1"/>
  <c r="E570" i="13" s="1"/>
  <c r="F570" i="13" s="1"/>
  <c r="M570" i="13" s="1"/>
  <c r="B1642" i="13"/>
  <c r="D1642" i="13" s="1"/>
  <c r="E1642" i="13" s="1"/>
  <c r="F1642" i="13" s="1"/>
  <c r="M1642" i="13" s="1"/>
  <c r="B3345" i="13"/>
  <c r="D3345" i="13" s="1"/>
  <c r="E3345" i="13" s="1"/>
  <c r="F3345" i="13" s="1"/>
  <c r="M3345" i="13" s="1"/>
  <c r="B1583" i="13"/>
  <c r="D1583" i="13" s="1"/>
  <c r="E1583" i="13" s="1"/>
  <c r="F1583" i="13" s="1"/>
  <c r="M1583" i="13" s="1"/>
  <c r="B4113" i="13"/>
  <c r="D4113" i="13" s="1"/>
  <c r="E4113" i="13" s="1"/>
  <c r="F4113" i="13" s="1"/>
  <c r="M4113" i="13" s="1"/>
  <c r="B3969" i="13"/>
  <c r="D3969" i="13" s="1"/>
  <c r="E3969" i="13" s="1"/>
  <c r="F3969" i="13" s="1"/>
  <c r="M3969" i="13" s="1"/>
  <c r="B1110" i="13"/>
  <c r="D1110" i="13" s="1"/>
  <c r="E1110" i="13" s="1"/>
  <c r="F1110" i="13" s="1"/>
  <c r="M1110" i="13" s="1"/>
  <c r="B642" i="13"/>
  <c r="D642" i="13" s="1"/>
  <c r="E642" i="13" s="1"/>
  <c r="F642" i="13" s="1"/>
  <c r="M642" i="13" s="1"/>
  <c r="B979" i="13"/>
  <c r="D979" i="13" s="1"/>
  <c r="E979" i="13" s="1"/>
  <c r="F979" i="13" s="1"/>
  <c r="M979" i="13" s="1"/>
  <c r="B527" i="13"/>
  <c r="D527" i="13" s="1"/>
  <c r="E527" i="13" s="1"/>
  <c r="F527" i="13" s="1"/>
  <c r="M527" i="13" s="1"/>
  <c r="B960" i="13"/>
  <c r="D960" i="13" s="1"/>
  <c r="E960" i="13" s="1"/>
  <c r="F960" i="13" s="1"/>
  <c r="M960" i="13" s="1"/>
  <c r="B2087" i="13"/>
  <c r="D2087" i="13" s="1"/>
  <c r="E2087" i="13" s="1"/>
  <c r="F2087" i="13" s="1"/>
  <c r="M2087" i="13" s="1"/>
  <c r="B2102" i="13"/>
  <c r="D2102" i="13" s="1"/>
  <c r="E2102" i="13" s="1"/>
  <c r="F2102" i="13" s="1"/>
  <c r="M2102" i="13" s="1"/>
  <c r="B845" i="13"/>
  <c r="D845" i="13" s="1"/>
  <c r="E845" i="13" s="1"/>
  <c r="F845" i="13" s="1"/>
  <c r="M845" i="13" s="1"/>
  <c r="B549" i="13"/>
  <c r="D549" i="13" s="1"/>
  <c r="E549" i="13" s="1"/>
  <c r="F549" i="13" s="1"/>
  <c r="M549" i="13" s="1"/>
  <c r="B3475" i="13"/>
  <c r="D3475" i="13" s="1"/>
  <c r="E3475" i="13" s="1"/>
  <c r="F3475" i="13" s="1"/>
  <c r="M3475" i="13" s="1"/>
  <c r="B1105" i="13"/>
  <c r="D1105" i="13" s="1"/>
  <c r="E1105" i="13" s="1"/>
  <c r="F1105" i="13" s="1"/>
  <c r="M1105" i="13" s="1"/>
  <c r="B1595" i="13"/>
  <c r="D1595" i="13" s="1"/>
  <c r="E1595" i="13" s="1"/>
  <c r="F1595" i="13" s="1"/>
  <c r="M1595" i="13" s="1"/>
  <c r="B3864" i="13"/>
  <c r="D3864" i="13" s="1"/>
  <c r="E3864" i="13" s="1"/>
  <c r="F3864" i="13" s="1"/>
  <c r="M3864" i="13" s="1"/>
  <c r="B3362" i="13"/>
  <c r="D3362" i="13" s="1"/>
  <c r="E3362" i="13" s="1"/>
  <c r="F3362" i="13" s="1"/>
  <c r="M3362" i="13" s="1"/>
  <c r="B3966" i="13"/>
  <c r="D3966" i="13" s="1"/>
  <c r="E3966" i="13" s="1"/>
  <c r="F3966" i="13" s="1"/>
  <c r="M3966" i="13" s="1"/>
  <c r="B368" i="13"/>
  <c r="D368" i="13" s="1"/>
  <c r="E368" i="13" s="1"/>
  <c r="F368" i="13" s="1"/>
  <c r="M368" i="13" s="1"/>
  <c r="B1881" i="13"/>
  <c r="D1881" i="13" s="1"/>
  <c r="E1881" i="13" s="1"/>
  <c r="F1881" i="13" s="1"/>
  <c r="M1881" i="13" s="1"/>
  <c r="B3108" i="13"/>
  <c r="D3108" i="13" s="1"/>
  <c r="E3108" i="13" s="1"/>
  <c r="F3108" i="13" s="1"/>
  <c r="M3108" i="13" s="1"/>
  <c r="B590" i="13"/>
  <c r="D590" i="13" s="1"/>
  <c r="E590" i="13" s="1"/>
  <c r="F590" i="13" s="1"/>
  <c r="M590" i="13" s="1"/>
  <c r="B893" i="13"/>
  <c r="D893" i="13" s="1"/>
  <c r="E893" i="13" s="1"/>
  <c r="F893" i="13" s="1"/>
  <c r="M893" i="13" s="1"/>
  <c r="B1784" i="13"/>
  <c r="D1784" i="13" s="1"/>
  <c r="E1784" i="13" s="1"/>
  <c r="F1784" i="13" s="1"/>
  <c r="M1784" i="13" s="1"/>
  <c r="B1526" i="13"/>
  <c r="D1526" i="13" s="1"/>
  <c r="E1526" i="13" s="1"/>
  <c r="F1526" i="13" s="1"/>
  <c r="M1526" i="13" s="1"/>
  <c r="B1592" i="13"/>
  <c r="D1592" i="13" s="1"/>
  <c r="E1592" i="13" s="1"/>
  <c r="F1592" i="13" s="1"/>
  <c r="M1592" i="13" s="1"/>
  <c r="B144" i="13"/>
  <c r="D144" i="13" s="1"/>
  <c r="E144" i="13" s="1"/>
  <c r="F144" i="13" s="1"/>
  <c r="M144" i="13" s="1"/>
  <c r="B3793" i="13"/>
  <c r="D3793" i="13" s="1"/>
  <c r="E3793" i="13" s="1"/>
  <c r="F3793" i="13" s="1"/>
  <c r="M3793" i="13" s="1"/>
  <c r="B2906" i="13"/>
  <c r="D2906" i="13" s="1"/>
  <c r="E2906" i="13" s="1"/>
  <c r="F2906" i="13" s="1"/>
  <c r="M2906" i="13" s="1"/>
  <c r="B3203" i="13"/>
  <c r="D3203" i="13" s="1"/>
  <c r="E3203" i="13" s="1"/>
  <c r="F3203" i="13" s="1"/>
  <c r="M3203" i="13" s="1"/>
  <c r="B2032" i="13"/>
  <c r="D2032" i="13" s="1"/>
  <c r="E2032" i="13" s="1"/>
  <c r="F2032" i="13" s="1"/>
  <c r="M2032" i="13" s="1"/>
  <c r="B318" i="13"/>
  <c r="D318" i="13" s="1"/>
  <c r="E318" i="13" s="1"/>
  <c r="F318" i="13" s="1"/>
  <c r="M318" i="13" s="1"/>
  <c r="B4026" i="13"/>
  <c r="D4026" i="13" s="1"/>
  <c r="E4026" i="13" s="1"/>
  <c r="F4026" i="13" s="1"/>
  <c r="M4026" i="13" s="1"/>
  <c r="B2924" i="13"/>
  <c r="D2924" i="13" s="1"/>
  <c r="E2924" i="13" s="1"/>
  <c r="F2924" i="13" s="1"/>
  <c r="M2924" i="13" s="1"/>
  <c r="B4154" i="13"/>
  <c r="D4154" i="13" s="1"/>
  <c r="E4154" i="13" s="1"/>
  <c r="F4154" i="13" s="1"/>
  <c r="M4154" i="13" s="1"/>
  <c r="B2996" i="13"/>
  <c r="D2996" i="13" s="1"/>
  <c r="E2996" i="13" s="1"/>
  <c r="F2996" i="13" s="1"/>
  <c r="M2996" i="13" s="1"/>
  <c r="B4190" i="13"/>
  <c r="D4190" i="13" s="1"/>
  <c r="E4190" i="13" s="1"/>
  <c r="F4190" i="13" s="1"/>
  <c r="M4190" i="13" s="1"/>
  <c r="B2199" i="13"/>
  <c r="D2199" i="13" s="1"/>
  <c r="E2199" i="13" s="1"/>
  <c r="F2199" i="13" s="1"/>
  <c r="M2199" i="13" s="1"/>
  <c r="B3042" i="13"/>
  <c r="D3042" i="13" s="1"/>
  <c r="E3042" i="13" s="1"/>
  <c r="F3042" i="13" s="1"/>
  <c r="M3042" i="13" s="1"/>
  <c r="B3069" i="13"/>
  <c r="D3069" i="13" s="1"/>
  <c r="E3069" i="13" s="1"/>
  <c r="F3069" i="13" s="1"/>
  <c r="M3069" i="13" s="1"/>
  <c r="B1334" i="13"/>
  <c r="D1334" i="13" s="1"/>
  <c r="E1334" i="13" s="1"/>
  <c r="F1334" i="13" s="1"/>
  <c r="M1334" i="13" s="1"/>
  <c r="B907" i="13"/>
  <c r="D907" i="13" s="1"/>
  <c r="E907" i="13" s="1"/>
  <c r="F907" i="13" s="1"/>
  <c r="M907" i="13" s="1"/>
  <c r="B1830" i="13"/>
  <c r="D1830" i="13" s="1"/>
  <c r="E1830" i="13" s="1"/>
  <c r="F1830" i="13" s="1"/>
  <c r="M1830" i="13" s="1"/>
  <c r="B829" i="13"/>
  <c r="D829" i="13" s="1"/>
  <c r="E829" i="13" s="1"/>
  <c r="F829" i="13" s="1"/>
  <c r="M829" i="13" s="1"/>
  <c r="B3682" i="13"/>
  <c r="D3682" i="13" s="1"/>
  <c r="E3682" i="13" s="1"/>
  <c r="F3682" i="13" s="1"/>
  <c r="M3682" i="13" s="1"/>
  <c r="B3527" i="13"/>
  <c r="D3527" i="13" s="1"/>
  <c r="E3527" i="13" s="1"/>
  <c r="F3527" i="13" s="1"/>
  <c r="M3527" i="13" s="1"/>
  <c r="B3794" i="13"/>
  <c r="D3794" i="13" s="1"/>
  <c r="E3794" i="13" s="1"/>
  <c r="F3794" i="13" s="1"/>
  <c r="M3794" i="13" s="1"/>
  <c r="B613" i="13"/>
  <c r="D613" i="13" s="1"/>
  <c r="E613" i="13" s="1"/>
  <c r="F613" i="13" s="1"/>
  <c r="M613" i="13" s="1"/>
  <c r="B3128" i="13"/>
  <c r="D3128" i="13" s="1"/>
  <c r="E3128" i="13" s="1"/>
  <c r="F3128" i="13" s="1"/>
  <c r="M3128" i="13" s="1"/>
  <c r="B3153" i="13"/>
  <c r="D3153" i="13" s="1"/>
  <c r="E3153" i="13" s="1"/>
  <c r="F3153" i="13" s="1"/>
  <c r="M3153" i="13" s="1"/>
  <c r="B3910" i="13"/>
  <c r="D3910" i="13" s="1"/>
  <c r="E3910" i="13" s="1"/>
  <c r="F3910" i="13" s="1"/>
  <c r="M3910" i="13" s="1"/>
  <c r="B900" i="13"/>
  <c r="D900" i="13" s="1"/>
  <c r="E900" i="13" s="1"/>
  <c r="F900" i="13" s="1"/>
  <c r="M900" i="13" s="1"/>
  <c r="B2216" i="13"/>
  <c r="D2216" i="13" s="1"/>
  <c r="E2216" i="13" s="1"/>
  <c r="F2216" i="13" s="1"/>
  <c r="M2216" i="13" s="1"/>
  <c r="B3669" i="13"/>
  <c r="D3669" i="13" s="1"/>
  <c r="E3669" i="13" s="1"/>
  <c r="F3669" i="13" s="1"/>
  <c r="M3669" i="13" s="1"/>
  <c r="B2472" i="13"/>
  <c r="D2472" i="13" s="1"/>
  <c r="E2472" i="13" s="1"/>
  <c r="F2472" i="13" s="1"/>
  <c r="M2472" i="13" s="1"/>
  <c r="B1177" i="13"/>
  <c r="D1177" i="13" s="1"/>
  <c r="E1177" i="13" s="1"/>
  <c r="F1177" i="13" s="1"/>
  <c r="M1177" i="13" s="1"/>
  <c r="B2767" i="13"/>
  <c r="D2767" i="13" s="1"/>
  <c r="E2767" i="13" s="1"/>
  <c r="F2767" i="13" s="1"/>
  <c r="M2767" i="13" s="1"/>
  <c r="B67" i="13"/>
  <c r="D67" i="13" s="1"/>
  <c r="E67" i="13" s="1"/>
  <c r="F67" i="13" s="1"/>
  <c r="M67" i="13" s="1"/>
  <c r="B3253" i="13"/>
  <c r="D3253" i="13" s="1"/>
  <c r="E3253" i="13" s="1"/>
  <c r="F3253" i="13" s="1"/>
  <c r="M3253" i="13" s="1"/>
  <c r="B1096" i="13"/>
  <c r="D1096" i="13" s="1"/>
  <c r="E1096" i="13" s="1"/>
  <c r="F1096" i="13" s="1"/>
  <c r="M1096" i="13" s="1"/>
  <c r="B3130" i="13"/>
  <c r="D3130" i="13" s="1"/>
  <c r="E3130" i="13" s="1"/>
  <c r="F3130" i="13" s="1"/>
  <c r="M3130" i="13" s="1"/>
  <c r="B3861" i="13"/>
  <c r="D3861" i="13" s="1"/>
  <c r="E3861" i="13" s="1"/>
  <c r="F3861" i="13" s="1"/>
  <c r="M3861" i="13" s="1"/>
  <c r="B924" i="13"/>
  <c r="D924" i="13" s="1"/>
  <c r="E924" i="13" s="1"/>
  <c r="F924" i="13" s="1"/>
  <c r="M924" i="13" s="1"/>
  <c r="B3454" i="13"/>
  <c r="D3454" i="13" s="1"/>
  <c r="E3454" i="13" s="1"/>
  <c r="F3454" i="13" s="1"/>
  <c r="M3454" i="13" s="1"/>
  <c r="B3328" i="13"/>
  <c r="D3328" i="13" s="1"/>
  <c r="E3328" i="13" s="1"/>
  <c r="F3328" i="13" s="1"/>
  <c r="M3328" i="13" s="1"/>
  <c r="B1049" i="13"/>
  <c r="D1049" i="13" s="1"/>
  <c r="E1049" i="13" s="1"/>
  <c r="F1049" i="13" s="1"/>
  <c r="M1049" i="13" s="1"/>
  <c r="B27" i="13"/>
  <c r="D27" i="13" s="1"/>
  <c r="E27" i="13" s="1"/>
  <c r="F27" i="13" s="1"/>
  <c r="M27" i="13" s="1"/>
  <c r="B1089" i="13"/>
  <c r="D1089" i="13" s="1"/>
  <c r="E1089" i="13" s="1"/>
  <c r="F1089" i="13" s="1"/>
  <c r="M1089" i="13" s="1"/>
  <c r="B1435" i="13"/>
  <c r="D1435" i="13" s="1"/>
  <c r="E1435" i="13" s="1"/>
  <c r="F1435" i="13" s="1"/>
  <c r="M1435" i="13" s="1"/>
  <c r="B3523" i="13"/>
  <c r="D3523" i="13" s="1"/>
  <c r="E3523" i="13" s="1"/>
  <c r="F3523" i="13" s="1"/>
  <c r="M3523" i="13" s="1"/>
  <c r="B2960" i="13"/>
  <c r="D2960" i="13" s="1"/>
  <c r="E2960" i="13" s="1"/>
  <c r="F2960" i="13" s="1"/>
  <c r="M2960" i="13" s="1"/>
  <c r="B988" i="13"/>
  <c r="D988" i="13" s="1"/>
  <c r="E988" i="13" s="1"/>
  <c r="F988" i="13" s="1"/>
  <c r="M988" i="13" s="1"/>
  <c r="B1932" i="13"/>
  <c r="D1932" i="13" s="1"/>
  <c r="E1932" i="13" s="1"/>
  <c r="F1932" i="13" s="1"/>
  <c r="M1932" i="13" s="1"/>
  <c r="B2007" i="13"/>
  <c r="D2007" i="13" s="1"/>
  <c r="E2007" i="13" s="1"/>
  <c r="F2007" i="13" s="1"/>
  <c r="M2007" i="13" s="1"/>
  <c r="B793" i="13"/>
  <c r="D793" i="13" s="1"/>
  <c r="E793" i="13" s="1"/>
  <c r="F793" i="13" s="1"/>
  <c r="M793" i="13" s="1"/>
  <c r="B777" i="13"/>
  <c r="D777" i="13" s="1"/>
  <c r="E777" i="13" s="1"/>
  <c r="F777" i="13" s="1"/>
  <c r="M777" i="13" s="1"/>
  <c r="B3671" i="13"/>
  <c r="D3671" i="13" s="1"/>
  <c r="E3671" i="13" s="1"/>
  <c r="F3671" i="13" s="1"/>
  <c r="M3671" i="13" s="1"/>
  <c r="B2613" i="13"/>
  <c r="D2613" i="13" s="1"/>
  <c r="E2613" i="13" s="1"/>
  <c r="F2613" i="13" s="1"/>
  <c r="M2613" i="13" s="1"/>
  <c r="B1229" i="13"/>
  <c r="D1229" i="13" s="1"/>
  <c r="E1229" i="13" s="1"/>
  <c r="F1229" i="13" s="1"/>
  <c r="M1229" i="13" s="1"/>
  <c r="B1072" i="13"/>
  <c r="D1072" i="13" s="1"/>
  <c r="E1072" i="13" s="1"/>
  <c r="F1072" i="13" s="1"/>
  <c r="M1072" i="13" s="1"/>
  <c r="B2898" i="13"/>
  <c r="D2898" i="13" s="1"/>
  <c r="E2898" i="13" s="1"/>
  <c r="F2898" i="13" s="1"/>
  <c r="M2898" i="13" s="1"/>
  <c r="B1861" i="13"/>
  <c r="D1861" i="13" s="1"/>
  <c r="E1861" i="13" s="1"/>
  <c r="F1861" i="13" s="1"/>
  <c r="M1861" i="13" s="1"/>
  <c r="B1120" i="13"/>
  <c r="D1120" i="13" s="1"/>
  <c r="E1120" i="13" s="1"/>
  <c r="F1120" i="13" s="1"/>
  <c r="M1120" i="13" s="1"/>
  <c r="B3188" i="13"/>
  <c r="D3188" i="13" s="1"/>
  <c r="E3188" i="13" s="1"/>
  <c r="F3188" i="13" s="1"/>
  <c r="M3188" i="13" s="1"/>
  <c r="B2009" i="13"/>
  <c r="D2009" i="13" s="1"/>
  <c r="E2009" i="13" s="1"/>
  <c r="F2009" i="13" s="1"/>
  <c r="M2009" i="13" s="1"/>
  <c r="B2776" i="13"/>
  <c r="D2776" i="13" s="1"/>
  <c r="E2776" i="13" s="1"/>
  <c r="F2776" i="13" s="1"/>
  <c r="M2776" i="13" s="1"/>
  <c r="B380" i="13"/>
  <c r="D380" i="13" s="1"/>
  <c r="E380" i="13" s="1"/>
  <c r="F380" i="13" s="1"/>
  <c r="M380" i="13" s="1"/>
  <c r="B1485" i="13"/>
  <c r="D1485" i="13" s="1"/>
  <c r="E1485" i="13" s="1"/>
  <c r="F1485" i="13" s="1"/>
  <c r="M1485" i="13" s="1"/>
  <c r="B2810" i="13"/>
  <c r="D2810" i="13" s="1"/>
  <c r="E2810" i="13" s="1"/>
  <c r="F2810" i="13" s="1"/>
  <c r="M2810" i="13" s="1"/>
  <c r="B2290" i="13"/>
  <c r="D2290" i="13" s="1"/>
  <c r="E2290" i="13" s="1"/>
  <c r="F2290" i="13" s="1"/>
  <c r="M2290" i="13" s="1"/>
  <c r="B1260" i="13"/>
  <c r="D1260" i="13" s="1"/>
  <c r="E1260" i="13" s="1"/>
  <c r="F1260" i="13" s="1"/>
  <c r="M1260" i="13" s="1"/>
  <c r="B2688" i="13"/>
  <c r="D2688" i="13" s="1"/>
  <c r="E2688" i="13" s="1"/>
  <c r="F2688" i="13" s="1"/>
  <c r="M2688" i="13" s="1"/>
  <c r="B3237" i="13"/>
  <c r="D3237" i="13" s="1"/>
  <c r="E3237" i="13" s="1"/>
  <c r="F3237" i="13" s="1"/>
  <c r="M3237" i="13" s="1"/>
  <c r="B2819" i="13"/>
  <c r="D2819" i="13" s="1"/>
  <c r="E2819" i="13" s="1"/>
  <c r="F2819" i="13" s="1"/>
  <c r="M2819" i="13" s="1"/>
  <c r="B1584" i="13"/>
  <c r="D1584" i="13" s="1"/>
  <c r="E1584" i="13" s="1"/>
  <c r="F1584" i="13" s="1"/>
  <c r="M1584" i="13" s="1"/>
  <c r="B2657" i="13"/>
  <c r="D2657" i="13" s="1"/>
  <c r="E2657" i="13" s="1"/>
  <c r="F2657" i="13" s="1"/>
  <c r="M2657" i="13" s="1"/>
  <c r="B771" i="13"/>
  <c r="D771" i="13" s="1"/>
  <c r="E771" i="13" s="1"/>
  <c r="F771" i="13" s="1"/>
  <c r="M771" i="13" s="1"/>
  <c r="B4059" i="13"/>
  <c r="D4059" i="13" s="1"/>
  <c r="E4059" i="13" s="1"/>
  <c r="F4059" i="13" s="1"/>
  <c r="M4059" i="13" s="1"/>
  <c r="B3817" i="13"/>
  <c r="D3817" i="13" s="1"/>
  <c r="E3817" i="13" s="1"/>
  <c r="F3817" i="13" s="1"/>
  <c r="M3817" i="13" s="1"/>
  <c r="B3402" i="13"/>
  <c r="D3402" i="13" s="1"/>
  <c r="E3402" i="13" s="1"/>
  <c r="F3402" i="13" s="1"/>
  <c r="M3402" i="13" s="1"/>
  <c r="B2214" i="13"/>
  <c r="D2214" i="13" s="1"/>
  <c r="E2214" i="13" s="1"/>
  <c r="F2214" i="13" s="1"/>
  <c r="M2214" i="13" s="1"/>
  <c r="B2880" i="13"/>
  <c r="D2880" i="13" s="1"/>
  <c r="E2880" i="13" s="1"/>
  <c r="F2880" i="13" s="1"/>
  <c r="M2880" i="13" s="1"/>
  <c r="B290" i="13"/>
  <c r="D290" i="13" s="1"/>
  <c r="E290" i="13" s="1"/>
  <c r="F290" i="13" s="1"/>
  <c r="M290" i="13" s="1"/>
  <c r="B1097" i="13"/>
  <c r="D1097" i="13" s="1"/>
  <c r="E1097" i="13" s="1"/>
  <c r="F1097" i="13" s="1"/>
  <c r="M1097" i="13" s="1"/>
  <c r="B1201" i="13"/>
  <c r="D1201" i="13" s="1"/>
  <c r="E1201" i="13" s="1"/>
  <c r="F1201" i="13" s="1"/>
  <c r="M1201" i="13" s="1"/>
  <c r="B3314" i="13"/>
  <c r="D3314" i="13" s="1"/>
  <c r="E3314" i="13" s="1"/>
  <c r="F3314" i="13" s="1"/>
  <c r="M3314" i="13" s="1"/>
  <c r="B2088" i="13"/>
  <c r="D2088" i="13" s="1"/>
  <c r="E2088" i="13" s="1"/>
  <c r="F2088" i="13" s="1"/>
  <c r="M2088" i="13" s="1"/>
  <c r="B1940" i="13"/>
  <c r="D1940" i="13" s="1"/>
  <c r="E1940" i="13" s="1"/>
  <c r="F1940" i="13" s="1"/>
  <c r="M1940" i="13" s="1"/>
  <c r="B1066" i="13"/>
  <c r="D1066" i="13" s="1"/>
  <c r="E1066" i="13" s="1"/>
  <c r="F1066" i="13" s="1"/>
  <c r="M1066" i="13" s="1"/>
  <c r="B989" i="13"/>
  <c r="D989" i="13" s="1"/>
  <c r="E989" i="13" s="1"/>
  <c r="F989" i="13" s="1"/>
  <c r="M989" i="13" s="1"/>
  <c r="B421" i="13"/>
  <c r="D421" i="13" s="1"/>
  <c r="E421" i="13" s="1"/>
  <c r="F421" i="13" s="1"/>
  <c r="M421" i="13" s="1"/>
  <c r="B338" i="13"/>
  <c r="D338" i="13" s="1"/>
  <c r="E338" i="13" s="1"/>
  <c r="F338" i="13" s="1"/>
  <c r="M338" i="13" s="1"/>
  <c r="B908" i="13"/>
  <c r="D908" i="13" s="1"/>
  <c r="E908" i="13" s="1"/>
  <c r="F908" i="13" s="1"/>
  <c r="M908" i="13" s="1"/>
  <c r="B1920" i="13"/>
  <c r="D1920" i="13" s="1"/>
  <c r="E1920" i="13" s="1"/>
  <c r="F1920" i="13" s="1"/>
  <c r="M1920" i="13" s="1"/>
  <c r="B4107" i="13"/>
  <c r="D4107" i="13" s="1"/>
  <c r="E4107" i="13" s="1"/>
  <c r="F4107" i="13" s="1"/>
  <c r="M4107" i="13" s="1"/>
  <c r="B1133" i="13"/>
  <c r="D1133" i="13" s="1"/>
  <c r="E1133" i="13" s="1"/>
  <c r="F1133" i="13" s="1"/>
  <c r="M1133" i="13" s="1"/>
  <c r="B2498" i="13"/>
  <c r="D2498" i="13" s="1"/>
  <c r="E2498" i="13" s="1"/>
  <c r="F2498" i="13" s="1"/>
  <c r="M2498" i="13" s="1"/>
  <c r="B1158" i="13"/>
  <c r="D1158" i="13" s="1"/>
  <c r="E1158" i="13" s="1"/>
  <c r="F1158" i="13" s="1"/>
  <c r="M1158" i="13" s="1"/>
  <c r="B2168" i="13"/>
  <c r="D2168" i="13" s="1"/>
  <c r="E2168" i="13" s="1"/>
  <c r="F2168" i="13" s="1"/>
  <c r="M2168" i="13" s="1"/>
  <c r="B133" i="13"/>
  <c r="D133" i="13" s="1"/>
  <c r="E133" i="13" s="1"/>
  <c r="F133" i="13" s="1"/>
  <c r="M133" i="13" s="1"/>
  <c r="B751" i="13"/>
  <c r="D751" i="13" s="1"/>
  <c r="E751" i="13" s="1"/>
  <c r="F751" i="13" s="1"/>
  <c r="M751" i="13" s="1"/>
  <c r="B3183" i="13"/>
  <c r="D3183" i="13" s="1"/>
  <c r="E3183" i="13" s="1"/>
  <c r="F3183" i="13" s="1"/>
  <c r="M3183" i="13" s="1"/>
  <c r="B729" i="13"/>
  <c r="D729" i="13" s="1"/>
  <c r="E729" i="13" s="1"/>
  <c r="F729" i="13" s="1"/>
  <c r="M729" i="13" s="1"/>
  <c r="B1530" i="13"/>
  <c r="D1530" i="13" s="1"/>
  <c r="E1530" i="13" s="1"/>
  <c r="F1530" i="13" s="1"/>
  <c r="M1530" i="13" s="1"/>
  <c r="B1978" i="13"/>
  <c r="D1978" i="13" s="1"/>
  <c r="E1978" i="13" s="1"/>
  <c r="F1978" i="13" s="1"/>
  <c r="M1978" i="13" s="1"/>
  <c r="B3762" i="13"/>
  <c r="D3762" i="13" s="1"/>
  <c r="E3762" i="13" s="1"/>
  <c r="F3762" i="13" s="1"/>
  <c r="M3762" i="13" s="1"/>
  <c r="B3576" i="13"/>
  <c r="D3576" i="13" s="1"/>
  <c r="E3576" i="13" s="1"/>
  <c r="F3576" i="13" s="1"/>
  <c r="M3576" i="13" s="1"/>
  <c r="B417" i="13"/>
  <c r="D417" i="13" s="1"/>
  <c r="E417" i="13" s="1"/>
  <c r="F417" i="13" s="1"/>
  <c r="M417" i="13" s="1"/>
  <c r="B573" i="13"/>
  <c r="D573" i="13" s="1"/>
  <c r="E573" i="13" s="1"/>
  <c r="F573" i="13" s="1"/>
  <c r="M573" i="13" s="1"/>
  <c r="B78" i="13"/>
  <c r="D78" i="13" s="1"/>
  <c r="E78" i="13" s="1"/>
  <c r="F78" i="13" s="1"/>
  <c r="M78" i="13" s="1"/>
  <c r="B1379" i="13"/>
  <c r="D1379" i="13" s="1"/>
  <c r="E1379" i="13" s="1"/>
  <c r="F1379" i="13" s="1"/>
  <c r="M1379" i="13" s="1"/>
  <c r="B2539" i="13"/>
  <c r="D2539" i="13" s="1"/>
  <c r="E2539" i="13" s="1"/>
  <c r="F2539" i="13" s="1"/>
  <c r="M2539" i="13" s="1"/>
  <c r="B1180" i="13"/>
  <c r="D1180" i="13" s="1"/>
  <c r="E1180" i="13" s="1"/>
  <c r="F1180" i="13" s="1"/>
  <c r="M1180" i="13" s="1"/>
  <c r="B1586" i="13"/>
  <c r="D1586" i="13" s="1"/>
  <c r="E1586" i="13" s="1"/>
  <c r="F1586" i="13" s="1"/>
  <c r="M1586" i="13" s="1"/>
  <c r="B2177" i="13"/>
  <c r="D2177" i="13" s="1"/>
  <c r="E2177" i="13" s="1"/>
  <c r="F2177" i="13" s="1"/>
  <c r="M2177" i="13" s="1"/>
  <c r="B220" i="13"/>
  <c r="D220" i="13" s="1"/>
  <c r="E220" i="13" s="1"/>
  <c r="F220" i="13" s="1"/>
  <c r="M220" i="13" s="1"/>
  <c r="B49" i="13"/>
  <c r="D49" i="13" s="1"/>
  <c r="E49" i="13" s="1"/>
  <c r="F49" i="13" s="1"/>
  <c r="M49" i="13" s="1"/>
  <c r="B2262" i="13"/>
  <c r="D2262" i="13" s="1"/>
  <c r="E2262" i="13" s="1"/>
  <c r="F2262" i="13" s="1"/>
  <c r="M2262" i="13" s="1"/>
  <c r="B374" i="13"/>
  <c r="D374" i="13" s="1"/>
  <c r="E374" i="13" s="1"/>
  <c r="F374" i="13" s="1"/>
  <c r="M374" i="13" s="1"/>
  <c r="B2535" i="13"/>
  <c r="D2535" i="13" s="1"/>
  <c r="E2535" i="13" s="1"/>
  <c r="F2535" i="13" s="1"/>
  <c r="M2535" i="13" s="1"/>
  <c r="B3637" i="13"/>
  <c r="D3637" i="13" s="1"/>
  <c r="E3637" i="13" s="1"/>
  <c r="F3637" i="13" s="1"/>
  <c r="M3637" i="13" s="1"/>
  <c r="B1972" i="13"/>
  <c r="D1972" i="13" s="1"/>
  <c r="E1972" i="13" s="1"/>
  <c r="F1972" i="13" s="1"/>
  <c r="M1972" i="13" s="1"/>
  <c r="B50" i="13"/>
  <c r="D50" i="13" s="1"/>
  <c r="E50" i="13" s="1"/>
  <c r="F50" i="13" s="1"/>
  <c r="M50" i="13" s="1"/>
  <c r="B1944" i="13"/>
  <c r="D1944" i="13" s="1"/>
  <c r="E1944" i="13" s="1"/>
  <c r="F1944" i="13" s="1"/>
  <c r="M1944" i="13" s="1"/>
  <c r="B398" i="13"/>
  <c r="D398" i="13" s="1"/>
  <c r="E398" i="13" s="1"/>
  <c r="F398" i="13" s="1"/>
  <c r="M398" i="13" s="1"/>
  <c r="B4020" i="13"/>
  <c r="D4020" i="13" s="1"/>
  <c r="E4020" i="13" s="1"/>
  <c r="F4020" i="13" s="1"/>
  <c r="M4020" i="13" s="1"/>
  <c r="B861" i="13"/>
  <c r="D861" i="13" s="1"/>
  <c r="E861" i="13" s="1"/>
  <c r="F861" i="13" s="1"/>
  <c r="M861" i="13" s="1"/>
  <c r="B1736" i="13"/>
  <c r="D1736" i="13" s="1"/>
  <c r="E1736" i="13" s="1"/>
  <c r="F1736" i="13" s="1"/>
  <c r="M1736" i="13" s="1"/>
  <c r="B275" i="13"/>
  <c r="D275" i="13" s="1"/>
  <c r="E275" i="13" s="1"/>
  <c r="F275" i="13" s="1"/>
  <c r="M275" i="13" s="1"/>
  <c r="B3003" i="13"/>
  <c r="D3003" i="13" s="1"/>
  <c r="E3003" i="13" s="1"/>
  <c r="F3003" i="13" s="1"/>
  <c r="M3003" i="13" s="1"/>
  <c r="B46" i="13"/>
  <c r="D46" i="13" s="1"/>
  <c r="E46" i="13" s="1"/>
  <c r="F46" i="13" s="1"/>
  <c r="M46" i="13" s="1"/>
  <c r="B212" i="13"/>
  <c r="D212" i="13" s="1"/>
  <c r="E212" i="13" s="1"/>
  <c r="F212" i="13" s="1"/>
  <c r="M212" i="13" s="1"/>
  <c r="B2453" i="13"/>
  <c r="D2453" i="13" s="1"/>
  <c r="E2453" i="13" s="1"/>
  <c r="F2453" i="13" s="1"/>
  <c r="M2453" i="13" s="1"/>
  <c r="B4102" i="13"/>
  <c r="D4102" i="13" s="1"/>
  <c r="E4102" i="13" s="1"/>
  <c r="F4102" i="13" s="1"/>
  <c r="M4102" i="13" s="1"/>
  <c r="B2828" i="13"/>
  <c r="D2828" i="13" s="1"/>
  <c r="E2828" i="13" s="1"/>
  <c r="F2828" i="13" s="1"/>
  <c r="M2828" i="13" s="1"/>
  <c r="B1159" i="13"/>
  <c r="D1159" i="13" s="1"/>
  <c r="E1159" i="13" s="1"/>
  <c r="F1159" i="13" s="1"/>
  <c r="M1159" i="13" s="1"/>
  <c r="B3195" i="13"/>
  <c r="D3195" i="13" s="1"/>
  <c r="E3195" i="13" s="1"/>
  <c r="F3195" i="13" s="1"/>
  <c r="M3195" i="13" s="1"/>
  <c r="B3323" i="13"/>
  <c r="D3323" i="13" s="1"/>
  <c r="E3323" i="13" s="1"/>
  <c r="F3323" i="13" s="1"/>
  <c r="M3323" i="13" s="1"/>
  <c r="B307" i="13"/>
  <c r="D307" i="13" s="1"/>
  <c r="E307" i="13" s="1"/>
  <c r="F307" i="13" s="1"/>
  <c r="M307" i="13" s="1"/>
  <c r="B1547" i="13"/>
  <c r="D1547" i="13" s="1"/>
  <c r="E1547" i="13" s="1"/>
  <c r="F1547" i="13" s="1"/>
  <c r="M1547" i="13" s="1"/>
  <c r="B3433" i="13"/>
  <c r="D3433" i="13" s="1"/>
  <c r="E3433" i="13" s="1"/>
  <c r="F3433" i="13" s="1"/>
  <c r="M3433" i="13" s="1"/>
  <c r="B2999" i="13"/>
  <c r="D2999" i="13" s="1"/>
  <c r="E2999" i="13" s="1"/>
  <c r="F2999" i="13" s="1"/>
  <c r="M2999" i="13" s="1"/>
  <c r="B1811" i="13"/>
  <c r="D1811" i="13" s="1"/>
  <c r="E1811" i="13" s="1"/>
  <c r="F1811" i="13" s="1"/>
  <c r="M1811" i="13" s="1"/>
  <c r="B4001" i="13"/>
  <c r="D4001" i="13" s="1"/>
  <c r="E4001" i="13" s="1"/>
  <c r="F4001" i="13" s="1"/>
  <c r="M4001" i="13" s="1"/>
  <c r="B2503" i="13"/>
  <c r="D2503" i="13" s="1"/>
  <c r="E2503" i="13" s="1"/>
  <c r="F2503" i="13" s="1"/>
  <c r="M2503" i="13" s="1"/>
  <c r="B708" i="13"/>
  <c r="D708" i="13" s="1"/>
  <c r="E708" i="13" s="1"/>
  <c r="F708" i="13" s="1"/>
  <c r="M708" i="13" s="1"/>
  <c r="B1698" i="13"/>
  <c r="D1698" i="13" s="1"/>
  <c r="E1698" i="13" s="1"/>
  <c r="F1698" i="13" s="1"/>
  <c r="M1698" i="13" s="1"/>
  <c r="B747" i="13"/>
  <c r="D747" i="13" s="1"/>
  <c r="E747" i="13" s="1"/>
  <c r="F747" i="13" s="1"/>
  <c r="M747" i="13" s="1"/>
  <c r="B976" i="13"/>
  <c r="D976" i="13" s="1"/>
  <c r="E976" i="13" s="1"/>
  <c r="F976" i="13" s="1"/>
  <c r="M976" i="13" s="1"/>
  <c r="B1687" i="13"/>
  <c r="D1687" i="13" s="1"/>
  <c r="E1687" i="13" s="1"/>
  <c r="F1687" i="13" s="1"/>
  <c r="M1687" i="13" s="1"/>
  <c r="B740" i="13"/>
  <c r="D740" i="13" s="1"/>
  <c r="E740" i="13" s="1"/>
  <c r="F740" i="13" s="1"/>
  <c r="M740" i="13" s="1"/>
  <c r="B3614" i="13"/>
  <c r="D3614" i="13" s="1"/>
  <c r="E3614" i="13" s="1"/>
  <c r="F3614" i="13" s="1"/>
  <c r="M3614" i="13" s="1"/>
  <c r="B235" i="13"/>
  <c r="D235" i="13" s="1"/>
  <c r="E235" i="13" s="1"/>
  <c r="F235" i="13" s="1"/>
  <c r="M235" i="13" s="1"/>
  <c r="B1818" i="13"/>
  <c r="D1818" i="13" s="1"/>
  <c r="E1818" i="13" s="1"/>
  <c r="F1818" i="13" s="1"/>
  <c r="M1818" i="13" s="1"/>
  <c r="B659" i="13"/>
  <c r="D659" i="13" s="1"/>
  <c r="E659" i="13" s="1"/>
  <c r="F659" i="13" s="1"/>
  <c r="M659" i="13" s="1"/>
  <c r="B897" i="13"/>
  <c r="D897" i="13" s="1"/>
  <c r="E897" i="13" s="1"/>
  <c r="F897" i="13" s="1"/>
  <c r="M897" i="13" s="1"/>
  <c r="B3339" i="13"/>
  <c r="D3339" i="13" s="1"/>
  <c r="E3339" i="13" s="1"/>
  <c r="F3339" i="13" s="1"/>
  <c r="M3339" i="13" s="1"/>
  <c r="B39" i="13"/>
  <c r="D39" i="13" s="1"/>
  <c r="E39" i="13" s="1"/>
  <c r="F39" i="13" s="1"/>
  <c r="M39" i="13" s="1"/>
  <c r="B3747" i="13"/>
  <c r="D3747" i="13" s="1"/>
  <c r="E3747" i="13" s="1"/>
  <c r="F3747" i="13" s="1"/>
  <c r="M3747" i="13" s="1"/>
  <c r="B2213" i="13"/>
  <c r="D2213" i="13" s="1"/>
  <c r="E2213" i="13" s="1"/>
  <c r="F2213" i="13" s="1"/>
  <c r="M2213" i="13" s="1"/>
  <c r="B402" i="13"/>
  <c r="D402" i="13" s="1"/>
  <c r="E402" i="13" s="1"/>
  <c r="F402" i="13" s="1"/>
  <c r="M402" i="13" s="1"/>
  <c r="B1739" i="13"/>
  <c r="D1739" i="13" s="1"/>
  <c r="E1739" i="13" s="1"/>
  <c r="F1739" i="13" s="1"/>
  <c r="M1739" i="13" s="1"/>
  <c r="B467" i="13"/>
  <c r="D467" i="13" s="1"/>
  <c r="E467" i="13" s="1"/>
  <c r="F467" i="13" s="1"/>
  <c r="M467" i="13" s="1"/>
  <c r="B3456" i="13"/>
  <c r="D3456" i="13" s="1"/>
  <c r="E3456" i="13" s="1"/>
  <c r="F3456" i="13" s="1"/>
  <c r="M3456" i="13" s="1"/>
  <c r="B3282" i="13"/>
  <c r="D3282" i="13" s="1"/>
  <c r="E3282" i="13" s="1"/>
  <c r="F3282" i="13" s="1"/>
  <c r="M3282" i="13" s="1"/>
  <c r="B1681" i="13"/>
  <c r="D1681" i="13" s="1"/>
  <c r="E1681" i="13" s="1"/>
  <c r="F1681" i="13" s="1"/>
  <c r="M1681" i="13" s="1"/>
  <c r="B1364" i="13"/>
  <c r="D1364" i="13" s="1"/>
  <c r="E1364" i="13" s="1"/>
  <c r="F1364" i="13" s="1"/>
  <c r="M1364" i="13" s="1"/>
  <c r="B3169" i="13"/>
  <c r="D3169" i="13" s="1"/>
  <c r="E3169" i="13" s="1"/>
  <c r="F3169" i="13" s="1"/>
  <c r="M3169" i="13" s="1"/>
  <c r="B722" i="13"/>
  <c r="D722" i="13" s="1"/>
  <c r="E722" i="13" s="1"/>
  <c r="F722" i="13" s="1"/>
  <c r="M722" i="13" s="1"/>
  <c r="B2698" i="13"/>
  <c r="D2698" i="13" s="1"/>
  <c r="E2698" i="13" s="1"/>
  <c r="F2698" i="13" s="1"/>
  <c r="M2698" i="13" s="1"/>
  <c r="B3650" i="13"/>
  <c r="D3650" i="13" s="1"/>
  <c r="E3650" i="13" s="1"/>
  <c r="F3650" i="13" s="1"/>
  <c r="M3650" i="13" s="1"/>
  <c r="B2713" i="13"/>
  <c r="D2713" i="13" s="1"/>
  <c r="E2713" i="13" s="1"/>
  <c r="F2713" i="13" s="1"/>
  <c r="M2713" i="13" s="1"/>
  <c r="B3284" i="13"/>
  <c r="D3284" i="13" s="1"/>
  <c r="E3284" i="13" s="1"/>
  <c r="F3284" i="13" s="1"/>
  <c r="M3284" i="13" s="1"/>
  <c r="B1282" i="13"/>
  <c r="D1282" i="13" s="1"/>
  <c r="E1282" i="13" s="1"/>
  <c r="F1282" i="13" s="1"/>
  <c r="M1282" i="13" s="1"/>
  <c r="B271" i="13"/>
  <c r="D271" i="13" s="1"/>
  <c r="E271" i="13" s="1"/>
  <c r="F271" i="13" s="1"/>
  <c r="M271" i="13" s="1"/>
  <c r="B435" i="13"/>
  <c r="D435" i="13" s="1"/>
  <c r="E435" i="13" s="1"/>
  <c r="F435" i="13" s="1"/>
  <c r="M435" i="13" s="1"/>
  <c r="B3225" i="13"/>
  <c r="D3225" i="13" s="1"/>
  <c r="E3225" i="13" s="1"/>
  <c r="F3225" i="13" s="1"/>
  <c r="M3225" i="13" s="1"/>
  <c r="B671" i="13"/>
  <c r="D671" i="13" s="1"/>
  <c r="E671" i="13" s="1"/>
  <c r="F671" i="13" s="1"/>
  <c r="M671" i="13" s="1"/>
  <c r="B2385" i="13"/>
  <c r="D2385" i="13" s="1"/>
  <c r="E2385" i="13" s="1"/>
  <c r="F2385" i="13" s="1"/>
  <c r="M2385" i="13" s="1"/>
  <c r="B1822" i="13"/>
  <c r="D1822" i="13" s="1"/>
  <c r="E1822" i="13" s="1"/>
  <c r="F1822" i="13" s="1"/>
  <c r="M1822" i="13" s="1"/>
  <c r="B3221" i="13"/>
  <c r="D3221" i="13" s="1"/>
  <c r="E3221" i="13" s="1"/>
  <c r="F3221" i="13" s="1"/>
  <c r="M3221" i="13" s="1"/>
  <c r="B1454" i="13"/>
  <c r="D1454" i="13" s="1"/>
  <c r="E1454" i="13" s="1"/>
  <c r="F1454" i="13" s="1"/>
  <c r="M1454" i="13" s="1"/>
  <c r="B3112" i="13"/>
  <c r="D3112" i="13" s="1"/>
  <c r="E3112" i="13" s="1"/>
  <c r="F3112" i="13" s="1"/>
  <c r="M3112" i="13" s="1"/>
  <c r="B543" i="13"/>
  <c r="D543" i="13" s="1"/>
  <c r="E543" i="13" s="1"/>
  <c r="F543" i="13" s="1"/>
  <c r="M543" i="13" s="1"/>
  <c r="B496" i="13"/>
  <c r="D496" i="13" s="1"/>
  <c r="E496" i="13" s="1"/>
  <c r="F496" i="13" s="1"/>
  <c r="M496" i="13" s="1"/>
  <c r="B312" i="13"/>
  <c r="D312" i="13" s="1"/>
  <c r="E312" i="13" s="1"/>
  <c r="F312" i="13" s="1"/>
  <c r="M312" i="13" s="1"/>
  <c r="B2408" i="13"/>
  <c r="D2408" i="13" s="1"/>
  <c r="E2408" i="13" s="1"/>
  <c r="F2408" i="13" s="1"/>
  <c r="M2408" i="13" s="1"/>
  <c r="B3254" i="13"/>
  <c r="D3254" i="13" s="1"/>
  <c r="E3254" i="13" s="1"/>
  <c r="F3254" i="13" s="1"/>
  <c r="M3254" i="13" s="1"/>
  <c r="B1848" i="13"/>
  <c r="D1848" i="13" s="1"/>
  <c r="E1848" i="13" s="1"/>
  <c r="F1848" i="13" s="1"/>
  <c r="M1848" i="13" s="1"/>
  <c r="B2729" i="13"/>
  <c r="D2729" i="13" s="1"/>
  <c r="E2729" i="13" s="1"/>
  <c r="F2729" i="13" s="1"/>
  <c r="M2729" i="13" s="1"/>
  <c r="B1499" i="13"/>
  <c r="D1499" i="13" s="1"/>
  <c r="E1499" i="13" s="1"/>
  <c r="F1499" i="13" s="1"/>
  <c r="M1499" i="13" s="1"/>
  <c r="B2363" i="13"/>
  <c r="D2363" i="13" s="1"/>
  <c r="E2363" i="13" s="1"/>
  <c r="F2363" i="13" s="1"/>
  <c r="M2363" i="13" s="1"/>
  <c r="B1925" i="13"/>
  <c r="D1925" i="13" s="1"/>
  <c r="E1925" i="13" s="1"/>
  <c r="F1925" i="13" s="1"/>
  <c r="M1925" i="13" s="1"/>
  <c r="B3315" i="13"/>
  <c r="D3315" i="13" s="1"/>
  <c r="E3315" i="13" s="1"/>
  <c r="F3315" i="13" s="1"/>
  <c r="M3315" i="13" s="1"/>
  <c r="B2345" i="13"/>
  <c r="D2345" i="13" s="1"/>
  <c r="E2345" i="13" s="1"/>
  <c r="F2345" i="13" s="1"/>
  <c r="M2345" i="13" s="1"/>
  <c r="B2699" i="13"/>
  <c r="D2699" i="13" s="1"/>
  <c r="E2699" i="13" s="1"/>
  <c r="F2699" i="13" s="1"/>
  <c r="M2699" i="13" s="1"/>
  <c r="B1679" i="13"/>
  <c r="D1679" i="13" s="1"/>
  <c r="E1679" i="13" s="1"/>
  <c r="F1679" i="13" s="1"/>
  <c r="M1679" i="13" s="1"/>
  <c r="B3240" i="13"/>
  <c r="D3240" i="13" s="1"/>
  <c r="E3240" i="13" s="1"/>
  <c r="F3240" i="13" s="1"/>
  <c r="M3240" i="13" s="1"/>
  <c r="B1486" i="13"/>
  <c r="D1486" i="13" s="1"/>
  <c r="E1486" i="13" s="1"/>
  <c r="F1486" i="13" s="1"/>
  <c r="M1486" i="13" s="1"/>
  <c r="B4109" i="13"/>
  <c r="D4109" i="13" s="1"/>
  <c r="E4109" i="13" s="1"/>
  <c r="F4109" i="13" s="1"/>
  <c r="M4109" i="13" s="1"/>
  <c r="B792" i="13"/>
  <c r="D792" i="13" s="1"/>
  <c r="E792" i="13" s="1"/>
  <c r="F792" i="13" s="1"/>
  <c r="M792" i="13" s="1"/>
  <c r="B601" i="13"/>
  <c r="D601" i="13" s="1"/>
  <c r="E601" i="13" s="1"/>
  <c r="F601" i="13" s="1"/>
  <c r="M601" i="13" s="1"/>
  <c r="B3181" i="13"/>
  <c r="D3181" i="13" s="1"/>
  <c r="E3181" i="13" s="1"/>
  <c r="F3181" i="13" s="1"/>
  <c r="M3181" i="13" s="1"/>
  <c r="B545" i="13"/>
  <c r="D545" i="13" s="1"/>
  <c r="E545" i="13" s="1"/>
  <c r="F545" i="13" s="1"/>
  <c r="M545" i="13" s="1"/>
  <c r="B4101" i="13"/>
  <c r="D4101" i="13" s="1"/>
  <c r="E4101" i="13" s="1"/>
  <c r="F4101" i="13" s="1"/>
  <c r="M4101" i="13" s="1"/>
  <c r="B3923" i="13"/>
  <c r="D3923" i="13" s="1"/>
  <c r="E3923" i="13" s="1"/>
  <c r="F3923" i="13" s="1"/>
  <c r="M3923" i="13" s="1"/>
  <c r="B3654" i="13"/>
  <c r="D3654" i="13" s="1"/>
  <c r="E3654" i="13" s="1"/>
  <c r="F3654" i="13" s="1"/>
  <c r="M3654" i="13" s="1"/>
  <c r="B506" i="13"/>
  <c r="D506" i="13" s="1"/>
  <c r="E506" i="13" s="1"/>
  <c r="F506" i="13" s="1"/>
  <c r="M506" i="13" s="1"/>
  <c r="B3850" i="13"/>
  <c r="D3850" i="13" s="1"/>
  <c r="E3850" i="13" s="1"/>
  <c r="F3850" i="13" s="1"/>
  <c r="M3850" i="13" s="1"/>
  <c r="B526" i="13"/>
  <c r="D526" i="13" s="1"/>
  <c r="E526" i="13" s="1"/>
  <c r="F526" i="13" s="1"/>
  <c r="M526" i="13" s="1"/>
  <c r="B3984" i="13"/>
  <c r="D3984" i="13" s="1"/>
  <c r="E3984" i="13" s="1"/>
  <c r="F3984" i="13" s="1"/>
  <c r="M3984" i="13" s="1"/>
  <c r="B1745" i="13"/>
  <c r="D1745" i="13" s="1"/>
  <c r="E1745" i="13" s="1"/>
  <c r="F1745" i="13" s="1"/>
  <c r="M1745" i="13" s="1"/>
  <c r="B323" i="13"/>
  <c r="D323" i="13" s="1"/>
  <c r="E323" i="13" s="1"/>
  <c r="F323" i="13" s="1"/>
  <c r="M323" i="13" s="1"/>
  <c r="B4160" i="13"/>
  <c r="D4160" i="13" s="1"/>
  <c r="E4160" i="13" s="1"/>
  <c r="F4160" i="13" s="1"/>
  <c r="M4160" i="13" s="1"/>
  <c r="B293" i="13"/>
  <c r="D293" i="13" s="1"/>
  <c r="E293" i="13" s="1"/>
  <c r="F293" i="13" s="1"/>
  <c r="M293" i="13" s="1"/>
  <c r="B1191" i="13"/>
  <c r="D1191" i="13" s="1"/>
  <c r="E1191" i="13" s="1"/>
  <c r="F1191" i="13" s="1"/>
  <c r="M1191" i="13" s="1"/>
  <c r="B3092" i="13"/>
  <c r="D3092" i="13" s="1"/>
  <c r="E3092" i="13" s="1"/>
  <c r="F3092" i="13" s="1"/>
  <c r="M3092" i="13" s="1"/>
  <c r="B3652" i="13"/>
  <c r="D3652" i="13" s="1"/>
  <c r="E3652" i="13" s="1"/>
  <c r="F3652" i="13" s="1"/>
  <c r="M3652" i="13" s="1"/>
  <c r="B3759" i="13"/>
  <c r="D3759" i="13" s="1"/>
  <c r="E3759" i="13" s="1"/>
  <c r="F3759" i="13" s="1"/>
  <c r="M3759" i="13" s="1"/>
  <c r="B783" i="13"/>
  <c r="D783" i="13" s="1"/>
  <c r="E783" i="13" s="1"/>
  <c r="F783" i="13" s="1"/>
  <c r="M783" i="13" s="1"/>
  <c r="B2258" i="13"/>
  <c r="D2258" i="13" s="1"/>
  <c r="E2258" i="13" s="1"/>
  <c r="F2258" i="13" s="1"/>
  <c r="M2258" i="13" s="1"/>
  <c r="B1585" i="13"/>
  <c r="D1585" i="13" s="1"/>
  <c r="E1585" i="13" s="1"/>
  <c r="F1585" i="13" s="1"/>
  <c r="M1585" i="13" s="1"/>
  <c r="B2549" i="13"/>
  <c r="D2549" i="13" s="1"/>
  <c r="E2549" i="13" s="1"/>
  <c r="F2549" i="13" s="1"/>
  <c r="M2549" i="13" s="1"/>
  <c r="B4093" i="13"/>
  <c r="D4093" i="13" s="1"/>
  <c r="E4093" i="13" s="1"/>
  <c r="F4093" i="13" s="1"/>
  <c r="M4093" i="13" s="1"/>
  <c r="B1970" i="13"/>
  <c r="D1970" i="13" s="1"/>
  <c r="E1970" i="13" s="1"/>
  <c r="F1970" i="13" s="1"/>
  <c r="M1970" i="13" s="1"/>
  <c r="B3653" i="13"/>
  <c r="D3653" i="13" s="1"/>
  <c r="E3653" i="13" s="1"/>
  <c r="F3653" i="13" s="1"/>
  <c r="M3653" i="13" s="1"/>
  <c r="B3804" i="13"/>
  <c r="D3804" i="13" s="1"/>
  <c r="E3804" i="13" s="1"/>
  <c r="F3804" i="13" s="1"/>
  <c r="M3804" i="13" s="1"/>
  <c r="B2148" i="13"/>
  <c r="D2148" i="13" s="1"/>
  <c r="E2148" i="13" s="1"/>
  <c r="F2148" i="13" s="1"/>
  <c r="M2148" i="13" s="1"/>
  <c r="B4055" i="13"/>
  <c r="D4055" i="13" s="1"/>
  <c r="E4055" i="13" s="1"/>
  <c r="F4055" i="13" s="1"/>
  <c r="M4055" i="13" s="1"/>
  <c r="B2572" i="13"/>
  <c r="D2572" i="13" s="1"/>
  <c r="E2572" i="13" s="1"/>
  <c r="F2572" i="13" s="1"/>
  <c r="M2572" i="13" s="1"/>
  <c r="B150" i="13"/>
  <c r="D150" i="13" s="1"/>
  <c r="E150" i="13" s="1"/>
  <c r="F150" i="13" s="1"/>
  <c r="M150" i="13" s="1"/>
  <c r="B476" i="13"/>
  <c r="D476" i="13" s="1"/>
  <c r="E476" i="13" s="1"/>
  <c r="F476" i="13" s="1"/>
  <c r="M476" i="13" s="1"/>
  <c r="B3965" i="13"/>
  <c r="D3965" i="13" s="1"/>
  <c r="E3965" i="13" s="1"/>
  <c r="F3965" i="13" s="1"/>
  <c r="M3965" i="13" s="1"/>
  <c r="B2003" i="13"/>
  <c r="D2003" i="13" s="1"/>
  <c r="E2003" i="13" s="1"/>
  <c r="F2003" i="13" s="1"/>
  <c r="M2003" i="13" s="1"/>
  <c r="B2528" i="13"/>
  <c r="D2528" i="13" s="1"/>
  <c r="E2528" i="13" s="1"/>
  <c r="F2528" i="13" s="1"/>
  <c r="M2528" i="13" s="1"/>
  <c r="B2555" i="13"/>
  <c r="D2555" i="13" s="1"/>
  <c r="E2555" i="13" s="1"/>
  <c r="F2555" i="13" s="1"/>
  <c r="M2555" i="13" s="1"/>
  <c r="B3222" i="13"/>
  <c r="D3222" i="13" s="1"/>
  <c r="E3222" i="13" s="1"/>
  <c r="F3222" i="13" s="1"/>
  <c r="M3222" i="13" s="1"/>
  <c r="B4132" i="13"/>
  <c r="D4132" i="13" s="1"/>
  <c r="E4132" i="13" s="1"/>
  <c r="F4132" i="13" s="1"/>
  <c r="M4132" i="13" s="1"/>
  <c r="B1924" i="13"/>
  <c r="D1924" i="13" s="1"/>
  <c r="E1924" i="13" s="1"/>
  <c r="F1924" i="13" s="1"/>
  <c r="M1924" i="13" s="1"/>
  <c r="B1885" i="13"/>
  <c r="D1885" i="13" s="1"/>
  <c r="E1885" i="13" s="1"/>
  <c r="F1885" i="13" s="1"/>
  <c r="M1885" i="13" s="1"/>
  <c r="B3745" i="13"/>
  <c r="D3745" i="13" s="1"/>
  <c r="E3745" i="13" s="1"/>
  <c r="F3745" i="13" s="1"/>
  <c r="M3745" i="13" s="1"/>
  <c r="B3413" i="13"/>
  <c r="D3413" i="13" s="1"/>
  <c r="E3413" i="13" s="1"/>
  <c r="F3413" i="13" s="1"/>
  <c r="M3413" i="13" s="1"/>
  <c r="B3028" i="13"/>
  <c r="D3028" i="13" s="1"/>
  <c r="E3028" i="13" s="1"/>
  <c r="F3028" i="13" s="1"/>
  <c r="M3028" i="13" s="1"/>
  <c r="B3674" i="13"/>
  <c r="D3674" i="13" s="1"/>
  <c r="E3674" i="13" s="1"/>
  <c r="F3674" i="13" s="1"/>
  <c r="M3674" i="13" s="1"/>
  <c r="B973" i="13"/>
  <c r="D973" i="13" s="1"/>
  <c r="E973" i="13" s="1"/>
  <c r="F973" i="13" s="1"/>
  <c r="M973" i="13" s="1"/>
  <c r="B1788" i="13"/>
  <c r="D1788" i="13" s="1"/>
  <c r="E1788" i="13" s="1"/>
  <c r="F1788" i="13" s="1"/>
  <c r="M1788" i="13" s="1"/>
  <c r="B4033" i="13"/>
  <c r="D4033" i="13" s="1"/>
  <c r="E4033" i="13" s="1"/>
  <c r="F4033" i="13" s="1"/>
  <c r="M4033" i="13" s="1"/>
  <c r="B3313" i="13"/>
  <c r="D3313" i="13" s="1"/>
  <c r="E3313" i="13" s="1"/>
  <c r="F3313" i="13" s="1"/>
  <c r="M3313" i="13" s="1"/>
  <c r="B1709" i="13"/>
  <c r="D1709" i="13" s="1"/>
  <c r="E1709" i="13" s="1"/>
  <c r="F1709" i="13" s="1"/>
  <c r="M1709" i="13" s="1"/>
  <c r="B1916" i="13"/>
  <c r="D1916" i="13" s="1"/>
  <c r="E1916" i="13" s="1"/>
  <c r="F1916" i="13" s="1"/>
  <c r="M1916" i="13" s="1"/>
  <c r="B1820" i="13"/>
  <c r="D1820" i="13" s="1"/>
  <c r="E1820" i="13" s="1"/>
  <c r="F1820" i="13" s="1"/>
  <c r="M1820" i="13" s="1"/>
  <c r="B3166" i="13"/>
  <c r="D3166" i="13" s="1"/>
  <c r="E3166" i="13" s="1"/>
  <c r="F3166" i="13" s="1"/>
  <c r="M3166" i="13" s="1"/>
  <c r="B3660" i="13"/>
  <c r="D3660" i="13" s="1"/>
  <c r="E3660" i="13" s="1"/>
  <c r="F3660" i="13" s="1"/>
  <c r="M3660" i="13" s="1"/>
  <c r="B3774" i="13"/>
  <c r="D3774" i="13" s="1"/>
  <c r="E3774" i="13" s="1"/>
  <c r="F3774" i="13" s="1"/>
  <c r="M3774" i="13" s="1"/>
  <c r="B932" i="13"/>
  <c r="D932" i="13" s="1"/>
  <c r="E932" i="13" s="1"/>
  <c r="F932" i="13" s="1"/>
  <c r="M932" i="13" s="1"/>
  <c r="B3592" i="13"/>
  <c r="D3592" i="13" s="1"/>
  <c r="E3592" i="13" s="1"/>
  <c r="F3592" i="13" s="1"/>
  <c r="M3592" i="13" s="1"/>
  <c r="B4186" i="13"/>
  <c r="D4186" i="13" s="1"/>
  <c r="E4186" i="13" s="1"/>
  <c r="F4186" i="13" s="1"/>
  <c r="M4186" i="13" s="1"/>
  <c r="B2504" i="13"/>
  <c r="D2504" i="13" s="1"/>
  <c r="E2504" i="13" s="1"/>
  <c r="F2504" i="13" s="1"/>
  <c r="M2504" i="13" s="1"/>
  <c r="B3379" i="13"/>
  <c r="D3379" i="13" s="1"/>
  <c r="E3379" i="13" s="1"/>
  <c r="F3379" i="13" s="1"/>
  <c r="M3379" i="13" s="1"/>
  <c r="B3767" i="13"/>
  <c r="D3767" i="13" s="1"/>
  <c r="E3767" i="13" s="1"/>
  <c r="F3767" i="13" s="1"/>
  <c r="M3767" i="13" s="1"/>
  <c r="B3127" i="13"/>
  <c r="D3127" i="13" s="1"/>
  <c r="E3127" i="13" s="1"/>
  <c r="F3127" i="13" s="1"/>
  <c r="M3127" i="13" s="1"/>
  <c r="B4105" i="13"/>
  <c r="D4105" i="13" s="1"/>
  <c r="E4105" i="13" s="1"/>
  <c r="F4105" i="13" s="1"/>
  <c r="M4105" i="13" s="1"/>
  <c r="B1155" i="13"/>
  <c r="D1155" i="13" s="1"/>
  <c r="E1155" i="13" s="1"/>
  <c r="F1155" i="13" s="1"/>
  <c r="M1155" i="13" s="1"/>
  <c r="B2679" i="13"/>
  <c r="D2679" i="13" s="1"/>
  <c r="E2679" i="13" s="1"/>
  <c r="F2679" i="13" s="1"/>
  <c r="M2679" i="13" s="1"/>
  <c r="B149" i="13"/>
  <c r="D149" i="13" s="1"/>
  <c r="E149" i="13" s="1"/>
  <c r="F149" i="13" s="1"/>
  <c r="M149" i="13" s="1"/>
  <c r="B1290" i="13"/>
  <c r="D1290" i="13" s="1"/>
  <c r="E1290" i="13" s="1"/>
  <c r="F1290" i="13" s="1"/>
  <c r="M1290" i="13" s="1"/>
  <c r="B225" i="13"/>
  <c r="D225" i="13" s="1"/>
  <c r="E225" i="13" s="1"/>
  <c r="F225" i="13" s="1"/>
  <c r="M225" i="13" s="1"/>
  <c r="B2333" i="13"/>
  <c r="D2333" i="13" s="1"/>
  <c r="E2333" i="13" s="1"/>
  <c r="F2333" i="13" s="1"/>
  <c r="M2333" i="13" s="1"/>
  <c r="B1959" i="13"/>
  <c r="D1959" i="13" s="1"/>
  <c r="E1959" i="13" s="1"/>
  <c r="F1959" i="13" s="1"/>
  <c r="M1959" i="13" s="1"/>
  <c r="B2598" i="13"/>
  <c r="D2598" i="13" s="1"/>
  <c r="E2598" i="13" s="1"/>
  <c r="F2598" i="13" s="1"/>
  <c r="M2598" i="13" s="1"/>
  <c r="B774" i="13"/>
  <c r="D774" i="13" s="1"/>
  <c r="E774" i="13" s="1"/>
  <c r="F774" i="13" s="1"/>
  <c r="M774" i="13" s="1"/>
  <c r="B3177" i="13"/>
  <c r="D3177" i="13" s="1"/>
  <c r="E3177" i="13" s="1"/>
  <c r="F3177" i="13" s="1"/>
  <c r="M3177" i="13" s="1"/>
  <c r="B2452" i="13"/>
  <c r="D2452" i="13" s="1"/>
  <c r="E2452" i="13" s="1"/>
  <c r="F2452" i="13" s="1"/>
  <c r="M2452" i="13" s="1"/>
  <c r="B3956" i="13"/>
  <c r="D3956" i="13" s="1"/>
  <c r="E3956" i="13" s="1"/>
  <c r="F3956" i="13" s="1"/>
  <c r="M3956" i="13" s="1"/>
  <c r="B36" i="13"/>
  <c r="D36" i="13" s="1"/>
  <c r="E36" i="13" s="1"/>
  <c r="F36" i="13" s="1"/>
  <c r="M36" i="13" s="1"/>
  <c r="B822" i="13"/>
  <c r="D822" i="13" s="1"/>
  <c r="E822" i="13" s="1"/>
  <c r="F822" i="13" s="1"/>
  <c r="M822" i="13" s="1"/>
  <c r="B533" i="13"/>
  <c r="D533" i="13" s="1"/>
  <c r="E533" i="13" s="1"/>
  <c r="F533" i="13" s="1"/>
  <c r="M533" i="13" s="1"/>
  <c r="B1102" i="13"/>
  <c r="D1102" i="13" s="1"/>
  <c r="E1102" i="13" s="1"/>
  <c r="F1102" i="13" s="1"/>
  <c r="M1102" i="13" s="1"/>
  <c r="B2931" i="13"/>
  <c r="D2931" i="13" s="1"/>
  <c r="E2931" i="13" s="1"/>
  <c r="F2931" i="13" s="1"/>
  <c r="M2931" i="13" s="1"/>
  <c r="B746" i="13"/>
  <c r="D746" i="13" s="1"/>
  <c r="E746" i="13" s="1"/>
  <c r="F746" i="13" s="1"/>
  <c r="M746" i="13" s="1"/>
  <c r="B3549" i="13"/>
  <c r="D3549" i="13" s="1"/>
  <c r="E3549" i="13" s="1"/>
  <c r="F3549" i="13" s="1"/>
  <c r="M3549" i="13" s="1"/>
  <c r="B3239" i="13"/>
  <c r="D3239" i="13" s="1"/>
  <c r="E3239" i="13" s="1"/>
  <c r="F3239" i="13" s="1"/>
  <c r="M3239" i="13" s="1"/>
  <c r="B418" i="13"/>
  <c r="D418" i="13" s="1"/>
  <c r="E418" i="13" s="1"/>
  <c r="F418" i="13" s="1"/>
  <c r="M418" i="13" s="1"/>
  <c r="B3287" i="13"/>
  <c r="D3287" i="13" s="1"/>
  <c r="E3287" i="13" s="1"/>
  <c r="F3287" i="13" s="1"/>
  <c r="M3287" i="13" s="1"/>
  <c r="B1093" i="13"/>
  <c r="D1093" i="13" s="1"/>
  <c r="E1093" i="13" s="1"/>
  <c r="F1093" i="13" s="1"/>
  <c r="M1093" i="13" s="1"/>
  <c r="B4082" i="13"/>
  <c r="D4082" i="13" s="1"/>
  <c r="E4082" i="13" s="1"/>
  <c r="F4082" i="13" s="1"/>
  <c r="M4082" i="13" s="1"/>
  <c r="B87" i="13"/>
  <c r="D87" i="13" s="1"/>
  <c r="E87" i="13" s="1"/>
  <c r="F87" i="13" s="1"/>
  <c r="M87" i="13" s="1"/>
  <c r="B2166" i="13"/>
  <c r="D2166" i="13" s="1"/>
  <c r="E2166" i="13" s="1"/>
  <c r="F2166" i="13" s="1"/>
  <c r="M2166" i="13" s="1"/>
  <c r="B3530" i="13"/>
  <c r="D3530" i="13" s="1"/>
  <c r="E3530" i="13" s="1"/>
  <c r="F3530" i="13" s="1"/>
  <c r="M3530" i="13" s="1"/>
  <c r="B2090" i="13"/>
  <c r="D2090" i="13" s="1"/>
  <c r="E2090" i="13" s="1"/>
  <c r="F2090" i="13" s="1"/>
  <c r="M2090" i="13" s="1"/>
  <c r="B2550" i="13"/>
  <c r="D2550" i="13" s="1"/>
  <c r="E2550" i="13" s="1"/>
  <c r="F2550" i="13" s="1"/>
  <c r="M2550" i="13" s="1"/>
  <c r="B3579" i="13"/>
  <c r="D3579" i="13" s="1"/>
  <c r="E3579" i="13" s="1"/>
  <c r="F3579" i="13" s="1"/>
  <c r="M3579" i="13" s="1"/>
  <c r="B2966" i="13"/>
  <c r="D2966" i="13" s="1"/>
  <c r="E2966" i="13" s="1"/>
  <c r="F2966" i="13" s="1"/>
  <c r="M2966" i="13" s="1"/>
  <c r="B3937" i="13"/>
  <c r="D3937" i="13" s="1"/>
  <c r="E3937" i="13" s="1"/>
  <c r="F3937" i="13" s="1"/>
  <c r="M3937" i="13" s="1"/>
  <c r="B1232" i="13"/>
  <c r="D1232" i="13" s="1"/>
  <c r="E1232" i="13" s="1"/>
  <c r="F1232" i="13" s="1"/>
  <c r="M1232" i="13" s="1"/>
  <c r="B1671" i="13"/>
  <c r="D1671" i="13" s="1"/>
  <c r="E1671" i="13" s="1"/>
  <c r="F1671" i="13" s="1"/>
  <c r="M1671" i="13" s="1"/>
  <c r="B25" i="13"/>
  <c r="D25" i="13" s="1"/>
  <c r="E25" i="13" s="1"/>
  <c r="F25" i="13" s="1"/>
  <c r="M25" i="13" s="1"/>
  <c r="B3891" i="13"/>
  <c r="D3891" i="13" s="1"/>
  <c r="E3891" i="13" s="1"/>
  <c r="F3891" i="13" s="1"/>
  <c r="M3891" i="13" s="1"/>
  <c r="B3683" i="13"/>
  <c r="D3683" i="13" s="1"/>
  <c r="E3683" i="13" s="1"/>
  <c r="F3683" i="13" s="1"/>
  <c r="M3683" i="13" s="1"/>
  <c r="B1275" i="13"/>
  <c r="D1275" i="13" s="1"/>
  <c r="E1275" i="13" s="1"/>
  <c r="F1275" i="13" s="1"/>
  <c r="M1275" i="13" s="1"/>
  <c r="B3526" i="13"/>
  <c r="D3526" i="13" s="1"/>
  <c r="E3526" i="13" s="1"/>
  <c r="F3526" i="13" s="1"/>
  <c r="M3526" i="13" s="1"/>
  <c r="B135" i="13"/>
  <c r="D135" i="13" s="1"/>
  <c r="E135" i="13" s="1"/>
  <c r="F135" i="13" s="1"/>
  <c r="M135" i="13" s="1"/>
  <c r="B1278" i="13"/>
  <c r="D1278" i="13" s="1"/>
  <c r="E1278" i="13" s="1"/>
  <c r="F1278" i="13" s="1"/>
  <c r="M1278" i="13" s="1"/>
  <c r="B1726" i="13"/>
  <c r="D1726" i="13" s="1"/>
  <c r="E1726" i="13" s="1"/>
  <c r="F1726" i="13" s="1"/>
  <c r="M1726" i="13" s="1"/>
  <c r="B106" i="13"/>
  <c r="D106" i="13" s="1"/>
  <c r="E106" i="13" s="1"/>
  <c r="F106" i="13" s="1"/>
  <c r="M106" i="13" s="1"/>
  <c r="B3718" i="13"/>
  <c r="D3718" i="13" s="1"/>
  <c r="E3718" i="13" s="1"/>
  <c r="F3718" i="13" s="1"/>
  <c r="M3718" i="13" s="1"/>
  <c r="B1806" i="13"/>
  <c r="D1806" i="13" s="1"/>
  <c r="E1806" i="13" s="1"/>
  <c r="F1806" i="13" s="1"/>
  <c r="M1806" i="13" s="1"/>
  <c r="B4048" i="13"/>
  <c r="D4048" i="13" s="1"/>
  <c r="E4048" i="13" s="1"/>
  <c r="F4048" i="13" s="1"/>
  <c r="M4048" i="13" s="1"/>
  <c r="B2607" i="13"/>
  <c r="D2607" i="13" s="1"/>
  <c r="E2607" i="13" s="1"/>
  <c r="F2607" i="13" s="1"/>
  <c r="M2607" i="13" s="1"/>
  <c r="B619" i="13"/>
  <c r="D619" i="13" s="1"/>
  <c r="E619" i="13" s="1"/>
  <c r="F619" i="13" s="1"/>
  <c r="M619" i="13" s="1"/>
  <c r="B3953" i="13"/>
  <c r="D3953" i="13" s="1"/>
  <c r="E3953" i="13" s="1"/>
  <c r="F3953" i="13" s="1"/>
  <c r="M3953" i="13" s="1"/>
  <c r="B447" i="13"/>
  <c r="D447" i="13" s="1"/>
  <c r="E447" i="13" s="1"/>
  <c r="F447" i="13" s="1"/>
  <c r="M447" i="13" s="1"/>
  <c r="B1288" i="13"/>
  <c r="D1288" i="13" s="1"/>
  <c r="E1288" i="13" s="1"/>
  <c r="F1288" i="13" s="1"/>
  <c r="M1288" i="13" s="1"/>
  <c r="B1721" i="13"/>
  <c r="D1721" i="13" s="1"/>
  <c r="E1721" i="13" s="1"/>
  <c r="F1721" i="13" s="1"/>
  <c r="M1721" i="13" s="1"/>
  <c r="B1390" i="13"/>
  <c r="D1390" i="13" s="1"/>
  <c r="E1390" i="13" s="1"/>
  <c r="F1390" i="13" s="1"/>
  <c r="M1390" i="13" s="1"/>
  <c r="B3960" i="13"/>
  <c r="D3960" i="13" s="1"/>
  <c r="E3960" i="13" s="1"/>
  <c r="F3960" i="13" s="1"/>
  <c r="M3960" i="13" s="1"/>
  <c r="B4011" i="13"/>
  <c r="D4011" i="13" s="1"/>
  <c r="E4011" i="13" s="1"/>
  <c r="F4011" i="13" s="1"/>
  <c r="M4011" i="13" s="1"/>
  <c r="B1988" i="13"/>
  <c r="D1988" i="13" s="1"/>
  <c r="E1988" i="13" s="1"/>
  <c r="F1988" i="13" s="1"/>
  <c r="M1988" i="13" s="1"/>
  <c r="B2868" i="13"/>
  <c r="D2868" i="13" s="1"/>
  <c r="E2868" i="13" s="1"/>
  <c r="F2868" i="13" s="1"/>
  <c r="M2868" i="13" s="1"/>
  <c r="B115" i="13"/>
  <c r="D115" i="13" s="1"/>
  <c r="E115" i="13" s="1"/>
  <c r="F115" i="13" s="1"/>
  <c r="M115" i="13" s="1"/>
  <c r="B2412" i="13"/>
  <c r="D2412" i="13" s="1"/>
  <c r="E2412" i="13" s="1"/>
  <c r="F2412" i="13" s="1"/>
  <c r="M2412" i="13" s="1"/>
  <c r="B3798" i="13"/>
  <c r="D3798" i="13" s="1"/>
  <c r="E3798" i="13" s="1"/>
  <c r="F3798" i="13" s="1"/>
  <c r="M3798" i="13" s="1"/>
  <c r="B1498" i="13"/>
  <c r="D1498" i="13" s="1"/>
  <c r="E1498" i="13" s="1"/>
  <c r="F1498" i="13" s="1"/>
  <c r="M1498" i="13" s="1"/>
  <c r="B4159" i="13"/>
  <c r="D4159" i="13" s="1"/>
  <c r="E4159" i="13" s="1"/>
  <c r="F4159" i="13" s="1"/>
  <c r="M4159" i="13" s="1"/>
  <c r="B3494" i="13"/>
  <c r="D3494" i="13" s="1"/>
  <c r="E3494" i="13" s="1"/>
  <c r="F3494" i="13" s="1"/>
  <c r="M3494" i="13" s="1"/>
  <c r="B3738" i="13"/>
  <c r="D3738" i="13" s="1"/>
  <c r="E3738" i="13" s="1"/>
  <c r="F3738" i="13" s="1"/>
  <c r="M3738" i="13" s="1"/>
  <c r="B2180" i="13"/>
  <c r="D2180" i="13" s="1"/>
  <c r="E2180" i="13" s="1"/>
  <c r="F2180" i="13" s="1"/>
  <c r="M2180" i="13" s="1"/>
  <c r="B504" i="13"/>
  <c r="D504" i="13" s="1"/>
  <c r="E504" i="13" s="1"/>
  <c r="F504" i="13" s="1"/>
  <c r="M504" i="13" s="1"/>
  <c r="B612" i="13"/>
  <c r="D612" i="13" s="1"/>
  <c r="E612" i="13" s="1"/>
  <c r="F612" i="13" s="1"/>
  <c r="M612" i="13" s="1"/>
  <c r="B3279" i="13"/>
  <c r="D3279" i="13" s="1"/>
  <c r="E3279" i="13" s="1"/>
  <c r="F3279" i="13" s="1"/>
  <c r="M3279" i="13" s="1"/>
  <c r="B597" i="13"/>
  <c r="D597" i="13" s="1"/>
  <c r="E597" i="13" s="1"/>
  <c r="F597" i="13" s="1"/>
  <c r="M597" i="13" s="1"/>
  <c r="B4051" i="13"/>
  <c r="D4051" i="13" s="1"/>
  <c r="E4051" i="13" s="1"/>
  <c r="F4051" i="13" s="1"/>
  <c r="M4051" i="13" s="1"/>
  <c r="B3418" i="13"/>
  <c r="D3418" i="13" s="1"/>
  <c r="E3418" i="13" s="1"/>
  <c r="F3418" i="13" s="1"/>
  <c r="M3418" i="13" s="1"/>
  <c r="B699" i="13"/>
  <c r="D699" i="13" s="1"/>
  <c r="E699" i="13" s="1"/>
  <c r="F699" i="13" s="1"/>
  <c r="M699" i="13" s="1"/>
  <c r="B185" i="13"/>
  <c r="D185" i="13" s="1"/>
  <c r="E185" i="13" s="1"/>
  <c r="F185" i="13" s="1"/>
  <c r="M185" i="13" s="1"/>
  <c r="B1573" i="13"/>
  <c r="D1573" i="13" s="1"/>
  <c r="E1573" i="13" s="1"/>
  <c r="F1573" i="13" s="1"/>
  <c r="M1573" i="13" s="1"/>
  <c r="B316" i="13"/>
  <c r="D316" i="13" s="1"/>
  <c r="E316" i="13" s="1"/>
  <c r="F316" i="13" s="1"/>
  <c r="M316" i="13" s="1"/>
  <c r="B512" i="13"/>
  <c r="D512" i="13" s="1"/>
  <c r="E512" i="13" s="1"/>
  <c r="F512" i="13" s="1"/>
  <c r="M512" i="13" s="1"/>
  <c r="B2328" i="13"/>
  <c r="D2328" i="13" s="1"/>
  <c r="E2328" i="13" s="1"/>
  <c r="F2328" i="13" s="1"/>
  <c r="M2328" i="13" s="1"/>
  <c r="B3142" i="13"/>
  <c r="D3142" i="13" s="1"/>
  <c r="E3142" i="13" s="1"/>
  <c r="F3142" i="13" s="1"/>
  <c r="M3142" i="13" s="1"/>
  <c r="B1285" i="13"/>
  <c r="D1285" i="13" s="1"/>
  <c r="E1285" i="13" s="1"/>
  <c r="F1285" i="13" s="1"/>
  <c r="M1285" i="13" s="1"/>
  <c r="B470" i="13"/>
  <c r="D470" i="13" s="1"/>
  <c r="E470" i="13" s="1"/>
  <c r="F470" i="13" s="1"/>
  <c r="M470" i="13" s="1"/>
  <c r="B3305" i="13"/>
  <c r="D3305" i="13" s="1"/>
  <c r="E3305" i="13" s="1"/>
  <c r="F3305" i="13" s="1"/>
  <c r="M3305" i="13" s="1"/>
  <c r="B2209" i="13"/>
  <c r="D2209" i="13" s="1"/>
  <c r="E2209" i="13" s="1"/>
  <c r="F2209" i="13" s="1"/>
  <c r="M2209" i="13" s="1"/>
  <c r="B3014" i="13"/>
  <c r="D3014" i="13" s="1"/>
  <c r="E3014" i="13" s="1"/>
  <c r="F3014" i="13" s="1"/>
  <c r="M3014" i="13" s="1"/>
  <c r="B1927" i="13"/>
  <c r="D1927" i="13" s="1"/>
  <c r="E1927" i="13" s="1"/>
  <c r="F1927" i="13" s="1"/>
  <c r="M1927" i="13" s="1"/>
  <c r="B2391" i="13"/>
  <c r="D2391" i="13" s="1"/>
  <c r="E2391" i="13" s="1"/>
  <c r="F2391" i="13" s="1"/>
  <c r="M2391" i="13" s="1"/>
  <c r="B4131" i="13"/>
  <c r="D4131" i="13" s="1"/>
  <c r="E4131" i="13" s="1"/>
  <c r="F4131" i="13" s="1"/>
  <c r="M4131" i="13" s="1"/>
  <c r="B1428" i="13"/>
  <c r="D1428" i="13" s="1"/>
  <c r="E1428" i="13" s="1"/>
  <c r="F1428" i="13" s="1"/>
  <c r="M1428" i="13" s="1"/>
  <c r="B1170" i="13"/>
  <c r="D1170" i="13" s="1"/>
  <c r="E1170" i="13" s="1"/>
  <c r="F1170" i="13" s="1"/>
  <c r="M1170" i="13" s="1"/>
  <c r="B2463" i="13"/>
  <c r="D2463" i="13" s="1"/>
  <c r="E2463" i="13" s="1"/>
  <c r="F2463" i="13" s="1"/>
  <c r="M2463" i="13" s="1"/>
  <c r="B2312" i="13"/>
  <c r="D2312" i="13" s="1"/>
  <c r="E2312" i="13" s="1"/>
  <c r="F2312" i="13" s="1"/>
  <c r="M2312" i="13" s="1"/>
  <c r="B2872" i="13"/>
  <c r="D2872" i="13" s="1"/>
  <c r="E2872" i="13" s="1"/>
  <c r="F2872" i="13" s="1"/>
  <c r="M2872" i="13" s="1"/>
  <c r="B3946" i="13"/>
  <c r="D3946" i="13" s="1"/>
  <c r="E3946" i="13" s="1"/>
  <c r="F3946" i="13" s="1"/>
  <c r="M3946" i="13" s="1"/>
  <c r="B1157" i="13"/>
  <c r="D1157" i="13" s="1"/>
  <c r="E1157" i="13" s="1"/>
  <c r="F1157" i="13" s="1"/>
  <c r="M1157" i="13" s="1"/>
  <c r="B2833" i="13"/>
  <c r="D2833" i="13" s="1"/>
  <c r="E2833" i="13" s="1"/>
  <c r="F2833" i="13" s="1"/>
  <c r="M2833" i="13" s="1"/>
  <c r="B2801" i="13"/>
  <c r="D2801" i="13" s="1"/>
  <c r="E2801" i="13" s="1"/>
  <c r="F2801" i="13" s="1"/>
  <c r="M2801" i="13" s="1"/>
  <c r="B1321" i="13"/>
  <c r="D1321" i="13" s="1"/>
  <c r="E1321" i="13" s="1"/>
  <c r="F1321" i="13" s="1"/>
  <c r="M1321" i="13" s="1"/>
  <c r="B2321" i="13"/>
  <c r="D2321" i="13" s="1"/>
  <c r="E2321" i="13" s="1"/>
  <c r="F2321" i="13" s="1"/>
  <c r="M2321" i="13" s="1"/>
  <c r="B911" i="13"/>
  <c r="D911" i="13" s="1"/>
  <c r="E911" i="13" s="1"/>
  <c r="F911" i="13" s="1"/>
  <c r="M911" i="13" s="1"/>
  <c r="B2714" i="13"/>
  <c r="D2714" i="13" s="1"/>
  <c r="E2714" i="13" s="1"/>
  <c r="F2714" i="13" s="1"/>
  <c r="M2714" i="13" s="1"/>
  <c r="B3531" i="13"/>
  <c r="D3531" i="13" s="1"/>
  <c r="E3531" i="13" s="1"/>
  <c r="F3531" i="13" s="1"/>
  <c r="M3531" i="13" s="1"/>
  <c r="B2637" i="13"/>
  <c r="D2637" i="13" s="1"/>
  <c r="E2637" i="13" s="1"/>
  <c r="F2637" i="13" s="1"/>
  <c r="M2637" i="13" s="1"/>
  <c r="B786" i="13"/>
  <c r="D786" i="13" s="1"/>
  <c r="E786" i="13" s="1"/>
  <c r="F786" i="13" s="1"/>
  <c r="M786" i="13" s="1"/>
  <c r="B4197" i="13"/>
  <c r="D4197" i="13" s="1"/>
  <c r="E4197" i="13" s="1"/>
  <c r="F4197" i="13" s="1"/>
  <c r="M4197" i="13" s="1"/>
  <c r="B2413" i="13"/>
  <c r="D2413" i="13" s="1"/>
  <c r="E2413" i="13" s="1"/>
  <c r="F2413" i="13" s="1"/>
  <c r="M2413" i="13" s="1"/>
  <c r="B1352" i="13"/>
  <c r="D1352" i="13" s="1"/>
  <c r="E1352" i="13" s="1"/>
  <c r="F1352" i="13" s="1"/>
  <c r="M1352" i="13" s="1"/>
  <c r="B2186" i="13"/>
  <c r="D2186" i="13" s="1"/>
  <c r="E2186" i="13" s="1"/>
  <c r="F2186" i="13" s="1"/>
  <c r="M2186" i="13" s="1"/>
  <c r="B2932" i="13"/>
  <c r="D2932" i="13" s="1"/>
  <c r="E2932" i="13" s="1"/>
  <c r="F2932" i="13" s="1"/>
  <c r="M2932" i="13" s="1"/>
  <c r="B972" i="13"/>
  <c r="D972" i="13" s="1"/>
  <c r="E972" i="13" s="1"/>
  <c r="F972" i="13" s="1"/>
  <c r="M972" i="13" s="1"/>
  <c r="B2589" i="13"/>
  <c r="D2589" i="13" s="1"/>
  <c r="E2589" i="13" s="1"/>
  <c r="F2589" i="13" s="1"/>
  <c r="M2589" i="13" s="1"/>
  <c r="B4184" i="13"/>
  <c r="D4184" i="13" s="1"/>
  <c r="E4184" i="13" s="1"/>
  <c r="F4184" i="13" s="1"/>
  <c r="M4184" i="13" s="1"/>
  <c r="B1770" i="13"/>
  <c r="D1770" i="13" s="1"/>
  <c r="E1770" i="13" s="1"/>
  <c r="F1770" i="13" s="1"/>
  <c r="M1770" i="13" s="1"/>
  <c r="B1112" i="13"/>
  <c r="D1112" i="13" s="1"/>
  <c r="E1112" i="13" s="1"/>
  <c r="F1112" i="13" s="1"/>
  <c r="M1112" i="13" s="1"/>
  <c r="B880" i="13"/>
  <c r="D880" i="13" s="1"/>
  <c r="E880" i="13" s="1"/>
  <c r="F880" i="13" s="1"/>
  <c r="M880" i="13" s="1"/>
  <c r="B3546" i="13"/>
  <c r="D3546" i="13" s="1"/>
  <c r="E3546" i="13" s="1"/>
  <c r="F3546" i="13" s="1"/>
  <c r="M3546" i="13" s="1"/>
  <c r="B1523" i="13"/>
  <c r="D1523" i="13" s="1"/>
  <c r="E1523" i="13" s="1"/>
  <c r="F1523" i="13" s="1"/>
  <c r="M1523" i="13" s="1"/>
  <c r="B967" i="13"/>
  <c r="D967" i="13" s="1"/>
  <c r="E967" i="13" s="1"/>
  <c r="F967" i="13" s="1"/>
  <c r="M967" i="13" s="1"/>
  <c r="B1225" i="13"/>
  <c r="D1225" i="13" s="1"/>
  <c r="E1225" i="13" s="1"/>
  <c r="F1225" i="13" s="1"/>
  <c r="M1225" i="13" s="1"/>
  <c r="B3628" i="13"/>
  <c r="D3628" i="13" s="1"/>
  <c r="E3628" i="13" s="1"/>
  <c r="F3628" i="13" s="1"/>
  <c r="M3628" i="13" s="1"/>
  <c r="B451" i="13"/>
  <c r="D451" i="13" s="1"/>
  <c r="E451" i="13" s="1"/>
  <c r="F451" i="13" s="1"/>
  <c r="M451" i="13" s="1"/>
  <c r="B97" i="13"/>
  <c r="D97" i="13" s="1"/>
  <c r="E97" i="13" s="1"/>
  <c r="F97" i="13" s="1"/>
  <c r="M97" i="13" s="1"/>
  <c r="B1772" i="13"/>
  <c r="D1772" i="13" s="1"/>
  <c r="E1772" i="13" s="1"/>
  <c r="F1772" i="13" s="1"/>
  <c r="M1772" i="13" s="1"/>
  <c r="B137" i="13"/>
  <c r="D137" i="13" s="1"/>
  <c r="E137" i="13" s="1"/>
  <c r="F137" i="13" s="1"/>
  <c r="M137" i="13" s="1"/>
  <c r="B3354" i="13"/>
  <c r="D3354" i="13" s="1"/>
  <c r="E3354" i="13" s="1"/>
  <c r="F3354" i="13" s="1"/>
  <c r="M3354" i="13" s="1"/>
  <c r="B1879" i="13"/>
  <c r="D1879" i="13" s="1"/>
  <c r="E1879" i="13" s="1"/>
  <c r="F1879" i="13" s="1"/>
  <c r="M1879" i="13" s="1"/>
  <c r="B3374" i="13"/>
  <c r="D3374" i="13" s="1"/>
  <c r="E3374" i="13" s="1"/>
  <c r="F3374" i="13" s="1"/>
  <c r="M3374" i="13" s="1"/>
  <c r="B3883" i="13"/>
  <c r="D3883" i="13" s="1"/>
  <c r="E3883" i="13" s="1"/>
  <c r="F3883" i="13" s="1"/>
  <c r="M3883" i="13" s="1"/>
  <c r="B1464" i="13"/>
  <c r="D1464" i="13" s="1"/>
  <c r="E1464" i="13" s="1"/>
  <c r="F1464" i="13" s="1"/>
  <c r="M1464" i="13" s="1"/>
  <c r="B820" i="13"/>
  <c r="D820" i="13" s="1"/>
  <c r="E820" i="13" s="1"/>
  <c r="F820" i="13" s="1"/>
  <c r="M820" i="13" s="1"/>
  <c r="B2832" i="13"/>
  <c r="D2832" i="13" s="1"/>
  <c r="E2832" i="13" s="1"/>
  <c r="F2832" i="13" s="1"/>
  <c r="M2832" i="13" s="1"/>
  <c r="B1895" i="13"/>
  <c r="D1895" i="13" s="1"/>
  <c r="E1895" i="13" s="1"/>
  <c r="F1895" i="13" s="1"/>
  <c r="M1895" i="13" s="1"/>
  <c r="B412" i="13"/>
  <c r="D412" i="13" s="1"/>
  <c r="E412" i="13" s="1"/>
  <c r="F412" i="13" s="1"/>
  <c r="M412" i="13" s="1"/>
  <c r="B3694" i="13"/>
  <c r="D3694" i="13" s="1"/>
  <c r="E3694" i="13" s="1"/>
  <c r="F3694" i="13" s="1"/>
  <c r="M3694" i="13" s="1"/>
  <c r="B3357" i="13"/>
  <c r="D3357" i="13" s="1"/>
  <c r="E3357" i="13" s="1"/>
  <c r="F3357" i="13" s="1"/>
  <c r="M3357" i="13" s="1"/>
  <c r="B3491" i="13"/>
  <c r="D3491" i="13" s="1"/>
  <c r="E3491" i="13" s="1"/>
  <c r="F3491" i="13" s="1"/>
  <c r="M3491" i="13" s="1"/>
  <c r="B179" i="13"/>
  <c r="D179" i="13" s="1"/>
  <c r="E179" i="13" s="1"/>
  <c r="F179" i="13" s="1"/>
  <c r="M179" i="13" s="1"/>
  <c r="B2420" i="13"/>
  <c r="D2420" i="13" s="1"/>
  <c r="E2420" i="13" s="1"/>
  <c r="F2420" i="13" s="1"/>
  <c r="M2420" i="13" s="1"/>
  <c r="B3459" i="13"/>
  <c r="D3459" i="13" s="1"/>
  <c r="E3459" i="13" s="1"/>
  <c r="F3459" i="13" s="1"/>
  <c r="M3459" i="13" s="1"/>
  <c r="B2593" i="13"/>
  <c r="D2593" i="13" s="1"/>
  <c r="E2593" i="13" s="1"/>
  <c r="F2593" i="13" s="1"/>
  <c r="M2593" i="13" s="1"/>
  <c r="B283" i="13"/>
  <c r="D283" i="13" s="1"/>
  <c r="E283" i="13" s="1"/>
  <c r="F283" i="13" s="1"/>
  <c r="M283" i="13" s="1"/>
  <c r="B2427" i="13"/>
  <c r="D2427" i="13" s="1"/>
  <c r="E2427" i="13" s="1"/>
  <c r="F2427" i="13" s="1"/>
  <c r="M2427" i="13" s="1"/>
  <c r="B2522" i="13"/>
  <c r="D2522" i="13" s="1"/>
  <c r="E2522" i="13" s="1"/>
  <c r="F2522" i="13" s="1"/>
  <c r="M2522" i="13" s="1"/>
  <c r="B10" i="13"/>
  <c r="D10" i="13" s="1"/>
  <c r="E10" i="13" s="1"/>
  <c r="F10" i="13" s="1"/>
  <c r="M10" i="13" s="1"/>
  <c r="B2896" i="13"/>
  <c r="D2896" i="13" s="1"/>
  <c r="E2896" i="13" s="1"/>
  <c r="F2896" i="13" s="1"/>
  <c r="M2896" i="13" s="1"/>
  <c r="B2105" i="13"/>
  <c r="D2105" i="13" s="1"/>
  <c r="E2105" i="13" s="1"/>
  <c r="F2105" i="13" s="1"/>
  <c r="M2105" i="13" s="1"/>
  <c r="B1810" i="13"/>
  <c r="D1810" i="13" s="1"/>
  <c r="E1810" i="13" s="1"/>
  <c r="F1810" i="13" s="1"/>
  <c r="M1810" i="13" s="1"/>
  <c r="B3570" i="13"/>
  <c r="D3570" i="13" s="1"/>
  <c r="E3570" i="13" s="1"/>
  <c r="F3570" i="13" s="1"/>
  <c r="M3570" i="13" s="1"/>
  <c r="B3214" i="13"/>
  <c r="D3214" i="13" s="1"/>
  <c r="E3214" i="13" s="1"/>
  <c r="F3214" i="13" s="1"/>
  <c r="M3214" i="13" s="1"/>
  <c r="B2137" i="13"/>
  <c r="D2137" i="13" s="1"/>
  <c r="E2137" i="13" s="1"/>
  <c r="F2137" i="13" s="1"/>
  <c r="M2137" i="13" s="1"/>
  <c r="B2968" i="13"/>
  <c r="D2968" i="13" s="1"/>
  <c r="E2968" i="13" s="1"/>
  <c r="F2968" i="13" s="1"/>
  <c r="M2968" i="13" s="1"/>
  <c r="B2069" i="13"/>
  <c r="D2069" i="13" s="1"/>
  <c r="E2069" i="13" s="1"/>
  <c r="F2069" i="13" s="1"/>
  <c r="M2069" i="13" s="1"/>
  <c r="B105" i="13"/>
  <c r="D105" i="13" s="1"/>
  <c r="E105" i="13" s="1"/>
  <c r="F105" i="13" s="1"/>
  <c r="M105" i="13" s="1"/>
  <c r="B2706" i="13"/>
  <c r="D2706" i="13" s="1"/>
  <c r="E2706" i="13" s="1"/>
  <c r="F2706" i="13" s="1"/>
  <c r="M2706" i="13" s="1"/>
  <c r="B3888" i="13"/>
  <c r="D3888" i="13" s="1"/>
  <c r="E3888" i="13" s="1"/>
  <c r="F3888" i="13" s="1"/>
  <c r="M3888" i="13" s="1"/>
  <c r="B1725" i="13"/>
  <c r="D1725" i="13" s="1"/>
  <c r="E1725" i="13" s="1"/>
  <c r="F1725" i="13" s="1"/>
  <c r="M1725" i="13" s="1"/>
  <c r="B1532" i="13"/>
  <c r="D1532" i="13" s="1"/>
  <c r="E1532" i="13" s="1"/>
  <c r="F1532" i="13" s="1"/>
  <c r="M1532" i="13" s="1"/>
  <c r="B183" i="13"/>
  <c r="D183" i="13" s="1"/>
  <c r="E183" i="13" s="1"/>
  <c r="F183" i="13" s="1"/>
  <c r="M183" i="13" s="1"/>
  <c r="B629" i="13"/>
  <c r="D629" i="13" s="1"/>
  <c r="E629" i="13" s="1"/>
  <c r="F629" i="13" s="1"/>
  <c r="M629" i="13" s="1"/>
  <c r="B1767" i="13"/>
  <c r="D1767" i="13" s="1"/>
  <c r="E1767" i="13" s="1"/>
  <c r="F1767" i="13" s="1"/>
  <c r="M1767" i="13" s="1"/>
  <c r="B643" i="13"/>
  <c r="D643" i="13" s="1"/>
  <c r="E643" i="13" s="1"/>
  <c r="F643" i="13" s="1"/>
  <c r="M643" i="13" s="1"/>
  <c r="B1918" i="13"/>
  <c r="D1918" i="13" s="1"/>
  <c r="E1918" i="13" s="1"/>
  <c r="F1918" i="13" s="1"/>
  <c r="M1918" i="13" s="1"/>
  <c r="B4172" i="13"/>
  <c r="D4172" i="13" s="1"/>
  <c r="E4172" i="13" s="1"/>
  <c r="F4172" i="13" s="1"/>
  <c r="M4172" i="13" s="1"/>
  <c r="B1853" i="13"/>
  <c r="D1853" i="13" s="1"/>
  <c r="E1853" i="13" s="1"/>
  <c r="F1853" i="13" s="1"/>
  <c r="M1853" i="13" s="1"/>
  <c r="B1514" i="13"/>
  <c r="D1514" i="13" s="1"/>
  <c r="E1514" i="13" s="1"/>
  <c r="F1514" i="13" s="1"/>
  <c r="M1514" i="13" s="1"/>
  <c r="B2700" i="13"/>
  <c r="D2700" i="13" s="1"/>
  <c r="E2700" i="13" s="1"/>
  <c r="F2700" i="13" s="1"/>
  <c r="M2700" i="13" s="1"/>
  <c r="B3199" i="13"/>
  <c r="D3199" i="13" s="1"/>
  <c r="E3199" i="13" s="1"/>
  <c r="F3199" i="13" s="1"/>
  <c r="M3199" i="13" s="1"/>
  <c r="B2064" i="13"/>
  <c r="D2064" i="13" s="1"/>
  <c r="E2064" i="13" s="1"/>
  <c r="F2064" i="13" s="1"/>
  <c r="M2064" i="13" s="1"/>
  <c r="B2961" i="13"/>
  <c r="D2961" i="13" s="1"/>
  <c r="E2961" i="13" s="1"/>
  <c r="F2961" i="13" s="1"/>
  <c r="M2961" i="13" s="1"/>
  <c r="B2971" i="13"/>
  <c r="D2971" i="13" s="1"/>
  <c r="E2971" i="13" s="1"/>
  <c r="F2971" i="13" s="1"/>
  <c r="M2971" i="13" s="1"/>
  <c r="B3935" i="13"/>
  <c r="D3935" i="13" s="1"/>
  <c r="E3935" i="13" s="1"/>
  <c r="F3935" i="13" s="1"/>
  <c r="M3935" i="13" s="1"/>
  <c r="B4134" i="13"/>
  <c r="D4134" i="13" s="1"/>
  <c r="E4134" i="13" s="1"/>
  <c r="F4134" i="13" s="1"/>
  <c r="M4134" i="13" s="1"/>
  <c r="B2481" i="13"/>
  <c r="D2481" i="13" s="1"/>
  <c r="E2481" i="13" s="1"/>
  <c r="F2481" i="13" s="1"/>
  <c r="M2481" i="13" s="1"/>
  <c r="B2147" i="13"/>
  <c r="D2147" i="13" s="1"/>
  <c r="E2147" i="13" s="1"/>
  <c r="F2147" i="13" s="1"/>
  <c r="M2147" i="13" s="1"/>
  <c r="B836" i="13"/>
  <c r="D836" i="13" s="1"/>
  <c r="E836" i="13" s="1"/>
  <c r="F836" i="13" s="1"/>
  <c r="M836" i="13" s="1"/>
  <c r="B3541" i="13"/>
  <c r="D3541" i="13" s="1"/>
  <c r="E3541" i="13" s="1"/>
  <c r="F3541" i="13" s="1"/>
  <c r="M3541" i="13" s="1"/>
  <c r="B4144" i="13"/>
  <c r="D4144" i="13" s="1"/>
  <c r="E4144" i="13" s="1"/>
  <c r="F4144" i="13" s="1"/>
  <c r="M4144" i="13" s="1"/>
  <c r="B2917" i="13"/>
  <c r="D2917" i="13" s="1"/>
  <c r="E2917" i="13" s="1"/>
  <c r="F2917" i="13" s="1"/>
  <c r="M2917" i="13" s="1"/>
  <c r="B534" i="13"/>
  <c r="D534" i="13" s="1"/>
  <c r="E534" i="13" s="1"/>
  <c r="F534" i="13" s="1"/>
  <c r="M534" i="13" s="1"/>
  <c r="B1880" i="13"/>
  <c r="D1880" i="13" s="1"/>
  <c r="E1880" i="13" s="1"/>
  <c r="F1880" i="13" s="1"/>
  <c r="M1880" i="13" s="1"/>
  <c r="B1081" i="13"/>
  <c r="D1081" i="13" s="1"/>
  <c r="E1081" i="13" s="1"/>
  <c r="F1081" i="13" s="1"/>
  <c r="M1081" i="13" s="1"/>
  <c r="B3840" i="13"/>
  <c r="D3840" i="13" s="1"/>
  <c r="E3840" i="13" s="1"/>
  <c r="F3840" i="13" s="1"/>
  <c r="M3840" i="13" s="1"/>
  <c r="B3584" i="13"/>
  <c r="D3584" i="13" s="1"/>
  <c r="E3584" i="13" s="1"/>
  <c r="F3584" i="13" s="1"/>
  <c r="M3584" i="13" s="1"/>
  <c r="B1789" i="13"/>
  <c r="D1789" i="13" s="1"/>
  <c r="E1789" i="13" s="1"/>
  <c r="F1789" i="13" s="1"/>
  <c r="M1789" i="13" s="1"/>
  <c r="B2050" i="13"/>
  <c r="D2050" i="13" s="1"/>
  <c r="E2050" i="13" s="1"/>
  <c r="F2050" i="13" s="1"/>
  <c r="M2050" i="13" s="1"/>
  <c r="B1265" i="13"/>
  <c r="D1265" i="13" s="1"/>
  <c r="E1265" i="13" s="1"/>
  <c r="F1265" i="13" s="1"/>
  <c r="M1265" i="13" s="1"/>
  <c r="B2749" i="13"/>
  <c r="D2749" i="13" s="1"/>
  <c r="E2749" i="13" s="1"/>
  <c r="F2749" i="13" s="1"/>
  <c r="M2749" i="13" s="1"/>
  <c r="B2533" i="13"/>
  <c r="D2533" i="13" s="1"/>
  <c r="E2533" i="13" s="1"/>
  <c r="F2533" i="13" s="1"/>
  <c r="M2533" i="13" s="1"/>
  <c r="B2030" i="13"/>
  <c r="D2030" i="13" s="1"/>
  <c r="E2030" i="13" s="1"/>
  <c r="F2030" i="13" s="1"/>
  <c r="M2030" i="13" s="1"/>
  <c r="B2802" i="13"/>
  <c r="D2802" i="13" s="1"/>
  <c r="E2802" i="13" s="1"/>
  <c r="F2802" i="13" s="1"/>
  <c r="M2802" i="13" s="1"/>
  <c r="B2846" i="13"/>
  <c r="D2846" i="13" s="1"/>
  <c r="E2846" i="13" s="1"/>
  <c r="F2846" i="13" s="1"/>
  <c r="M2846" i="13" s="1"/>
  <c r="B194" i="13"/>
  <c r="D194" i="13" s="1"/>
  <c r="E194" i="13" s="1"/>
  <c r="F194" i="13" s="1"/>
  <c r="M194" i="13" s="1"/>
  <c r="B2622" i="13"/>
  <c r="D2622" i="13" s="1"/>
  <c r="E2622" i="13" s="1"/>
  <c r="F2622" i="13" s="1"/>
  <c r="M2622" i="13" s="1"/>
  <c r="B4142" i="13"/>
  <c r="D4142" i="13" s="1"/>
  <c r="E4142" i="13" s="1"/>
  <c r="F4142" i="13" s="1"/>
  <c r="M4142" i="13" s="1"/>
  <c r="B373" i="13"/>
  <c r="D373" i="13" s="1"/>
  <c r="E373" i="13" s="1"/>
  <c r="F373" i="13" s="1"/>
  <c r="M373" i="13" s="1"/>
  <c r="B3519" i="13"/>
  <c r="D3519" i="13" s="1"/>
  <c r="E3519" i="13" s="1"/>
  <c r="F3519" i="13" s="1"/>
  <c r="M3519" i="13" s="1"/>
  <c r="B753" i="13"/>
  <c r="D753" i="13" s="1"/>
  <c r="E753" i="13" s="1"/>
  <c r="F753" i="13" s="1"/>
  <c r="M753" i="13" s="1"/>
  <c r="B2103" i="13"/>
  <c r="D2103" i="13" s="1"/>
  <c r="E2103" i="13" s="1"/>
  <c r="F2103" i="13" s="1"/>
  <c r="M2103" i="13" s="1"/>
  <c r="B507" i="13"/>
  <c r="D507" i="13" s="1"/>
  <c r="E507" i="13" s="1"/>
  <c r="F507" i="13" s="1"/>
  <c r="M507" i="13" s="1"/>
  <c r="B3144" i="13"/>
  <c r="D3144" i="13" s="1"/>
  <c r="E3144" i="13" s="1"/>
  <c r="F3144" i="13" s="1"/>
  <c r="M3144" i="13" s="1"/>
  <c r="B2763" i="13"/>
  <c r="D2763" i="13" s="1"/>
  <c r="E2763" i="13" s="1"/>
  <c r="F2763" i="13" s="1"/>
  <c r="M2763" i="13" s="1"/>
  <c r="B2239" i="13"/>
  <c r="D2239" i="13" s="1"/>
  <c r="E2239" i="13" s="1"/>
  <c r="F2239" i="13" s="1"/>
  <c r="M2239" i="13" s="1"/>
  <c r="B3202" i="13"/>
  <c r="D3202" i="13" s="1"/>
  <c r="E3202" i="13" s="1"/>
  <c r="F3202" i="13" s="1"/>
  <c r="M3202" i="13" s="1"/>
  <c r="B1688" i="13"/>
  <c r="D1688" i="13" s="1"/>
  <c r="E1688" i="13" s="1"/>
  <c r="F1688" i="13" s="1"/>
  <c r="M1688" i="13" s="1"/>
  <c r="B4012" i="13"/>
  <c r="D4012" i="13" s="1"/>
  <c r="E4012" i="13" s="1"/>
  <c r="F4012" i="13" s="1"/>
  <c r="M4012" i="13" s="1"/>
  <c r="B3212" i="13"/>
  <c r="D3212" i="13" s="1"/>
  <c r="E3212" i="13" s="1"/>
  <c r="F3212" i="13" s="1"/>
  <c r="M3212" i="13" s="1"/>
  <c r="B2666" i="13"/>
  <c r="D2666" i="13" s="1"/>
  <c r="E2666" i="13" s="1"/>
  <c r="F2666" i="13" s="1"/>
  <c r="M2666" i="13" s="1"/>
  <c r="B775" i="13"/>
  <c r="D775" i="13" s="1"/>
  <c r="E775" i="13" s="1"/>
  <c r="F775" i="13" s="1"/>
  <c r="M775" i="13" s="1"/>
  <c r="B131" i="13"/>
  <c r="D131" i="13" s="1"/>
  <c r="E131" i="13" s="1"/>
  <c r="F131" i="13" s="1"/>
  <c r="M131" i="13" s="1"/>
  <c r="B3560" i="13"/>
  <c r="D3560" i="13" s="1"/>
  <c r="E3560" i="13" s="1"/>
  <c r="F3560" i="13" s="1"/>
  <c r="M3560" i="13" s="1"/>
  <c r="B1981" i="13"/>
  <c r="D1981" i="13" s="1"/>
  <c r="E1981" i="13" s="1"/>
  <c r="F1981" i="13" s="1"/>
  <c r="M1981" i="13" s="1"/>
  <c r="B3909" i="13"/>
  <c r="D3909" i="13" s="1"/>
  <c r="E3909" i="13" s="1"/>
  <c r="F3909" i="13" s="1"/>
  <c r="M3909" i="13" s="1"/>
  <c r="B3685" i="13"/>
  <c r="D3685" i="13" s="1"/>
  <c r="E3685" i="13" s="1"/>
  <c r="F3685" i="13" s="1"/>
  <c r="M3685" i="13" s="1"/>
  <c r="B3755" i="13"/>
  <c r="D3755" i="13" s="1"/>
  <c r="E3755" i="13" s="1"/>
  <c r="F3755" i="13" s="1"/>
  <c r="M3755" i="13" s="1"/>
  <c r="B129" i="13"/>
  <c r="D129" i="13" s="1"/>
  <c r="E129" i="13" s="1"/>
  <c r="F129" i="13" s="1"/>
  <c r="M129" i="13" s="1"/>
  <c r="B957" i="13"/>
  <c r="D957" i="13" s="1"/>
  <c r="E957" i="13" s="1"/>
  <c r="F957" i="13" s="1"/>
  <c r="M957" i="13" s="1"/>
  <c r="B3972" i="13"/>
  <c r="D3972" i="13" s="1"/>
  <c r="E3972" i="13" s="1"/>
  <c r="F3972" i="13" s="1"/>
  <c r="M3972" i="13" s="1"/>
  <c r="B1310" i="13"/>
  <c r="D1310" i="13" s="1"/>
  <c r="E1310" i="13" s="1"/>
  <c r="F1310" i="13" s="1"/>
  <c r="M1310" i="13" s="1"/>
  <c r="B1020" i="13"/>
  <c r="D1020" i="13" s="1"/>
  <c r="E1020" i="13" s="1"/>
  <c r="F1020" i="13" s="1"/>
  <c r="M1020" i="13" s="1"/>
  <c r="B2789" i="13"/>
  <c r="D2789" i="13" s="1"/>
  <c r="E2789" i="13" s="1"/>
  <c r="F2789" i="13" s="1"/>
  <c r="M2789" i="13" s="1"/>
  <c r="B532" i="13"/>
  <c r="D532" i="13" s="1"/>
  <c r="E532" i="13" s="1"/>
  <c r="F532" i="13" s="1"/>
  <c r="M532" i="13" s="1"/>
  <c r="B1666" i="13"/>
  <c r="D1666" i="13" s="1"/>
  <c r="E1666" i="13" s="1"/>
  <c r="F1666" i="13" s="1"/>
  <c r="M1666" i="13" s="1"/>
  <c r="B3263" i="13"/>
  <c r="D3263" i="13" s="1"/>
  <c r="E3263" i="13" s="1"/>
  <c r="F3263" i="13" s="1"/>
  <c r="M3263" i="13" s="1"/>
  <c r="B2390" i="13"/>
  <c r="D2390" i="13" s="1"/>
  <c r="E2390" i="13" s="1"/>
  <c r="F2390" i="13" s="1"/>
  <c r="M2390" i="13" s="1"/>
  <c r="B2780" i="13"/>
  <c r="D2780" i="13" s="1"/>
  <c r="E2780" i="13" s="1"/>
  <c r="F2780" i="13" s="1"/>
  <c r="M2780" i="13" s="1"/>
  <c r="B1197" i="13"/>
  <c r="D1197" i="13" s="1"/>
  <c r="E1197" i="13" s="1"/>
  <c r="F1197" i="13" s="1"/>
  <c r="M1197" i="13" s="1"/>
  <c r="B3201" i="13"/>
  <c r="D3201" i="13" s="1"/>
  <c r="E3201" i="13" s="1"/>
  <c r="F3201" i="13" s="1"/>
  <c r="M3201" i="13" s="1"/>
  <c r="B4061" i="13"/>
  <c r="D4061" i="13" s="1"/>
  <c r="E4061" i="13" s="1"/>
  <c r="F4061" i="13" s="1"/>
  <c r="M4061" i="13" s="1"/>
  <c r="B2278" i="13"/>
  <c r="D2278" i="13" s="1"/>
  <c r="E2278" i="13" s="1"/>
  <c r="F2278" i="13" s="1"/>
  <c r="M2278" i="13" s="1"/>
  <c r="B3813" i="13"/>
  <c r="D3813" i="13" s="1"/>
  <c r="E3813" i="13" s="1"/>
  <c r="F3813" i="13" s="1"/>
  <c r="M3813" i="13" s="1"/>
  <c r="B2993" i="13"/>
  <c r="D2993" i="13" s="1"/>
  <c r="E2993" i="13" s="1"/>
  <c r="F2993" i="13" s="1"/>
  <c r="M2993" i="13" s="1"/>
  <c r="B1974" i="13"/>
  <c r="D1974" i="13" s="1"/>
  <c r="E1974" i="13" s="1"/>
  <c r="F1974" i="13" s="1"/>
  <c r="M1974" i="13" s="1"/>
  <c r="B2937" i="13"/>
  <c r="D2937" i="13" s="1"/>
  <c r="E2937" i="13" s="1"/>
  <c r="F2937" i="13" s="1"/>
  <c r="M2937" i="13" s="1"/>
  <c r="B1297" i="13"/>
  <c r="D1297" i="13" s="1"/>
  <c r="E1297" i="13" s="1"/>
  <c r="F1297" i="13" s="1"/>
  <c r="M1297" i="13" s="1"/>
  <c r="B1172" i="13"/>
  <c r="D1172" i="13" s="1"/>
  <c r="E1172" i="13" s="1"/>
  <c r="F1172" i="13" s="1"/>
  <c r="M1172" i="13" s="1"/>
  <c r="B3833" i="13"/>
  <c r="D3833" i="13" s="1"/>
  <c r="E3833" i="13" s="1"/>
  <c r="F3833" i="13" s="1"/>
  <c r="M3833" i="13" s="1"/>
  <c r="B3077" i="13"/>
  <c r="D3077" i="13" s="1"/>
  <c r="E3077" i="13" s="1"/>
  <c r="F3077" i="13" s="1"/>
  <c r="M3077" i="13" s="1"/>
  <c r="B2354" i="13"/>
  <c r="D2354" i="13" s="1"/>
  <c r="E2354" i="13" s="1"/>
  <c r="F2354" i="13" s="1"/>
  <c r="M2354" i="13" s="1"/>
  <c r="B567" i="13"/>
  <c r="D567" i="13" s="1"/>
  <c r="E567" i="13" s="1"/>
  <c r="F567" i="13" s="1"/>
  <c r="M567" i="13" s="1"/>
  <c r="B2259" i="13"/>
  <c r="D2259" i="13" s="1"/>
  <c r="E2259" i="13" s="1"/>
  <c r="F2259" i="13" s="1"/>
  <c r="M2259" i="13" s="1"/>
  <c r="B578" i="13"/>
  <c r="D578" i="13" s="1"/>
  <c r="E578" i="13" s="1"/>
  <c r="F578" i="13" s="1"/>
  <c r="M578" i="13" s="1"/>
  <c r="B1050" i="13"/>
  <c r="D1050" i="13" s="1"/>
  <c r="E1050" i="13" s="1"/>
  <c r="F1050" i="13" s="1"/>
  <c r="M1050" i="13" s="1"/>
  <c r="B3369" i="13"/>
  <c r="D3369" i="13" s="1"/>
  <c r="E3369" i="13" s="1"/>
  <c r="F3369" i="13" s="1"/>
  <c r="M3369" i="13" s="1"/>
  <c r="B1840" i="13"/>
  <c r="D1840" i="13" s="1"/>
  <c r="E1840" i="13" s="1"/>
  <c r="F1840" i="13" s="1"/>
  <c r="M1840" i="13" s="1"/>
  <c r="B1877" i="13"/>
  <c r="D1877" i="13" s="1"/>
  <c r="E1877" i="13" s="1"/>
  <c r="F1877" i="13" s="1"/>
  <c r="M1877" i="13" s="1"/>
  <c r="B3505" i="13"/>
  <c r="D3505" i="13" s="1"/>
  <c r="E3505" i="13" s="1"/>
  <c r="F3505" i="13" s="1"/>
  <c r="M3505" i="13" s="1"/>
  <c r="B485" i="13"/>
  <c r="D485" i="13" s="1"/>
  <c r="E485" i="13" s="1"/>
  <c r="F485" i="13" s="1"/>
  <c r="M485" i="13" s="1"/>
  <c r="B347" i="13"/>
  <c r="D347" i="13" s="1"/>
  <c r="E347" i="13" s="1"/>
  <c r="F347" i="13" s="1"/>
  <c r="M347" i="13" s="1"/>
  <c r="B1759" i="13"/>
  <c r="D1759" i="13" s="1"/>
  <c r="E1759" i="13" s="1"/>
  <c r="F1759" i="13" s="1"/>
  <c r="M1759" i="13" s="1"/>
  <c r="B1743" i="13"/>
  <c r="D1743" i="13" s="1"/>
  <c r="E1743" i="13" s="1"/>
  <c r="F1743" i="13" s="1"/>
  <c r="M1743" i="13" s="1"/>
  <c r="B2574" i="13"/>
  <c r="D2574" i="13" s="1"/>
  <c r="E2574" i="13" s="1"/>
  <c r="F2574" i="13" s="1"/>
  <c r="M2574" i="13" s="1"/>
  <c r="B1109" i="13"/>
  <c r="D1109" i="13" s="1"/>
  <c r="E1109" i="13" s="1"/>
  <c r="F1109" i="13" s="1"/>
  <c r="M1109" i="13" s="1"/>
  <c r="B1928" i="13"/>
  <c r="D1928" i="13" s="1"/>
  <c r="E1928" i="13" s="1"/>
  <c r="F1928" i="13" s="1"/>
  <c r="M1928" i="13" s="1"/>
  <c r="B3390" i="13"/>
  <c r="D3390" i="13" s="1"/>
  <c r="E3390" i="13" s="1"/>
  <c r="F3390" i="13" s="1"/>
  <c r="M3390" i="13" s="1"/>
  <c r="B427" i="13"/>
  <c r="D427" i="13" s="1"/>
  <c r="E427" i="13" s="1"/>
  <c r="F427" i="13" s="1"/>
  <c r="M427" i="13" s="1"/>
  <c r="B1902" i="13"/>
  <c r="D1902" i="13" s="1"/>
  <c r="E1902" i="13" s="1"/>
  <c r="F1902" i="13" s="1"/>
  <c r="M1902" i="13" s="1"/>
  <c r="B1856" i="13"/>
  <c r="D1856" i="13" s="1"/>
  <c r="E1856" i="13" s="1"/>
  <c r="F1856" i="13" s="1"/>
  <c r="M1856" i="13" s="1"/>
  <c r="B3736" i="13"/>
  <c r="D3736" i="13" s="1"/>
  <c r="E3736" i="13" s="1"/>
  <c r="F3736" i="13" s="1"/>
  <c r="M3736" i="13" s="1"/>
  <c r="B4081" i="13"/>
  <c r="D4081" i="13" s="1"/>
  <c r="E4081" i="13" s="1"/>
  <c r="F4081" i="13" s="1"/>
  <c r="M4081" i="13" s="1"/>
  <c r="B2874" i="13"/>
  <c r="D2874" i="13" s="1"/>
  <c r="E2874" i="13" s="1"/>
  <c r="F2874" i="13" s="1"/>
  <c r="M2874" i="13" s="1"/>
  <c r="B3095" i="13"/>
  <c r="D3095" i="13" s="1"/>
  <c r="E3095" i="13" s="1"/>
  <c r="F3095" i="13" s="1"/>
  <c r="M3095" i="13" s="1"/>
  <c r="B1032" i="13"/>
  <c r="D1032" i="13" s="1"/>
  <c r="E1032" i="13" s="1"/>
  <c r="F1032" i="13" s="1"/>
  <c r="M1032" i="13" s="1"/>
  <c r="B1351" i="13"/>
  <c r="D1351" i="13" s="1"/>
  <c r="E1351" i="13" s="1"/>
  <c r="F1351" i="13" s="1"/>
  <c r="M1351" i="13" s="1"/>
  <c r="B2195" i="13"/>
  <c r="D2195" i="13" s="1"/>
  <c r="E2195" i="13" s="1"/>
  <c r="F2195" i="13" s="1"/>
  <c r="M2195" i="13" s="1"/>
  <c r="B3096" i="13"/>
  <c r="D3096" i="13" s="1"/>
  <c r="E3096" i="13" s="1"/>
  <c r="F3096" i="13" s="1"/>
  <c r="M3096" i="13" s="1"/>
  <c r="B2842" i="13"/>
  <c r="D2842" i="13" s="1"/>
  <c r="E2842" i="13" s="1"/>
  <c r="F2842" i="13" s="1"/>
  <c r="M2842" i="13" s="1"/>
  <c r="B2089" i="13"/>
  <c r="D2089" i="13" s="1"/>
  <c r="E2089" i="13" s="1"/>
  <c r="F2089" i="13" s="1"/>
  <c r="M2089" i="13" s="1"/>
  <c r="B2124" i="13"/>
  <c r="D2124" i="13" s="1"/>
  <c r="E2124" i="13" s="1"/>
  <c r="F2124" i="13" s="1"/>
  <c r="M2124" i="13" s="1"/>
  <c r="B2953" i="13"/>
  <c r="D2953" i="13" s="1"/>
  <c r="E2953" i="13" s="1"/>
  <c r="F2953" i="13" s="1"/>
  <c r="M2953" i="13" s="1"/>
  <c r="B3777" i="13"/>
  <c r="D3777" i="13" s="1"/>
  <c r="E3777" i="13" s="1"/>
  <c r="F3777" i="13" s="1"/>
  <c r="M3777" i="13" s="1"/>
  <c r="B2238" i="13"/>
  <c r="D2238" i="13" s="1"/>
  <c r="E2238" i="13" s="1"/>
  <c r="F2238" i="13" s="1"/>
  <c r="M2238" i="13" s="1"/>
  <c r="B3678" i="13"/>
  <c r="D3678" i="13" s="1"/>
  <c r="E3678" i="13" s="1"/>
  <c r="F3678" i="13" s="1"/>
  <c r="M3678" i="13" s="1"/>
  <c r="B2851" i="13"/>
  <c r="D2851" i="13" s="1"/>
  <c r="E2851" i="13" s="1"/>
  <c r="F2851" i="13" s="1"/>
  <c r="M2851" i="13" s="1"/>
  <c r="B2690" i="13"/>
  <c r="D2690" i="13" s="1"/>
  <c r="E2690" i="13" s="1"/>
  <c r="F2690" i="13" s="1"/>
  <c r="M2690" i="13" s="1"/>
  <c r="B3898" i="13"/>
  <c r="D3898" i="13" s="1"/>
  <c r="E3898" i="13" s="1"/>
  <c r="F3898" i="13" s="1"/>
  <c r="M3898" i="13" s="1"/>
  <c r="B2459" i="13"/>
  <c r="D2459" i="13" s="1"/>
  <c r="E2459" i="13" s="1"/>
  <c r="F2459" i="13" s="1"/>
  <c r="M2459" i="13" s="1"/>
  <c r="B1537" i="13"/>
  <c r="D1537" i="13" s="1"/>
  <c r="E1537" i="13" s="1"/>
  <c r="F1537" i="13" s="1"/>
  <c r="M1537" i="13" s="1"/>
  <c r="B375" i="13"/>
  <c r="D375" i="13" s="1"/>
  <c r="E375" i="13" s="1"/>
  <c r="F375" i="13" s="1"/>
  <c r="M375" i="13" s="1"/>
  <c r="B4015" i="13"/>
  <c r="D4015" i="13" s="1"/>
  <c r="E4015" i="13" s="1"/>
  <c r="F4015" i="13" s="1"/>
  <c r="M4015" i="13" s="1"/>
  <c r="B521" i="13"/>
  <c r="D521" i="13" s="1"/>
  <c r="E521" i="13" s="1"/>
  <c r="F521" i="13" s="1"/>
  <c r="M521" i="13" s="1"/>
  <c r="B3907" i="13"/>
  <c r="D3907" i="13" s="1"/>
  <c r="E3907" i="13" s="1"/>
  <c r="F3907" i="13" s="1"/>
  <c r="M3907" i="13" s="1"/>
  <c r="B1710" i="13"/>
  <c r="D1710" i="13" s="1"/>
  <c r="E1710" i="13" s="1"/>
  <c r="F1710" i="13" s="1"/>
  <c r="M1710" i="13" s="1"/>
  <c r="B2468" i="13"/>
  <c r="D2468" i="13" s="1"/>
  <c r="E2468" i="13" s="1"/>
  <c r="F2468" i="13" s="1"/>
  <c r="M2468" i="13" s="1"/>
  <c r="B2482" i="13"/>
  <c r="D2482" i="13" s="1"/>
  <c r="E2482" i="13" s="1"/>
  <c r="F2482" i="13" s="1"/>
  <c r="M2482" i="13" s="1"/>
  <c r="B3933" i="13"/>
  <c r="D3933" i="13" s="1"/>
  <c r="E3933" i="13" s="1"/>
  <c r="F3933" i="13" s="1"/>
  <c r="M3933" i="13" s="1"/>
  <c r="B3575" i="13"/>
  <c r="D3575" i="13" s="1"/>
  <c r="E3575" i="13" s="1"/>
  <c r="F3575" i="13" s="1"/>
  <c r="M3575" i="13" s="1"/>
  <c r="B2918" i="13"/>
  <c r="D2918" i="13" s="1"/>
  <c r="E2918" i="13" s="1"/>
  <c r="F2918" i="13" s="1"/>
  <c r="M2918" i="13" s="1"/>
  <c r="B626" i="13"/>
  <c r="D626" i="13" s="1"/>
  <c r="E626" i="13" s="1"/>
  <c r="F626" i="13" s="1"/>
  <c r="M626" i="13" s="1"/>
  <c r="B2477" i="13"/>
  <c r="D2477" i="13" s="1"/>
  <c r="E2477" i="13" s="1"/>
  <c r="F2477" i="13" s="1"/>
  <c r="M2477" i="13" s="1"/>
  <c r="B4147" i="13"/>
  <c r="D4147" i="13" s="1"/>
  <c r="E4147" i="13" s="1"/>
  <c r="F4147" i="13" s="1"/>
  <c r="M4147" i="13" s="1"/>
  <c r="B4196" i="13"/>
  <c r="D4196" i="13" s="1"/>
  <c r="E4196" i="13" s="1"/>
  <c r="F4196" i="13" s="1"/>
  <c r="M4196" i="13" s="1"/>
  <c r="B2260" i="13"/>
  <c r="D2260" i="13" s="1"/>
  <c r="E2260" i="13" s="1"/>
  <c r="F2260" i="13" s="1"/>
  <c r="M2260" i="13" s="1"/>
  <c r="B3452" i="13"/>
  <c r="D3452" i="13" s="1"/>
  <c r="E3452" i="13" s="1"/>
  <c r="F3452" i="13" s="1"/>
  <c r="M3452" i="13" s="1"/>
  <c r="B277" i="13"/>
  <c r="D277" i="13" s="1"/>
  <c r="E277" i="13" s="1"/>
  <c r="F277" i="13" s="1"/>
  <c r="M277" i="13" s="1"/>
  <c r="B2852" i="13"/>
  <c r="D2852" i="13" s="1"/>
  <c r="E2852" i="13" s="1"/>
  <c r="F2852" i="13" s="1"/>
  <c r="M2852" i="13" s="1"/>
  <c r="B884" i="13"/>
  <c r="D884" i="13" s="1"/>
  <c r="E884" i="13" s="1"/>
  <c r="F884" i="13" s="1"/>
  <c r="M884" i="13" s="1"/>
  <c r="B3623" i="13"/>
  <c r="D3623" i="13" s="1"/>
  <c r="E3623" i="13" s="1"/>
  <c r="F3623" i="13" s="1"/>
  <c r="M3623" i="13" s="1"/>
  <c r="B2108" i="13"/>
  <c r="D2108" i="13" s="1"/>
  <c r="E2108" i="13" s="1"/>
  <c r="F2108" i="13" s="1"/>
  <c r="M2108" i="13" s="1"/>
  <c r="B2152" i="13"/>
  <c r="D2152" i="13" s="1"/>
  <c r="E2152" i="13" s="1"/>
  <c r="F2152" i="13" s="1"/>
  <c r="M2152" i="13" s="1"/>
  <c r="B2443" i="13"/>
  <c r="D2443" i="13" s="1"/>
  <c r="E2443" i="13" s="1"/>
  <c r="F2443" i="13" s="1"/>
  <c r="M2443" i="13" s="1"/>
  <c r="B2854" i="13"/>
  <c r="D2854" i="13" s="1"/>
  <c r="E2854" i="13" s="1"/>
  <c r="F2854" i="13" s="1"/>
  <c r="M2854" i="13" s="1"/>
  <c r="B3778" i="13"/>
  <c r="D3778" i="13" s="1"/>
  <c r="E3778" i="13" s="1"/>
  <c r="F3778" i="13" s="1"/>
  <c r="M3778" i="13" s="1"/>
  <c r="B2346" i="13"/>
  <c r="D2346" i="13" s="1"/>
  <c r="E2346" i="13" s="1"/>
  <c r="F2346" i="13" s="1"/>
  <c r="M2346" i="13" s="1"/>
  <c r="B1697" i="13"/>
  <c r="D1697" i="13" s="1"/>
  <c r="E1697" i="13" s="1"/>
  <c r="F1697" i="13" s="1"/>
  <c r="M1697" i="13" s="1"/>
  <c r="B3812" i="13"/>
  <c r="D3812" i="13" s="1"/>
  <c r="E3812" i="13" s="1"/>
  <c r="F3812" i="13" s="1"/>
  <c r="M3812" i="13" s="1"/>
  <c r="B3826" i="13"/>
  <c r="D3826" i="13" s="1"/>
  <c r="E3826" i="13" s="1"/>
  <c r="F3826" i="13" s="1"/>
  <c r="M3826" i="13" s="1"/>
  <c r="B1529" i="13"/>
  <c r="D1529" i="13" s="1"/>
  <c r="E1529" i="13" s="1"/>
  <c r="F1529" i="13" s="1"/>
  <c r="M1529" i="13" s="1"/>
  <c r="B3067" i="13"/>
  <c r="D3067" i="13" s="1"/>
  <c r="E3067" i="13" s="1"/>
  <c r="F3067" i="13" s="1"/>
  <c r="M3067" i="13" s="1"/>
  <c r="B81" i="13"/>
  <c r="D81" i="13" s="1"/>
  <c r="E81" i="13" s="1"/>
  <c r="F81" i="13" s="1"/>
  <c r="M81" i="13" s="1"/>
  <c r="B3411" i="13"/>
  <c r="D3411" i="13" s="1"/>
  <c r="E3411" i="13" s="1"/>
  <c r="F3411" i="13" s="1"/>
  <c r="M3411" i="13" s="1"/>
  <c r="B1016" i="13"/>
  <c r="D1016" i="13" s="1"/>
  <c r="E1016" i="13" s="1"/>
  <c r="F1016" i="13" s="1"/>
  <c r="M1016" i="13" s="1"/>
  <c r="B2570" i="13"/>
  <c r="D2570" i="13" s="1"/>
  <c r="E2570" i="13" s="1"/>
  <c r="F2570" i="13" s="1"/>
  <c r="M2570" i="13" s="1"/>
  <c r="B666" i="13"/>
  <c r="D666" i="13" s="1"/>
  <c r="E666" i="13" s="1"/>
  <c r="F666" i="13" s="1"/>
  <c r="M666" i="13" s="1"/>
  <c r="B2540" i="13"/>
  <c r="D2540" i="13" s="1"/>
  <c r="E2540" i="13" s="1"/>
  <c r="F2540" i="13" s="1"/>
  <c r="M2540" i="13" s="1"/>
  <c r="B2462" i="13"/>
  <c r="D2462" i="13" s="1"/>
  <c r="E2462" i="13" s="1"/>
  <c r="F2462" i="13" s="1"/>
  <c r="M2462" i="13" s="1"/>
  <c r="B1558" i="13"/>
  <c r="D1558" i="13" s="1"/>
  <c r="E1558" i="13" s="1"/>
  <c r="F1558" i="13" s="1"/>
  <c r="M1558" i="13" s="1"/>
  <c r="B3862" i="13"/>
  <c r="D3862" i="13" s="1"/>
  <c r="E3862" i="13" s="1"/>
  <c r="F3862" i="13" s="1"/>
  <c r="M3862" i="13" s="1"/>
  <c r="B2531" i="13"/>
  <c r="D2531" i="13" s="1"/>
  <c r="E2531" i="13" s="1"/>
  <c r="F2531" i="13" s="1"/>
  <c r="M2531" i="13" s="1"/>
  <c r="B1542" i="13"/>
  <c r="D1542" i="13" s="1"/>
  <c r="E1542" i="13" s="1"/>
  <c r="F1542" i="13" s="1"/>
  <c r="M1542" i="13" s="1"/>
  <c r="B3624" i="13"/>
  <c r="D3624" i="13" s="1"/>
  <c r="E3624" i="13" s="1"/>
  <c r="F3624" i="13" s="1"/>
  <c r="M3624" i="13" s="1"/>
  <c r="B2984" i="13"/>
  <c r="D2984" i="13" s="1"/>
  <c r="E2984" i="13" s="1"/>
  <c r="F2984" i="13" s="1"/>
  <c r="M2984" i="13" s="1"/>
  <c r="B462" i="13"/>
  <c r="D462" i="13" s="1"/>
  <c r="E462" i="13" s="1"/>
  <c r="F462" i="13" s="1"/>
  <c r="M462" i="13" s="1"/>
  <c r="B726" i="13"/>
  <c r="D726" i="13" s="1"/>
  <c r="E726" i="13" s="1"/>
  <c r="F726" i="13" s="1"/>
  <c r="M726" i="13" s="1"/>
  <c r="B2123" i="13"/>
  <c r="D2123" i="13" s="1"/>
  <c r="E2123" i="13" s="1"/>
  <c r="F2123" i="13" s="1"/>
  <c r="M2123" i="13" s="1"/>
  <c r="B3443" i="13"/>
  <c r="D3443" i="13" s="1"/>
  <c r="E3443" i="13" s="1"/>
  <c r="F3443" i="13" s="1"/>
  <c r="M3443" i="13" s="1"/>
  <c r="B3434" i="13"/>
  <c r="D3434" i="13" s="1"/>
  <c r="E3434" i="13" s="1"/>
  <c r="F3434" i="13" s="1"/>
  <c r="M3434" i="13" s="1"/>
  <c r="B83" i="13"/>
  <c r="D83" i="13" s="1"/>
  <c r="E83" i="13" s="1"/>
  <c r="F83" i="13" s="1"/>
  <c r="M83" i="13" s="1"/>
  <c r="B4137" i="13"/>
  <c r="D4137" i="13" s="1"/>
  <c r="E4137" i="13" s="1"/>
  <c r="F4137" i="13" s="1"/>
  <c r="M4137" i="13" s="1"/>
  <c r="B3058" i="13"/>
  <c r="D3058" i="13" s="1"/>
  <c r="E3058" i="13" s="1"/>
  <c r="F3058" i="13" s="1"/>
  <c r="M3058" i="13" s="1"/>
  <c r="B638" i="13"/>
  <c r="D638" i="13" s="1"/>
  <c r="E638" i="13" s="1"/>
  <c r="F638" i="13" s="1"/>
  <c r="M638" i="13" s="1"/>
  <c r="B3086" i="13"/>
  <c r="D3086" i="13" s="1"/>
  <c r="E3086" i="13" s="1"/>
  <c r="F3086" i="13" s="1"/>
  <c r="M3086" i="13" s="1"/>
  <c r="B4115" i="13"/>
  <c r="D4115" i="13" s="1"/>
  <c r="E4115" i="13" s="1"/>
  <c r="F4115" i="13" s="1"/>
  <c r="M4115" i="13" s="1"/>
  <c r="B3408" i="13"/>
  <c r="D3408" i="13" s="1"/>
  <c r="E3408" i="13" s="1"/>
  <c r="F3408" i="13" s="1"/>
  <c r="M3408" i="13" s="1"/>
  <c r="B1079" i="13"/>
  <c r="D1079" i="13" s="1"/>
  <c r="E1079" i="13" s="1"/>
  <c r="F1079" i="13" s="1"/>
  <c r="M1079" i="13" s="1"/>
  <c r="B3989" i="13"/>
  <c r="D3989" i="13" s="1"/>
  <c r="E3989" i="13" s="1"/>
  <c r="F3989" i="13" s="1"/>
  <c r="M3989" i="13" s="1"/>
  <c r="B2641" i="13"/>
  <c r="D2641" i="13" s="1"/>
  <c r="E2641" i="13" s="1"/>
  <c r="F2641" i="13" s="1"/>
  <c r="M2641" i="13" s="1"/>
  <c r="B3537" i="13"/>
  <c r="D3537" i="13" s="1"/>
  <c r="E3537" i="13" s="1"/>
  <c r="F3537" i="13" s="1"/>
  <c r="M3537" i="13" s="1"/>
  <c r="B2674" i="13"/>
  <c r="D2674" i="13" s="1"/>
  <c r="E2674" i="13" s="1"/>
  <c r="F2674" i="13" s="1"/>
  <c r="M2674" i="13" s="1"/>
  <c r="B1552" i="13"/>
  <c r="D1552" i="13" s="1"/>
  <c r="E1552" i="13" s="1"/>
  <c r="F1552" i="13" s="1"/>
  <c r="M1552" i="13" s="1"/>
  <c r="B279" i="13"/>
  <c r="D279" i="13" s="1"/>
  <c r="E279" i="13" s="1"/>
  <c r="F279" i="13" s="1"/>
  <c r="M279" i="13" s="1"/>
  <c r="B1511" i="13"/>
  <c r="D1511" i="13" s="1"/>
  <c r="E1511" i="13" s="1"/>
  <c r="F1511" i="13" s="1"/>
  <c r="M1511" i="13" s="1"/>
  <c r="B3326" i="13"/>
  <c r="D3326" i="13" s="1"/>
  <c r="E3326" i="13" s="1"/>
  <c r="F3326" i="13" s="1"/>
  <c r="M3326" i="13" s="1"/>
  <c r="B1705" i="13"/>
  <c r="D1705" i="13" s="1"/>
  <c r="E1705" i="13" s="1"/>
  <c r="F1705" i="13" s="1"/>
  <c r="M1705" i="13" s="1"/>
  <c r="B2304" i="13"/>
  <c r="D2304" i="13" s="1"/>
  <c r="E2304" i="13" s="1"/>
  <c r="F2304" i="13" s="1"/>
  <c r="M2304" i="13" s="1"/>
  <c r="B1391" i="13"/>
  <c r="D1391" i="13" s="1"/>
  <c r="E1391" i="13" s="1"/>
  <c r="F1391" i="13" s="1"/>
  <c r="M1391" i="13" s="1"/>
  <c r="B260" i="13"/>
  <c r="D260" i="13" s="1"/>
  <c r="E260" i="13" s="1"/>
  <c r="F260" i="13" s="1"/>
  <c r="M260" i="13" s="1"/>
  <c r="B3676" i="13"/>
  <c r="D3676" i="13" s="1"/>
  <c r="E3676" i="13" s="1"/>
  <c r="F3676" i="13" s="1"/>
  <c r="M3676" i="13" s="1"/>
  <c r="B3013" i="13"/>
  <c r="D3013" i="13" s="1"/>
  <c r="E3013" i="13" s="1"/>
  <c r="F3013" i="13" s="1"/>
  <c r="M3013" i="13" s="1"/>
  <c r="B1306" i="13"/>
  <c r="D1306" i="13" s="1"/>
  <c r="E1306" i="13" s="1"/>
  <c r="F1306" i="13" s="1"/>
  <c r="M1306" i="13" s="1"/>
  <c r="B3630" i="13"/>
  <c r="D3630" i="13" s="1"/>
  <c r="E3630" i="13" s="1"/>
  <c r="F3630" i="13" s="1"/>
  <c r="M3630" i="13" s="1"/>
  <c r="B1076" i="13"/>
  <c r="D1076" i="13" s="1"/>
  <c r="E1076" i="13" s="1"/>
  <c r="F1076" i="13" s="1"/>
  <c r="M1076" i="13" s="1"/>
  <c r="B331" i="13"/>
  <c r="D331" i="13" s="1"/>
  <c r="E331" i="13" s="1"/>
  <c r="F331" i="13" s="1"/>
  <c r="M331" i="13" s="1"/>
  <c r="B1730" i="13"/>
  <c r="D1730" i="13" s="1"/>
  <c r="E1730" i="13" s="1"/>
  <c r="F1730" i="13" s="1"/>
  <c r="M1730" i="13" s="1"/>
  <c r="B1598" i="13"/>
  <c r="D1598" i="13" s="1"/>
  <c r="E1598" i="13" s="1"/>
  <c r="F1598" i="13" s="1"/>
  <c r="M1598" i="13" s="1"/>
  <c r="B2097" i="13"/>
  <c r="D2097" i="13" s="1"/>
  <c r="E2097" i="13" s="1"/>
  <c r="F2097" i="13" s="1"/>
  <c r="M2097" i="13" s="1"/>
  <c r="B3485" i="13"/>
  <c r="D3485" i="13" s="1"/>
  <c r="E3485" i="13" s="1"/>
  <c r="F3485" i="13" s="1"/>
  <c r="M3485" i="13" s="1"/>
  <c r="B2405" i="13"/>
  <c r="D2405" i="13" s="1"/>
  <c r="E2405" i="13" s="1"/>
  <c r="F2405" i="13" s="1"/>
  <c r="M2405" i="13" s="1"/>
  <c r="B1508" i="13"/>
  <c r="D1508" i="13" s="1"/>
  <c r="E1508" i="13" s="1"/>
  <c r="F1508" i="13" s="1"/>
  <c r="M1508" i="13" s="1"/>
  <c r="B2913" i="13"/>
  <c r="D2913" i="13" s="1"/>
  <c r="E2913" i="13" s="1"/>
  <c r="F2913" i="13" s="1"/>
  <c r="M2913" i="13" s="1"/>
  <c r="B63" i="13"/>
  <c r="D63" i="13" s="1"/>
  <c r="E63" i="13" s="1"/>
  <c r="F63" i="13" s="1"/>
  <c r="M63" i="13" s="1"/>
  <c r="B1982" i="13"/>
  <c r="D1982" i="13" s="1"/>
  <c r="E1982" i="13" s="1"/>
  <c r="F1982" i="13" s="1"/>
  <c r="M1982" i="13" s="1"/>
  <c r="B3484" i="13"/>
  <c r="D3484" i="13" s="1"/>
  <c r="E3484" i="13" s="1"/>
  <c r="F3484" i="13" s="1"/>
  <c r="M3484" i="13" s="1"/>
  <c r="B1355" i="13"/>
  <c r="D1355" i="13" s="1"/>
  <c r="E1355" i="13" s="1"/>
  <c r="F1355" i="13" s="1"/>
  <c r="M1355" i="13" s="1"/>
  <c r="B84" i="13"/>
  <c r="D84" i="13" s="1"/>
  <c r="E84" i="13" s="1"/>
  <c r="F84" i="13" s="1"/>
  <c r="M84" i="13" s="1"/>
  <c r="B2336" i="13"/>
  <c r="D2336" i="13" s="1"/>
  <c r="E2336" i="13" s="1"/>
  <c r="F2336" i="13" s="1"/>
  <c r="M2336" i="13" s="1"/>
  <c r="B2546" i="13"/>
  <c r="D2546" i="13" s="1"/>
  <c r="E2546" i="13" s="1"/>
  <c r="F2546" i="13" s="1"/>
  <c r="M2546" i="13" s="1"/>
  <c r="B2997" i="13"/>
  <c r="D2997" i="13" s="1"/>
  <c r="E2997" i="13" s="1"/>
  <c r="F2997" i="13" s="1"/>
  <c r="M2997" i="13" s="1"/>
  <c r="B3896" i="13"/>
  <c r="D3896" i="13" s="1"/>
  <c r="E3896" i="13" s="1"/>
  <c r="F3896" i="13" s="1"/>
  <c r="M3896" i="13" s="1"/>
  <c r="B2669" i="13"/>
  <c r="D2669" i="13" s="1"/>
  <c r="E2669" i="13" s="1"/>
  <c r="F2669" i="13" s="1"/>
  <c r="M2669" i="13" s="1"/>
  <c r="B1470" i="13"/>
  <c r="D1470" i="13" s="1"/>
  <c r="E1470" i="13" s="1"/>
  <c r="F1470" i="13" s="1"/>
  <c r="M1470" i="13" s="1"/>
  <c r="B3727" i="13"/>
  <c r="D3727" i="13" s="1"/>
  <c r="E3727" i="13" s="1"/>
  <c r="F3727" i="13" s="1"/>
  <c r="M3727" i="13" s="1"/>
  <c r="B3633" i="13"/>
  <c r="D3633" i="13" s="1"/>
  <c r="E3633" i="13" s="1"/>
  <c r="F3633" i="13" s="1"/>
  <c r="M3633" i="13" s="1"/>
  <c r="B608" i="13"/>
  <c r="D608" i="13" s="1"/>
  <c r="E608" i="13" s="1"/>
  <c r="F608" i="13" s="1"/>
  <c r="M608" i="13" s="1"/>
  <c r="B4151" i="13"/>
  <c r="D4151" i="13" s="1"/>
  <c r="E4151" i="13" s="1"/>
  <c r="F4151" i="13" s="1"/>
  <c r="M4151" i="13" s="1"/>
  <c r="B594" i="13"/>
  <c r="D594" i="13" s="1"/>
  <c r="E594" i="13" s="1"/>
  <c r="F594" i="13" s="1"/>
  <c r="M594" i="13" s="1"/>
  <c r="B1257" i="13"/>
  <c r="D1257" i="13" s="1"/>
  <c r="E1257" i="13" s="1"/>
  <c r="F1257" i="13" s="1"/>
  <c r="M1257" i="13" s="1"/>
  <c r="B249" i="13"/>
  <c r="D249" i="13" s="1"/>
  <c r="E249" i="13" s="1"/>
  <c r="F249" i="13" s="1"/>
  <c r="M249" i="13" s="1"/>
  <c r="B3581" i="13"/>
  <c r="D3581" i="13" s="1"/>
  <c r="E3581" i="13" s="1"/>
  <c r="F3581" i="13" s="1"/>
  <c r="M3581" i="13" s="1"/>
  <c r="B381" i="13"/>
  <c r="D381" i="13" s="1"/>
  <c r="E381" i="13" s="1"/>
  <c r="F381" i="13" s="1"/>
  <c r="M381" i="13" s="1"/>
  <c r="B294" i="13"/>
  <c r="D294" i="13" s="1"/>
  <c r="E294" i="13" s="1"/>
  <c r="F294" i="13" s="1"/>
  <c r="M294" i="13" s="1"/>
  <c r="B674" i="13"/>
  <c r="D674" i="13" s="1"/>
  <c r="E674" i="13" s="1"/>
  <c r="F674" i="13" s="1"/>
  <c r="M674" i="13" s="1"/>
  <c r="B2255" i="13"/>
  <c r="D2255" i="13" s="1"/>
  <c r="E2255" i="13" s="1"/>
  <c r="F2255" i="13" s="1"/>
  <c r="M2255" i="13" s="1"/>
  <c r="B614" i="13"/>
  <c r="D614" i="13" s="1"/>
  <c r="E614" i="13" s="1"/>
  <c r="F614" i="13" s="1"/>
  <c r="M614" i="13" s="1"/>
  <c r="B1945" i="13"/>
  <c r="D1945" i="13" s="1"/>
  <c r="E1945" i="13" s="1"/>
  <c r="F1945" i="13" s="1"/>
  <c r="M1945" i="13" s="1"/>
  <c r="B3693" i="13"/>
  <c r="D3693" i="13" s="1"/>
  <c r="E3693" i="13" s="1"/>
  <c r="F3693" i="13" s="1"/>
  <c r="M3693" i="13" s="1"/>
  <c r="B2308" i="13"/>
  <c r="D2308" i="13" s="1"/>
  <c r="E2308" i="13" s="1"/>
  <c r="F2308" i="13" s="1"/>
  <c r="M2308" i="13" s="1"/>
  <c r="B4136" i="13"/>
  <c r="D4136" i="13" s="1"/>
  <c r="E4136" i="13" s="1"/>
  <c r="F4136" i="13" s="1"/>
  <c r="M4136" i="13" s="1"/>
  <c r="B2041" i="13"/>
  <c r="D2041" i="13" s="1"/>
  <c r="E2041" i="13" s="1"/>
  <c r="F2041" i="13" s="1"/>
  <c r="M2041" i="13" s="1"/>
  <c r="B3996" i="13"/>
  <c r="D3996" i="13" s="1"/>
  <c r="E3996" i="13" s="1"/>
  <c r="F3996" i="13" s="1"/>
  <c r="M3996" i="13" s="1"/>
  <c r="B1458" i="13"/>
  <c r="D1458" i="13" s="1"/>
  <c r="E1458" i="13" s="1"/>
  <c r="F1458" i="13" s="1"/>
  <c r="M1458" i="13" s="1"/>
  <c r="B3186" i="13"/>
  <c r="D3186" i="13" s="1"/>
  <c r="E3186" i="13" s="1"/>
  <c r="F3186" i="13" s="1"/>
  <c r="M3186" i="13" s="1"/>
  <c r="B1389" i="13"/>
  <c r="D1389" i="13" s="1"/>
  <c r="E1389" i="13" s="1"/>
  <c r="F1389" i="13" s="1"/>
  <c r="M1389" i="13" s="1"/>
  <c r="B4194" i="13"/>
  <c r="D4194" i="13" s="1"/>
  <c r="E4194" i="13" s="1"/>
  <c r="F4194" i="13" s="1"/>
  <c r="M4194" i="13" s="1"/>
  <c r="B3180" i="13"/>
  <c r="D3180" i="13" s="1"/>
  <c r="E3180" i="13" s="1"/>
  <c r="F3180" i="13" s="1"/>
  <c r="M3180" i="13" s="1"/>
  <c r="B692" i="13"/>
  <c r="D692" i="13" s="1"/>
  <c r="E692" i="13" s="1"/>
  <c r="F692" i="13" s="1"/>
  <c r="M692" i="13" s="1"/>
  <c r="B1937" i="13"/>
  <c r="D1937" i="13" s="1"/>
  <c r="E1937" i="13" s="1"/>
  <c r="F1937" i="13" s="1"/>
  <c r="M1937" i="13" s="1"/>
  <c r="B314" i="13"/>
  <c r="D314" i="13" s="1"/>
  <c r="E314" i="13" s="1"/>
  <c r="F314" i="13" s="1"/>
  <c r="M314" i="13" s="1"/>
  <c r="B630" i="13"/>
  <c r="D630" i="13" s="1"/>
  <c r="E630" i="13" s="1"/>
  <c r="F630" i="13" s="1"/>
  <c r="M630" i="13" s="1"/>
  <c r="B2939" i="13"/>
  <c r="D2939" i="13" s="1"/>
  <c r="E2939" i="13" s="1"/>
  <c r="F2939" i="13" s="1"/>
  <c r="M2939" i="13" s="1"/>
  <c r="B1480" i="13"/>
  <c r="D1480" i="13" s="1"/>
  <c r="E1480" i="13" s="1"/>
  <c r="F1480" i="13" s="1"/>
  <c r="M1480" i="13" s="1"/>
  <c r="B1202" i="13"/>
  <c r="D1202" i="13" s="1"/>
  <c r="E1202" i="13" s="1"/>
  <c r="F1202" i="13" s="1"/>
  <c r="M1202" i="13" s="1"/>
  <c r="B86" i="13"/>
  <c r="D86" i="13" s="1"/>
  <c r="E86" i="13" s="1"/>
  <c r="F86" i="13" s="1"/>
  <c r="M86" i="13" s="1"/>
  <c r="B1156" i="13"/>
  <c r="D1156" i="13" s="1"/>
  <c r="E1156" i="13" s="1"/>
  <c r="F1156" i="13" s="1"/>
  <c r="M1156" i="13" s="1"/>
  <c r="B2879" i="13"/>
  <c r="D2879" i="13" s="1"/>
  <c r="E2879" i="13" s="1"/>
  <c r="F2879" i="13" s="1"/>
  <c r="M2879" i="13" s="1"/>
  <c r="B2619" i="13"/>
  <c r="D2619" i="13" s="1"/>
  <c r="E2619" i="13" s="1"/>
  <c r="F2619" i="13" s="1"/>
  <c r="M2619" i="13" s="1"/>
  <c r="B2065" i="13"/>
  <c r="D2065" i="13" s="1"/>
  <c r="E2065" i="13" s="1"/>
  <c r="F2065" i="13" s="1"/>
  <c r="M2065" i="13" s="1"/>
  <c r="B2616" i="13"/>
  <c r="D2616" i="13" s="1"/>
  <c r="E2616" i="13" s="1"/>
  <c r="F2616" i="13" s="1"/>
  <c r="M2616" i="13" s="1"/>
  <c r="B205" i="13"/>
  <c r="D205" i="13" s="1"/>
  <c r="E205" i="13" s="1"/>
  <c r="F205" i="13" s="1"/>
  <c r="M205" i="13" s="1"/>
  <c r="B3752" i="13"/>
  <c r="D3752" i="13" s="1"/>
  <c r="E3752" i="13" s="1"/>
  <c r="F3752" i="13" s="1"/>
  <c r="M3752" i="13" s="1"/>
  <c r="B917" i="13"/>
  <c r="D917" i="13" s="1"/>
  <c r="E917" i="13" s="1"/>
  <c r="F917" i="13" s="1"/>
  <c r="M917" i="13" s="1"/>
  <c r="B263" i="13"/>
  <c r="D263" i="13" s="1"/>
  <c r="E263" i="13" s="1"/>
  <c r="F263" i="13" s="1"/>
  <c r="M263" i="13" s="1"/>
  <c r="B1708" i="13"/>
  <c r="D1708" i="13" s="1"/>
  <c r="E1708" i="13" s="1"/>
  <c r="F1708" i="13" s="1"/>
  <c r="M1708" i="13" s="1"/>
  <c r="B2094" i="13"/>
  <c r="D2094" i="13" s="1"/>
  <c r="E2094" i="13" s="1"/>
  <c r="F2094" i="13" s="1"/>
  <c r="M2094" i="13" s="1"/>
  <c r="B3602" i="13"/>
  <c r="D3602" i="13" s="1"/>
  <c r="E3602" i="13" s="1"/>
  <c r="F3602" i="13" s="1"/>
  <c r="M3602" i="13" s="1"/>
  <c r="B3670" i="13"/>
  <c r="D3670" i="13" s="1"/>
  <c r="E3670" i="13" s="1"/>
  <c r="F3670" i="13" s="1"/>
  <c r="M3670" i="13" s="1"/>
  <c r="B1095" i="13"/>
  <c r="D1095" i="13" s="1"/>
  <c r="E1095" i="13" s="1"/>
  <c r="F1095" i="13" s="1"/>
  <c r="M1095" i="13" s="1"/>
  <c r="B114" i="13"/>
  <c r="D114" i="13" s="1"/>
  <c r="E114" i="13" s="1"/>
  <c r="F114" i="13" s="1"/>
  <c r="M114" i="13" s="1"/>
  <c r="B424" i="13"/>
  <c r="D424" i="13" s="1"/>
  <c r="E424" i="13" s="1"/>
  <c r="F424" i="13" s="1"/>
  <c r="M424" i="13" s="1"/>
  <c r="B716" i="13"/>
  <c r="D716" i="13" s="1"/>
  <c r="E716" i="13" s="1"/>
  <c r="F716" i="13" s="1"/>
  <c r="M716" i="13" s="1"/>
  <c r="B1495" i="13"/>
  <c r="D1495" i="13" s="1"/>
  <c r="E1495" i="13" s="1"/>
  <c r="F1495" i="13" s="1"/>
  <c r="M1495" i="13" s="1"/>
  <c r="B1683" i="13"/>
  <c r="D1683" i="13" s="1"/>
  <c r="E1683" i="13" s="1"/>
  <c r="F1683" i="13" s="1"/>
  <c r="M1683" i="13" s="1"/>
  <c r="B1084" i="13"/>
  <c r="D1084" i="13" s="1"/>
  <c r="E1084" i="13" s="1"/>
  <c r="F1084" i="13" s="1"/>
  <c r="M1084" i="13" s="1"/>
  <c r="B3831" i="13"/>
  <c r="D3831" i="13" s="1"/>
  <c r="E3831" i="13" s="1"/>
  <c r="F3831" i="13" s="1"/>
  <c r="M3831" i="13" s="1"/>
  <c r="B3616" i="13"/>
  <c r="D3616" i="13" s="1"/>
  <c r="E3616" i="13" s="1"/>
  <c r="F3616" i="13" s="1"/>
  <c r="M3616" i="13" s="1"/>
  <c r="B1627" i="13"/>
  <c r="D1627" i="13" s="1"/>
  <c r="E1627" i="13" s="1"/>
  <c r="F1627" i="13" s="1"/>
  <c r="M1627" i="13" s="1"/>
  <c r="B3924" i="13"/>
  <c r="D3924" i="13" s="1"/>
  <c r="E3924" i="13" s="1"/>
  <c r="F3924" i="13" s="1"/>
  <c r="M3924" i="13" s="1"/>
  <c r="B3242" i="13"/>
  <c r="D3242" i="13" s="1"/>
  <c r="E3242" i="13" s="1"/>
  <c r="F3242" i="13" s="1"/>
  <c r="M3242" i="13" s="1"/>
  <c r="B2292" i="13"/>
  <c r="D2292" i="13" s="1"/>
  <c r="E2292" i="13" s="1"/>
  <c r="F2292" i="13" s="1"/>
  <c r="M2292" i="13" s="1"/>
  <c r="B1406" i="13"/>
  <c r="D1406" i="13" s="1"/>
  <c r="E1406" i="13" s="1"/>
  <c r="F1406" i="13" s="1"/>
  <c r="M1406" i="13" s="1"/>
  <c r="B2248" i="13"/>
  <c r="D2248" i="13" s="1"/>
  <c r="E2248" i="13" s="1"/>
  <c r="F2248" i="13" s="1"/>
  <c r="M2248" i="13" s="1"/>
  <c r="B3559" i="13"/>
  <c r="D3559" i="13" s="1"/>
  <c r="E3559" i="13" s="1"/>
  <c r="F3559" i="13" s="1"/>
  <c r="M3559" i="13" s="1"/>
  <c r="B3234" i="13"/>
  <c r="D3234" i="13" s="1"/>
  <c r="E3234" i="13" s="1"/>
  <c r="F3234" i="13" s="1"/>
  <c r="M3234" i="13" s="1"/>
  <c r="B2113" i="13"/>
  <c r="D2113" i="13" s="1"/>
  <c r="E2113" i="13" s="1"/>
  <c r="F2113" i="13" s="1"/>
  <c r="M2113" i="13" s="1"/>
  <c r="B56" i="13"/>
  <c r="D56" i="13" s="1"/>
  <c r="E56" i="13" s="1"/>
  <c r="F56" i="13" s="1"/>
  <c r="M56" i="13" s="1"/>
  <c r="B875" i="13"/>
  <c r="D875" i="13" s="1"/>
  <c r="E875" i="13" s="1"/>
  <c r="F875" i="13" s="1"/>
  <c r="M875" i="13" s="1"/>
  <c r="B2623" i="13"/>
  <c r="D2623" i="13" s="1"/>
  <c r="E2623" i="13" s="1"/>
  <c r="F2623" i="13" s="1"/>
  <c r="M2623" i="13" s="1"/>
  <c r="B404" i="13"/>
  <c r="D404" i="13" s="1"/>
  <c r="E404" i="13" s="1"/>
  <c r="F404" i="13" s="1"/>
  <c r="M404" i="13" s="1"/>
  <c r="B414" i="13"/>
  <c r="D414" i="13" s="1"/>
  <c r="E414" i="13" s="1"/>
  <c r="F414" i="13" s="1"/>
  <c r="M414" i="13" s="1"/>
  <c r="B1153" i="13"/>
  <c r="D1153" i="13" s="1"/>
  <c r="E1153" i="13" s="1"/>
  <c r="F1153" i="13" s="1"/>
  <c r="M1153" i="13" s="1"/>
  <c r="B216" i="13"/>
  <c r="D216" i="13" s="1"/>
  <c r="E216" i="13" s="1"/>
  <c r="F216" i="13" s="1"/>
  <c r="M216" i="13" s="1"/>
  <c r="B1608" i="13"/>
  <c r="D1608" i="13" s="1"/>
  <c r="E1608" i="13" s="1"/>
  <c r="F1608" i="13" s="1"/>
  <c r="M1608" i="13" s="1"/>
  <c r="B970" i="13"/>
  <c r="D970" i="13" s="1"/>
  <c r="E970" i="13" s="1"/>
  <c r="F970" i="13" s="1"/>
  <c r="M970" i="13" s="1"/>
  <c r="B676" i="13"/>
  <c r="D676" i="13" s="1"/>
  <c r="E676" i="13" s="1"/>
  <c r="F676" i="13" s="1"/>
  <c r="M676" i="13" s="1"/>
  <c r="B838" i="13"/>
  <c r="D838" i="13" s="1"/>
  <c r="E838" i="13" s="1"/>
  <c r="F838" i="13" s="1"/>
  <c r="M838" i="13" s="1"/>
  <c r="B627" i="13"/>
  <c r="D627" i="13" s="1"/>
  <c r="E627" i="13" s="1"/>
  <c r="F627" i="13" s="1"/>
  <c r="M627" i="13" s="1"/>
  <c r="B3298" i="13"/>
  <c r="D3298" i="13" s="1"/>
  <c r="E3298" i="13" s="1"/>
  <c r="F3298" i="13" s="1"/>
  <c r="M3298" i="13" s="1"/>
  <c r="B2986" i="13"/>
  <c r="D2986" i="13" s="1"/>
  <c r="E2986" i="13" s="1"/>
  <c r="F2986" i="13" s="1"/>
  <c r="M2986" i="13" s="1"/>
  <c r="B1707" i="13"/>
  <c r="D1707" i="13" s="1"/>
  <c r="E1707" i="13" s="1"/>
  <c r="F1707" i="13" s="1"/>
  <c r="M1707" i="13" s="1"/>
  <c r="B2826" i="13"/>
  <c r="D2826" i="13" s="1"/>
  <c r="E2826" i="13" s="1"/>
  <c r="F2826" i="13" s="1"/>
  <c r="M2826" i="13" s="1"/>
  <c r="B2435" i="13"/>
  <c r="D2435" i="13" s="1"/>
  <c r="E2435" i="13" s="1"/>
  <c r="F2435" i="13" s="1"/>
  <c r="M2435" i="13" s="1"/>
  <c r="B74" i="13"/>
  <c r="D74" i="13" s="1"/>
  <c r="E74" i="13" s="1"/>
  <c r="F74" i="13" s="1"/>
  <c r="M74" i="13" s="1"/>
  <c r="B654" i="13"/>
  <c r="D654" i="13" s="1"/>
  <c r="E654" i="13" s="1"/>
  <c r="F654" i="13" s="1"/>
  <c r="M654" i="13" s="1"/>
  <c r="B1875" i="13"/>
  <c r="D1875" i="13" s="1"/>
  <c r="E1875" i="13" s="1"/>
  <c r="F1875" i="13" s="1"/>
  <c r="M1875" i="13" s="1"/>
  <c r="B119" i="13"/>
  <c r="D119" i="13" s="1"/>
  <c r="E119" i="13" s="1"/>
  <c r="F119" i="13" s="1"/>
  <c r="M119" i="13" s="1"/>
  <c r="B2734" i="13"/>
  <c r="D2734" i="13" s="1"/>
  <c r="E2734" i="13" s="1"/>
  <c r="F2734" i="13" s="1"/>
  <c r="M2734" i="13" s="1"/>
  <c r="B3474" i="13"/>
  <c r="D3474" i="13" s="1"/>
  <c r="E3474" i="13" s="1"/>
  <c r="F3474" i="13" s="1"/>
  <c r="M3474" i="13" s="1"/>
  <c r="B2521" i="13"/>
  <c r="D2521" i="13" s="1"/>
  <c r="E2521" i="13" s="1"/>
  <c r="F2521" i="13" s="1"/>
  <c r="M2521" i="13" s="1"/>
  <c r="B992" i="13"/>
  <c r="D992" i="13" s="1"/>
  <c r="E992" i="13" s="1"/>
  <c r="F992" i="13" s="1"/>
  <c r="M992" i="13" s="1"/>
  <c r="B146" i="13"/>
  <c r="D146" i="13" s="1"/>
  <c r="E146" i="13" s="1"/>
  <c r="F146" i="13" s="1"/>
  <c r="M146" i="13" s="1"/>
  <c r="B1213" i="13"/>
  <c r="D1213" i="13" s="1"/>
  <c r="E1213" i="13" s="1"/>
  <c r="F1213" i="13" s="1"/>
  <c r="M1213" i="13" s="1"/>
  <c r="B192" i="13"/>
  <c r="D192" i="13" s="1"/>
  <c r="E192" i="13" s="1"/>
  <c r="F192" i="13" s="1"/>
  <c r="M192" i="13" s="1"/>
  <c r="B1969" i="13"/>
  <c r="D1969" i="13" s="1"/>
  <c r="E1969" i="13" s="1"/>
  <c r="F1969" i="13" s="1"/>
  <c r="M1969" i="13" s="1"/>
  <c r="B2927" i="13"/>
  <c r="D2927" i="13" s="1"/>
  <c r="E2927" i="13" s="1"/>
  <c r="F2927" i="13" s="1"/>
  <c r="M2927" i="13" s="1"/>
  <c r="B3099" i="13"/>
  <c r="D3099" i="13" s="1"/>
  <c r="E3099" i="13" s="1"/>
  <c r="F3099" i="13" s="1"/>
  <c r="M3099" i="13" s="1"/>
  <c r="B2227" i="13"/>
  <c r="D2227" i="13" s="1"/>
  <c r="E2227" i="13" s="1"/>
  <c r="F2227" i="13" s="1"/>
  <c r="M2227" i="13" s="1"/>
  <c r="B1263" i="13"/>
  <c r="D1263" i="13" s="1"/>
  <c r="E1263" i="13" s="1"/>
  <c r="F1263" i="13" s="1"/>
  <c r="M1263" i="13" s="1"/>
  <c r="B2080" i="13"/>
  <c r="D2080" i="13" s="1"/>
  <c r="E2080" i="13" s="1"/>
  <c r="F2080" i="13" s="1"/>
  <c r="M2080" i="13" s="1"/>
  <c r="B42" i="13"/>
  <c r="D42" i="13" s="1"/>
  <c r="E42" i="13" s="1"/>
  <c r="F42" i="13" s="1"/>
  <c r="M42" i="13" s="1"/>
  <c r="B2859" i="13"/>
  <c r="D2859" i="13" s="1"/>
  <c r="E2859" i="13" s="1"/>
  <c r="F2859" i="13" s="1"/>
  <c r="M2859" i="13" s="1"/>
  <c r="B1493" i="13"/>
  <c r="D1493" i="13" s="1"/>
  <c r="E1493" i="13" s="1"/>
  <c r="F1493" i="13" s="1"/>
  <c r="M1493" i="13" s="1"/>
  <c r="B3072" i="13"/>
  <c r="D3072" i="13" s="1"/>
  <c r="E3072" i="13" s="1"/>
  <c r="F3072" i="13" s="1"/>
  <c r="M3072" i="13" s="1"/>
  <c r="B3192" i="13"/>
  <c r="D3192" i="13" s="1"/>
  <c r="E3192" i="13" s="1"/>
  <c r="F3192" i="13" s="1"/>
  <c r="M3192" i="13" s="1"/>
  <c r="B3045" i="13"/>
  <c r="D3045" i="13" s="1"/>
  <c r="E3045" i="13" s="1"/>
  <c r="F3045" i="13" s="1"/>
  <c r="M3045" i="13" s="1"/>
  <c r="B3349" i="13"/>
  <c r="D3349" i="13" s="1"/>
  <c r="E3349" i="13" s="1"/>
  <c r="F3349" i="13" s="1"/>
  <c r="M3349" i="13" s="1"/>
  <c r="B2135" i="13"/>
  <c r="D2135" i="13" s="1"/>
  <c r="E2135" i="13" s="1"/>
  <c r="F2135" i="13" s="1"/>
  <c r="M2135" i="13" s="1"/>
  <c r="B3280" i="13"/>
  <c r="D3280" i="13" s="1"/>
  <c r="E3280" i="13" s="1"/>
  <c r="F3280" i="13" s="1"/>
  <c r="M3280" i="13" s="1"/>
  <c r="B2561" i="13"/>
  <c r="D2561" i="13" s="1"/>
  <c r="E2561" i="13" s="1"/>
  <c r="F2561" i="13" s="1"/>
  <c r="M2561" i="13" s="1"/>
  <c r="B1754" i="13"/>
  <c r="D1754" i="13" s="1"/>
  <c r="E1754" i="13" s="1"/>
  <c r="F1754" i="13" s="1"/>
  <c r="M1754" i="13" s="1"/>
  <c r="B1604" i="13"/>
  <c r="D1604" i="13" s="1"/>
  <c r="E1604" i="13" s="1"/>
  <c r="F1604" i="13" s="1"/>
  <c r="M1604" i="13" s="1"/>
  <c r="B1254" i="13"/>
  <c r="D1254" i="13" s="1"/>
  <c r="E1254" i="13" s="1"/>
  <c r="F1254" i="13" s="1"/>
  <c r="M1254" i="13" s="1"/>
  <c r="B2964" i="13"/>
  <c r="D2964" i="13" s="1"/>
  <c r="E2964" i="13" s="1"/>
  <c r="F2964" i="13" s="1"/>
  <c r="M2964" i="13" s="1"/>
  <c r="B709" i="13"/>
  <c r="D709" i="13" s="1"/>
  <c r="E709" i="13" s="1"/>
  <c r="F709" i="13" s="1"/>
  <c r="M709" i="13" s="1"/>
  <c r="B1847" i="13"/>
  <c r="D1847" i="13" s="1"/>
  <c r="E1847" i="13" s="1"/>
  <c r="F1847" i="13" s="1"/>
  <c r="M1847" i="13" s="1"/>
  <c r="B1882" i="13"/>
  <c r="D1882" i="13" s="1"/>
  <c r="E1882" i="13" s="1"/>
  <c r="F1882" i="13" s="1"/>
  <c r="M1882" i="13" s="1"/>
  <c r="B741" i="13"/>
  <c r="D741" i="13" s="1"/>
  <c r="E741" i="13" s="1"/>
  <c r="F741" i="13" s="1"/>
  <c r="M741" i="13" s="1"/>
  <c r="B2946" i="13"/>
  <c r="D2946" i="13" s="1"/>
  <c r="E2946" i="13" s="1"/>
  <c r="F2946" i="13" s="1"/>
  <c r="M2946" i="13" s="1"/>
  <c r="B3622" i="13"/>
  <c r="D3622" i="13" s="1"/>
  <c r="E3622" i="13" s="1"/>
  <c r="F3622" i="13" s="1"/>
  <c r="M3622" i="13" s="1"/>
  <c r="B827" i="13"/>
  <c r="D827" i="13" s="1"/>
  <c r="E827" i="13" s="1"/>
  <c r="F827" i="13" s="1"/>
  <c r="M827" i="13" s="1"/>
  <c r="B3119" i="13"/>
  <c r="D3119" i="13" s="1"/>
  <c r="E3119" i="13" s="1"/>
  <c r="F3119" i="13" s="1"/>
  <c r="M3119" i="13" s="1"/>
  <c r="B1393" i="13"/>
  <c r="D1393" i="13" s="1"/>
  <c r="E1393" i="13" s="1"/>
  <c r="F1393" i="13" s="1"/>
  <c r="M1393" i="13" s="1"/>
  <c r="B1640" i="13"/>
  <c r="D1640" i="13" s="1"/>
  <c r="E1640" i="13" s="1"/>
  <c r="F1640" i="13" s="1"/>
  <c r="M1640" i="13" s="1"/>
  <c r="B1500" i="13"/>
  <c r="D1500" i="13" s="1"/>
  <c r="E1500" i="13" s="1"/>
  <c r="F1500" i="13" s="1"/>
  <c r="M1500" i="13" s="1"/>
  <c r="B3301" i="13"/>
  <c r="D3301" i="13" s="1"/>
  <c r="E3301" i="13" s="1"/>
  <c r="F3301" i="13" s="1"/>
  <c r="M3301" i="13" s="1"/>
  <c r="B3089" i="13"/>
  <c r="D3089" i="13" s="1"/>
  <c r="E3089" i="13" s="1"/>
  <c r="F3089" i="13" s="1"/>
  <c r="M3089" i="13" s="1"/>
  <c r="B3087" i="13"/>
  <c r="D3087" i="13" s="1"/>
  <c r="E3087" i="13" s="1"/>
  <c r="F3087" i="13" s="1"/>
  <c r="M3087" i="13" s="1"/>
  <c r="B1301" i="13"/>
  <c r="D1301" i="13" s="1"/>
  <c r="E1301" i="13" s="1"/>
  <c r="F1301" i="13" s="1"/>
  <c r="M1301" i="13" s="1"/>
  <c r="B2821" i="13"/>
  <c r="D2821" i="13" s="1"/>
  <c r="E2821" i="13" s="1"/>
  <c r="F2821" i="13" s="1"/>
  <c r="M2821" i="13" s="1"/>
  <c r="B1128" i="13"/>
  <c r="D1128" i="13" s="1"/>
  <c r="E1128" i="13" s="1"/>
  <c r="F1128" i="13" s="1"/>
  <c r="M1128" i="13" s="1"/>
  <c r="B410" i="13"/>
  <c r="D410" i="13" s="1"/>
  <c r="E410" i="13" s="1"/>
  <c r="F410" i="13" s="1"/>
  <c r="M410" i="13" s="1"/>
  <c r="B1533" i="13"/>
  <c r="D1533" i="13" s="1"/>
  <c r="E1533" i="13" s="1"/>
  <c r="F1533" i="13" s="1"/>
  <c r="M1533" i="13" s="1"/>
  <c r="B4025" i="13"/>
  <c r="D4025" i="13" s="1"/>
  <c r="E4025" i="13" s="1"/>
  <c r="F4025" i="13" s="1"/>
  <c r="M4025" i="13" s="1"/>
  <c r="B1244" i="13"/>
  <c r="D1244" i="13" s="1"/>
  <c r="E1244" i="13" s="1"/>
  <c r="F1244" i="13" s="1"/>
  <c r="M1244" i="13" s="1"/>
  <c r="B1756" i="13"/>
  <c r="D1756" i="13" s="1"/>
  <c r="E1756" i="13" s="1"/>
  <c r="F1756" i="13" s="1"/>
  <c r="M1756" i="13" s="1"/>
  <c r="B4158" i="13"/>
  <c r="D4158" i="13" s="1"/>
  <c r="E4158" i="13" s="1"/>
  <c r="F4158" i="13" s="1"/>
  <c r="M4158" i="13" s="1"/>
  <c r="B1064" i="13"/>
  <c r="D1064" i="13" s="1"/>
  <c r="E1064" i="13" s="1"/>
  <c r="F1064" i="13" s="1"/>
  <c r="M1064" i="13" s="1"/>
  <c r="B1889" i="13"/>
  <c r="D1889" i="13" s="1"/>
  <c r="E1889" i="13" s="1"/>
  <c r="F1889" i="13" s="1"/>
  <c r="M1889" i="13" s="1"/>
  <c r="B1340" i="13"/>
  <c r="D1340" i="13" s="1"/>
  <c r="E1340" i="13" s="1"/>
  <c r="F1340" i="13" s="1"/>
  <c r="M1340" i="13" s="1"/>
  <c r="B3928" i="13"/>
  <c r="D3928" i="13" s="1"/>
  <c r="E3928" i="13" s="1"/>
  <c r="F3928" i="13" s="1"/>
  <c r="M3928" i="13" s="1"/>
  <c r="B1122" i="13"/>
  <c r="D1122" i="13" s="1"/>
  <c r="E1122" i="13" s="1"/>
  <c r="F1122" i="13" s="1"/>
  <c r="M1122" i="13" s="1"/>
  <c r="B2691" i="13"/>
  <c r="D2691" i="13" s="1"/>
  <c r="E2691" i="13" s="1"/>
  <c r="F2691" i="13" s="1"/>
  <c r="M2691" i="13" s="1"/>
  <c r="B1248" i="13"/>
  <c r="D1248" i="13" s="1"/>
  <c r="E1248" i="13" s="1"/>
  <c r="F1248" i="13" s="1"/>
  <c r="M1248" i="13" s="1"/>
  <c r="B155" i="13"/>
  <c r="D155" i="13" s="1"/>
  <c r="E155" i="13" s="1"/>
  <c r="F155" i="13" s="1"/>
  <c r="M155" i="13" s="1"/>
  <c r="B3869" i="13"/>
  <c r="D3869" i="13" s="1"/>
  <c r="E3869" i="13" s="1"/>
  <c r="F3869" i="13" s="1"/>
  <c r="M3869" i="13" s="1"/>
  <c r="B2505" i="13"/>
  <c r="D2505" i="13" s="1"/>
  <c r="E2505" i="13" s="1"/>
  <c r="F2505" i="13" s="1"/>
  <c r="M2505" i="13" s="1"/>
  <c r="B2951" i="13"/>
  <c r="D2951" i="13" s="1"/>
  <c r="E2951" i="13" s="1"/>
  <c r="F2951" i="13" s="1"/>
  <c r="M2951" i="13" s="1"/>
  <c r="B3271" i="13"/>
  <c r="D3271" i="13" s="1"/>
  <c r="E3271" i="13" s="1"/>
  <c r="F3271" i="13" s="1"/>
  <c r="M3271" i="13" s="1"/>
  <c r="B2070" i="13"/>
  <c r="D2070" i="13" s="1"/>
  <c r="E2070" i="13" s="1"/>
  <c r="F2070" i="13" s="1"/>
  <c r="M2070" i="13" s="1"/>
  <c r="B1219" i="13"/>
  <c r="D1219" i="13" s="1"/>
  <c r="E1219" i="13" s="1"/>
  <c r="F1219" i="13" s="1"/>
  <c r="M1219" i="13" s="1"/>
  <c r="B463" i="13"/>
  <c r="D463" i="13" s="1"/>
  <c r="E463" i="13" s="1"/>
  <c r="F463" i="13" s="1"/>
  <c r="M463" i="13" s="1"/>
  <c r="B687" i="13"/>
  <c r="D687" i="13" s="1"/>
  <c r="E687" i="13" s="1"/>
  <c r="F687" i="13" s="1"/>
  <c r="M687" i="13" s="1"/>
  <c r="B3455" i="13"/>
  <c r="D3455" i="13" s="1"/>
  <c r="E3455" i="13" s="1"/>
  <c r="F3455" i="13" s="1"/>
  <c r="M3455" i="13" s="1"/>
  <c r="B1911" i="13"/>
  <c r="D1911" i="13" s="1"/>
  <c r="E1911" i="13" s="1"/>
  <c r="F1911" i="13" s="1"/>
  <c r="M1911" i="13" s="1"/>
  <c r="B3335" i="13"/>
  <c r="D3335" i="13" s="1"/>
  <c r="E3335" i="13" s="1"/>
  <c r="F3335" i="13" s="1"/>
  <c r="M3335" i="13" s="1"/>
  <c r="B3706" i="13"/>
  <c r="D3706" i="13" s="1"/>
  <c r="E3706" i="13" s="1"/>
  <c r="F3706" i="13" s="1"/>
  <c r="M3706" i="13" s="1"/>
  <c r="B3059" i="13"/>
  <c r="D3059" i="13" s="1"/>
  <c r="E3059" i="13" s="1"/>
  <c r="F3059" i="13" s="1"/>
  <c r="M3059" i="13" s="1"/>
  <c r="B2474" i="13"/>
  <c r="D2474" i="13" s="1"/>
  <c r="E2474" i="13" s="1"/>
  <c r="F2474" i="13" s="1"/>
  <c r="M2474" i="13" s="1"/>
  <c r="B3109" i="13"/>
  <c r="D3109" i="13" s="1"/>
  <c r="E3109" i="13" s="1"/>
  <c r="F3109" i="13" s="1"/>
  <c r="M3109" i="13" s="1"/>
  <c r="B3329" i="13"/>
  <c r="D3329" i="13" s="1"/>
  <c r="E3329" i="13" s="1"/>
  <c r="F3329" i="13" s="1"/>
  <c r="M3329" i="13" s="1"/>
  <c r="B824" i="13"/>
  <c r="D824" i="13" s="1"/>
  <c r="E824" i="13" s="1"/>
  <c r="F824" i="13" s="1"/>
  <c r="M824" i="13" s="1"/>
  <c r="B2518" i="13"/>
  <c r="D2518" i="13" s="1"/>
  <c r="E2518" i="13" s="1"/>
  <c r="F2518" i="13" s="1"/>
  <c r="M2518" i="13" s="1"/>
  <c r="B132" i="13"/>
  <c r="D132" i="13" s="1"/>
  <c r="E132" i="13" s="1"/>
  <c r="F132" i="13" s="1"/>
  <c r="M132" i="13" s="1"/>
  <c r="B1609" i="13"/>
  <c r="D1609" i="13" s="1"/>
  <c r="E1609" i="13" s="1"/>
  <c r="F1609" i="13" s="1"/>
  <c r="M1609" i="13" s="1"/>
  <c r="B1567" i="13"/>
  <c r="D1567" i="13" s="1"/>
  <c r="E1567" i="13" s="1"/>
  <c r="F1567" i="13" s="1"/>
  <c r="M1567" i="13" s="1"/>
  <c r="B3514" i="13"/>
  <c r="D3514" i="13" s="1"/>
  <c r="E3514" i="13" s="1"/>
  <c r="F3514" i="13" s="1"/>
  <c r="M3514" i="13" s="1"/>
  <c r="B452" i="13"/>
  <c r="D452" i="13" s="1"/>
  <c r="E452" i="13" s="1"/>
  <c r="F452" i="13" s="1"/>
  <c r="M452" i="13" s="1"/>
  <c r="B497" i="13"/>
  <c r="D497" i="13" s="1"/>
  <c r="E497" i="13" s="1"/>
  <c r="F497" i="13" s="1"/>
  <c r="M497" i="13" s="1"/>
  <c r="B2300" i="13"/>
  <c r="D2300" i="13" s="1"/>
  <c r="E2300" i="13" s="1"/>
  <c r="F2300" i="13" s="1"/>
  <c r="M2300" i="13" s="1"/>
  <c r="B3348" i="13"/>
  <c r="D3348" i="13" s="1"/>
  <c r="E3348" i="13" s="1"/>
  <c r="F3348" i="13" s="1"/>
  <c r="M3348" i="13" s="1"/>
  <c r="B2634" i="13"/>
  <c r="D2634" i="13" s="1"/>
  <c r="E2634" i="13" s="1"/>
  <c r="F2634" i="13" s="1"/>
  <c r="M2634" i="13" s="1"/>
  <c r="B1205" i="13"/>
  <c r="D1205" i="13" s="1"/>
  <c r="E1205" i="13" s="1"/>
  <c r="F1205" i="13" s="1"/>
  <c r="M1205" i="13" s="1"/>
  <c r="B1332" i="13"/>
  <c r="D1332" i="13" s="1"/>
  <c r="E1332" i="13" s="1"/>
  <c r="F1332" i="13" s="1"/>
  <c r="M1332" i="13" s="1"/>
  <c r="B4016" i="13"/>
  <c r="D4016" i="13" s="1"/>
  <c r="E4016" i="13" s="1"/>
  <c r="F4016" i="13" s="1"/>
  <c r="M4016" i="13" s="1"/>
  <c r="B3080" i="13"/>
  <c r="D3080" i="13" s="1"/>
  <c r="E3080" i="13" s="1"/>
  <c r="F3080" i="13" s="1"/>
  <c r="M3080" i="13" s="1"/>
  <c r="B2437" i="13"/>
  <c r="D2437" i="13" s="1"/>
  <c r="E2437" i="13" s="1"/>
  <c r="F2437" i="13" s="1"/>
  <c r="M2437" i="13" s="1"/>
  <c r="B749" i="13"/>
  <c r="D749" i="13" s="1"/>
  <c r="E749" i="13" s="1"/>
  <c r="F749" i="13" s="1"/>
  <c r="M749" i="13" s="1"/>
  <c r="B2856" i="13"/>
  <c r="D2856" i="13" s="1"/>
  <c r="E2856" i="13" s="1"/>
  <c r="F2856" i="13" s="1"/>
  <c r="M2856" i="13" s="1"/>
  <c r="B769" i="13"/>
  <c r="D769" i="13" s="1"/>
  <c r="E769" i="13" s="1"/>
  <c r="F769" i="13" s="1"/>
  <c r="M769" i="13" s="1"/>
  <c r="B2921" i="13"/>
  <c r="D2921" i="13" s="1"/>
  <c r="E2921" i="13" s="1"/>
  <c r="F2921" i="13" s="1"/>
  <c r="M2921" i="13" s="1"/>
  <c r="B1653" i="13"/>
  <c r="D1653" i="13" s="1"/>
  <c r="E1653" i="13" s="1"/>
  <c r="F1653" i="13" s="1"/>
  <c r="M1653" i="13" s="1"/>
  <c r="B3561" i="13"/>
  <c r="D3561" i="13" s="1"/>
  <c r="E3561" i="13" s="1"/>
  <c r="F3561" i="13" s="1"/>
  <c r="M3561" i="13" s="1"/>
  <c r="B3085" i="13"/>
  <c r="D3085" i="13" s="1"/>
  <c r="E3085" i="13" s="1"/>
  <c r="F3085" i="13" s="1"/>
  <c r="M3085" i="13" s="1"/>
  <c r="B2824" i="13"/>
  <c r="D2824" i="13" s="1"/>
  <c r="E2824" i="13" s="1"/>
  <c r="F2824" i="13" s="1"/>
  <c r="M2824" i="13" s="1"/>
  <c r="B4096" i="13"/>
  <c r="D4096" i="13" s="1"/>
  <c r="E4096" i="13" s="1"/>
  <c r="F4096" i="13" s="1"/>
  <c r="M4096" i="13" s="1"/>
  <c r="B3312" i="13"/>
  <c r="D3312" i="13" s="1"/>
  <c r="E3312" i="13" s="1"/>
  <c r="F3312" i="13" s="1"/>
  <c r="M3312" i="13" s="1"/>
  <c r="B3866" i="13"/>
  <c r="D3866" i="13" s="1"/>
  <c r="E3866" i="13" s="1"/>
  <c r="F3866" i="13" s="1"/>
  <c r="M3866" i="13" s="1"/>
  <c r="B3084" i="13"/>
  <c r="D3084" i="13" s="1"/>
  <c r="E3084" i="13" s="1"/>
  <c r="F3084" i="13" s="1"/>
  <c r="M3084" i="13" s="1"/>
  <c r="B2183" i="13"/>
  <c r="D2183" i="13" s="1"/>
  <c r="E2183" i="13" s="1"/>
  <c r="F2183" i="13" s="1"/>
  <c r="M2183" i="13" s="1"/>
  <c r="B2812" i="13"/>
  <c r="D2812" i="13" s="1"/>
  <c r="E2812" i="13" s="1"/>
  <c r="F2812" i="13" s="1"/>
  <c r="M2812" i="13" s="1"/>
  <c r="B66" i="13"/>
  <c r="D66" i="13" s="1"/>
  <c r="E66" i="13" s="1"/>
  <c r="F66" i="13" s="1"/>
  <c r="M66" i="13" s="1"/>
  <c r="B2823" i="13"/>
  <c r="D2823" i="13" s="1"/>
  <c r="E2823" i="13" s="1"/>
  <c r="F2823" i="13" s="1"/>
  <c r="M2823" i="13" s="1"/>
  <c r="B2639" i="13"/>
  <c r="D2639" i="13" s="1"/>
  <c r="E2639" i="13" s="1"/>
  <c r="F2639" i="13" s="1"/>
  <c r="M2639" i="13" s="1"/>
  <c r="B2374" i="13"/>
  <c r="D2374" i="13" s="1"/>
  <c r="E2374" i="13" s="1"/>
  <c r="F2374" i="13" s="1"/>
  <c r="M2374" i="13" s="1"/>
  <c r="B2127" i="13"/>
  <c r="D2127" i="13" s="1"/>
  <c r="E2127" i="13" s="1"/>
  <c r="F2127" i="13" s="1"/>
  <c r="M2127" i="13" s="1"/>
  <c r="B3342" i="13"/>
  <c r="D3342" i="13" s="1"/>
  <c r="E3342" i="13" s="1"/>
  <c r="F3342" i="13" s="1"/>
  <c r="M3342" i="13" s="1"/>
  <c r="B1845" i="13"/>
  <c r="D1845" i="13" s="1"/>
  <c r="E1845" i="13" s="1"/>
  <c r="F1845" i="13" s="1"/>
  <c r="M1845" i="13" s="1"/>
  <c r="B180" i="13"/>
  <c r="D180" i="13" s="1"/>
  <c r="E180" i="13" s="1"/>
  <c r="F180" i="13" s="1"/>
  <c r="M180" i="13" s="1"/>
  <c r="B1958" i="13"/>
  <c r="D1958" i="13" s="1"/>
  <c r="E1958" i="13" s="1"/>
  <c r="F1958" i="13" s="1"/>
  <c r="M1958" i="13" s="1"/>
  <c r="B2392" i="13"/>
  <c r="D2392" i="13" s="1"/>
  <c r="E2392" i="13" s="1"/>
  <c r="F2392" i="13" s="1"/>
  <c r="M2392" i="13" s="1"/>
  <c r="B310" i="13"/>
  <c r="D310" i="13" s="1"/>
  <c r="E310" i="13" s="1"/>
  <c r="F310" i="13" s="1"/>
  <c r="M310" i="13" s="1"/>
  <c r="B1715" i="13"/>
  <c r="D1715" i="13" s="1"/>
  <c r="E1715" i="13" s="1"/>
  <c r="F1715" i="13" s="1"/>
  <c r="M1715" i="13" s="1"/>
  <c r="B4173" i="13"/>
  <c r="D4173" i="13" s="1"/>
  <c r="E4173" i="13" s="1"/>
  <c r="F4173" i="13" s="1"/>
  <c r="M4173" i="13" s="1"/>
  <c r="B3330" i="13"/>
  <c r="D3330" i="13" s="1"/>
  <c r="E3330" i="13" s="1"/>
  <c r="F3330" i="13" s="1"/>
  <c r="M3330" i="13" s="1"/>
  <c r="B3604" i="13"/>
  <c r="D3604" i="13" s="1"/>
  <c r="E3604" i="13" s="1"/>
  <c r="F3604" i="13" s="1"/>
  <c r="M3604" i="13" s="1"/>
  <c r="B1787" i="13"/>
  <c r="D1787" i="13" s="1"/>
  <c r="E1787" i="13" s="1"/>
  <c r="F1787" i="13" s="1"/>
  <c r="M1787" i="13" s="1"/>
  <c r="B1805" i="13"/>
  <c r="D1805" i="13" s="1"/>
  <c r="E1805" i="13" s="1"/>
  <c r="F1805" i="13" s="1"/>
  <c r="M1805" i="13" s="1"/>
  <c r="B2184" i="13"/>
  <c r="D2184" i="13" s="1"/>
  <c r="E2184" i="13" s="1"/>
  <c r="F2184" i="13" s="1"/>
  <c r="M2184" i="13" s="1"/>
  <c r="B3901" i="13"/>
  <c r="D3901" i="13" s="1"/>
  <c r="E3901" i="13" s="1"/>
  <c r="F3901" i="13" s="1"/>
  <c r="M3901" i="13" s="1"/>
  <c r="B870" i="13"/>
  <c r="D870" i="13" s="1"/>
  <c r="E870" i="13" s="1"/>
  <c r="F870" i="13" s="1"/>
  <c r="M870" i="13" s="1"/>
  <c r="B2230" i="13"/>
  <c r="D2230" i="13" s="1"/>
  <c r="E2230" i="13" s="1"/>
  <c r="F2230" i="13" s="1"/>
  <c r="M2230" i="13" s="1"/>
  <c r="B1267" i="13"/>
  <c r="D1267" i="13" s="1"/>
  <c r="E1267" i="13" s="1"/>
  <c r="F1267" i="13" s="1"/>
  <c r="M1267" i="13" s="1"/>
  <c r="B335" i="13"/>
  <c r="D335" i="13" s="1"/>
  <c r="E335" i="13" s="1"/>
  <c r="F335" i="13" s="1"/>
  <c r="M335" i="13" s="1"/>
  <c r="B1509" i="13"/>
  <c r="D1509" i="13" s="1"/>
  <c r="E1509" i="13" s="1"/>
  <c r="F1509" i="13" s="1"/>
  <c r="M1509" i="13" s="1"/>
  <c r="B1722" i="13"/>
  <c r="D1722" i="13" s="1"/>
  <c r="E1722" i="13" s="1"/>
  <c r="F1722" i="13" s="1"/>
  <c r="M1722" i="13" s="1"/>
  <c r="B3273" i="13"/>
  <c r="D3273" i="13" s="1"/>
  <c r="E3273" i="13" s="1"/>
  <c r="F3273" i="13" s="1"/>
  <c r="M3273" i="13" s="1"/>
  <c r="B701" i="13"/>
  <c r="D701" i="13" s="1"/>
  <c r="E701" i="13" s="1"/>
  <c r="F701" i="13" s="1"/>
  <c r="M701" i="13" s="1"/>
  <c r="B3094" i="13"/>
  <c r="D3094" i="13" s="1"/>
  <c r="E3094" i="13" s="1"/>
  <c r="F3094" i="13" s="1"/>
  <c r="M3094" i="13" s="1"/>
  <c r="B2495" i="13"/>
  <c r="D2495" i="13" s="1"/>
  <c r="E2495" i="13" s="1"/>
  <c r="F2495" i="13" s="1"/>
  <c r="M2495" i="13" s="1"/>
  <c r="B2457" i="13"/>
  <c r="D2457" i="13" s="1"/>
  <c r="E2457" i="13" s="1"/>
  <c r="F2457" i="13" s="1"/>
  <c r="M2457" i="13" s="1"/>
  <c r="B3740" i="13"/>
  <c r="D3740" i="13" s="1"/>
  <c r="E3740" i="13" s="1"/>
  <c r="F3740" i="13" s="1"/>
  <c r="M3740" i="13" s="1"/>
  <c r="B437" i="13"/>
  <c r="D437" i="13" s="1"/>
  <c r="E437" i="13" s="1"/>
  <c r="F437" i="13" s="1"/>
  <c r="M437" i="13" s="1"/>
  <c r="B1039" i="13"/>
  <c r="D1039" i="13" s="1"/>
  <c r="E1039" i="13" s="1"/>
  <c r="F1039" i="13" s="1"/>
  <c r="M1039" i="13" s="1"/>
  <c r="B2585" i="13"/>
  <c r="D2585" i="13" s="1"/>
  <c r="E2585" i="13" s="1"/>
  <c r="F2585" i="13" s="1"/>
  <c r="M2585" i="13" s="1"/>
  <c r="B448" i="13"/>
  <c r="D448" i="13" s="1"/>
  <c r="E448" i="13" s="1"/>
  <c r="F448" i="13" s="1"/>
  <c r="M448" i="13" s="1"/>
  <c r="B1137" i="13"/>
  <c r="D1137" i="13" s="1"/>
  <c r="E1137" i="13" s="1"/>
  <c r="F1137" i="13" s="1"/>
  <c r="M1137" i="13" s="1"/>
  <c r="B3016" i="13"/>
  <c r="D3016" i="13" s="1"/>
  <c r="E3016" i="13" s="1"/>
  <c r="F3016" i="13" s="1"/>
  <c r="M3016" i="13" s="1"/>
  <c r="B2567" i="13"/>
  <c r="D2567" i="13" s="1"/>
  <c r="E2567" i="13" s="1"/>
  <c r="F2567" i="13" s="1"/>
  <c r="M2567" i="13" s="1"/>
  <c r="B454" i="13"/>
  <c r="D454" i="13" s="1"/>
  <c r="E454" i="13" s="1"/>
  <c r="F454" i="13" s="1"/>
  <c r="M454" i="13" s="1"/>
  <c r="B999" i="13"/>
  <c r="D999" i="13" s="1"/>
  <c r="E999" i="13" s="1"/>
  <c r="F999" i="13" s="1"/>
  <c r="M999" i="13" s="1"/>
  <c r="B1639" i="13"/>
  <c r="D1639" i="13" s="1"/>
  <c r="E1639" i="13" s="1"/>
  <c r="F1639" i="13" s="1"/>
  <c r="M1639" i="13" s="1"/>
  <c r="B3809" i="13"/>
  <c r="D3809" i="13" s="1"/>
  <c r="E3809" i="13" s="1"/>
  <c r="F3809" i="13" s="1"/>
  <c r="M3809" i="13" s="1"/>
  <c r="B2571" i="13"/>
  <c r="D2571" i="13" s="1"/>
  <c r="E2571" i="13" s="1"/>
  <c r="F2571" i="13" s="1"/>
  <c r="M2571" i="13" s="1"/>
  <c r="B4127" i="13"/>
  <c r="D4127" i="13" s="1"/>
  <c r="E4127" i="13" s="1"/>
  <c r="F4127" i="13" s="1"/>
  <c r="M4127" i="13" s="1"/>
  <c r="B3506" i="13"/>
  <c r="D3506" i="13" s="1"/>
  <c r="E3506" i="13" s="1"/>
  <c r="F3506" i="13" s="1"/>
  <c r="M3506" i="13" s="1"/>
  <c r="B1139" i="13"/>
  <c r="D1139" i="13" s="1"/>
  <c r="E1139" i="13" s="1"/>
  <c r="F1139" i="13" s="1"/>
  <c r="M1139" i="13" s="1"/>
  <c r="B530" i="13"/>
  <c r="D530" i="13" s="1"/>
  <c r="E530" i="13" s="1"/>
  <c r="F530" i="13" s="1"/>
  <c r="M530" i="13" s="1"/>
  <c r="B509" i="13"/>
  <c r="D509" i="13" s="1"/>
  <c r="E509" i="13" s="1"/>
  <c r="F509" i="13" s="1"/>
  <c r="M509" i="13" s="1"/>
  <c r="B224" i="13"/>
  <c r="D224" i="13" s="1"/>
  <c r="E224" i="13" s="1"/>
  <c r="F224" i="13" s="1"/>
  <c r="M224" i="13" s="1"/>
  <c r="B3821" i="13"/>
  <c r="D3821" i="13" s="1"/>
  <c r="E3821" i="13" s="1"/>
  <c r="F3821" i="13" s="1"/>
  <c r="M3821" i="13" s="1"/>
  <c r="B2684" i="13"/>
  <c r="D2684" i="13" s="1"/>
  <c r="E2684" i="13" s="1"/>
  <c r="F2684" i="13" s="1"/>
  <c r="M2684" i="13" s="1"/>
  <c r="B2006" i="13"/>
  <c r="D2006" i="13" s="1"/>
  <c r="E2006" i="13" s="1"/>
  <c r="F2006" i="13" s="1"/>
  <c r="M2006" i="13" s="1"/>
  <c r="B1676" i="13"/>
  <c r="D1676" i="13" s="1"/>
  <c r="E1676" i="13" s="1"/>
  <c r="F1676" i="13" s="1"/>
  <c r="M1676" i="13" s="1"/>
  <c r="B4124" i="13"/>
  <c r="D4124" i="13" s="1"/>
  <c r="E4124" i="13" s="1"/>
  <c r="F4124" i="13" s="1"/>
  <c r="M4124" i="13" s="1"/>
  <c r="B2900" i="13"/>
  <c r="D2900" i="13" s="1"/>
  <c r="E2900" i="13" s="1"/>
  <c r="F2900" i="13" s="1"/>
  <c r="M2900" i="13" s="1"/>
  <c r="B1727" i="13"/>
  <c r="D1727" i="13" s="1"/>
  <c r="E1727" i="13" s="1"/>
  <c r="F1727" i="13" s="1"/>
  <c r="M1727" i="13" s="1"/>
  <c r="B2295" i="13"/>
  <c r="D2295" i="13" s="1"/>
  <c r="E2295" i="13" s="1"/>
  <c r="F2295" i="13" s="1"/>
  <c r="M2295" i="13" s="1"/>
  <c r="B2330" i="13"/>
  <c r="D2330" i="13" s="1"/>
  <c r="E2330" i="13" s="1"/>
  <c r="F2330" i="13" s="1"/>
  <c r="M2330" i="13" s="1"/>
  <c r="B834" i="13"/>
  <c r="D834" i="13" s="1"/>
  <c r="E834" i="13" s="1"/>
  <c r="F834" i="13" s="1"/>
  <c r="M834" i="13" s="1"/>
  <c r="B391" i="13"/>
  <c r="D391" i="13" s="1"/>
  <c r="E391" i="13" s="1"/>
  <c r="F391" i="13" s="1"/>
  <c r="M391" i="13" s="1"/>
  <c r="B2769" i="13"/>
  <c r="D2769" i="13" s="1"/>
  <c r="E2769" i="13" s="1"/>
  <c r="F2769" i="13" s="1"/>
  <c r="M2769" i="13" s="1"/>
  <c r="B2095" i="13"/>
  <c r="D2095" i="13" s="1"/>
  <c r="E2095" i="13" s="1"/>
  <c r="F2095" i="13" s="1"/>
  <c r="M2095" i="13" s="1"/>
  <c r="B3334" i="13"/>
  <c r="D3334" i="13" s="1"/>
  <c r="E3334" i="13" s="1"/>
  <c r="F3334" i="13" s="1"/>
  <c r="M3334" i="13" s="1"/>
  <c r="B3060" i="13"/>
  <c r="D3060" i="13" s="1"/>
  <c r="E3060" i="13" s="1"/>
  <c r="F3060" i="13" s="1"/>
  <c r="M3060" i="13" s="1"/>
  <c r="B211" i="13"/>
  <c r="D211" i="13" s="1"/>
  <c r="E211" i="13" s="1"/>
  <c r="F211" i="13" s="1"/>
  <c r="M211" i="13" s="1"/>
  <c r="B30" i="13"/>
  <c r="D30" i="13" s="1"/>
  <c r="E30" i="13" s="1"/>
  <c r="F30" i="13" s="1"/>
  <c r="M30" i="13" s="1"/>
  <c r="B566" i="13"/>
  <c r="D566" i="13" s="1"/>
  <c r="E566" i="13" s="1"/>
  <c r="F566" i="13" s="1"/>
  <c r="M566" i="13" s="1"/>
  <c r="B2941" i="13"/>
  <c r="D2941" i="13" s="1"/>
  <c r="E2941" i="13" s="1"/>
  <c r="F2941" i="13" s="1"/>
  <c r="M2941" i="13" s="1"/>
  <c r="B2040" i="13"/>
  <c r="D2040" i="13" s="1"/>
  <c r="E2040" i="13" s="1"/>
  <c r="F2040" i="13" s="1"/>
  <c r="M2040" i="13" s="1"/>
  <c r="B1280" i="13"/>
  <c r="D1280" i="13" s="1"/>
  <c r="E1280" i="13" s="1"/>
  <c r="F1280" i="13" s="1"/>
  <c r="M1280" i="13" s="1"/>
  <c r="B3347" i="13"/>
  <c r="D3347" i="13" s="1"/>
  <c r="E3347" i="13" s="1"/>
  <c r="F3347" i="13" s="1"/>
  <c r="M3347" i="13" s="1"/>
  <c r="B2783" i="13"/>
  <c r="D2783" i="13" s="1"/>
  <c r="E2783" i="13" s="1"/>
  <c r="F2783" i="13" s="1"/>
  <c r="M2783" i="13" s="1"/>
  <c r="B174" i="13"/>
  <c r="D174" i="13" s="1"/>
  <c r="E174" i="13" s="1"/>
  <c r="F174" i="13" s="1"/>
  <c r="M174" i="13" s="1"/>
  <c r="B17" i="13"/>
  <c r="D17" i="13" s="1"/>
  <c r="E17" i="13" s="1"/>
  <c r="F17" i="13" s="1"/>
  <c r="M17" i="13" s="1"/>
  <c r="B298" i="13"/>
  <c r="D298" i="13" s="1"/>
  <c r="E298" i="13" s="1"/>
  <c r="F298" i="13" s="1"/>
  <c r="M298" i="13" s="1"/>
  <c r="B3216" i="13"/>
  <c r="D3216" i="13" s="1"/>
  <c r="E3216" i="13" s="1"/>
  <c r="F3216" i="13" s="1"/>
  <c r="M3216" i="13" s="1"/>
  <c r="B3655" i="13"/>
  <c r="D3655" i="13" s="1"/>
  <c r="E3655" i="13" s="1"/>
  <c r="F3655" i="13" s="1"/>
  <c r="M3655" i="13" s="1"/>
  <c r="B828" i="13"/>
  <c r="D828" i="13" s="1"/>
  <c r="E828" i="13" s="1"/>
  <c r="F828" i="13" s="1"/>
  <c r="M828" i="13" s="1"/>
  <c r="B3925" i="13"/>
  <c r="D3925" i="13" s="1"/>
  <c r="E3925" i="13" s="1"/>
  <c r="F3925" i="13" s="1"/>
  <c r="M3925" i="13" s="1"/>
  <c r="B1363" i="13"/>
  <c r="D1363" i="13" s="1"/>
  <c r="E1363" i="13" s="1"/>
  <c r="F1363" i="13" s="1"/>
  <c r="M1363" i="13" s="1"/>
  <c r="B2948" i="13"/>
  <c r="D2948" i="13" s="1"/>
  <c r="E2948" i="13" s="1"/>
  <c r="F2948" i="13" s="1"/>
  <c r="M2948" i="13" s="1"/>
  <c r="B2393" i="13"/>
  <c r="D2393" i="13" s="1"/>
  <c r="E2393" i="13" s="1"/>
  <c r="F2393" i="13" s="1"/>
  <c r="M2393" i="13" s="1"/>
  <c r="B3897" i="13"/>
  <c r="D3897" i="13" s="1"/>
  <c r="E3897" i="13" s="1"/>
  <c r="F3897" i="13" s="1"/>
  <c r="M3897" i="13" s="1"/>
  <c r="B3039" i="13"/>
  <c r="D3039" i="13" s="1"/>
  <c r="E3039" i="13" s="1"/>
  <c r="F3039" i="13" s="1"/>
  <c r="M3039" i="13" s="1"/>
  <c r="B892" i="13"/>
  <c r="D892" i="13" s="1"/>
  <c r="E892" i="13" s="1"/>
  <c r="F892" i="13" s="1"/>
  <c r="M892" i="13" s="1"/>
  <c r="B453" i="13"/>
  <c r="D453" i="13" s="1"/>
  <c r="E453" i="13" s="1"/>
  <c r="F453" i="13" s="1"/>
  <c r="M453" i="13" s="1"/>
  <c r="B2990" i="13"/>
  <c r="D2990" i="13" s="1"/>
  <c r="E2990" i="13" s="1"/>
  <c r="F2990" i="13" s="1"/>
  <c r="M2990" i="13" s="1"/>
  <c r="B3187" i="13"/>
  <c r="D3187" i="13" s="1"/>
  <c r="E3187" i="13" s="1"/>
  <c r="F3187" i="13" s="1"/>
  <c r="M3187" i="13" s="1"/>
  <c r="B1672" i="13"/>
  <c r="D1672" i="13" s="1"/>
  <c r="E1672" i="13" s="1"/>
  <c r="F1672" i="13" s="1"/>
  <c r="M1672" i="13" s="1"/>
  <c r="B3908" i="13"/>
  <c r="D3908" i="13" s="1"/>
  <c r="E3908" i="13" s="1"/>
  <c r="F3908" i="13" s="1"/>
  <c r="M3908" i="13" s="1"/>
  <c r="B3122" i="13"/>
  <c r="D3122" i="13" s="1"/>
  <c r="E3122" i="13" s="1"/>
  <c r="F3122" i="13" s="1"/>
  <c r="M3122" i="13" s="1"/>
  <c r="B804" i="13"/>
  <c r="D804" i="13" s="1"/>
  <c r="E804" i="13" s="1"/>
  <c r="F804" i="13" s="1"/>
  <c r="M804" i="13" s="1"/>
  <c r="B2277" i="13"/>
  <c r="D2277" i="13" s="1"/>
  <c r="E2277" i="13" s="1"/>
  <c r="F2277" i="13" s="1"/>
  <c r="M2277" i="13" s="1"/>
  <c r="B1338" i="13"/>
  <c r="D1338" i="13" s="1"/>
  <c r="E1338" i="13" s="1"/>
  <c r="F1338" i="13" s="1"/>
  <c r="M1338" i="13" s="1"/>
  <c r="B4075" i="13"/>
  <c r="D4075" i="13" s="1"/>
  <c r="E4075" i="13" s="1"/>
  <c r="F4075" i="13" s="1"/>
  <c r="M4075" i="13" s="1"/>
  <c r="B1217" i="13"/>
  <c r="D1217" i="13" s="1"/>
  <c r="E1217" i="13" s="1"/>
  <c r="F1217" i="13" s="1"/>
  <c r="M1217" i="13" s="1"/>
  <c r="B1962" i="13"/>
  <c r="D1962" i="13" s="1"/>
  <c r="E1962" i="13" s="1"/>
  <c r="F1962" i="13" s="1"/>
  <c r="M1962" i="13" s="1"/>
  <c r="B2187" i="13"/>
  <c r="D2187" i="13" s="1"/>
  <c r="E2187" i="13" s="1"/>
  <c r="F2187" i="13" s="1"/>
  <c r="M2187" i="13" s="1"/>
  <c r="B3566" i="13"/>
  <c r="D3566" i="13" s="1"/>
  <c r="E3566" i="13" s="1"/>
  <c r="F3566" i="13" s="1"/>
  <c r="M3566" i="13" s="1"/>
  <c r="B1394" i="13"/>
  <c r="D1394" i="13" s="1"/>
  <c r="E1394" i="13" s="1"/>
  <c r="F1394" i="13" s="1"/>
  <c r="M1394" i="13" s="1"/>
  <c r="B1420" i="13"/>
  <c r="D1420" i="13" s="1"/>
  <c r="E1420" i="13" s="1"/>
  <c r="F1420" i="13" s="1"/>
  <c r="M1420" i="13" s="1"/>
  <c r="B933" i="13"/>
  <c r="D933" i="13" s="1"/>
  <c r="E933" i="13" s="1"/>
  <c r="F933" i="13" s="1"/>
  <c r="M933" i="13" s="1"/>
  <c r="B1611" i="13"/>
  <c r="D1611" i="13" s="1"/>
  <c r="E1611" i="13" s="1"/>
  <c r="F1611" i="13" s="1"/>
  <c r="M1611" i="13" s="1"/>
  <c r="B4117" i="13"/>
  <c r="D4117" i="13" s="1"/>
  <c r="E4117" i="13" s="1"/>
  <c r="F4117" i="13" s="1"/>
  <c r="M4117" i="13" s="1"/>
  <c r="B321" i="13"/>
  <c r="D321" i="13" s="1"/>
  <c r="E321" i="13" s="1"/>
  <c r="F321" i="13" s="1"/>
  <c r="M321" i="13" s="1"/>
  <c r="B968" i="13"/>
  <c r="D968" i="13" s="1"/>
  <c r="E968" i="13" s="1"/>
  <c r="F968" i="13" s="1"/>
  <c r="M968" i="13" s="1"/>
  <c r="B1196" i="13"/>
  <c r="D1196" i="13" s="1"/>
  <c r="E1196" i="13" s="1"/>
  <c r="F1196" i="13" s="1"/>
  <c r="M1196" i="13" s="1"/>
  <c r="B1646" i="13"/>
  <c r="D1646" i="13" s="1"/>
  <c r="E1646" i="13" s="1"/>
  <c r="F1646" i="13" s="1"/>
  <c r="M1646" i="13" s="1"/>
  <c r="B3578" i="13"/>
  <c r="D3578" i="13" s="1"/>
  <c r="E3578" i="13" s="1"/>
  <c r="F3578" i="13" s="1"/>
  <c r="M3578" i="13" s="1"/>
  <c r="B1559" i="13"/>
  <c r="D1559" i="13" s="1"/>
  <c r="E1559" i="13" s="1"/>
  <c r="F1559" i="13" s="1"/>
  <c r="M1559" i="13" s="1"/>
  <c r="B3193" i="13"/>
  <c r="D3193" i="13" s="1"/>
  <c r="E3193" i="13" s="1"/>
  <c r="F3193" i="13" s="1"/>
  <c r="M3193" i="13" s="1"/>
  <c r="B254" i="13"/>
  <c r="D254" i="13" s="1"/>
  <c r="E254" i="13" s="1"/>
  <c r="F254" i="13" s="1"/>
  <c r="M254" i="13" s="1"/>
  <c r="B3002" i="13"/>
  <c r="D3002" i="13" s="1"/>
  <c r="E3002" i="13" s="1"/>
  <c r="F3002" i="13" s="1"/>
  <c r="M3002" i="13" s="1"/>
  <c r="B881" i="13"/>
  <c r="D881" i="13" s="1"/>
  <c r="E881" i="13" s="1"/>
  <c r="F881" i="13" s="1"/>
  <c r="M881" i="13" s="1"/>
  <c r="B762" i="13"/>
  <c r="D762" i="13" s="1"/>
  <c r="E762" i="13" s="1"/>
  <c r="F762" i="13" s="1"/>
  <c r="M762" i="13" s="1"/>
  <c r="B994" i="13"/>
  <c r="D994" i="13" s="1"/>
  <c r="E994" i="13" s="1"/>
  <c r="F994" i="13" s="1"/>
  <c r="M994" i="13" s="1"/>
  <c r="B535" i="13"/>
  <c r="D535" i="13" s="1"/>
  <c r="E535" i="13" s="1"/>
  <c r="F535" i="13" s="1"/>
  <c r="M535" i="13" s="1"/>
  <c r="B44" i="13"/>
  <c r="D44" i="13" s="1"/>
  <c r="E44" i="13" s="1"/>
  <c r="F44" i="13" s="1"/>
  <c r="M44" i="13" s="1"/>
  <c r="B615" i="13"/>
  <c r="D615" i="13" s="1"/>
  <c r="E615" i="13" s="1"/>
  <c r="F615" i="13" s="1"/>
  <c r="M615" i="13" s="1"/>
  <c r="B1142" i="13"/>
  <c r="D1142" i="13" s="1"/>
  <c r="E1142" i="13" s="1"/>
  <c r="F1142" i="13" s="1"/>
  <c r="M1142" i="13" s="1"/>
  <c r="B3797" i="13"/>
  <c r="D3797" i="13" s="1"/>
  <c r="E3797" i="13" s="1"/>
  <c r="F3797" i="13" s="1"/>
  <c r="M3797" i="13" s="1"/>
  <c r="B2068" i="13"/>
  <c r="D2068" i="13" s="1"/>
  <c r="E2068" i="13" s="1"/>
  <c r="F2068" i="13" s="1"/>
  <c r="M2068" i="13" s="1"/>
  <c r="B2491" i="13"/>
  <c r="D2491" i="13" s="1"/>
  <c r="E2491" i="13" s="1"/>
  <c r="F2491" i="13" s="1"/>
  <c r="M2491" i="13" s="1"/>
  <c r="B2254" i="13"/>
  <c r="D2254" i="13" s="1"/>
  <c r="E2254" i="13" s="1"/>
  <c r="F2254" i="13" s="1"/>
  <c r="M2254" i="13" s="1"/>
  <c r="B2251" i="13"/>
  <c r="D2251" i="13" s="1"/>
  <c r="E2251" i="13" s="1"/>
  <c r="F2251" i="13" s="1"/>
  <c r="M2251" i="13" s="1"/>
  <c r="B2449" i="13"/>
  <c r="D2449" i="13" s="1"/>
  <c r="E2449" i="13" s="1"/>
  <c r="F2449" i="13" s="1"/>
  <c r="M2449" i="13" s="1"/>
  <c r="B3810" i="13"/>
  <c r="D3810" i="13" s="1"/>
  <c r="E3810" i="13" s="1"/>
  <c r="F3810" i="13" s="1"/>
  <c r="M3810" i="13" s="1"/>
  <c r="B2716" i="13"/>
  <c r="D2716" i="13" s="1"/>
  <c r="E2716" i="13" s="1"/>
  <c r="F2716" i="13" s="1"/>
  <c r="M2716" i="13" s="1"/>
  <c r="B1099" i="13"/>
  <c r="D1099" i="13" s="1"/>
  <c r="E1099" i="13" s="1"/>
  <c r="F1099" i="13" s="1"/>
  <c r="M1099" i="13" s="1"/>
  <c r="B2696" i="13"/>
  <c r="D2696" i="13" s="1"/>
  <c r="E2696" i="13" s="1"/>
  <c r="F2696" i="13" s="1"/>
  <c r="M2696" i="13" s="1"/>
  <c r="B3589" i="13"/>
  <c r="D3589" i="13" s="1"/>
  <c r="E3589" i="13" s="1"/>
  <c r="F3589" i="13" s="1"/>
  <c r="M3589" i="13" s="1"/>
  <c r="B1602" i="13"/>
  <c r="D1602" i="13" s="1"/>
  <c r="E1602" i="13" s="1"/>
  <c r="F1602" i="13" s="1"/>
  <c r="M1602" i="13" s="1"/>
  <c r="B644" i="13"/>
  <c r="D644" i="13" s="1"/>
  <c r="E644" i="13" s="1"/>
  <c r="F644" i="13" s="1"/>
  <c r="M644" i="13" s="1"/>
  <c r="B2020" i="13"/>
  <c r="D2020" i="13" s="1"/>
  <c r="E2020" i="13" s="1"/>
  <c r="F2020" i="13" s="1"/>
  <c r="M2020" i="13" s="1"/>
  <c r="B377" i="13"/>
  <c r="D377" i="13" s="1"/>
  <c r="E377" i="13" s="1"/>
  <c r="F377" i="13" s="1"/>
  <c r="M377" i="13" s="1"/>
  <c r="B2738" i="13"/>
  <c r="D2738" i="13" s="1"/>
  <c r="E2738" i="13" s="1"/>
  <c r="F2738" i="13" s="1"/>
  <c r="M2738" i="13" s="1"/>
  <c r="B1544" i="13"/>
  <c r="D1544" i="13" s="1"/>
  <c r="E1544" i="13" s="1"/>
  <c r="F1544" i="13" s="1"/>
  <c r="M1544" i="13" s="1"/>
  <c r="B2128" i="13"/>
  <c r="D2128" i="13" s="1"/>
  <c r="E2128" i="13" s="1"/>
  <c r="F2128" i="13" s="1"/>
  <c r="M2128" i="13" s="1"/>
  <c r="B1149" i="13"/>
  <c r="D1149" i="13" s="1"/>
  <c r="E1149" i="13" s="1"/>
  <c r="F1149" i="13" s="1"/>
  <c r="M1149" i="13" s="1"/>
  <c r="B3651" i="13"/>
  <c r="D3651" i="13" s="1"/>
  <c r="E3651" i="13" s="1"/>
  <c r="F3651" i="13" s="1"/>
  <c r="M3651" i="13" s="1"/>
  <c r="B1869" i="13"/>
  <c r="D1869" i="13" s="1"/>
  <c r="E1869" i="13" s="1"/>
  <c r="F1869" i="13" s="1"/>
  <c r="M1869" i="13" s="1"/>
  <c r="B1776" i="13"/>
  <c r="D1776" i="13" s="1"/>
  <c r="E1776" i="13" s="1"/>
  <c r="F1776" i="13" s="1"/>
  <c r="M1776" i="13" s="1"/>
  <c r="B718" i="13"/>
  <c r="D718" i="13" s="1"/>
  <c r="E718" i="13" s="1"/>
  <c r="F718" i="13" s="1"/>
  <c r="M718" i="13" s="1"/>
  <c r="B258" i="13"/>
  <c r="D258" i="13" s="1"/>
  <c r="E258" i="13" s="1"/>
  <c r="F258" i="13" s="1"/>
  <c r="M258" i="13" s="1"/>
  <c r="B2709" i="13"/>
  <c r="D2709" i="13" s="1"/>
  <c r="E2709" i="13" s="1"/>
  <c r="F2709" i="13" s="1"/>
  <c r="M2709" i="13" s="1"/>
  <c r="B710" i="13"/>
  <c r="D710" i="13" s="1"/>
  <c r="E710" i="13" s="1"/>
  <c r="F710" i="13" s="1"/>
  <c r="M710" i="13" s="1"/>
  <c r="B3959" i="13"/>
  <c r="D3959" i="13" s="1"/>
  <c r="E3959" i="13" s="1"/>
  <c r="F3959" i="13" s="1"/>
  <c r="M3959" i="13" s="1"/>
  <c r="B1426" i="13"/>
  <c r="D1426" i="13" s="1"/>
  <c r="E1426" i="13" s="1"/>
  <c r="F1426" i="13" s="1"/>
  <c r="M1426" i="13" s="1"/>
  <c r="B3848" i="13"/>
  <c r="D3848" i="13" s="1"/>
  <c r="E3848" i="13" s="1"/>
  <c r="F3848" i="13" s="1"/>
  <c r="M3848" i="13" s="1"/>
  <c r="B624" i="13"/>
  <c r="D624" i="13" s="1"/>
  <c r="E624" i="13" s="1"/>
  <c r="F624" i="13" s="1"/>
  <c r="M624" i="13" s="1"/>
  <c r="B872" i="13"/>
  <c r="D872" i="13" s="1"/>
  <c r="E872" i="13" s="1"/>
  <c r="F872" i="13" s="1"/>
  <c r="M872" i="13" s="1"/>
  <c r="B1518" i="13"/>
  <c r="D1518" i="13" s="1"/>
  <c r="E1518" i="13" s="1"/>
  <c r="F1518" i="13" s="1"/>
  <c r="M1518" i="13" s="1"/>
  <c r="B147" i="13"/>
  <c r="D147" i="13" s="1"/>
  <c r="E147" i="13" s="1"/>
  <c r="F147" i="13" s="1"/>
  <c r="M147" i="13" s="1"/>
  <c r="B712" i="13"/>
  <c r="D712" i="13" s="1"/>
  <c r="E712" i="13" s="1"/>
  <c r="F712" i="13" s="1"/>
  <c r="M712" i="13" s="1"/>
  <c r="B653" i="13"/>
  <c r="D653" i="13" s="1"/>
  <c r="E653" i="13" s="1"/>
  <c r="F653" i="13" s="1"/>
  <c r="M653" i="13" s="1"/>
  <c r="B1121" i="13"/>
  <c r="D1121" i="13" s="1"/>
  <c r="E1121" i="13" s="1"/>
  <c r="F1121" i="13" s="1"/>
  <c r="M1121" i="13" s="1"/>
  <c r="B2181" i="13"/>
  <c r="D2181" i="13" s="1"/>
  <c r="E2181" i="13" s="1"/>
  <c r="F2181" i="13" s="1"/>
  <c r="M2181" i="13" s="1"/>
  <c r="B3137" i="13"/>
  <c r="D3137" i="13" s="1"/>
  <c r="E3137" i="13" s="1"/>
  <c r="F3137" i="13" s="1"/>
  <c r="M3137" i="13" s="1"/>
  <c r="B713" i="13"/>
  <c r="D713" i="13" s="1"/>
  <c r="E713" i="13" s="1"/>
  <c r="F713" i="13" s="1"/>
  <c r="M713" i="13" s="1"/>
  <c r="B3200" i="13"/>
  <c r="D3200" i="13" s="1"/>
  <c r="E3200" i="13" s="1"/>
  <c r="F3200" i="13" s="1"/>
  <c r="M3200" i="13" s="1"/>
  <c r="B636" i="13"/>
  <c r="D636" i="13" s="1"/>
  <c r="E636" i="13" s="1"/>
  <c r="F636" i="13" s="1"/>
  <c r="M636" i="13" s="1"/>
  <c r="B1854" i="13"/>
  <c r="D1854" i="13" s="1"/>
  <c r="E1854" i="13" s="1"/>
  <c r="F1854" i="13" s="1"/>
  <c r="M1854" i="13" s="1"/>
  <c r="B1883" i="13"/>
  <c r="D1883" i="13" s="1"/>
  <c r="E1883" i="13" s="1"/>
  <c r="F1883" i="13" s="1"/>
  <c r="M1883" i="13" s="1"/>
  <c r="B864" i="13"/>
  <c r="D864" i="13" s="1"/>
  <c r="E864" i="13" s="1"/>
  <c r="F864" i="13" s="1"/>
  <c r="M864" i="13" s="1"/>
  <c r="B1951" i="13"/>
  <c r="D1951" i="13" s="1"/>
  <c r="E1951" i="13" s="1"/>
  <c r="F1951" i="13" s="1"/>
  <c r="M1951" i="13" s="1"/>
  <c r="B2364" i="13"/>
  <c r="D2364" i="13" s="1"/>
  <c r="E2364" i="13" s="1"/>
  <c r="F2364" i="13" s="1"/>
  <c r="M2364" i="13" s="1"/>
  <c r="B2233" i="13"/>
  <c r="D2233" i="13" s="1"/>
  <c r="E2233" i="13" s="1"/>
  <c r="F2233" i="13" s="1"/>
  <c r="M2233" i="13" s="1"/>
  <c r="B3308" i="13"/>
  <c r="D3308" i="13" s="1"/>
  <c r="E3308" i="13" s="1"/>
  <c r="F3308" i="13" s="1"/>
  <c r="M3308" i="13" s="1"/>
  <c r="B1934" i="13"/>
  <c r="D1934" i="13" s="1"/>
  <c r="E1934" i="13" s="1"/>
  <c r="F1934" i="13" s="1"/>
  <c r="M1934" i="13" s="1"/>
  <c r="B3350" i="13"/>
  <c r="D3350" i="13" s="1"/>
  <c r="E3350" i="13" s="1"/>
  <c r="F3350" i="13" s="1"/>
  <c r="M3350" i="13" s="1"/>
  <c r="B302" i="13"/>
  <c r="D302" i="13" s="1"/>
  <c r="E302" i="13" s="1"/>
  <c r="F302" i="13" s="1"/>
  <c r="M302" i="13" s="1"/>
  <c r="B1954" i="13"/>
  <c r="D1954" i="13" s="1"/>
  <c r="E1954" i="13" s="1"/>
  <c r="F1954" i="13" s="1"/>
  <c r="M1954" i="13" s="1"/>
  <c r="B120" i="13"/>
  <c r="D120" i="13" s="1"/>
  <c r="E120" i="13" s="1"/>
  <c r="F120" i="13" s="1"/>
  <c r="M120" i="13" s="1"/>
  <c r="B757" i="13"/>
  <c r="D757" i="13" s="1"/>
  <c r="E757" i="13" s="1"/>
  <c r="F757" i="13" s="1"/>
  <c r="M757" i="13" s="1"/>
  <c r="B1513" i="13"/>
  <c r="D1513" i="13" s="1"/>
  <c r="E1513" i="13" s="1"/>
  <c r="F1513" i="13" s="1"/>
  <c r="M1513" i="13" s="1"/>
  <c r="B79" i="13"/>
  <c r="D79" i="13" s="1"/>
  <c r="E79" i="13" s="1"/>
  <c r="F79" i="13" s="1"/>
  <c r="M79" i="13" s="1"/>
  <c r="B3009" i="13"/>
  <c r="D3009" i="13" s="1"/>
  <c r="E3009" i="13" s="1"/>
  <c r="F3009" i="13" s="1"/>
  <c r="M3009" i="13" s="1"/>
  <c r="B1279" i="13"/>
  <c r="D1279" i="13" s="1"/>
  <c r="E1279" i="13" s="1"/>
  <c r="F1279" i="13" s="1"/>
  <c r="M1279" i="13" s="1"/>
  <c r="B954" i="13"/>
  <c r="D954" i="13" s="1"/>
  <c r="E954" i="13" s="1"/>
  <c r="F954" i="13" s="1"/>
  <c r="M954" i="13" s="1"/>
  <c r="B3306" i="13"/>
  <c r="D3306" i="13" s="1"/>
  <c r="E3306" i="13" s="1"/>
  <c r="F3306" i="13" s="1"/>
  <c r="M3306" i="13" s="1"/>
  <c r="B2122" i="13"/>
  <c r="D2122" i="13" s="1"/>
  <c r="E2122" i="13" s="1"/>
  <c r="F2122" i="13" s="1"/>
  <c r="M2122" i="13" s="1"/>
  <c r="B4166" i="13"/>
  <c r="D4166" i="13" s="1"/>
  <c r="E4166" i="13" s="1"/>
  <c r="F4166" i="13" s="1"/>
  <c r="M4166" i="13" s="1"/>
  <c r="B1410" i="13"/>
  <c r="D1410" i="13" s="1"/>
  <c r="E1410" i="13" s="1"/>
  <c r="F1410" i="13" s="1"/>
  <c r="M1410" i="13" s="1"/>
  <c r="B4066" i="13"/>
  <c r="D4066" i="13" s="1"/>
  <c r="E4066" i="13" s="1"/>
  <c r="F4066" i="13" s="1"/>
  <c r="M4066" i="13" s="1"/>
  <c r="B2920" i="13"/>
  <c r="D2920" i="13" s="1"/>
  <c r="E2920" i="13" s="1"/>
  <c r="F2920" i="13" s="1"/>
  <c r="M2920" i="13" s="1"/>
  <c r="B3437" i="13"/>
  <c r="D3437" i="13" s="1"/>
  <c r="E3437" i="13" s="1"/>
  <c r="F3437" i="13" s="1"/>
  <c r="M3437" i="13" s="1"/>
  <c r="B1088" i="13"/>
  <c r="D1088" i="13" s="1"/>
  <c r="E1088" i="13" s="1"/>
  <c r="F1088" i="13" s="1"/>
  <c r="M1088" i="13" s="1"/>
  <c r="B3440" i="13"/>
  <c r="D3440" i="13" s="1"/>
  <c r="E3440" i="13" s="1"/>
  <c r="F3440" i="13" s="1"/>
  <c r="M3440" i="13" s="1"/>
  <c r="B698" i="13"/>
  <c r="D698" i="13" s="1"/>
  <c r="E698" i="13" s="1"/>
  <c r="F698" i="13" s="1"/>
  <c r="M698" i="13" s="1"/>
  <c r="B4128" i="13"/>
  <c r="D4128" i="13" s="1"/>
  <c r="E4128" i="13" s="1"/>
  <c r="F4128" i="13" s="1"/>
  <c r="M4128" i="13" s="1"/>
  <c r="B304" i="13"/>
  <c r="D304" i="13" s="1"/>
  <c r="E304" i="13" s="1"/>
  <c r="F304" i="13" s="1"/>
  <c r="M304" i="13" s="1"/>
  <c r="B1712" i="13"/>
  <c r="D1712" i="13" s="1"/>
  <c r="E1712" i="13" s="1"/>
  <c r="F1712" i="13" s="1"/>
  <c r="M1712" i="13" s="1"/>
  <c r="B2342" i="13"/>
  <c r="D2342" i="13" s="1"/>
  <c r="E2342" i="13" s="1"/>
  <c r="F2342" i="13" s="1"/>
  <c r="M2342" i="13" s="1"/>
  <c r="B3243" i="13"/>
  <c r="D3243" i="13" s="1"/>
  <c r="E3243" i="13" s="1"/>
  <c r="F3243" i="13" s="1"/>
  <c r="M3243" i="13" s="1"/>
  <c r="B1446" i="13"/>
  <c r="D1446" i="13" s="1"/>
  <c r="E1446" i="13" s="1"/>
  <c r="F1446" i="13" s="1"/>
  <c r="M1446" i="13" s="1"/>
  <c r="B3224" i="13"/>
  <c r="D3224" i="13" s="1"/>
  <c r="E3224" i="13" s="1"/>
  <c r="F3224" i="13" s="1"/>
  <c r="M3224" i="13" s="1"/>
  <c r="B940" i="13"/>
  <c r="D940" i="13" s="1"/>
  <c r="E940" i="13" s="1"/>
  <c r="F940" i="13" s="1"/>
  <c r="M940" i="13" s="1"/>
  <c r="B1614" i="13"/>
  <c r="D1614" i="13" s="1"/>
  <c r="E1614" i="13" s="1"/>
  <c r="F1614" i="13" s="1"/>
  <c r="M1614" i="13" s="1"/>
  <c r="B1452" i="13"/>
  <c r="D1452" i="13" s="1"/>
  <c r="E1452" i="13" s="1"/>
  <c r="F1452" i="13" s="1"/>
  <c r="M1452" i="13" s="1"/>
  <c r="B118" i="13"/>
  <c r="D118" i="13" s="1"/>
  <c r="E118" i="13" s="1"/>
  <c r="F118" i="13" s="1"/>
  <c r="M118" i="13" s="1"/>
  <c r="B3151" i="13"/>
  <c r="D3151" i="13" s="1"/>
  <c r="E3151" i="13" s="1"/>
  <c r="F3151" i="13" s="1"/>
  <c r="M3151" i="13" s="1"/>
  <c r="B2386" i="13"/>
  <c r="D2386" i="13" s="1"/>
  <c r="E2386" i="13" s="1"/>
  <c r="F2386" i="13" s="1"/>
  <c r="M2386" i="13" s="1"/>
  <c r="B3957" i="13"/>
  <c r="D3957" i="13" s="1"/>
  <c r="E3957" i="13" s="1"/>
  <c r="F3957" i="13" s="1"/>
  <c r="M3957" i="13" s="1"/>
  <c r="B1460" i="13"/>
  <c r="D1460" i="13" s="1"/>
  <c r="E1460" i="13" s="1"/>
  <c r="F1460" i="13" s="1"/>
  <c r="M1460" i="13" s="1"/>
  <c r="B1808" i="13"/>
  <c r="D1808" i="13" s="1"/>
  <c r="E1808" i="13" s="1"/>
  <c r="F1808" i="13" s="1"/>
  <c r="M1808" i="13" s="1"/>
  <c r="B1997" i="13"/>
  <c r="D1997" i="13" s="1"/>
  <c r="E1997" i="13" s="1"/>
  <c r="F1997" i="13" s="1"/>
  <c r="M1997" i="13" s="1"/>
  <c r="B3635" i="13"/>
  <c r="D3635" i="13" s="1"/>
  <c r="E3635" i="13" s="1"/>
  <c r="F3635" i="13" s="1"/>
  <c r="M3635" i="13" s="1"/>
  <c r="B2361" i="13"/>
  <c r="D2361" i="13" s="1"/>
  <c r="E2361" i="13" s="1"/>
  <c r="F2361" i="13" s="1"/>
  <c r="M2361" i="13" s="1"/>
  <c r="B1824" i="13"/>
  <c r="D1824" i="13" s="1"/>
  <c r="E1824" i="13" s="1"/>
  <c r="F1824" i="13" s="1"/>
  <c r="M1824" i="13" s="1"/>
  <c r="B2710" i="13"/>
  <c r="D2710" i="13" s="1"/>
  <c r="E2710" i="13" s="1"/>
  <c r="F2710" i="13" s="1"/>
  <c r="M2710" i="13" s="1"/>
  <c r="B3508" i="13"/>
  <c r="D3508" i="13" s="1"/>
  <c r="E3508" i="13" s="1"/>
  <c r="F3508" i="13" s="1"/>
  <c r="M3508" i="13" s="1"/>
  <c r="B3758" i="13"/>
  <c r="D3758" i="13" s="1"/>
  <c r="E3758" i="13" s="1"/>
  <c r="F3758" i="13" s="1"/>
  <c r="M3758" i="13" s="1"/>
  <c r="B3229" i="13"/>
  <c r="D3229" i="13" s="1"/>
  <c r="E3229" i="13" s="1"/>
  <c r="F3229" i="13" s="1"/>
  <c r="M3229" i="13" s="1"/>
  <c r="B53" i="13"/>
  <c r="D53" i="13" s="1"/>
  <c r="E53" i="13" s="1"/>
  <c r="F53" i="13" s="1"/>
  <c r="M53" i="13" s="1"/>
  <c r="B2350" i="13"/>
  <c r="D2350" i="13" s="1"/>
  <c r="E2350" i="13" s="1"/>
  <c r="F2350" i="13" s="1"/>
  <c r="M2350" i="13" s="1"/>
  <c r="B47" i="13"/>
  <c r="D47" i="13" s="1"/>
  <c r="E47" i="13" s="1"/>
  <c r="F47" i="13" s="1"/>
  <c r="M47" i="13" s="1"/>
  <c r="B2010" i="13"/>
  <c r="D2010" i="13" s="1"/>
  <c r="E2010" i="13" s="1"/>
  <c r="F2010" i="13" s="1"/>
  <c r="M2010" i="13" s="1"/>
  <c r="B603" i="13"/>
  <c r="D603" i="13" s="1"/>
  <c r="E603" i="13" s="1"/>
  <c r="F603" i="13" s="1"/>
  <c r="M603" i="13" s="1"/>
  <c r="B2143" i="13"/>
  <c r="D2143" i="13" s="1"/>
  <c r="E2143" i="13" s="1"/>
  <c r="F2143" i="13" s="1"/>
  <c r="M2143" i="13" s="1"/>
  <c r="B3428" i="13"/>
  <c r="D3428" i="13" s="1"/>
  <c r="E3428" i="13" s="1"/>
  <c r="F3428" i="13" s="1"/>
  <c r="M3428" i="13" s="1"/>
  <c r="B2042" i="13"/>
  <c r="D2042" i="13" s="1"/>
  <c r="E2042" i="13" s="1"/>
  <c r="F2042" i="13" s="1"/>
  <c r="M2042" i="13" s="1"/>
  <c r="B4100" i="13"/>
  <c r="D4100" i="13" s="1"/>
  <c r="E4100" i="13" s="1"/>
  <c r="F4100" i="13" s="1"/>
  <c r="M4100" i="13" s="1"/>
  <c r="B3158" i="13"/>
  <c r="D3158" i="13" s="1"/>
  <c r="E3158" i="13" s="1"/>
  <c r="F3158" i="13" s="1"/>
  <c r="M3158" i="13" s="1"/>
  <c r="B296" i="13"/>
  <c r="D296" i="13" s="1"/>
  <c r="E296" i="13" s="1"/>
  <c r="F296" i="13" s="1"/>
  <c r="M296" i="13" s="1"/>
  <c r="B1803" i="13"/>
  <c r="D1803" i="13" s="1"/>
  <c r="E1803" i="13" s="1"/>
  <c r="F1803" i="13" s="1"/>
  <c r="M1803" i="13" s="1"/>
  <c r="B3787" i="13"/>
  <c r="D3787" i="13" s="1"/>
  <c r="E3787" i="13" s="1"/>
  <c r="F3787" i="13" s="1"/>
  <c r="M3787" i="13" s="1"/>
  <c r="B1025" i="13"/>
  <c r="D1025" i="13" s="1"/>
  <c r="E1025" i="13" s="1"/>
  <c r="F1025" i="13" s="1"/>
  <c r="M1025" i="13" s="1"/>
  <c r="B2506" i="13"/>
  <c r="D2506" i="13" s="1"/>
  <c r="E2506" i="13" s="1"/>
  <c r="F2506" i="13" s="1"/>
  <c r="M2506" i="13" s="1"/>
  <c r="B3525" i="13"/>
  <c r="D3525" i="13" s="1"/>
  <c r="E3525" i="13" s="1"/>
  <c r="F3525" i="13" s="1"/>
  <c r="M3525" i="13" s="1"/>
  <c r="B3432" i="13"/>
  <c r="D3432" i="13" s="1"/>
  <c r="E3432" i="13" s="1"/>
  <c r="F3432" i="13" s="1"/>
  <c r="M3432" i="13" s="1"/>
  <c r="B3754" i="13"/>
  <c r="D3754" i="13" s="1"/>
  <c r="E3754" i="13" s="1"/>
  <c r="F3754" i="13" s="1"/>
  <c r="M3754" i="13" s="1"/>
  <c r="B1440" i="13"/>
  <c r="D1440" i="13" s="1"/>
  <c r="E1440" i="13" s="1"/>
  <c r="F1440" i="13" s="1"/>
  <c r="M1440" i="13" s="1"/>
  <c r="B1077" i="13"/>
  <c r="D1077" i="13" s="1"/>
  <c r="E1077" i="13" s="1"/>
  <c r="F1077" i="13" s="1"/>
  <c r="M1077" i="13" s="1"/>
  <c r="B2910" i="13"/>
  <c r="D2910" i="13" s="1"/>
  <c r="E2910" i="13" s="1"/>
  <c r="F2910" i="13" s="1"/>
  <c r="M2910" i="13" s="1"/>
  <c r="B564" i="13"/>
  <c r="D564" i="13" s="1"/>
  <c r="E564" i="13" s="1"/>
  <c r="F564" i="13" s="1"/>
  <c r="M564" i="13" s="1"/>
  <c r="B1366" i="13"/>
  <c r="D1366" i="13" s="1"/>
  <c r="E1366" i="13" s="1"/>
  <c r="F1366" i="13" s="1"/>
  <c r="M1366" i="13" s="1"/>
  <c r="B502" i="13"/>
  <c r="D502" i="13" s="1"/>
  <c r="E502" i="13" s="1"/>
  <c r="F502" i="13" s="1"/>
  <c r="M502" i="13" s="1"/>
  <c r="B1482" i="13"/>
  <c r="D1482" i="13" s="1"/>
  <c r="E1482" i="13" s="1"/>
  <c r="F1482" i="13" s="1"/>
  <c r="M1482" i="13" s="1"/>
  <c r="B2614" i="13"/>
  <c r="D2614" i="13" s="1"/>
  <c r="E2614" i="13" s="1"/>
  <c r="F2614" i="13" s="1"/>
  <c r="M2614" i="13" s="1"/>
  <c r="B4072" i="13"/>
  <c r="D4072" i="13" s="1"/>
  <c r="E4072" i="13" s="1"/>
  <c r="F4072" i="13" s="1"/>
  <c r="M4072" i="13" s="1"/>
  <c r="B2635" i="13"/>
  <c r="D2635" i="13" s="1"/>
  <c r="E2635" i="13" s="1"/>
  <c r="F2635" i="13" s="1"/>
  <c r="M2635" i="13" s="1"/>
  <c r="B1724" i="13"/>
  <c r="D1724" i="13" s="1"/>
  <c r="E1724" i="13" s="1"/>
  <c r="F1724" i="13" s="1"/>
  <c r="M1724" i="13" s="1"/>
  <c r="B2159" i="13"/>
  <c r="D2159" i="13" s="1"/>
  <c r="E2159" i="13" s="1"/>
  <c r="F2159" i="13" s="1"/>
  <c r="M2159" i="13" s="1"/>
  <c r="B3275" i="13"/>
  <c r="D3275" i="13" s="1"/>
  <c r="E3275" i="13" s="1"/>
  <c r="F3275" i="13" s="1"/>
  <c r="M3275" i="13" s="1"/>
  <c r="B2610" i="13"/>
  <c r="D2610" i="13" s="1"/>
  <c r="E2610" i="13" s="1"/>
  <c r="F2610" i="13" s="1"/>
  <c r="M2610" i="13" s="1"/>
  <c r="B2434" i="13"/>
  <c r="D2434" i="13" s="1"/>
  <c r="E2434" i="13" s="1"/>
  <c r="F2434" i="13" s="1"/>
  <c r="M2434" i="13" s="1"/>
  <c r="B188" i="13"/>
  <c r="D188" i="13" s="1"/>
  <c r="E188" i="13" s="1"/>
  <c r="F188" i="13" s="1"/>
  <c r="M188" i="13" s="1"/>
  <c r="B1247" i="13"/>
  <c r="D1247" i="13" s="1"/>
  <c r="E1247" i="13" s="1"/>
  <c r="F1247" i="13" s="1"/>
  <c r="M1247" i="13" s="1"/>
  <c r="B2804" i="13"/>
  <c r="D2804" i="13" s="1"/>
  <c r="E2804" i="13" s="1"/>
  <c r="F2804" i="13" s="1"/>
  <c r="M2804" i="13" s="1"/>
  <c r="B178" i="13"/>
  <c r="D178" i="13" s="1"/>
  <c r="E178" i="13" s="1"/>
  <c r="F178" i="13" s="1"/>
  <c r="M178" i="13" s="1"/>
  <c r="B4200" i="13"/>
  <c r="D4200" i="13" s="1"/>
  <c r="E4200" i="13" s="1"/>
  <c r="F4200" i="13" s="1"/>
  <c r="M4200" i="13" s="1"/>
  <c r="B2276" i="13"/>
  <c r="D2276" i="13" s="1"/>
  <c r="E2276" i="13" s="1"/>
  <c r="F2276" i="13" s="1"/>
  <c r="M2276" i="13" s="1"/>
  <c r="B184" i="13"/>
  <c r="D184" i="13" s="1"/>
  <c r="E184" i="13" s="1"/>
  <c r="F184" i="13" s="1"/>
  <c r="M184" i="13" s="1"/>
  <c r="B3932" i="13"/>
  <c r="D3932" i="13" s="1"/>
  <c r="E3932" i="13" s="1"/>
  <c r="F3932" i="13" s="1"/>
  <c r="M3932" i="13" s="1"/>
  <c r="B1548" i="13"/>
  <c r="D1548" i="13" s="1"/>
  <c r="E1548" i="13" s="1"/>
  <c r="F1548" i="13" s="1"/>
  <c r="M1548" i="13" s="1"/>
  <c r="B469" i="13"/>
  <c r="D469" i="13" s="1"/>
  <c r="E469" i="13" s="1"/>
  <c r="F469" i="13" s="1"/>
  <c r="M469" i="13" s="1"/>
  <c r="B3569" i="13"/>
  <c r="D3569" i="13" s="1"/>
  <c r="E3569" i="13" s="1"/>
  <c r="F3569" i="13" s="1"/>
  <c r="M3569" i="13" s="1"/>
  <c r="B2340" i="13"/>
  <c r="D2340" i="13" s="1"/>
  <c r="E2340" i="13" s="1"/>
  <c r="F2340" i="13" s="1"/>
  <c r="M2340" i="13" s="1"/>
  <c r="B2887" i="13"/>
  <c r="D2887" i="13" s="1"/>
  <c r="E2887" i="13" s="1"/>
  <c r="F2887" i="13" s="1"/>
  <c r="M2887" i="13" s="1"/>
  <c r="B1520" i="13"/>
  <c r="D1520" i="13" s="1"/>
  <c r="E1520" i="13" s="1"/>
  <c r="F1520" i="13" s="1"/>
  <c r="M1520" i="13" s="1"/>
  <c r="B1341" i="13"/>
  <c r="D1341" i="13" s="1"/>
  <c r="E1341" i="13" s="1"/>
  <c r="F1341" i="13" s="1"/>
  <c r="M1341" i="13" s="1"/>
  <c r="B1073" i="13"/>
  <c r="D1073" i="13" s="1"/>
  <c r="E1073" i="13" s="1"/>
  <c r="F1073" i="13" s="1"/>
  <c r="M1073" i="13" s="1"/>
  <c r="B214" i="13"/>
  <c r="D214" i="13" s="1"/>
  <c r="E214" i="13" s="1"/>
  <c r="F214" i="13" s="1"/>
  <c r="M214" i="13" s="1"/>
  <c r="B1747" i="13"/>
  <c r="D1747" i="13" s="1"/>
  <c r="E1747" i="13" s="1"/>
  <c r="F1747" i="13" s="1"/>
  <c r="M1747" i="13" s="1"/>
  <c r="B3751" i="13"/>
  <c r="D3751" i="13" s="1"/>
  <c r="E3751" i="13" s="1"/>
  <c r="F3751" i="13" s="1"/>
  <c r="M3751" i="13" s="1"/>
  <c r="B415" i="13"/>
  <c r="D415" i="13" s="1"/>
  <c r="E415" i="13" s="1"/>
  <c r="F415" i="13" s="1"/>
  <c r="M415" i="13" s="1"/>
  <c r="B2547" i="13"/>
  <c r="D2547" i="13" s="1"/>
  <c r="E2547" i="13" s="1"/>
  <c r="F2547" i="13" s="1"/>
  <c r="M2547" i="13" s="1"/>
  <c r="B3246" i="13"/>
  <c r="D3246" i="13" s="1"/>
  <c r="E3246" i="13" s="1"/>
  <c r="F3246" i="13" s="1"/>
  <c r="M3246" i="13" s="1"/>
  <c r="B482" i="13"/>
  <c r="D482" i="13" s="1"/>
  <c r="E482" i="13" s="1"/>
  <c r="F482" i="13" s="1"/>
  <c r="M482" i="13" s="1"/>
  <c r="B572" i="13"/>
  <c r="D572" i="13" s="1"/>
  <c r="E572" i="13" s="1"/>
  <c r="F572" i="13" s="1"/>
  <c r="M572" i="13" s="1"/>
  <c r="B1401" i="13"/>
  <c r="D1401" i="13" s="1"/>
  <c r="E1401" i="13" s="1"/>
  <c r="F1401" i="13" s="1"/>
  <c r="M1401" i="13" s="1"/>
  <c r="B3906" i="13"/>
  <c r="D3906" i="13" s="1"/>
  <c r="E3906" i="13" s="1"/>
  <c r="F3906" i="13" s="1"/>
  <c r="M3906" i="13" s="1"/>
  <c r="B2701" i="13"/>
  <c r="D2701" i="13" s="1"/>
  <c r="E2701" i="13" s="1"/>
  <c r="F2701" i="13" s="1"/>
  <c r="M2701" i="13" s="1"/>
  <c r="B1273" i="13"/>
  <c r="D1273" i="13" s="1"/>
  <c r="E1273" i="13" s="1"/>
  <c r="F1273" i="13" s="1"/>
  <c r="M1273" i="13" s="1"/>
  <c r="B3316" i="13"/>
  <c r="D3316" i="13" s="1"/>
  <c r="E3316" i="13" s="1"/>
  <c r="F3316" i="13" s="1"/>
  <c r="M3316" i="13" s="1"/>
  <c r="B3141" i="13"/>
  <c r="D3141" i="13" s="1"/>
  <c r="E3141" i="13" s="1"/>
  <c r="F3141" i="13" s="1"/>
  <c r="M3141" i="13" s="1"/>
  <c r="B1800" i="13"/>
  <c r="D1800" i="13" s="1"/>
  <c r="E1800" i="13" s="1"/>
  <c r="F1800" i="13" s="1"/>
  <c r="M1800" i="13" s="1"/>
  <c r="B2436" i="13"/>
  <c r="D2436" i="13" s="1"/>
  <c r="E2436" i="13" s="1"/>
  <c r="F2436" i="13" s="1"/>
  <c r="M2436" i="13" s="1"/>
  <c r="B2544" i="13"/>
  <c r="D2544" i="13" s="1"/>
  <c r="E2544" i="13" s="1"/>
  <c r="F2544" i="13" s="1"/>
  <c r="M2544" i="13" s="1"/>
  <c r="B2338" i="13"/>
  <c r="D2338" i="13" s="1"/>
  <c r="E2338" i="13" s="1"/>
  <c r="F2338" i="13" s="1"/>
  <c r="M2338" i="13" s="1"/>
  <c r="B2790" i="13"/>
  <c r="D2790" i="13" s="1"/>
  <c r="E2790" i="13" s="1"/>
  <c r="F2790" i="13" s="1"/>
  <c r="M2790" i="13" s="1"/>
  <c r="B3482" i="13"/>
  <c r="D3482" i="13" s="1"/>
  <c r="E3482" i="13" s="1"/>
  <c r="F3482" i="13" s="1"/>
  <c r="M3482" i="13" s="1"/>
  <c r="B152" i="13"/>
  <c r="D152" i="13" s="1"/>
  <c r="E152" i="13" s="1"/>
  <c r="F152" i="13" s="1"/>
  <c r="M152" i="13" s="1"/>
  <c r="B3490" i="13"/>
  <c r="D3490" i="13" s="1"/>
  <c r="E3490" i="13" s="1"/>
  <c r="F3490" i="13" s="1"/>
  <c r="M3490" i="13" s="1"/>
  <c r="B1733" i="13"/>
  <c r="D1733" i="13" s="1"/>
  <c r="E1733" i="13" s="1"/>
  <c r="F1733" i="13" s="1"/>
  <c r="M1733" i="13" s="1"/>
  <c r="B2586" i="13"/>
  <c r="D2586" i="13" s="1"/>
  <c r="E2586" i="13" s="1"/>
  <c r="F2586" i="13" s="1"/>
  <c r="M2586" i="13" s="1"/>
  <c r="B2093" i="13"/>
  <c r="D2093" i="13" s="1"/>
  <c r="E2093" i="13" s="1"/>
  <c r="F2093" i="13" s="1"/>
  <c r="M2093" i="13" s="1"/>
  <c r="B2012" i="13"/>
  <c r="D2012" i="13" s="1"/>
  <c r="E2012" i="13" s="1"/>
  <c r="F2012" i="13" s="1"/>
  <c r="M2012" i="13" s="1"/>
  <c r="B169" i="13"/>
  <c r="D169" i="13" s="1"/>
  <c r="E169" i="13" s="1"/>
  <c r="F169" i="13" s="1"/>
  <c r="M169" i="13" s="1"/>
  <c r="B3691" i="13"/>
  <c r="D3691" i="13" s="1"/>
  <c r="E3691" i="13" s="1"/>
  <c r="F3691" i="13" s="1"/>
  <c r="M3691" i="13" s="1"/>
  <c r="B2005" i="13"/>
  <c r="D2005" i="13" s="1"/>
  <c r="E2005" i="13" s="1"/>
  <c r="F2005" i="13" s="1"/>
  <c r="M2005" i="13" s="1"/>
  <c r="B1418" i="13"/>
  <c r="D1418" i="13" s="1"/>
  <c r="E1418" i="13" s="1"/>
  <c r="F1418" i="13" s="1"/>
  <c r="M1418" i="13" s="1"/>
  <c r="B2149" i="13"/>
  <c r="D2149" i="13" s="1"/>
  <c r="E2149" i="13" s="1"/>
  <c r="F2149" i="13" s="1"/>
  <c r="M2149" i="13" s="1"/>
  <c r="B1198" i="13"/>
  <c r="D1198" i="13" s="1"/>
  <c r="E1198" i="13" s="1"/>
  <c r="F1198" i="13" s="1"/>
  <c r="M1198" i="13" s="1"/>
  <c r="B3664" i="13"/>
  <c r="D3664" i="13" s="1"/>
  <c r="E3664" i="13" s="1"/>
  <c r="F3664" i="13" s="1"/>
  <c r="M3664" i="13" s="1"/>
  <c r="B984" i="13"/>
  <c r="D984" i="13" s="1"/>
  <c r="E984" i="13" s="1"/>
  <c r="F984" i="13" s="1"/>
  <c r="M984" i="13" s="1"/>
  <c r="B3799" i="13"/>
  <c r="D3799" i="13" s="1"/>
  <c r="E3799" i="13" s="1"/>
  <c r="F3799" i="13" s="1"/>
  <c r="M3799" i="13" s="1"/>
  <c r="B952" i="13"/>
  <c r="D952" i="13" s="1"/>
  <c r="E952" i="13" s="1"/>
  <c r="F952" i="13" s="1"/>
  <c r="M952" i="13" s="1"/>
  <c r="B2885" i="13"/>
  <c r="D2885" i="13" s="1"/>
  <c r="E2885" i="13" s="1"/>
  <c r="F2885" i="13" s="1"/>
  <c r="M2885" i="13" s="1"/>
  <c r="B289" i="13"/>
  <c r="D289" i="13" s="1"/>
  <c r="E289" i="13" s="1"/>
  <c r="F289" i="13" s="1"/>
  <c r="M289" i="13" s="1"/>
  <c r="B3595" i="13"/>
  <c r="D3595" i="13" s="1"/>
  <c r="E3595" i="13" s="1"/>
  <c r="F3595" i="13" s="1"/>
  <c r="M3595" i="13" s="1"/>
  <c r="B3438" i="13"/>
  <c r="D3438" i="13" s="1"/>
  <c r="E3438" i="13" s="1"/>
  <c r="F3438" i="13" s="1"/>
  <c r="M3438" i="13" s="1"/>
  <c r="B1522" i="13"/>
  <c r="D1522" i="13" s="1"/>
  <c r="E1522" i="13" s="1"/>
  <c r="F1522" i="13" s="1"/>
  <c r="M1522" i="13" s="1"/>
  <c r="B3554" i="13"/>
  <c r="D3554" i="13" s="1"/>
  <c r="E3554" i="13" s="1"/>
  <c r="F3554" i="13" s="1"/>
  <c r="M3554" i="13" s="1"/>
  <c r="B871" i="13"/>
  <c r="D871" i="13" s="1"/>
  <c r="E871" i="13" s="1"/>
  <c r="F871" i="13" s="1"/>
  <c r="M871" i="13" s="1"/>
  <c r="B1667" i="13"/>
  <c r="D1667" i="13" s="1"/>
  <c r="E1667" i="13" s="1"/>
  <c r="F1667" i="13" s="1"/>
  <c r="M1667" i="13" s="1"/>
  <c r="B1589" i="13"/>
  <c r="D1589" i="13" s="1"/>
  <c r="E1589" i="13" s="1"/>
  <c r="F1589" i="13" s="1"/>
  <c r="M1589" i="13" s="1"/>
  <c r="B280" i="13"/>
  <c r="D280" i="13" s="1"/>
  <c r="E280" i="13" s="1"/>
  <c r="F280" i="13" s="1"/>
  <c r="M280" i="13" s="1"/>
  <c r="B1304" i="13"/>
  <c r="D1304" i="13" s="1"/>
  <c r="E1304" i="13" s="1"/>
  <c r="F1304" i="13" s="1"/>
  <c r="M1304" i="13" s="1"/>
  <c r="B1746" i="13"/>
  <c r="D1746" i="13" s="1"/>
  <c r="E1746" i="13" s="1"/>
  <c r="F1746" i="13" s="1"/>
  <c r="M1746" i="13" s="1"/>
  <c r="B2784" i="13"/>
  <c r="D2784" i="13" s="1"/>
  <c r="E2784" i="13" s="1"/>
  <c r="F2784" i="13" s="1"/>
  <c r="M2784" i="13" s="1"/>
  <c r="B2620" i="13"/>
  <c r="D2620" i="13" s="1"/>
  <c r="E2620" i="13" s="1"/>
  <c r="F2620" i="13" s="1"/>
  <c r="M2620" i="13" s="1"/>
  <c r="B2455" i="13"/>
  <c r="D2455" i="13" s="1"/>
  <c r="E2455" i="13" s="1"/>
  <c r="F2455" i="13" s="1"/>
  <c r="M2455" i="13" s="1"/>
  <c r="B153" i="13"/>
  <c r="D153" i="13" s="1"/>
  <c r="E153" i="13" s="1"/>
  <c r="F153" i="13" s="1"/>
  <c r="M153" i="13" s="1"/>
  <c r="B2845" i="13"/>
  <c r="D2845" i="13" s="1"/>
  <c r="E2845" i="13" s="1"/>
  <c r="F2845" i="13" s="1"/>
  <c r="M2845" i="13" s="1"/>
  <c r="B499" i="13"/>
  <c r="D499" i="13" s="1"/>
  <c r="E499" i="13" s="1"/>
  <c r="F499" i="13" s="1"/>
  <c r="M499" i="13" s="1"/>
  <c r="B1262" i="13"/>
  <c r="D1262" i="13" s="1"/>
  <c r="E1262" i="13" s="1"/>
  <c r="F1262" i="13" s="1"/>
  <c r="M1262" i="13" s="1"/>
  <c r="B648" i="13"/>
  <c r="D648" i="13" s="1"/>
  <c r="E648" i="13" s="1"/>
  <c r="F648" i="13" s="1"/>
  <c r="M648" i="13" s="1"/>
  <c r="B2191" i="13"/>
  <c r="D2191" i="13" s="1"/>
  <c r="E2191" i="13" s="1"/>
  <c r="F2191" i="13" s="1"/>
  <c r="M2191" i="13" s="1"/>
  <c r="B1111" i="13"/>
  <c r="D1111" i="13" s="1"/>
  <c r="E1111" i="13" s="1"/>
  <c r="F1111" i="13" s="1"/>
  <c r="M1111" i="13" s="1"/>
  <c r="B1782" i="13"/>
  <c r="D1782" i="13" s="1"/>
  <c r="E1782" i="13" s="1"/>
  <c r="F1782" i="13" s="1"/>
  <c r="M1782" i="13" s="1"/>
  <c r="B2084" i="13"/>
  <c r="D2084" i="13" s="1"/>
  <c r="E2084" i="13" s="1"/>
  <c r="F2084" i="13" s="1"/>
  <c r="M2084" i="13" s="1"/>
  <c r="B4087" i="13"/>
  <c r="D4087" i="13" s="1"/>
  <c r="E4087" i="13" s="1"/>
  <c r="F4087" i="13" s="1"/>
  <c r="M4087" i="13" s="1"/>
  <c r="B690" i="13"/>
  <c r="D690" i="13" s="1"/>
  <c r="E690" i="13" s="1"/>
  <c r="F690" i="13" s="1"/>
  <c r="M690" i="13" s="1"/>
  <c r="B4161" i="13"/>
  <c r="D4161" i="13" s="1"/>
  <c r="E4161" i="13" s="1"/>
  <c r="F4161" i="13" s="1"/>
  <c r="M4161" i="13" s="1"/>
  <c r="B2500" i="13"/>
  <c r="D2500" i="13" s="1"/>
  <c r="E2500" i="13" s="1"/>
  <c r="F2500" i="13" s="1"/>
  <c r="M2500" i="13" s="1"/>
  <c r="B1414" i="13"/>
  <c r="D1414" i="13" s="1"/>
  <c r="E1414" i="13" s="1"/>
  <c r="F1414" i="13" s="1"/>
  <c r="M1414" i="13" s="1"/>
  <c r="B3540" i="13"/>
  <c r="D3540" i="13" s="1"/>
  <c r="E3540" i="13" s="1"/>
  <c r="F3540" i="13" s="1"/>
  <c r="M3540" i="13" s="1"/>
  <c r="B3893" i="13"/>
  <c r="D3893" i="13" s="1"/>
  <c r="E3893" i="13" s="1"/>
  <c r="F3893" i="13" s="1"/>
  <c r="M3893" i="13" s="1"/>
  <c r="B500" i="13"/>
  <c r="D500" i="13" s="1"/>
  <c r="E500" i="13" s="1"/>
  <c r="F500" i="13" s="1"/>
  <c r="M500" i="13" s="1"/>
  <c r="B1114" i="13"/>
  <c r="D1114" i="13" s="1"/>
  <c r="E1114" i="13" s="1"/>
  <c r="F1114" i="13" s="1"/>
  <c r="M1114" i="13" s="1"/>
  <c r="B540" i="13"/>
  <c r="D540" i="13" s="1"/>
  <c r="E540" i="13" s="1"/>
  <c r="F540" i="13" s="1"/>
  <c r="M540" i="13" s="1"/>
  <c r="B628" i="13"/>
  <c r="D628" i="13" s="1"/>
  <c r="E628" i="13" s="1"/>
  <c r="F628" i="13" s="1"/>
  <c r="M628" i="13" s="1"/>
  <c r="B3462" i="13"/>
  <c r="D3462" i="13" s="1"/>
  <c r="E3462" i="13" s="1"/>
  <c r="F3462" i="13" s="1"/>
  <c r="M3462" i="13" s="1"/>
  <c r="B733" i="13"/>
  <c r="D733" i="13" s="1"/>
  <c r="E733" i="13" s="1"/>
  <c r="F733" i="13" s="1"/>
  <c r="M733" i="13" s="1"/>
  <c r="B3056" i="13"/>
  <c r="D3056" i="13" s="1"/>
  <c r="E3056" i="13" s="1"/>
  <c r="F3056" i="13" s="1"/>
  <c r="M3056" i="13" s="1"/>
  <c r="B846" i="13"/>
  <c r="D846" i="13" s="1"/>
  <c r="E846" i="13" s="1"/>
  <c r="F846" i="13" s="1"/>
  <c r="M846" i="13" s="1"/>
  <c r="B2621" i="13"/>
  <c r="D2621" i="13" s="1"/>
  <c r="E2621" i="13" s="1"/>
  <c r="F2621" i="13" s="1"/>
  <c r="M2621" i="13" s="1"/>
  <c r="B503" i="13"/>
  <c r="D503" i="13" s="1"/>
  <c r="E503" i="13" s="1"/>
  <c r="F503" i="13" s="1"/>
  <c r="M503" i="13" s="1"/>
  <c r="B4073" i="13"/>
  <c r="D4073" i="13" s="1"/>
  <c r="E4073" i="13" s="1"/>
  <c r="F4073" i="13" s="1"/>
  <c r="M4073" i="13" s="1"/>
  <c r="B2114" i="13"/>
  <c r="D2114" i="13" s="1"/>
  <c r="E2114" i="13" s="1"/>
  <c r="F2114" i="13" s="1"/>
  <c r="M2114" i="13" s="1"/>
  <c r="B2000" i="13"/>
  <c r="D2000" i="13" s="1"/>
  <c r="E2000" i="13" s="1"/>
  <c r="F2000" i="13" s="1"/>
  <c r="M2000" i="13" s="1"/>
  <c r="B2970" i="13"/>
  <c r="D2970" i="13" s="1"/>
  <c r="E2970" i="13" s="1"/>
  <c r="F2970" i="13" s="1"/>
  <c r="M2970" i="13" s="1"/>
  <c r="B558" i="13"/>
  <c r="D558" i="13" s="1"/>
  <c r="E558" i="13" s="1"/>
  <c r="F558" i="13" s="1"/>
  <c r="M558" i="13" s="1"/>
  <c r="B3184" i="13"/>
  <c r="D3184" i="13" s="1"/>
  <c r="E3184" i="13" s="1"/>
  <c r="F3184" i="13" s="1"/>
  <c r="M3184" i="13" s="1"/>
  <c r="B580" i="13"/>
  <c r="D580" i="13" s="1"/>
  <c r="E580" i="13" s="1"/>
  <c r="F580" i="13" s="1"/>
  <c r="M580" i="13" s="1"/>
  <c r="B2608" i="13"/>
  <c r="D2608" i="13" s="1"/>
  <c r="E2608" i="13" s="1"/>
  <c r="F2608" i="13" s="1"/>
  <c r="M2608" i="13" s="1"/>
  <c r="B3641" i="13"/>
  <c r="D3641" i="13" s="1"/>
  <c r="E3641" i="13" s="1"/>
  <c r="F3641" i="13" s="1"/>
  <c r="M3641" i="13" s="1"/>
  <c r="B1832" i="13"/>
  <c r="D1832" i="13" s="1"/>
  <c r="E1832" i="13" s="1"/>
  <c r="F1832" i="13" s="1"/>
  <c r="M1832" i="13" s="1"/>
  <c r="B2778" i="13"/>
  <c r="D2778" i="13" s="1"/>
  <c r="E2778" i="13" s="1"/>
  <c r="F2778" i="13" s="1"/>
  <c r="M2778" i="13" s="1"/>
  <c r="B101" i="13"/>
  <c r="D101" i="13" s="1"/>
  <c r="E101" i="13" s="1"/>
  <c r="F101" i="13" s="1"/>
  <c r="M101" i="13" s="1"/>
  <c r="B2517" i="13"/>
  <c r="D2517" i="13" s="1"/>
  <c r="E2517" i="13" s="1"/>
  <c r="F2517" i="13" s="1"/>
  <c r="M2517" i="13" s="1"/>
  <c r="B458" i="13"/>
  <c r="D458" i="13" s="1"/>
  <c r="E458" i="13" s="1"/>
  <c r="F458" i="13" s="1"/>
  <c r="M458" i="13" s="1"/>
  <c r="B3469" i="13"/>
  <c r="D3469" i="13" s="1"/>
  <c r="E3469" i="13" s="1"/>
  <c r="F3469" i="13" s="1"/>
  <c r="M3469" i="13" s="1"/>
  <c r="B3536" i="13"/>
  <c r="D3536" i="13" s="1"/>
  <c r="E3536" i="13" s="1"/>
  <c r="F3536" i="13" s="1"/>
  <c r="M3536" i="13" s="1"/>
  <c r="B3529" i="13"/>
  <c r="D3529" i="13" s="1"/>
  <c r="E3529" i="13" s="1"/>
  <c r="F3529" i="13" s="1"/>
  <c r="M3529" i="13" s="1"/>
  <c r="B3037" i="13"/>
  <c r="D3037" i="13" s="1"/>
  <c r="E3037" i="13" s="1"/>
  <c r="F3037" i="13" s="1"/>
  <c r="M3037" i="13" s="1"/>
  <c r="B1795" i="13"/>
  <c r="D1795" i="13" s="1"/>
  <c r="E1795" i="13" s="1"/>
  <c r="F1795" i="13" s="1"/>
  <c r="M1795" i="13" s="1"/>
  <c r="B559" i="13"/>
  <c r="D559" i="13" s="1"/>
  <c r="E559" i="13" s="1"/>
  <c r="F559" i="13" s="1"/>
  <c r="M559" i="13" s="1"/>
  <c r="B3302" i="13"/>
  <c r="D3302" i="13" s="1"/>
  <c r="E3302" i="13" s="1"/>
  <c r="F3302" i="13" s="1"/>
  <c r="M3302" i="13" s="1"/>
  <c r="B1907" i="13"/>
  <c r="D1907" i="13" s="1"/>
  <c r="E1907" i="13" s="1"/>
  <c r="F1907" i="13" s="1"/>
  <c r="M1907" i="13" s="1"/>
  <c r="B1615" i="13"/>
  <c r="D1615" i="13" s="1"/>
  <c r="E1615" i="13" s="1"/>
  <c r="F1615" i="13" s="1"/>
  <c r="M1615" i="13" s="1"/>
  <c r="B3175" i="13"/>
  <c r="D3175" i="13" s="1"/>
  <c r="E3175" i="13" s="1"/>
  <c r="F3175" i="13" s="1"/>
  <c r="M3175" i="13" s="1"/>
  <c r="B1173" i="13"/>
  <c r="D1173" i="13" s="1"/>
  <c r="E1173" i="13" s="1"/>
  <c r="F1173" i="13" s="1"/>
  <c r="M1173" i="13" s="1"/>
  <c r="B2442" i="13"/>
  <c r="D2442" i="13" s="1"/>
  <c r="E2442" i="13" s="1"/>
  <c r="F2442" i="13" s="1"/>
  <c r="M2442" i="13" s="1"/>
  <c r="B668" i="13"/>
  <c r="D668" i="13" s="1"/>
  <c r="E668" i="13" s="1"/>
  <c r="F668" i="13" s="1"/>
  <c r="M668" i="13" s="1"/>
  <c r="B705" i="13"/>
  <c r="D705" i="13" s="1"/>
  <c r="E705" i="13" s="1"/>
  <c r="F705" i="13" s="1"/>
  <c r="M705" i="13" s="1"/>
  <c r="B1649" i="13"/>
  <c r="D1649" i="13" s="1"/>
  <c r="E1649" i="13" s="1"/>
  <c r="F1649" i="13" s="1"/>
  <c r="M1649" i="13" s="1"/>
  <c r="B969" i="13"/>
  <c r="D969" i="13" s="1"/>
  <c r="E969" i="13" s="1"/>
  <c r="F969" i="13" s="1"/>
  <c r="M969" i="13" s="1"/>
  <c r="B3093" i="13"/>
  <c r="D3093" i="13" s="1"/>
  <c r="E3093" i="13" s="1"/>
  <c r="F3093" i="13" s="1"/>
  <c r="M3093" i="13" s="1"/>
  <c r="B1107" i="13"/>
  <c r="D1107" i="13" s="1"/>
  <c r="E1107" i="13" s="1"/>
  <c r="F1107" i="13" s="1"/>
  <c r="M1107" i="13" s="1"/>
  <c r="B423" i="13"/>
  <c r="D423" i="13" s="1"/>
  <c r="E423" i="13" s="1"/>
  <c r="F423" i="13" s="1"/>
  <c r="M423" i="13" s="1"/>
  <c r="B3988" i="13"/>
  <c r="D3988" i="13" s="1"/>
  <c r="E3988" i="13" s="1"/>
  <c r="F3988" i="13" s="1"/>
  <c r="M3988" i="13" s="1"/>
  <c r="B1465" i="13"/>
  <c r="D1465" i="13" s="1"/>
  <c r="E1465" i="13" s="1"/>
  <c r="F1465" i="13" s="1"/>
  <c r="M1465" i="13" s="1"/>
  <c r="B529" i="13"/>
  <c r="D529" i="13" s="1"/>
  <c r="E529" i="13" s="1"/>
  <c r="F529" i="13" s="1"/>
  <c r="M529" i="13" s="1"/>
  <c r="B4000" i="13"/>
  <c r="D4000" i="13" s="1"/>
  <c r="E4000" i="13" s="1"/>
  <c r="F4000" i="13" s="1"/>
  <c r="M4000" i="13" s="1"/>
  <c r="B785" i="13"/>
  <c r="D785" i="13" s="1"/>
  <c r="E785" i="13" s="1"/>
  <c r="F785" i="13" s="1"/>
  <c r="M785" i="13" s="1"/>
  <c r="B830" i="13"/>
  <c r="D830" i="13" s="1"/>
  <c r="E830" i="13" s="1"/>
  <c r="F830" i="13" s="1"/>
  <c r="M830" i="13" s="1"/>
  <c r="B3772" i="13"/>
  <c r="D3772" i="13" s="1"/>
  <c r="E3772" i="13" s="1"/>
  <c r="F3772" i="13" s="1"/>
  <c r="M3772" i="13" s="1"/>
  <c r="B2441" i="13"/>
  <c r="D2441" i="13" s="1"/>
  <c r="E2441" i="13" s="1"/>
  <c r="F2441" i="13" s="1"/>
  <c r="M2441" i="13" s="1"/>
  <c r="B947" i="13"/>
  <c r="D947" i="13" s="1"/>
  <c r="E947" i="13" s="1"/>
  <c r="F947" i="13" s="1"/>
  <c r="M947" i="13" s="1"/>
  <c r="B4095" i="13"/>
  <c r="D4095" i="13" s="1"/>
  <c r="E4095" i="13" s="1"/>
  <c r="F4095" i="13" s="1"/>
  <c r="M4095" i="13" s="1"/>
  <c r="B2870" i="13"/>
  <c r="D2870" i="13" s="1"/>
  <c r="E2870" i="13" s="1"/>
  <c r="F2870" i="13" s="1"/>
  <c r="M2870" i="13" s="1"/>
  <c r="B1983" i="13"/>
  <c r="D1983" i="13" s="1"/>
  <c r="E1983" i="13" s="1"/>
  <c r="F1983" i="13" s="1"/>
  <c r="M1983" i="13" s="1"/>
  <c r="B1812" i="13"/>
  <c r="D1812" i="13" s="1"/>
  <c r="E1812" i="13" s="1"/>
  <c r="F1812" i="13" s="1"/>
  <c r="M1812" i="13" s="1"/>
  <c r="B3807" i="13"/>
  <c r="D3807" i="13" s="1"/>
  <c r="E3807" i="13" s="1"/>
  <c r="F3807" i="13" s="1"/>
  <c r="M3807" i="13" s="1"/>
  <c r="B874" i="13"/>
  <c r="D874" i="13" s="1"/>
  <c r="E874" i="13" s="1"/>
  <c r="F874" i="13" s="1"/>
  <c r="M874" i="13" s="1"/>
  <c r="B2081" i="13"/>
  <c r="D2081" i="13" s="1"/>
  <c r="E2081" i="13" s="1"/>
  <c r="F2081" i="13" s="1"/>
  <c r="M2081" i="13" s="1"/>
  <c r="B3157" i="13"/>
  <c r="D3157" i="13" s="1"/>
  <c r="E3157" i="13" s="1"/>
  <c r="F3157" i="13" s="1"/>
  <c r="M3157" i="13" s="1"/>
  <c r="B3553" i="13"/>
  <c r="D3553" i="13" s="1"/>
  <c r="E3553" i="13" s="1"/>
  <c r="F3553" i="13" s="1"/>
  <c r="M3553" i="13" s="1"/>
  <c r="B2602" i="13"/>
  <c r="D2602" i="13" s="1"/>
  <c r="E2602" i="13" s="1"/>
  <c r="F2602" i="13" s="1"/>
  <c r="M2602" i="13" s="1"/>
  <c r="B1600" i="13"/>
  <c r="D1600" i="13" s="1"/>
  <c r="E1600" i="13" s="1"/>
  <c r="F1600" i="13" s="1"/>
  <c r="M1600" i="13" s="1"/>
  <c r="B2659" i="13"/>
  <c r="D2659" i="13" s="1"/>
  <c r="E2659" i="13" s="1"/>
  <c r="F2659" i="13" s="1"/>
  <c r="M2659" i="13" s="1"/>
  <c r="B64" i="13"/>
  <c r="D64" i="13" s="1"/>
  <c r="E64" i="13" s="1"/>
  <c r="F64" i="13" s="1"/>
  <c r="M64" i="13" s="1"/>
  <c r="B1181" i="13"/>
  <c r="D1181" i="13" s="1"/>
  <c r="E1181" i="13" s="1"/>
  <c r="F1181" i="13" s="1"/>
  <c r="M1181" i="13" s="1"/>
  <c r="B2263" i="13"/>
  <c r="D2263" i="13" s="1"/>
  <c r="E2263" i="13" s="1"/>
  <c r="F2263" i="13" s="1"/>
  <c r="M2263" i="13" s="1"/>
  <c r="B1734" i="13"/>
  <c r="D1734" i="13" s="1"/>
  <c r="E1734" i="13" s="1"/>
  <c r="F1734" i="13" s="1"/>
  <c r="M1734" i="13" s="1"/>
  <c r="B1831" i="13"/>
  <c r="D1831" i="13" s="1"/>
  <c r="E1831" i="13" s="1"/>
  <c r="F1831" i="13" s="1"/>
  <c r="M1831" i="13" s="1"/>
  <c r="B3131" i="13"/>
  <c r="D3131" i="13" s="1"/>
  <c r="E3131" i="13" s="1"/>
  <c r="F3131" i="13" s="1"/>
  <c r="M3131" i="13" s="1"/>
  <c r="B1525" i="13"/>
  <c r="D1525" i="13" s="1"/>
  <c r="E1525" i="13" s="1"/>
  <c r="F1525" i="13" s="1"/>
  <c r="M1525" i="13" s="1"/>
  <c r="B2725" i="13"/>
  <c r="D2725" i="13" s="1"/>
  <c r="E2725" i="13" s="1"/>
  <c r="F2725" i="13" s="1"/>
  <c r="M2725" i="13" s="1"/>
  <c r="B1817" i="13"/>
  <c r="D1817" i="13" s="1"/>
  <c r="E1817" i="13" s="1"/>
  <c r="F1817" i="13" s="1"/>
  <c r="M1817" i="13" s="1"/>
  <c r="B1431" i="13"/>
  <c r="D1431" i="13" s="1"/>
  <c r="E1431" i="13" s="1"/>
  <c r="F1431" i="13" s="1"/>
  <c r="M1431" i="13" s="1"/>
  <c r="B2626" i="13"/>
  <c r="D2626" i="13" s="1"/>
  <c r="E2626" i="13" s="1"/>
  <c r="F2626" i="13" s="1"/>
  <c r="M2626" i="13" s="1"/>
  <c r="B894" i="13"/>
  <c r="D894" i="13" s="1"/>
  <c r="E894" i="13" s="1"/>
  <c r="F894" i="13" s="1"/>
  <c r="M894" i="13" s="1"/>
  <c r="B3012" i="13"/>
  <c r="D3012" i="13" s="1"/>
  <c r="E3012" i="13" s="1"/>
  <c r="F3012" i="13" s="1"/>
  <c r="M3012" i="13" s="1"/>
  <c r="B1311" i="13"/>
  <c r="D1311" i="13" s="1"/>
  <c r="E1311" i="13" s="1"/>
  <c r="F1311" i="13" s="1"/>
  <c r="M1311" i="13" s="1"/>
  <c r="B945" i="13"/>
  <c r="D945" i="13" s="1"/>
  <c r="E945" i="13" s="1"/>
  <c r="F945" i="13" s="1"/>
  <c r="M945" i="13" s="1"/>
  <c r="B2577" i="13"/>
  <c r="D2577" i="13" s="1"/>
  <c r="E2577" i="13" s="1"/>
  <c r="F2577" i="13" s="1"/>
  <c r="M2577" i="13" s="1"/>
  <c r="B825" i="13"/>
  <c r="D825" i="13" s="1"/>
  <c r="E825" i="13" s="1"/>
  <c r="F825" i="13" s="1"/>
  <c r="M825" i="13" s="1"/>
  <c r="B2454" i="13"/>
  <c r="D2454" i="13" s="1"/>
  <c r="E2454" i="13" s="1"/>
  <c r="F2454" i="13" s="1"/>
  <c r="M2454" i="13" s="1"/>
  <c r="B4185" i="13"/>
  <c r="D4185" i="13" s="1"/>
  <c r="E4185" i="13" s="1"/>
  <c r="F4185" i="13" s="1"/>
  <c r="M4185" i="13" s="1"/>
  <c r="B3587" i="13"/>
  <c r="D3587" i="13" s="1"/>
  <c r="E3587" i="13" s="1"/>
  <c r="F3587" i="13" s="1"/>
  <c r="M3587" i="13" s="1"/>
  <c r="B420" i="13"/>
  <c r="D420" i="13" s="1"/>
  <c r="E420" i="13" s="1"/>
  <c r="F420" i="13" s="1"/>
  <c r="M420" i="13" s="1"/>
  <c r="B1292" i="13"/>
  <c r="D1292" i="13" s="1"/>
  <c r="E1292" i="13" s="1"/>
  <c r="F1292" i="13" s="1"/>
  <c r="M1292" i="13" s="1"/>
  <c r="B3447" i="13"/>
  <c r="D3447" i="13" s="1"/>
  <c r="E3447" i="13" s="1"/>
  <c r="F3447" i="13" s="1"/>
  <c r="M3447" i="13" s="1"/>
  <c r="B2836" i="13"/>
  <c r="D2836" i="13" s="1"/>
  <c r="E2836" i="13" s="1"/>
  <c r="F2836" i="13" s="1"/>
  <c r="M2836" i="13" s="1"/>
  <c r="B2430" i="13"/>
  <c r="D2430" i="13" s="1"/>
  <c r="E2430" i="13" s="1"/>
  <c r="F2430" i="13" s="1"/>
  <c r="M2430" i="13" s="1"/>
  <c r="B1768" i="13"/>
  <c r="D1768" i="13" s="1"/>
  <c r="E1768" i="13" s="1"/>
  <c r="F1768" i="13" s="1"/>
  <c r="M1768" i="13" s="1"/>
  <c r="B3931" i="13"/>
  <c r="D3931" i="13" s="1"/>
  <c r="E3931" i="13" s="1"/>
  <c r="F3931" i="13" s="1"/>
  <c r="M3931" i="13" s="1"/>
  <c r="B1591" i="13"/>
  <c r="D1591" i="13" s="1"/>
  <c r="E1591" i="13" s="1"/>
  <c r="F1591" i="13" s="1"/>
  <c r="M1591" i="13" s="1"/>
  <c r="B1043" i="13"/>
  <c r="D1043" i="13" s="1"/>
  <c r="E1043" i="13" s="1"/>
  <c r="F1043" i="13" s="1"/>
  <c r="M1043" i="13" s="1"/>
  <c r="B2160" i="13"/>
  <c r="D2160" i="13" s="1"/>
  <c r="E2160" i="13" s="1"/>
  <c r="F2160" i="13" s="1"/>
  <c r="M2160" i="13" s="1"/>
  <c r="B4080" i="13"/>
  <c r="D4080" i="13" s="1"/>
  <c r="E4080" i="13" s="1"/>
  <c r="F4080" i="13" s="1"/>
  <c r="M4080" i="13" s="1"/>
  <c r="B2523" i="13"/>
  <c r="D2523" i="13" s="1"/>
  <c r="E2523" i="13" s="1"/>
  <c r="F2523" i="13" s="1"/>
  <c r="M2523" i="13" s="1"/>
  <c r="B1345" i="13"/>
  <c r="D1345" i="13" s="1"/>
  <c r="E1345" i="13" s="1"/>
  <c r="F1345" i="13" s="1"/>
  <c r="M1345" i="13" s="1"/>
  <c r="B3790" i="13"/>
  <c r="D3790" i="13" s="1"/>
  <c r="E3790" i="13" s="1"/>
  <c r="F3790" i="13" s="1"/>
  <c r="M3790" i="13" s="1"/>
  <c r="B2424" i="13"/>
  <c r="D2424" i="13" s="1"/>
  <c r="E2424" i="13" s="1"/>
  <c r="F2424" i="13" s="1"/>
  <c r="M2424" i="13" s="1"/>
  <c r="B3415" i="13"/>
  <c r="D3415" i="13" s="1"/>
  <c r="E3415" i="13" s="1"/>
  <c r="F3415" i="13" s="1"/>
  <c r="M3415" i="13" s="1"/>
  <c r="B851" i="13"/>
  <c r="D851" i="13" s="1"/>
  <c r="E851" i="13" s="1"/>
  <c r="F851" i="13" s="1"/>
  <c r="M851" i="13" s="1"/>
  <c r="B4009" i="13"/>
  <c r="D4009" i="13" s="1"/>
  <c r="E4009" i="13" s="1"/>
  <c r="F4009" i="13" s="1"/>
  <c r="M4009" i="13" s="1"/>
  <c r="B166" i="13"/>
  <c r="D166" i="13" s="1"/>
  <c r="E166" i="13" s="1"/>
  <c r="F166" i="13" s="1"/>
  <c r="M166" i="13" s="1"/>
  <c r="B354" i="13"/>
  <c r="D354" i="13" s="1"/>
  <c r="E354" i="13" s="1"/>
  <c r="F354" i="13" s="1"/>
  <c r="M354" i="13" s="1"/>
  <c r="B1769" i="13"/>
  <c r="D1769" i="13" s="1"/>
  <c r="E1769" i="13" s="1"/>
  <c r="F1769" i="13" s="1"/>
  <c r="M1769" i="13" s="1"/>
  <c r="B1807" i="13"/>
  <c r="D1807" i="13" s="1"/>
  <c r="E1807" i="13" s="1"/>
  <c r="F1807" i="13" s="1"/>
  <c r="M1807" i="13" s="1"/>
  <c r="B1561" i="13"/>
  <c r="D1561" i="13" s="1"/>
  <c r="E1561" i="13" s="1"/>
  <c r="F1561" i="13" s="1"/>
  <c r="M1561" i="13" s="1"/>
  <c r="B1359" i="13"/>
  <c r="D1359" i="13" s="1"/>
  <c r="E1359" i="13" s="1"/>
  <c r="F1359" i="13" s="1"/>
  <c r="M1359" i="13" s="1"/>
  <c r="B3801" i="13"/>
  <c r="D3801" i="13" s="1"/>
  <c r="E3801" i="13" s="1"/>
  <c r="F3801" i="13" s="1"/>
  <c r="M3801" i="13" s="1"/>
  <c r="B686" i="13"/>
  <c r="D686" i="13" s="1"/>
  <c r="E686" i="13" s="1"/>
  <c r="F686" i="13" s="1"/>
  <c r="M686" i="13" s="1"/>
  <c r="B4054" i="13"/>
  <c r="D4054" i="13" s="1"/>
  <c r="E4054" i="13" s="1"/>
  <c r="F4054" i="13" s="1"/>
  <c r="M4054" i="13" s="1"/>
  <c r="B966" i="13"/>
  <c r="D966" i="13" s="1"/>
  <c r="E966" i="13" s="1"/>
  <c r="F966" i="13" s="1"/>
  <c r="M966" i="13" s="1"/>
  <c r="B795" i="13"/>
  <c r="D795" i="13" s="1"/>
  <c r="E795" i="13" s="1"/>
  <c r="F795" i="13" s="1"/>
  <c r="M795" i="13" s="1"/>
  <c r="B1939" i="13"/>
  <c r="D1939" i="13" s="1"/>
  <c r="E1939" i="13" s="1"/>
  <c r="F1939" i="13" s="1"/>
  <c r="M1939" i="13" s="1"/>
  <c r="B2232" i="13"/>
  <c r="D2232" i="13" s="1"/>
  <c r="E2232" i="13" s="1"/>
  <c r="F2232" i="13" s="1"/>
  <c r="M2232" i="13" s="1"/>
  <c r="B3877" i="13"/>
  <c r="D3877" i="13" s="1"/>
  <c r="E3877" i="13" s="1"/>
  <c r="F3877" i="13" s="1"/>
  <c r="M3877" i="13" s="1"/>
  <c r="B2524" i="13"/>
  <c r="D2524" i="13" s="1"/>
  <c r="E2524" i="13" s="1"/>
  <c r="F2524" i="13" s="1"/>
  <c r="M2524" i="13" s="1"/>
  <c r="B3320" i="13"/>
  <c r="D3320" i="13" s="1"/>
  <c r="E3320" i="13" s="1"/>
  <c r="F3320" i="13" s="1"/>
  <c r="M3320" i="13" s="1"/>
  <c r="B2326" i="13"/>
  <c r="D2326" i="13" s="1"/>
  <c r="E2326" i="13" s="1"/>
  <c r="F2326" i="13" s="1"/>
  <c r="M2326" i="13" s="1"/>
  <c r="B3612" i="13"/>
  <c r="D3612" i="13" s="1"/>
  <c r="E3612" i="13" s="1"/>
  <c r="F3612" i="13" s="1"/>
  <c r="M3612" i="13" s="1"/>
  <c r="B3782" i="13"/>
  <c r="D3782" i="13" s="1"/>
  <c r="E3782" i="13" s="1"/>
  <c r="F3782" i="13" s="1"/>
  <c r="M3782" i="13" s="1"/>
  <c r="B3971" i="13"/>
  <c r="D3971" i="13" s="1"/>
  <c r="E3971" i="13" s="1"/>
  <c r="F3971" i="13" s="1"/>
  <c r="M3971" i="13" s="1"/>
  <c r="B1466" i="13"/>
  <c r="D1466" i="13" s="1"/>
  <c r="E1466" i="13" s="1"/>
  <c r="F1466" i="13" s="1"/>
  <c r="M1466" i="13" s="1"/>
  <c r="B2991" i="13"/>
  <c r="D2991" i="13" s="1"/>
  <c r="E2991" i="13" s="1"/>
  <c r="F2991" i="13" s="1"/>
  <c r="M2991" i="13" s="1"/>
  <c r="B285" i="13"/>
  <c r="D285" i="13" s="1"/>
  <c r="E285" i="13" s="1"/>
  <c r="F285" i="13" s="1"/>
  <c r="M285" i="13" s="1"/>
  <c r="B3161" i="13"/>
  <c r="D3161" i="13" s="1"/>
  <c r="E3161" i="13" s="1"/>
  <c r="F3161" i="13" s="1"/>
  <c r="M3161" i="13" s="1"/>
  <c r="B4122" i="13"/>
  <c r="D4122" i="13" s="1"/>
  <c r="E4122" i="13" s="1"/>
  <c r="F4122" i="13" s="1"/>
  <c r="M4122" i="13" s="1"/>
  <c r="B1551" i="13"/>
  <c r="D1551" i="13" s="1"/>
  <c r="E1551" i="13" s="1"/>
  <c r="F1551" i="13" s="1"/>
  <c r="M1551" i="13" s="1"/>
  <c r="B2207" i="13"/>
  <c r="D2207" i="13" s="1"/>
  <c r="E2207" i="13" s="1"/>
  <c r="F2207" i="13" s="1"/>
  <c r="M2207" i="13" s="1"/>
  <c r="B4052" i="13"/>
  <c r="D4052" i="13" s="1"/>
  <c r="E4052" i="13" s="1"/>
  <c r="F4052" i="13" s="1"/>
  <c r="M4052" i="13" s="1"/>
  <c r="B3079" i="13"/>
  <c r="D3079" i="13" s="1"/>
  <c r="E3079" i="13" s="1"/>
  <c r="F3079" i="13" s="1"/>
  <c r="M3079" i="13" s="1"/>
  <c r="B3007" i="13"/>
  <c r="D3007" i="13" s="1"/>
  <c r="E3007" i="13" s="1"/>
  <c r="F3007" i="13" s="1"/>
  <c r="M3007" i="13" s="1"/>
  <c r="B3281" i="13"/>
  <c r="D3281" i="13" s="1"/>
  <c r="E3281" i="13" s="1"/>
  <c r="F3281" i="13" s="1"/>
  <c r="M3281" i="13" s="1"/>
  <c r="B3110" i="13"/>
  <c r="D3110" i="13" s="1"/>
  <c r="E3110" i="13" s="1"/>
  <c r="F3110" i="13" s="1"/>
  <c r="M3110" i="13" s="1"/>
  <c r="B2667" i="13"/>
  <c r="D2667" i="13" s="1"/>
  <c r="E2667" i="13" s="1"/>
  <c r="F2667" i="13" s="1"/>
  <c r="M2667" i="13" s="1"/>
  <c r="B3478" i="13"/>
  <c r="D3478" i="13" s="1"/>
  <c r="E3478" i="13" s="1"/>
  <c r="F3478" i="13" s="1"/>
  <c r="M3478" i="13" s="1"/>
  <c r="B788" i="13"/>
  <c r="D788" i="13" s="1"/>
  <c r="E788" i="13" s="1"/>
  <c r="F788" i="13" s="1"/>
  <c r="M788" i="13" s="1"/>
  <c r="B182" i="13"/>
  <c r="D182" i="13" s="1"/>
  <c r="E182" i="13" s="1"/>
  <c r="F182" i="13" s="1"/>
  <c r="M182" i="13" s="1"/>
  <c r="B116" i="13"/>
  <c r="D116" i="13" s="1"/>
  <c r="E116" i="13" s="1"/>
  <c r="F116" i="13" s="1"/>
  <c r="M116" i="13" s="1"/>
  <c r="B2754" i="13"/>
  <c r="D2754" i="13" s="1"/>
  <c r="E2754" i="13" s="1"/>
  <c r="F2754" i="13" s="1"/>
  <c r="M2754" i="13" s="1"/>
  <c r="B1590" i="13"/>
  <c r="D1590" i="13" s="1"/>
  <c r="E1590" i="13" s="1"/>
  <c r="F1590" i="13" s="1"/>
  <c r="M1590" i="13" s="1"/>
  <c r="B54" i="13"/>
  <c r="D54" i="13" s="1"/>
  <c r="E54" i="13" s="1"/>
  <c r="F54" i="13" s="1"/>
  <c r="M54" i="13" s="1"/>
  <c r="B2944" i="13"/>
  <c r="D2944" i="13" s="1"/>
  <c r="E2944" i="13" s="1"/>
  <c r="F2944" i="13" s="1"/>
  <c r="M2944" i="13" s="1"/>
  <c r="B1399" i="13"/>
  <c r="D1399" i="13" s="1"/>
  <c r="E1399" i="13" s="1"/>
  <c r="F1399" i="13" s="1"/>
  <c r="M1399" i="13" s="1"/>
  <c r="B548" i="13"/>
  <c r="D548" i="13" s="1"/>
  <c r="E548" i="13" s="1"/>
  <c r="F548" i="13" s="1"/>
  <c r="M548" i="13" s="1"/>
  <c r="B2025" i="13"/>
  <c r="D2025" i="13" s="1"/>
  <c r="E2025" i="13" s="1"/>
  <c r="F2025" i="13" s="1"/>
  <c r="M2025" i="13" s="1"/>
  <c r="B2599" i="13"/>
  <c r="D2599" i="13" s="1"/>
  <c r="E2599" i="13" s="1"/>
  <c r="F2599" i="13" s="1"/>
  <c r="M2599" i="13" s="1"/>
  <c r="B3196" i="13"/>
  <c r="D3196" i="13" s="1"/>
  <c r="E3196" i="13" s="1"/>
  <c r="F3196" i="13" s="1"/>
  <c r="M3196" i="13" s="1"/>
  <c r="B1151" i="13"/>
  <c r="D1151" i="13" s="1"/>
  <c r="E1151" i="13" s="1"/>
  <c r="F1151" i="13" s="1"/>
  <c r="M1151" i="13" s="1"/>
  <c r="B1862" i="13"/>
  <c r="D1862" i="13" s="1"/>
  <c r="E1862" i="13" s="1"/>
  <c r="F1862" i="13" s="1"/>
  <c r="M1862" i="13" s="1"/>
  <c r="B3574" i="13"/>
  <c r="D3574" i="13" s="1"/>
  <c r="E3574" i="13" s="1"/>
  <c r="F3574" i="13" s="1"/>
  <c r="M3574" i="13" s="1"/>
  <c r="B1053" i="13"/>
  <c r="D1053" i="13" s="1"/>
  <c r="E1053" i="13" s="1"/>
  <c r="F1053" i="13" s="1"/>
  <c r="M1053" i="13" s="1"/>
  <c r="B262" i="13"/>
  <c r="D262" i="13" s="1"/>
  <c r="E262" i="13" s="1"/>
  <c r="F262" i="13" s="1"/>
  <c r="M262" i="13" s="1"/>
  <c r="B489" i="13"/>
  <c r="D489" i="13" s="1"/>
  <c r="E489" i="13" s="1"/>
  <c r="F489" i="13" s="1"/>
  <c r="M489" i="13" s="1"/>
  <c r="B2926" i="13"/>
  <c r="D2926" i="13" s="1"/>
  <c r="E2926" i="13" s="1"/>
  <c r="F2926" i="13" s="1"/>
  <c r="M2926" i="13" s="1"/>
  <c r="B3699" i="13"/>
  <c r="D3699" i="13" s="1"/>
  <c r="E3699" i="13" s="1"/>
  <c r="F3699" i="13" s="1"/>
  <c r="M3699" i="13" s="1"/>
  <c r="B1268" i="13"/>
  <c r="D1268" i="13" s="1"/>
  <c r="E1268" i="13" s="1"/>
  <c r="F1268" i="13" s="1"/>
  <c r="M1268" i="13" s="1"/>
  <c r="B1368" i="13"/>
  <c r="D1368" i="13" s="1"/>
  <c r="E1368" i="13" s="1"/>
  <c r="F1368" i="13" s="1"/>
  <c r="M1368" i="13" s="1"/>
  <c r="B673" i="13"/>
  <c r="D673" i="13" s="1"/>
  <c r="E673" i="13" s="1"/>
  <c r="F673" i="13" s="1"/>
  <c r="M673" i="13" s="1"/>
  <c r="B327" i="13"/>
  <c r="D327" i="13" s="1"/>
  <c r="E327" i="13" s="1"/>
  <c r="F327" i="13" s="1"/>
  <c r="M327" i="13" s="1"/>
  <c r="B1843" i="13"/>
  <c r="D1843" i="13" s="1"/>
  <c r="E1843" i="13" s="1"/>
  <c r="F1843" i="13" s="1"/>
  <c r="M1843" i="13" s="1"/>
  <c r="B1221" i="13"/>
  <c r="D1221" i="13" s="1"/>
  <c r="E1221" i="13" s="1"/>
  <c r="F1221" i="13" s="1"/>
  <c r="M1221" i="13" s="1"/>
  <c r="B3023" i="13"/>
  <c r="D3023" i="13" s="1"/>
  <c r="E3023" i="13" s="1"/>
  <c r="F3023" i="13" s="1"/>
  <c r="M3023" i="13" s="1"/>
  <c r="B124" i="13"/>
  <c r="D124" i="13" s="1"/>
  <c r="E124" i="13" s="1"/>
  <c r="F124" i="13" s="1"/>
  <c r="M124" i="13" s="1"/>
  <c r="B2109" i="13"/>
  <c r="D2109" i="13" s="1"/>
  <c r="E2109" i="13" s="1"/>
  <c r="F2109" i="13" s="1"/>
  <c r="M2109" i="13" s="1"/>
  <c r="B1228" i="13"/>
  <c r="D1228" i="13" s="1"/>
  <c r="E1228" i="13" s="1"/>
  <c r="F1228" i="13" s="1"/>
  <c r="M1228" i="13" s="1"/>
  <c r="B3723" i="13"/>
  <c r="D3723" i="13" s="1"/>
  <c r="E3723" i="13" s="1"/>
  <c r="F3723" i="13" s="1"/>
  <c r="M3723" i="13" s="1"/>
  <c r="B1369" i="13"/>
  <c r="D1369" i="13" s="1"/>
  <c r="E1369" i="13" s="1"/>
  <c r="F1369" i="13" s="1"/>
  <c r="M1369" i="13" s="1"/>
  <c r="B2774" i="13"/>
  <c r="D2774" i="13" s="1"/>
  <c r="E2774" i="13" s="1"/>
  <c r="F2774" i="13" s="1"/>
  <c r="M2774" i="13" s="1"/>
  <c r="B1387" i="13"/>
  <c r="D1387" i="13" s="1"/>
  <c r="E1387" i="13" s="1"/>
  <c r="F1387" i="13" s="1"/>
  <c r="M1387" i="13" s="1"/>
  <c r="B2830" i="13"/>
  <c r="D2830" i="13" s="1"/>
  <c r="E2830" i="13" s="1"/>
  <c r="F2830" i="13" s="1"/>
  <c r="M2830" i="13" s="1"/>
  <c r="B3227" i="13"/>
  <c r="D3227" i="13" s="1"/>
  <c r="E3227" i="13" s="1"/>
  <c r="F3227" i="13" s="1"/>
  <c r="M3227" i="13" s="1"/>
  <c r="B1130" i="13"/>
  <c r="D1130" i="13" s="1"/>
  <c r="E1130" i="13" s="1"/>
  <c r="F1130" i="13" s="1"/>
  <c r="M1130" i="13" s="1"/>
  <c r="B3352" i="13"/>
  <c r="D3352" i="13" s="1"/>
  <c r="E3352" i="13" s="1"/>
  <c r="F3352" i="13" s="1"/>
  <c r="M3352" i="13" s="1"/>
  <c r="B2218" i="13"/>
  <c r="D2218" i="13" s="1"/>
  <c r="E2218" i="13" s="1"/>
  <c r="F2218" i="13" s="1"/>
  <c r="M2218" i="13" s="1"/>
  <c r="B3690" i="13"/>
  <c r="D3690" i="13" s="1"/>
  <c r="E3690" i="13" s="1"/>
  <c r="F3690" i="13" s="1"/>
  <c r="M3690" i="13" s="1"/>
  <c r="B1946" i="13"/>
  <c r="D1946" i="13" s="1"/>
  <c r="E1946" i="13" s="1"/>
  <c r="F1946" i="13" s="1"/>
  <c r="M1946" i="13" s="1"/>
  <c r="B1330" i="13"/>
  <c r="D1330" i="13" s="1"/>
  <c r="E1330" i="13" s="1"/>
  <c r="F1330" i="13" s="1"/>
  <c r="M1330" i="13" s="1"/>
  <c r="B848" i="13"/>
  <c r="D848" i="13" s="1"/>
  <c r="E848" i="13" s="1"/>
  <c r="F848" i="13" s="1"/>
  <c r="M848" i="13" s="1"/>
  <c r="B493" i="13"/>
  <c r="D493" i="13" s="1"/>
  <c r="E493" i="13" s="1"/>
  <c r="F493" i="13" s="1"/>
  <c r="M493" i="13" s="1"/>
  <c r="B2301" i="13"/>
  <c r="D2301" i="13" s="1"/>
  <c r="E2301" i="13" s="1"/>
  <c r="F2301" i="13" s="1"/>
  <c r="M2301" i="13" s="1"/>
  <c r="B2031" i="13"/>
  <c r="D2031" i="13" s="1"/>
  <c r="E2031" i="13" s="1"/>
  <c r="F2031" i="13" s="1"/>
  <c r="M2031" i="13" s="1"/>
  <c r="B2560" i="13"/>
  <c r="D2560" i="13" s="1"/>
  <c r="E2560" i="13" s="1"/>
  <c r="F2560" i="13" s="1"/>
  <c r="M2560" i="13" s="1"/>
  <c r="B2224" i="13"/>
  <c r="D2224" i="13" s="1"/>
  <c r="E2224" i="13" s="1"/>
  <c r="F2224" i="13" s="1"/>
  <c r="M2224" i="13" s="1"/>
  <c r="B3825" i="13"/>
  <c r="D3825" i="13" s="1"/>
  <c r="E3825" i="13" s="1"/>
  <c r="F3825" i="13" s="1"/>
  <c r="M3825" i="13" s="1"/>
  <c r="B3283" i="13"/>
  <c r="D3283" i="13" s="1"/>
  <c r="E3283" i="13" s="1"/>
  <c r="F3283" i="13" s="1"/>
  <c r="M3283" i="13" s="1"/>
  <c r="B4057" i="13"/>
  <c r="D4057" i="13" s="1"/>
  <c r="E4057" i="13" s="1"/>
  <c r="F4057" i="13" s="1"/>
  <c r="M4057" i="13" s="1"/>
  <c r="B4070" i="13"/>
  <c r="D4070" i="13" s="1"/>
  <c r="E4070" i="13" s="1"/>
  <c r="F4070" i="13" s="1"/>
  <c r="M4070" i="13" s="1"/>
  <c r="B123" i="13"/>
  <c r="D123" i="13" s="1"/>
  <c r="E123" i="13" s="1"/>
  <c r="F123" i="13" s="1"/>
  <c r="M123" i="13" s="1"/>
  <c r="B2396" i="13"/>
  <c r="D2396" i="13" s="1"/>
  <c r="E2396" i="13" s="1"/>
  <c r="F2396" i="13" s="1"/>
  <c r="M2396" i="13" s="1"/>
  <c r="B2240" i="13"/>
  <c r="D2240" i="13" s="1"/>
  <c r="E2240" i="13" s="1"/>
  <c r="F2240" i="13" s="1"/>
  <c r="M2240" i="13" s="1"/>
  <c r="B171" i="13"/>
  <c r="D171" i="13" s="1"/>
  <c r="E171" i="13" s="1"/>
  <c r="F171" i="13" s="1"/>
  <c r="M171" i="13" s="1"/>
  <c r="B1760" i="13"/>
  <c r="D1760" i="13" s="1"/>
  <c r="E1760" i="13" s="1"/>
  <c r="F1760" i="13" s="1"/>
  <c r="M1760" i="13" s="1"/>
  <c r="B1343" i="13"/>
  <c r="D1343" i="13" s="1"/>
  <c r="E1343" i="13" s="1"/>
  <c r="F1343" i="13" s="1"/>
  <c r="M1343" i="13" s="1"/>
  <c r="B1644" i="13"/>
  <c r="D1644" i="13" s="1"/>
  <c r="E1644" i="13" s="1"/>
  <c r="F1644" i="13" s="1"/>
  <c r="M1644" i="13" s="1"/>
  <c r="B428" i="13"/>
  <c r="D428" i="13" s="1"/>
  <c r="E428" i="13" s="1"/>
  <c r="F428" i="13" s="1"/>
  <c r="M428" i="13" s="1"/>
  <c r="B3730" i="13"/>
  <c r="D3730" i="13" s="1"/>
  <c r="E3730" i="13" s="1"/>
  <c r="F3730" i="13" s="1"/>
  <c r="M3730" i="13" s="1"/>
  <c r="B3062" i="13"/>
  <c r="D3062" i="13" s="1"/>
  <c r="E3062" i="13" s="1"/>
  <c r="F3062" i="13" s="1"/>
  <c r="M3062" i="13" s="1"/>
  <c r="B2167" i="13"/>
  <c r="D2167" i="13" s="1"/>
  <c r="E2167" i="13" s="1"/>
  <c r="F2167" i="13" s="1"/>
  <c r="M2167" i="13" s="1"/>
  <c r="B649" i="13"/>
  <c r="D649" i="13" s="1"/>
  <c r="E649" i="13" s="1"/>
  <c r="F649" i="13" s="1"/>
  <c r="M649" i="13" s="1"/>
  <c r="B3819" i="13"/>
  <c r="D3819" i="13" s="1"/>
  <c r="E3819" i="13" s="1"/>
  <c r="F3819" i="13" s="1"/>
  <c r="M3819" i="13" s="1"/>
  <c r="B3743" i="13"/>
  <c r="D3743" i="13" s="1"/>
  <c r="E3743" i="13" s="1"/>
  <c r="F3743" i="13" s="1"/>
  <c r="M3743" i="13" s="1"/>
  <c r="B756" i="13"/>
  <c r="D756" i="13" s="1"/>
  <c r="E756" i="13" s="1"/>
  <c r="F756" i="13" s="1"/>
  <c r="M756" i="13" s="1"/>
  <c r="B3194" i="13"/>
  <c r="D3194" i="13" s="1"/>
  <c r="E3194" i="13" s="1"/>
  <c r="F3194" i="13" s="1"/>
  <c r="M3194" i="13" s="1"/>
  <c r="B1543" i="13"/>
  <c r="D1543" i="13" s="1"/>
  <c r="E1543" i="13" s="1"/>
  <c r="F1543" i="13" s="1"/>
  <c r="M1543" i="13" s="1"/>
  <c r="B2831" i="13"/>
  <c r="D2831" i="13" s="1"/>
  <c r="E2831" i="13" s="1"/>
  <c r="F2831" i="13" s="1"/>
  <c r="M2831" i="13" s="1"/>
  <c r="B4148" i="13"/>
  <c r="D4148" i="13" s="1"/>
  <c r="E4148" i="13" s="1"/>
  <c r="F4148" i="13" s="1"/>
  <c r="M4148" i="13" s="1"/>
  <c r="B1040" i="13"/>
  <c r="D1040" i="13" s="1"/>
  <c r="E1040" i="13" s="1"/>
  <c r="F1040" i="13" s="1"/>
  <c r="M1040" i="13" s="1"/>
  <c r="B1206" i="13"/>
  <c r="D1206" i="13" s="1"/>
  <c r="E1206" i="13" s="1"/>
  <c r="F1206" i="13" s="1"/>
  <c r="M1206" i="13" s="1"/>
  <c r="B2625" i="13"/>
  <c r="D2625" i="13" s="1"/>
  <c r="E2625" i="13" s="1"/>
  <c r="F2625" i="13" s="1"/>
  <c r="M2625" i="13" s="1"/>
  <c r="B2311" i="13"/>
  <c r="D2311" i="13" s="1"/>
  <c r="E2311" i="13" s="1"/>
  <c r="F2311" i="13" s="1"/>
  <c r="M2311" i="13" s="1"/>
  <c r="B1329" i="13"/>
  <c r="D1329" i="13" s="1"/>
  <c r="E1329" i="13" s="1"/>
  <c r="F1329" i="13" s="1"/>
  <c r="M1329" i="13" s="1"/>
  <c r="B2237" i="13"/>
  <c r="D2237" i="13" s="1"/>
  <c r="E2237" i="13" s="1"/>
  <c r="F2237" i="13" s="1"/>
  <c r="M2237" i="13" s="1"/>
  <c r="B888" i="13"/>
  <c r="D888" i="13" s="1"/>
  <c r="E888" i="13" s="1"/>
  <c r="F888" i="13" s="1"/>
  <c r="M888" i="13" s="1"/>
  <c r="B306" i="13"/>
  <c r="D306" i="13" s="1"/>
  <c r="E306" i="13" s="1"/>
  <c r="F306" i="13" s="1"/>
  <c r="M306" i="13" s="1"/>
  <c r="B2987" i="13"/>
  <c r="D2987" i="13" s="1"/>
  <c r="E2987" i="13" s="1"/>
  <c r="F2987" i="13" s="1"/>
  <c r="M2987" i="13" s="1"/>
  <c r="B2834" i="13"/>
  <c r="D2834" i="13" s="1"/>
  <c r="E2834" i="13" s="1"/>
  <c r="F2834" i="13" s="1"/>
  <c r="M2834" i="13" s="1"/>
  <c r="B755" i="13"/>
  <c r="D755" i="13" s="1"/>
  <c r="E755" i="13" s="1"/>
  <c r="F755" i="13" s="1"/>
  <c r="M755" i="13" s="1"/>
  <c r="B2889" i="13"/>
  <c r="D2889" i="13" s="1"/>
  <c r="E2889" i="13" s="1"/>
  <c r="F2889" i="13" s="1"/>
  <c r="M2889" i="13" s="1"/>
  <c r="B3030" i="13"/>
  <c r="D3030" i="13" s="1"/>
  <c r="E3030" i="13" s="1"/>
  <c r="F3030" i="13" s="1"/>
  <c r="M3030" i="13" s="1"/>
  <c r="B3299" i="13"/>
  <c r="D3299" i="13" s="1"/>
  <c r="E3299" i="13" s="1"/>
  <c r="F3299" i="13" s="1"/>
  <c r="M3299" i="13" s="1"/>
  <c r="B3977" i="13"/>
  <c r="D3977" i="13" s="1"/>
  <c r="E3977" i="13" s="1"/>
  <c r="F3977" i="13" s="1"/>
  <c r="M3977" i="13" s="1"/>
  <c r="B3219" i="13"/>
  <c r="D3219" i="13" s="1"/>
  <c r="E3219" i="13" s="1"/>
  <c r="F3219" i="13" s="1"/>
  <c r="M3219" i="13" s="1"/>
  <c r="B3732" i="13"/>
  <c r="D3732" i="13" s="1"/>
  <c r="E3732" i="13" s="1"/>
  <c r="F3732" i="13" s="1"/>
  <c r="M3732" i="13" s="1"/>
  <c r="B1239" i="13"/>
  <c r="D1239" i="13" s="1"/>
  <c r="E1239" i="13" s="1"/>
  <c r="F1239" i="13" s="1"/>
  <c r="M1239" i="13" s="1"/>
  <c r="B1462" i="13"/>
  <c r="D1462" i="13" s="1"/>
  <c r="E1462" i="13" s="1"/>
  <c r="F1462" i="13" s="1"/>
  <c r="M1462" i="13" s="1"/>
  <c r="B3189" i="13"/>
  <c r="D3189" i="13" s="1"/>
  <c r="E3189" i="13" s="1"/>
  <c r="F3189" i="13" s="1"/>
  <c r="M3189" i="13" s="1"/>
  <c r="B2464" i="13"/>
  <c r="D2464" i="13" s="1"/>
  <c r="E2464" i="13" s="1"/>
  <c r="F2464" i="13" s="1"/>
  <c r="M2464" i="13" s="1"/>
  <c r="B460" i="13"/>
  <c r="D460" i="13" s="1"/>
  <c r="E460" i="13" s="1"/>
  <c r="F460" i="13" s="1"/>
  <c r="M460" i="13" s="1"/>
  <c r="B885" i="13"/>
  <c r="D885" i="13" s="1"/>
  <c r="E885" i="13" s="1"/>
  <c r="F885" i="13" s="1"/>
  <c r="M885" i="13" s="1"/>
  <c r="B561" i="13"/>
  <c r="D561" i="13" s="1"/>
  <c r="E561" i="13" s="1"/>
  <c r="F561" i="13" s="1"/>
  <c r="M561" i="13" s="1"/>
  <c r="B910" i="13"/>
  <c r="D910" i="13" s="1"/>
  <c r="E910" i="13" s="1"/>
  <c r="F910" i="13" s="1"/>
  <c r="M910" i="13" s="1"/>
  <c r="B3593" i="13"/>
  <c r="D3593" i="13" s="1"/>
  <c r="E3593" i="13" s="1"/>
  <c r="F3593" i="13" s="1"/>
  <c r="M3593" i="13" s="1"/>
  <c r="B1441" i="13"/>
  <c r="D1441" i="13" s="1"/>
  <c r="E1441" i="13" s="1"/>
  <c r="F1441" i="13" s="1"/>
  <c r="M1441" i="13" s="1"/>
  <c r="B2606" i="13"/>
  <c r="D2606" i="13" s="1"/>
  <c r="E2606" i="13" s="1"/>
  <c r="F2606" i="13" s="1"/>
  <c r="M2606" i="13" s="1"/>
  <c r="B3645" i="13"/>
  <c r="D3645" i="13" s="1"/>
  <c r="E3645" i="13" s="1"/>
  <c r="F3645" i="13" s="1"/>
  <c r="M3645" i="13" s="1"/>
  <c r="B1087" i="13"/>
  <c r="D1087" i="13" s="1"/>
  <c r="E1087" i="13" s="1"/>
  <c r="F1087" i="13" s="1"/>
  <c r="M1087" i="13" s="1"/>
  <c r="B1009" i="13"/>
  <c r="D1009" i="13" s="1"/>
  <c r="E1009" i="13" s="1"/>
  <c r="F1009" i="13" s="1"/>
  <c r="M1009" i="13" s="1"/>
  <c r="B647" i="13"/>
  <c r="D647" i="13" s="1"/>
  <c r="E647" i="13" s="1"/>
  <c r="F647" i="13" s="1"/>
  <c r="M647" i="13" s="1"/>
  <c r="B1657" i="13"/>
  <c r="D1657" i="13" s="1"/>
  <c r="E1657" i="13" s="1"/>
  <c r="F1657" i="13" s="1"/>
  <c r="M1657" i="13" s="1"/>
  <c r="B2815" i="13"/>
  <c r="D2815" i="13" s="1"/>
  <c r="E2815" i="13" s="1"/>
  <c r="F2815" i="13" s="1"/>
  <c r="M2815" i="13" s="1"/>
  <c r="B2098" i="13"/>
  <c r="D2098" i="13" s="1"/>
  <c r="E2098" i="13" s="1"/>
  <c r="F2098" i="13" s="1"/>
  <c r="M2098" i="13" s="1"/>
  <c r="B3436" i="13"/>
  <c r="D3436" i="13" s="1"/>
  <c r="E3436" i="13" s="1"/>
  <c r="F3436" i="13" s="1"/>
  <c r="M3436" i="13" s="1"/>
  <c r="B1577" i="13"/>
  <c r="D1577" i="13" s="1"/>
  <c r="E1577" i="13" s="1"/>
  <c r="F1577" i="13" s="1"/>
  <c r="M1577" i="13" s="1"/>
  <c r="B2164" i="13"/>
  <c r="D2164" i="13" s="1"/>
  <c r="E2164" i="13" s="1"/>
  <c r="F2164" i="13" s="1"/>
  <c r="M2164" i="13" s="1"/>
  <c r="B714" i="13"/>
  <c r="D714" i="13" s="1"/>
  <c r="E714" i="13" s="1"/>
  <c r="F714" i="13" s="1"/>
  <c r="M714" i="13" s="1"/>
  <c r="B439" i="13"/>
  <c r="D439" i="13" s="1"/>
  <c r="E439" i="13" s="1"/>
  <c r="F439" i="13" s="1"/>
  <c r="M439" i="13" s="1"/>
  <c r="B2335" i="13"/>
  <c r="D2335" i="13" s="1"/>
  <c r="E2335" i="13" s="1"/>
  <c r="F2335" i="13" s="1"/>
  <c r="M2335" i="13" s="1"/>
  <c r="B1645" i="13"/>
  <c r="D1645" i="13" s="1"/>
  <c r="E1645" i="13" s="1"/>
  <c r="F1645" i="13" s="1"/>
  <c r="M1645" i="13" s="1"/>
  <c r="B3206" i="13"/>
  <c r="D3206" i="13" s="1"/>
  <c r="E3206" i="13" s="1"/>
  <c r="F3206" i="13" s="1"/>
  <c r="M3206" i="13" s="1"/>
  <c r="B486" i="13"/>
  <c r="D486" i="13" s="1"/>
  <c r="E486" i="13" s="1"/>
  <c r="F486" i="13" s="1"/>
  <c r="M486" i="13" s="1"/>
  <c r="B2800" i="13"/>
  <c r="D2800" i="13" s="1"/>
  <c r="E2800" i="13" s="1"/>
  <c r="F2800" i="13" s="1"/>
  <c r="M2800" i="13" s="1"/>
  <c r="B4165" i="13"/>
  <c r="D4165" i="13" s="1"/>
  <c r="E4165" i="13" s="1"/>
  <c r="F4165" i="13" s="1"/>
  <c r="M4165" i="13" s="1"/>
  <c r="B3267" i="13"/>
  <c r="D3267" i="13" s="1"/>
  <c r="E3267" i="13" s="1"/>
  <c r="F3267" i="13" s="1"/>
  <c r="M3267" i="13" s="1"/>
  <c r="B593" i="13"/>
  <c r="D593" i="13" s="1"/>
  <c r="E593" i="13" s="1"/>
  <c r="F593" i="13" s="1"/>
  <c r="M593" i="13" s="1"/>
  <c r="B1648" i="13"/>
  <c r="D1648" i="13" s="1"/>
  <c r="E1648" i="13" s="1"/>
  <c r="F1648" i="13" s="1"/>
  <c r="M1648" i="13" s="1"/>
  <c r="B3980" i="13"/>
  <c r="D3980" i="13" s="1"/>
  <c r="E3980" i="13" s="1"/>
  <c r="F3980" i="13" s="1"/>
  <c r="M3980" i="13" s="1"/>
  <c r="B3992" i="13"/>
  <c r="D3992" i="13" s="1"/>
  <c r="E3992" i="13" s="1"/>
  <c r="F3992" i="13" s="1"/>
  <c r="M3992" i="13" s="1"/>
  <c r="B3729" i="13"/>
  <c r="D3729" i="13" s="1"/>
  <c r="E3729" i="13" s="1"/>
  <c r="F3729" i="13" s="1"/>
  <c r="M3729" i="13" s="1"/>
  <c r="B3489" i="13"/>
  <c r="D3489" i="13" s="1"/>
  <c r="E3489" i="13" s="1"/>
  <c r="F3489" i="13" s="1"/>
  <c r="M3489" i="13" s="1"/>
  <c r="B616" i="13"/>
  <c r="D616" i="13" s="1"/>
  <c r="E616" i="13" s="1"/>
  <c r="F616" i="13" s="1"/>
  <c r="M616" i="13" s="1"/>
  <c r="B1634" i="13"/>
  <c r="D1634" i="13" s="1"/>
  <c r="E1634" i="13" s="1"/>
  <c r="F1634" i="13" s="1"/>
  <c r="M1634" i="13" s="1"/>
  <c r="B3656" i="13"/>
  <c r="D3656" i="13" s="1"/>
  <c r="E3656" i="13" s="1"/>
  <c r="F3656" i="13" s="1"/>
  <c r="M3656" i="13" s="1"/>
  <c r="B2600" i="13"/>
  <c r="D2600" i="13" s="1"/>
  <c r="E2600" i="13" s="1"/>
  <c r="F2600" i="13" s="1"/>
  <c r="M2600" i="13" s="1"/>
  <c r="B1467" i="13"/>
  <c r="D1467" i="13" s="1"/>
  <c r="E1467" i="13" s="1"/>
  <c r="F1467" i="13" s="1"/>
  <c r="M1467" i="13" s="1"/>
  <c r="B1904" i="13"/>
  <c r="D1904" i="13" s="1"/>
  <c r="E1904" i="13" s="1"/>
  <c r="F1904" i="13" s="1"/>
  <c r="M1904" i="13" s="1"/>
  <c r="B1765" i="13"/>
  <c r="D1765" i="13" s="1"/>
  <c r="E1765" i="13" s="1"/>
  <c r="F1765" i="13" s="1"/>
  <c r="M1765" i="13" s="1"/>
  <c r="B4086" i="13"/>
  <c r="D4086" i="13" s="1"/>
  <c r="E4086" i="13" s="1"/>
  <c r="F4086" i="13" s="1"/>
  <c r="M4086" i="13" s="1"/>
  <c r="B2107" i="13"/>
  <c r="D2107" i="13" s="1"/>
  <c r="E2107" i="13" s="1"/>
  <c r="F2107" i="13" s="1"/>
  <c r="M2107" i="13" s="1"/>
  <c r="B634" i="13"/>
  <c r="D634" i="13" s="1"/>
  <c r="E634" i="13" s="1"/>
  <c r="F634" i="13" s="1"/>
  <c r="M634" i="13" s="1"/>
  <c r="B3852" i="13"/>
  <c r="D3852" i="13" s="1"/>
  <c r="E3852" i="13" s="1"/>
  <c r="F3852" i="13" s="1"/>
  <c r="M3852" i="13" s="1"/>
  <c r="B2288" i="13"/>
  <c r="D2288" i="13" s="1"/>
  <c r="E2288" i="13" s="1"/>
  <c r="F2288" i="13" s="1"/>
  <c r="M2288" i="13" s="1"/>
  <c r="B4069" i="13"/>
  <c r="D4069" i="13" s="1"/>
  <c r="E4069" i="13" s="1"/>
  <c r="F4069" i="13" s="1"/>
  <c r="M4069" i="13" s="1"/>
  <c r="B3544" i="13"/>
  <c r="D3544" i="13" s="1"/>
  <c r="E3544" i="13" s="1"/>
  <c r="F3544" i="13" s="1"/>
  <c r="M3544" i="13" s="1"/>
  <c r="B1062" i="13"/>
  <c r="D1062" i="13" s="1"/>
  <c r="E1062" i="13" s="1"/>
  <c r="F1062" i="13" s="1"/>
  <c r="M1062" i="13" s="1"/>
  <c r="B319" i="13"/>
  <c r="D319" i="13" s="1"/>
  <c r="E319" i="13" s="1"/>
  <c r="F319" i="13" s="1"/>
  <c r="M319" i="13" s="1"/>
  <c r="B3473" i="13"/>
  <c r="D3473" i="13" s="1"/>
  <c r="E3473" i="13" s="1"/>
  <c r="F3473" i="13" s="1"/>
  <c r="M3473" i="13" s="1"/>
  <c r="B281" i="13"/>
  <c r="D281" i="13" s="1"/>
  <c r="E281" i="13" s="1"/>
  <c r="F281" i="13" s="1"/>
  <c r="M281" i="13" s="1"/>
  <c r="B2534" i="13"/>
  <c r="D2534" i="13" s="1"/>
  <c r="E2534" i="13" s="1"/>
  <c r="F2534" i="13" s="1"/>
  <c r="M2534" i="13" s="1"/>
  <c r="B142" i="13"/>
  <c r="D142" i="13" s="1"/>
  <c r="E142" i="13" s="1"/>
  <c r="F142" i="13" s="1"/>
  <c r="M142" i="13" s="1"/>
  <c r="B998" i="13"/>
  <c r="D998" i="13" s="1"/>
  <c r="E998" i="13" s="1"/>
  <c r="F998" i="13" s="1"/>
  <c r="M998" i="13" s="1"/>
  <c r="B1316" i="13"/>
  <c r="D1316" i="13" s="1"/>
  <c r="E1316" i="13" s="1"/>
  <c r="F1316" i="13" s="1"/>
  <c r="M1316" i="13" s="1"/>
  <c r="B3392" i="13"/>
  <c r="D3392" i="13" s="1"/>
  <c r="E3392" i="13" s="1"/>
  <c r="F3392" i="13" s="1"/>
  <c r="M3392" i="13" s="1"/>
  <c r="B2158" i="13"/>
  <c r="D2158" i="13" s="1"/>
  <c r="E2158" i="13" s="1"/>
  <c r="F2158" i="13" s="1"/>
  <c r="M2158" i="13" s="1"/>
  <c r="B4053" i="13"/>
  <c r="D4053" i="13" s="1"/>
  <c r="E4053" i="13" s="1"/>
  <c r="F4053" i="13" s="1"/>
  <c r="M4053" i="13" s="1"/>
  <c r="B876" i="13"/>
  <c r="D876" i="13" s="1"/>
  <c r="E876" i="13" s="1"/>
  <c r="F876" i="13" s="1"/>
  <c r="M876" i="13" s="1"/>
  <c r="B3088" i="13"/>
  <c r="D3088" i="13" s="1"/>
  <c r="E3088" i="13" s="1"/>
  <c r="F3088" i="13" s="1"/>
  <c r="M3088" i="13" s="1"/>
  <c r="B3033" i="13"/>
  <c r="D3033" i="13" s="1"/>
  <c r="E3033" i="13" s="1"/>
  <c r="F3033" i="13" s="1"/>
  <c r="M3033" i="13" s="1"/>
  <c r="B1871" i="13"/>
  <c r="D1871" i="13" s="1"/>
  <c r="E1871" i="13" s="1"/>
  <c r="F1871" i="13" s="1"/>
  <c r="M1871" i="13" s="1"/>
  <c r="B3483" i="13"/>
  <c r="D3483" i="13" s="1"/>
  <c r="E3483" i="13" s="1"/>
  <c r="F3483" i="13" s="1"/>
  <c r="M3483" i="13" s="1"/>
  <c r="B1140" i="13"/>
  <c r="D1140" i="13" s="1"/>
  <c r="E1140" i="13" s="1"/>
  <c r="F1140" i="13" s="1"/>
  <c r="M1140" i="13" s="1"/>
  <c r="B959" i="13"/>
  <c r="D959" i="13" s="1"/>
  <c r="E959" i="13" s="1"/>
  <c r="F959" i="13" s="1"/>
  <c r="M959" i="13" s="1"/>
  <c r="B812" i="13"/>
  <c r="D812" i="13" s="1"/>
  <c r="E812" i="13" s="1"/>
  <c r="F812" i="13" s="1"/>
  <c r="M812" i="13" s="1"/>
  <c r="B299" i="13"/>
  <c r="D299" i="13" s="1"/>
  <c r="E299" i="13" s="1"/>
  <c r="F299" i="13" s="1"/>
  <c r="M299" i="13" s="1"/>
  <c r="B4192" i="13"/>
  <c r="D4192" i="13" s="1"/>
  <c r="E4192" i="13" s="1"/>
  <c r="F4192" i="13" s="1"/>
  <c r="M4192" i="13" s="1"/>
  <c r="B3567" i="13"/>
  <c r="D3567" i="13" s="1"/>
  <c r="E3567" i="13" s="1"/>
  <c r="F3567" i="13" s="1"/>
  <c r="M3567" i="13" s="1"/>
  <c r="B2241" i="13"/>
  <c r="D2241" i="13" s="1"/>
  <c r="E2241" i="13" s="1"/>
  <c r="F2241" i="13" s="1"/>
  <c r="M2241" i="13" s="1"/>
  <c r="B1437" i="13"/>
  <c r="D1437" i="13" s="1"/>
  <c r="E1437" i="13" s="1"/>
  <c r="F1437" i="13" s="1"/>
  <c r="M1437" i="13" s="1"/>
  <c r="B376" i="13"/>
  <c r="D376" i="13" s="1"/>
  <c r="E376" i="13" s="1"/>
  <c r="F376" i="13" s="1"/>
  <c r="M376" i="13" s="1"/>
  <c r="B3262" i="13"/>
  <c r="D3262" i="13" s="1"/>
  <c r="E3262" i="13" s="1"/>
  <c r="F3262" i="13" s="1"/>
  <c r="M3262" i="13" s="1"/>
  <c r="B1179" i="13"/>
  <c r="D1179" i="13" s="1"/>
  <c r="E1179" i="13" s="1"/>
  <c r="F1179" i="13" s="1"/>
  <c r="M1179" i="13" s="1"/>
  <c r="B732" i="13"/>
  <c r="D732" i="13" s="1"/>
  <c r="E732" i="13" s="1"/>
  <c r="F732" i="13" s="1"/>
  <c r="M732" i="13" s="1"/>
  <c r="B2309" i="13"/>
  <c r="D2309" i="13" s="1"/>
  <c r="E2309" i="13" s="1"/>
  <c r="F2309" i="13" s="1"/>
  <c r="M2309" i="13" s="1"/>
  <c r="B508" i="13"/>
  <c r="D508" i="13" s="1"/>
  <c r="E508" i="13" s="1"/>
  <c r="F508" i="13" s="1"/>
  <c r="M508" i="13" s="1"/>
  <c r="B3686" i="13"/>
  <c r="D3686" i="13" s="1"/>
  <c r="E3686" i="13" s="1"/>
  <c r="F3686" i="13" s="1"/>
  <c r="M3686" i="13" s="1"/>
  <c r="B2323" i="13"/>
  <c r="D2323" i="13" s="1"/>
  <c r="E2323" i="13" s="1"/>
  <c r="F2323" i="13" s="1"/>
  <c r="M2323" i="13" s="1"/>
  <c r="B38" i="13"/>
  <c r="D38" i="13" s="1"/>
  <c r="E38" i="13" s="1"/>
  <c r="F38" i="13" s="1"/>
  <c r="M38" i="13" s="1"/>
  <c r="B1624" i="13"/>
  <c r="D1624" i="13" s="1"/>
  <c r="E1624" i="13" s="1"/>
  <c r="F1624" i="13" s="1"/>
  <c r="M1624" i="13" s="1"/>
  <c r="B2796" i="13"/>
  <c r="D2796" i="13" s="1"/>
  <c r="E2796" i="13" s="1"/>
  <c r="F2796" i="13" s="1"/>
  <c r="M2796" i="13" s="1"/>
  <c r="B3165" i="13"/>
  <c r="D3165" i="13" s="1"/>
  <c r="E3165" i="13" s="1"/>
  <c r="F3165" i="13" s="1"/>
  <c r="M3165" i="13" s="1"/>
  <c r="B3331" i="13"/>
  <c r="D3331" i="13" s="1"/>
  <c r="E3331" i="13" s="1"/>
  <c r="F3331" i="13" s="1"/>
  <c r="M3331" i="13" s="1"/>
  <c r="B1699" i="13"/>
  <c r="D1699" i="13" s="1"/>
  <c r="E1699" i="13" s="1"/>
  <c r="F1699" i="13" s="1"/>
  <c r="M1699" i="13" s="1"/>
  <c r="B162" i="13"/>
  <c r="D162" i="13" s="1"/>
  <c r="E162" i="13" s="1"/>
  <c r="F162" i="13" s="1"/>
  <c r="M162" i="13" s="1"/>
  <c r="B1693" i="13"/>
  <c r="D1693" i="13" s="1"/>
  <c r="E1693" i="13" s="1"/>
  <c r="F1693" i="13" s="1"/>
  <c r="M1693" i="13" s="1"/>
  <c r="B4175" i="13"/>
  <c r="D4175" i="13" s="1"/>
  <c r="E4175" i="13" s="1"/>
  <c r="F4175" i="13" s="1"/>
  <c r="M4175" i="13" s="1"/>
  <c r="B1166" i="13"/>
  <c r="D1166" i="13" s="1"/>
  <c r="E1166" i="13" s="1"/>
  <c r="F1166" i="13" s="1"/>
  <c r="M1166" i="13" s="1"/>
  <c r="B1046" i="13"/>
  <c r="D1046" i="13" s="1"/>
  <c r="E1046" i="13" s="1"/>
  <c r="F1046" i="13" s="1"/>
  <c r="M1046" i="13" s="1"/>
  <c r="B2480" i="13"/>
  <c r="D2480" i="13" s="1"/>
  <c r="E2480" i="13" s="1"/>
  <c r="F2480" i="13" s="1"/>
  <c r="M2480" i="13" s="1"/>
  <c r="B3218" i="13"/>
  <c r="D3218" i="13" s="1"/>
  <c r="E3218" i="13" s="1"/>
  <c r="F3218" i="13" s="1"/>
  <c r="M3218" i="13" s="1"/>
  <c r="B2450" i="13"/>
  <c r="D2450" i="13" s="1"/>
  <c r="E2450" i="13" s="1"/>
  <c r="F2450" i="13" s="1"/>
  <c r="M2450" i="13" s="1"/>
  <c r="B177" i="13"/>
  <c r="D177" i="13" s="1"/>
  <c r="E177" i="13" s="1"/>
  <c r="F177" i="13" s="1"/>
  <c r="M177" i="13" s="1"/>
  <c r="B2660" i="13"/>
  <c r="D2660" i="13" s="1"/>
  <c r="E2660" i="13" s="1"/>
  <c r="F2660" i="13" s="1"/>
  <c r="M2660" i="13" s="1"/>
  <c r="B450" i="13"/>
  <c r="D450" i="13" s="1"/>
  <c r="E450" i="13" s="1"/>
  <c r="F450" i="13" s="1"/>
  <c r="M450" i="13" s="1"/>
  <c r="B584" i="13"/>
  <c r="D584" i="13" s="1"/>
  <c r="E584" i="13" s="1"/>
  <c r="F584" i="13" s="1"/>
  <c r="M584" i="13" s="1"/>
  <c r="B2324" i="13"/>
  <c r="D2324" i="13" s="1"/>
  <c r="E2324" i="13" s="1"/>
  <c r="F2324" i="13" s="1"/>
  <c r="M2324" i="13" s="1"/>
  <c r="B1929" i="13"/>
  <c r="D1929" i="13" s="1"/>
  <c r="E1929" i="13" s="1"/>
  <c r="F1929" i="13" s="1"/>
  <c r="M1929" i="13" s="1"/>
  <c r="B600" i="13"/>
  <c r="D600" i="13" s="1"/>
  <c r="E600" i="13" s="1"/>
  <c r="F600" i="13" s="1"/>
  <c r="M600" i="13" s="1"/>
  <c r="B2617" i="13"/>
  <c r="D2617" i="13" s="1"/>
  <c r="E2617" i="13" s="1"/>
  <c r="F2617" i="13" s="1"/>
  <c r="M2617" i="13" s="1"/>
  <c r="B2840" i="13"/>
  <c r="D2840" i="13" s="1"/>
  <c r="E2840" i="13" s="1"/>
  <c r="F2840" i="13" s="1"/>
  <c r="M2840" i="13" s="1"/>
  <c r="B3679" i="13"/>
  <c r="D3679" i="13" s="1"/>
  <c r="E3679" i="13" s="1"/>
  <c r="F3679" i="13" s="1"/>
  <c r="M3679" i="13" s="1"/>
  <c r="B2777" i="13"/>
  <c r="D2777" i="13" s="1"/>
  <c r="E2777" i="13" s="1"/>
  <c r="F2777" i="13" s="1"/>
  <c r="M2777" i="13" s="1"/>
  <c r="B563" i="13"/>
  <c r="D563" i="13" s="1"/>
  <c r="E563" i="13" s="1"/>
  <c r="F563" i="13" s="1"/>
  <c r="M563" i="13" s="1"/>
  <c r="B3395" i="13"/>
  <c r="D3395" i="13" s="1"/>
  <c r="E3395" i="13" s="1"/>
  <c r="F3395" i="13" s="1"/>
  <c r="M3395" i="13" s="1"/>
  <c r="B1706" i="13"/>
  <c r="D1706" i="13" s="1"/>
  <c r="E1706" i="13" s="1"/>
  <c r="F1706" i="13" s="1"/>
  <c r="M1706" i="13" s="1"/>
  <c r="B1242" i="13"/>
  <c r="D1242" i="13" s="1"/>
  <c r="E1242" i="13" s="1"/>
  <c r="F1242" i="13" s="1"/>
  <c r="M1242" i="13" s="1"/>
  <c r="B3990" i="13"/>
  <c r="D3990" i="13" s="1"/>
  <c r="E3990" i="13" s="1"/>
  <c r="F3990" i="13" s="1"/>
  <c r="M3990" i="13" s="1"/>
  <c r="B3784" i="13"/>
  <c r="D3784" i="13" s="1"/>
  <c r="E3784" i="13" s="1"/>
  <c r="F3784" i="13" s="1"/>
  <c r="M3784" i="13" s="1"/>
  <c r="B3867" i="13"/>
  <c r="D3867" i="13" s="1"/>
  <c r="E3867" i="13" s="1"/>
  <c r="F3867" i="13" s="1"/>
  <c r="M3867" i="13" s="1"/>
  <c r="B3659" i="13"/>
  <c r="D3659" i="13" s="1"/>
  <c r="E3659" i="13" s="1"/>
  <c r="F3659" i="13" s="1"/>
  <c r="M3659" i="13" s="1"/>
  <c r="B2306" i="13"/>
  <c r="D2306" i="13" s="1"/>
  <c r="E2306" i="13" s="1"/>
  <c r="F2306" i="13" s="1"/>
  <c r="M2306" i="13" s="1"/>
  <c r="B513" i="13"/>
  <c r="D513" i="13" s="1"/>
  <c r="E513" i="13" s="1"/>
  <c r="F513" i="13" s="1"/>
  <c r="M513" i="13" s="1"/>
  <c r="B2380" i="13"/>
  <c r="D2380" i="13" s="1"/>
  <c r="E2380" i="13" s="1"/>
  <c r="F2380" i="13" s="1"/>
  <c r="M2380" i="13" s="1"/>
  <c r="B2299" i="13"/>
  <c r="D2299" i="13" s="1"/>
  <c r="E2299" i="13" s="1"/>
  <c r="F2299" i="13" s="1"/>
  <c r="M2299" i="13" s="1"/>
  <c r="B2371" i="13"/>
  <c r="D2371" i="13" s="1"/>
  <c r="E2371" i="13" s="1"/>
  <c r="F2371" i="13" s="1"/>
  <c r="M2371" i="13" s="1"/>
  <c r="B2799" i="13"/>
  <c r="D2799" i="13" s="1"/>
  <c r="E2799" i="13" s="1"/>
  <c r="F2799" i="13" s="1"/>
  <c r="M2799" i="13" s="1"/>
  <c r="B2056" i="13"/>
  <c r="D2056" i="13" s="1"/>
  <c r="E2056" i="13" s="1"/>
  <c r="F2056" i="13" s="1"/>
  <c r="M2056" i="13" s="1"/>
  <c r="B1472" i="13"/>
  <c r="D1472" i="13" s="1"/>
  <c r="E1472" i="13" s="1"/>
  <c r="F1472" i="13" s="1"/>
  <c r="M1472" i="13" s="1"/>
  <c r="B1850" i="13"/>
  <c r="D1850" i="13" s="1"/>
  <c r="E1850" i="13" s="1"/>
  <c r="F1850" i="13" s="1"/>
  <c r="M1850" i="13" s="1"/>
  <c r="B3788" i="13"/>
  <c r="D3788" i="13" s="1"/>
  <c r="E3788" i="13" s="1"/>
  <c r="F3788" i="13" s="1"/>
  <c r="M3788" i="13" s="1"/>
  <c r="B3803" i="13"/>
  <c r="D3803" i="13" s="1"/>
  <c r="E3803" i="13" s="1"/>
  <c r="F3803" i="13" s="1"/>
  <c r="M3803" i="13" s="1"/>
  <c r="B3384" i="13"/>
  <c r="D3384" i="13" s="1"/>
  <c r="E3384" i="13" s="1"/>
  <c r="F3384" i="13" s="1"/>
  <c r="M3384" i="13" s="1"/>
  <c r="B1012" i="13"/>
  <c r="D1012" i="13" s="1"/>
  <c r="E1012" i="13" s="1"/>
  <c r="F1012" i="13" s="1"/>
  <c r="M1012" i="13" s="1"/>
  <c r="B1632" i="13"/>
  <c r="D1632" i="13" s="1"/>
  <c r="E1632" i="13" s="1"/>
  <c r="F1632" i="13" s="1"/>
  <c r="M1632" i="13" s="1"/>
  <c r="B3973" i="13"/>
  <c r="D3973" i="13" s="1"/>
  <c r="E3973" i="13" s="1"/>
  <c r="F3973" i="13" s="1"/>
  <c r="M3973" i="13" s="1"/>
  <c r="B2579" i="13"/>
  <c r="D2579" i="13" s="1"/>
  <c r="E2579" i="13" s="1"/>
  <c r="F2579" i="13" s="1"/>
  <c r="M2579" i="13" s="1"/>
  <c r="B2631" i="13"/>
  <c r="D2631" i="13" s="1"/>
  <c r="E2631" i="13" s="1"/>
  <c r="F2631" i="13" s="1"/>
  <c r="M2631" i="13" s="1"/>
  <c r="B3609" i="13"/>
  <c r="D3609" i="13" s="1"/>
  <c r="E3609" i="13" s="1"/>
  <c r="F3609" i="13" s="1"/>
  <c r="M3609" i="13" s="1"/>
  <c r="B621" i="13"/>
  <c r="D621" i="13" s="1"/>
  <c r="E621" i="13" s="1"/>
  <c r="F621" i="13" s="1"/>
  <c r="M621" i="13" s="1"/>
  <c r="B436" i="13"/>
  <c r="D436" i="13" s="1"/>
  <c r="E436" i="13" s="1"/>
  <c r="F436" i="13" s="1"/>
  <c r="M436" i="13" s="1"/>
  <c r="B517" i="13"/>
  <c r="D517" i="13" s="1"/>
  <c r="E517" i="13" s="1"/>
  <c r="F517" i="13" s="1"/>
  <c r="M517" i="13" s="1"/>
  <c r="B1101" i="13"/>
  <c r="D1101" i="13" s="1"/>
  <c r="E1101" i="13" s="1"/>
  <c r="F1101" i="13" s="1"/>
  <c r="M1101" i="13" s="1"/>
  <c r="B2360" i="13"/>
  <c r="D2360" i="13" s="1"/>
  <c r="E2360" i="13" s="1"/>
  <c r="F2360" i="13" s="1"/>
  <c r="M2360" i="13" s="1"/>
  <c r="B2525" i="13"/>
  <c r="D2525" i="13" s="1"/>
  <c r="E2525" i="13" s="1"/>
  <c r="F2525" i="13" s="1"/>
  <c r="M2525" i="13" s="1"/>
  <c r="B1497" i="13"/>
  <c r="D1497" i="13" s="1"/>
  <c r="E1497" i="13" s="1"/>
  <c r="F1497" i="13" s="1"/>
  <c r="M1497" i="13" s="1"/>
  <c r="B1167" i="13"/>
  <c r="D1167" i="13" s="1"/>
  <c r="E1167" i="13" s="1"/>
  <c r="F1167" i="13" s="1"/>
  <c r="M1167" i="13" s="1"/>
  <c r="B2470" i="13"/>
  <c r="D2470" i="13" s="1"/>
  <c r="E2470" i="13" s="1"/>
  <c r="F2470" i="13" s="1"/>
  <c r="M2470" i="13" s="1"/>
  <c r="B1045" i="13"/>
  <c r="D1045" i="13" s="1"/>
  <c r="E1045" i="13" s="1"/>
  <c r="F1045" i="13" s="1"/>
  <c r="M1045" i="13" s="1"/>
  <c r="B3716" i="13"/>
  <c r="D3716" i="13" s="1"/>
  <c r="E3716" i="13" s="1"/>
  <c r="F3716" i="13" s="1"/>
  <c r="M3716" i="13" s="1"/>
  <c r="B2576" i="13"/>
  <c r="D2576" i="13" s="1"/>
  <c r="E2576" i="13" s="1"/>
  <c r="F2576" i="13" s="1"/>
  <c r="M2576" i="13" s="1"/>
  <c r="B3393" i="13"/>
  <c r="D3393" i="13" s="1"/>
  <c r="E3393" i="13" s="1"/>
  <c r="F3393" i="13" s="1"/>
  <c r="M3393" i="13" s="1"/>
  <c r="B688" i="13"/>
  <c r="D688" i="13" s="1"/>
  <c r="E688" i="13" s="1"/>
  <c r="F688" i="13" s="1"/>
  <c r="M688" i="13" s="1"/>
  <c r="B2507" i="13"/>
  <c r="D2507" i="13" s="1"/>
  <c r="E2507" i="13" s="1"/>
  <c r="F2507" i="13" s="1"/>
  <c r="M2507" i="13" s="1"/>
  <c r="B4191" i="13"/>
  <c r="D4191" i="13" s="1"/>
  <c r="E4191" i="13" s="1"/>
  <c r="F4191" i="13" s="1"/>
  <c r="M4191" i="13" s="1"/>
  <c r="B3270" i="13"/>
  <c r="D3270" i="13" s="1"/>
  <c r="E3270" i="13" s="1"/>
  <c r="F3270" i="13" s="1"/>
  <c r="M3270" i="13" s="1"/>
  <c r="B632" i="13"/>
  <c r="D632" i="13" s="1"/>
  <c r="E632" i="13" s="1"/>
  <c r="F632" i="13" s="1"/>
  <c r="M632" i="13" s="1"/>
  <c r="B3332" i="13"/>
  <c r="D3332" i="13" s="1"/>
  <c r="E3332" i="13" s="1"/>
  <c r="F3332" i="13" s="1"/>
  <c r="M3332" i="13" s="1"/>
  <c r="B2877" i="13"/>
  <c r="D2877" i="13" s="1"/>
  <c r="E2877" i="13" s="1"/>
  <c r="F2877" i="13" s="1"/>
  <c r="M2877" i="13" s="1"/>
  <c r="B2223" i="13"/>
  <c r="D2223" i="13" s="1"/>
  <c r="E2223" i="13" s="1"/>
  <c r="F2223" i="13" s="1"/>
  <c r="M2223" i="13" s="1"/>
  <c r="B1783" i="13"/>
  <c r="D1783" i="13" s="1"/>
  <c r="E1783" i="13" s="1"/>
  <c r="F1783" i="13" s="1"/>
  <c r="M1783" i="13" s="1"/>
  <c r="B1307" i="13"/>
  <c r="D1307" i="13" s="1"/>
  <c r="E1307" i="13" s="1"/>
  <c r="F1307" i="13" s="1"/>
  <c r="M1307" i="13" s="1"/>
  <c r="B3049" i="13"/>
  <c r="D3049" i="13" s="1"/>
  <c r="E3049" i="13" s="1"/>
  <c r="F3049" i="13" s="1"/>
  <c r="M3049" i="13" s="1"/>
  <c r="B2803" i="13"/>
  <c r="D2803" i="13" s="1"/>
  <c r="E2803" i="13" s="1"/>
  <c r="F2803" i="13" s="1"/>
  <c r="M2803" i="13" s="1"/>
  <c r="B3517" i="13"/>
  <c r="D3517" i="13" s="1"/>
  <c r="E3517" i="13" s="1"/>
  <c r="F3517" i="13" s="1"/>
  <c r="M3517" i="13" s="1"/>
  <c r="B3564" i="13"/>
  <c r="D3564" i="13" s="1"/>
  <c r="E3564" i="13" s="1"/>
  <c r="F3564" i="13" s="1"/>
  <c r="M3564" i="13" s="1"/>
  <c r="B3205" i="13"/>
  <c r="D3205" i="13" s="1"/>
  <c r="E3205" i="13" s="1"/>
  <c r="F3205" i="13" s="1"/>
  <c r="M3205" i="13" s="1"/>
  <c r="B2873" i="13"/>
  <c r="D2873" i="13" s="1"/>
  <c r="E2873" i="13" s="1"/>
  <c r="F2873" i="13" s="1"/>
  <c r="M2873" i="13" s="1"/>
  <c r="B21" i="13"/>
  <c r="D21" i="13" s="1"/>
  <c r="E21" i="13" s="1"/>
  <c r="F21" i="13" s="1"/>
  <c r="M21" i="13" s="1"/>
  <c r="B3113" i="13"/>
  <c r="D3113" i="13" s="1"/>
  <c r="E3113" i="13" s="1"/>
  <c r="F3113" i="13" s="1"/>
  <c r="M3113" i="13" s="1"/>
  <c r="B303" i="13"/>
  <c r="D303" i="13" s="1"/>
  <c r="E303" i="13" s="1"/>
  <c r="F303" i="13" s="1"/>
  <c r="M303" i="13" s="1"/>
  <c r="B3220" i="13"/>
  <c r="D3220" i="13" s="1"/>
  <c r="E3220" i="13" s="1"/>
  <c r="F3220" i="13" s="1"/>
  <c r="M3220" i="13" s="1"/>
  <c r="B3465" i="13"/>
  <c r="D3465" i="13" s="1"/>
  <c r="E3465" i="13" s="1"/>
  <c r="F3465" i="13" s="1"/>
  <c r="M3465" i="13" s="1"/>
  <c r="B1622" i="13"/>
  <c r="D1622" i="13" s="1"/>
  <c r="E1622" i="13" s="1"/>
  <c r="F1622" i="13" s="1"/>
  <c r="M1622" i="13" s="1"/>
  <c r="B3497" i="13"/>
  <c r="D3497" i="13" s="1"/>
  <c r="E3497" i="13" s="1"/>
  <c r="F3497" i="13" s="1"/>
  <c r="M3497" i="13" s="1"/>
  <c r="B3425" i="13"/>
  <c r="D3425" i="13" s="1"/>
  <c r="E3425" i="13" s="1"/>
  <c r="F3425" i="13" s="1"/>
  <c r="M3425" i="13" s="1"/>
  <c r="B3228" i="13"/>
  <c r="D3228" i="13" s="1"/>
  <c r="E3228" i="13" s="1"/>
  <c r="F3228" i="13" s="1"/>
  <c r="M3228" i="13" s="1"/>
  <c r="B4067" i="13"/>
  <c r="D4067" i="13" s="1"/>
  <c r="E4067" i="13" s="1"/>
  <c r="F4067" i="13" s="1"/>
  <c r="M4067" i="13" s="1"/>
  <c r="B1952" i="13"/>
  <c r="D1952" i="13" s="1"/>
  <c r="E1952" i="13" s="1"/>
  <c r="F1952" i="13" s="1"/>
  <c r="M1952" i="13" s="1"/>
  <c r="B34" i="13"/>
  <c r="D34" i="13" s="1"/>
  <c r="E34" i="13" s="1"/>
  <c r="F34" i="13" s="1"/>
  <c r="M34" i="13" s="1"/>
  <c r="B3520" i="13"/>
  <c r="D3520" i="13" s="1"/>
  <c r="E3520" i="13" s="1"/>
  <c r="F3520" i="13" s="1"/>
  <c r="M3520" i="13" s="1"/>
  <c r="B1546" i="13"/>
  <c r="D1546" i="13" s="1"/>
  <c r="E1546" i="13" s="1"/>
  <c r="F1546" i="13" s="1"/>
  <c r="M1546" i="13" s="1"/>
  <c r="B519" i="13"/>
  <c r="D519" i="13" s="1"/>
  <c r="E519" i="13" s="1"/>
  <c r="F519" i="13" s="1"/>
  <c r="M519" i="13" s="1"/>
  <c r="B2548" i="13"/>
  <c r="D2548" i="13" s="1"/>
  <c r="E2548" i="13" s="1"/>
  <c r="F2548" i="13" s="1"/>
  <c r="M2548" i="13" s="1"/>
  <c r="B2356" i="13"/>
  <c r="D2356" i="13" s="1"/>
  <c r="E2356" i="13" s="1"/>
  <c r="F2356" i="13" s="1"/>
  <c r="M2356" i="13" s="1"/>
  <c r="B3292" i="13"/>
  <c r="D3292" i="13" s="1"/>
  <c r="E3292" i="13" s="1"/>
  <c r="F3292" i="13" s="1"/>
  <c r="M3292" i="13" s="1"/>
  <c r="B1623" i="13"/>
  <c r="D1623" i="13" s="1"/>
  <c r="E1623" i="13" s="1"/>
  <c r="F1623" i="13" s="1"/>
  <c r="M1623" i="13" s="1"/>
  <c r="B449" i="13"/>
  <c r="D449" i="13" s="1"/>
  <c r="E449" i="13" s="1"/>
  <c r="F449" i="13" s="1"/>
  <c r="M449" i="13" s="1"/>
  <c r="B2822" i="13"/>
  <c r="D2822" i="13" s="1"/>
  <c r="E2822" i="13" s="1"/>
  <c r="F2822" i="13" s="1"/>
  <c r="M2822" i="13" s="1"/>
  <c r="B3274" i="13"/>
  <c r="D3274" i="13" s="1"/>
  <c r="E3274" i="13" s="1"/>
  <c r="F3274" i="13" s="1"/>
  <c r="M3274" i="13" s="1"/>
  <c r="B1563" i="13"/>
  <c r="D1563" i="13" s="1"/>
  <c r="E1563" i="13" s="1"/>
  <c r="F1563" i="13" s="1"/>
  <c r="M1563" i="13" s="1"/>
  <c r="B2553" i="13"/>
  <c r="D2553" i="13" s="1"/>
  <c r="E2553" i="13" s="1"/>
  <c r="F2553" i="13" s="1"/>
  <c r="M2553" i="13" s="1"/>
  <c r="B700" i="13"/>
  <c r="D700" i="13" s="1"/>
  <c r="E700" i="13" s="1"/>
  <c r="F700" i="13" s="1"/>
  <c r="M700" i="13" s="1"/>
  <c r="B2063" i="13"/>
  <c r="D2063" i="13" s="1"/>
  <c r="E2063" i="13" s="1"/>
  <c r="F2063" i="13" s="1"/>
  <c r="M2063" i="13" s="1"/>
  <c r="B487" i="13"/>
  <c r="D487" i="13" s="1"/>
  <c r="E487" i="13" s="1"/>
  <c r="F487" i="13" s="1"/>
  <c r="M487" i="13" s="1"/>
  <c r="B3065" i="13"/>
  <c r="D3065" i="13" s="1"/>
  <c r="E3065" i="13" s="1"/>
  <c r="F3065" i="13" s="1"/>
  <c r="M3065" i="13" s="1"/>
  <c r="B197" i="13"/>
  <c r="D197" i="13" s="1"/>
  <c r="E197" i="13" s="1"/>
  <c r="F197" i="13" s="1"/>
  <c r="M197" i="13" s="1"/>
  <c r="B3398" i="13"/>
  <c r="D3398" i="13" s="1"/>
  <c r="E3398" i="13" s="1"/>
  <c r="F3398" i="13" s="1"/>
  <c r="M3398" i="13" s="1"/>
  <c r="B867" i="13"/>
  <c r="D867" i="13" s="1"/>
  <c r="E867" i="13" s="1"/>
  <c r="F867" i="13" s="1"/>
  <c r="M867" i="13" s="1"/>
  <c r="B1966" i="13"/>
  <c r="D1966" i="13" s="1"/>
  <c r="E1966" i="13" s="1"/>
  <c r="F1966" i="13" s="1"/>
  <c r="M1966" i="13" s="1"/>
  <c r="B3742" i="13"/>
  <c r="D3742" i="13" s="1"/>
  <c r="E3742" i="13" s="1"/>
  <c r="F3742" i="13" s="1"/>
  <c r="M3742" i="13" s="1"/>
  <c r="B3252" i="13"/>
  <c r="D3252" i="13" s="1"/>
  <c r="E3252" i="13" s="1"/>
  <c r="F3252" i="13" s="1"/>
  <c r="M3252" i="13" s="1"/>
  <c r="B2406" i="13"/>
  <c r="D2406" i="13" s="1"/>
  <c r="E2406" i="13" s="1"/>
  <c r="F2406" i="13" s="1"/>
  <c r="M2406" i="13" s="1"/>
  <c r="B1349" i="13"/>
  <c r="D1349" i="13" s="1"/>
  <c r="E1349" i="13" s="1"/>
  <c r="F1349" i="13" s="1"/>
  <c r="M1349" i="13" s="1"/>
  <c r="B3450" i="13"/>
  <c r="D3450" i="13" s="1"/>
  <c r="E3450" i="13" s="1"/>
  <c r="F3450" i="13" s="1"/>
  <c r="M3450" i="13" s="1"/>
  <c r="B704" i="13"/>
  <c r="D704" i="13" s="1"/>
  <c r="E704" i="13" s="1"/>
  <c r="F704" i="13" s="1"/>
  <c r="M704" i="13" s="1"/>
  <c r="B993" i="13"/>
  <c r="D993" i="13" s="1"/>
  <c r="E993" i="13" s="1"/>
  <c r="F993" i="13" s="1"/>
  <c r="M993" i="13" s="1"/>
  <c r="B3394" i="13"/>
  <c r="D3394" i="13" s="1"/>
  <c r="E3394" i="13" s="1"/>
  <c r="F3394" i="13" s="1"/>
  <c r="M3394" i="13" s="1"/>
  <c r="B1240" i="13"/>
  <c r="D1240" i="13" s="1"/>
  <c r="E1240" i="13" s="1"/>
  <c r="F1240" i="13" s="1"/>
  <c r="M1240" i="13" s="1"/>
  <c r="B618" i="13"/>
  <c r="D618" i="13" s="1"/>
  <c r="E618" i="13" s="1"/>
  <c r="F618" i="13" s="1"/>
  <c r="M618" i="13" s="1"/>
  <c r="B1319" i="13"/>
  <c r="D1319" i="13" s="1"/>
  <c r="E1319" i="13" s="1"/>
  <c r="F1319" i="13" s="1"/>
  <c r="M1319" i="13" s="1"/>
  <c r="B4138" i="13"/>
  <c r="D4138" i="13" s="1"/>
  <c r="E4138" i="13" s="1"/>
  <c r="F4138" i="13" s="1"/>
  <c r="M4138" i="13" s="1"/>
  <c r="B3297" i="13"/>
  <c r="D3297" i="13" s="1"/>
  <c r="E3297" i="13" s="1"/>
  <c r="F3297" i="13" s="1"/>
  <c r="M3297" i="13" s="1"/>
  <c r="B1601" i="13"/>
  <c r="D1601" i="13" s="1"/>
  <c r="E1601" i="13" s="1"/>
  <c r="F1601" i="13" s="1"/>
  <c r="M1601" i="13" s="1"/>
  <c r="B1007" i="13"/>
  <c r="D1007" i="13" s="1"/>
  <c r="E1007" i="13" s="1"/>
  <c r="F1007" i="13" s="1"/>
  <c r="M1007" i="13" s="1"/>
  <c r="B1919" i="13"/>
  <c r="D1919" i="13" s="1"/>
  <c r="E1919" i="13" s="1"/>
  <c r="F1919" i="13" s="1"/>
  <c r="M1919" i="13" s="1"/>
  <c r="B2494" i="13"/>
  <c r="D2494" i="13" s="1"/>
  <c r="E2494" i="13" s="1"/>
  <c r="F2494" i="13" s="1"/>
  <c r="M2494" i="13" s="1"/>
  <c r="B264" i="13"/>
  <c r="D264" i="13" s="1"/>
  <c r="E264" i="13" s="1"/>
  <c r="F264" i="13" s="1"/>
  <c r="M264" i="13" s="1"/>
  <c r="B604" i="13"/>
  <c r="D604" i="13" s="1"/>
  <c r="E604" i="13" s="1"/>
  <c r="F604" i="13" s="1"/>
  <c r="M604" i="13" s="1"/>
  <c r="B1773" i="13"/>
  <c r="D1773" i="13" s="1"/>
  <c r="E1773" i="13" s="1"/>
  <c r="F1773" i="13" s="1"/>
  <c r="M1773" i="13" s="1"/>
  <c r="B2337" i="13"/>
  <c r="D2337" i="13" s="1"/>
  <c r="E2337" i="13" s="1"/>
  <c r="F2337" i="13" s="1"/>
  <c r="M2337" i="13" s="1"/>
  <c r="B276" i="13"/>
  <c r="D276" i="13" s="1"/>
  <c r="E276" i="13" s="1"/>
  <c r="F276" i="13" s="1"/>
  <c r="M276" i="13" s="1"/>
  <c r="B759" i="13"/>
  <c r="D759" i="13" s="1"/>
  <c r="E759" i="13" s="1"/>
  <c r="F759" i="13" s="1"/>
  <c r="M759" i="13" s="1"/>
  <c r="B2021" i="13"/>
  <c r="D2021" i="13" s="1"/>
  <c r="E2021" i="13" s="1"/>
  <c r="F2021" i="13" s="1"/>
  <c r="M2021" i="13" s="1"/>
  <c r="B727" i="13"/>
  <c r="D727" i="13" s="1"/>
  <c r="E727" i="13" s="1"/>
  <c r="F727" i="13" s="1"/>
  <c r="M727" i="13" s="1"/>
  <c r="B1555" i="13"/>
  <c r="D1555" i="13" s="1"/>
  <c r="E1555" i="13" s="1"/>
  <c r="F1555" i="13" s="1"/>
  <c r="M1555" i="13" s="1"/>
  <c r="B1303" i="13"/>
  <c r="D1303" i="13" s="1"/>
  <c r="E1303" i="13" s="1"/>
  <c r="F1303" i="13" s="1"/>
  <c r="M1303" i="13" s="1"/>
  <c r="B2358" i="13"/>
  <c r="D2358" i="13" s="1"/>
  <c r="E2358" i="13" s="1"/>
  <c r="F2358" i="13" s="1"/>
  <c r="M2358" i="13" s="1"/>
  <c r="B752" i="13"/>
  <c r="D752" i="13" s="1"/>
  <c r="E752" i="13" s="1"/>
  <c r="F752" i="13" s="1"/>
  <c r="M752" i="13" s="1"/>
  <c r="B241" i="13"/>
  <c r="D241" i="13" s="1"/>
  <c r="E241" i="13" s="1"/>
  <c r="F241" i="13" s="1"/>
  <c r="M241" i="13" s="1"/>
  <c r="B1665" i="13"/>
  <c r="D1665" i="13" s="1"/>
  <c r="E1665" i="13" s="1"/>
  <c r="F1665" i="13" s="1"/>
  <c r="M1665" i="13" s="1"/>
  <c r="B1412" i="13"/>
  <c r="D1412" i="13" s="1"/>
  <c r="E1412" i="13" s="1"/>
  <c r="F1412" i="13" s="1"/>
  <c r="M1412" i="13" s="1"/>
  <c r="B2739" i="13"/>
  <c r="D2739" i="13" s="1"/>
  <c r="E2739" i="13" s="1"/>
  <c r="F2739" i="13" s="1"/>
  <c r="M2739" i="13" s="1"/>
  <c r="B3445" i="13"/>
  <c r="D3445" i="13" s="1"/>
  <c r="E3445" i="13" s="1"/>
  <c r="F3445" i="13" s="1"/>
  <c r="M3445" i="13" s="1"/>
  <c r="B301" i="13"/>
  <c r="D301" i="13" s="1"/>
  <c r="E301" i="13" s="1"/>
  <c r="F301" i="13" s="1"/>
  <c r="M301" i="13" s="1"/>
  <c r="B433" i="13"/>
  <c r="D433" i="13" s="1"/>
  <c r="E433" i="13" s="1"/>
  <c r="F433" i="13" s="1"/>
  <c r="M433" i="13" s="1"/>
  <c r="B3363" i="13"/>
  <c r="D3363" i="13" s="1"/>
  <c r="E3363" i="13" s="1"/>
  <c r="F3363" i="13" s="1"/>
  <c r="M3363" i="13" s="1"/>
  <c r="B2644" i="13"/>
  <c r="D2644" i="13" s="1"/>
  <c r="E2644" i="13" s="1"/>
  <c r="F2644" i="13" s="1"/>
  <c r="M2644" i="13" s="1"/>
  <c r="B3477" i="13"/>
  <c r="D3477" i="13" s="1"/>
  <c r="E3477" i="13" s="1"/>
  <c r="F3477" i="13" s="1"/>
  <c r="M3477" i="13" s="1"/>
  <c r="B4049" i="13"/>
  <c r="D4049" i="13" s="1"/>
  <c r="E4049" i="13" s="1"/>
  <c r="F4049" i="13" s="1"/>
  <c r="M4049" i="13" s="1"/>
  <c r="B3427" i="13"/>
  <c r="D3427" i="13" s="1"/>
  <c r="E3427" i="13" s="1"/>
  <c r="F3427" i="13" s="1"/>
  <c r="M3427" i="13" s="1"/>
  <c r="B3811" i="13"/>
  <c r="D3811" i="13" s="1"/>
  <c r="E3811" i="13" s="1"/>
  <c r="F3811" i="13" s="1"/>
  <c r="M3811" i="13" s="1"/>
  <c r="B1186" i="13"/>
  <c r="D1186" i="13" s="1"/>
  <c r="E1186" i="13" s="1"/>
  <c r="F1186" i="13" s="1"/>
  <c r="M1186" i="13" s="1"/>
  <c r="B3272" i="13"/>
  <c r="D3272" i="13" s="1"/>
  <c r="E3272" i="13" s="1"/>
  <c r="F3272" i="13" s="1"/>
  <c r="M3272" i="13" s="1"/>
  <c r="B3611" i="13"/>
  <c r="D3611" i="13" s="1"/>
  <c r="E3611" i="13" s="1"/>
  <c r="F3611" i="13" s="1"/>
  <c r="M3611" i="13" s="1"/>
  <c r="B1108" i="13"/>
  <c r="D1108" i="13" s="1"/>
  <c r="E1108" i="13" s="1"/>
  <c r="F1108" i="13" s="1"/>
  <c r="M1108" i="13" s="1"/>
  <c r="B991" i="13"/>
  <c r="D991" i="13" s="1"/>
  <c r="E991" i="13" s="1"/>
  <c r="F991" i="13" s="1"/>
  <c r="M991" i="13" s="1"/>
  <c r="B1801" i="13"/>
  <c r="D1801" i="13" s="1"/>
  <c r="E1801" i="13" s="1"/>
  <c r="F1801" i="13" s="1"/>
  <c r="M1801" i="13" s="1"/>
  <c r="B1353" i="13"/>
  <c r="D1353" i="13" s="1"/>
  <c r="E1353" i="13" s="1"/>
  <c r="F1353" i="13" s="1"/>
  <c r="M1353" i="13" s="1"/>
  <c r="B1161" i="13"/>
  <c r="D1161" i="13" s="1"/>
  <c r="E1161" i="13" s="1"/>
  <c r="F1161" i="13" s="1"/>
  <c r="M1161" i="13" s="1"/>
  <c r="B1192" i="13"/>
  <c r="D1192" i="13" s="1"/>
  <c r="E1192" i="13" s="1"/>
  <c r="F1192" i="13" s="1"/>
  <c r="M1192" i="13" s="1"/>
  <c r="B2502" i="13"/>
  <c r="D2502" i="13" s="1"/>
  <c r="E2502" i="13" s="1"/>
  <c r="F2502" i="13" s="1"/>
  <c r="M2502" i="13" s="1"/>
  <c r="B801" i="13"/>
  <c r="D801" i="13" s="1"/>
  <c r="E801" i="13" s="1"/>
  <c r="F801" i="13" s="1"/>
  <c r="M801" i="13" s="1"/>
  <c r="B29" i="13"/>
  <c r="D29" i="13" s="1"/>
  <c r="E29" i="13" s="1"/>
  <c r="F29" i="13" s="1"/>
  <c r="M29" i="13" s="1"/>
  <c r="B3121" i="13"/>
  <c r="D3121" i="13" s="1"/>
  <c r="E3121" i="13" s="1"/>
  <c r="F3121" i="13" s="1"/>
  <c r="M3121" i="13" s="1"/>
  <c r="B3322" i="13"/>
  <c r="D3322" i="13" s="1"/>
  <c r="E3322" i="13" s="1"/>
  <c r="F3322" i="13" s="1"/>
  <c r="M3322" i="13" s="1"/>
  <c r="B1115" i="13"/>
  <c r="D1115" i="13" s="1"/>
  <c r="E1115" i="13" s="1"/>
  <c r="F1115" i="13" s="1"/>
  <c r="M1115" i="13" s="1"/>
  <c r="B948" i="13"/>
  <c r="D948" i="13" s="1"/>
  <c r="E948" i="13" s="1"/>
  <c r="F948" i="13" s="1"/>
  <c r="M948" i="13" s="1"/>
  <c r="B3133" i="13"/>
  <c r="D3133" i="13" s="1"/>
  <c r="E3133" i="13" s="1"/>
  <c r="F3133" i="13" s="1"/>
  <c r="M3133" i="13" s="1"/>
  <c r="B3904" i="13"/>
  <c r="D3904" i="13" s="1"/>
  <c r="E3904" i="13" s="1"/>
  <c r="F3904" i="13" s="1"/>
  <c r="M3904" i="13" s="1"/>
  <c r="B1926" i="13"/>
  <c r="D1926" i="13" s="1"/>
  <c r="E1926" i="13" s="1"/>
  <c r="F1926" i="13" s="1"/>
  <c r="M1926" i="13" s="1"/>
  <c r="B3139" i="13"/>
  <c r="D3139" i="13" s="1"/>
  <c r="E3139" i="13" s="1"/>
  <c r="F3139" i="13" s="1"/>
  <c r="M3139" i="13" s="1"/>
  <c r="B3022" i="13"/>
  <c r="D3022" i="13" s="1"/>
  <c r="E3022" i="13" s="1"/>
  <c r="F3022" i="13" s="1"/>
  <c r="M3022" i="13" s="1"/>
  <c r="B2071" i="13"/>
  <c r="D2071" i="13" s="1"/>
  <c r="E2071" i="13" s="1"/>
  <c r="F2071" i="13" s="1"/>
  <c r="M2071" i="13" s="1"/>
  <c r="B1176" i="13"/>
  <c r="D1176" i="13" s="1"/>
  <c r="E1176" i="13" s="1"/>
  <c r="F1176" i="13" s="1"/>
  <c r="M1176" i="13" s="1"/>
  <c r="B2008" i="13"/>
  <c r="D2008" i="13" s="1"/>
  <c r="E2008" i="13" s="1"/>
  <c r="F2008" i="13" s="1"/>
  <c r="M2008" i="13" s="1"/>
  <c r="B2928" i="13"/>
  <c r="D2928" i="13" s="1"/>
  <c r="E2928" i="13" s="1"/>
  <c r="F2928" i="13" s="1"/>
  <c r="M2928" i="13" s="1"/>
  <c r="B2447" i="13"/>
  <c r="D2447" i="13" s="1"/>
  <c r="E2447" i="13" s="1"/>
  <c r="F2447" i="13" s="1"/>
  <c r="M2447" i="13" s="1"/>
  <c r="B2752" i="13"/>
  <c r="D2752" i="13" s="1"/>
  <c r="E2752" i="13" s="1"/>
  <c r="F2752" i="13" s="1"/>
  <c r="M2752" i="13" s="1"/>
  <c r="B95" i="13"/>
  <c r="D95" i="13" s="1"/>
  <c r="E95" i="13" s="1"/>
  <c r="F95" i="13" s="1"/>
  <c r="M95" i="13" s="1"/>
  <c r="B369" i="13"/>
  <c r="D369" i="13" s="1"/>
  <c r="E369" i="13" s="1"/>
  <c r="F369" i="13" s="1"/>
  <c r="M369" i="13" s="1"/>
  <c r="B2745" i="13"/>
  <c r="D2745" i="13" s="1"/>
  <c r="E2745" i="13" s="1"/>
  <c r="F2745" i="13" s="1"/>
  <c r="M2745" i="13" s="1"/>
  <c r="B4013" i="13"/>
  <c r="D4013" i="13" s="1"/>
  <c r="E4013" i="13" s="1"/>
  <c r="F4013" i="13" s="1"/>
  <c r="M4013" i="13" s="1"/>
  <c r="B2456" i="13"/>
  <c r="D2456" i="13" s="1"/>
  <c r="E2456" i="13" s="1"/>
  <c r="F2456" i="13" s="1"/>
  <c r="M2456" i="13" s="1"/>
  <c r="B31" i="13"/>
  <c r="D31" i="13" s="1"/>
  <c r="E31" i="13" s="1"/>
  <c r="F31" i="13" s="1"/>
  <c r="M31" i="13" s="1"/>
  <c r="B4071" i="13"/>
  <c r="D4071" i="13" s="1"/>
  <c r="E4071" i="13" s="1"/>
  <c r="F4071" i="13" s="1"/>
  <c r="M4071" i="13" s="1"/>
  <c r="B2732" i="13"/>
  <c r="D2732" i="13" s="1"/>
  <c r="E2732" i="13" s="1"/>
  <c r="F2732" i="13" s="1"/>
  <c r="M2732" i="13" s="1"/>
  <c r="B3441" i="13"/>
  <c r="D3441" i="13" s="1"/>
  <c r="E3441" i="13" s="1"/>
  <c r="F3441" i="13" s="1"/>
  <c r="M3441" i="13" s="1"/>
  <c r="B3954" i="13"/>
  <c r="D3954" i="13" s="1"/>
  <c r="E3954" i="13" s="1"/>
  <c r="F3954" i="13" s="1"/>
  <c r="M3954" i="13" s="1"/>
  <c r="B459" i="13"/>
  <c r="D459" i="13" s="1"/>
  <c r="E459" i="13" s="1"/>
  <c r="F459" i="13" s="1"/>
  <c r="M459" i="13" s="1"/>
  <c r="B2718" i="13"/>
  <c r="D2718" i="13" s="1"/>
  <c r="E2718" i="13" s="1"/>
  <c r="F2718" i="13" s="1"/>
  <c r="M2718" i="13" s="1"/>
  <c r="B1385" i="13"/>
  <c r="D1385" i="13" s="1"/>
  <c r="E1385" i="13" s="1"/>
  <c r="F1385" i="13" s="1"/>
  <c r="M1385" i="13" s="1"/>
  <c r="B392" i="13"/>
  <c r="D392" i="13" s="1"/>
  <c r="E392" i="13" s="1"/>
  <c r="F392" i="13" s="1"/>
  <c r="M392" i="13" s="1"/>
  <c r="B492" i="13"/>
  <c r="D492" i="13" s="1"/>
  <c r="E492" i="13" s="1"/>
  <c r="F492" i="13" s="1"/>
  <c r="M492" i="13" s="1"/>
  <c r="B4183" i="13"/>
  <c r="D4183" i="13" s="1"/>
  <c r="E4183" i="13" s="1"/>
  <c r="F4183" i="13" s="1"/>
  <c r="M4183" i="13" s="1"/>
  <c r="B764" i="13"/>
  <c r="D764" i="13" s="1"/>
  <c r="E764" i="13" s="1"/>
  <c r="F764" i="13" s="1"/>
  <c r="M764" i="13" s="1"/>
  <c r="B3528" i="13"/>
  <c r="D3528" i="13" s="1"/>
  <c r="E3528" i="13" s="1"/>
  <c r="F3528" i="13" s="1"/>
  <c r="M3528" i="13" s="1"/>
  <c r="B514" i="13"/>
  <c r="D514" i="13" s="1"/>
  <c r="E514" i="13" s="1"/>
  <c r="F514" i="13" s="1"/>
  <c r="M514" i="13" s="1"/>
  <c r="B395" i="13"/>
  <c r="D395" i="13" s="1"/>
  <c r="E395" i="13" s="1"/>
  <c r="F395" i="13" s="1"/>
  <c r="M395" i="13" s="1"/>
  <c r="B683" i="13"/>
  <c r="D683" i="13" s="1"/>
  <c r="E683" i="13" s="1"/>
  <c r="F683" i="13" s="1"/>
  <c r="M683" i="13" s="1"/>
  <c r="B677" i="13"/>
  <c r="D677" i="13" s="1"/>
  <c r="E677" i="13" s="1"/>
  <c r="F677" i="13" s="1"/>
  <c r="M677" i="13" s="1"/>
  <c r="B697" i="13"/>
  <c r="D697" i="13" s="1"/>
  <c r="E697" i="13" s="1"/>
  <c r="F697" i="13" s="1"/>
  <c r="M697" i="13" s="1"/>
  <c r="B761" i="13"/>
  <c r="D761" i="13" s="1"/>
  <c r="E761" i="13" s="1"/>
  <c r="F761" i="13" s="1"/>
  <c r="M761" i="13" s="1"/>
  <c r="B208" i="13"/>
  <c r="D208" i="13" s="1"/>
  <c r="E208" i="13" s="1"/>
  <c r="F208" i="13" s="1"/>
  <c r="M208" i="13" s="1"/>
  <c r="B245" i="13"/>
  <c r="D245" i="13" s="1"/>
  <c r="E245" i="13" s="1"/>
  <c r="F245" i="13" s="1"/>
  <c r="M245" i="13" s="1"/>
  <c r="B1501" i="13"/>
  <c r="D1501" i="13" s="1"/>
  <c r="E1501" i="13" s="1"/>
  <c r="F1501" i="13" s="1"/>
  <c r="M1501" i="13" s="1"/>
  <c r="B1943" i="13"/>
  <c r="D1943" i="13" s="1"/>
  <c r="E1943" i="13" s="1"/>
  <c r="F1943" i="13" s="1"/>
  <c r="M1943" i="13" s="1"/>
  <c r="B3668" i="13"/>
  <c r="D3668" i="13" s="1"/>
  <c r="E3668" i="13" s="1"/>
  <c r="F3668" i="13" s="1"/>
  <c r="M3668" i="13" s="1"/>
  <c r="B3547" i="13"/>
  <c r="D3547" i="13" s="1"/>
  <c r="E3547" i="13" s="1"/>
  <c r="F3547" i="13" s="1"/>
  <c r="M3547" i="13" s="1"/>
  <c r="B2351" i="13"/>
  <c r="D2351" i="13" s="1"/>
  <c r="E2351" i="13" s="1"/>
  <c r="F2351" i="13" s="1"/>
  <c r="M2351" i="13" s="1"/>
  <c r="B3756" i="13"/>
  <c r="D3756" i="13" s="1"/>
  <c r="E3756" i="13" s="1"/>
  <c r="F3756" i="13" s="1"/>
  <c r="M3756" i="13" s="1"/>
  <c r="B252" i="13"/>
  <c r="D252" i="13" s="1"/>
  <c r="E252" i="13" s="1"/>
  <c r="F252" i="13" s="1"/>
  <c r="M252" i="13" s="1"/>
  <c r="B975" i="13"/>
  <c r="D975" i="13" s="1"/>
  <c r="E975" i="13" s="1"/>
  <c r="F975" i="13" s="1"/>
  <c r="M975" i="13" s="1"/>
  <c r="B3666" i="13"/>
  <c r="D3666" i="13" s="1"/>
  <c r="E3666" i="13" s="1"/>
  <c r="F3666" i="13" s="1"/>
  <c r="M3666" i="13" s="1"/>
  <c r="B1580" i="13"/>
  <c r="D1580" i="13" s="1"/>
  <c r="E1580" i="13" s="1"/>
  <c r="F1580" i="13" s="1"/>
  <c r="M1580" i="13" s="1"/>
  <c r="B2220" i="13"/>
  <c r="D2220" i="13" s="1"/>
  <c r="E2220" i="13" s="1"/>
  <c r="F2220" i="13" s="1"/>
  <c r="M2220" i="13" s="1"/>
  <c r="B4126" i="13"/>
  <c r="D4126" i="13" s="1"/>
  <c r="E4126" i="13" s="1"/>
  <c r="F4126" i="13" s="1"/>
  <c r="M4126" i="13" s="1"/>
  <c r="B3629" i="13"/>
  <c r="D3629" i="13" s="1"/>
  <c r="E3629" i="13" s="1"/>
  <c r="F3629" i="13" s="1"/>
  <c r="M3629" i="13" s="1"/>
  <c r="B738" i="13"/>
  <c r="D738" i="13" s="1"/>
  <c r="E738" i="13" s="1"/>
  <c r="F738" i="13" s="1"/>
  <c r="M738" i="13" s="1"/>
  <c r="B161" i="13"/>
  <c r="D161" i="13" s="1"/>
  <c r="E161" i="13" s="1"/>
  <c r="F161" i="13" s="1"/>
  <c r="M161" i="13" s="1"/>
  <c r="B2417" i="13"/>
  <c r="D2417" i="13" s="1"/>
  <c r="E2417" i="13" s="1"/>
  <c r="F2417" i="13" s="1"/>
  <c r="M2417" i="13" s="1"/>
  <c r="B1382" i="13"/>
  <c r="D1382" i="13" s="1"/>
  <c r="E1382" i="13" s="1"/>
  <c r="F1382" i="13" s="1"/>
  <c r="M1382" i="13" s="1"/>
  <c r="B599" i="13"/>
  <c r="D599" i="13" s="1"/>
  <c r="E599" i="13" s="1"/>
  <c r="F599" i="13" s="1"/>
  <c r="M599" i="13" s="1"/>
  <c r="B2947" i="13"/>
  <c r="D2947" i="13" s="1"/>
  <c r="E2947" i="13" s="1"/>
  <c r="F2947" i="13" s="1"/>
  <c r="M2947" i="13" s="1"/>
  <c r="B1127" i="13"/>
  <c r="D1127" i="13" s="1"/>
  <c r="E1127" i="13" s="1"/>
  <c r="F1127" i="13" s="1"/>
  <c r="M1127" i="13" s="1"/>
  <c r="B193" i="13"/>
  <c r="D193" i="13" s="1"/>
  <c r="E193" i="13" s="1"/>
  <c r="F193" i="13" s="1"/>
  <c r="M193" i="13" s="1"/>
  <c r="B3715" i="13"/>
  <c r="D3715" i="13" s="1"/>
  <c r="E3715" i="13" s="1"/>
  <c r="F3715" i="13" s="1"/>
  <c r="M3715" i="13" s="1"/>
  <c r="B3753" i="13"/>
  <c r="D3753" i="13" s="1"/>
  <c r="E3753" i="13" s="1"/>
  <c r="F3753" i="13" s="1"/>
  <c r="M3753" i="13" s="1"/>
  <c r="B11" i="13"/>
  <c r="D11" i="13" s="1"/>
  <c r="E11" i="13" s="1"/>
  <c r="F11" i="13" s="1"/>
  <c r="M11" i="13" s="1"/>
  <c r="B218" i="13"/>
  <c r="D218" i="13" s="1"/>
  <c r="E218" i="13" s="1"/>
  <c r="F218" i="13" s="1"/>
  <c r="M218" i="13" s="1"/>
  <c r="B3707" i="13"/>
  <c r="D3707" i="13" s="1"/>
  <c r="E3707" i="13" s="1"/>
  <c r="F3707" i="13" s="1"/>
  <c r="M3707" i="13" s="1"/>
  <c r="B1758" i="13"/>
  <c r="D1758" i="13" s="1"/>
  <c r="E1758" i="13" s="1"/>
  <c r="F1758" i="13" s="1"/>
  <c r="M1758" i="13" s="1"/>
  <c r="B2052" i="13"/>
  <c r="D2052" i="13" s="1"/>
  <c r="E2052" i="13" s="1"/>
  <c r="F2052" i="13" s="1"/>
  <c r="M2052" i="13" s="1"/>
  <c r="B3054" i="13"/>
  <c r="D3054" i="13" s="1"/>
  <c r="E3054" i="13" s="1"/>
  <c r="F3054" i="13" s="1"/>
  <c r="M3054" i="13" s="1"/>
  <c r="B1515" i="13"/>
  <c r="D1515" i="13" s="1"/>
  <c r="E1515" i="13" s="1"/>
  <c r="F1515" i="13" s="1"/>
  <c r="M1515" i="13" s="1"/>
  <c r="B1617" i="13"/>
  <c r="D1617" i="13" s="1"/>
  <c r="E1617" i="13" s="1"/>
  <c r="F1617" i="13" s="1"/>
  <c r="M1617" i="13" s="1"/>
  <c r="B1685" i="13"/>
  <c r="D1685" i="13" s="1"/>
  <c r="E1685" i="13" s="1"/>
  <c r="F1685" i="13" s="1"/>
  <c r="M1685" i="13" s="1"/>
  <c r="B1684" i="13"/>
  <c r="D1684" i="13" s="1"/>
  <c r="E1684" i="13" s="1"/>
  <c r="F1684" i="13" s="1"/>
  <c r="M1684" i="13" s="1"/>
  <c r="B2106" i="13"/>
  <c r="D2106" i="13" s="1"/>
  <c r="E2106" i="13" s="1"/>
  <c r="F2106" i="13" s="1"/>
  <c r="M2106" i="13" s="1"/>
  <c r="B219" i="13"/>
  <c r="D219" i="13" s="1"/>
  <c r="E219" i="13" s="1"/>
  <c r="F219" i="13" s="1"/>
  <c r="M219" i="13" s="1"/>
  <c r="B231" i="13"/>
  <c r="D231" i="13" s="1"/>
  <c r="E231" i="13" s="1"/>
  <c r="F231" i="13" s="1"/>
  <c r="M231" i="13" s="1"/>
  <c r="B3145" i="13"/>
  <c r="D3145" i="13" s="1"/>
  <c r="E3145" i="13" s="1"/>
  <c r="F3145" i="13" s="1"/>
  <c r="M3145" i="13" s="1"/>
  <c r="B3463" i="13"/>
  <c r="D3463" i="13" s="1"/>
  <c r="E3463" i="13" s="1"/>
  <c r="F3463" i="13" s="1"/>
  <c r="M3463" i="13" s="1"/>
  <c r="B1123" i="13"/>
  <c r="D1123" i="13" s="1"/>
  <c r="E1123" i="13" s="1"/>
  <c r="F1123" i="13" s="1"/>
  <c r="M1123" i="13" s="1"/>
  <c r="B3250" i="13"/>
  <c r="D3250" i="13" s="1"/>
  <c r="E3250" i="13" s="1"/>
  <c r="F3250" i="13" s="1"/>
  <c r="M3250" i="13" s="1"/>
  <c r="B2188" i="13"/>
  <c r="D2188" i="13" s="1"/>
  <c r="E2188" i="13" s="1"/>
  <c r="F2188" i="13" s="1"/>
  <c r="M2188" i="13" s="1"/>
  <c r="B2914" i="13"/>
  <c r="D2914" i="13" s="1"/>
  <c r="E2914" i="13" s="1"/>
  <c r="F2914" i="13" s="1"/>
  <c r="M2914" i="13" s="1"/>
  <c r="B3226" i="13"/>
  <c r="D3226" i="13" s="1"/>
  <c r="E3226" i="13" s="1"/>
  <c r="F3226" i="13" s="1"/>
  <c r="M3226" i="13" s="1"/>
  <c r="B3874" i="13"/>
  <c r="D3874" i="13" s="1"/>
  <c r="E3874" i="13" s="1"/>
  <c r="F3874" i="13" s="1"/>
  <c r="M3874" i="13" s="1"/>
  <c r="B2530" i="13"/>
  <c r="D2530" i="13" s="1"/>
  <c r="E2530" i="13" s="1"/>
  <c r="F2530" i="13" s="1"/>
  <c r="M2530" i="13" s="1"/>
  <c r="B3255" i="13"/>
  <c r="D3255" i="13" s="1"/>
  <c r="E3255" i="13" s="1"/>
  <c r="F3255" i="13" s="1"/>
  <c r="M3255" i="13" s="1"/>
  <c r="B1178" i="13"/>
  <c r="D1178" i="13" s="1"/>
  <c r="E1178" i="13" s="1"/>
  <c r="F1178" i="13" s="1"/>
  <c r="M1178" i="13" s="1"/>
  <c r="B3008" i="13"/>
  <c r="D3008" i="13" s="1"/>
  <c r="E3008" i="13" s="1"/>
  <c r="F3008" i="13" s="1"/>
  <c r="M3008" i="13" s="1"/>
  <c r="B3050" i="13"/>
  <c r="D3050" i="13" s="1"/>
  <c r="E3050" i="13" s="1"/>
  <c r="F3050" i="13" s="1"/>
  <c r="M3050" i="13" s="1"/>
  <c r="B2119" i="13"/>
  <c r="D2119" i="13" s="1"/>
  <c r="E2119" i="13" s="1"/>
  <c r="F2119" i="13" s="1"/>
  <c r="M2119" i="13" s="1"/>
  <c r="B865" i="13"/>
  <c r="D865" i="13" s="1"/>
  <c r="E865" i="13" s="1"/>
  <c r="F865" i="13" s="1"/>
  <c r="M865" i="13" s="1"/>
  <c r="B767" i="13"/>
  <c r="D767" i="13" s="1"/>
  <c r="E767" i="13" s="1"/>
  <c r="F767" i="13" s="1"/>
  <c r="M767" i="13" s="1"/>
  <c r="B3735" i="13"/>
  <c r="D3735" i="13" s="1"/>
  <c r="E3735" i="13" s="1"/>
  <c r="F3735" i="13" s="1"/>
  <c r="M3735" i="13" s="1"/>
  <c r="B2565" i="13"/>
  <c r="D2565" i="13" s="1"/>
  <c r="E2565" i="13" s="1"/>
  <c r="F2565" i="13" s="1"/>
  <c r="M2565" i="13" s="1"/>
  <c r="B588" i="13"/>
  <c r="D588" i="13" s="1"/>
  <c r="E588" i="13" s="1"/>
  <c r="F588" i="13" s="1"/>
  <c r="M588" i="13" s="1"/>
  <c r="B325" i="13"/>
  <c r="D325" i="13" s="1"/>
  <c r="E325" i="13" s="1"/>
  <c r="F325" i="13" s="1"/>
  <c r="M325" i="13" s="1"/>
  <c r="B1456" i="13"/>
  <c r="D1456" i="13" s="1"/>
  <c r="E1456" i="13" s="1"/>
  <c r="F1456" i="13" s="1"/>
  <c r="M1456" i="13" s="1"/>
  <c r="B2488" i="13"/>
  <c r="D2488" i="13" s="1"/>
  <c r="E2488" i="13" s="1"/>
  <c r="F2488" i="13" s="1"/>
  <c r="M2488" i="13" s="1"/>
  <c r="B4074" i="13"/>
  <c r="D4074" i="13" s="1"/>
  <c r="E4074" i="13" s="1"/>
  <c r="F4074" i="13" s="1"/>
  <c r="M4074" i="13" s="1"/>
  <c r="B2751" i="13"/>
  <c r="D2751" i="13" s="1"/>
  <c r="E2751" i="13" s="1"/>
  <c r="F2751" i="13" s="1"/>
  <c r="M2751" i="13" s="1"/>
  <c r="B1713" i="13"/>
  <c r="D1713" i="13" s="1"/>
  <c r="E1713" i="13" s="1"/>
  <c r="F1713" i="13" s="1"/>
  <c r="M1713" i="13" s="1"/>
  <c r="B4143" i="13"/>
  <c r="D4143" i="13" s="1"/>
  <c r="E4143" i="13" s="1"/>
  <c r="F4143" i="13" s="1"/>
  <c r="M4143" i="13" s="1"/>
  <c r="B2473" i="13"/>
  <c r="D2473" i="13" s="1"/>
  <c r="E2473" i="13" s="1"/>
  <c r="F2473" i="13" s="1"/>
  <c r="M2473" i="13" s="1"/>
  <c r="B3481" i="13"/>
  <c r="D3481" i="13" s="1"/>
  <c r="E3481" i="13" s="1"/>
  <c r="F3481" i="13" s="1"/>
  <c r="M3481" i="13" s="1"/>
  <c r="B3132" i="13"/>
  <c r="D3132" i="13" s="1"/>
  <c r="E3132" i="13" s="1"/>
  <c r="F3132" i="13" s="1"/>
  <c r="M3132" i="13" s="1"/>
  <c r="B679" i="13"/>
  <c r="D679" i="13" s="1"/>
  <c r="E679" i="13" s="1"/>
  <c r="F679" i="13" s="1"/>
  <c r="M679" i="13" s="1"/>
  <c r="B2302" i="13"/>
  <c r="D2302" i="13" s="1"/>
  <c r="E2302" i="13" s="1"/>
  <c r="F2302" i="13" s="1"/>
  <c r="M2302" i="13" s="1"/>
  <c r="B3918" i="13"/>
  <c r="D3918" i="13" s="1"/>
  <c r="E3918" i="13" s="1"/>
  <c r="F3918" i="13" s="1"/>
  <c r="M3918" i="13" s="1"/>
  <c r="B551" i="13"/>
  <c r="D551" i="13" s="1"/>
  <c r="E551" i="13" s="1"/>
  <c r="F551" i="13" s="1"/>
  <c r="M551" i="13" s="1"/>
  <c r="B250" i="13"/>
  <c r="D250" i="13" s="1"/>
  <c r="E250" i="13" s="1"/>
  <c r="F250" i="13" s="1"/>
  <c r="M250" i="13" s="1"/>
  <c r="B1147" i="13"/>
  <c r="D1147" i="13" s="1"/>
  <c r="E1147" i="13" s="1"/>
  <c r="F1147" i="13" s="1"/>
  <c r="M1147" i="13" s="1"/>
  <c r="B2487" i="13"/>
  <c r="D2487" i="13" s="1"/>
  <c r="E2487" i="13" s="1"/>
  <c r="F2487" i="13" s="1"/>
  <c r="M2487" i="13" s="1"/>
  <c r="B3356" i="13"/>
  <c r="D3356" i="13" s="1"/>
  <c r="E3356" i="13" s="1"/>
  <c r="F3356" i="13" s="1"/>
  <c r="M3356" i="13" s="1"/>
  <c r="B750" i="13"/>
  <c r="D750" i="13" s="1"/>
  <c r="E750" i="13" s="1"/>
  <c r="F750" i="13" s="1"/>
  <c r="M750" i="13" s="1"/>
  <c r="B898" i="13"/>
  <c r="D898" i="13" s="1"/>
  <c r="E898" i="13" s="1"/>
  <c r="F898" i="13" s="1"/>
  <c r="M898" i="13" s="1"/>
  <c r="B4193" i="13"/>
  <c r="D4193" i="13" s="1"/>
  <c r="E4193" i="13" s="1"/>
  <c r="F4193" i="13" s="1"/>
  <c r="M4193" i="13" s="1"/>
  <c r="B1651" i="13"/>
  <c r="D1651" i="13" s="1"/>
  <c r="E1651" i="13" s="1"/>
  <c r="F1651" i="13" s="1"/>
  <c r="M1651" i="13" s="1"/>
  <c r="B443" i="13"/>
  <c r="D443" i="13" s="1"/>
  <c r="E443" i="13" s="1"/>
  <c r="F443" i="13" s="1"/>
  <c r="M443" i="13" s="1"/>
  <c r="B2242" i="13"/>
  <c r="D2242" i="13" s="1"/>
  <c r="E2242" i="13" s="1"/>
  <c r="F2242" i="13" s="1"/>
  <c r="M2242" i="13" s="1"/>
  <c r="B3565" i="13"/>
  <c r="D3565" i="13" s="1"/>
  <c r="E3565" i="13" s="1"/>
  <c r="F3565" i="13" s="1"/>
  <c r="M3565" i="13" s="1"/>
  <c r="B163" i="13"/>
  <c r="D163" i="13" s="1"/>
  <c r="E163" i="13" s="1"/>
  <c r="F163" i="13" s="1"/>
  <c r="M163" i="13" s="1"/>
  <c r="B1618" i="13"/>
  <c r="D1618" i="13" s="1"/>
  <c r="E1618" i="13" s="1"/>
  <c r="F1618" i="13" s="1"/>
  <c r="M1618" i="13" s="1"/>
  <c r="B2011" i="13"/>
  <c r="D2011" i="13" s="1"/>
  <c r="E2011" i="13" s="1"/>
  <c r="F2011" i="13" s="1"/>
  <c r="M2011" i="13" s="1"/>
  <c r="B1100" i="13"/>
  <c r="D1100" i="13" s="1"/>
  <c r="E1100" i="13" s="1"/>
  <c r="F1100" i="13" s="1"/>
  <c r="M1100" i="13" s="1"/>
  <c r="B819" i="13"/>
  <c r="D819" i="13" s="1"/>
  <c r="E819" i="13" s="1"/>
  <c r="F819" i="13" s="1"/>
  <c r="M819" i="13" s="1"/>
  <c r="B2411" i="13"/>
  <c r="D2411" i="13" s="1"/>
  <c r="E2411" i="13" s="1"/>
  <c r="F2411" i="13" s="1"/>
  <c r="M2411" i="13" s="1"/>
  <c r="B148" i="13"/>
  <c r="D148" i="13" s="1"/>
  <c r="E148" i="13" s="1"/>
  <c r="F148" i="13" s="1"/>
  <c r="M148" i="13" s="1"/>
  <c r="B2416" i="13"/>
  <c r="D2416" i="13" s="1"/>
  <c r="E2416" i="13" s="1"/>
  <c r="F2416" i="13" s="1"/>
  <c r="M2416" i="13" s="1"/>
  <c r="B2793" i="13"/>
  <c r="D2793" i="13" s="1"/>
  <c r="E2793" i="13" s="1"/>
  <c r="F2793" i="13" s="1"/>
  <c r="M2793" i="13" s="1"/>
  <c r="B2733" i="13"/>
  <c r="D2733" i="13" s="1"/>
  <c r="E2733" i="13" s="1"/>
  <c r="F2733" i="13" s="1"/>
  <c r="M2733" i="13" s="1"/>
  <c r="B863" i="13"/>
  <c r="D863" i="13" s="1"/>
  <c r="E863" i="13" s="1"/>
  <c r="F863" i="13" s="1"/>
  <c r="M863" i="13" s="1"/>
  <c r="B2499" i="13"/>
  <c r="D2499" i="13" s="1"/>
  <c r="E2499" i="13" s="1"/>
  <c r="F2499" i="13" s="1"/>
  <c r="M2499" i="13" s="1"/>
  <c r="B2938" i="13"/>
  <c r="D2938" i="13" s="1"/>
  <c r="E2938" i="13" s="1"/>
  <c r="F2938" i="13" s="1"/>
  <c r="M2938" i="13" s="1"/>
  <c r="B2724" i="13"/>
  <c r="D2724" i="13" s="1"/>
  <c r="E2724" i="13" s="1"/>
  <c r="F2724" i="13" s="1"/>
  <c r="M2724" i="13" s="1"/>
  <c r="B3607" i="13"/>
  <c r="D3607" i="13" s="1"/>
  <c r="E3607" i="13" s="1"/>
  <c r="F3607" i="13" s="1"/>
  <c r="M3607" i="13" s="1"/>
  <c r="B2604" i="13"/>
  <c r="D2604" i="13" s="1"/>
  <c r="E2604" i="13" s="1"/>
  <c r="F2604" i="13" s="1"/>
  <c r="M2604" i="13" s="1"/>
  <c r="B1852" i="13"/>
  <c r="D1852" i="13" s="1"/>
  <c r="E1852" i="13" s="1"/>
  <c r="F1852" i="13" s="1"/>
  <c r="M1852" i="13" s="1"/>
  <c r="B929" i="13"/>
  <c r="D929" i="13" s="1"/>
  <c r="E929" i="13" s="1"/>
  <c r="F929" i="13" s="1"/>
  <c r="M929" i="13" s="1"/>
  <c r="B140" i="13"/>
  <c r="D140" i="13" s="1"/>
  <c r="E140" i="13" s="1"/>
  <c r="F140" i="13" s="1"/>
  <c r="M140" i="13" s="1"/>
  <c r="B488" i="13"/>
  <c r="D488" i="13" s="1"/>
  <c r="E488" i="13" s="1"/>
  <c r="F488" i="13" s="1"/>
  <c r="M488" i="13" s="1"/>
  <c r="B158" i="13"/>
  <c r="D158" i="13" s="1"/>
  <c r="E158" i="13" s="1"/>
  <c r="F158" i="13" s="1"/>
  <c r="M158" i="13" s="1"/>
  <c r="B3178" i="13"/>
  <c r="D3178" i="13" s="1"/>
  <c r="E3178" i="13" s="1"/>
  <c r="F3178" i="13" s="1"/>
  <c r="M3178" i="13" s="1"/>
  <c r="B4150" i="13"/>
  <c r="D4150" i="13" s="1"/>
  <c r="E4150" i="13" s="1"/>
  <c r="F4150" i="13" s="1"/>
  <c r="M4150" i="13" s="1"/>
  <c r="B4037" i="13"/>
  <c r="D4037" i="13" s="1"/>
  <c r="E4037" i="13" s="1"/>
  <c r="F4037" i="13" s="1"/>
  <c r="M4037" i="13" s="1"/>
  <c r="B3843" i="13"/>
  <c r="D3843" i="13" s="1"/>
  <c r="E3843" i="13" s="1"/>
  <c r="F3843" i="13" s="1"/>
  <c r="M3843" i="13" s="1"/>
  <c r="B650" i="13"/>
  <c r="D650" i="13" s="1"/>
  <c r="E650" i="13" s="1"/>
  <c r="F650" i="13" s="1"/>
  <c r="M650" i="13" s="1"/>
  <c r="B3808" i="13"/>
  <c r="D3808" i="13" s="1"/>
  <c r="E3808" i="13" s="1"/>
  <c r="F3808" i="13" s="1"/>
  <c r="M3808" i="13" s="1"/>
  <c r="B3444" i="13"/>
  <c r="D3444" i="13" s="1"/>
  <c r="E3444" i="13" s="1"/>
  <c r="F3444" i="13" s="1"/>
  <c r="M3444" i="13" s="1"/>
  <c r="B2876" i="13"/>
  <c r="D2876" i="13" s="1"/>
  <c r="E2876" i="13" s="1"/>
  <c r="F2876" i="13" s="1"/>
  <c r="M2876" i="13" s="1"/>
  <c r="B288" i="13"/>
  <c r="D288" i="13" s="1"/>
  <c r="E288" i="13" s="1"/>
  <c r="F288" i="13" s="1"/>
  <c r="M288" i="13" s="1"/>
  <c r="B446" i="13"/>
  <c r="D446" i="13" s="1"/>
  <c r="E446" i="13" s="1"/>
  <c r="F446" i="13" s="1"/>
  <c r="M446" i="13" s="1"/>
  <c r="B3371" i="13"/>
  <c r="D3371" i="13" s="1"/>
  <c r="E3371" i="13" s="1"/>
  <c r="F3371" i="13" s="1"/>
  <c r="M3371" i="13" s="1"/>
  <c r="B480" i="13"/>
  <c r="D480" i="13" s="1"/>
  <c r="E480" i="13" s="1"/>
  <c r="F480" i="13" s="1"/>
  <c r="M480" i="13" s="1"/>
  <c r="B3134" i="13"/>
  <c r="D3134" i="13" s="1"/>
  <c r="E3134" i="13" s="1"/>
  <c r="F3134" i="13" s="1"/>
  <c r="M3134" i="13" s="1"/>
  <c r="B3409" i="13"/>
  <c r="D3409" i="13" s="1"/>
  <c r="E3409" i="13" s="1"/>
  <c r="F3409" i="13" s="1"/>
  <c r="M3409" i="13" s="1"/>
  <c r="B3627" i="13"/>
  <c r="D3627" i="13" s="1"/>
  <c r="E3627" i="13" s="1"/>
  <c r="F3627" i="13" s="1"/>
  <c r="M3627" i="13" s="1"/>
  <c r="B1006" i="13"/>
  <c r="D1006" i="13" s="1"/>
  <c r="E1006" i="13" s="1"/>
  <c r="F1006" i="13" s="1"/>
  <c r="M1006" i="13" s="1"/>
  <c r="B1897" i="13"/>
  <c r="D1897" i="13" s="1"/>
  <c r="E1897" i="13" s="1"/>
  <c r="F1897" i="13" s="1"/>
  <c r="M1897" i="13" s="1"/>
  <c r="B531" i="13"/>
  <c r="D531" i="13" s="1"/>
  <c r="E531" i="13" s="1"/>
  <c r="F531" i="13" s="1"/>
  <c r="M531" i="13" s="1"/>
  <c r="B1741" i="13"/>
  <c r="D1741" i="13" s="1"/>
  <c r="E1741" i="13" s="1"/>
  <c r="F1741" i="13" s="1"/>
  <c r="M1741" i="13" s="1"/>
  <c r="B936" i="13"/>
  <c r="D936" i="13" s="1"/>
  <c r="E936" i="13" s="1"/>
  <c r="F936" i="13" s="1"/>
  <c r="M936" i="13" s="1"/>
  <c r="B1994" i="13"/>
  <c r="D1994" i="13" s="1"/>
  <c r="E1994" i="13" s="1"/>
  <c r="F1994" i="13" s="1"/>
  <c r="M1994" i="13" s="1"/>
  <c r="B1977" i="13"/>
  <c r="D1977" i="13" s="1"/>
  <c r="E1977" i="13" s="1"/>
  <c r="F1977" i="13" s="1"/>
  <c r="M1977" i="13" s="1"/>
  <c r="B3948" i="13"/>
  <c r="D3948" i="13" s="1"/>
  <c r="E3948" i="13" s="1"/>
  <c r="F3948" i="13" s="1"/>
  <c r="M3948" i="13" s="1"/>
  <c r="B3712" i="13"/>
  <c r="D3712" i="13" s="1"/>
  <c r="E3712" i="13" s="1"/>
  <c r="F3712" i="13" s="1"/>
  <c r="M3712" i="13" s="1"/>
  <c r="B3047" i="13"/>
  <c r="D3047" i="13" s="1"/>
  <c r="E3047" i="13" s="1"/>
  <c r="F3047" i="13" s="1"/>
  <c r="M3047" i="13" s="1"/>
  <c r="B4019" i="13"/>
  <c r="D4019" i="13" s="1"/>
  <c r="E4019" i="13" s="1"/>
  <c r="F4019" i="13" s="1"/>
  <c r="M4019" i="13" s="1"/>
  <c r="B2381" i="13"/>
  <c r="D2381" i="13" s="1"/>
  <c r="E2381" i="13" s="1"/>
  <c r="F2381" i="13" s="1"/>
  <c r="M2381" i="13" s="1"/>
  <c r="B961" i="13"/>
  <c r="D961" i="13" s="1"/>
  <c r="E961" i="13" s="1"/>
  <c r="F961" i="13" s="1"/>
  <c r="M961" i="13" s="1"/>
  <c r="B1419" i="13"/>
  <c r="D1419" i="13" s="1"/>
  <c r="E1419" i="13" s="1"/>
  <c r="F1419" i="13" s="1"/>
  <c r="M1419" i="13" s="1"/>
  <c r="B3870" i="13"/>
  <c r="D3870" i="13" s="1"/>
  <c r="E3870" i="13" s="1"/>
  <c r="F3870" i="13" s="1"/>
  <c r="M3870" i="13" s="1"/>
  <c r="B1029" i="13"/>
  <c r="D1029" i="13" s="1"/>
  <c r="E1029" i="13" s="1"/>
  <c r="F1029" i="13" s="1"/>
  <c r="M1029" i="13" s="1"/>
  <c r="B2719" i="13"/>
  <c r="D2719" i="13" s="1"/>
  <c r="E2719" i="13" s="1"/>
  <c r="F2719" i="13" s="1"/>
  <c r="M2719" i="13" s="1"/>
  <c r="B1837" i="13"/>
  <c r="D1837" i="13" s="1"/>
  <c r="E1837" i="13" s="1"/>
  <c r="F1837" i="13" s="1"/>
  <c r="M1837" i="13" s="1"/>
  <c r="B1036" i="13"/>
  <c r="D1036" i="13" s="1"/>
  <c r="E1036" i="13" s="1"/>
  <c r="F1036" i="13" s="1"/>
  <c r="M1036" i="13" s="1"/>
  <c r="B736" i="13"/>
  <c r="D736" i="13" s="1"/>
  <c r="E736" i="13" s="1"/>
  <c r="F736" i="13" s="1"/>
  <c r="M736" i="13" s="1"/>
  <c r="B1381" i="13"/>
  <c r="D1381" i="13" s="1"/>
  <c r="E1381" i="13" s="1"/>
  <c r="F1381" i="13" s="1"/>
  <c r="M1381" i="13" s="1"/>
  <c r="B3152" i="13"/>
  <c r="D3152" i="13" s="1"/>
  <c r="E3152" i="13" s="1"/>
  <c r="F3152" i="13" s="1"/>
  <c r="M3152" i="13" s="1"/>
  <c r="B384" i="13"/>
  <c r="D384" i="13" s="1"/>
  <c r="E384" i="13" s="1"/>
  <c r="F384" i="13" s="1"/>
  <c r="M384" i="13" s="1"/>
  <c r="B571" i="13"/>
  <c r="D571" i="13" s="1"/>
  <c r="E571" i="13" s="1"/>
  <c r="F571" i="13" s="1"/>
  <c r="M571" i="13" s="1"/>
  <c r="B2208" i="13"/>
  <c r="D2208" i="13" s="1"/>
  <c r="E2208" i="13" s="1"/>
  <c r="F2208" i="13" s="1"/>
  <c r="M2208" i="13" s="1"/>
  <c r="B3451" i="13"/>
  <c r="D3451" i="13" s="1"/>
  <c r="E3451" i="13" s="1"/>
  <c r="F3451" i="13" s="1"/>
  <c r="M3451" i="13" s="1"/>
  <c r="B4022" i="13"/>
  <c r="D4022" i="13" s="1"/>
  <c r="E4022" i="13" s="1"/>
  <c r="F4022" i="13" s="1"/>
  <c r="M4022" i="13" s="1"/>
  <c r="B2046" i="13"/>
  <c r="D2046" i="13" s="1"/>
  <c r="E2046" i="13" s="1"/>
  <c r="F2046" i="13" s="1"/>
  <c r="M2046" i="13" s="1"/>
  <c r="B2647" i="13"/>
  <c r="D2647" i="13" s="1"/>
  <c r="E2647" i="13" s="1"/>
  <c r="F2647" i="13" s="1"/>
  <c r="M2647" i="13" s="1"/>
  <c r="B388" i="13"/>
  <c r="D388" i="13" s="1"/>
  <c r="E388" i="13" s="1"/>
  <c r="F388" i="13" s="1"/>
  <c r="M388" i="13" s="1"/>
  <c r="B1541" i="13"/>
  <c r="D1541" i="13" s="1"/>
  <c r="E1541" i="13" s="1"/>
  <c r="F1541" i="13" s="1"/>
  <c r="M1541" i="13" s="1"/>
  <c r="B60" i="13"/>
  <c r="D60" i="13" s="1"/>
  <c r="E60" i="13" s="1"/>
  <c r="F60" i="13" s="1"/>
  <c r="M60" i="13" s="1"/>
  <c r="B1252" i="13"/>
  <c r="D1252" i="13" s="1"/>
  <c r="E1252" i="13" s="1"/>
  <c r="F1252" i="13" s="1"/>
  <c r="M1252" i="13" s="1"/>
  <c r="B4187" i="13"/>
  <c r="D4187" i="13" s="1"/>
  <c r="E4187" i="13" s="1"/>
  <c r="F4187" i="13" s="1"/>
  <c r="M4187" i="13" s="1"/>
  <c r="B1184" i="13"/>
  <c r="D1184" i="13" s="1"/>
  <c r="E1184" i="13" s="1"/>
  <c r="F1184" i="13" s="1"/>
  <c r="M1184" i="13" s="1"/>
  <c r="B2156" i="13"/>
  <c r="D2156" i="13" s="1"/>
  <c r="E2156" i="13" s="1"/>
  <c r="F2156" i="13" s="1"/>
  <c r="M2156" i="13" s="1"/>
  <c r="B48" i="13"/>
  <c r="D48" i="13" s="1"/>
  <c r="E48" i="13" s="1"/>
  <c r="F48" i="13" s="1"/>
  <c r="M48" i="13" s="1"/>
  <c r="B3945" i="13"/>
  <c r="D3945" i="13" s="1"/>
  <c r="E3945" i="13" s="1"/>
  <c r="F3945" i="13" s="1"/>
  <c r="M3945" i="13" s="1"/>
  <c r="B2246" i="13"/>
  <c r="D2246" i="13" s="1"/>
  <c r="E2246" i="13" s="1"/>
  <c r="F2246" i="13" s="1"/>
  <c r="M2246" i="13" s="1"/>
  <c r="B3155" i="13"/>
  <c r="D3155" i="13" s="1"/>
  <c r="E3155" i="13" s="1"/>
  <c r="F3155" i="13" s="1"/>
  <c r="M3155" i="13" s="1"/>
  <c r="B3154" i="13"/>
  <c r="D3154" i="13" s="1"/>
  <c r="E3154" i="13" s="1"/>
  <c r="F3154" i="13" s="1"/>
  <c r="M3154" i="13" s="1"/>
  <c r="B3078" i="13"/>
  <c r="D3078" i="13" s="1"/>
  <c r="E3078" i="13" s="1"/>
  <c r="F3078" i="13" s="1"/>
  <c r="M3078" i="13" s="1"/>
  <c r="B3358" i="13"/>
  <c r="D3358" i="13" s="1"/>
  <c r="E3358" i="13" s="1"/>
  <c r="F3358" i="13" s="1"/>
  <c r="M3358" i="13" s="1"/>
  <c r="B1844" i="13"/>
  <c r="D1844" i="13" s="1"/>
  <c r="E1844" i="13" s="1"/>
  <c r="F1844" i="13" s="1"/>
  <c r="M1844" i="13" s="1"/>
  <c r="B2624" i="13"/>
  <c r="D2624" i="13" s="1"/>
  <c r="E2624" i="13" s="1"/>
  <c r="F2624" i="13" s="1"/>
  <c r="M2624" i="13" s="1"/>
  <c r="B117" i="13"/>
  <c r="D117" i="13" s="1"/>
  <c r="E117" i="13" s="1"/>
  <c r="F117" i="13" s="1"/>
  <c r="M117" i="13" s="1"/>
  <c r="B3372" i="13"/>
  <c r="D3372" i="13" s="1"/>
  <c r="E3372" i="13" s="1"/>
  <c r="F3372" i="13" s="1"/>
  <c r="M3372" i="13" s="1"/>
  <c r="B2422" i="13"/>
  <c r="D2422" i="13" s="1"/>
  <c r="E2422" i="13" s="1"/>
  <c r="F2422" i="13" s="1"/>
  <c r="M2422" i="13" s="1"/>
  <c r="B399" i="13"/>
  <c r="D399" i="13" s="1"/>
  <c r="E399" i="13" s="1"/>
  <c r="F399" i="13" s="1"/>
  <c r="M399" i="13" s="1"/>
  <c r="B922" i="13"/>
  <c r="D922" i="13" s="1"/>
  <c r="E922" i="13" s="1"/>
  <c r="F922" i="13" s="1"/>
  <c r="M922" i="13" s="1"/>
  <c r="B886" i="13"/>
  <c r="D886" i="13" s="1"/>
  <c r="E886" i="13" s="1"/>
  <c r="F886" i="13" s="1"/>
  <c r="M886" i="13" s="1"/>
  <c r="B3426" i="13"/>
  <c r="D3426" i="13" s="1"/>
  <c r="E3426" i="13" s="1"/>
  <c r="F3426" i="13" s="1"/>
  <c r="M3426" i="13" s="1"/>
  <c r="B2750" i="13"/>
  <c r="D2750" i="13" s="1"/>
  <c r="E2750" i="13" s="1"/>
  <c r="F2750" i="13" s="1"/>
  <c r="M2750" i="13" s="1"/>
  <c r="B3105" i="13"/>
  <c r="D3105" i="13" s="1"/>
  <c r="E3105" i="13" s="1"/>
  <c r="F3105" i="13" s="1"/>
  <c r="M3105" i="13" s="1"/>
  <c r="B914" i="13"/>
  <c r="D914" i="13" s="1"/>
  <c r="E914" i="13" s="1"/>
  <c r="F914" i="13" s="1"/>
  <c r="M914" i="13" s="1"/>
  <c r="B2038" i="13"/>
  <c r="D2038" i="13" s="1"/>
  <c r="E2038" i="13" s="1"/>
  <c r="F2038" i="13" s="1"/>
  <c r="M2038" i="13" s="1"/>
  <c r="B1478" i="13"/>
  <c r="D1478" i="13" s="1"/>
  <c r="E1478" i="13" s="1"/>
  <c r="F1478" i="13" s="1"/>
  <c r="M1478" i="13" s="1"/>
  <c r="B406" i="13"/>
  <c r="D406" i="13" s="1"/>
  <c r="E406" i="13" s="1"/>
  <c r="F406" i="13" s="1"/>
  <c r="M406" i="13" s="1"/>
  <c r="B3487" i="13"/>
  <c r="D3487" i="13" s="1"/>
  <c r="E3487" i="13" s="1"/>
  <c r="F3487" i="13" s="1"/>
  <c r="M3487" i="13" s="1"/>
  <c r="B3539" i="13"/>
  <c r="D3539" i="13" s="1"/>
  <c r="E3539" i="13" s="1"/>
  <c r="F3539" i="13" s="1"/>
  <c r="M3539" i="13" s="1"/>
  <c r="B2704" i="13"/>
  <c r="D2704" i="13" s="1"/>
  <c r="E2704" i="13" s="1"/>
  <c r="F2704" i="13" s="1"/>
  <c r="M2704" i="13" s="1"/>
  <c r="B1439" i="13"/>
  <c r="D1439" i="13" s="1"/>
  <c r="E1439" i="13" s="1"/>
  <c r="F1439" i="13" s="1"/>
  <c r="M1439" i="13" s="1"/>
  <c r="B4027" i="13"/>
  <c r="D4027" i="13" s="1"/>
  <c r="E4027" i="13" s="1"/>
  <c r="F4027" i="13" s="1"/>
  <c r="M4027" i="13" s="1"/>
  <c r="B1690" i="13"/>
  <c r="D1690" i="13" s="1"/>
  <c r="E1690" i="13" s="1"/>
  <c r="F1690" i="13" s="1"/>
  <c r="M1690" i="13" s="1"/>
  <c r="B3558" i="13"/>
  <c r="D3558" i="13" s="1"/>
  <c r="E3558" i="13" s="1"/>
  <c r="F3558" i="13" s="1"/>
  <c r="M3558" i="13" s="1"/>
  <c r="B2934" i="13"/>
  <c r="D2934" i="13" s="1"/>
  <c r="E2934" i="13" s="1"/>
  <c r="F2934" i="13" s="1"/>
  <c r="M2934" i="13" s="1"/>
  <c r="B2829" i="13"/>
  <c r="D2829" i="13" s="1"/>
  <c r="E2829" i="13" s="1"/>
  <c r="F2829" i="13" s="1"/>
  <c r="M2829" i="13" s="1"/>
  <c r="B4163" i="13"/>
  <c r="D4163" i="13" s="1"/>
  <c r="E4163" i="13" s="1"/>
  <c r="F4163" i="13" s="1"/>
  <c r="M4163" i="13" s="1"/>
  <c r="B234" i="13"/>
  <c r="D234" i="13" s="1"/>
  <c r="E234" i="13" s="1"/>
  <c r="F234" i="13" s="1"/>
  <c r="M234" i="13" s="1"/>
  <c r="B2145" i="13"/>
  <c r="D2145" i="13" s="1"/>
  <c r="E2145" i="13" s="1"/>
  <c r="F2145" i="13" s="1"/>
  <c r="M2145" i="13" s="1"/>
  <c r="B2837" i="13"/>
  <c r="D2837" i="13" s="1"/>
  <c r="E2837" i="13" s="1"/>
  <c r="F2837" i="13" s="1"/>
  <c r="M2837" i="13" s="1"/>
  <c r="B3160" i="13"/>
  <c r="D3160" i="13" s="1"/>
  <c r="E3160" i="13" s="1"/>
  <c r="F3160" i="13" s="1"/>
  <c r="M3160" i="13" s="1"/>
  <c r="B400" i="13"/>
  <c r="D400" i="13" s="1"/>
  <c r="E400" i="13" s="1"/>
  <c r="F400" i="13" s="1"/>
  <c r="M400" i="13" s="1"/>
  <c r="B2515" i="13"/>
  <c r="D2515" i="13" s="1"/>
  <c r="E2515" i="13" s="1"/>
  <c r="F2515" i="13" s="1"/>
  <c r="M2515" i="13" s="1"/>
  <c r="B491" i="13"/>
  <c r="D491" i="13" s="1"/>
  <c r="E491" i="13" s="1"/>
  <c r="F491" i="13" s="1"/>
  <c r="M491" i="13" s="1"/>
  <c r="B3597" i="13"/>
  <c r="D3597" i="13" s="1"/>
  <c r="E3597" i="13" s="1"/>
  <c r="F3597" i="13" s="1"/>
  <c r="M3597" i="13" s="1"/>
  <c r="B516" i="13"/>
  <c r="D516" i="13" s="1"/>
  <c r="E516" i="13" s="1"/>
  <c r="F516" i="13" s="1"/>
  <c r="M516" i="13" s="1"/>
  <c r="B362" i="13"/>
  <c r="D362" i="13" s="1"/>
  <c r="E362" i="13" s="1"/>
  <c r="F362" i="13" s="1"/>
  <c r="M362" i="13" s="1"/>
  <c r="B2923" i="13"/>
  <c r="D2923" i="13" s="1"/>
  <c r="E2923" i="13" s="1"/>
  <c r="F2923" i="13" s="1"/>
  <c r="M2923" i="13" s="1"/>
  <c r="B853" i="13"/>
  <c r="D853" i="13" s="1"/>
  <c r="E853" i="13" s="1"/>
  <c r="F853" i="13" s="1"/>
  <c r="M853" i="13" s="1"/>
  <c r="B3789" i="13"/>
  <c r="D3789" i="13" s="1"/>
  <c r="E3789" i="13" s="1"/>
  <c r="F3789" i="13" s="1"/>
  <c r="M3789" i="13" s="1"/>
  <c r="B2205" i="13"/>
  <c r="D2205" i="13" s="1"/>
  <c r="E2205" i="13" s="1"/>
  <c r="F2205" i="13" s="1"/>
  <c r="M2205" i="13" s="1"/>
  <c r="B3832" i="13"/>
  <c r="D3832" i="13" s="1"/>
  <c r="E3832" i="13" s="1"/>
  <c r="F3832" i="13" s="1"/>
  <c r="M3832" i="13" s="1"/>
  <c r="B2476" i="13"/>
  <c r="D2476" i="13" s="1"/>
  <c r="E2476" i="13" s="1"/>
  <c r="F2476" i="13" s="1"/>
  <c r="M2476" i="13" s="1"/>
  <c r="B227" i="13"/>
  <c r="D227" i="13" s="1"/>
  <c r="E227" i="13" s="1"/>
  <c r="F227" i="13" s="1"/>
  <c r="M227" i="13" s="1"/>
  <c r="B52" i="13"/>
  <c r="D52" i="13" s="1"/>
  <c r="E52" i="13" s="1"/>
  <c r="F52" i="13" s="1"/>
  <c r="M52" i="13" s="1"/>
  <c r="B209" i="13"/>
  <c r="D209" i="13" s="1"/>
  <c r="E209" i="13" s="1"/>
  <c r="F209" i="13" s="1"/>
  <c r="M209" i="13" s="1"/>
  <c r="B2431" i="13"/>
  <c r="D2431" i="13" s="1"/>
  <c r="E2431" i="13" s="1"/>
  <c r="F2431" i="13" s="1"/>
  <c r="M2431" i="13" s="1"/>
  <c r="B556" i="13"/>
  <c r="D556" i="13" s="1"/>
  <c r="E556" i="13" s="1"/>
  <c r="F556" i="13" s="1"/>
  <c r="M556" i="13" s="1"/>
  <c r="B4162" i="13"/>
  <c r="D4162" i="13" s="1"/>
  <c r="E4162" i="13" s="1"/>
  <c r="F4162" i="13" s="1"/>
  <c r="M4162" i="13" s="1"/>
  <c r="B3211" i="13"/>
  <c r="D3211" i="13" s="1"/>
  <c r="E3211" i="13" s="1"/>
  <c r="F3211" i="13" s="1"/>
  <c r="M3211" i="13" s="1"/>
  <c r="B2407" i="13"/>
  <c r="D2407" i="13" s="1"/>
  <c r="E2407" i="13" s="1"/>
  <c r="F2407" i="13" s="1"/>
  <c r="M2407" i="13" s="1"/>
  <c r="B4038" i="13"/>
  <c r="D4038" i="13" s="1"/>
  <c r="E4038" i="13" s="1"/>
  <c r="F4038" i="13" s="1"/>
  <c r="M4038" i="13" s="1"/>
  <c r="B579" i="13"/>
  <c r="D579" i="13" s="1"/>
  <c r="E579" i="13" s="1"/>
  <c r="F579" i="13" s="1"/>
  <c r="M579" i="13" s="1"/>
  <c r="B3015" i="13"/>
  <c r="D3015" i="13" s="1"/>
  <c r="E3015" i="13" s="1"/>
  <c r="F3015" i="13" s="1"/>
  <c r="M3015" i="13" s="1"/>
  <c r="B3800" i="13"/>
  <c r="D3800" i="13" s="1"/>
  <c r="E3800" i="13" s="1"/>
  <c r="F3800" i="13" s="1"/>
  <c r="M3800" i="13" s="1"/>
  <c r="B3021" i="13"/>
  <c r="D3021" i="13" s="1"/>
  <c r="E3021" i="13" s="1"/>
  <c r="F3021" i="13" s="1"/>
  <c r="M3021" i="13" s="1"/>
  <c r="B2568" i="13"/>
  <c r="D2568" i="13" s="1"/>
  <c r="E2568" i="13" s="1"/>
  <c r="F2568" i="13" s="1"/>
  <c r="M2568" i="13" s="1"/>
  <c r="B3617" i="13"/>
  <c r="D3617" i="13" s="1"/>
  <c r="E3617" i="13" s="1"/>
  <c r="F3617" i="13" s="1"/>
  <c r="M3617" i="13" s="1"/>
  <c r="B4130" i="13"/>
  <c r="D4130" i="13" s="1"/>
  <c r="E4130" i="13" s="1"/>
  <c r="F4130" i="13" s="1"/>
  <c r="M4130" i="13" s="1"/>
  <c r="B1169" i="13"/>
  <c r="D1169" i="13" s="1"/>
  <c r="E1169" i="13" s="1"/>
  <c r="F1169" i="13" s="1"/>
  <c r="M1169" i="13" s="1"/>
  <c r="B1620" i="13"/>
  <c r="D1620" i="13" s="1"/>
  <c r="E1620" i="13" s="1"/>
  <c r="F1620" i="13" s="1"/>
  <c r="M1620" i="13" s="1"/>
  <c r="B2741" i="13"/>
  <c r="D2741" i="13" s="1"/>
  <c r="E2741" i="13" s="1"/>
  <c r="F2741" i="13" s="1"/>
  <c r="M2741" i="13" s="1"/>
  <c r="B4085" i="13"/>
  <c r="D4085" i="13" s="1"/>
  <c r="E4085" i="13" s="1"/>
  <c r="F4085" i="13" s="1"/>
  <c r="M4085" i="13" s="1"/>
  <c r="B1792" i="13"/>
  <c r="D1792" i="13" s="1"/>
  <c r="E1792" i="13" s="1"/>
  <c r="F1792" i="13" s="1"/>
  <c r="M1792" i="13" s="1"/>
  <c r="B1305" i="13"/>
  <c r="D1305" i="13" s="1"/>
  <c r="E1305" i="13" s="1"/>
  <c r="F1305" i="13" s="1"/>
  <c r="M1305" i="13" s="1"/>
  <c r="B3381" i="13"/>
  <c r="D3381" i="13" s="1"/>
  <c r="E3381" i="13" s="1"/>
  <c r="F3381" i="13" s="1"/>
  <c r="M3381" i="13" s="1"/>
  <c r="B1468" i="13"/>
  <c r="D1468" i="13" s="1"/>
  <c r="E1468" i="13" s="1"/>
  <c r="F1468" i="13" s="1"/>
  <c r="M1468" i="13" s="1"/>
  <c r="B2461" i="13"/>
  <c r="D2461" i="13" s="1"/>
  <c r="E2461" i="13" s="1"/>
  <c r="F2461" i="13" s="1"/>
  <c r="M2461" i="13" s="1"/>
  <c r="B1103" i="13"/>
  <c r="D1103" i="13" s="1"/>
  <c r="E1103" i="13" s="1"/>
  <c r="F1103" i="13" s="1"/>
  <c r="M1103" i="13" s="1"/>
  <c r="B835" i="13"/>
  <c r="D835" i="13" s="1"/>
  <c r="E835" i="13" s="1"/>
  <c r="F835" i="13" s="1"/>
  <c r="M835" i="13" s="1"/>
  <c r="B2236" i="13"/>
  <c r="D2236" i="13" s="1"/>
  <c r="E2236" i="13" s="1"/>
  <c r="F2236" i="13" s="1"/>
  <c r="M2236" i="13" s="1"/>
  <c r="B334" i="13"/>
  <c r="D334" i="13" s="1"/>
  <c r="E334" i="13" s="1"/>
  <c r="F334" i="13" s="1"/>
  <c r="M334" i="13" s="1"/>
  <c r="B3710" i="13"/>
  <c r="D3710" i="13" s="1"/>
  <c r="E3710" i="13" s="1"/>
  <c r="F3710" i="13" s="1"/>
  <c r="M3710" i="13" s="1"/>
  <c r="B442" i="13"/>
  <c r="D442" i="13" s="1"/>
  <c r="E442" i="13" s="1"/>
  <c r="F442" i="13" s="1"/>
  <c r="M442" i="13" s="1"/>
  <c r="B385" i="13"/>
  <c r="D385" i="13" s="1"/>
  <c r="E385" i="13" s="1"/>
  <c r="F385" i="13" s="1"/>
  <c r="M385" i="13" s="1"/>
  <c r="B667" i="13"/>
  <c r="D667" i="13" s="1"/>
  <c r="E667" i="13" s="1"/>
  <c r="F667" i="13" s="1"/>
  <c r="M667" i="13" s="1"/>
  <c r="B3638" i="13"/>
  <c r="D3638" i="13" s="1"/>
  <c r="E3638" i="13" s="1"/>
  <c r="F3638" i="13" s="1"/>
  <c r="M3638" i="13" s="1"/>
  <c r="B3889" i="13"/>
  <c r="D3889" i="13" s="1"/>
  <c r="E3889" i="13" s="1"/>
  <c r="F3889" i="13" s="1"/>
  <c r="M3889" i="13" s="1"/>
  <c r="B22" i="13"/>
  <c r="D22" i="13" s="1"/>
  <c r="E22" i="13" s="1"/>
  <c r="F22" i="13" s="1"/>
  <c r="M22" i="13" s="1"/>
  <c r="B3370" i="13"/>
  <c r="D3370" i="13" s="1"/>
  <c r="E3370" i="13" s="1"/>
  <c r="F3370" i="13" s="1"/>
  <c r="M3370" i="13" s="1"/>
  <c r="B4182" i="13"/>
  <c r="D4182" i="13" s="1"/>
  <c r="E4182" i="13" s="1"/>
  <c r="F4182" i="13" s="1"/>
  <c r="M4182" i="13" s="1"/>
  <c r="B3512" i="13"/>
  <c r="D3512" i="13" s="1"/>
  <c r="E3512" i="13" s="1"/>
  <c r="F3512" i="13" s="1"/>
  <c r="M3512" i="13" s="1"/>
  <c r="B1619" i="13"/>
  <c r="D1619" i="13" s="1"/>
  <c r="E1619" i="13" s="1"/>
  <c r="F1619" i="13" s="1"/>
  <c r="M1619" i="13" s="1"/>
  <c r="B1476" i="13"/>
  <c r="D1476" i="13" s="1"/>
  <c r="E1476" i="13" s="1"/>
  <c r="F1476" i="13" s="1"/>
  <c r="M1476" i="13" s="1"/>
  <c r="B445" i="13"/>
  <c r="D445" i="13" s="1"/>
  <c r="E445" i="13" s="1"/>
  <c r="F445" i="13" s="1"/>
  <c r="M445" i="13" s="1"/>
  <c r="B345" i="13"/>
  <c r="D345" i="13" s="1"/>
  <c r="E345" i="13" s="1"/>
  <c r="F345" i="13" s="1"/>
  <c r="M345" i="13" s="1"/>
  <c r="B1593" i="13"/>
  <c r="D1593" i="13" s="1"/>
  <c r="E1593" i="13" s="1"/>
  <c r="F1593" i="13" s="1"/>
  <c r="M1593" i="13" s="1"/>
  <c r="B37" i="13"/>
  <c r="D37" i="13" s="1"/>
  <c r="E37" i="13" s="1"/>
  <c r="F37" i="13" s="1"/>
  <c r="M37" i="13" s="1"/>
  <c r="B661" i="13"/>
  <c r="D661" i="13" s="1"/>
  <c r="E661" i="13" s="1"/>
  <c r="F661" i="13" s="1"/>
  <c r="M661" i="13" s="1"/>
  <c r="B935" i="13"/>
  <c r="D935" i="13" s="1"/>
  <c r="E935" i="13" s="1"/>
  <c r="F935" i="13" s="1"/>
  <c r="M935" i="13" s="1"/>
  <c r="B387" i="13"/>
  <c r="D387" i="13" s="1"/>
  <c r="E387" i="13" s="1"/>
  <c r="F387" i="13" s="1"/>
  <c r="M387" i="13" s="1"/>
  <c r="B3542" i="13"/>
  <c r="D3542" i="13" s="1"/>
  <c r="E3542" i="13" s="1"/>
  <c r="F3542" i="13" s="1"/>
  <c r="M3542" i="13" s="1"/>
  <c r="B3796" i="13"/>
  <c r="D3796" i="13" s="1"/>
  <c r="E3796" i="13" s="1"/>
  <c r="F3796" i="13" s="1"/>
  <c r="M3796" i="13" s="1"/>
  <c r="B440" i="13"/>
  <c r="D440" i="13" s="1"/>
  <c r="E440" i="13" s="1"/>
  <c r="F440" i="13" s="1"/>
  <c r="M440" i="13" s="1"/>
  <c r="B455" i="13"/>
  <c r="D455" i="13" s="1"/>
  <c r="E455" i="13" s="1"/>
  <c r="F455" i="13" s="1"/>
  <c r="M455" i="13" s="1"/>
  <c r="B2485" i="13"/>
  <c r="D2485" i="13" s="1"/>
  <c r="E2485" i="13" s="1"/>
  <c r="F2485" i="13" s="1"/>
  <c r="M2485" i="13" s="1"/>
  <c r="B4062" i="13"/>
  <c r="D4062" i="13" s="1"/>
  <c r="E4062" i="13" s="1"/>
  <c r="F4062" i="13" s="1"/>
  <c r="M4062" i="13" s="1"/>
  <c r="B3734" i="13"/>
  <c r="D3734" i="13" s="1"/>
  <c r="E3734" i="13" s="1"/>
  <c r="F3734" i="13" s="1"/>
  <c r="M3734" i="13" s="1"/>
  <c r="B576" i="13"/>
  <c r="D576" i="13" s="1"/>
  <c r="E576" i="13" s="1"/>
  <c r="F576" i="13" s="1"/>
  <c r="M576" i="13" s="1"/>
  <c r="B730" i="13"/>
  <c r="D730" i="13" s="1"/>
  <c r="E730" i="13" s="1"/>
  <c r="F730" i="13" s="1"/>
  <c r="M730" i="13" s="1"/>
  <c r="B1342" i="13"/>
  <c r="D1342" i="13" s="1"/>
  <c r="E1342" i="13" s="1"/>
  <c r="F1342" i="13" s="1"/>
  <c r="M1342" i="13" s="1"/>
  <c r="B1117" i="13"/>
  <c r="D1117" i="13" s="1"/>
  <c r="E1117" i="13" s="1"/>
  <c r="F1117" i="13" s="1"/>
  <c r="M1117" i="13" s="1"/>
  <c r="B3708" i="13"/>
  <c r="D3708" i="13" s="1"/>
  <c r="E3708" i="13" s="1"/>
  <c r="F3708" i="13" s="1"/>
  <c r="M3708" i="13" s="1"/>
  <c r="B1995" i="13"/>
  <c r="D1995" i="13" s="1"/>
  <c r="E1995" i="13" s="1"/>
  <c r="F1995" i="13" s="1"/>
  <c r="M1995" i="13" s="1"/>
  <c r="B1377" i="13"/>
  <c r="D1377" i="13" s="1"/>
  <c r="E1377" i="13" s="1"/>
  <c r="F1377" i="13" s="1"/>
  <c r="M1377" i="13" s="1"/>
  <c r="B2355" i="13"/>
  <c r="D2355" i="13" s="1"/>
  <c r="E2355" i="13" s="1"/>
  <c r="F2355" i="13" s="1"/>
  <c r="M2355" i="13" s="1"/>
  <c r="B3697" i="13"/>
  <c r="D3697" i="13" s="1"/>
  <c r="E3697" i="13" s="1"/>
  <c r="F3697" i="13" s="1"/>
  <c r="M3697" i="13" s="1"/>
  <c r="B3845" i="13"/>
  <c r="D3845" i="13" s="1"/>
  <c r="E3845" i="13" s="1"/>
  <c r="F3845" i="13" s="1"/>
  <c r="M3845" i="13" s="1"/>
  <c r="B2387" i="13"/>
  <c r="D2387" i="13" s="1"/>
  <c r="E2387" i="13" s="1"/>
  <c r="F2387" i="13" s="1"/>
  <c r="M2387" i="13" s="1"/>
  <c r="B344" i="13"/>
  <c r="D344" i="13" s="1"/>
  <c r="E344" i="13" s="1"/>
  <c r="F344" i="13" s="1"/>
  <c r="M344" i="13" s="1"/>
  <c r="B3543" i="13"/>
  <c r="D3543" i="13" s="1"/>
  <c r="E3543" i="13" s="1"/>
  <c r="F3543" i="13" s="1"/>
  <c r="M3543" i="13" s="1"/>
  <c r="B2484" i="13"/>
  <c r="D2484" i="13" s="1"/>
  <c r="E2484" i="13" s="1"/>
  <c r="F2484" i="13" s="1"/>
  <c r="M2484" i="13" s="1"/>
  <c r="B3303" i="13"/>
  <c r="D3303" i="13" s="1"/>
  <c r="E3303" i="13" s="1"/>
  <c r="F3303" i="13" s="1"/>
  <c r="M3303" i="13" s="1"/>
  <c r="B816" i="13"/>
  <c r="D816" i="13" s="1"/>
  <c r="E816" i="13" s="1"/>
  <c r="F816" i="13" s="1"/>
  <c r="M816" i="13" s="1"/>
  <c r="B2403" i="13"/>
  <c r="D2403" i="13" s="1"/>
  <c r="E2403" i="13" s="1"/>
  <c r="F2403" i="13" s="1"/>
  <c r="M2403" i="13" s="1"/>
  <c r="B4181" i="13"/>
  <c r="D4181" i="13" s="1"/>
  <c r="E4181" i="13" s="1"/>
  <c r="F4181" i="13" s="1"/>
  <c r="M4181" i="13" s="1"/>
  <c r="B2792" i="13"/>
  <c r="D2792" i="13" s="1"/>
  <c r="E2792" i="13" s="1"/>
  <c r="F2792" i="13" s="1"/>
  <c r="M2792" i="13" s="1"/>
  <c r="B1005" i="13"/>
  <c r="D1005" i="13" s="1"/>
  <c r="E1005" i="13" s="1"/>
  <c r="F1005" i="13" s="1"/>
  <c r="M1005" i="13" s="1"/>
  <c r="B3148" i="13"/>
  <c r="D3148" i="13" s="1"/>
  <c r="E3148" i="13" s="1"/>
  <c r="F3148" i="13" s="1"/>
  <c r="M3148" i="13" s="1"/>
  <c r="B261" i="13"/>
  <c r="D261" i="13" s="1"/>
  <c r="E261" i="13" s="1"/>
  <c r="F261" i="13" s="1"/>
  <c r="M261" i="13" s="1"/>
  <c r="B2047" i="13"/>
  <c r="D2047" i="13" s="1"/>
  <c r="E2047" i="13" s="1"/>
  <c r="F2047" i="13" s="1"/>
  <c r="M2047" i="13" s="1"/>
  <c r="B1490" i="13"/>
  <c r="D1490" i="13" s="1"/>
  <c r="E1490" i="13" s="1"/>
  <c r="F1490" i="13" s="1"/>
  <c r="M1490" i="13" s="1"/>
  <c r="B2694" i="13"/>
  <c r="D2694" i="13" s="1"/>
  <c r="E2694" i="13" s="1"/>
  <c r="F2694" i="13" s="1"/>
  <c r="M2694" i="13" s="1"/>
  <c r="B3705" i="13"/>
  <c r="D3705" i="13" s="1"/>
  <c r="E3705" i="13" s="1"/>
  <c r="F3705" i="13" s="1"/>
  <c r="M3705" i="13" s="1"/>
  <c r="B3829" i="13"/>
  <c r="D3829" i="13" s="1"/>
  <c r="E3829" i="13" s="1"/>
  <c r="F3829" i="13" s="1"/>
  <c r="M3829" i="13" s="1"/>
  <c r="B1190" i="13"/>
  <c r="D1190" i="13" s="1"/>
  <c r="E1190" i="13" s="1"/>
  <c r="F1190" i="13" s="1"/>
  <c r="M1190" i="13" s="1"/>
  <c r="B3327" i="13"/>
  <c r="D3327" i="13" s="1"/>
  <c r="E3327" i="13" s="1"/>
  <c r="F3327" i="13" s="1"/>
  <c r="M3327" i="13" s="1"/>
  <c r="B2018" i="13"/>
  <c r="D2018" i="13" s="1"/>
  <c r="E2018" i="13" s="1"/>
  <c r="F2018" i="13" s="1"/>
  <c r="M2018" i="13" s="1"/>
  <c r="B2542" i="13"/>
  <c r="D2542" i="13" s="1"/>
  <c r="E2542" i="13" s="1"/>
  <c r="F2542" i="13" s="1"/>
  <c r="M2542" i="13" s="1"/>
  <c r="B3770" i="13"/>
  <c r="D3770" i="13" s="1"/>
  <c r="E3770" i="13" s="1"/>
  <c r="F3770" i="13" s="1"/>
  <c r="M3770" i="13" s="1"/>
  <c r="B2513" i="13"/>
  <c r="D2513" i="13" s="1"/>
  <c r="E2513" i="13" s="1"/>
  <c r="F2513" i="13" s="1"/>
  <c r="M2513" i="13" s="1"/>
  <c r="B4121" i="13"/>
  <c r="D4121" i="13" s="1"/>
  <c r="E4121" i="13" s="1"/>
  <c r="F4121" i="13" s="1"/>
  <c r="M4121" i="13" s="1"/>
  <c r="B257" i="13"/>
  <c r="D257" i="13" s="1"/>
  <c r="E257" i="13" s="1"/>
  <c r="F257" i="13" s="1"/>
  <c r="M257" i="13" s="1"/>
  <c r="B2640" i="13"/>
  <c r="D2640" i="13" s="1"/>
  <c r="E2640" i="13" s="1"/>
  <c r="F2640" i="13" s="1"/>
  <c r="M2640" i="13" s="1"/>
  <c r="B346" i="13"/>
  <c r="D346" i="13" s="1"/>
  <c r="E346" i="13" s="1"/>
  <c r="F346" i="13" s="1"/>
  <c r="M346" i="13" s="1"/>
  <c r="B3780" i="13"/>
  <c r="D3780" i="13" s="1"/>
  <c r="E3780" i="13" s="1"/>
  <c r="F3780" i="13" s="1"/>
  <c r="M3780" i="13" s="1"/>
  <c r="B930" i="13"/>
  <c r="D930" i="13" s="1"/>
  <c r="E930" i="13" s="1"/>
  <c r="F930" i="13" s="1"/>
  <c r="M930" i="13" s="1"/>
  <c r="B1636" i="13"/>
  <c r="D1636" i="13" s="1"/>
  <c r="E1636" i="13" s="1"/>
  <c r="F1636" i="13" s="1"/>
  <c r="M1636" i="13" s="1"/>
  <c r="B2072" i="13"/>
  <c r="D2072" i="13" s="1"/>
  <c r="E2072" i="13" s="1"/>
  <c r="F2072" i="13" s="1"/>
  <c r="M2072" i="13" s="1"/>
  <c r="B837" i="13"/>
  <c r="D837" i="13" s="1"/>
  <c r="E837" i="13" s="1"/>
  <c r="F837" i="13" s="1"/>
  <c r="M837" i="13" s="1"/>
  <c r="B305" i="13"/>
  <c r="D305" i="13" s="1"/>
  <c r="E305" i="13" s="1"/>
  <c r="F305" i="13" s="1"/>
  <c r="M305" i="13" s="1"/>
  <c r="B3307" i="13"/>
  <c r="D3307" i="13" s="1"/>
  <c r="E3307" i="13" s="1"/>
  <c r="F3307" i="13" s="1"/>
  <c r="M3307" i="13" s="1"/>
  <c r="B2866" i="13"/>
  <c r="D2866" i="13" s="1"/>
  <c r="E2866" i="13" s="1"/>
  <c r="F2866" i="13" s="1"/>
  <c r="M2866" i="13" s="1"/>
  <c r="B2963" i="13"/>
  <c r="D2963" i="13" s="1"/>
  <c r="E2963" i="13" s="1"/>
  <c r="F2963" i="13" s="1"/>
  <c r="M2963" i="13" s="1"/>
  <c r="B3467" i="13"/>
  <c r="D3467" i="13" s="1"/>
  <c r="E3467" i="13" s="1"/>
  <c r="F3467" i="13" s="1"/>
  <c r="M3467" i="13" s="1"/>
  <c r="B401" i="13"/>
  <c r="D401" i="13" s="1"/>
  <c r="E401" i="13" s="1"/>
  <c r="F401" i="13" s="1"/>
  <c r="M401" i="13" s="1"/>
  <c r="B665" i="13"/>
  <c r="D665" i="13" s="1"/>
  <c r="E665" i="13" s="1"/>
  <c r="F665" i="13" s="1"/>
  <c r="M665" i="13" s="1"/>
  <c r="B1014" i="13"/>
  <c r="D1014" i="13" s="1"/>
  <c r="E1014" i="13" s="1"/>
  <c r="F1014" i="13" s="1"/>
  <c r="M1014" i="13" s="1"/>
  <c r="B1652" i="13"/>
  <c r="D1652" i="13" s="1"/>
  <c r="E1652" i="13" s="1"/>
  <c r="F1652" i="13" s="1"/>
  <c r="M1652" i="13" s="1"/>
  <c r="B1621" i="13"/>
  <c r="D1621" i="13" s="1"/>
  <c r="E1621" i="13" s="1"/>
  <c r="F1621" i="13" s="1"/>
  <c r="M1621" i="13" s="1"/>
  <c r="B286" i="13"/>
  <c r="D286" i="13" s="1"/>
  <c r="E286" i="13" s="1"/>
  <c r="F286" i="13" s="1"/>
  <c r="M286" i="13" s="1"/>
  <c r="B553" i="13"/>
  <c r="D553" i="13" s="1"/>
  <c r="E553" i="13" s="1"/>
  <c r="F553" i="13" s="1"/>
  <c r="M553" i="13" s="1"/>
  <c r="B1827" i="13"/>
  <c r="D1827" i="13" s="1"/>
  <c r="E1827" i="13" s="1"/>
  <c r="F1827" i="13" s="1"/>
  <c r="M1827" i="13" s="1"/>
  <c r="B3625" i="13"/>
  <c r="D3625" i="13" s="1"/>
  <c r="E3625" i="13" s="1"/>
  <c r="F3625" i="13" s="1"/>
  <c r="M3625" i="13" s="1"/>
  <c r="B1276" i="13"/>
  <c r="D1276" i="13" s="1"/>
  <c r="E1276" i="13" s="1"/>
  <c r="F1276" i="13" s="1"/>
  <c r="M1276" i="13" s="1"/>
  <c r="B3138" i="13"/>
  <c r="D3138" i="13" s="1"/>
  <c r="E3138" i="13" s="1"/>
  <c r="F3138" i="13" s="1"/>
  <c r="M3138" i="13" s="1"/>
  <c r="B3499" i="13"/>
  <c r="D3499" i="13" s="1"/>
  <c r="E3499" i="13" s="1"/>
  <c r="F3499" i="13" s="1"/>
  <c r="M3499" i="13" s="1"/>
  <c r="B3457" i="13"/>
  <c r="D3457" i="13" s="1"/>
  <c r="E3457" i="13" s="1"/>
  <c r="F3457" i="13" s="1"/>
  <c r="M3457" i="13" s="1"/>
  <c r="B3657" i="13"/>
  <c r="D3657" i="13" s="1"/>
  <c r="E3657" i="13" s="1"/>
  <c r="F3657" i="13" s="1"/>
  <c r="M3657" i="13" s="1"/>
  <c r="B3277" i="13"/>
  <c r="D3277" i="13" s="1"/>
  <c r="E3277" i="13" s="1"/>
  <c r="F3277" i="13" s="1"/>
  <c r="M3277" i="13" s="1"/>
  <c r="B980" i="13"/>
  <c r="D980" i="13" s="1"/>
  <c r="E980" i="13" s="1"/>
  <c r="F980" i="13" s="1"/>
  <c r="M980" i="13" s="1"/>
  <c r="B4106" i="13"/>
  <c r="D4106" i="13" s="1"/>
  <c r="E4106" i="13" s="1"/>
  <c r="F4106" i="13" s="1"/>
  <c r="M4106" i="13" s="1"/>
  <c r="B3689" i="13"/>
  <c r="D3689" i="13" s="1"/>
  <c r="E3689" i="13" s="1"/>
  <c r="F3689" i="13" s="1"/>
  <c r="M3689" i="13" s="1"/>
  <c r="B2347" i="13"/>
  <c r="D2347" i="13" s="1"/>
  <c r="E2347" i="13" s="1"/>
  <c r="F2347" i="13" s="1"/>
  <c r="M2347" i="13" s="1"/>
  <c r="B1821" i="13"/>
  <c r="D1821" i="13" s="1"/>
  <c r="E1821" i="13" s="1"/>
  <c r="F1821" i="13" s="1"/>
  <c r="M1821" i="13" s="1"/>
  <c r="B3233" i="13"/>
  <c r="D3233" i="13" s="1"/>
  <c r="E3233" i="13" s="1"/>
  <c r="F3233" i="13" s="1"/>
  <c r="M3233" i="13" s="1"/>
  <c r="B1185" i="13"/>
  <c r="D1185" i="13" s="1"/>
  <c r="E1185" i="13" s="1"/>
  <c r="F1185" i="13" s="1"/>
  <c r="M1185" i="13" s="1"/>
  <c r="B2670" i="13"/>
  <c r="D2670" i="13" s="1"/>
  <c r="E2670" i="13" s="1"/>
  <c r="F2670" i="13" s="1"/>
  <c r="M2670" i="13" s="1"/>
  <c r="B2044" i="13"/>
  <c r="D2044" i="13" s="1"/>
  <c r="E2044" i="13" s="1"/>
  <c r="F2044" i="13" s="1"/>
  <c r="M2044" i="13" s="1"/>
  <c r="B2825" i="13"/>
  <c r="D2825" i="13" s="1"/>
  <c r="E2825" i="13" s="1"/>
  <c r="F2825" i="13" s="1"/>
  <c r="M2825" i="13" s="1"/>
  <c r="B1835" i="13"/>
  <c r="D1835" i="13" s="1"/>
  <c r="E1835" i="13" s="1"/>
  <c r="F1835" i="13" s="1"/>
  <c r="M1835" i="13" s="1"/>
  <c r="J15" i="11"/>
  <c r="J16" i="11"/>
  <c r="J17" i="11"/>
  <c r="J18" i="11"/>
  <c r="J19" i="11"/>
  <c r="J374" i="11"/>
  <c r="J375" i="11"/>
  <c r="J376" i="11"/>
  <c r="J377" i="11"/>
  <c r="J378" i="11"/>
  <c r="J674" i="11"/>
  <c r="J675" i="11"/>
  <c r="J676" i="11"/>
  <c r="J14" i="11"/>
  <c r="H844" i="11"/>
  <c r="H843" i="11"/>
  <c r="H842" i="11"/>
  <c r="H826" i="11"/>
  <c r="H829" i="11" s="1"/>
  <c r="H832" i="11" s="1"/>
  <c r="H835" i="11" s="1"/>
  <c r="H838" i="11" s="1"/>
  <c r="H825" i="11"/>
  <c r="I825" i="11" s="1"/>
  <c r="H824" i="11"/>
  <c r="I824" i="11" s="1"/>
  <c r="H778" i="11"/>
  <c r="I778" i="11" s="1"/>
  <c r="H777" i="11"/>
  <c r="I777" i="11" s="1"/>
  <c r="H776" i="11"/>
  <c r="H779" i="11" s="1"/>
  <c r="H782" i="11" s="1"/>
  <c r="H785" i="11" s="1"/>
  <c r="H788" i="11" s="1"/>
  <c r="H769" i="11"/>
  <c r="H772" i="11" s="1"/>
  <c r="G769" i="11"/>
  <c r="G772" i="11" s="1"/>
  <c r="G775" i="11" s="1"/>
  <c r="G778" i="11" s="1"/>
  <c r="G781" i="11" s="1"/>
  <c r="G784" i="11" s="1"/>
  <c r="G787" i="11" s="1"/>
  <c r="G790" i="11" s="1"/>
  <c r="G793" i="11" s="1"/>
  <c r="G796" i="11" s="1"/>
  <c r="G799" i="11" s="1"/>
  <c r="G802" i="11" s="1"/>
  <c r="G805" i="11" s="1"/>
  <c r="G808" i="11" s="1"/>
  <c r="G811" i="11" s="1"/>
  <c r="G814" i="11" s="1"/>
  <c r="G817" i="11" s="1"/>
  <c r="G820" i="11" s="1"/>
  <c r="G823" i="11" s="1"/>
  <c r="G826" i="11" s="1"/>
  <c r="G829" i="11" s="1"/>
  <c r="G832" i="11" s="1"/>
  <c r="G835" i="11" s="1"/>
  <c r="G838" i="11" s="1"/>
  <c r="G841" i="11" s="1"/>
  <c r="G844" i="11" s="1"/>
  <c r="G847" i="11" s="1"/>
  <c r="G850" i="11" s="1"/>
  <c r="G853" i="11" s="1"/>
  <c r="F769" i="11"/>
  <c r="F772" i="11" s="1"/>
  <c r="F775" i="11" s="1"/>
  <c r="F778" i="11" s="1"/>
  <c r="F781" i="11" s="1"/>
  <c r="F784" i="11" s="1"/>
  <c r="F787" i="11" s="1"/>
  <c r="F790" i="11" s="1"/>
  <c r="F793" i="11" s="1"/>
  <c r="F796" i="11" s="1"/>
  <c r="F799" i="11" s="1"/>
  <c r="F802" i="11" s="1"/>
  <c r="F805" i="11" s="1"/>
  <c r="F808" i="11" s="1"/>
  <c r="F811" i="11" s="1"/>
  <c r="F814" i="11" s="1"/>
  <c r="F817" i="11" s="1"/>
  <c r="F820" i="11" s="1"/>
  <c r="F823" i="11" s="1"/>
  <c r="F826" i="11" s="1"/>
  <c r="F829" i="11" s="1"/>
  <c r="F832" i="11" s="1"/>
  <c r="F835" i="11" s="1"/>
  <c r="F838" i="11" s="1"/>
  <c r="F841" i="11" s="1"/>
  <c r="F844" i="11" s="1"/>
  <c r="F847" i="11" s="1"/>
  <c r="F850" i="11" s="1"/>
  <c r="F853" i="11" s="1"/>
  <c r="H768" i="11"/>
  <c r="H771" i="11" s="1"/>
  <c r="G768" i="11"/>
  <c r="G771" i="11" s="1"/>
  <c r="G774" i="11" s="1"/>
  <c r="G777" i="11" s="1"/>
  <c r="G780" i="11" s="1"/>
  <c r="G783" i="11" s="1"/>
  <c r="G786" i="11" s="1"/>
  <c r="G789" i="11" s="1"/>
  <c r="G792" i="11" s="1"/>
  <c r="G795" i="11" s="1"/>
  <c r="G798" i="11" s="1"/>
  <c r="G801" i="11" s="1"/>
  <c r="G804" i="11" s="1"/>
  <c r="G807" i="11" s="1"/>
  <c r="G810" i="11" s="1"/>
  <c r="G813" i="11" s="1"/>
  <c r="G816" i="11" s="1"/>
  <c r="G819" i="11" s="1"/>
  <c r="G822" i="11" s="1"/>
  <c r="G825" i="11" s="1"/>
  <c r="G828" i="11" s="1"/>
  <c r="G831" i="11" s="1"/>
  <c r="G834" i="11" s="1"/>
  <c r="G837" i="11" s="1"/>
  <c r="G840" i="11" s="1"/>
  <c r="G843" i="11" s="1"/>
  <c r="G846" i="11" s="1"/>
  <c r="G849" i="11" s="1"/>
  <c r="G852" i="11" s="1"/>
  <c r="F768" i="11"/>
  <c r="F771" i="11" s="1"/>
  <c r="F774" i="11" s="1"/>
  <c r="F777" i="11" s="1"/>
  <c r="F780" i="11" s="1"/>
  <c r="F783" i="11" s="1"/>
  <c r="F786" i="11" s="1"/>
  <c r="F789" i="11" s="1"/>
  <c r="F792" i="11" s="1"/>
  <c r="F795" i="11" s="1"/>
  <c r="F798" i="11" s="1"/>
  <c r="F801" i="11" s="1"/>
  <c r="F804" i="11" s="1"/>
  <c r="F807" i="11" s="1"/>
  <c r="F810" i="11" s="1"/>
  <c r="F813" i="11" s="1"/>
  <c r="F816" i="11" s="1"/>
  <c r="F819" i="11" s="1"/>
  <c r="F822" i="11" s="1"/>
  <c r="F825" i="11" s="1"/>
  <c r="F828" i="11" s="1"/>
  <c r="F831" i="11" s="1"/>
  <c r="F834" i="11" s="1"/>
  <c r="F837" i="11" s="1"/>
  <c r="F840" i="11" s="1"/>
  <c r="F843" i="11" s="1"/>
  <c r="F846" i="11" s="1"/>
  <c r="F849" i="11" s="1"/>
  <c r="F852" i="11" s="1"/>
  <c r="H767" i="11"/>
  <c r="H770" i="11" s="1"/>
  <c r="G767" i="11"/>
  <c r="G770" i="11" s="1"/>
  <c r="G773" i="11" s="1"/>
  <c r="G776" i="11" s="1"/>
  <c r="G779" i="11" s="1"/>
  <c r="G782" i="11" s="1"/>
  <c r="G785" i="11" s="1"/>
  <c r="G788" i="11" s="1"/>
  <c r="G791" i="11" s="1"/>
  <c r="G794" i="11" s="1"/>
  <c r="G797" i="11" s="1"/>
  <c r="G800" i="11" s="1"/>
  <c r="G803" i="11" s="1"/>
  <c r="G806" i="11" s="1"/>
  <c r="G809" i="11" s="1"/>
  <c r="G812" i="11" s="1"/>
  <c r="G815" i="11" s="1"/>
  <c r="G818" i="11" s="1"/>
  <c r="G821" i="11" s="1"/>
  <c r="G824" i="11" s="1"/>
  <c r="G827" i="11" s="1"/>
  <c r="G830" i="11" s="1"/>
  <c r="G833" i="11" s="1"/>
  <c r="G836" i="11" s="1"/>
  <c r="G839" i="11" s="1"/>
  <c r="G842" i="11" s="1"/>
  <c r="G845" i="11" s="1"/>
  <c r="G848" i="11" s="1"/>
  <c r="G851" i="11" s="1"/>
  <c r="F767" i="11"/>
  <c r="F770" i="11" s="1"/>
  <c r="F773" i="11" s="1"/>
  <c r="F776" i="11" s="1"/>
  <c r="F779" i="11" s="1"/>
  <c r="F782" i="11" s="1"/>
  <c r="F785" i="11" s="1"/>
  <c r="F788" i="11" s="1"/>
  <c r="F791" i="11" s="1"/>
  <c r="F794" i="11" s="1"/>
  <c r="F797" i="11" s="1"/>
  <c r="F800" i="11" s="1"/>
  <c r="F803" i="11" s="1"/>
  <c r="F806" i="11" s="1"/>
  <c r="F809" i="11" s="1"/>
  <c r="F812" i="11" s="1"/>
  <c r="F815" i="11" s="1"/>
  <c r="F818" i="11" s="1"/>
  <c r="F821" i="11" s="1"/>
  <c r="F824" i="11" s="1"/>
  <c r="F827" i="11" s="1"/>
  <c r="F830" i="11" s="1"/>
  <c r="F833" i="11" s="1"/>
  <c r="F836" i="11" s="1"/>
  <c r="F839" i="11" s="1"/>
  <c r="F842" i="11" s="1"/>
  <c r="F845" i="11" s="1"/>
  <c r="F848" i="11" s="1"/>
  <c r="F851" i="11" s="1"/>
  <c r="H754" i="11"/>
  <c r="H757" i="11" s="1"/>
  <c r="H760" i="11" s="1"/>
  <c r="H753" i="11"/>
  <c r="I753" i="11" s="1"/>
  <c r="H752" i="11"/>
  <c r="I752" i="11" s="1"/>
  <c r="H745" i="11"/>
  <c r="I745" i="11" s="1"/>
  <c r="H744" i="11"/>
  <c r="I744" i="11" s="1"/>
  <c r="H743" i="11"/>
  <c r="I743" i="11" s="1"/>
  <c r="H697" i="11"/>
  <c r="I697" i="11" s="1"/>
  <c r="H696" i="11"/>
  <c r="I696" i="11" s="1"/>
  <c r="H695" i="11"/>
  <c r="I695" i="11" s="1"/>
  <c r="E677" i="11"/>
  <c r="F677" i="11"/>
  <c r="F680" i="11" s="1"/>
  <c r="F683" i="11" s="1"/>
  <c r="F686" i="11" s="1"/>
  <c r="F689" i="11" s="1"/>
  <c r="F692" i="11" s="1"/>
  <c r="F695" i="11" s="1"/>
  <c r="F698" i="11" s="1"/>
  <c r="F701" i="11" s="1"/>
  <c r="F704" i="11" s="1"/>
  <c r="F707" i="11" s="1"/>
  <c r="F710" i="11" s="1"/>
  <c r="F713" i="11" s="1"/>
  <c r="F716" i="11" s="1"/>
  <c r="F719" i="11" s="1"/>
  <c r="F722" i="11" s="1"/>
  <c r="F725" i="11" s="1"/>
  <c r="F728" i="11" s="1"/>
  <c r="F731" i="11" s="1"/>
  <c r="F734" i="11" s="1"/>
  <c r="F737" i="11" s="1"/>
  <c r="F740" i="11" s="1"/>
  <c r="F743" i="11" s="1"/>
  <c r="F746" i="11" s="1"/>
  <c r="F749" i="11" s="1"/>
  <c r="F752" i="11" s="1"/>
  <c r="F755" i="11" s="1"/>
  <c r="F758" i="11" s="1"/>
  <c r="F761" i="11" s="1"/>
  <c r="G677" i="11"/>
  <c r="G680" i="11" s="1"/>
  <c r="G683" i="11" s="1"/>
  <c r="G686" i="11" s="1"/>
  <c r="G689" i="11" s="1"/>
  <c r="G692" i="11" s="1"/>
  <c r="G695" i="11" s="1"/>
  <c r="G698" i="11" s="1"/>
  <c r="G701" i="11" s="1"/>
  <c r="G704" i="11" s="1"/>
  <c r="G707" i="11" s="1"/>
  <c r="G710" i="11" s="1"/>
  <c r="G713" i="11" s="1"/>
  <c r="G716" i="11" s="1"/>
  <c r="G719" i="11" s="1"/>
  <c r="G722" i="11" s="1"/>
  <c r="G725" i="11" s="1"/>
  <c r="G728" i="11" s="1"/>
  <c r="G731" i="11" s="1"/>
  <c r="G734" i="11" s="1"/>
  <c r="G737" i="11" s="1"/>
  <c r="G740" i="11" s="1"/>
  <c r="G743" i="11" s="1"/>
  <c r="G746" i="11" s="1"/>
  <c r="G749" i="11" s="1"/>
  <c r="G752" i="11" s="1"/>
  <c r="G755" i="11" s="1"/>
  <c r="G758" i="11" s="1"/>
  <c r="G761" i="11" s="1"/>
  <c r="H677" i="11"/>
  <c r="I677" i="11" s="1"/>
  <c r="E678" i="11"/>
  <c r="F678" i="11"/>
  <c r="F681" i="11" s="1"/>
  <c r="F684" i="11" s="1"/>
  <c r="F687" i="11" s="1"/>
  <c r="F690" i="11" s="1"/>
  <c r="F693" i="11" s="1"/>
  <c r="F696" i="11" s="1"/>
  <c r="F699" i="11" s="1"/>
  <c r="F702" i="11" s="1"/>
  <c r="F705" i="11" s="1"/>
  <c r="F708" i="11" s="1"/>
  <c r="F711" i="11" s="1"/>
  <c r="F714" i="11" s="1"/>
  <c r="F717" i="11" s="1"/>
  <c r="F720" i="11" s="1"/>
  <c r="F723" i="11" s="1"/>
  <c r="F726" i="11" s="1"/>
  <c r="F729" i="11" s="1"/>
  <c r="F732" i="11" s="1"/>
  <c r="F735" i="11" s="1"/>
  <c r="F738" i="11" s="1"/>
  <c r="F741" i="11" s="1"/>
  <c r="F744" i="11" s="1"/>
  <c r="F747" i="11" s="1"/>
  <c r="F750" i="11" s="1"/>
  <c r="F753" i="11" s="1"/>
  <c r="F756" i="11" s="1"/>
  <c r="F759" i="11" s="1"/>
  <c r="F762" i="11" s="1"/>
  <c r="G678" i="11"/>
  <c r="G681" i="11" s="1"/>
  <c r="G684" i="11" s="1"/>
  <c r="G687" i="11" s="1"/>
  <c r="G690" i="11" s="1"/>
  <c r="G693" i="11" s="1"/>
  <c r="G696" i="11" s="1"/>
  <c r="G699" i="11" s="1"/>
  <c r="G702" i="11" s="1"/>
  <c r="G705" i="11" s="1"/>
  <c r="G708" i="11" s="1"/>
  <c r="G711" i="11" s="1"/>
  <c r="G714" i="11" s="1"/>
  <c r="G717" i="11" s="1"/>
  <c r="G720" i="11" s="1"/>
  <c r="G723" i="11" s="1"/>
  <c r="G726" i="11" s="1"/>
  <c r="G729" i="11" s="1"/>
  <c r="G732" i="11" s="1"/>
  <c r="G735" i="11" s="1"/>
  <c r="G738" i="11" s="1"/>
  <c r="G741" i="11" s="1"/>
  <c r="G744" i="11" s="1"/>
  <c r="G747" i="11" s="1"/>
  <c r="G750" i="11" s="1"/>
  <c r="G753" i="11" s="1"/>
  <c r="G756" i="11" s="1"/>
  <c r="G759" i="11" s="1"/>
  <c r="G762" i="11" s="1"/>
  <c r="H678" i="11"/>
  <c r="H681" i="11" s="1"/>
  <c r="E679" i="11"/>
  <c r="F679" i="11"/>
  <c r="F682" i="11" s="1"/>
  <c r="F685" i="11" s="1"/>
  <c r="F688" i="11" s="1"/>
  <c r="F691" i="11" s="1"/>
  <c r="F694" i="11" s="1"/>
  <c r="F697" i="11" s="1"/>
  <c r="F700" i="11" s="1"/>
  <c r="F703" i="11" s="1"/>
  <c r="F706" i="11" s="1"/>
  <c r="F709" i="11" s="1"/>
  <c r="F712" i="11" s="1"/>
  <c r="F715" i="11" s="1"/>
  <c r="F718" i="11" s="1"/>
  <c r="F721" i="11" s="1"/>
  <c r="F724" i="11" s="1"/>
  <c r="F727" i="11" s="1"/>
  <c r="F730" i="11" s="1"/>
  <c r="F733" i="11" s="1"/>
  <c r="F736" i="11" s="1"/>
  <c r="F739" i="11" s="1"/>
  <c r="F742" i="11" s="1"/>
  <c r="F745" i="11" s="1"/>
  <c r="F748" i="11" s="1"/>
  <c r="F751" i="11" s="1"/>
  <c r="F754" i="11" s="1"/>
  <c r="F757" i="11" s="1"/>
  <c r="F760" i="11" s="1"/>
  <c r="F763" i="11" s="1"/>
  <c r="G679" i="11"/>
  <c r="G682" i="11" s="1"/>
  <c r="G685" i="11" s="1"/>
  <c r="G688" i="11" s="1"/>
  <c r="G691" i="11" s="1"/>
  <c r="G694" i="11" s="1"/>
  <c r="G697" i="11" s="1"/>
  <c r="G700" i="11" s="1"/>
  <c r="G703" i="11" s="1"/>
  <c r="G706" i="11" s="1"/>
  <c r="G709" i="11" s="1"/>
  <c r="G712" i="11" s="1"/>
  <c r="G715" i="11" s="1"/>
  <c r="G718" i="11" s="1"/>
  <c r="G721" i="11" s="1"/>
  <c r="G724" i="11" s="1"/>
  <c r="G727" i="11" s="1"/>
  <c r="G730" i="11" s="1"/>
  <c r="G733" i="11" s="1"/>
  <c r="G736" i="11" s="1"/>
  <c r="G739" i="11" s="1"/>
  <c r="G742" i="11" s="1"/>
  <c r="G745" i="11" s="1"/>
  <c r="G748" i="11" s="1"/>
  <c r="G751" i="11" s="1"/>
  <c r="G754" i="11" s="1"/>
  <c r="G757" i="11" s="1"/>
  <c r="G760" i="11" s="1"/>
  <c r="G763" i="11" s="1"/>
  <c r="H679" i="11"/>
  <c r="I679" i="11" s="1"/>
  <c r="H658" i="11"/>
  <c r="I658" i="11" s="1"/>
  <c r="H657" i="11"/>
  <c r="I657" i="11" s="1"/>
  <c r="H656" i="11"/>
  <c r="I656" i="11" s="1"/>
  <c r="H655" i="11"/>
  <c r="H654" i="11"/>
  <c r="H659" i="11" s="1"/>
  <c r="H545" i="11"/>
  <c r="I545" i="11" s="1"/>
  <c r="H546" i="11"/>
  <c r="H547" i="11"/>
  <c r="H552" i="11" s="1"/>
  <c r="H557" i="11" s="1"/>
  <c r="H562" i="11" s="1"/>
  <c r="H567" i="11" s="1"/>
  <c r="H572" i="11" s="1"/>
  <c r="H577" i="11" s="1"/>
  <c r="H582" i="11" s="1"/>
  <c r="H587" i="11" s="1"/>
  <c r="H592" i="11" s="1"/>
  <c r="H597" i="11" s="1"/>
  <c r="H602" i="11" s="1"/>
  <c r="H607" i="11" s="1"/>
  <c r="H612" i="11" s="1"/>
  <c r="H617" i="11" s="1"/>
  <c r="H548" i="11"/>
  <c r="H550" i="11"/>
  <c r="H555" i="11" s="1"/>
  <c r="H560" i="11" s="1"/>
  <c r="H565" i="11" s="1"/>
  <c r="H570" i="11" s="1"/>
  <c r="H575" i="11" s="1"/>
  <c r="H580" i="11" s="1"/>
  <c r="H585" i="11" s="1"/>
  <c r="H590" i="11" s="1"/>
  <c r="H595" i="11" s="1"/>
  <c r="H600" i="11" s="1"/>
  <c r="H605" i="11" s="1"/>
  <c r="H610" i="11" s="1"/>
  <c r="H615" i="11" s="1"/>
  <c r="H624" i="11"/>
  <c r="H629" i="11" s="1"/>
  <c r="H634" i="11" s="1"/>
  <c r="H639" i="11" s="1"/>
  <c r="H644" i="11" s="1"/>
  <c r="H625" i="11"/>
  <c r="H630" i="11" s="1"/>
  <c r="H627" i="11"/>
  <c r="H632" i="11" s="1"/>
  <c r="H637" i="11" s="1"/>
  <c r="H628" i="11"/>
  <c r="H633" i="11" s="1"/>
  <c r="H638" i="11" s="1"/>
  <c r="H643" i="11" s="1"/>
  <c r="H648" i="11" s="1"/>
  <c r="H544" i="11"/>
  <c r="H533" i="11"/>
  <c r="I533" i="11" s="1"/>
  <c r="G533" i="11"/>
  <c r="G538" i="11" s="1"/>
  <c r="G543" i="11" s="1"/>
  <c r="G548" i="11" s="1"/>
  <c r="G553" i="11" s="1"/>
  <c r="G558" i="11" s="1"/>
  <c r="G563" i="11" s="1"/>
  <c r="G568" i="11" s="1"/>
  <c r="G573" i="11" s="1"/>
  <c r="G578" i="11" s="1"/>
  <c r="G583" i="11" s="1"/>
  <c r="G588" i="11" s="1"/>
  <c r="G593" i="11" s="1"/>
  <c r="G598" i="11" s="1"/>
  <c r="G603" i="11" s="1"/>
  <c r="G608" i="11" s="1"/>
  <c r="G613" i="11" s="1"/>
  <c r="G618" i="11" s="1"/>
  <c r="G623" i="11" s="1"/>
  <c r="G628" i="11" s="1"/>
  <c r="G633" i="11" s="1"/>
  <c r="G638" i="11" s="1"/>
  <c r="G643" i="11" s="1"/>
  <c r="G648" i="11" s="1"/>
  <c r="G653" i="11" s="1"/>
  <c r="G658" i="11" s="1"/>
  <c r="G663" i="11" s="1"/>
  <c r="G668" i="11" s="1"/>
  <c r="G673" i="11" s="1"/>
  <c r="F533" i="11"/>
  <c r="F538" i="11" s="1"/>
  <c r="F543" i="11" s="1"/>
  <c r="F548" i="11" s="1"/>
  <c r="F553" i="11" s="1"/>
  <c r="F558" i="11" s="1"/>
  <c r="F563" i="11" s="1"/>
  <c r="F568" i="11" s="1"/>
  <c r="F573" i="11" s="1"/>
  <c r="F578" i="11" s="1"/>
  <c r="F583" i="11" s="1"/>
  <c r="F588" i="11" s="1"/>
  <c r="F593" i="11" s="1"/>
  <c r="F598" i="11" s="1"/>
  <c r="F603" i="11" s="1"/>
  <c r="F608" i="11" s="1"/>
  <c r="F613" i="11" s="1"/>
  <c r="F618" i="11" s="1"/>
  <c r="F623" i="11" s="1"/>
  <c r="F628" i="11" s="1"/>
  <c r="F633" i="11" s="1"/>
  <c r="F638" i="11" s="1"/>
  <c r="F643" i="11" s="1"/>
  <c r="F648" i="11" s="1"/>
  <c r="F653" i="11" s="1"/>
  <c r="F658" i="11" s="1"/>
  <c r="F663" i="11" s="1"/>
  <c r="F668" i="11" s="1"/>
  <c r="F673" i="11" s="1"/>
  <c r="H532" i="11"/>
  <c r="H537" i="11" s="1"/>
  <c r="G532" i="11"/>
  <c r="G537" i="11" s="1"/>
  <c r="G542" i="11" s="1"/>
  <c r="G547" i="11" s="1"/>
  <c r="G552" i="11" s="1"/>
  <c r="G557" i="11" s="1"/>
  <c r="G562" i="11" s="1"/>
  <c r="G567" i="11" s="1"/>
  <c r="G572" i="11" s="1"/>
  <c r="G577" i="11" s="1"/>
  <c r="G582" i="11" s="1"/>
  <c r="G587" i="11" s="1"/>
  <c r="G592" i="11" s="1"/>
  <c r="G597" i="11" s="1"/>
  <c r="G602" i="11" s="1"/>
  <c r="G607" i="11" s="1"/>
  <c r="G612" i="11" s="1"/>
  <c r="G617" i="11" s="1"/>
  <c r="G622" i="11" s="1"/>
  <c r="G627" i="11" s="1"/>
  <c r="G632" i="11" s="1"/>
  <c r="G637" i="11" s="1"/>
  <c r="G642" i="11" s="1"/>
  <c r="G647" i="11" s="1"/>
  <c r="G652" i="11" s="1"/>
  <c r="G657" i="11" s="1"/>
  <c r="G662" i="11" s="1"/>
  <c r="G667" i="11" s="1"/>
  <c r="G672" i="11" s="1"/>
  <c r="F532" i="11"/>
  <c r="F537" i="11" s="1"/>
  <c r="F542" i="11" s="1"/>
  <c r="F547" i="11" s="1"/>
  <c r="F552" i="11" s="1"/>
  <c r="F557" i="11" s="1"/>
  <c r="F562" i="11" s="1"/>
  <c r="F567" i="11" s="1"/>
  <c r="F572" i="11" s="1"/>
  <c r="F577" i="11" s="1"/>
  <c r="F582" i="11" s="1"/>
  <c r="F587" i="11" s="1"/>
  <c r="F592" i="11" s="1"/>
  <c r="F597" i="11" s="1"/>
  <c r="F602" i="11" s="1"/>
  <c r="F607" i="11" s="1"/>
  <c r="F612" i="11" s="1"/>
  <c r="F617" i="11" s="1"/>
  <c r="F622" i="11" s="1"/>
  <c r="F627" i="11" s="1"/>
  <c r="F632" i="11" s="1"/>
  <c r="F637" i="11" s="1"/>
  <c r="F642" i="11" s="1"/>
  <c r="F647" i="11" s="1"/>
  <c r="F652" i="11" s="1"/>
  <c r="F657" i="11" s="1"/>
  <c r="F662" i="11" s="1"/>
  <c r="F667" i="11" s="1"/>
  <c r="F672" i="11" s="1"/>
  <c r="H531" i="11"/>
  <c r="I531" i="11" s="1"/>
  <c r="G531" i="11"/>
  <c r="G536" i="11" s="1"/>
  <c r="G541" i="11" s="1"/>
  <c r="G546" i="11" s="1"/>
  <c r="G551" i="11" s="1"/>
  <c r="G556" i="11" s="1"/>
  <c r="G561" i="11" s="1"/>
  <c r="G566" i="11" s="1"/>
  <c r="G571" i="11" s="1"/>
  <c r="G576" i="11" s="1"/>
  <c r="G581" i="11" s="1"/>
  <c r="G586" i="11" s="1"/>
  <c r="G591" i="11" s="1"/>
  <c r="G596" i="11" s="1"/>
  <c r="G601" i="11" s="1"/>
  <c r="G606" i="11" s="1"/>
  <c r="G611" i="11" s="1"/>
  <c r="G616" i="11" s="1"/>
  <c r="G621" i="11" s="1"/>
  <c r="G626" i="11" s="1"/>
  <c r="G631" i="11" s="1"/>
  <c r="G636" i="11" s="1"/>
  <c r="G641" i="11" s="1"/>
  <c r="G646" i="11" s="1"/>
  <c r="G651" i="11" s="1"/>
  <c r="G656" i="11" s="1"/>
  <c r="G661" i="11" s="1"/>
  <c r="G666" i="11" s="1"/>
  <c r="G671" i="11" s="1"/>
  <c r="F531" i="11"/>
  <c r="F536" i="11" s="1"/>
  <c r="F541" i="11" s="1"/>
  <c r="F546" i="11" s="1"/>
  <c r="F551" i="11" s="1"/>
  <c r="F556" i="11" s="1"/>
  <c r="F561" i="11" s="1"/>
  <c r="F566" i="11" s="1"/>
  <c r="F571" i="11" s="1"/>
  <c r="F576" i="11" s="1"/>
  <c r="F581" i="11" s="1"/>
  <c r="F586" i="11" s="1"/>
  <c r="F591" i="11" s="1"/>
  <c r="F596" i="11" s="1"/>
  <c r="F601" i="11" s="1"/>
  <c r="F606" i="11" s="1"/>
  <c r="F611" i="11" s="1"/>
  <c r="F616" i="11" s="1"/>
  <c r="F621" i="11" s="1"/>
  <c r="F626" i="11" s="1"/>
  <c r="F631" i="11" s="1"/>
  <c r="F636" i="11" s="1"/>
  <c r="F641" i="11" s="1"/>
  <c r="F646" i="11" s="1"/>
  <c r="F651" i="11" s="1"/>
  <c r="F656" i="11" s="1"/>
  <c r="F661" i="11" s="1"/>
  <c r="F666" i="11" s="1"/>
  <c r="F671" i="11" s="1"/>
  <c r="H530" i="11"/>
  <c r="I530" i="11" s="1"/>
  <c r="G530" i="11"/>
  <c r="G535" i="11" s="1"/>
  <c r="G540" i="11" s="1"/>
  <c r="G545" i="11" s="1"/>
  <c r="G550" i="11" s="1"/>
  <c r="G555" i="11" s="1"/>
  <c r="G560" i="11" s="1"/>
  <c r="G565" i="11" s="1"/>
  <c r="G570" i="11" s="1"/>
  <c r="G575" i="11" s="1"/>
  <c r="G580" i="11" s="1"/>
  <c r="G585" i="11" s="1"/>
  <c r="G590" i="11" s="1"/>
  <c r="G595" i="11" s="1"/>
  <c r="G600" i="11" s="1"/>
  <c r="G605" i="11" s="1"/>
  <c r="G610" i="11" s="1"/>
  <c r="G615" i="11" s="1"/>
  <c r="G620" i="11" s="1"/>
  <c r="G625" i="11" s="1"/>
  <c r="G630" i="11" s="1"/>
  <c r="G635" i="11" s="1"/>
  <c r="G640" i="11" s="1"/>
  <c r="G645" i="11" s="1"/>
  <c r="G650" i="11" s="1"/>
  <c r="G655" i="11" s="1"/>
  <c r="G660" i="11" s="1"/>
  <c r="G665" i="11" s="1"/>
  <c r="G670" i="11" s="1"/>
  <c r="F530" i="11"/>
  <c r="F535" i="11" s="1"/>
  <c r="F540" i="11" s="1"/>
  <c r="F545" i="11" s="1"/>
  <c r="F550" i="11" s="1"/>
  <c r="F555" i="11" s="1"/>
  <c r="F560" i="11" s="1"/>
  <c r="F565" i="11" s="1"/>
  <c r="F570" i="11" s="1"/>
  <c r="F575" i="11" s="1"/>
  <c r="F580" i="11" s="1"/>
  <c r="F585" i="11" s="1"/>
  <c r="F590" i="11" s="1"/>
  <c r="F595" i="11" s="1"/>
  <c r="F600" i="11" s="1"/>
  <c r="F605" i="11" s="1"/>
  <c r="F610" i="11" s="1"/>
  <c r="F615" i="11" s="1"/>
  <c r="F620" i="11" s="1"/>
  <c r="F625" i="11" s="1"/>
  <c r="F630" i="11" s="1"/>
  <c r="F635" i="11" s="1"/>
  <c r="F640" i="11" s="1"/>
  <c r="F645" i="11" s="1"/>
  <c r="F650" i="11" s="1"/>
  <c r="F655" i="11" s="1"/>
  <c r="F660" i="11" s="1"/>
  <c r="F665" i="11" s="1"/>
  <c r="F670" i="11" s="1"/>
  <c r="H529" i="11"/>
  <c r="I529" i="11" s="1"/>
  <c r="G529" i="11"/>
  <c r="G534" i="11" s="1"/>
  <c r="G539" i="11" s="1"/>
  <c r="G544" i="11" s="1"/>
  <c r="G549" i="11" s="1"/>
  <c r="G554" i="11" s="1"/>
  <c r="G559" i="11" s="1"/>
  <c r="G564" i="11" s="1"/>
  <c r="G569" i="11" s="1"/>
  <c r="G574" i="11" s="1"/>
  <c r="G579" i="11" s="1"/>
  <c r="G584" i="11" s="1"/>
  <c r="G589" i="11" s="1"/>
  <c r="G594" i="11" s="1"/>
  <c r="G599" i="11" s="1"/>
  <c r="G604" i="11" s="1"/>
  <c r="G609" i="11" s="1"/>
  <c r="G614" i="11" s="1"/>
  <c r="G619" i="11" s="1"/>
  <c r="G624" i="11" s="1"/>
  <c r="G629" i="11" s="1"/>
  <c r="G634" i="11" s="1"/>
  <c r="G639" i="11" s="1"/>
  <c r="G644" i="11" s="1"/>
  <c r="G649" i="11" s="1"/>
  <c r="G654" i="11" s="1"/>
  <c r="G659" i="11" s="1"/>
  <c r="G664" i="11" s="1"/>
  <c r="G669" i="11" s="1"/>
  <c r="F529" i="11"/>
  <c r="F534" i="11" s="1"/>
  <c r="F539" i="11" s="1"/>
  <c r="F544" i="11" s="1"/>
  <c r="F549" i="11" s="1"/>
  <c r="F554" i="11" s="1"/>
  <c r="F559" i="11" s="1"/>
  <c r="F564" i="11" s="1"/>
  <c r="F569" i="11" s="1"/>
  <c r="F574" i="11" s="1"/>
  <c r="F579" i="11" s="1"/>
  <c r="F584" i="11" s="1"/>
  <c r="F589" i="11" s="1"/>
  <c r="F594" i="11" s="1"/>
  <c r="F599" i="11" s="1"/>
  <c r="F604" i="11" s="1"/>
  <c r="F609" i="11" s="1"/>
  <c r="F614" i="11" s="1"/>
  <c r="F619" i="11" s="1"/>
  <c r="F624" i="11" s="1"/>
  <c r="F629" i="11" s="1"/>
  <c r="F634" i="11" s="1"/>
  <c r="F639" i="11" s="1"/>
  <c r="F644" i="11" s="1"/>
  <c r="F649" i="11" s="1"/>
  <c r="F654" i="11" s="1"/>
  <c r="F659" i="11" s="1"/>
  <c r="F664" i="11" s="1"/>
  <c r="F669" i="11" s="1"/>
  <c r="H508" i="11"/>
  <c r="I508" i="11" s="1"/>
  <c r="H507" i="11"/>
  <c r="I507" i="11" s="1"/>
  <c r="H506" i="11"/>
  <c r="I506" i="11" s="1"/>
  <c r="H505" i="11"/>
  <c r="I505" i="11" s="1"/>
  <c r="H504" i="11"/>
  <c r="I504" i="11" s="1"/>
  <c r="H493" i="11"/>
  <c r="H492" i="11"/>
  <c r="H491" i="11"/>
  <c r="I491" i="11" s="1"/>
  <c r="H490" i="11"/>
  <c r="I490" i="11" s="1"/>
  <c r="H489" i="11"/>
  <c r="H413" i="11"/>
  <c r="H418" i="11" s="1"/>
  <c r="H412" i="11"/>
  <c r="I412" i="11" s="1"/>
  <c r="H411" i="11"/>
  <c r="I411" i="11" s="1"/>
  <c r="H410" i="11"/>
  <c r="H409" i="11"/>
  <c r="I409" i="11" s="1"/>
  <c r="H379" i="11"/>
  <c r="H384" i="11" s="1"/>
  <c r="H389" i="11" s="1"/>
  <c r="H394" i="11" s="1"/>
  <c r="H380" i="11"/>
  <c r="H385" i="11" s="1"/>
  <c r="H381" i="11"/>
  <c r="H386" i="11" s="1"/>
  <c r="H391" i="11" s="1"/>
  <c r="H396" i="11" s="1"/>
  <c r="H382" i="11"/>
  <c r="H387" i="11" s="1"/>
  <c r="H383" i="11"/>
  <c r="H388" i="11" s="1"/>
  <c r="H393" i="11" s="1"/>
  <c r="H398" i="11" s="1"/>
  <c r="E379" i="11"/>
  <c r="E380" i="11"/>
  <c r="E381" i="11"/>
  <c r="E382" i="11"/>
  <c r="E387" i="11" s="1"/>
  <c r="E383" i="11"/>
  <c r="F379" i="11"/>
  <c r="F384" i="11" s="1"/>
  <c r="F389" i="11" s="1"/>
  <c r="F394" i="11" s="1"/>
  <c r="F399" i="11" s="1"/>
  <c r="F404" i="11" s="1"/>
  <c r="F409" i="11" s="1"/>
  <c r="F414" i="11" s="1"/>
  <c r="F419" i="11" s="1"/>
  <c r="F424" i="11" s="1"/>
  <c r="F429" i="11" s="1"/>
  <c r="F434" i="11" s="1"/>
  <c r="F439" i="11" s="1"/>
  <c r="F444" i="11" s="1"/>
  <c r="F449" i="11" s="1"/>
  <c r="F454" i="11" s="1"/>
  <c r="F459" i="11" s="1"/>
  <c r="F464" i="11" s="1"/>
  <c r="F469" i="11" s="1"/>
  <c r="F474" i="11" s="1"/>
  <c r="F479" i="11" s="1"/>
  <c r="F484" i="11" s="1"/>
  <c r="F489" i="11" s="1"/>
  <c r="F494" i="11" s="1"/>
  <c r="F499" i="11" s="1"/>
  <c r="F504" i="11" s="1"/>
  <c r="F509" i="11" s="1"/>
  <c r="F514" i="11" s="1"/>
  <c r="F519" i="11" s="1"/>
  <c r="F380" i="11"/>
  <c r="F385" i="11" s="1"/>
  <c r="F390" i="11" s="1"/>
  <c r="F395" i="11" s="1"/>
  <c r="F400" i="11" s="1"/>
  <c r="F405" i="11" s="1"/>
  <c r="F410" i="11" s="1"/>
  <c r="F415" i="11" s="1"/>
  <c r="F420" i="11" s="1"/>
  <c r="F425" i="11" s="1"/>
  <c r="F430" i="11" s="1"/>
  <c r="F435" i="11" s="1"/>
  <c r="F440" i="11" s="1"/>
  <c r="F445" i="11" s="1"/>
  <c r="F450" i="11" s="1"/>
  <c r="F455" i="11" s="1"/>
  <c r="F460" i="11" s="1"/>
  <c r="F465" i="11" s="1"/>
  <c r="F470" i="11" s="1"/>
  <c r="F475" i="11" s="1"/>
  <c r="F480" i="11" s="1"/>
  <c r="F485" i="11" s="1"/>
  <c r="F490" i="11" s="1"/>
  <c r="F495" i="11" s="1"/>
  <c r="F500" i="11" s="1"/>
  <c r="F505" i="11" s="1"/>
  <c r="F510" i="11" s="1"/>
  <c r="F515" i="11" s="1"/>
  <c r="F520" i="11" s="1"/>
  <c r="F381" i="11"/>
  <c r="F386" i="11" s="1"/>
  <c r="F391" i="11" s="1"/>
  <c r="F396" i="11" s="1"/>
  <c r="F401" i="11" s="1"/>
  <c r="F406" i="11" s="1"/>
  <c r="F411" i="11" s="1"/>
  <c r="F416" i="11" s="1"/>
  <c r="F421" i="11" s="1"/>
  <c r="F426" i="11" s="1"/>
  <c r="F431" i="11" s="1"/>
  <c r="F436" i="11" s="1"/>
  <c r="F441" i="11" s="1"/>
  <c r="F446" i="11" s="1"/>
  <c r="F451" i="11" s="1"/>
  <c r="F456" i="11" s="1"/>
  <c r="F461" i="11" s="1"/>
  <c r="F466" i="11" s="1"/>
  <c r="F471" i="11" s="1"/>
  <c r="F476" i="11" s="1"/>
  <c r="F481" i="11" s="1"/>
  <c r="F486" i="11" s="1"/>
  <c r="F491" i="11" s="1"/>
  <c r="F496" i="11" s="1"/>
  <c r="F501" i="11" s="1"/>
  <c r="F506" i="11" s="1"/>
  <c r="F511" i="11" s="1"/>
  <c r="F516" i="11" s="1"/>
  <c r="F521" i="11" s="1"/>
  <c r="F382" i="11"/>
  <c r="F387" i="11" s="1"/>
  <c r="F392" i="11" s="1"/>
  <c r="F397" i="11" s="1"/>
  <c r="F402" i="11" s="1"/>
  <c r="F407" i="11" s="1"/>
  <c r="F412" i="11" s="1"/>
  <c r="F417" i="11" s="1"/>
  <c r="F422" i="11" s="1"/>
  <c r="F427" i="11" s="1"/>
  <c r="F432" i="11" s="1"/>
  <c r="F437" i="11" s="1"/>
  <c r="F442" i="11" s="1"/>
  <c r="F447" i="11" s="1"/>
  <c r="F452" i="11" s="1"/>
  <c r="F457" i="11" s="1"/>
  <c r="F462" i="11" s="1"/>
  <c r="F467" i="11" s="1"/>
  <c r="F472" i="11" s="1"/>
  <c r="F477" i="11" s="1"/>
  <c r="F482" i="11" s="1"/>
  <c r="F487" i="11" s="1"/>
  <c r="F492" i="11" s="1"/>
  <c r="F497" i="11" s="1"/>
  <c r="F502" i="11" s="1"/>
  <c r="F507" i="11" s="1"/>
  <c r="F512" i="11" s="1"/>
  <c r="F517" i="11" s="1"/>
  <c r="F522" i="11" s="1"/>
  <c r="F383" i="11"/>
  <c r="F388" i="11" s="1"/>
  <c r="F393" i="11" s="1"/>
  <c r="F398" i="11" s="1"/>
  <c r="F403" i="11" s="1"/>
  <c r="F408" i="11" s="1"/>
  <c r="F413" i="11" s="1"/>
  <c r="F418" i="11" s="1"/>
  <c r="F423" i="11" s="1"/>
  <c r="F428" i="11" s="1"/>
  <c r="F433" i="11" s="1"/>
  <c r="F438" i="11" s="1"/>
  <c r="F443" i="11" s="1"/>
  <c r="F448" i="11" s="1"/>
  <c r="F453" i="11" s="1"/>
  <c r="F458" i="11" s="1"/>
  <c r="F463" i="11" s="1"/>
  <c r="F468" i="11" s="1"/>
  <c r="F473" i="11" s="1"/>
  <c r="F478" i="11" s="1"/>
  <c r="F483" i="11" s="1"/>
  <c r="F488" i="11" s="1"/>
  <c r="F493" i="11" s="1"/>
  <c r="F498" i="11" s="1"/>
  <c r="F503" i="11" s="1"/>
  <c r="F508" i="11" s="1"/>
  <c r="F513" i="11" s="1"/>
  <c r="F518" i="11" s="1"/>
  <c r="F523" i="11" s="1"/>
  <c r="G379" i="11"/>
  <c r="G384" i="11" s="1"/>
  <c r="G389" i="11" s="1"/>
  <c r="G394" i="11" s="1"/>
  <c r="G399" i="11" s="1"/>
  <c r="G404" i="11" s="1"/>
  <c r="G409" i="11" s="1"/>
  <c r="G414" i="11" s="1"/>
  <c r="G419" i="11" s="1"/>
  <c r="G424" i="11" s="1"/>
  <c r="G429" i="11" s="1"/>
  <c r="G434" i="11" s="1"/>
  <c r="G439" i="11" s="1"/>
  <c r="G444" i="11" s="1"/>
  <c r="G449" i="11" s="1"/>
  <c r="G454" i="11" s="1"/>
  <c r="G459" i="11" s="1"/>
  <c r="G464" i="11" s="1"/>
  <c r="G469" i="11" s="1"/>
  <c r="G474" i="11" s="1"/>
  <c r="G479" i="11" s="1"/>
  <c r="G484" i="11" s="1"/>
  <c r="G489" i="11" s="1"/>
  <c r="G494" i="11" s="1"/>
  <c r="G499" i="11" s="1"/>
  <c r="G504" i="11" s="1"/>
  <c r="G509" i="11" s="1"/>
  <c r="G514" i="11" s="1"/>
  <c r="G519" i="11" s="1"/>
  <c r="G380" i="11"/>
  <c r="G385" i="11" s="1"/>
  <c r="G390" i="11" s="1"/>
  <c r="G395" i="11" s="1"/>
  <c r="G400" i="11" s="1"/>
  <c r="G405" i="11" s="1"/>
  <c r="G410" i="11" s="1"/>
  <c r="G415" i="11" s="1"/>
  <c r="G420" i="11" s="1"/>
  <c r="G425" i="11" s="1"/>
  <c r="G430" i="11" s="1"/>
  <c r="G435" i="11" s="1"/>
  <c r="G440" i="11" s="1"/>
  <c r="G445" i="11" s="1"/>
  <c r="G450" i="11" s="1"/>
  <c r="G455" i="11" s="1"/>
  <c r="G460" i="11" s="1"/>
  <c r="G465" i="11" s="1"/>
  <c r="G470" i="11" s="1"/>
  <c r="G475" i="11" s="1"/>
  <c r="G480" i="11" s="1"/>
  <c r="G485" i="11" s="1"/>
  <c r="G490" i="11" s="1"/>
  <c r="G495" i="11" s="1"/>
  <c r="G500" i="11" s="1"/>
  <c r="G505" i="11" s="1"/>
  <c r="G510" i="11" s="1"/>
  <c r="G515" i="11" s="1"/>
  <c r="G520" i="11" s="1"/>
  <c r="G381" i="11"/>
  <c r="G386" i="11" s="1"/>
  <c r="G391" i="11" s="1"/>
  <c r="G396" i="11" s="1"/>
  <c r="G401" i="11" s="1"/>
  <c r="G406" i="11" s="1"/>
  <c r="G411" i="11" s="1"/>
  <c r="G416" i="11" s="1"/>
  <c r="G421" i="11" s="1"/>
  <c r="G426" i="11" s="1"/>
  <c r="G431" i="11" s="1"/>
  <c r="G436" i="11" s="1"/>
  <c r="G441" i="11" s="1"/>
  <c r="G446" i="11" s="1"/>
  <c r="G451" i="11" s="1"/>
  <c r="G456" i="11" s="1"/>
  <c r="G461" i="11" s="1"/>
  <c r="G466" i="11" s="1"/>
  <c r="G471" i="11" s="1"/>
  <c r="G476" i="11" s="1"/>
  <c r="G481" i="11" s="1"/>
  <c r="G486" i="11" s="1"/>
  <c r="G491" i="11" s="1"/>
  <c r="G496" i="11" s="1"/>
  <c r="G501" i="11" s="1"/>
  <c r="G506" i="11" s="1"/>
  <c r="G511" i="11" s="1"/>
  <c r="G516" i="11" s="1"/>
  <c r="G521" i="11" s="1"/>
  <c r="G382" i="11"/>
  <c r="G387" i="11" s="1"/>
  <c r="G392" i="11" s="1"/>
  <c r="G397" i="11" s="1"/>
  <c r="G402" i="11" s="1"/>
  <c r="G407" i="11" s="1"/>
  <c r="G412" i="11" s="1"/>
  <c r="G417" i="11" s="1"/>
  <c r="G422" i="11" s="1"/>
  <c r="G427" i="11" s="1"/>
  <c r="G432" i="11" s="1"/>
  <c r="G437" i="11" s="1"/>
  <c r="G442" i="11" s="1"/>
  <c r="G447" i="11" s="1"/>
  <c r="G452" i="11" s="1"/>
  <c r="G457" i="11" s="1"/>
  <c r="G462" i="11" s="1"/>
  <c r="G467" i="11" s="1"/>
  <c r="G472" i="11" s="1"/>
  <c r="G477" i="11" s="1"/>
  <c r="G482" i="11" s="1"/>
  <c r="G487" i="11" s="1"/>
  <c r="G492" i="11" s="1"/>
  <c r="G497" i="11" s="1"/>
  <c r="G502" i="11" s="1"/>
  <c r="G507" i="11" s="1"/>
  <c r="G512" i="11" s="1"/>
  <c r="G517" i="11" s="1"/>
  <c r="G522" i="11" s="1"/>
  <c r="G383" i="11"/>
  <c r="G388" i="11" s="1"/>
  <c r="G393" i="11" s="1"/>
  <c r="G398" i="11" s="1"/>
  <c r="G403" i="11" s="1"/>
  <c r="G408" i="11" s="1"/>
  <c r="G413" i="11" s="1"/>
  <c r="G418" i="11" s="1"/>
  <c r="G423" i="11" s="1"/>
  <c r="G428" i="11" s="1"/>
  <c r="G433" i="11" s="1"/>
  <c r="G438" i="11" s="1"/>
  <c r="G443" i="11" s="1"/>
  <c r="G448" i="11" s="1"/>
  <c r="G453" i="11" s="1"/>
  <c r="G458" i="11" s="1"/>
  <c r="G463" i="11" s="1"/>
  <c r="G468" i="11" s="1"/>
  <c r="G473" i="11" s="1"/>
  <c r="G478" i="11" s="1"/>
  <c r="G483" i="11" s="1"/>
  <c r="G488" i="11" s="1"/>
  <c r="G493" i="11" s="1"/>
  <c r="G498" i="11" s="1"/>
  <c r="G503" i="11" s="1"/>
  <c r="G508" i="11" s="1"/>
  <c r="G513" i="11" s="1"/>
  <c r="G518" i="11" s="1"/>
  <c r="G523" i="11" s="1"/>
  <c r="F25" i="11"/>
  <c r="F31" i="11" s="1"/>
  <c r="F37" i="11" s="1"/>
  <c r="F43" i="11" s="1"/>
  <c r="F49" i="11" s="1"/>
  <c r="F55" i="11" s="1"/>
  <c r="F61" i="11" s="1"/>
  <c r="F67" i="11" s="1"/>
  <c r="F73" i="11" s="1"/>
  <c r="F79" i="11" s="1"/>
  <c r="F85" i="11" s="1"/>
  <c r="F91" i="11" s="1"/>
  <c r="F97" i="11" s="1"/>
  <c r="F103" i="11" s="1"/>
  <c r="F109" i="11" s="1"/>
  <c r="F115" i="11" s="1"/>
  <c r="F121" i="11" s="1"/>
  <c r="F127" i="11" s="1"/>
  <c r="F133" i="11" s="1"/>
  <c r="F139" i="11" s="1"/>
  <c r="F145" i="11" s="1"/>
  <c r="F151" i="11" s="1"/>
  <c r="F157" i="11" s="1"/>
  <c r="F163" i="11" s="1"/>
  <c r="F169" i="11" s="1"/>
  <c r="F175" i="11" s="1"/>
  <c r="F205" i="11" s="1"/>
  <c r="F211" i="11" s="1"/>
  <c r="F217" i="11" s="1"/>
  <c r="F223" i="11" s="1"/>
  <c r="F229" i="11" s="1"/>
  <c r="F235" i="11" s="1"/>
  <c r="F241" i="11" s="1"/>
  <c r="F247" i="11" s="1"/>
  <c r="F253" i="11" s="1"/>
  <c r="F259" i="11" s="1"/>
  <c r="F265" i="11" s="1"/>
  <c r="F271" i="11" s="1"/>
  <c r="F277" i="11" s="1"/>
  <c r="F283" i="11" s="1"/>
  <c r="F289" i="11" s="1"/>
  <c r="F295" i="11" s="1"/>
  <c r="F301" i="11" s="1"/>
  <c r="F307" i="11" s="1"/>
  <c r="F313" i="11" s="1"/>
  <c r="F319" i="11" s="1"/>
  <c r="F325" i="11" s="1"/>
  <c r="F331" i="11" s="1"/>
  <c r="F337" i="11" s="1"/>
  <c r="F343" i="11" s="1"/>
  <c r="F349" i="11" s="1"/>
  <c r="F355" i="11" s="1"/>
  <c r="F361" i="11" s="1"/>
  <c r="F367" i="11" s="1"/>
  <c r="F373" i="11" s="1"/>
  <c r="E25" i="11"/>
  <c r="F24" i="11"/>
  <c r="F30" i="11" s="1"/>
  <c r="F36" i="11" s="1"/>
  <c r="F42" i="11" s="1"/>
  <c r="F48" i="11" s="1"/>
  <c r="F54" i="11" s="1"/>
  <c r="F60" i="11" s="1"/>
  <c r="F66" i="11" s="1"/>
  <c r="F72" i="11" s="1"/>
  <c r="F78" i="11" s="1"/>
  <c r="F84" i="11" s="1"/>
  <c r="F90" i="11" s="1"/>
  <c r="F96" i="11" s="1"/>
  <c r="F102" i="11" s="1"/>
  <c r="F108" i="11" s="1"/>
  <c r="F114" i="11" s="1"/>
  <c r="F120" i="11" s="1"/>
  <c r="F126" i="11" s="1"/>
  <c r="F132" i="11" s="1"/>
  <c r="F138" i="11" s="1"/>
  <c r="F144" i="11" s="1"/>
  <c r="F150" i="11" s="1"/>
  <c r="F156" i="11" s="1"/>
  <c r="F162" i="11" s="1"/>
  <c r="F168" i="11" s="1"/>
  <c r="F174" i="11" s="1"/>
  <c r="F204" i="11" s="1"/>
  <c r="F210" i="11" s="1"/>
  <c r="F216" i="11" s="1"/>
  <c r="F222" i="11" s="1"/>
  <c r="F228" i="11" s="1"/>
  <c r="F234" i="11" s="1"/>
  <c r="F240" i="11" s="1"/>
  <c r="F246" i="11" s="1"/>
  <c r="F252" i="11" s="1"/>
  <c r="F258" i="11" s="1"/>
  <c r="F264" i="11" s="1"/>
  <c r="F270" i="11" s="1"/>
  <c r="F276" i="11" s="1"/>
  <c r="F282" i="11" s="1"/>
  <c r="F288" i="11" s="1"/>
  <c r="F294" i="11" s="1"/>
  <c r="F300" i="11" s="1"/>
  <c r="F306" i="11" s="1"/>
  <c r="F312" i="11" s="1"/>
  <c r="F318" i="11" s="1"/>
  <c r="F324" i="11" s="1"/>
  <c r="F330" i="11" s="1"/>
  <c r="F336" i="11" s="1"/>
  <c r="F342" i="11" s="1"/>
  <c r="F348" i="11" s="1"/>
  <c r="F354" i="11" s="1"/>
  <c r="F360" i="11" s="1"/>
  <c r="F366" i="11" s="1"/>
  <c r="F372" i="11" s="1"/>
  <c r="E24" i="11"/>
  <c r="F23" i="11"/>
  <c r="F29" i="11" s="1"/>
  <c r="F35" i="11" s="1"/>
  <c r="F41" i="11" s="1"/>
  <c r="F47" i="11" s="1"/>
  <c r="F53" i="11" s="1"/>
  <c r="F59" i="11" s="1"/>
  <c r="F65" i="11" s="1"/>
  <c r="F71" i="11" s="1"/>
  <c r="F77" i="11" s="1"/>
  <c r="F83" i="11" s="1"/>
  <c r="F89" i="11" s="1"/>
  <c r="F95" i="11" s="1"/>
  <c r="F101" i="11" s="1"/>
  <c r="F107" i="11" s="1"/>
  <c r="F113" i="11" s="1"/>
  <c r="F119" i="11" s="1"/>
  <c r="F125" i="11" s="1"/>
  <c r="F131" i="11" s="1"/>
  <c r="F137" i="11" s="1"/>
  <c r="F143" i="11" s="1"/>
  <c r="F149" i="11" s="1"/>
  <c r="F155" i="11" s="1"/>
  <c r="F161" i="11" s="1"/>
  <c r="F167" i="11" s="1"/>
  <c r="F173" i="11" s="1"/>
  <c r="F203" i="11" s="1"/>
  <c r="F209" i="11" s="1"/>
  <c r="F215" i="11" s="1"/>
  <c r="F221" i="11" s="1"/>
  <c r="F227" i="11" s="1"/>
  <c r="F233" i="11" s="1"/>
  <c r="F239" i="11" s="1"/>
  <c r="F245" i="11" s="1"/>
  <c r="F251" i="11" s="1"/>
  <c r="F257" i="11" s="1"/>
  <c r="F263" i="11" s="1"/>
  <c r="F269" i="11" s="1"/>
  <c r="F275" i="11" s="1"/>
  <c r="F281" i="11" s="1"/>
  <c r="F287" i="11" s="1"/>
  <c r="F293" i="11" s="1"/>
  <c r="F299" i="11" s="1"/>
  <c r="F305" i="11" s="1"/>
  <c r="F311" i="11" s="1"/>
  <c r="F317" i="11" s="1"/>
  <c r="F323" i="11" s="1"/>
  <c r="F329" i="11" s="1"/>
  <c r="F335" i="11" s="1"/>
  <c r="F341" i="11" s="1"/>
  <c r="F347" i="11" s="1"/>
  <c r="F353" i="11" s="1"/>
  <c r="F359" i="11" s="1"/>
  <c r="F365" i="11" s="1"/>
  <c r="F371" i="11" s="1"/>
  <c r="E23" i="11"/>
  <c r="F22" i="11"/>
  <c r="F28" i="11" s="1"/>
  <c r="F34" i="11" s="1"/>
  <c r="F40" i="11" s="1"/>
  <c r="F46" i="11" s="1"/>
  <c r="F52" i="11" s="1"/>
  <c r="F58" i="11" s="1"/>
  <c r="F64" i="11" s="1"/>
  <c r="F70" i="11" s="1"/>
  <c r="F76" i="11" s="1"/>
  <c r="F82" i="11" s="1"/>
  <c r="F88" i="11" s="1"/>
  <c r="F94" i="11" s="1"/>
  <c r="F100" i="11" s="1"/>
  <c r="F106" i="11" s="1"/>
  <c r="F112" i="11" s="1"/>
  <c r="F118" i="11" s="1"/>
  <c r="F124" i="11" s="1"/>
  <c r="F130" i="11" s="1"/>
  <c r="F136" i="11" s="1"/>
  <c r="F142" i="11" s="1"/>
  <c r="F148" i="11" s="1"/>
  <c r="F154" i="11" s="1"/>
  <c r="F160" i="11" s="1"/>
  <c r="F166" i="11" s="1"/>
  <c r="F172" i="11" s="1"/>
  <c r="F202" i="11" s="1"/>
  <c r="F208" i="11" s="1"/>
  <c r="F214" i="11" s="1"/>
  <c r="F220" i="11" s="1"/>
  <c r="F226" i="11" s="1"/>
  <c r="F232" i="11" s="1"/>
  <c r="F238" i="11" s="1"/>
  <c r="F244" i="11" s="1"/>
  <c r="F250" i="11" s="1"/>
  <c r="F256" i="11" s="1"/>
  <c r="F262" i="11" s="1"/>
  <c r="F268" i="11" s="1"/>
  <c r="F274" i="11" s="1"/>
  <c r="F280" i="11" s="1"/>
  <c r="F286" i="11" s="1"/>
  <c r="F292" i="11" s="1"/>
  <c r="F298" i="11" s="1"/>
  <c r="F304" i="11" s="1"/>
  <c r="F310" i="11" s="1"/>
  <c r="F316" i="11" s="1"/>
  <c r="F322" i="11" s="1"/>
  <c r="F328" i="11" s="1"/>
  <c r="F334" i="11" s="1"/>
  <c r="F340" i="11" s="1"/>
  <c r="F346" i="11" s="1"/>
  <c r="F352" i="11" s="1"/>
  <c r="F358" i="11" s="1"/>
  <c r="F364" i="11" s="1"/>
  <c r="F370" i="11" s="1"/>
  <c r="E22" i="11"/>
  <c r="F21" i="11"/>
  <c r="F27" i="11" s="1"/>
  <c r="F33" i="11" s="1"/>
  <c r="F39" i="11" s="1"/>
  <c r="F45" i="11" s="1"/>
  <c r="F51" i="11" s="1"/>
  <c r="F57" i="11" s="1"/>
  <c r="F63" i="11" s="1"/>
  <c r="F69" i="11" s="1"/>
  <c r="F75" i="11" s="1"/>
  <c r="F81" i="11" s="1"/>
  <c r="F87" i="11" s="1"/>
  <c r="F93" i="11" s="1"/>
  <c r="F99" i="11" s="1"/>
  <c r="F105" i="11" s="1"/>
  <c r="F111" i="11" s="1"/>
  <c r="F117" i="11" s="1"/>
  <c r="F123" i="11" s="1"/>
  <c r="F129" i="11" s="1"/>
  <c r="F135" i="11" s="1"/>
  <c r="F141" i="11" s="1"/>
  <c r="F147" i="11" s="1"/>
  <c r="F153" i="11" s="1"/>
  <c r="F159" i="11" s="1"/>
  <c r="F165" i="11" s="1"/>
  <c r="F171" i="11" s="1"/>
  <c r="F201" i="11" s="1"/>
  <c r="F207" i="11" s="1"/>
  <c r="F213" i="11" s="1"/>
  <c r="F219" i="11" s="1"/>
  <c r="F225" i="11" s="1"/>
  <c r="F231" i="11" s="1"/>
  <c r="F237" i="11" s="1"/>
  <c r="F243" i="11" s="1"/>
  <c r="F249" i="11" s="1"/>
  <c r="F255" i="11" s="1"/>
  <c r="F261" i="11" s="1"/>
  <c r="F267" i="11" s="1"/>
  <c r="F273" i="11" s="1"/>
  <c r="F279" i="11" s="1"/>
  <c r="F285" i="11" s="1"/>
  <c r="F291" i="11" s="1"/>
  <c r="F297" i="11" s="1"/>
  <c r="F303" i="11" s="1"/>
  <c r="F309" i="11" s="1"/>
  <c r="F315" i="11" s="1"/>
  <c r="F321" i="11" s="1"/>
  <c r="F327" i="11" s="1"/>
  <c r="F333" i="11" s="1"/>
  <c r="F339" i="11" s="1"/>
  <c r="F345" i="11" s="1"/>
  <c r="F351" i="11" s="1"/>
  <c r="F357" i="11" s="1"/>
  <c r="F363" i="11" s="1"/>
  <c r="F369" i="11" s="1"/>
  <c r="E21" i="11"/>
  <c r="F20" i="11"/>
  <c r="F26" i="11" s="1"/>
  <c r="F32" i="11" s="1"/>
  <c r="F38" i="11" s="1"/>
  <c r="F44" i="11" s="1"/>
  <c r="F50" i="11" s="1"/>
  <c r="F56" i="11" s="1"/>
  <c r="F62" i="11" s="1"/>
  <c r="F68" i="11" s="1"/>
  <c r="F74" i="11" s="1"/>
  <c r="F80" i="11" s="1"/>
  <c r="F86" i="11" s="1"/>
  <c r="F92" i="11" s="1"/>
  <c r="F98" i="11" s="1"/>
  <c r="F104" i="11" s="1"/>
  <c r="F110" i="11" s="1"/>
  <c r="F116" i="11" s="1"/>
  <c r="F122" i="11" s="1"/>
  <c r="F128" i="11" s="1"/>
  <c r="F134" i="11" s="1"/>
  <c r="F140" i="11" s="1"/>
  <c r="F146" i="11" s="1"/>
  <c r="F152" i="11" s="1"/>
  <c r="F158" i="11" s="1"/>
  <c r="F164" i="11" s="1"/>
  <c r="F170" i="11" s="1"/>
  <c r="F200" i="11" s="1"/>
  <c r="F206" i="11" s="1"/>
  <c r="F212" i="11" s="1"/>
  <c r="F218" i="11" s="1"/>
  <c r="F224" i="11" s="1"/>
  <c r="F230" i="11" s="1"/>
  <c r="F236" i="11" s="1"/>
  <c r="F242" i="11" s="1"/>
  <c r="F248" i="11" s="1"/>
  <c r="F254" i="11" s="1"/>
  <c r="F260" i="11" s="1"/>
  <c r="F266" i="11" s="1"/>
  <c r="F272" i="11" s="1"/>
  <c r="F278" i="11" s="1"/>
  <c r="F284" i="11" s="1"/>
  <c r="F290" i="11" s="1"/>
  <c r="F296" i="11" s="1"/>
  <c r="F302" i="11" s="1"/>
  <c r="F308" i="11" s="1"/>
  <c r="F314" i="11" s="1"/>
  <c r="F320" i="11" s="1"/>
  <c r="F326" i="11" s="1"/>
  <c r="F332" i="11" s="1"/>
  <c r="F338" i="11" s="1"/>
  <c r="F344" i="11" s="1"/>
  <c r="F350" i="11" s="1"/>
  <c r="F356" i="11" s="1"/>
  <c r="F362" i="11" s="1"/>
  <c r="F368" i="11" s="1"/>
  <c r="E20" i="11"/>
  <c r="H355" i="11"/>
  <c r="H361" i="11" s="1"/>
  <c r="H354" i="11"/>
  <c r="I354" i="11" s="1"/>
  <c r="H353" i="11"/>
  <c r="I353" i="11" s="1"/>
  <c r="H352" i="11"/>
  <c r="I352" i="11" s="1"/>
  <c r="H351" i="11"/>
  <c r="H350" i="11"/>
  <c r="I350" i="11" s="1"/>
  <c r="H319" i="11"/>
  <c r="H325" i="11" s="1"/>
  <c r="H318" i="11"/>
  <c r="I318" i="11" s="1"/>
  <c r="H317" i="11"/>
  <c r="H323" i="11" s="1"/>
  <c r="H316" i="11"/>
  <c r="I316" i="11" s="1"/>
  <c r="H315" i="11"/>
  <c r="H314" i="11"/>
  <c r="I314" i="11" s="1"/>
  <c r="H223" i="11"/>
  <c r="H229" i="11" s="1"/>
  <c r="H235" i="11" s="1"/>
  <c r="H241" i="11" s="1"/>
  <c r="H247" i="11" s="1"/>
  <c r="H253" i="11" s="1"/>
  <c r="H259" i="11" s="1"/>
  <c r="H265" i="11" s="1"/>
  <c r="H222" i="11"/>
  <c r="I222" i="11" s="1"/>
  <c r="H221" i="11"/>
  <c r="I221" i="11" s="1"/>
  <c r="H220" i="11"/>
  <c r="H219" i="11"/>
  <c r="H225" i="11" s="1"/>
  <c r="H231" i="11" s="1"/>
  <c r="H237" i="11" s="1"/>
  <c r="H243" i="11" s="1"/>
  <c r="H249" i="11" s="1"/>
  <c r="H255" i="11" s="1"/>
  <c r="H261" i="11" s="1"/>
  <c r="H218" i="11"/>
  <c r="I218" i="11" s="1"/>
  <c r="G205" i="11"/>
  <c r="G211" i="11" s="1"/>
  <c r="G217" i="11" s="1"/>
  <c r="G223" i="11" s="1"/>
  <c r="G229" i="11" s="1"/>
  <c r="G235" i="11" s="1"/>
  <c r="G241" i="11" s="1"/>
  <c r="G247" i="11" s="1"/>
  <c r="G253" i="11" s="1"/>
  <c r="G259" i="11" s="1"/>
  <c r="G265" i="11" s="1"/>
  <c r="G271" i="11" s="1"/>
  <c r="G277" i="11" s="1"/>
  <c r="G283" i="11" s="1"/>
  <c r="G289" i="11" s="1"/>
  <c r="G295" i="11" s="1"/>
  <c r="G301" i="11" s="1"/>
  <c r="G307" i="11" s="1"/>
  <c r="G313" i="11" s="1"/>
  <c r="G319" i="11" s="1"/>
  <c r="G325" i="11" s="1"/>
  <c r="G331" i="11" s="1"/>
  <c r="G337" i="11" s="1"/>
  <c r="G343" i="11" s="1"/>
  <c r="G349" i="11" s="1"/>
  <c r="G355" i="11" s="1"/>
  <c r="G361" i="11" s="1"/>
  <c r="G367" i="11" s="1"/>
  <c r="G373" i="11" s="1"/>
  <c r="G204" i="11"/>
  <c r="G210" i="11" s="1"/>
  <c r="G216" i="11" s="1"/>
  <c r="G222" i="11" s="1"/>
  <c r="G228" i="11" s="1"/>
  <c r="G234" i="11" s="1"/>
  <c r="G240" i="11" s="1"/>
  <c r="G246" i="11" s="1"/>
  <c r="G252" i="11" s="1"/>
  <c r="G258" i="11" s="1"/>
  <c r="G264" i="11" s="1"/>
  <c r="G270" i="11" s="1"/>
  <c r="G276" i="11" s="1"/>
  <c r="G282" i="11" s="1"/>
  <c r="G288" i="11" s="1"/>
  <c r="G294" i="11" s="1"/>
  <c r="G300" i="11" s="1"/>
  <c r="G306" i="11" s="1"/>
  <c r="G312" i="11" s="1"/>
  <c r="G318" i="11" s="1"/>
  <c r="G324" i="11" s="1"/>
  <c r="G330" i="11" s="1"/>
  <c r="G336" i="11" s="1"/>
  <c r="G342" i="11" s="1"/>
  <c r="G348" i="11" s="1"/>
  <c r="G354" i="11" s="1"/>
  <c r="G360" i="11" s="1"/>
  <c r="G366" i="11" s="1"/>
  <c r="G372" i="11" s="1"/>
  <c r="G203" i="11"/>
  <c r="G209" i="11" s="1"/>
  <c r="G215" i="11" s="1"/>
  <c r="G221" i="11" s="1"/>
  <c r="G227" i="11" s="1"/>
  <c r="G233" i="11" s="1"/>
  <c r="G239" i="11" s="1"/>
  <c r="G245" i="11" s="1"/>
  <c r="G251" i="11" s="1"/>
  <c r="G257" i="11" s="1"/>
  <c r="G263" i="11" s="1"/>
  <c r="G269" i="11" s="1"/>
  <c r="G275" i="11" s="1"/>
  <c r="G281" i="11" s="1"/>
  <c r="G287" i="11" s="1"/>
  <c r="G293" i="11" s="1"/>
  <c r="G299" i="11" s="1"/>
  <c r="G305" i="11" s="1"/>
  <c r="G311" i="11" s="1"/>
  <c r="G317" i="11" s="1"/>
  <c r="G323" i="11" s="1"/>
  <c r="G329" i="11" s="1"/>
  <c r="G335" i="11" s="1"/>
  <c r="G341" i="11" s="1"/>
  <c r="G347" i="11" s="1"/>
  <c r="G353" i="11" s="1"/>
  <c r="G359" i="11" s="1"/>
  <c r="G365" i="11" s="1"/>
  <c r="G371" i="11" s="1"/>
  <c r="G202" i="11"/>
  <c r="G208" i="11" s="1"/>
  <c r="G214" i="11" s="1"/>
  <c r="G220" i="11" s="1"/>
  <c r="G226" i="11" s="1"/>
  <c r="G232" i="11" s="1"/>
  <c r="G238" i="11" s="1"/>
  <c r="G244" i="11" s="1"/>
  <c r="G250" i="11" s="1"/>
  <c r="G256" i="11" s="1"/>
  <c r="G262" i="11" s="1"/>
  <c r="G268" i="11" s="1"/>
  <c r="G274" i="11" s="1"/>
  <c r="G280" i="11" s="1"/>
  <c r="G286" i="11" s="1"/>
  <c r="G292" i="11" s="1"/>
  <c r="G298" i="11" s="1"/>
  <c r="G304" i="11" s="1"/>
  <c r="G310" i="11" s="1"/>
  <c r="G316" i="11" s="1"/>
  <c r="G322" i="11" s="1"/>
  <c r="G328" i="11" s="1"/>
  <c r="G334" i="11" s="1"/>
  <c r="G340" i="11" s="1"/>
  <c r="G346" i="11" s="1"/>
  <c r="G352" i="11" s="1"/>
  <c r="G358" i="11" s="1"/>
  <c r="G364" i="11" s="1"/>
  <c r="G370" i="11" s="1"/>
  <c r="G201" i="11"/>
  <c r="G207" i="11" s="1"/>
  <c r="G213" i="11" s="1"/>
  <c r="G219" i="11" s="1"/>
  <c r="G225" i="11" s="1"/>
  <c r="G231" i="11" s="1"/>
  <c r="G237" i="11" s="1"/>
  <c r="G243" i="11" s="1"/>
  <c r="G249" i="11" s="1"/>
  <c r="G255" i="11" s="1"/>
  <c r="G261" i="11" s="1"/>
  <c r="G267" i="11" s="1"/>
  <c r="G273" i="11" s="1"/>
  <c r="G279" i="11" s="1"/>
  <c r="G285" i="11" s="1"/>
  <c r="G291" i="11" s="1"/>
  <c r="G297" i="11" s="1"/>
  <c r="G303" i="11" s="1"/>
  <c r="G309" i="11" s="1"/>
  <c r="G315" i="11" s="1"/>
  <c r="G321" i="11" s="1"/>
  <c r="G327" i="11" s="1"/>
  <c r="G333" i="11" s="1"/>
  <c r="G339" i="11" s="1"/>
  <c r="G345" i="11" s="1"/>
  <c r="G351" i="11" s="1"/>
  <c r="G357" i="11" s="1"/>
  <c r="G363" i="11" s="1"/>
  <c r="G369" i="11" s="1"/>
  <c r="G200" i="11"/>
  <c r="G206" i="11" s="1"/>
  <c r="G212" i="11" s="1"/>
  <c r="G218" i="11" s="1"/>
  <c r="G224" i="11" s="1"/>
  <c r="G230" i="11" s="1"/>
  <c r="G236" i="11" s="1"/>
  <c r="G242" i="11" s="1"/>
  <c r="G248" i="11" s="1"/>
  <c r="G254" i="11" s="1"/>
  <c r="G260" i="11" s="1"/>
  <c r="G266" i="11" s="1"/>
  <c r="G272" i="11" s="1"/>
  <c r="G278" i="11" s="1"/>
  <c r="G284" i="11" s="1"/>
  <c r="G290" i="11" s="1"/>
  <c r="G296" i="11" s="1"/>
  <c r="G302" i="11" s="1"/>
  <c r="G308" i="11" s="1"/>
  <c r="G314" i="11" s="1"/>
  <c r="G320" i="11" s="1"/>
  <c r="G326" i="11" s="1"/>
  <c r="G332" i="11" s="1"/>
  <c r="G338" i="11" s="1"/>
  <c r="G344" i="11" s="1"/>
  <c r="G350" i="11" s="1"/>
  <c r="G356" i="11" s="1"/>
  <c r="G362" i="11" s="1"/>
  <c r="G368" i="11" s="1"/>
  <c r="G21" i="11"/>
  <c r="G27" i="11" s="1"/>
  <c r="G33" i="11" s="1"/>
  <c r="G39" i="11" s="1"/>
  <c r="G45" i="11" s="1"/>
  <c r="G51" i="11" s="1"/>
  <c r="G57" i="11" s="1"/>
  <c r="G63" i="11" s="1"/>
  <c r="G69" i="11" s="1"/>
  <c r="G75" i="11" s="1"/>
  <c r="G81" i="11" s="1"/>
  <c r="G87" i="11" s="1"/>
  <c r="G93" i="11" s="1"/>
  <c r="G99" i="11" s="1"/>
  <c r="G105" i="11" s="1"/>
  <c r="G111" i="11" s="1"/>
  <c r="G117" i="11" s="1"/>
  <c r="G123" i="11" s="1"/>
  <c r="G129" i="11" s="1"/>
  <c r="G135" i="11" s="1"/>
  <c r="G141" i="11" s="1"/>
  <c r="G147" i="11" s="1"/>
  <c r="G153" i="11" s="1"/>
  <c r="G159" i="11" s="1"/>
  <c r="G165" i="11" s="1"/>
  <c r="G171" i="11" s="1"/>
  <c r="G177" i="11" s="1"/>
  <c r="G183" i="11" s="1"/>
  <c r="G189" i="11" s="1"/>
  <c r="G22" i="11"/>
  <c r="G28" i="11" s="1"/>
  <c r="G34" i="11" s="1"/>
  <c r="G40" i="11" s="1"/>
  <c r="G46" i="11" s="1"/>
  <c r="G52" i="11" s="1"/>
  <c r="G58" i="11" s="1"/>
  <c r="G64" i="11" s="1"/>
  <c r="G70" i="11" s="1"/>
  <c r="G76" i="11" s="1"/>
  <c r="G82" i="11" s="1"/>
  <c r="G88" i="11" s="1"/>
  <c r="G94" i="11" s="1"/>
  <c r="G100" i="11" s="1"/>
  <c r="G106" i="11" s="1"/>
  <c r="G112" i="11" s="1"/>
  <c r="G118" i="11" s="1"/>
  <c r="G124" i="11" s="1"/>
  <c r="G130" i="11" s="1"/>
  <c r="G136" i="11" s="1"/>
  <c r="G142" i="11" s="1"/>
  <c r="G148" i="11" s="1"/>
  <c r="G154" i="11" s="1"/>
  <c r="G160" i="11" s="1"/>
  <c r="G166" i="11" s="1"/>
  <c r="G172" i="11" s="1"/>
  <c r="G178" i="11" s="1"/>
  <c r="G184" i="11" s="1"/>
  <c r="G190" i="11" s="1"/>
  <c r="G23" i="11"/>
  <c r="G29" i="11" s="1"/>
  <c r="G35" i="11" s="1"/>
  <c r="G41" i="11" s="1"/>
  <c r="G47" i="11" s="1"/>
  <c r="G53" i="11" s="1"/>
  <c r="G59" i="11" s="1"/>
  <c r="G65" i="11" s="1"/>
  <c r="G71" i="11" s="1"/>
  <c r="G77" i="11" s="1"/>
  <c r="G83" i="11" s="1"/>
  <c r="G89" i="11" s="1"/>
  <c r="G95" i="11" s="1"/>
  <c r="G101" i="11" s="1"/>
  <c r="G107" i="11" s="1"/>
  <c r="G113" i="11" s="1"/>
  <c r="G119" i="11" s="1"/>
  <c r="G125" i="11" s="1"/>
  <c r="G131" i="11" s="1"/>
  <c r="G137" i="11" s="1"/>
  <c r="G143" i="11" s="1"/>
  <c r="G149" i="11" s="1"/>
  <c r="G155" i="11" s="1"/>
  <c r="G161" i="11" s="1"/>
  <c r="G167" i="11" s="1"/>
  <c r="G173" i="11" s="1"/>
  <c r="G179" i="11" s="1"/>
  <c r="G185" i="11" s="1"/>
  <c r="G191" i="11" s="1"/>
  <c r="G24" i="11"/>
  <c r="G30" i="11" s="1"/>
  <c r="G36" i="11" s="1"/>
  <c r="G42" i="11" s="1"/>
  <c r="G48" i="11" s="1"/>
  <c r="G54" i="11" s="1"/>
  <c r="G60" i="11" s="1"/>
  <c r="G66" i="11" s="1"/>
  <c r="G72" i="11" s="1"/>
  <c r="G78" i="11" s="1"/>
  <c r="G84" i="11" s="1"/>
  <c r="G90" i="11" s="1"/>
  <c r="G96" i="11" s="1"/>
  <c r="G102" i="11" s="1"/>
  <c r="G108" i="11" s="1"/>
  <c r="G114" i="11" s="1"/>
  <c r="G120" i="11" s="1"/>
  <c r="G126" i="11" s="1"/>
  <c r="G132" i="11" s="1"/>
  <c r="G138" i="11" s="1"/>
  <c r="G144" i="11" s="1"/>
  <c r="G150" i="11" s="1"/>
  <c r="G156" i="11" s="1"/>
  <c r="G162" i="11" s="1"/>
  <c r="G168" i="11" s="1"/>
  <c r="G174" i="11" s="1"/>
  <c r="G180" i="11" s="1"/>
  <c r="G186" i="11" s="1"/>
  <c r="G192" i="11" s="1"/>
  <c r="G25" i="11"/>
  <c r="G31" i="11" s="1"/>
  <c r="G37" i="11" s="1"/>
  <c r="G43" i="11" s="1"/>
  <c r="G49" i="11" s="1"/>
  <c r="G55" i="11" s="1"/>
  <c r="G61" i="11" s="1"/>
  <c r="G67" i="11" s="1"/>
  <c r="G73" i="11" s="1"/>
  <c r="G79" i="11" s="1"/>
  <c r="G85" i="11" s="1"/>
  <c r="G91" i="11" s="1"/>
  <c r="G97" i="11" s="1"/>
  <c r="G103" i="11" s="1"/>
  <c r="G109" i="11" s="1"/>
  <c r="G115" i="11" s="1"/>
  <c r="G121" i="11" s="1"/>
  <c r="G127" i="11" s="1"/>
  <c r="G133" i="11" s="1"/>
  <c r="G139" i="11" s="1"/>
  <c r="G145" i="11" s="1"/>
  <c r="G151" i="11" s="1"/>
  <c r="G157" i="11" s="1"/>
  <c r="G163" i="11" s="1"/>
  <c r="G169" i="11" s="1"/>
  <c r="G175" i="11" s="1"/>
  <c r="G181" i="11" s="1"/>
  <c r="G187" i="11" s="1"/>
  <c r="G193" i="11" s="1"/>
  <c r="G20" i="11"/>
  <c r="G26" i="11" s="1"/>
  <c r="G32" i="11" s="1"/>
  <c r="G38" i="11" s="1"/>
  <c r="G44" i="11" s="1"/>
  <c r="G50" i="11" s="1"/>
  <c r="G56" i="11" s="1"/>
  <c r="G62" i="11" s="1"/>
  <c r="G68" i="11" s="1"/>
  <c r="G74" i="11" s="1"/>
  <c r="G80" i="11" s="1"/>
  <c r="G86" i="11" s="1"/>
  <c r="G92" i="11" s="1"/>
  <c r="G98" i="11" s="1"/>
  <c r="G104" i="11" s="1"/>
  <c r="G110" i="11" s="1"/>
  <c r="G116" i="11" s="1"/>
  <c r="G122" i="11" s="1"/>
  <c r="G128" i="11" s="1"/>
  <c r="G134" i="11" s="1"/>
  <c r="G140" i="11" s="1"/>
  <c r="G146" i="11" s="1"/>
  <c r="G152" i="11" s="1"/>
  <c r="G158" i="11" s="1"/>
  <c r="G164" i="11" s="1"/>
  <c r="G170" i="11" s="1"/>
  <c r="G176" i="11" s="1"/>
  <c r="G182" i="11" s="1"/>
  <c r="G188" i="11" s="1"/>
  <c r="H205" i="11"/>
  <c r="I205" i="11" s="1"/>
  <c r="H204" i="11"/>
  <c r="I204" i="11" s="1"/>
  <c r="H203" i="11"/>
  <c r="I203" i="11" s="1"/>
  <c r="H202" i="11"/>
  <c r="I202" i="11" s="1"/>
  <c r="H201" i="11"/>
  <c r="I201" i="11" s="1"/>
  <c r="H200" i="11"/>
  <c r="I200" i="11" s="1"/>
  <c r="H157" i="11"/>
  <c r="H163" i="11" s="1"/>
  <c r="H175" i="11" s="1"/>
  <c r="H181" i="11" s="1"/>
  <c r="H156" i="11"/>
  <c r="H162" i="11" s="1"/>
  <c r="H174" i="11" s="1"/>
  <c r="H180" i="11" s="1"/>
  <c r="H155" i="11"/>
  <c r="H161" i="11" s="1"/>
  <c r="H173" i="11" s="1"/>
  <c r="H179" i="11" s="1"/>
  <c r="H154" i="11"/>
  <c r="H160" i="11" s="1"/>
  <c r="H172" i="11" s="1"/>
  <c r="H178" i="11" s="1"/>
  <c r="H153" i="11"/>
  <c r="H159" i="11" s="1"/>
  <c r="H171" i="11" s="1"/>
  <c r="H177" i="11" s="1"/>
  <c r="H152" i="11"/>
  <c r="H158" i="11" s="1"/>
  <c r="H170" i="11" s="1"/>
  <c r="H176" i="11" s="1"/>
  <c r="H61" i="11"/>
  <c r="H67" i="11" s="1"/>
  <c r="H73" i="11" s="1"/>
  <c r="H79" i="11" s="1"/>
  <c r="H85" i="11" s="1"/>
  <c r="H60" i="11"/>
  <c r="H66" i="11" s="1"/>
  <c r="H72" i="11" s="1"/>
  <c r="H78" i="11" s="1"/>
  <c r="H84" i="11" s="1"/>
  <c r="H59" i="11"/>
  <c r="H65" i="11" s="1"/>
  <c r="H71" i="11" s="1"/>
  <c r="H77" i="11" s="1"/>
  <c r="H83" i="11" s="1"/>
  <c r="H58" i="11"/>
  <c r="H64" i="11" s="1"/>
  <c r="H70" i="11" s="1"/>
  <c r="H76" i="11" s="1"/>
  <c r="H82" i="11" s="1"/>
  <c r="H57" i="11"/>
  <c r="H63" i="11" s="1"/>
  <c r="H69" i="11" s="1"/>
  <c r="H75" i="11" s="1"/>
  <c r="H81" i="11" s="1"/>
  <c r="H56" i="11"/>
  <c r="H62" i="11" s="1"/>
  <c r="H68" i="11" s="1"/>
  <c r="H74" i="11" s="1"/>
  <c r="H80" i="11" s="1"/>
  <c r="H25" i="11"/>
  <c r="I25" i="11" s="1"/>
  <c r="H24" i="11"/>
  <c r="I24" i="11" s="1"/>
  <c r="H23" i="11"/>
  <c r="I23" i="11" s="1"/>
  <c r="H22" i="11"/>
  <c r="I22" i="11" s="1"/>
  <c r="H21" i="11"/>
  <c r="I21" i="11" s="1"/>
  <c r="H20" i="11"/>
  <c r="I20" i="11" s="1"/>
  <c r="H31" i="11"/>
  <c r="H30" i="11"/>
  <c r="H29" i="11"/>
  <c r="H28" i="11"/>
  <c r="H27" i="11"/>
  <c r="H26" i="11"/>
  <c r="H37" i="11"/>
  <c r="H36" i="11"/>
  <c r="H35" i="11"/>
  <c r="H34" i="11"/>
  <c r="H33" i="11"/>
  <c r="H32" i="11"/>
  <c r="H43" i="11"/>
  <c r="H49" i="11" s="1"/>
  <c r="H42" i="11"/>
  <c r="H48" i="11" s="1"/>
  <c r="H41" i="11"/>
  <c r="H47" i="11" s="1"/>
  <c r="H40" i="11"/>
  <c r="H46" i="11" s="1"/>
  <c r="H39" i="11"/>
  <c r="H45" i="11" s="1"/>
  <c r="H38" i="11"/>
  <c r="H44" i="11" s="1"/>
  <c r="X43" i="13" l="1"/>
  <c r="X42" i="13"/>
  <c r="Y42" i="13"/>
  <c r="W44" i="13"/>
  <c r="W10" i="13"/>
  <c r="X9" i="13"/>
  <c r="G1835" i="13"/>
  <c r="G2825" i="13"/>
  <c r="G2044" i="13"/>
  <c r="G2670" i="13"/>
  <c r="G1185" i="13"/>
  <c r="G3233" i="13"/>
  <c r="G1821" i="13"/>
  <c r="G2347" i="13"/>
  <c r="G3689" i="13"/>
  <c r="G4106" i="13"/>
  <c r="G980" i="13"/>
  <c r="G3277" i="13"/>
  <c r="G3657" i="13"/>
  <c r="G3457" i="13"/>
  <c r="G3499" i="13"/>
  <c r="G3138" i="13"/>
  <c r="G1276" i="13"/>
  <c r="G3625" i="13"/>
  <c r="G1827" i="13"/>
  <c r="G553" i="13"/>
  <c r="G286" i="13"/>
  <c r="G1621" i="13"/>
  <c r="G1652" i="13"/>
  <c r="G1014" i="13"/>
  <c r="G665" i="13"/>
  <c r="G401" i="13"/>
  <c r="G3467" i="13"/>
  <c r="G2963" i="13"/>
  <c r="G2866" i="13"/>
  <c r="G3307" i="13"/>
  <c r="G305" i="13"/>
  <c r="G837" i="13"/>
  <c r="G2072" i="13"/>
  <c r="G1636" i="13"/>
  <c r="G930" i="13"/>
  <c r="G3780" i="13"/>
  <c r="G346" i="13"/>
  <c r="G2640" i="13"/>
  <c r="G257" i="13"/>
  <c r="G4121" i="13"/>
  <c r="G2513" i="13"/>
  <c r="G3770" i="13"/>
  <c r="G2542" i="13"/>
  <c r="G2018" i="13"/>
  <c r="G3327" i="13"/>
  <c r="G1190" i="13"/>
  <c r="G3829" i="13"/>
  <c r="G3705" i="13"/>
  <c r="G2694" i="13"/>
  <c r="G1490" i="13"/>
  <c r="G2047" i="13"/>
  <c r="G261" i="13"/>
  <c r="G3148" i="13"/>
  <c r="G1005" i="13"/>
  <c r="G2792" i="13"/>
  <c r="G4181" i="13"/>
  <c r="G2403" i="13"/>
  <c r="G816" i="13"/>
  <c r="G3303" i="13"/>
  <c r="G2484" i="13"/>
  <c r="G3543" i="13"/>
  <c r="G344" i="13"/>
  <c r="G2387" i="13"/>
  <c r="G3845" i="13"/>
  <c r="G3697" i="13"/>
  <c r="G2355" i="13"/>
  <c r="G1377" i="13"/>
  <c r="G1995" i="13"/>
  <c r="G3708" i="13"/>
  <c r="G1117" i="13"/>
  <c r="G1342" i="13"/>
  <c r="G730" i="13"/>
  <c r="G576" i="13"/>
  <c r="G3734" i="13"/>
  <c r="G4062" i="13"/>
  <c r="G2485" i="13"/>
  <c r="G455" i="13"/>
  <c r="G440" i="13"/>
  <c r="G3796" i="13"/>
  <c r="G3542" i="13"/>
  <c r="G387" i="13"/>
  <c r="G935" i="13"/>
  <c r="G661" i="13"/>
  <c r="G37" i="13"/>
  <c r="G1593" i="13"/>
  <c r="G345" i="13"/>
  <c r="G445" i="13"/>
  <c r="G1476" i="13"/>
  <c r="G1619" i="13"/>
  <c r="G3512" i="13"/>
  <c r="G4182" i="13"/>
  <c r="G3370" i="13"/>
  <c r="G22" i="13"/>
  <c r="G3889" i="13"/>
  <c r="G3638" i="13"/>
  <c r="G667" i="13"/>
  <c r="G385" i="13"/>
  <c r="G442" i="13"/>
  <c r="G3710" i="13"/>
  <c r="G334" i="13"/>
  <c r="G2236" i="13"/>
  <c r="G835" i="13"/>
  <c r="G1103" i="13"/>
  <c r="G2461" i="13"/>
  <c r="G1468" i="13"/>
  <c r="G3381" i="13"/>
  <c r="G1305" i="13"/>
  <c r="G1792" i="13"/>
  <c r="G4085" i="13"/>
  <c r="G2741" i="13"/>
  <c r="G1620" i="13"/>
  <c r="G1169" i="13"/>
  <c r="G4130" i="13"/>
  <c r="G3617" i="13"/>
  <c r="G2568" i="13"/>
  <c r="G3021" i="13"/>
  <c r="G3800" i="13"/>
  <c r="G3015" i="13"/>
  <c r="G579" i="13"/>
  <c r="G4038" i="13"/>
  <c r="G2407" i="13"/>
  <c r="G3211" i="13"/>
  <c r="G4162" i="13"/>
  <c r="G556" i="13"/>
  <c r="G2431" i="13"/>
  <c r="G209" i="13"/>
  <c r="G52" i="13"/>
  <c r="G227" i="13"/>
  <c r="G2476" i="13"/>
  <c r="G3832" i="13"/>
  <c r="G2205" i="13"/>
  <c r="G3789" i="13"/>
  <c r="G853" i="13"/>
  <c r="G2923" i="13"/>
  <c r="G362" i="13"/>
  <c r="G516" i="13"/>
  <c r="G3597" i="13"/>
  <c r="G491" i="13"/>
  <c r="G2515" i="13"/>
  <c r="G400" i="13"/>
  <c r="G3160" i="13"/>
  <c r="G2837" i="13"/>
  <c r="G2145" i="13"/>
  <c r="G234" i="13"/>
  <c r="G4163" i="13"/>
  <c r="G2829" i="13"/>
  <c r="G2934" i="13"/>
  <c r="G3558" i="13"/>
  <c r="G1690" i="13"/>
  <c r="G4027" i="13"/>
  <c r="G1439" i="13"/>
  <c r="G2704" i="13"/>
  <c r="G3539" i="13"/>
  <c r="G3487" i="13"/>
  <c r="G406" i="13"/>
  <c r="G1478" i="13"/>
  <c r="G2038" i="13"/>
  <c r="G914" i="13"/>
  <c r="G3105" i="13"/>
  <c r="G2750" i="13"/>
  <c r="G3426" i="13"/>
  <c r="G886" i="13"/>
  <c r="G922" i="13"/>
  <c r="G399" i="13"/>
  <c r="G2422" i="13"/>
  <c r="G3372" i="13"/>
  <c r="G117" i="13"/>
  <c r="G2624" i="13"/>
  <c r="G1844" i="13"/>
  <c r="G3358" i="13"/>
  <c r="G3078" i="13"/>
  <c r="G3154" i="13"/>
  <c r="G3155" i="13"/>
  <c r="G2246" i="13"/>
  <c r="G3945" i="13"/>
  <c r="G48" i="13"/>
  <c r="G2156" i="13"/>
  <c r="G1184" i="13"/>
  <c r="G4187" i="13"/>
  <c r="G1252" i="13"/>
  <c r="G60" i="13"/>
  <c r="G1541" i="13"/>
  <c r="G388" i="13"/>
  <c r="G2647" i="13"/>
  <c r="G2046" i="13"/>
  <c r="G4022" i="13"/>
  <c r="G3451" i="13"/>
  <c r="G2208" i="13"/>
  <c r="G571" i="13"/>
  <c r="G384" i="13"/>
  <c r="G3152" i="13"/>
  <c r="G1381" i="13"/>
  <c r="G736" i="13"/>
  <c r="G1036" i="13"/>
  <c r="G1837" i="13"/>
  <c r="G2719" i="13"/>
  <c r="G1029" i="13"/>
  <c r="G3870" i="13"/>
  <c r="G1419" i="13"/>
  <c r="G961" i="13"/>
  <c r="G2381" i="13"/>
  <c r="G4019" i="13"/>
  <c r="G3047" i="13"/>
  <c r="G3712" i="13"/>
  <c r="G3948" i="13"/>
  <c r="G1977" i="13"/>
  <c r="G1994" i="13"/>
  <c r="G936" i="13"/>
  <c r="G1741" i="13"/>
  <c r="G531" i="13"/>
  <c r="G1897" i="13"/>
  <c r="G1006" i="13"/>
  <c r="G3627" i="13"/>
  <c r="G3409" i="13"/>
  <c r="G3134" i="13"/>
  <c r="G480" i="13"/>
  <c r="G3371" i="13"/>
  <c r="G446" i="13"/>
  <c r="G288" i="13"/>
  <c r="G2876" i="13"/>
  <c r="G3444" i="13"/>
  <c r="G3808" i="13"/>
  <c r="G650" i="13"/>
  <c r="G3843" i="13"/>
  <c r="G4037" i="13"/>
  <c r="G4150" i="13"/>
  <c r="G3178" i="13"/>
  <c r="G158" i="13"/>
  <c r="G488" i="13"/>
  <c r="G140" i="13"/>
  <c r="G929" i="13"/>
  <c r="G1852" i="13"/>
  <c r="G2604" i="13"/>
  <c r="G3607" i="13"/>
  <c r="G2724" i="13"/>
  <c r="G2938" i="13"/>
  <c r="G2499" i="13"/>
  <c r="G863" i="13"/>
  <c r="G2733" i="13"/>
  <c r="G2793" i="13"/>
  <c r="G2416" i="13"/>
  <c r="G148" i="13"/>
  <c r="G2411" i="13"/>
  <c r="G819" i="13"/>
  <c r="G1100" i="13"/>
  <c r="G2011" i="13"/>
  <c r="G1618" i="13"/>
  <c r="G163" i="13"/>
  <c r="G3565" i="13"/>
  <c r="G2242" i="13"/>
  <c r="G443" i="13"/>
  <c r="G1651" i="13"/>
  <c r="G4193" i="13"/>
  <c r="G898" i="13"/>
  <c r="G750" i="13"/>
  <c r="G3356" i="13"/>
  <c r="G2487" i="13"/>
  <c r="G1147" i="13"/>
  <c r="G250" i="13"/>
  <c r="G551" i="13"/>
  <c r="G3918" i="13"/>
  <c r="G2302" i="13"/>
  <c r="G679" i="13"/>
  <c r="G3132" i="13"/>
  <c r="G3481" i="13"/>
  <c r="G2473" i="13"/>
  <c r="G4143" i="13"/>
  <c r="G1713" i="13"/>
  <c r="G2751" i="13"/>
  <c r="G4074" i="13"/>
  <c r="G2488" i="13"/>
  <c r="G1456" i="13"/>
  <c r="G325" i="13"/>
  <c r="G588" i="13"/>
  <c r="G2565" i="13"/>
  <c r="G3735" i="13"/>
  <c r="G767" i="13"/>
  <c r="G865" i="13"/>
  <c r="G2119" i="13"/>
  <c r="G3050" i="13"/>
  <c r="G3008" i="13"/>
  <c r="G1178" i="13"/>
  <c r="G3255" i="13"/>
  <c r="G2530" i="13"/>
  <c r="G3874" i="13"/>
  <c r="G3226" i="13"/>
  <c r="G2914" i="13"/>
  <c r="G2188" i="13"/>
  <c r="G3250" i="13"/>
  <c r="G1123" i="13"/>
  <c r="G3463" i="13"/>
  <c r="G3145" i="13"/>
  <c r="G231" i="13"/>
  <c r="G219" i="13"/>
  <c r="G2106" i="13"/>
  <c r="G1684" i="13"/>
  <c r="G1685" i="13"/>
  <c r="G1617" i="13"/>
  <c r="G1515" i="13"/>
  <c r="G3054" i="13"/>
  <c r="G2052" i="13"/>
  <c r="G1758" i="13"/>
  <c r="G3707" i="13"/>
  <c r="G218" i="13"/>
  <c r="G11" i="13"/>
  <c r="G3753" i="13"/>
  <c r="G3715" i="13"/>
  <c r="G193" i="13"/>
  <c r="G1127" i="13"/>
  <c r="G2947" i="13"/>
  <c r="G599" i="13"/>
  <c r="G1382" i="13"/>
  <c r="G2417" i="13"/>
  <c r="G161" i="13"/>
  <c r="G738" i="13"/>
  <c r="G3629" i="13"/>
  <c r="G4126" i="13"/>
  <c r="G2220" i="13"/>
  <c r="G1580" i="13"/>
  <c r="G3666" i="13"/>
  <c r="G975" i="13"/>
  <c r="G252" i="13"/>
  <c r="G3756" i="13"/>
  <c r="G2351" i="13"/>
  <c r="G3547" i="13"/>
  <c r="G3668" i="13"/>
  <c r="G1943" i="13"/>
  <c r="G1501" i="13"/>
  <c r="G245" i="13"/>
  <c r="G208" i="13"/>
  <c r="G761" i="13"/>
  <c r="G697" i="13"/>
  <c r="G677" i="13"/>
  <c r="G683" i="13"/>
  <c r="G395" i="13"/>
  <c r="G514" i="13"/>
  <c r="G3528" i="13"/>
  <c r="G764" i="13"/>
  <c r="G4183" i="13"/>
  <c r="G492" i="13"/>
  <c r="G392" i="13"/>
  <c r="G1385" i="13"/>
  <c r="G2718" i="13"/>
  <c r="G459" i="13"/>
  <c r="G3954" i="13"/>
  <c r="G3441" i="13"/>
  <c r="G2732" i="13"/>
  <c r="G4071" i="13"/>
  <c r="G31" i="13"/>
  <c r="G2456" i="13"/>
  <c r="G4013" i="13"/>
  <c r="G2745" i="13"/>
  <c r="G369" i="13"/>
  <c r="G95" i="13"/>
  <c r="G2752" i="13"/>
  <c r="G2447" i="13"/>
  <c r="G2928" i="13"/>
  <c r="G2008" i="13"/>
  <c r="G1176" i="13"/>
  <c r="G2071" i="13"/>
  <c r="G3022" i="13"/>
  <c r="G3139" i="13"/>
  <c r="G1926" i="13"/>
  <c r="G3904" i="13"/>
  <c r="G3133" i="13"/>
  <c r="G948" i="13"/>
  <c r="G1115" i="13"/>
  <c r="G3322" i="13"/>
  <c r="G3121" i="13"/>
  <c r="G29" i="13"/>
  <c r="G801" i="13"/>
  <c r="G2502" i="13"/>
  <c r="G1192" i="13"/>
  <c r="G1161" i="13"/>
  <c r="G1353" i="13"/>
  <c r="G1801" i="13"/>
  <c r="G991" i="13"/>
  <c r="G1108" i="13"/>
  <c r="G3611" i="13"/>
  <c r="G3272" i="13"/>
  <c r="G1186" i="13"/>
  <c r="G3811" i="13"/>
  <c r="G3427" i="13"/>
  <c r="G4049" i="13"/>
  <c r="G3477" i="13"/>
  <c r="G2644" i="13"/>
  <c r="G3363" i="13"/>
  <c r="G433" i="13"/>
  <c r="G301" i="13"/>
  <c r="G3445" i="13"/>
  <c r="G2739" i="13"/>
  <c r="G1412" i="13"/>
  <c r="G1665" i="13"/>
  <c r="G241" i="13"/>
  <c r="G752" i="13"/>
  <c r="G2358" i="13"/>
  <c r="G1303" i="13"/>
  <c r="G1555" i="13"/>
  <c r="G727" i="13"/>
  <c r="G2021" i="13"/>
  <c r="G759" i="13"/>
  <c r="G276" i="13"/>
  <c r="G2337" i="13"/>
  <c r="G1773" i="13"/>
  <c r="G604" i="13"/>
  <c r="G264" i="13"/>
  <c r="G2494" i="13"/>
  <c r="G1919" i="13"/>
  <c r="G1007" i="13"/>
  <c r="G1601" i="13"/>
  <c r="G3297" i="13"/>
  <c r="G4138" i="13"/>
  <c r="G1319" i="13"/>
  <c r="G618" i="13"/>
  <c r="G1240" i="13"/>
  <c r="G3394" i="13"/>
  <c r="G993" i="13"/>
  <c r="G704" i="13"/>
  <c r="G3450" i="13"/>
  <c r="G1349" i="13"/>
  <c r="G2406" i="13"/>
  <c r="G3252" i="13"/>
  <c r="G3742" i="13"/>
  <c r="G1966" i="13"/>
  <c r="G867" i="13"/>
  <c r="G3398" i="13"/>
  <c r="G197" i="13"/>
  <c r="G3065" i="13"/>
  <c r="G487" i="13"/>
  <c r="G2063" i="13"/>
  <c r="G700" i="13"/>
  <c r="G2553" i="13"/>
  <c r="G1563" i="13"/>
  <c r="G3274" i="13"/>
  <c r="G2822" i="13"/>
  <c r="G449" i="13"/>
  <c r="G1623" i="13"/>
  <c r="G3292" i="13"/>
  <c r="G2356" i="13"/>
  <c r="G2548" i="13"/>
  <c r="G519" i="13"/>
  <c r="G1546" i="13"/>
  <c r="G3520" i="13"/>
  <c r="G34" i="13"/>
  <c r="G1952" i="13"/>
  <c r="G4067" i="13"/>
  <c r="G3228" i="13"/>
  <c r="G3425" i="13"/>
  <c r="G3497" i="13"/>
  <c r="G1622" i="13"/>
  <c r="G3465" i="13"/>
  <c r="G3220" i="13"/>
  <c r="G303" i="13"/>
  <c r="G3113" i="13"/>
  <c r="G21" i="13"/>
  <c r="G2873" i="13"/>
  <c r="G3205" i="13"/>
  <c r="G3564" i="13"/>
  <c r="G3517" i="13"/>
  <c r="G2803" i="13"/>
  <c r="G3049" i="13"/>
  <c r="G1307" i="13"/>
  <c r="G1783" i="13"/>
  <c r="G2223" i="13"/>
  <c r="G2877" i="13"/>
  <c r="G3332" i="13"/>
  <c r="G632" i="13"/>
  <c r="G3270" i="13"/>
  <c r="G4191" i="13"/>
  <c r="G2507" i="13"/>
  <c r="G688" i="13"/>
  <c r="G3393" i="13"/>
  <c r="G2576" i="13"/>
  <c r="G3716" i="13"/>
  <c r="G1045" i="13"/>
  <c r="G2470" i="13"/>
  <c r="G1167" i="13"/>
  <c r="G1497" i="13"/>
  <c r="G2525" i="13"/>
  <c r="G2360" i="13"/>
  <c r="G1101" i="13"/>
  <c r="G517" i="13"/>
  <c r="G436" i="13"/>
  <c r="G621" i="13"/>
  <c r="G3609" i="13"/>
  <c r="G2631" i="13"/>
  <c r="G2579" i="13"/>
  <c r="G3973" i="13"/>
  <c r="G1632" i="13"/>
  <c r="G1012" i="13"/>
  <c r="G3384" i="13"/>
  <c r="G3803" i="13"/>
  <c r="G3788" i="13"/>
  <c r="G1850" i="13"/>
  <c r="G1472" i="13"/>
  <c r="G2056" i="13"/>
  <c r="G2799" i="13"/>
  <c r="G2371" i="13"/>
  <c r="G2299" i="13"/>
  <c r="G2380" i="13"/>
  <c r="G513" i="13"/>
  <c r="G2306" i="13"/>
  <c r="G3659" i="13"/>
  <c r="G3867" i="13"/>
  <c r="G3784" i="13"/>
  <c r="G3990" i="13"/>
  <c r="G1242" i="13"/>
  <c r="G1706" i="13"/>
  <c r="G3395" i="13"/>
  <c r="G563" i="13"/>
  <c r="G2777" i="13"/>
  <c r="G3679" i="13"/>
  <c r="G2840" i="13"/>
  <c r="G2617" i="13"/>
  <c r="G600" i="13"/>
  <c r="G1929" i="13"/>
  <c r="G2324" i="13"/>
  <c r="G584" i="13"/>
  <c r="G450" i="13"/>
  <c r="G2660" i="13"/>
  <c r="G177" i="13"/>
  <c r="G2450" i="13"/>
  <c r="G3218" i="13"/>
  <c r="G2480" i="13"/>
  <c r="G1046" i="13"/>
  <c r="G1166" i="13"/>
  <c r="G4175" i="13"/>
  <c r="G1693" i="13"/>
  <c r="G162" i="13"/>
  <c r="G1699" i="13"/>
  <c r="G3331" i="13"/>
  <c r="G3165" i="13"/>
  <c r="G2796" i="13"/>
  <c r="G1624" i="13"/>
  <c r="G38" i="13"/>
  <c r="G2323" i="13"/>
  <c r="G3686" i="13"/>
  <c r="G508" i="13"/>
  <c r="G2309" i="13"/>
  <c r="G732" i="13"/>
  <c r="G1179" i="13"/>
  <c r="G3262" i="13"/>
  <c r="G376" i="13"/>
  <c r="G1437" i="13"/>
  <c r="G2241" i="13"/>
  <c r="G3567" i="13"/>
  <c r="G4192" i="13"/>
  <c r="G299" i="13"/>
  <c r="G812" i="13"/>
  <c r="G959" i="13"/>
  <c r="G1140" i="13"/>
  <c r="G3483" i="13"/>
  <c r="G1871" i="13"/>
  <c r="G3033" i="13"/>
  <c r="G3088" i="13"/>
  <c r="G876" i="13"/>
  <c r="G4053" i="13"/>
  <c r="G2158" i="13"/>
  <c r="G3392" i="13"/>
  <c r="G1316" i="13"/>
  <c r="G998" i="13"/>
  <c r="G142" i="13"/>
  <c r="G2534" i="13"/>
  <c r="G281" i="13"/>
  <c r="G3473" i="13"/>
  <c r="G319" i="13"/>
  <c r="G1062" i="13"/>
  <c r="G3544" i="13"/>
  <c r="G4069" i="13"/>
  <c r="G2288" i="13"/>
  <c r="G3852" i="13"/>
  <c r="G634" i="13"/>
  <c r="G2107" i="13"/>
  <c r="G4086" i="13"/>
  <c r="G1765" i="13"/>
  <c r="G1904" i="13"/>
  <c r="G1467" i="13"/>
  <c r="G2600" i="13"/>
  <c r="G3656" i="13"/>
  <c r="G1634" i="13"/>
  <c r="G616" i="13"/>
  <c r="G3489" i="13"/>
  <c r="G3729" i="13"/>
  <c r="G3992" i="13"/>
  <c r="G3980" i="13"/>
  <c r="G1648" i="13"/>
  <c r="G593" i="13"/>
  <c r="G3267" i="13"/>
  <c r="G4165" i="13"/>
  <c r="G2800" i="13"/>
  <c r="G486" i="13"/>
  <c r="G3206" i="13"/>
  <c r="G1645" i="13"/>
  <c r="G2335" i="13"/>
  <c r="G439" i="13"/>
  <c r="G714" i="13"/>
  <c r="G2164" i="13"/>
  <c r="G1577" i="13"/>
  <c r="G3436" i="13"/>
  <c r="G2098" i="13"/>
  <c r="G2815" i="13"/>
  <c r="G1657" i="13"/>
  <c r="G647" i="13"/>
  <c r="G1009" i="13"/>
  <c r="G1087" i="13"/>
  <c r="G3645" i="13"/>
  <c r="G2606" i="13"/>
  <c r="G1441" i="13"/>
  <c r="G3593" i="13"/>
  <c r="G910" i="13"/>
  <c r="G561" i="13"/>
  <c r="G885" i="13"/>
  <c r="G460" i="13"/>
  <c r="G2464" i="13"/>
  <c r="G3189" i="13"/>
  <c r="G1462" i="13"/>
  <c r="G1239" i="13"/>
  <c r="G3732" i="13"/>
  <c r="G3219" i="13"/>
  <c r="G3977" i="13"/>
  <c r="G3299" i="13"/>
  <c r="G3030" i="13"/>
  <c r="G2889" i="13"/>
  <c r="G755" i="13"/>
  <c r="G2834" i="13"/>
  <c r="G2987" i="13"/>
  <c r="G306" i="13"/>
  <c r="G888" i="13"/>
  <c r="G2237" i="13"/>
  <c r="G1329" i="13"/>
  <c r="G2311" i="13"/>
  <c r="G2625" i="13"/>
  <c r="G1206" i="13"/>
  <c r="G1040" i="13"/>
  <c r="G4148" i="13"/>
  <c r="G2831" i="13"/>
  <c r="G1543" i="13"/>
  <c r="G3194" i="13"/>
  <c r="G756" i="13"/>
  <c r="G3743" i="13"/>
  <c r="G3819" i="13"/>
  <c r="G649" i="13"/>
  <c r="G2167" i="13"/>
  <c r="G3062" i="13"/>
  <c r="G3730" i="13"/>
  <c r="G428" i="13"/>
  <c r="G1644" i="13"/>
  <c r="G1343" i="13"/>
  <c r="G1760" i="13"/>
  <c r="G171" i="13"/>
  <c r="G2240" i="13"/>
  <c r="G2396" i="13"/>
  <c r="G123" i="13"/>
  <c r="G4070" i="13"/>
  <c r="G4057" i="13"/>
  <c r="G3283" i="13"/>
  <c r="G3825" i="13"/>
  <c r="G2224" i="13"/>
  <c r="G2560" i="13"/>
  <c r="G2031" i="13"/>
  <c r="G2301" i="13"/>
  <c r="G493" i="13"/>
  <c r="G848" i="13"/>
  <c r="G1330" i="13"/>
  <c r="G1946" i="13"/>
  <c r="G3690" i="13"/>
  <c r="G2218" i="13"/>
  <c r="G3352" i="13"/>
  <c r="G1130" i="13"/>
  <c r="G3227" i="13"/>
  <c r="G2830" i="13"/>
  <c r="G1387" i="13"/>
  <c r="G2774" i="13"/>
  <c r="G1369" i="13"/>
  <c r="G3723" i="13"/>
  <c r="G1228" i="13"/>
  <c r="G2109" i="13"/>
  <c r="G124" i="13"/>
  <c r="G3023" i="13"/>
  <c r="G1221" i="13"/>
  <c r="G1843" i="13"/>
  <c r="G327" i="13"/>
  <c r="G673" i="13"/>
  <c r="G1368" i="13"/>
  <c r="G1268" i="13"/>
  <c r="G3699" i="13"/>
  <c r="G2926" i="13"/>
  <c r="G489" i="13"/>
  <c r="G262" i="13"/>
  <c r="G1053" i="13"/>
  <c r="G3574" i="13"/>
  <c r="G1862" i="13"/>
  <c r="G1151" i="13"/>
  <c r="G3196" i="13"/>
  <c r="G2599" i="13"/>
  <c r="G2025" i="13"/>
  <c r="G548" i="13"/>
  <c r="G1399" i="13"/>
  <c r="G2944" i="13"/>
  <c r="G54" i="13"/>
  <c r="G1590" i="13"/>
  <c r="G2754" i="13"/>
  <c r="G116" i="13"/>
  <c r="G182" i="13"/>
  <c r="G788" i="13"/>
  <c r="G3478" i="13"/>
  <c r="G2667" i="13"/>
  <c r="G3110" i="13"/>
  <c r="G3281" i="13"/>
  <c r="G3007" i="13"/>
  <c r="G3079" i="13"/>
  <c r="G4052" i="13"/>
  <c r="G2207" i="13"/>
  <c r="G1551" i="13"/>
  <c r="G4122" i="13"/>
  <c r="G3161" i="13"/>
  <c r="G285" i="13"/>
  <c r="G2991" i="13"/>
  <c r="G1466" i="13"/>
  <c r="G3971" i="13"/>
  <c r="G3782" i="13"/>
  <c r="G3612" i="13"/>
  <c r="G2326" i="13"/>
  <c r="G3320" i="13"/>
  <c r="G2524" i="13"/>
  <c r="G3877" i="13"/>
  <c r="G2232" i="13"/>
  <c r="G1939" i="13"/>
  <c r="G795" i="13"/>
  <c r="G966" i="13"/>
  <c r="G4054" i="13"/>
  <c r="G686" i="13"/>
  <c r="G3801" i="13"/>
  <c r="G1359" i="13"/>
  <c r="G1561" i="13"/>
  <c r="G1807" i="13"/>
  <c r="G1769" i="13"/>
  <c r="G354" i="13"/>
  <c r="G166" i="13"/>
  <c r="G4009" i="13"/>
  <c r="G851" i="13"/>
  <c r="G3415" i="13"/>
  <c r="G2424" i="13"/>
  <c r="G3790" i="13"/>
  <c r="G1345" i="13"/>
  <c r="G2523" i="13"/>
  <c r="G4080" i="13"/>
  <c r="G2160" i="13"/>
  <c r="G1043" i="13"/>
  <c r="G1591" i="13"/>
  <c r="G3931" i="13"/>
  <c r="G1768" i="13"/>
  <c r="G2430" i="13"/>
  <c r="G2836" i="13"/>
  <c r="G3447" i="13"/>
  <c r="G1292" i="13"/>
  <c r="G420" i="13"/>
  <c r="G3587" i="13"/>
  <c r="G4185" i="13"/>
  <c r="G2454" i="13"/>
  <c r="G825" i="13"/>
  <c r="G2577" i="13"/>
  <c r="G945" i="13"/>
  <c r="G1311" i="13"/>
  <c r="G3012" i="13"/>
  <c r="G894" i="13"/>
  <c r="G2626" i="13"/>
  <c r="G1431" i="13"/>
  <c r="G1817" i="13"/>
  <c r="G2725" i="13"/>
  <c r="G1525" i="13"/>
  <c r="G3131" i="13"/>
  <c r="G1831" i="13"/>
  <c r="G1734" i="13"/>
  <c r="G2263" i="13"/>
  <c r="G1181" i="13"/>
  <c r="G64" i="13"/>
  <c r="G2659" i="13"/>
  <c r="G1600" i="13"/>
  <c r="G2602" i="13"/>
  <c r="G3553" i="13"/>
  <c r="G3157" i="13"/>
  <c r="G2081" i="13"/>
  <c r="G874" i="13"/>
  <c r="G3807" i="13"/>
  <c r="G1812" i="13"/>
  <c r="G1983" i="13"/>
  <c r="G2870" i="13"/>
  <c r="G4095" i="13"/>
  <c r="G947" i="13"/>
  <c r="G2441" i="13"/>
  <c r="G3772" i="13"/>
  <c r="G830" i="13"/>
  <c r="G785" i="13"/>
  <c r="G4000" i="13"/>
  <c r="G529" i="13"/>
  <c r="G1465" i="13"/>
  <c r="G3988" i="13"/>
  <c r="G423" i="13"/>
  <c r="G1107" i="13"/>
  <c r="G3093" i="13"/>
  <c r="G969" i="13"/>
  <c r="G1649" i="13"/>
  <c r="G705" i="13"/>
  <c r="G668" i="13"/>
  <c r="G2442" i="13"/>
  <c r="G1173" i="13"/>
  <c r="G3175" i="13"/>
  <c r="G1615" i="13"/>
  <c r="G1907" i="13"/>
  <c r="G3302" i="13"/>
  <c r="G559" i="13"/>
  <c r="G1795" i="13"/>
  <c r="G3037" i="13"/>
  <c r="G3529" i="13"/>
  <c r="G3536" i="13"/>
  <c r="G3469" i="13"/>
  <c r="G458" i="13"/>
  <c r="G2517" i="13"/>
  <c r="G101" i="13"/>
  <c r="G2778" i="13"/>
  <c r="G1832" i="13"/>
  <c r="G3641" i="13"/>
  <c r="G2608" i="13"/>
  <c r="G580" i="13"/>
  <c r="G3184" i="13"/>
  <c r="G558" i="13"/>
  <c r="G2970" i="13"/>
  <c r="G2000" i="13"/>
  <c r="G2114" i="13"/>
  <c r="G4073" i="13"/>
  <c r="G503" i="13"/>
  <c r="G2621" i="13"/>
  <c r="G846" i="13"/>
  <c r="G3056" i="13"/>
  <c r="G733" i="13"/>
  <c r="G3462" i="13"/>
  <c r="G628" i="13"/>
  <c r="G540" i="13"/>
  <c r="G1114" i="13"/>
  <c r="G500" i="13"/>
  <c r="G3893" i="13"/>
  <c r="G3540" i="13"/>
  <c r="G1414" i="13"/>
  <c r="G2500" i="13"/>
  <c r="G4161" i="13"/>
  <c r="G690" i="13"/>
  <c r="G4087" i="13"/>
  <c r="G2084" i="13"/>
  <c r="G1782" i="13"/>
  <c r="G1111" i="13"/>
  <c r="G2191" i="13"/>
  <c r="G648" i="13"/>
  <c r="G1262" i="13"/>
  <c r="G499" i="13"/>
  <c r="G2845" i="13"/>
  <c r="G153" i="13"/>
  <c r="G2455" i="13"/>
  <c r="G2620" i="13"/>
  <c r="G2784" i="13"/>
  <c r="G1746" i="13"/>
  <c r="G1304" i="13"/>
  <c r="G280" i="13"/>
  <c r="G1589" i="13"/>
  <c r="G1667" i="13"/>
  <c r="G871" i="13"/>
  <c r="G3554" i="13"/>
  <c r="G1522" i="13"/>
  <c r="G3438" i="13"/>
  <c r="G3595" i="13"/>
  <c r="G289" i="13"/>
  <c r="G2885" i="13"/>
  <c r="G952" i="13"/>
  <c r="G3799" i="13"/>
  <c r="G984" i="13"/>
  <c r="G3664" i="13"/>
  <c r="G1198" i="13"/>
  <c r="G2149" i="13"/>
  <c r="G1418" i="13"/>
  <c r="G2005" i="13"/>
  <c r="G3691" i="13"/>
  <c r="G169" i="13"/>
  <c r="G2012" i="13"/>
  <c r="G2093" i="13"/>
  <c r="G2586" i="13"/>
  <c r="G1733" i="13"/>
  <c r="G3490" i="13"/>
  <c r="G152" i="13"/>
  <c r="G3482" i="13"/>
  <c r="G2790" i="13"/>
  <c r="G2338" i="13"/>
  <c r="G2544" i="13"/>
  <c r="G2436" i="13"/>
  <c r="G1800" i="13"/>
  <c r="G3141" i="13"/>
  <c r="G3316" i="13"/>
  <c r="G1273" i="13"/>
  <c r="G2701" i="13"/>
  <c r="G3906" i="13"/>
  <c r="G1401" i="13"/>
  <c r="G572" i="13"/>
  <c r="G482" i="13"/>
  <c r="G3246" i="13"/>
  <c r="G2547" i="13"/>
  <c r="G415" i="13"/>
  <c r="G3751" i="13"/>
  <c r="G1747" i="13"/>
  <c r="G214" i="13"/>
  <c r="G1073" i="13"/>
  <c r="G1341" i="13"/>
  <c r="G1520" i="13"/>
  <c r="G2887" i="13"/>
  <c r="G2340" i="13"/>
  <c r="G3569" i="13"/>
  <c r="G469" i="13"/>
  <c r="G1548" i="13"/>
  <c r="G3932" i="13"/>
  <c r="G184" i="13"/>
  <c r="G2276" i="13"/>
  <c r="G4200" i="13"/>
  <c r="G178" i="13"/>
  <c r="G2804" i="13"/>
  <c r="G1247" i="13"/>
  <c r="G188" i="13"/>
  <c r="G2434" i="13"/>
  <c r="G2610" i="13"/>
  <c r="G3275" i="13"/>
  <c r="G2159" i="13"/>
  <c r="G1724" i="13"/>
  <c r="G2635" i="13"/>
  <c r="G4072" i="13"/>
  <c r="G2614" i="13"/>
  <c r="G1482" i="13"/>
  <c r="G502" i="13"/>
  <c r="G1366" i="13"/>
  <c r="G564" i="13"/>
  <c r="G2910" i="13"/>
  <c r="G1077" i="13"/>
  <c r="G1440" i="13"/>
  <c r="G3754" i="13"/>
  <c r="G3432" i="13"/>
  <c r="G3525" i="13"/>
  <c r="G2506" i="13"/>
  <c r="G1025" i="13"/>
  <c r="G3787" i="13"/>
  <c r="G1803" i="13"/>
  <c r="G296" i="13"/>
  <c r="G3158" i="13"/>
  <c r="G4100" i="13"/>
  <c r="G2042" i="13"/>
  <c r="G3428" i="13"/>
  <c r="G2143" i="13"/>
  <c r="G603" i="13"/>
  <c r="G2010" i="13"/>
  <c r="G47" i="13"/>
  <c r="G2350" i="13"/>
  <c r="G53" i="13"/>
  <c r="G3229" i="13"/>
  <c r="G3758" i="13"/>
  <c r="G3508" i="13"/>
  <c r="G2710" i="13"/>
  <c r="G1824" i="13"/>
  <c r="G2361" i="13"/>
  <c r="G3635" i="13"/>
  <c r="G1997" i="13"/>
  <c r="G1808" i="13"/>
  <c r="G1460" i="13"/>
  <c r="G3957" i="13"/>
  <c r="G2386" i="13"/>
  <c r="G3151" i="13"/>
  <c r="G118" i="13"/>
  <c r="G1452" i="13"/>
  <c r="G1614" i="13"/>
  <c r="G940" i="13"/>
  <c r="G3224" i="13"/>
  <c r="G1446" i="13"/>
  <c r="G3243" i="13"/>
  <c r="G2342" i="13"/>
  <c r="G1712" i="13"/>
  <c r="G304" i="13"/>
  <c r="G4128" i="13"/>
  <c r="G698" i="13"/>
  <c r="G3440" i="13"/>
  <c r="G1088" i="13"/>
  <c r="G3437" i="13"/>
  <c r="G2920" i="13"/>
  <c r="G4066" i="13"/>
  <c r="G1410" i="13"/>
  <c r="G4166" i="13"/>
  <c r="G2122" i="13"/>
  <c r="G3306" i="13"/>
  <c r="G954" i="13"/>
  <c r="G1279" i="13"/>
  <c r="G3009" i="13"/>
  <c r="G79" i="13"/>
  <c r="G1513" i="13"/>
  <c r="G757" i="13"/>
  <c r="G120" i="13"/>
  <c r="G1954" i="13"/>
  <c r="G302" i="13"/>
  <c r="G3350" i="13"/>
  <c r="G1934" i="13"/>
  <c r="G3308" i="13"/>
  <c r="G2233" i="13"/>
  <c r="G2364" i="13"/>
  <c r="G1951" i="13"/>
  <c r="G864" i="13"/>
  <c r="G1883" i="13"/>
  <c r="G1854" i="13"/>
  <c r="G636" i="13"/>
  <c r="G3200" i="13"/>
  <c r="G713" i="13"/>
  <c r="G3137" i="13"/>
  <c r="G2181" i="13"/>
  <c r="G1121" i="13"/>
  <c r="G653" i="13"/>
  <c r="G712" i="13"/>
  <c r="G147" i="13"/>
  <c r="G1518" i="13"/>
  <c r="G872" i="13"/>
  <c r="G624" i="13"/>
  <c r="G3848" i="13"/>
  <c r="G1426" i="13"/>
  <c r="G3959" i="13"/>
  <c r="G710" i="13"/>
  <c r="G2709" i="13"/>
  <c r="G258" i="13"/>
  <c r="G718" i="13"/>
  <c r="G1776" i="13"/>
  <c r="G1869" i="13"/>
  <c r="G3651" i="13"/>
  <c r="G1149" i="13"/>
  <c r="G2128" i="13"/>
  <c r="G1544" i="13"/>
  <c r="G2738" i="13"/>
  <c r="G377" i="13"/>
  <c r="G2020" i="13"/>
  <c r="G644" i="13"/>
  <c r="G1602" i="13"/>
  <c r="G3589" i="13"/>
  <c r="G2696" i="13"/>
  <c r="G1099" i="13"/>
  <c r="G2716" i="13"/>
  <c r="G3810" i="13"/>
  <c r="G2449" i="13"/>
  <c r="G2251" i="13"/>
  <c r="G2254" i="13"/>
  <c r="G2491" i="13"/>
  <c r="G2068" i="13"/>
  <c r="G3797" i="13"/>
  <c r="G1142" i="13"/>
  <c r="G615" i="13"/>
  <c r="G44" i="13"/>
  <c r="G535" i="13"/>
  <c r="G994" i="13"/>
  <c r="G762" i="13"/>
  <c r="G881" i="13"/>
  <c r="G3002" i="13"/>
  <c r="G254" i="13"/>
  <c r="G3193" i="13"/>
  <c r="G1559" i="13"/>
  <c r="G3578" i="13"/>
  <c r="G1646" i="13"/>
  <c r="G1196" i="13"/>
  <c r="G968" i="13"/>
  <c r="G321" i="13"/>
  <c r="G4117" i="13"/>
  <c r="G1611" i="13"/>
  <c r="G933" i="13"/>
  <c r="G1420" i="13"/>
  <c r="G1394" i="13"/>
  <c r="G3566" i="13"/>
  <c r="G2187" i="13"/>
  <c r="G1962" i="13"/>
  <c r="G1217" i="13"/>
  <c r="G4075" i="13"/>
  <c r="G1338" i="13"/>
  <c r="G2277" i="13"/>
  <c r="G804" i="13"/>
  <c r="G3122" i="13"/>
  <c r="G3908" i="13"/>
  <c r="G1672" i="13"/>
  <c r="G3187" i="13"/>
  <c r="G2990" i="13"/>
  <c r="G453" i="13"/>
  <c r="G892" i="13"/>
  <c r="G3039" i="13"/>
  <c r="G3897" i="13"/>
  <c r="G2393" i="13"/>
  <c r="G2948" i="13"/>
  <c r="G1363" i="13"/>
  <c r="G3925" i="13"/>
  <c r="G828" i="13"/>
  <c r="G3655" i="13"/>
  <c r="G3216" i="13"/>
  <c r="G298" i="13"/>
  <c r="G17" i="13"/>
  <c r="G174" i="13"/>
  <c r="G2783" i="13"/>
  <c r="G3347" i="13"/>
  <c r="G1280" i="13"/>
  <c r="G2040" i="13"/>
  <c r="G2941" i="13"/>
  <c r="G566" i="13"/>
  <c r="G30" i="13"/>
  <c r="G211" i="13"/>
  <c r="G3060" i="13"/>
  <c r="G3334" i="13"/>
  <c r="G2095" i="13"/>
  <c r="G2769" i="13"/>
  <c r="G391" i="13"/>
  <c r="G834" i="13"/>
  <c r="G2330" i="13"/>
  <c r="G2295" i="13"/>
  <c r="G1727" i="13"/>
  <c r="G2900" i="13"/>
  <c r="G4124" i="13"/>
  <c r="G1676" i="13"/>
  <c r="G2006" i="13"/>
  <c r="G2684" i="13"/>
  <c r="G3821" i="13"/>
  <c r="G224" i="13"/>
  <c r="G509" i="13"/>
  <c r="G530" i="13"/>
  <c r="G1139" i="13"/>
  <c r="G3506" i="13"/>
  <c r="G4127" i="13"/>
  <c r="G2571" i="13"/>
  <c r="G3809" i="13"/>
  <c r="G1639" i="13"/>
  <c r="G999" i="13"/>
  <c r="G454" i="13"/>
  <c r="G2567" i="13"/>
  <c r="G3016" i="13"/>
  <c r="G1137" i="13"/>
  <c r="G448" i="13"/>
  <c r="G2585" i="13"/>
  <c r="G1039" i="13"/>
  <c r="G437" i="13"/>
  <c r="G3740" i="13"/>
  <c r="G2457" i="13"/>
  <c r="G2495" i="13"/>
  <c r="G3094" i="13"/>
  <c r="G701" i="13"/>
  <c r="G3273" i="13"/>
  <c r="G1722" i="13"/>
  <c r="G1509" i="13"/>
  <c r="G335" i="13"/>
  <c r="G1267" i="13"/>
  <c r="G2230" i="13"/>
  <c r="G870" i="13"/>
  <c r="G3901" i="13"/>
  <c r="G2184" i="13"/>
  <c r="G1805" i="13"/>
  <c r="G1787" i="13"/>
  <c r="G3604" i="13"/>
  <c r="G3330" i="13"/>
  <c r="G4173" i="13"/>
  <c r="G1715" i="13"/>
  <c r="G310" i="13"/>
  <c r="G2392" i="13"/>
  <c r="G1958" i="13"/>
  <c r="G180" i="13"/>
  <c r="G1845" i="13"/>
  <c r="G3342" i="13"/>
  <c r="G2127" i="13"/>
  <c r="G2374" i="13"/>
  <c r="G2639" i="13"/>
  <c r="G2823" i="13"/>
  <c r="G66" i="13"/>
  <c r="G2812" i="13"/>
  <c r="G2183" i="13"/>
  <c r="G3084" i="13"/>
  <c r="G3866" i="13"/>
  <c r="G3312" i="13"/>
  <c r="G4096" i="13"/>
  <c r="G2824" i="13"/>
  <c r="G3085" i="13"/>
  <c r="G3561" i="13"/>
  <c r="G1653" i="13"/>
  <c r="G2921" i="13"/>
  <c r="G769" i="13"/>
  <c r="G2856" i="13"/>
  <c r="G749" i="13"/>
  <c r="G2437" i="13"/>
  <c r="G3080" i="13"/>
  <c r="G4016" i="13"/>
  <c r="G1332" i="13"/>
  <c r="G1205" i="13"/>
  <c r="G2634" i="13"/>
  <c r="G3348" i="13"/>
  <c r="G2300" i="13"/>
  <c r="G497" i="13"/>
  <c r="G452" i="13"/>
  <c r="G3514" i="13"/>
  <c r="G1567" i="13"/>
  <c r="G1609" i="13"/>
  <c r="G132" i="13"/>
  <c r="G2518" i="13"/>
  <c r="G824" i="13"/>
  <c r="G3329" i="13"/>
  <c r="G3109" i="13"/>
  <c r="G2474" i="13"/>
  <c r="G3059" i="13"/>
  <c r="G3706" i="13"/>
  <c r="G3335" i="13"/>
  <c r="G1911" i="13"/>
  <c r="G3455" i="13"/>
  <c r="G687" i="13"/>
  <c r="G463" i="13"/>
  <c r="G1219" i="13"/>
  <c r="G2070" i="13"/>
  <c r="G3271" i="13"/>
  <c r="G2951" i="13"/>
  <c r="G2505" i="13"/>
  <c r="G3869" i="13"/>
  <c r="G155" i="13"/>
  <c r="G1248" i="13"/>
  <c r="G2691" i="13"/>
  <c r="G1122" i="13"/>
  <c r="G3928" i="13"/>
  <c r="G1340" i="13"/>
  <c r="G1889" i="13"/>
  <c r="G1064" i="13"/>
  <c r="G4158" i="13"/>
  <c r="G1756" i="13"/>
  <c r="G1244" i="13"/>
  <c r="G4025" i="13"/>
  <c r="G1533" i="13"/>
  <c r="G410" i="13"/>
  <c r="G1128" i="13"/>
  <c r="G2821" i="13"/>
  <c r="G1301" i="13"/>
  <c r="G3087" i="13"/>
  <c r="G3089" i="13"/>
  <c r="G3301" i="13"/>
  <c r="G1500" i="13"/>
  <c r="G1640" i="13"/>
  <c r="G1393" i="13"/>
  <c r="G3119" i="13"/>
  <c r="G827" i="13"/>
  <c r="G3622" i="13"/>
  <c r="G2946" i="13"/>
  <c r="G741" i="13"/>
  <c r="G1882" i="13"/>
  <c r="G1847" i="13"/>
  <c r="G709" i="13"/>
  <c r="G2964" i="13"/>
  <c r="G1254" i="13"/>
  <c r="G1604" i="13"/>
  <c r="G1754" i="13"/>
  <c r="G2561" i="13"/>
  <c r="G3280" i="13"/>
  <c r="G2135" i="13"/>
  <c r="G3349" i="13"/>
  <c r="G3045" i="13"/>
  <c r="G3192" i="13"/>
  <c r="G3072" i="13"/>
  <c r="G1493" i="13"/>
  <c r="G2859" i="13"/>
  <c r="G42" i="13"/>
  <c r="G2080" i="13"/>
  <c r="G1263" i="13"/>
  <c r="G2227" i="13"/>
  <c r="G3099" i="13"/>
  <c r="G2927" i="13"/>
  <c r="G1969" i="13"/>
  <c r="G192" i="13"/>
  <c r="G1213" i="13"/>
  <c r="G146" i="13"/>
  <c r="G992" i="13"/>
  <c r="G2521" i="13"/>
  <c r="G3474" i="13"/>
  <c r="G2734" i="13"/>
  <c r="G119" i="13"/>
  <c r="G1875" i="13"/>
  <c r="G654" i="13"/>
  <c r="G74" i="13"/>
  <c r="G2435" i="13"/>
  <c r="G2826" i="13"/>
  <c r="G1707" i="13"/>
  <c r="G2986" i="13"/>
  <c r="G3298" i="13"/>
  <c r="G627" i="13"/>
  <c r="G838" i="13"/>
  <c r="G676" i="13"/>
  <c r="G970" i="13"/>
  <c r="G1608" i="13"/>
  <c r="G216" i="13"/>
  <c r="G1153" i="13"/>
  <c r="G414" i="13"/>
  <c r="G404" i="13"/>
  <c r="G2623" i="13"/>
  <c r="G875" i="13"/>
  <c r="G56" i="13"/>
  <c r="G2113" i="13"/>
  <c r="G3234" i="13"/>
  <c r="G3559" i="13"/>
  <c r="G2248" i="13"/>
  <c r="G1406" i="13"/>
  <c r="G2292" i="13"/>
  <c r="G3242" i="13"/>
  <c r="G3924" i="13"/>
  <c r="G1627" i="13"/>
  <c r="G3616" i="13"/>
  <c r="G3831" i="13"/>
  <c r="G1084" i="13"/>
  <c r="G1683" i="13"/>
  <c r="G1495" i="13"/>
  <c r="G716" i="13"/>
  <c r="G424" i="13"/>
  <c r="G114" i="13"/>
  <c r="G1095" i="13"/>
  <c r="G3670" i="13"/>
  <c r="G3602" i="13"/>
  <c r="G2094" i="13"/>
  <c r="G1708" i="13"/>
  <c r="G263" i="13"/>
  <c r="G917" i="13"/>
  <c r="G3752" i="13"/>
  <c r="G205" i="13"/>
  <c r="G2616" i="13"/>
  <c r="G2065" i="13"/>
  <c r="G2619" i="13"/>
  <c r="G2879" i="13"/>
  <c r="G1156" i="13"/>
  <c r="G86" i="13"/>
  <c r="G1202" i="13"/>
  <c r="G1480" i="13"/>
  <c r="G2939" i="13"/>
  <c r="G630" i="13"/>
  <c r="G314" i="13"/>
  <c r="G1937" i="13"/>
  <c r="G692" i="13"/>
  <c r="G3180" i="13"/>
  <c r="G4194" i="13"/>
  <c r="G1389" i="13"/>
  <c r="G3186" i="13"/>
  <c r="G1458" i="13"/>
  <c r="G3996" i="13"/>
  <c r="G2041" i="13"/>
  <c r="G4136" i="13"/>
  <c r="G2308" i="13"/>
  <c r="G3693" i="13"/>
  <c r="G1945" i="13"/>
  <c r="G614" i="13"/>
  <c r="G2255" i="13"/>
  <c r="G674" i="13"/>
  <c r="G294" i="13"/>
  <c r="G381" i="13"/>
  <c r="G3581" i="13"/>
  <c r="G249" i="13"/>
  <c r="G1257" i="13"/>
  <c r="G594" i="13"/>
  <c r="G4151" i="13"/>
  <c r="G608" i="13"/>
  <c r="G3633" i="13"/>
  <c r="G3727" i="13"/>
  <c r="G1470" i="13"/>
  <c r="G2669" i="13"/>
  <c r="G3896" i="13"/>
  <c r="G2997" i="13"/>
  <c r="G2546" i="13"/>
  <c r="G2336" i="13"/>
  <c r="G84" i="13"/>
  <c r="G1355" i="13"/>
  <c r="G3484" i="13"/>
  <c r="G1982" i="13"/>
  <c r="G63" i="13"/>
  <c r="G2913" i="13"/>
  <c r="G1508" i="13"/>
  <c r="G2405" i="13"/>
  <c r="G3485" i="13"/>
  <c r="G2097" i="13"/>
  <c r="G1598" i="13"/>
  <c r="G1730" i="13"/>
  <c r="G331" i="13"/>
  <c r="G1076" i="13"/>
  <c r="G3630" i="13"/>
  <c r="G1306" i="13"/>
  <c r="G3013" i="13"/>
  <c r="G3676" i="13"/>
  <c r="G260" i="13"/>
  <c r="G1391" i="13"/>
  <c r="G2304" i="13"/>
  <c r="G1705" i="13"/>
  <c r="G3326" i="13"/>
  <c r="G1511" i="13"/>
  <c r="G279" i="13"/>
  <c r="G1552" i="13"/>
  <c r="G2674" i="13"/>
  <c r="G3537" i="13"/>
  <c r="G2641" i="13"/>
  <c r="G3989" i="13"/>
  <c r="G1079" i="13"/>
  <c r="G3408" i="13"/>
  <c r="G4115" i="13"/>
  <c r="G3086" i="13"/>
  <c r="G638" i="13"/>
  <c r="G3058" i="13"/>
  <c r="G4137" i="13"/>
  <c r="G83" i="13"/>
  <c r="G3434" i="13"/>
  <c r="G3443" i="13"/>
  <c r="G2123" i="13"/>
  <c r="G726" i="13"/>
  <c r="G462" i="13"/>
  <c r="G2984" i="13"/>
  <c r="G3624" i="13"/>
  <c r="G1542" i="13"/>
  <c r="G2531" i="13"/>
  <c r="G3862" i="13"/>
  <c r="G1558" i="13"/>
  <c r="G2462" i="13"/>
  <c r="G2540" i="13"/>
  <c r="G666" i="13"/>
  <c r="G2570" i="13"/>
  <c r="G1016" i="13"/>
  <c r="G3411" i="13"/>
  <c r="G81" i="13"/>
  <c r="G3067" i="13"/>
  <c r="G1529" i="13"/>
  <c r="G3826" i="13"/>
  <c r="G3812" i="13"/>
  <c r="G1697" i="13"/>
  <c r="G2346" i="13"/>
  <c r="G3778" i="13"/>
  <c r="G2854" i="13"/>
  <c r="G2443" i="13"/>
  <c r="G2152" i="13"/>
  <c r="G2108" i="13"/>
  <c r="G3623" i="13"/>
  <c r="G884" i="13"/>
  <c r="G2852" i="13"/>
  <c r="G277" i="13"/>
  <c r="G3452" i="13"/>
  <c r="G2260" i="13"/>
  <c r="G4196" i="13"/>
  <c r="G4147" i="13"/>
  <c r="G2477" i="13"/>
  <c r="G626" i="13"/>
  <c r="G2918" i="13"/>
  <c r="G3575" i="13"/>
  <c r="G3933" i="13"/>
  <c r="G2482" i="13"/>
  <c r="G2468" i="13"/>
  <c r="G1710" i="13"/>
  <c r="G3907" i="13"/>
  <c r="G521" i="13"/>
  <c r="G4015" i="13"/>
  <c r="G375" i="13"/>
  <c r="G1537" i="13"/>
  <c r="G2459" i="13"/>
  <c r="G3898" i="13"/>
  <c r="G2690" i="13"/>
  <c r="G2851" i="13"/>
  <c r="G3678" i="13"/>
  <c r="G2238" i="13"/>
  <c r="G3777" i="13"/>
  <c r="G2953" i="13"/>
  <c r="G2124" i="13"/>
  <c r="G2089" i="13"/>
  <c r="G2842" i="13"/>
  <c r="G3096" i="13"/>
  <c r="G2195" i="13"/>
  <c r="G1351" i="13"/>
  <c r="G1032" i="13"/>
  <c r="G3095" i="13"/>
  <c r="G2874" i="13"/>
  <c r="G4081" i="13"/>
  <c r="G3736" i="13"/>
  <c r="G1856" i="13"/>
  <c r="G1902" i="13"/>
  <c r="G427" i="13"/>
  <c r="G3390" i="13"/>
  <c r="G1928" i="13"/>
  <c r="G1109" i="13"/>
  <c r="G2574" i="13"/>
  <c r="G1743" i="13"/>
  <c r="G1759" i="13"/>
  <c r="G347" i="13"/>
  <c r="G485" i="13"/>
  <c r="G3505" i="13"/>
  <c r="G1877" i="13"/>
  <c r="G1840" i="13"/>
  <c r="G3369" i="13"/>
  <c r="G1050" i="13"/>
  <c r="G578" i="13"/>
  <c r="G2259" i="13"/>
  <c r="G567" i="13"/>
  <c r="G2354" i="13"/>
  <c r="G3077" i="13"/>
  <c r="G3833" i="13"/>
  <c r="G1172" i="13"/>
  <c r="G1297" i="13"/>
  <c r="G2937" i="13"/>
  <c r="G1974" i="13"/>
  <c r="G2993" i="13"/>
  <c r="G3813" i="13"/>
  <c r="G2278" i="13"/>
  <c r="G4061" i="13"/>
  <c r="G3201" i="13"/>
  <c r="G1197" i="13"/>
  <c r="G2780" i="13"/>
  <c r="G2390" i="13"/>
  <c r="G3263" i="13"/>
  <c r="G1666" i="13"/>
  <c r="G532" i="13"/>
  <c r="G2789" i="13"/>
  <c r="G1020" i="13"/>
  <c r="G1310" i="13"/>
  <c r="G3972" i="13"/>
  <c r="G957" i="13"/>
  <c r="G129" i="13"/>
  <c r="G3755" i="13"/>
  <c r="G3685" i="13"/>
  <c r="G3909" i="13"/>
  <c r="G1981" i="13"/>
  <c r="G3560" i="13"/>
  <c r="G131" i="13"/>
  <c r="G775" i="13"/>
  <c r="G2666" i="13"/>
  <c r="G3212" i="13"/>
  <c r="G4012" i="13"/>
  <c r="G1688" i="13"/>
  <c r="G3202" i="13"/>
  <c r="G2239" i="13"/>
  <c r="G2763" i="13"/>
  <c r="G3144" i="13"/>
  <c r="G507" i="13"/>
  <c r="G2103" i="13"/>
  <c r="G753" i="13"/>
  <c r="G3519" i="13"/>
  <c r="G373" i="13"/>
  <c r="G4142" i="13"/>
  <c r="G2622" i="13"/>
  <c r="G194" i="13"/>
  <c r="G2846" i="13"/>
  <c r="G2802" i="13"/>
  <c r="G2030" i="13"/>
  <c r="G2533" i="13"/>
  <c r="G2749" i="13"/>
  <c r="G1265" i="13"/>
  <c r="G2050" i="13"/>
  <c r="G1789" i="13"/>
  <c r="G3584" i="13"/>
  <c r="G3840" i="13"/>
  <c r="G1081" i="13"/>
  <c r="G1880" i="13"/>
  <c r="G534" i="13"/>
  <c r="G2917" i="13"/>
  <c r="G4144" i="13"/>
  <c r="G3541" i="13"/>
  <c r="G836" i="13"/>
  <c r="G2147" i="13"/>
  <c r="G2481" i="13"/>
  <c r="G4134" i="13"/>
  <c r="G3935" i="13"/>
  <c r="G2971" i="13"/>
  <c r="G2961" i="13"/>
  <c r="G2064" i="13"/>
  <c r="G3199" i="13"/>
  <c r="G2700" i="13"/>
  <c r="G1514" i="13"/>
  <c r="G1853" i="13"/>
  <c r="G4172" i="13"/>
  <c r="G1918" i="13"/>
  <c r="G643" i="13"/>
  <c r="G1767" i="13"/>
  <c r="G629" i="13"/>
  <c r="G183" i="13"/>
  <c r="G1532" i="13"/>
  <c r="G1725" i="13"/>
  <c r="G3888" i="13"/>
  <c r="G2706" i="13"/>
  <c r="G105" i="13"/>
  <c r="G2069" i="13"/>
  <c r="G2968" i="13"/>
  <c r="G2137" i="13"/>
  <c r="G3214" i="13"/>
  <c r="G3570" i="13"/>
  <c r="G1810" i="13"/>
  <c r="G2105" i="13"/>
  <c r="G2896" i="13"/>
  <c r="G10" i="13"/>
  <c r="G2522" i="13"/>
  <c r="G2427" i="13"/>
  <c r="G283" i="13"/>
  <c r="G2593" i="13"/>
  <c r="G3459" i="13"/>
  <c r="G2420" i="13"/>
  <c r="G179" i="13"/>
  <c r="G3491" i="13"/>
  <c r="G3357" i="13"/>
  <c r="G3694" i="13"/>
  <c r="G412" i="13"/>
  <c r="G1895" i="13"/>
  <c r="G2832" i="13"/>
  <c r="G820" i="13"/>
  <c r="G1464" i="13"/>
  <c r="G3883" i="13"/>
  <c r="G3374" i="13"/>
  <c r="G1879" i="13"/>
  <c r="G3354" i="13"/>
  <c r="G137" i="13"/>
  <c r="G1772" i="13"/>
  <c r="G97" i="13"/>
  <c r="G451" i="13"/>
  <c r="G3628" i="13"/>
  <c r="G1225" i="13"/>
  <c r="G967" i="13"/>
  <c r="G1523" i="13"/>
  <c r="G3546" i="13"/>
  <c r="G880" i="13"/>
  <c r="G1112" i="13"/>
  <c r="G1770" i="13"/>
  <c r="G4184" i="13"/>
  <c r="G2589" i="13"/>
  <c r="G972" i="13"/>
  <c r="G2932" i="13"/>
  <c r="G2186" i="13"/>
  <c r="G1352" i="13"/>
  <c r="G2413" i="13"/>
  <c r="G4197" i="13"/>
  <c r="G786" i="13"/>
  <c r="G2637" i="13"/>
  <c r="G3531" i="13"/>
  <c r="G2714" i="13"/>
  <c r="G911" i="13"/>
  <c r="G2321" i="13"/>
  <c r="G1321" i="13"/>
  <c r="G2801" i="13"/>
  <c r="G2833" i="13"/>
  <c r="G1157" i="13"/>
  <c r="G3946" i="13"/>
  <c r="G2872" i="13"/>
  <c r="G2312" i="13"/>
  <c r="G2463" i="13"/>
  <c r="G1170" i="13"/>
  <c r="G1428" i="13"/>
  <c r="G4131" i="13"/>
  <c r="G2391" i="13"/>
  <c r="G1927" i="13"/>
  <c r="G3014" i="13"/>
  <c r="G2209" i="13"/>
  <c r="G3305" i="13"/>
  <c r="G470" i="13"/>
  <c r="G1285" i="13"/>
  <c r="G3142" i="13"/>
  <c r="G2328" i="13"/>
  <c r="G512" i="13"/>
  <c r="G316" i="13"/>
  <c r="G1573" i="13"/>
  <c r="G185" i="13"/>
  <c r="G699" i="13"/>
  <c r="G3418" i="13"/>
  <c r="G4051" i="13"/>
  <c r="G597" i="13"/>
  <c r="G3279" i="13"/>
  <c r="G612" i="13"/>
  <c r="G504" i="13"/>
  <c r="G2180" i="13"/>
  <c r="G3738" i="13"/>
  <c r="G3494" i="13"/>
  <c r="G4159" i="13"/>
  <c r="G1498" i="13"/>
  <c r="G3798" i="13"/>
  <c r="G2412" i="13"/>
  <c r="G115" i="13"/>
  <c r="G2868" i="13"/>
  <c r="G1988" i="13"/>
  <c r="G4011" i="13"/>
  <c r="G3960" i="13"/>
  <c r="G1390" i="13"/>
  <c r="G1721" i="13"/>
  <c r="G1288" i="13"/>
  <c r="G447" i="13"/>
  <c r="G3953" i="13"/>
  <c r="G619" i="13"/>
  <c r="G2607" i="13"/>
  <c r="G4048" i="13"/>
  <c r="G1806" i="13"/>
  <c r="G3718" i="13"/>
  <c r="G106" i="13"/>
  <c r="G1726" i="13"/>
  <c r="G1278" i="13"/>
  <c r="G135" i="13"/>
  <c r="G3526" i="13"/>
  <c r="G1275" i="13"/>
  <c r="G3683" i="13"/>
  <c r="G3891" i="13"/>
  <c r="G25" i="13"/>
  <c r="G1671" i="13"/>
  <c r="G1232" i="13"/>
  <c r="G3937" i="13"/>
  <c r="G2966" i="13"/>
  <c r="G3579" i="13"/>
  <c r="G2550" i="13"/>
  <c r="G2090" i="13"/>
  <c r="G3530" i="13"/>
  <c r="G2166" i="13"/>
  <c r="G87" i="13"/>
  <c r="G4082" i="13"/>
  <c r="G1093" i="13"/>
  <c r="G3287" i="13"/>
  <c r="G418" i="13"/>
  <c r="G3239" i="13"/>
  <c r="G3549" i="13"/>
  <c r="G746" i="13"/>
  <c r="G2931" i="13"/>
  <c r="G1102" i="13"/>
  <c r="G533" i="13"/>
  <c r="G822" i="13"/>
  <c r="G36" i="13"/>
  <c r="G3956" i="13"/>
  <c r="G2452" i="13"/>
  <c r="G3177" i="13"/>
  <c r="G774" i="13"/>
  <c r="G2598" i="13"/>
  <c r="G1959" i="13"/>
  <c r="G2333" i="13"/>
  <c r="G225" i="13"/>
  <c r="G1290" i="13"/>
  <c r="G149" i="13"/>
  <c r="G2679" i="13"/>
  <c r="G1155" i="13"/>
  <c r="G4105" i="13"/>
  <c r="G3127" i="13"/>
  <c r="G3767" i="13"/>
  <c r="G3379" i="13"/>
  <c r="G2504" i="13"/>
  <c r="G4186" i="13"/>
  <c r="G3592" i="13"/>
  <c r="G932" i="13"/>
  <c r="G3774" i="13"/>
  <c r="G3660" i="13"/>
  <c r="G3166" i="13"/>
  <c r="G1820" i="13"/>
  <c r="G1916" i="13"/>
  <c r="G1709" i="13"/>
  <c r="G3313" i="13"/>
  <c r="G4033" i="13"/>
  <c r="G1788" i="13"/>
  <c r="G973" i="13"/>
  <c r="G3674" i="13"/>
  <c r="G3028" i="13"/>
  <c r="G3413" i="13"/>
  <c r="G3745" i="13"/>
  <c r="G1885" i="13"/>
  <c r="G1924" i="13"/>
  <c r="G4132" i="13"/>
  <c r="G3222" i="13"/>
  <c r="G2555" i="13"/>
  <c r="G2528" i="13"/>
  <c r="G2003" i="13"/>
  <c r="G3965" i="13"/>
  <c r="G476" i="13"/>
  <c r="G150" i="13"/>
  <c r="G2572" i="13"/>
  <c r="G4055" i="13"/>
  <c r="G2148" i="13"/>
  <c r="G3804" i="13"/>
  <c r="G3653" i="13"/>
  <c r="G1970" i="13"/>
  <c r="G4093" i="13"/>
  <c r="G2549" i="13"/>
  <c r="G1585" i="13"/>
  <c r="G2258" i="13"/>
  <c r="G783" i="13"/>
  <c r="G3759" i="13"/>
  <c r="G3652" i="13"/>
  <c r="G3092" i="13"/>
  <c r="G1191" i="13"/>
  <c r="G293" i="13"/>
  <c r="G4160" i="13"/>
  <c r="G323" i="13"/>
  <c r="G1745" i="13"/>
  <c r="G3984" i="13"/>
  <c r="G526" i="13"/>
  <c r="G3850" i="13"/>
  <c r="G506" i="13"/>
  <c r="G3654" i="13"/>
  <c r="G3923" i="13"/>
  <c r="G4101" i="13"/>
  <c r="G545" i="13"/>
  <c r="G3181" i="13"/>
  <c r="G601" i="13"/>
  <c r="G792" i="13"/>
  <c r="G4109" i="13"/>
  <c r="G1486" i="13"/>
  <c r="G3240" i="13"/>
  <c r="G1679" i="13"/>
  <c r="G2699" i="13"/>
  <c r="G2345" i="13"/>
  <c r="G3315" i="13"/>
  <c r="G1925" i="13"/>
  <c r="G2363" i="13"/>
  <c r="G1499" i="13"/>
  <c r="G2729" i="13"/>
  <c r="G1848" i="13"/>
  <c r="G3254" i="13"/>
  <c r="G2408" i="13"/>
  <c r="G312" i="13"/>
  <c r="G496" i="13"/>
  <c r="G543" i="13"/>
  <c r="G3112" i="13"/>
  <c r="G1454" i="13"/>
  <c r="G3221" i="13"/>
  <c r="G1822" i="13"/>
  <c r="G2385" i="13"/>
  <c r="G671" i="13"/>
  <c r="G3225" i="13"/>
  <c r="G435" i="13"/>
  <c r="G271" i="13"/>
  <c r="G1282" i="13"/>
  <c r="G3284" i="13"/>
  <c r="G2713" i="13"/>
  <c r="G3650" i="13"/>
  <c r="G2698" i="13"/>
  <c r="G722" i="13"/>
  <c r="G3169" i="13"/>
  <c r="G1364" i="13"/>
  <c r="G1681" i="13"/>
  <c r="G3282" i="13"/>
  <c r="G3456" i="13"/>
  <c r="G467" i="13"/>
  <c r="G1739" i="13"/>
  <c r="G402" i="13"/>
  <c r="G2213" i="13"/>
  <c r="G3747" i="13"/>
  <c r="G39" i="13"/>
  <c r="G3339" i="13"/>
  <c r="G897" i="13"/>
  <c r="G659" i="13"/>
  <c r="G1818" i="13"/>
  <c r="G235" i="13"/>
  <c r="G3614" i="13"/>
  <c r="G740" i="13"/>
  <c r="G1687" i="13"/>
  <c r="G976" i="13"/>
  <c r="G747" i="13"/>
  <c r="G1698" i="13"/>
  <c r="G708" i="13"/>
  <c r="G2503" i="13"/>
  <c r="G4001" i="13"/>
  <c r="G1811" i="13"/>
  <c r="G2999" i="13"/>
  <c r="G3433" i="13"/>
  <c r="G1547" i="13"/>
  <c r="G307" i="13"/>
  <c r="G3323" i="13"/>
  <c r="G3195" i="13"/>
  <c r="G1159" i="13"/>
  <c r="G2828" i="13"/>
  <c r="G4102" i="13"/>
  <c r="G2453" i="13"/>
  <c r="G212" i="13"/>
  <c r="G46" i="13"/>
  <c r="G3003" i="13"/>
  <c r="G275" i="13"/>
  <c r="G1736" i="13"/>
  <c r="G861" i="13"/>
  <c r="G4020" i="13"/>
  <c r="G398" i="13"/>
  <c r="G1944" i="13"/>
  <c r="G50" i="13"/>
  <c r="G1972" i="13"/>
  <c r="G3637" i="13"/>
  <c r="G2535" i="13"/>
  <c r="G374" i="13"/>
  <c r="G2262" i="13"/>
  <c r="G49" i="13"/>
  <c r="G220" i="13"/>
  <c r="G2177" i="13"/>
  <c r="G1586" i="13"/>
  <c r="G1180" i="13"/>
  <c r="G2539" i="13"/>
  <c r="G1379" i="13"/>
  <c r="G78" i="13"/>
  <c r="G573" i="13"/>
  <c r="G417" i="13"/>
  <c r="G3576" i="13"/>
  <c r="G3762" i="13"/>
  <c r="G1978" i="13"/>
  <c r="G1530" i="13"/>
  <c r="G729" i="13"/>
  <c r="G3183" i="13"/>
  <c r="G751" i="13"/>
  <c r="G133" i="13"/>
  <c r="G2168" i="13"/>
  <c r="G1158" i="13"/>
  <c r="G2498" i="13"/>
  <c r="G1133" i="13"/>
  <c r="G4107" i="13"/>
  <c r="G1920" i="13"/>
  <c r="G908" i="13"/>
  <c r="G338" i="13"/>
  <c r="G421" i="13"/>
  <c r="G989" i="13"/>
  <c r="G1066" i="13"/>
  <c r="G1940" i="13"/>
  <c r="G2088" i="13"/>
  <c r="G3314" i="13"/>
  <c r="G1201" i="13"/>
  <c r="G1097" i="13"/>
  <c r="G290" i="13"/>
  <c r="G2880" i="13"/>
  <c r="G2214" i="13"/>
  <c r="G3402" i="13"/>
  <c r="G3817" i="13"/>
  <c r="G4059" i="13"/>
  <c r="G771" i="13"/>
  <c r="G2657" i="13"/>
  <c r="G1584" i="13"/>
  <c r="G2819" i="13"/>
  <c r="G3237" i="13"/>
  <c r="G2688" i="13"/>
  <c r="G1260" i="13"/>
  <c r="G2290" i="13"/>
  <c r="G2810" i="13"/>
  <c r="G1485" i="13"/>
  <c r="G380" i="13"/>
  <c r="G2776" i="13"/>
  <c r="G2009" i="13"/>
  <c r="G3188" i="13"/>
  <c r="G1120" i="13"/>
  <c r="G1861" i="13"/>
  <c r="G2898" i="13"/>
  <c r="G1072" i="13"/>
  <c r="G1229" i="13"/>
  <c r="G2613" i="13"/>
  <c r="G3671" i="13"/>
  <c r="G777" i="13"/>
  <c r="G793" i="13"/>
  <c r="G2007" i="13"/>
  <c r="G1932" i="13"/>
  <c r="G988" i="13"/>
  <c r="G2960" i="13"/>
  <c r="G3523" i="13"/>
  <c r="G1435" i="13"/>
  <c r="G1089" i="13"/>
  <c r="G27" i="13"/>
  <c r="G1049" i="13"/>
  <c r="G3328" i="13"/>
  <c r="G3454" i="13"/>
  <c r="G924" i="13"/>
  <c r="G3861" i="13"/>
  <c r="G3130" i="13"/>
  <c r="H3130" i="13" s="1"/>
  <c r="I3130" i="13" s="1"/>
  <c r="L3130" i="13" s="1"/>
  <c r="G1096" i="13"/>
  <c r="G3253" i="13"/>
  <c r="H3253" i="13" s="1"/>
  <c r="I3253" i="13" s="1"/>
  <c r="L3253" i="13" s="1"/>
  <c r="G67" i="13"/>
  <c r="G2767" i="13"/>
  <c r="H2767" i="13" s="1"/>
  <c r="I2767" i="13" s="1"/>
  <c r="L2767" i="13" s="1"/>
  <c r="G1177" i="13"/>
  <c r="G2472" i="13"/>
  <c r="G3669" i="13"/>
  <c r="G2216" i="13"/>
  <c r="H2216" i="13" s="1"/>
  <c r="I2216" i="13" s="1"/>
  <c r="L2216" i="13" s="1"/>
  <c r="G900" i="13"/>
  <c r="G3910" i="13"/>
  <c r="H3910" i="13" s="1"/>
  <c r="I3910" i="13" s="1"/>
  <c r="L3910" i="13" s="1"/>
  <c r="G3153" i="13"/>
  <c r="G3128" i="13"/>
  <c r="H3128" i="13" s="1"/>
  <c r="I3128" i="13" s="1"/>
  <c r="L3128" i="13" s="1"/>
  <c r="G613" i="13"/>
  <c r="G3794" i="13"/>
  <c r="G3527" i="13"/>
  <c r="G3682" i="13"/>
  <c r="H3682" i="13" s="1"/>
  <c r="I3682" i="13" s="1"/>
  <c r="L3682" i="13" s="1"/>
  <c r="G829" i="13"/>
  <c r="G1830" i="13"/>
  <c r="H1830" i="13" s="1"/>
  <c r="I1830" i="13" s="1"/>
  <c r="L1830" i="13" s="1"/>
  <c r="G907" i="13"/>
  <c r="G1334" i="13"/>
  <c r="H1334" i="13" s="1"/>
  <c r="I1334" i="13" s="1"/>
  <c r="L1334" i="13" s="1"/>
  <c r="G3069" i="13"/>
  <c r="G3042" i="13"/>
  <c r="G2199" i="13"/>
  <c r="G4190" i="13"/>
  <c r="H4190" i="13" s="1"/>
  <c r="I4190" i="13" s="1"/>
  <c r="L4190" i="13" s="1"/>
  <c r="G2996" i="13"/>
  <c r="G4154" i="13"/>
  <c r="H4154" i="13" s="1"/>
  <c r="I4154" i="13" s="1"/>
  <c r="L4154" i="13" s="1"/>
  <c r="G2924" i="13"/>
  <c r="G4026" i="13"/>
  <c r="H4026" i="13" s="1"/>
  <c r="I4026" i="13" s="1"/>
  <c r="L4026" i="13" s="1"/>
  <c r="G318" i="13"/>
  <c r="G2032" i="13"/>
  <c r="G3203" i="13"/>
  <c r="G2906" i="13"/>
  <c r="H2906" i="13" s="1"/>
  <c r="I2906" i="13" s="1"/>
  <c r="L2906" i="13" s="1"/>
  <c r="G3793" i="13"/>
  <c r="G144" i="13"/>
  <c r="H144" i="13" s="1"/>
  <c r="I144" i="13" s="1"/>
  <c r="L144" i="13" s="1"/>
  <c r="G1592" i="13"/>
  <c r="G1526" i="13"/>
  <c r="H1526" i="13" s="1"/>
  <c r="I1526" i="13" s="1"/>
  <c r="L1526" i="13" s="1"/>
  <c r="G1784" i="13"/>
  <c r="G893" i="13"/>
  <c r="G590" i="13"/>
  <c r="G3108" i="13"/>
  <c r="H3108" i="13" s="1"/>
  <c r="I3108" i="13" s="1"/>
  <c r="L3108" i="13" s="1"/>
  <c r="G1881" i="13"/>
  <c r="G368" i="13"/>
  <c r="H368" i="13" s="1"/>
  <c r="I368" i="13" s="1"/>
  <c r="L368" i="13" s="1"/>
  <c r="G3966" i="13"/>
  <c r="G3362" i="13"/>
  <c r="H3362" i="13" s="1"/>
  <c r="I3362" i="13" s="1"/>
  <c r="L3362" i="13" s="1"/>
  <c r="G3864" i="13"/>
  <c r="G1595" i="13"/>
  <c r="G1105" i="13"/>
  <c r="G3475" i="13"/>
  <c r="H3475" i="13" s="1"/>
  <c r="I3475" i="13" s="1"/>
  <c r="L3475" i="13" s="1"/>
  <c r="G549" i="13"/>
  <c r="G845" i="13"/>
  <c r="H845" i="13" s="1"/>
  <c r="I845" i="13" s="1"/>
  <c r="L845" i="13" s="1"/>
  <c r="G2102" i="13"/>
  <c r="G2087" i="13"/>
  <c r="H2087" i="13" s="1"/>
  <c r="I2087" i="13" s="1"/>
  <c r="L2087" i="13" s="1"/>
  <c r="G960" i="13"/>
  <c r="G527" i="13"/>
  <c r="G979" i="13"/>
  <c r="G642" i="13"/>
  <c r="H642" i="13" s="1"/>
  <c r="I642" i="13" s="1"/>
  <c r="L642" i="13" s="1"/>
  <c r="G1110" i="13"/>
  <c r="G3969" i="13"/>
  <c r="H3969" i="13" s="1"/>
  <c r="I3969" i="13" s="1"/>
  <c r="L3969" i="13" s="1"/>
  <c r="G4113" i="13"/>
  <c r="G1583" i="13"/>
  <c r="H1583" i="13" s="1"/>
  <c r="I1583" i="13" s="1"/>
  <c r="L1583" i="13" s="1"/>
  <c r="G3345" i="13"/>
  <c r="G1642" i="13"/>
  <c r="G570" i="13"/>
  <c r="G1839" i="13"/>
  <c r="H1839" i="13" s="1"/>
  <c r="I1839" i="13" s="1"/>
  <c r="L1839" i="13" s="1"/>
  <c r="G1165" i="13"/>
  <c r="G782" i="13"/>
  <c r="H782" i="13" s="1"/>
  <c r="I782" i="13" s="1"/>
  <c r="L782" i="13" s="1"/>
  <c r="G3317" i="13"/>
  <c r="G2198" i="13"/>
  <c r="H2198" i="13" s="1"/>
  <c r="I2198" i="13" s="1"/>
  <c r="L2198" i="13" s="1"/>
  <c r="G1429" i="13"/>
  <c r="G2501" i="13"/>
  <c r="G3046" i="13"/>
  <c r="G68" i="13"/>
  <c r="H68" i="13" s="1"/>
  <c r="I68" i="13" s="1"/>
  <c r="L68" i="13" s="1"/>
  <c r="G4152" i="13"/>
  <c r="G4140" i="13"/>
  <c r="H4140" i="13" s="1"/>
  <c r="I4140" i="13" s="1"/>
  <c r="L4140" i="13" s="1"/>
  <c r="G3052" i="13"/>
  <c r="G2492" i="13"/>
  <c r="H2492" i="13" s="1"/>
  <c r="I2492" i="13" s="1"/>
  <c r="L2492" i="13" s="1"/>
  <c r="G202" i="13"/>
  <c r="G127" i="13"/>
  <c r="G2633" i="13"/>
  <c r="G2654" i="13"/>
  <c r="H2654" i="13" s="1"/>
  <c r="I2654" i="13" s="1"/>
  <c r="L2654" i="13" s="1"/>
  <c r="G3090" i="13"/>
  <c r="G1534" i="13"/>
  <c r="H1534" i="13" s="1"/>
  <c r="I1534" i="13" s="1"/>
  <c r="L1534" i="13" s="1"/>
  <c r="G2182" i="13"/>
  <c r="G2678" i="13"/>
  <c r="H2678" i="13" s="1"/>
  <c r="I2678" i="13" s="1"/>
  <c r="L2678" i="13" s="1"/>
  <c r="G1873" i="13"/>
  <c r="G1986" i="13"/>
  <c r="G1047" i="13"/>
  <c r="G2787" i="13"/>
  <c r="H2787" i="13" s="1"/>
  <c r="I2787" i="13" s="1"/>
  <c r="L2787" i="13" s="1"/>
  <c r="G809" i="13"/>
  <c r="G1272" i="13"/>
  <c r="H1272" i="13" s="1"/>
  <c r="I1272" i="13" s="1"/>
  <c r="L1272" i="13" s="1"/>
  <c r="G3823" i="13"/>
  <c r="G3590" i="13"/>
  <c r="H3590" i="13" s="1"/>
  <c r="I3590" i="13" s="1"/>
  <c r="L3590" i="13" s="1"/>
  <c r="G2808" i="13"/>
  <c r="G3786" i="13"/>
  <c r="G3894" i="13"/>
  <c r="G1415" i="13"/>
  <c r="H1415" i="13" s="1"/>
  <c r="I1415" i="13" s="1"/>
  <c r="L1415" i="13" s="1"/>
  <c r="G2368" i="13"/>
  <c r="G2349" i="13"/>
  <c r="H2349" i="13" s="1"/>
  <c r="I2349" i="13" s="1"/>
  <c r="L2349" i="13" s="1"/>
  <c r="G2661" i="13"/>
  <c r="G1504" i="13"/>
  <c r="H1504" i="13" s="1"/>
  <c r="I1504" i="13" s="1"/>
  <c r="L1504" i="13" s="1"/>
  <c r="G2762" i="13"/>
  <c r="G1731" i="13"/>
  <c r="G242" i="13"/>
  <c r="G2597" i="13"/>
  <c r="H2597" i="13" s="1"/>
  <c r="I2597" i="13" s="1"/>
  <c r="L2597" i="13" s="1"/>
  <c r="G2348" i="13"/>
  <c r="G3711" i="13"/>
  <c r="H3711" i="13" s="1"/>
  <c r="I3711" i="13" s="1"/>
  <c r="L3711" i="13" s="1"/>
  <c r="G33" i="13"/>
  <c r="G923" i="13"/>
  <c r="H923" i="13" s="1"/>
  <c r="I923" i="13" s="1"/>
  <c r="L923" i="13" s="1"/>
  <c r="G895" i="13"/>
  <c r="G2085" i="13"/>
  <c r="G2466" i="13"/>
  <c r="G2225" i="13"/>
  <c r="H2225" i="13" s="1"/>
  <c r="I2225" i="13" s="1"/>
  <c r="L2225" i="13" s="1"/>
  <c r="G4002" i="13"/>
  <c r="G2074" i="13"/>
  <c r="H2074" i="13" s="1"/>
  <c r="I2074" i="13" s="1"/>
  <c r="L2074" i="13" s="1"/>
  <c r="G1259" i="13"/>
  <c r="G1718" i="13"/>
  <c r="H1718" i="13" s="1"/>
  <c r="I1718" i="13" s="1"/>
  <c r="L1718" i="13" s="1"/>
  <c r="G839" i="13"/>
  <c r="G606" i="13"/>
  <c r="G2861" i="13"/>
  <c r="G397" i="13"/>
  <c r="H397" i="13" s="1"/>
  <c r="I397" i="13" s="1"/>
  <c r="L397" i="13" s="1"/>
  <c r="G639" i="13"/>
  <c r="G1289" i="13"/>
  <c r="H1289" i="13" s="1"/>
  <c r="I1289" i="13" s="1"/>
  <c r="L1289" i="13" s="1"/>
  <c r="G3502" i="13"/>
  <c r="G4099" i="13"/>
  <c r="H4099" i="13" s="1"/>
  <c r="I4099" i="13" s="1"/>
  <c r="L4099" i="13" s="1"/>
  <c r="G3063" i="13"/>
  <c r="G943" i="13"/>
  <c r="G1061" i="13"/>
  <c r="G3982" i="13"/>
  <c r="H3982" i="13" s="1"/>
  <c r="I3982" i="13" s="1"/>
  <c r="L3982" i="13" s="1"/>
  <c r="G3987" i="13"/>
  <c r="G2314" i="13"/>
  <c r="H2314" i="13" s="1"/>
  <c r="I2314" i="13" s="1"/>
  <c r="L2314" i="13" s="1"/>
  <c r="G3509" i="13"/>
  <c r="G1168" i="13"/>
  <c r="H1168" i="13" s="1"/>
  <c r="I1168" i="13" s="1"/>
  <c r="L1168" i="13" s="1"/>
  <c r="G2298" i="13"/>
  <c r="G2543" i="13"/>
  <c r="G735" i="13"/>
  <c r="G2253" i="13"/>
  <c r="H2253" i="13" s="1"/>
  <c r="I2253" i="13" s="1"/>
  <c r="L2253" i="13" s="1"/>
  <c r="G99" i="13"/>
  <c r="G2529" i="13"/>
  <c r="H2529" i="13" s="1"/>
  <c r="I2529" i="13" s="1"/>
  <c r="L2529" i="13" s="1"/>
  <c r="G1825" i="13"/>
  <c r="G3341" i="13"/>
  <c r="H3341" i="13" s="1"/>
  <c r="I3341" i="13" s="1"/>
  <c r="L3341" i="13" s="1"/>
  <c r="G94" i="13"/>
  <c r="G1080" i="13"/>
  <c r="G91" i="13"/>
  <c r="G1293" i="13"/>
  <c r="H1293" i="13" s="1"/>
  <c r="I1293" i="13" s="1"/>
  <c r="L1293" i="13" s="1"/>
  <c r="G905" i="13"/>
  <c r="G4129" i="13"/>
  <c r="H4129" i="13" s="1"/>
  <c r="I4129" i="13" s="1"/>
  <c r="L4129" i="13" s="1"/>
  <c r="G2272" i="13"/>
  <c r="G1044" i="13"/>
  <c r="H1044" i="13" s="1"/>
  <c r="I1044" i="13" s="1"/>
  <c r="L1044" i="13" s="1"/>
  <c r="G2994" i="13"/>
  <c r="G1048" i="13"/>
  <c r="G3532" i="13"/>
  <c r="G141" i="13"/>
  <c r="H141" i="13" s="1"/>
  <c r="I141" i="13" s="1"/>
  <c r="L141" i="13" s="1"/>
  <c r="G2440" i="13"/>
  <c r="G1395" i="13"/>
  <c r="H1395" i="13" s="1"/>
  <c r="I1395" i="13" s="1"/>
  <c r="L1395" i="13" s="1"/>
  <c r="G3492" i="13"/>
  <c r="G2280" i="13"/>
  <c r="H2280" i="13" s="1"/>
  <c r="I2280" i="13" s="1"/>
  <c r="L2280" i="13" s="1"/>
  <c r="G4112" i="13"/>
  <c r="G1060" i="13"/>
  <c r="G1668" i="13"/>
  <c r="G737" i="13"/>
  <c r="H737" i="13" s="1"/>
  <c r="I737" i="13" s="1"/>
  <c r="L737" i="13" s="1"/>
  <c r="G3836" i="13"/>
  <c r="G3552" i="13"/>
  <c r="H3552" i="13" s="1"/>
  <c r="I3552" i="13" s="1"/>
  <c r="L3552" i="13" s="1"/>
  <c r="G2676" i="13"/>
  <c r="G2903" i="13"/>
  <c r="H2903" i="13" s="1"/>
  <c r="I2903" i="13" s="1"/>
  <c r="L2903" i="13" s="1"/>
  <c r="G2646" i="13"/>
  <c r="G190" i="13"/>
  <c r="G2079" i="13"/>
  <c r="G2151" i="13"/>
  <c r="H2151" i="13" s="1"/>
  <c r="I2151" i="13" s="1"/>
  <c r="L2151" i="13" s="1"/>
  <c r="G2721" i="13"/>
  <c r="G2201" i="13"/>
  <c r="H2201" i="13" s="1"/>
  <c r="I2201" i="13" s="1"/>
  <c r="L2201" i="13" s="1"/>
  <c r="G3805" i="13"/>
  <c r="G4091" i="13"/>
  <c r="H4091" i="13" s="1"/>
  <c r="I4091" i="13" s="1"/>
  <c r="L4091" i="13" s="1"/>
  <c r="G3208" i="13"/>
  <c r="G2257" i="13"/>
  <c r="G4123" i="13"/>
  <c r="G1737" i="13"/>
  <c r="H1737" i="13" s="1"/>
  <c r="I1737" i="13" s="1"/>
  <c r="L1737" i="13" s="1"/>
  <c r="G3024" i="13"/>
  <c r="G622" i="13"/>
  <c r="H622" i="13" s="1"/>
  <c r="I622" i="13" s="1"/>
  <c r="L622" i="13" s="1"/>
  <c r="G1074" i="13"/>
  <c r="G1703" i="13"/>
  <c r="H1703" i="13" s="1"/>
  <c r="I1703" i="13" s="1"/>
  <c r="L1703" i="13" s="1"/>
  <c r="G2727" i="13"/>
  <c r="G813" i="13"/>
  <c r="G2049" i="13"/>
  <c r="G2023" i="13"/>
  <c r="H2023" i="13" s="1"/>
  <c r="I2023" i="13" s="1"/>
  <c r="L2023" i="13" s="1"/>
  <c r="G2493" i="13"/>
  <c r="G797" i="13"/>
  <c r="H797" i="13" s="1"/>
  <c r="I797" i="13" s="1"/>
  <c r="L797" i="13" s="1"/>
  <c r="G3300" i="13"/>
  <c r="G3760" i="13"/>
  <c r="H3760" i="13" s="1"/>
  <c r="I3760" i="13" s="1"/>
  <c r="L3760" i="13" s="1"/>
  <c r="G4146" i="13"/>
  <c r="G3311" i="13"/>
  <c r="G3927" i="13"/>
  <c r="G4092" i="13"/>
  <c r="H4092" i="13" s="1"/>
  <c r="I4092" i="13" s="1"/>
  <c r="L4092" i="13" s="1"/>
  <c r="G1587" i="13"/>
  <c r="G598" i="13"/>
  <c r="H598" i="13" s="1"/>
  <c r="I598" i="13" s="1"/>
  <c r="L598" i="13" s="1"/>
  <c r="G3397" i="13"/>
  <c r="G1659" i="13"/>
  <c r="H1659" i="13" s="1"/>
  <c r="I1659" i="13" s="1"/>
  <c r="L1659" i="13" s="1"/>
  <c r="G658" i="13"/>
  <c r="G3458" i="13"/>
  <c r="G3856" i="13"/>
  <c r="G3914" i="13"/>
  <c r="H3914" i="13" s="1"/>
  <c r="I3914" i="13" s="1"/>
  <c r="L3914" i="13" s="1"/>
  <c r="G154" i="13"/>
  <c r="G3081" i="13"/>
  <c r="H3081" i="13" s="1"/>
  <c r="I3081" i="13" s="1"/>
  <c r="L3081" i="13" s="1"/>
  <c r="G1189" i="13"/>
  <c r="G1354" i="13"/>
  <c r="H1354" i="13" s="1"/>
  <c r="I1354" i="13" s="1"/>
  <c r="L1354" i="13" s="1"/>
  <c r="G1579" i="13"/>
  <c r="G3926" i="13"/>
  <c r="G1720" i="13"/>
  <c r="G2957" i="13"/>
  <c r="H2957" i="13" s="1"/>
  <c r="I2957" i="13" s="1"/>
  <c r="L2957" i="13" s="1"/>
  <c r="G1842" i="13"/>
  <c r="G2307" i="13"/>
  <c r="H2307" i="13" s="1"/>
  <c r="I2307" i="13" s="1"/>
  <c r="L2307" i="13" s="1"/>
  <c r="G1570" i="13"/>
  <c r="G3662" i="13"/>
  <c r="H3662" i="13" s="1"/>
  <c r="I3662" i="13" s="1"/>
  <c r="L3662" i="13" s="1"/>
  <c r="G1858" i="13"/>
  <c r="G2881" i="13"/>
  <c r="G2818" i="13"/>
  <c r="G2816" i="13"/>
  <c r="H2816" i="13" s="1"/>
  <c r="I2816" i="13" s="1"/>
  <c r="L2816" i="13" s="1"/>
  <c r="G2933" i="13"/>
  <c r="G4195" i="13"/>
  <c r="H4195" i="13" s="1"/>
  <c r="I4195" i="13" s="1"/>
  <c r="L4195" i="13" s="1"/>
  <c r="G2942" i="13"/>
  <c r="G3802" i="13"/>
  <c r="H3802" i="13" s="1"/>
  <c r="I3802" i="13" s="1"/>
  <c r="L3802" i="13" s="1"/>
  <c r="G3461" i="13"/>
  <c r="G2189" i="13"/>
  <c r="G1002" i="13"/>
  <c r="G1512" i="13"/>
  <c r="H1512" i="13" s="1"/>
  <c r="I1512" i="13" s="1"/>
  <c r="L1512" i="13" s="1"/>
  <c r="G2952" i="13"/>
  <c r="G2748" i="13"/>
  <c r="H2748" i="13" s="1"/>
  <c r="I2748" i="13" s="1"/>
  <c r="L2748" i="13" s="1"/>
  <c r="G3241" i="13"/>
  <c r="G4088" i="13"/>
  <c r="H4088" i="13" s="1"/>
  <c r="I4088" i="13" s="1"/>
  <c r="L4088" i="13" s="1"/>
  <c r="G2844" i="13"/>
  <c r="G3820" i="13"/>
  <c r="G3257" i="13"/>
  <c r="G3266" i="13"/>
  <c r="H3266" i="13" s="1"/>
  <c r="I3266" i="13" s="1"/>
  <c r="L3266" i="13" s="1"/>
  <c r="G3068" i="13"/>
  <c r="G1650" i="13"/>
  <c r="H1650" i="13" s="1"/>
  <c r="I1650" i="13" s="1"/>
  <c r="L1650" i="13" s="1"/>
  <c r="G2320" i="13"/>
  <c r="G265" i="13"/>
  <c r="H265" i="13" s="1"/>
  <c r="I265" i="13" s="1"/>
  <c r="L265" i="13" s="1"/>
  <c r="G1295" i="13"/>
  <c r="G1145" i="13"/>
  <c r="G3700" i="13"/>
  <c r="G546" i="13"/>
  <c r="H546" i="13" s="1"/>
  <c r="I546" i="13" s="1"/>
  <c r="L546" i="13" s="1"/>
  <c r="G2686" i="13"/>
  <c r="G2711" i="13"/>
  <c r="H2711" i="13" s="1"/>
  <c r="I2711" i="13" s="1"/>
  <c r="L2711" i="13" s="1"/>
  <c r="G2959" i="13"/>
  <c r="G1253" i="13"/>
  <c r="H1253" i="13" s="1"/>
  <c r="I1253" i="13" s="1"/>
  <c r="L1253" i="13" s="1"/>
  <c r="G1113" i="13"/>
  <c r="G1574" i="13"/>
  <c r="G1442" i="13"/>
  <c r="G3739" i="13"/>
  <c r="H3739" i="13" s="1"/>
  <c r="I3739" i="13" s="1"/>
  <c r="L3739" i="13" s="1"/>
  <c r="G1931" i="13"/>
  <c r="G41" i="13"/>
  <c r="H41" i="13" s="1"/>
  <c r="I41" i="13" s="1"/>
  <c r="L41" i="13" s="1"/>
  <c r="G4120" i="13"/>
  <c r="G1471" i="13"/>
  <c r="H1471" i="13" s="1"/>
  <c r="I1471" i="13" s="1"/>
  <c r="L1471" i="13" s="1"/>
  <c r="G268" i="13"/>
  <c r="G2043" i="13"/>
  <c r="G1492" i="13"/>
  <c r="G3785" i="13"/>
  <c r="H3785" i="13" s="1"/>
  <c r="I3785" i="13" s="1"/>
  <c r="L3785" i="13" s="1"/>
  <c r="G236" i="13"/>
  <c r="G1327" i="13"/>
  <c r="H1327" i="13" s="1"/>
  <c r="I1327" i="13" s="1"/>
  <c r="L1327" i="13" s="1"/>
  <c r="G408" i="13"/>
  <c r="G4028" i="13"/>
  <c r="H4028" i="13" s="1"/>
  <c r="I4028" i="13" s="1"/>
  <c r="L4028" i="13" s="1"/>
  <c r="G2076" i="13"/>
  <c r="G2628" i="13"/>
  <c r="G2428" i="13"/>
  <c r="G4155" i="13"/>
  <c r="H4155" i="13" s="1"/>
  <c r="I4155" i="13" s="1"/>
  <c r="L4155" i="13" s="1"/>
  <c r="G4116" i="13"/>
  <c r="G2382" i="13"/>
  <c r="H2382" i="13" s="1"/>
  <c r="I2382" i="13" s="1"/>
  <c r="L2382" i="13" s="1"/>
  <c r="G2757" i="13"/>
  <c r="G1505" i="13"/>
  <c r="H1505" i="13" s="1"/>
  <c r="I1505" i="13" s="1"/>
  <c r="L1505" i="13" s="1"/>
  <c r="G4180" i="13"/>
  <c r="G2015" i="13"/>
  <c r="G2082" i="13"/>
  <c r="G800" i="13"/>
  <c r="H800" i="13" s="1"/>
  <c r="I800" i="13" s="1"/>
  <c r="L800" i="13" s="1"/>
  <c r="G1430" i="13"/>
  <c r="G3577" i="13"/>
  <c r="H3577" i="13" s="1"/>
  <c r="I3577" i="13" s="1"/>
  <c r="L3577" i="13" s="1"/>
  <c r="G1235" i="13"/>
  <c r="G2451" i="13"/>
  <c r="H2451" i="13" s="1"/>
  <c r="I2451" i="13" s="1"/>
  <c r="L2451" i="13" s="1"/>
  <c r="G1459" i="13"/>
  <c r="G1171" i="13"/>
  <c r="G351" i="13"/>
  <c r="G2286" i="13"/>
  <c r="H2286" i="13" s="1"/>
  <c r="I2286" i="13" s="1"/>
  <c r="L2286" i="13" s="1"/>
  <c r="G1015" i="13"/>
  <c r="G2400" i="13"/>
  <c r="H2400" i="13" s="1"/>
  <c r="I2400" i="13" s="1"/>
  <c r="L2400" i="13" s="1"/>
  <c r="G3424" i="13"/>
  <c r="G1841" i="13"/>
  <c r="H1841" i="13" s="1"/>
  <c r="I1841" i="13" s="1"/>
  <c r="L1841" i="13" s="1"/>
  <c r="G4097" i="13"/>
  <c r="G3949" i="13"/>
  <c r="G3020" i="13"/>
  <c r="G4005" i="13"/>
  <c r="H4005" i="13" s="1"/>
  <c r="I4005" i="13" s="1"/>
  <c r="L4005" i="13" s="1"/>
  <c r="G1786" i="13"/>
  <c r="G1018" i="13"/>
  <c r="H1018" i="13" s="1"/>
  <c r="I1018" i="13" s="1"/>
  <c r="L1018" i="13" s="1"/>
  <c r="G1915" i="13"/>
  <c r="G3967" i="13"/>
  <c r="H3967" i="13" s="1"/>
  <c r="I3967" i="13" s="1"/>
  <c r="L3967" i="13" s="1"/>
  <c r="G1778" i="13"/>
  <c r="G3367" i="13"/>
  <c r="G3163" i="13"/>
  <c r="G484" i="13"/>
  <c r="H484" i="13" s="1"/>
  <c r="I484" i="13" s="1"/>
  <c r="L484" i="13" s="1"/>
  <c r="G1163" i="13"/>
  <c r="G728" i="13"/>
  <c r="H728" i="13" s="1"/>
  <c r="I728" i="13" s="1"/>
  <c r="L728" i="13" s="1"/>
  <c r="G2173" i="13"/>
  <c r="G3824" i="13"/>
  <c r="H3824" i="13" s="1"/>
  <c r="I3824" i="13" s="1"/>
  <c r="L3824" i="13" s="1"/>
  <c r="G1251" i="13"/>
  <c r="G3892" i="13"/>
  <c r="G906" i="13"/>
  <c r="G2285" i="13"/>
  <c r="H2285" i="13" s="1"/>
  <c r="I2285" i="13" s="1"/>
  <c r="L2285" i="13" s="1"/>
  <c r="G199" i="13"/>
  <c r="G1975" i="13"/>
  <c r="H1975" i="13" s="1"/>
  <c r="I1975" i="13" s="1"/>
  <c r="L1975" i="13" s="1"/>
  <c r="G1092" i="13"/>
  <c r="G2982" i="13"/>
  <c r="H2982" i="13" s="1"/>
  <c r="I2982" i="13" s="1"/>
  <c r="L2982" i="13" s="1"/>
  <c r="G3260" i="13"/>
  <c r="G3503" i="13"/>
  <c r="G3377" i="13"/>
  <c r="G2111" i="13"/>
  <c r="H2111" i="13" s="1"/>
  <c r="I2111" i="13" s="1"/>
  <c r="L2111" i="13" s="1"/>
  <c r="G1531" i="13"/>
  <c r="G2712" i="13"/>
  <c r="H2712" i="13" s="1"/>
  <c r="I2712" i="13" s="1"/>
  <c r="L2712" i="13" s="1"/>
  <c r="G958" i="13"/>
  <c r="G823" i="13"/>
  <c r="H823" i="13" s="1"/>
  <c r="I823" i="13" s="1"/>
  <c r="L823" i="13" s="1"/>
  <c r="G1378" i="13"/>
  <c r="G2175" i="13"/>
  <c r="G4036" i="13"/>
  <c r="G2161" i="13"/>
  <c r="H2161" i="13" s="1"/>
  <c r="I2161" i="13" s="1"/>
  <c r="L2161" i="13" s="1"/>
  <c r="G791" i="13"/>
  <c r="G904" i="13"/>
  <c r="H904" i="13" s="1"/>
  <c r="I904" i="13" s="1"/>
  <c r="L904" i="13" s="1"/>
  <c r="G1629" i="13"/>
  <c r="G2247" i="13"/>
  <c r="H2247" i="13" s="1"/>
  <c r="I2247" i="13" s="1"/>
  <c r="L2247" i="13" s="1"/>
  <c r="G108" i="13"/>
  <c r="G2902" i="13"/>
  <c r="G272" i="13"/>
  <c r="G3104" i="13"/>
  <c r="H3104" i="13" s="1"/>
  <c r="I3104" i="13" s="1"/>
  <c r="L3104" i="13" s="1"/>
  <c r="G3568" i="13"/>
  <c r="G1203" i="13"/>
  <c r="H1203" i="13" s="1"/>
  <c r="I1203" i="13" s="1"/>
  <c r="L1203" i="13" s="1"/>
  <c r="G3806" i="13"/>
  <c r="G2157" i="13"/>
  <c r="H2157" i="13" s="1"/>
  <c r="I2157" i="13" s="1"/>
  <c r="L2157" i="13" s="1"/>
  <c r="G207" i="13"/>
  <c r="G1218" i="13"/>
  <c r="G1516" i="13"/>
  <c r="G2352" i="13"/>
  <c r="H2352" i="13" s="1"/>
  <c r="I2352" i="13" s="1"/>
  <c r="L2352" i="13" s="1"/>
  <c r="G1312" i="13"/>
  <c r="G4056" i="13"/>
  <c r="H4056" i="13" s="1"/>
  <c r="I4056" i="13" s="1"/>
  <c r="L4056" i="13" s="1"/>
  <c r="G2190" i="13"/>
  <c r="G2519" i="13"/>
  <c r="G978" i="13"/>
  <c r="G1613" i="13"/>
  <c r="H1613" i="13" s="1"/>
  <c r="I1613" i="13" s="1"/>
  <c r="L1613" i="13" s="1"/>
  <c r="G577" i="13"/>
  <c r="G12" i="13"/>
  <c r="G2668" i="13"/>
  <c r="G1616" i="13"/>
  <c r="H1616" i="13" s="1"/>
  <c r="I1616" i="13" s="1"/>
  <c r="L1616" i="13" s="1"/>
  <c r="G951" i="13"/>
  <c r="G1024" i="13"/>
  <c r="G2558" i="13"/>
  <c r="G457" i="13"/>
  <c r="H457" i="13" s="1"/>
  <c r="I457" i="13" s="1"/>
  <c r="L457" i="13" s="1"/>
  <c r="G1030" i="13"/>
  <c r="G721" i="13"/>
  <c r="G2629" i="13"/>
  <c r="G2375" i="13"/>
  <c r="H2375" i="13" s="1"/>
  <c r="I2375" i="13" s="1"/>
  <c r="L2375" i="13" s="1"/>
  <c r="G4035" i="13"/>
  <c r="G882" i="13"/>
  <c r="G3386" i="13"/>
  <c r="G4110" i="13"/>
  <c r="H4110" i="13" s="1"/>
  <c r="I4110" i="13" s="1"/>
  <c r="L4110" i="13" s="1"/>
  <c r="G3970" i="13"/>
  <c r="G3696" i="13"/>
  <c r="G1336" i="13"/>
  <c r="G2231" i="13"/>
  <c r="H2231" i="13" s="1"/>
  <c r="I2231" i="13" s="1"/>
  <c r="L2231" i="13" s="1"/>
  <c r="G2671" i="13"/>
  <c r="G1250" i="13"/>
  <c r="G3921" i="13"/>
  <c r="G3521" i="13"/>
  <c r="H3521" i="13" s="1"/>
  <c r="I3521" i="13" s="1"/>
  <c r="L3521" i="13" s="1"/>
  <c r="G2809" i="13"/>
  <c r="G2409" i="13"/>
  <c r="G2758" i="13"/>
  <c r="G2864" i="13"/>
  <c r="H2864" i="13" s="1"/>
  <c r="I2864" i="13" s="1"/>
  <c r="L2864" i="13" s="1"/>
  <c r="G1469" i="13"/>
  <c r="G3522" i="13"/>
  <c r="G1317" i="13"/>
  <c r="G3365" i="13"/>
  <c r="H3365" i="13" s="1"/>
  <c r="I3365" i="13" s="1"/>
  <c r="L3365" i="13" s="1"/>
  <c r="G1967" i="13"/>
  <c r="G230" i="13"/>
  <c r="G3043" i="13"/>
  <c r="G1249" i="13"/>
  <c r="H1249" i="13" s="1"/>
  <c r="I1249" i="13" s="1"/>
  <c r="L1249" i="13" s="1"/>
  <c r="G58" i="13"/>
  <c r="G1384" i="13"/>
  <c r="G3076" i="13"/>
  <c r="G1433" i="13"/>
  <c r="H1433" i="13" s="1"/>
  <c r="I1433" i="13" s="1"/>
  <c r="L1433" i="13" s="1"/>
  <c r="G2467" i="13"/>
  <c r="G1564" i="13"/>
  <c r="G2509" i="13"/>
  <c r="G670" i="13"/>
  <c r="H670" i="13" s="1"/>
  <c r="I670" i="13" s="1"/>
  <c r="L670" i="13" s="1"/>
  <c r="G855" i="13"/>
  <c r="G2703" i="13"/>
  <c r="G3232" i="13"/>
  <c r="G3763" i="13"/>
  <c r="H3763" i="13" s="1"/>
  <c r="I3763" i="13" s="1"/>
  <c r="L3763" i="13" s="1"/>
  <c r="G652" i="13"/>
  <c r="G3170" i="13"/>
  <c r="G854" i="13"/>
  <c r="G1023" i="13"/>
  <c r="H1023" i="13" s="1"/>
  <c r="I1023" i="13" s="1"/>
  <c r="L1023" i="13" s="1"/>
  <c r="G731" i="13"/>
  <c r="G75" i="13"/>
  <c r="G1578" i="13"/>
  <c r="G2115" i="13"/>
  <c r="H2115" i="13" s="1"/>
  <c r="I2115" i="13" s="1"/>
  <c r="L2115" i="13" s="1"/>
  <c r="G587" i="13"/>
  <c r="G308" i="13"/>
  <c r="G3235" i="13"/>
  <c r="G2556" i="13"/>
  <c r="H2556" i="13" s="1"/>
  <c r="I2556" i="13" s="1"/>
  <c r="L2556" i="13" s="1"/>
  <c r="G3405" i="13"/>
  <c r="G2322" i="13"/>
  <c r="G77" i="13"/>
  <c r="G1691" i="13"/>
  <c r="H1691" i="13" s="1"/>
  <c r="I1691" i="13" s="1"/>
  <c r="L1691" i="13" s="1"/>
  <c r="G1557" i="13"/>
  <c r="G3001" i="13"/>
  <c r="G3748" i="13"/>
  <c r="G501" i="13"/>
  <c r="H501" i="13" s="1"/>
  <c r="I501" i="13" s="1"/>
  <c r="L501" i="13" s="1"/>
  <c r="G2460" i="13"/>
  <c r="G2612" i="13"/>
  <c r="G1913" i="13"/>
  <c r="G1215" i="13"/>
  <c r="H1215" i="13" s="1"/>
  <c r="I1215" i="13" s="1"/>
  <c r="L1215" i="13" s="1"/>
  <c r="G3586" i="13"/>
  <c r="G1413" i="13"/>
  <c r="G921" i="13"/>
  <c r="G1404" i="13"/>
  <c r="H1404" i="13" s="1"/>
  <c r="I1404" i="13" s="1"/>
  <c r="L1404" i="13" s="1"/>
  <c r="G495" i="13"/>
  <c r="G694" i="13"/>
  <c r="G1874" i="13"/>
  <c r="G1011" i="13"/>
  <c r="H1011" i="13" s="1"/>
  <c r="I1011" i="13" s="1"/>
  <c r="L1011" i="13" s="1"/>
  <c r="G1422" i="13"/>
  <c r="G4064" i="13"/>
  <c r="G2867" i="13"/>
  <c r="G684" i="13"/>
  <c r="H684" i="13" s="1"/>
  <c r="I684" i="13" s="1"/>
  <c r="L684" i="13" s="1"/>
  <c r="G3846" i="13"/>
  <c r="G1065" i="13"/>
  <c r="G2019" i="13"/>
  <c r="G2795" i="13"/>
  <c r="H2795" i="13" s="1"/>
  <c r="I2795" i="13" s="1"/>
  <c r="L2795" i="13" s="1"/>
  <c r="G3571" i="13"/>
  <c r="G3005" i="13"/>
  <c r="G1637" i="13"/>
  <c r="G3217" i="13"/>
  <c r="H3217" i="13" s="1"/>
  <c r="I3217" i="13" s="1"/>
  <c r="L3217" i="13" s="1"/>
  <c r="G1656" i="13"/>
  <c r="G157" i="13"/>
  <c r="G1912" i="13"/>
  <c r="G2283" i="13"/>
  <c r="H2283" i="13" s="1"/>
  <c r="I2283" i="13" s="1"/>
  <c r="L2283" i="13" s="1"/>
  <c r="G633" i="13"/>
  <c r="G3412" i="13"/>
  <c r="G3399" i="13"/>
  <c r="G1846" i="13"/>
  <c r="H1846" i="13" s="1"/>
  <c r="I1846" i="13" s="1"/>
  <c r="L1846" i="13" s="1"/>
  <c r="G4018" i="13"/>
  <c r="G2150" i="13"/>
  <c r="G2045" i="13"/>
  <c r="G1357" i="13"/>
  <c r="H1357" i="13" s="1"/>
  <c r="I1357" i="13" s="1"/>
  <c r="L1357" i="13" s="1"/>
  <c r="G151" i="13"/>
  <c r="G4201" i="13"/>
  <c r="G1549" i="13"/>
  <c r="G2024" i="13"/>
  <c r="H2024" i="13" s="1"/>
  <c r="I2024" i="13" s="1"/>
  <c r="L2024" i="13" s="1"/>
  <c r="G1900" i="13"/>
  <c r="G1689" i="13"/>
  <c r="G1400" i="13"/>
  <c r="G2882" i="13"/>
  <c r="H2882" i="13" s="1"/>
  <c r="I2882" i="13" s="1"/>
  <c r="L2882" i="13" s="1"/>
  <c r="G2794" i="13"/>
  <c r="G3091" i="13"/>
  <c r="G1434" i="13"/>
  <c r="G4153" i="13"/>
  <c r="H4153" i="13" s="1"/>
  <c r="I4153" i="13" s="1"/>
  <c r="L4153" i="13" s="1"/>
  <c r="G1744" i="13"/>
  <c r="G2759" i="13"/>
  <c r="G3677" i="13"/>
  <c r="G2331" i="13"/>
  <c r="H2331" i="13" s="1"/>
  <c r="I2331" i="13" s="1"/>
  <c r="L2331" i="13" s="1"/>
  <c r="G3962" i="13"/>
  <c r="G1700" i="13"/>
  <c r="G3468" i="13"/>
  <c r="G3731" i="13"/>
  <c r="H3731" i="13" s="1"/>
  <c r="I3731" i="13" s="1"/>
  <c r="L3731" i="13" s="1"/>
  <c r="G2907" i="13"/>
  <c r="G1763" i="13"/>
  <c r="G2838" i="13"/>
  <c r="G2958" i="13"/>
  <c r="H2958" i="13" s="1"/>
  <c r="I2958" i="13" s="1"/>
  <c r="L2958" i="13" s="1"/>
  <c r="G859" i="13"/>
  <c r="G4045" i="13"/>
  <c r="G1256" i="13"/>
  <c r="G3116" i="13"/>
  <c r="H3116" i="13" s="1"/>
  <c r="I3116" i="13" s="1"/>
  <c r="L3116" i="13" s="1"/>
  <c r="G176" i="13"/>
  <c r="G596" i="13"/>
  <c r="G2267" i="13"/>
  <c r="G1572" i="13"/>
  <c r="H1572" i="13" s="1"/>
  <c r="I1572" i="13" s="1"/>
  <c r="L1572" i="13" s="1"/>
  <c r="G1956" i="13"/>
  <c r="G1411" i="13"/>
  <c r="G278" i="13"/>
  <c r="G2630" i="13"/>
  <c r="H2630" i="13" s="1"/>
  <c r="I2630" i="13" s="1"/>
  <c r="L2630" i="13" s="1"/>
  <c r="G787" i="13"/>
  <c r="G539" i="13"/>
  <c r="G1473" i="13"/>
  <c r="G1868" i="13"/>
  <c r="H1868" i="13" s="1"/>
  <c r="I1868" i="13" s="1"/>
  <c r="L1868" i="13" s="1"/>
  <c r="G3337" i="13"/>
  <c r="G3464" i="13"/>
  <c r="G3572" i="13"/>
  <c r="G1438" i="13"/>
  <c r="H1438" i="13" s="1"/>
  <c r="I1438" i="13" s="1"/>
  <c r="L1438" i="13" s="1"/>
  <c r="G3359" i="13"/>
  <c r="G1104" i="13"/>
  <c r="G1070" i="13"/>
  <c r="G2376" i="13"/>
  <c r="H2376" i="13" s="1"/>
  <c r="I2376" i="13" s="1"/>
  <c r="L2376" i="13" s="1"/>
  <c r="G1890" i="13"/>
  <c r="G849" i="13"/>
  <c r="G2653" i="13"/>
  <c r="G3064" i="13"/>
  <c r="H3064" i="13" s="1"/>
  <c r="I3064" i="13" s="1"/>
  <c r="L3064" i="13" s="1"/>
  <c r="G3769" i="13"/>
  <c r="G1443" i="13"/>
  <c r="G3855" i="13"/>
  <c r="G1200" i="13"/>
  <c r="H1200" i="13" s="1"/>
  <c r="I1200" i="13" s="1"/>
  <c r="L1200" i="13" s="1"/>
  <c r="G102" i="13"/>
  <c r="G1973" i="13"/>
  <c r="G1960" i="13"/>
  <c r="G1851" i="13"/>
  <c r="H1851" i="13" s="1"/>
  <c r="I1851" i="13" s="1"/>
  <c r="L1851" i="13" s="1"/>
  <c r="G98" i="13"/>
  <c r="G1829" i="13"/>
  <c r="G685" i="13"/>
  <c r="G1641" i="13"/>
  <c r="H1641" i="13" s="1"/>
  <c r="I1641" i="13" s="1"/>
  <c r="L1641" i="13" s="1"/>
  <c r="G1010" i="13"/>
  <c r="G2445" i="13"/>
  <c r="G1906" i="13"/>
  <c r="G3750" i="13"/>
  <c r="H3750" i="13" s="1"/>
  <c r="I3750" i="13" s="1"/>
  <c r="L3750" i="13" s="1"/>
  <c r="G1860" i="13"/>
  <c r="G693" i="13"/>
  <c r="G3991" i="13"/>
  <c r="G3594" i="13"/>
  <c r="H3594" i="13" s="1"/>
  <c r="I3594" i="13" s="1"/>
  <c r="L3594" i="13" s="1"/>
  <c r="G267" i="13"/>
  <c r="G3684" i="13"/>
  <c r="G366" i="13"/>
  <c r="G1094" i="13"/>
  <c r="H1094" i="13" s="1"/>
  <c r="I1094" i="13" s="1"/>
  <c r="L1094" i="13" s="1"/>
  <c r="G1887" i="13"/>
  <c r="G2372" i="13"/>
  <c r="G680" i="13"/>
  <c r="G1764" i="13"/>
  <c r="H1764" i="13" s="1"/>
  <c r="I1764" i="13" s="1"/>
  <c r="L1764" i="13" s="1"/>
  <c r="G1554" i="13"/>
  <c r="G2835" i="13"/>
  <c r="G928" i="13"/>
  <c r="G3830" i="13"/>
  <c r="H3830" i="13" s="1"/>
  <c r="I3830" i="13" s="1"/>
  <c r="L3830" i="13" s="1"/>
  <c r="G3190" i="13"/>
  <c r="G1775" i="13"/>
  <c r="G3278" i="13"/>
  <c r="G9" i="13"/>
  <c r="H9" i="13" s="1"/>
  <c r="I9" i="13" s="1"/>
  <c r="L9" i="13" s="1"/>
  <c r="G3040" i="13"/>
  <c r="G889" i="13"/>
  <c r="G1234" i="13"/>
  <c r="G3524" i="13"/>
  <c r="H3524" i="13" s="1"/>
  <c r="I3524" i="13" s="1"/>
  <c r="L3524" i="13" s="1"/>
  <c r="G103" i="13"/>
  <c r="G3493" i="13"/>
  <c r="G2274" i="13"/>
  <c r="G1998" i="13"/>
  <c r="H1998" i="13" s="1"/>
  <c r="I1998" i="13" s="1"/>
  <c r="L1998" i="13" s="1"/>
  <c r="G3792" i="13"/>
  <c r="G2702" i="13"/>
  <c r="G986" i="13"/>
  <c r="G4083" i="13"/>
  <c r="H4083" i="13" s="1"/>
  <c r="I4083" i="13" s="1"/>
  <c r="L4083" i="13" s="1"/>
  <c r="G681" i="13"/>
  <c r="G4164" i="13"/>
  <c r="G1633" i="13"/>
  <c r="G1804" i="13"/>
  <c r="H1804" i="13" s="1"/>
  <c r="I1804" i="13" s="1"/>
  <c r="L1804" i="13" s="1"/>
  <c r="G3375" i="13"/>
  <c r="G2537" i="13"/>
  <c r="H2537" i="13" s="1"/>
  <c r="I2537" i="13" s="1"/>
  <c r="G2687" i="13"/>
  <c r="G568" i="13"/>
  <c r="H568" i="13" s="1"/>
  <c r="I568" i="13" s="1"/>
  <c r="G2357" i="13"/>
  <c r="G96" i="13"/>
  <c r="H96" i="13" s="1"/>
  <c r="I96" i="13" s="1"/>
  <c r="G915" i="13"/>
  <c r="G739" i="13"/>
  <c r="H739" i="13" s="1"/>
  <c r="I739" i="13" s="1"/>
  <c r="G554" i="13"/>
  <c r="G3511" i="13"/>
  <c r="H3511" i="13" s="1"/>
  <c r="I3511" i="13" s="1"/>
  <c r="G724" i="13"/>
  <c r="G1034" i="13"/>
  <c r="H1034" i="13" s="1"/>
  <c r="I1034" i="13" s="1"/>
  <c r="G2526" i="13"/>
  <c r="G3550" i="13"/>
  <c r="H3550" i="13" s="1"/>
  <c r="I3550" i="13" s="1"/>
  <c r="G2791" i="13"/>
  <c r="G2562" i="13"/>
  <c r="H2562" i="13" s="1"/>
  <c r="I2562" i="13" s="1"/>
  <c r="G232" i="13"/>
  <c r="G1224" i="13"/>
  <c r="H1224" i="13" s="1"/>
  <c r="I1224" i="13" s="1"/>
  <c r="G3847" i="13"/>
  <c r="G4179" i="13"/>
  <c r="H4179" i="13" s="1"/>
  <c r="I4179" i="13" s="1"/>
  <c r="G4149" i="13"/>
  <c r="G2438" i="13"/>
  <c r="H2438" i="13" s="1"/>
  <c r="I2438" i="13" s="1"/>
  <c r="G3156" i="13"/>
  <c r="G3389" i="13"/>
  <c r="H3389" i="13" s="1"/>
  <c r="I3389" i="13" s="1"/>
  <c r="G2954" i="13"/>
  <c r="G210" i="13"/>
  <c r="H210" i="13" s="1"/>
  <c r="I210" i="13" s="1"/>
  <c r="G1481" i="13"/>
  <c r="G1376" i="13"/>
  <c r="H1376" i="13" s="1"/>
  <c r="I1376" i="13" s="1"/>
  <c r="G191" i="13"/>
  <c r="G1322" i="13"/>
  <c r="H1322" i="13" s="1"/>
  <c r="I1322" i="13" s="1"/>
  <c r="G605" i="13"/>
  <c r="G2770" i="13"/>
  <c r="H2770" i="13" s="1"/>
  <c r="I2770" i="13" s="1"/>
  <c r="G3168" i="13"/>
  <c r="G2695" i="13"/>
  <c r="H2695" i="13" s="1"/>
  <c r="I2695" i="13" s="1"/>
  <c r="G1294" i="13"/>
  <c r="G2465" i="13"/>
  <c r="H2465" i="13" s="1"/>
  <c r="I2465" i="13" s="1"/>
  <c r="G40" i="13"/>
  <c r="G2532" i="13"/>
  <c r="H2532" i="13" s="1"/>
  <c r="I2532" i="13" s="1"/>
  <c r="G2193" i="13"/>
  <c r="G2483" i="13"/>
  <c r="H2483" i="13" s="1"/>
  <c r="I2483" i="13" s="1"/>
  <c r="G3439" i="13"/>
  <c r="G1539" i="13"/>
  <c r="H1539" i="13" s="1"/>
  <c r="I1539" i="13" s="1"/>
  <c r="G3340" i="13"/>
  <c r="G719" i="13"/>
  <c r="H719" i="13" s="1"/>
  <c r="I719" i="13" s="1"/>
  <c r="G1625" i="13"/>
  <c r="G3944" i="13"/>
  <c r="H3944" i="13" s="1"/>
  <c r="I3944" i="13" s="1"/>
  <c r="G3290" i="13"/>
  <c r="G1269" i="13"/>
  <c r="H1269" i="13" s="1"/>
  <c r="I1269" i="13" s="1"/>
  <c r="G1067" i="13"/>
  <c r="G595" i="13"/>
  <c r="H595" i="13" s="1"/>
  <c r="I595" i="13" s="1"/>
  <c r="G703" i="13"/>
  <c r="G754" i="13"/>
  <c r="H754" i="13" s="1"/>
  <c r="I754" i="13" s="1"/>
  <c r="G2554" i="13"/>
  <c r="G1277" i="13"/>
  <c r="H1277" i="13" s="1"/>
  <c r="I1277" i="13" s="1"/>
  <c r="G3719" i="13"/>
  <c r="G2469" i="13"/>
  <c r="H2469" i="13" s="1"/>
  <c r="I2469" i="13" s="1"/>
  <c r="G23" i="13"/>
  <c r="G357" i="13"/>
  <c r="H357" i="13" s="1"/>
  <c r="I357" i="13" s="1"/>
  <c r="G763" i="13"/>
  <c r="G1908" i="13"/>
  <c r="H1908" i="13" s="1"/>
  <c r="I1908" i="13" s="1"/>
  <c r="G1575" i="13"/>
  <c r="G1833" i="13"/>
  <c r="H1833" i="13" s="1"/>
  <c r="I1833" i="13" s="1"/>
  <c r="G996" i="13"/>
  <c r="G2656" i="13"/>
  <c r="H2656" i="13" s="1"/>
  <c r="I2656" i="13" s="1"/>
  <c r="G2384" i="13"/>
  <c r="G2895" i="13"/>
  <c r="H2895" i="13" s="1"/>
  <c r="I2895" i="13" s="1"/>
  <c r="G1291" i="13"/>
  <c r="G1392" i="13"/>
  <c r="H1392" i="13" s="1"/>
  <c r="I1392" i="13" s="1"/>
  <c r="G2510" i="13"/>
  <c r="G3636" i="13"/>
  <c r="H3636" i="13" s="1"/>
  <c r="I3636" i="13" s="1"/>
  <c r="G203" i="13"/>
  <c r="G3881" i="13"/>
  <c r="H3881" i="13" s="1"/>
  <c r="I3881" i="13" s="1"/>
  <c r="G2685" i="13"/>
  <c r="G2001" i="13"/>
  <c r="H2001" i="13" s="1"/>
  <c r="I2001" i="13" s="1"/>
  <c r="G3879" i="13"/>
  <c r="G360" i="13"/>
  <c r="H360" i="13" s="1"/>
  <c r="I360" i="13" s="1"/>
  <c r="G444" i="13"/>
  <c r="G2297" i="13"/>
  <c r="H2297" i="13" s="1"/>
  <c r="I2297" i="13" s="1"/>
  <c r="G1003" i="13"/>
  <c r="G3583" i="13"/>
  <c r="H3583" i="13" s="1"/>
  <c r="I3583" i="13" s="1"/>
  <c r="G522" i="13"/>
  <c r="G1243" i="13"/>
  <c r="H1243" i="13" s="1"/>
  <c r="I1243" i="13" s="1"/>
  <c r="G1819" i="13"/>
  <c r="G1930" i="13"/>
  <c r="H1930" i="13" s="1"/>
  <c r="I1930" i="13" s="1"/>
  <c r="G3702" i="13"/>
  <c r="G4119" i="13"/>
  <c r="H4119" i="13" s="1"/>
  <c r="I4119" i="13" s="1"/>
  <c r="G317" i="13"/>
  <c r="G2410" i="13"/>
  <c r="H2410" i="13" s="1"/>
  <c r="I2410" i="13" s="1"/>
  <c r="G1859" i="13"/>
  <c r="G4050" i="13"/>
  <c r="H4050" i="13" s="1"/>
  <c r="I4050" i="13" s="1"/>
  <c r="G4084" i="13"/>
  <c r="G3057" i="13"/>
  <c r="H3057" i="13" s="1"/>
  <c r="I3057" i="13" s="1"/>
  <c r="G4065" i="13"/>
  <c r="G1004" i="13"/>
  <c r="H1004" i="13" s="1"/>
  <c r="I1004" i="13" s="1"/>
  <c r="G2022" i="13"/>
  <c r="G2899" i="13"/>
  <c r="H2899" i="13" s="1"/>
  <c r="I2899" i="13" s="1"/>
  <c r="G2062" i="13"/>
  <c r="G2130" i="13"/>
  <c r="H2130" i="13" s="1"/>
  <c r="I2130" i="13" s="1"/>
  <c r="G1785" i="13"/>
  <c r="G1350" i="13"/>
  <c r="H1350" i="13" s="1"/>
  <c r="I1350" i="13" s="1"/>
  <c r="G1453" i="13"/>
  <c r="G4090" i="13"/>
  <c r="H4090" i="13" s="1"/>
  <c r="I4090" i="13" s="1"/>
  <c r="G464" i="13"/>
  <c r="G1421" i="13"/>
  <c r="H1421" i="13" s="1"/>
  <c r="I1421" i="13" s="1"/>
  <c r="G938" i="13"/>
  <c r="G2728" i="13"/>
  <c r="H2728" i="13" s="1"/>
  <c r="I2728" i="13" s="1"/>
  <c r="G1752" i="13"/>
  <c r="G2820" i="13"/>
  <c r="H2820" i="13" s="1"/>
  <c r="I2820" i="13" s="1"/>
  <c r="G1849" i="13"/>
  <c r="G1026" i="13"/>
  <c r="H1026" i="13" s="1"/>
  <c r="I1026" i="13" s="1"/>
  <c r="G2066" i="13"/>
  <c r="G1938" i="13"/>
  <c r="H1938" i="13" s="1"/>
  <c r="I1938" i="13" s="1"/>
  <c r="G3720" i="13"/>
  <c r="G1131" i="13"/>
  <c r="H1131" i="13" s="1"/>
  <c r="I1131" i="13" s="1"/>
  <c r="G964" i="13"/>
  <c r="G3722" i="13"/>
  <c r="H3722" i="13" s="1"/>
  <c r="I3722" i="13" s="1"/>
  <c r="G3591" i="13"/>
  <c r="G3074" i="13"/>
  <c r="H3074" i="13" s="1"/>
  <c r="I3074" i="13" s="1"/>
  <c r="G1922" i="13"/>
  <c r="G3947" i="13"/>
  <c r="H3947" i="13" s="1"/>
  <c r="I3947" i="13" s="1"/>
  <c r="G2904" i="13"/>
  <c r="G139" i="13"/>
  <c r="H139" i="13" s="1"/>
  <c r="I139" i="13" s="1"/>
  <c r="G3185" i="13"/>
  <c r="G238" i="13"/>
  <c r="H238" i="13" s="1"/>
  <c r="I238" i="13" s="1"/>
  <c r="G2383" i="13"/>
  <c r="G3746" i="13"/>
  <c r="H3746" i="13" s="1"/>
  <c r="I3746" i="13" s="1"/>
  <c r="G2782" i="13"/>
  <c r="G2983" i="13"/>
  <c r="H2983" i="13" s="1"/>
  <c r="I2983" i="13" s="1"/>
  <c r="G2036" i="13"/>
  <c r="G3917" i="13"/>
  <c r="H3917" i="13" s="1"/>
  <c r="I3917" i="13" s="1"/>
  <c r="G2649" i="13"/>
  <c r="G946" i="13"/>
  <c r="H946" i="13" s="1"/>
  <c r="I946" i="13" s="1"/>
  <c r="G4042" i="13"/>
  <c r="G2722" i="13"/>
  <c r="H2722" i="13" s="1"/>
  <c r="I2722" i="13" s="1"/>
  <c r="G1069" i="13"/>
  <c r="G2785" i="13"/>
  <c r="H2785" i="13" s="1"/>
  <c r="I2785" i="13" s="1"/>
  <c r="G743" i="13"/>
  <c r="G1612" i="13"/>
  <c r="H1612" i="13" s="1"/>
  <c r="I1612" i="13" s="1"/>
  <c r="G1479" i="13"/>
  <c r="G3985" i="13"/>
  <c r="H3985" i="13" s="1"/>
  <c r="I3985" i="13" s="1"/>
  <c r="G1449" i="13"/>
  <c r="G206" i="13"/>
  <c r="H206" i="13" s="1"/>
  <c r="I206" i="13" s="1"/>
  <c r="G3886" i="13"/>
  <c r="G909" i="13"/>
  <c r="H909" i="13" s="1"/>
  <c r="I909" i="13" s="1"/>
  <c r="G2581" i="13"/>
  <c r="G1148" i="13"/>
  <c r="H1148" i="13" s="1"/>
  <c r="I1148" i="13" s="1"/>
  <c r="G2929" i="13"/>
  <c r="G860" i="13"/>
  <c r="H860" i="13" s="1"/>
  <c r="I860" i="13" s="1"/>
  <c r="G3658" i="13"/>
  <c r="G3000" i="13"/>
  <c r="H3000" i="13" s="1"/>
  <c r="I3000" i="13" s="1"/>
  <c r="G1893" i="13"/>
  <c r="G478" i="13"/>
  <c r="H478" i="13" s="1"/>
  <c r="I478" i="13" s="1"/>
  <c r="G3860" i="13"/>
  <c r="G3355" i="13"/>
  <c r="H3355" i="13" s="1"/>
  <c r="I3355" i="13" s="1"/>
  <c r="G3172" i="13"/>
  <c r="G2857" i="13"/>
  <c r="H2857" i="13" s="1"/>
  <c r="I2857" i="13" s="1"/>
  <c r="G2014" i="13"/>
  <c r="G465" i="13"/>
  <c r="H465" i="13" s="1"/>
  <c r="I465" i="13" s="1"/>
  <c r="G130" i="13"/>
  <c r="G104" i="13"/>
  <c r="H104" i="13" s="1"/>
  <c r="I104" i="13" s="1"/>
  <c r="G1777" i="13"/>
  <c r="G810" i="13"/>
  <c r="H810" i="13" s="1"/>
  <c r="I810" i="13" s="1"/>
  <c r="G617" i="13"/>
  <c r="G1797" i="13"/>
  <c r="H1797" i="13" s="1"/>
  <c r="I1797" i="13" s="1"/>
  <c r="G2004" i="13"/>
  <c r="G2370" i="13"/>
  <c r="H2370" i="13" s="1"/>
  <c r="I2370" i="13" s="1"/>
  <c r="G662" i="13"/>
  <c r="G2651" i="13"/>
  <c r="H2651" i="13" s="1"/>
  <c r="I2651" i="13" s="1"/>
  <c r="G3066" i="13"/>
  <c r="G2222" i="13"/>
  <c r="H2222" i="13" s="1"/>
  <c r="I2222" i="13" s="1"/>
  <c r="G2264" i="13"/>
  <c r="G1214" i="13"/>
  <c r="G3986" i="13"/>
  <c r="G4024" i="13"/>
  <c r="G4114" i="13"/>
  <c r="G3472" i="13"/>
  <c r="G329" i="13"/>
  <c r="G2988" i="13"/>
  <c r="G3373" i="13"/>
  <c r="G3958" i="13"/>
  <c r="G3822" i="13"/>
  <c r="G3082" i="13"/>
  <c r="G4008" i="13"/>
  <c r="G524" i="13"/>
  <c r="G2672" i="13"/>
  <c r="G1231" i="13"/>
  <c r="G3031" i="13"/>
  <c r="G1483" i="13"/>
  <c r="G3100" i="13"/>
  <c r="G607" i="13"/>
  <c r="G2891" i="13"/>
  <c r="G365" i="13"/>
  <c r="G3388" i="13"/>
  <c r="G4068" i="13"/>
  <c r="G1675" i="13"/>
  <c r="G1950" i="13"/>
  <c r="G2717" i="13"/>
  <c r="G1735" i="13"/>
  <c r="G1673" i="13"/>
  <c r="G1183" i="13"/>
  <c r="G2908" i="13"/>
  <c r="G2146" i="13"/>
  <c r="G287" i="13"/>
  <c r="G2566" i="13"/>
  <c r="G2609" i="13"/>
  <c r="G515" i="13"/>
  <c r="G1502" i="13"/>
  <c r="G3053" i="13"/>
  <c r="G518" i="13"/>
  <c r="G2680" i="13"/>
  <c r="G2086" i="13"/>
  <c r="G2313" i="13"/>
  <c r="G51" i="13"/>
  <c r="G3890" i="13"/>
  <c r="G8" i="13"/>
  <c r="G3070" i="13"/>
  <c r="G65" i="13"/>
  <c r="G2915" i="13"/>
  <c r="G1766" i="13"/>
  <c r="G2388" i="13"/>
  <c r="G3129" i="13"/>
  <c r="G1991" i="13"/>
  <c r="G1447" i="13"/>
  <c r="G4077" i="13"/>
  <c r="G134" i="13"/>
  <c r="G3688" i="13"/>
  <c r="G2132" i="13"/>
  <c r="G1603" i="13"/>
  <c r="G2636" i="13"/>
  <c r="G4167" i="13"/>
  <c r="G2118" i="13"/>
  <c r="G1450" i="13"/>
  <c r="G772" i="13"/>
  <c r="G1933" i="13"/>
  <c r="G2353" i="13"/>
  <c r="G343" i="13"/>
  <c r="G2601" i="13"/>
  <c r="G2134" i="13"/>
  <c r="G1917" i="13"/>
  <c r="G3026" i="13"/>
  <c r="G1195" i="13"/>
  <c r="G2029" i="13"/>
  <c r="G3775" i="13"/>
  <c r="G2099" i="13"/>
  <c r="G1647" i="13"/>
  <c r="G1348" i="13"/>
  <c r="G1936" i="13"/>
  <c r="G3853" i="13"/>
  <c r="G707" i="13"/>
  <c r="G355" i="13"/>
  <c r="G403" i="13"/>
  <c r="G3714" i="13"/>
  <c r="G3999" i="13"/>
  <c r="G3123" i="13"/>
  <c r="G1451" i="13"/>
  <c r="G228" i="13"/>
  <c r="G1037" i="13"/>
  <c r="G3429" i="13"/>
  <c r="G1704" i="13"/>
  <c r="G16" i="13"/>
  <c r="G1370" i="13"/>
  <c r="G2185" i="13"/>
  <c r="G1905" i="13"/>
  <c r="G3176" i="13"/>
  <c r="G4145" i="13"/>
  <c r="G2053" i="13"/>
  <c r="G2708" i="13"/>
  <c r="G2250" i="13"/>
  <c r="G1781" i="13"/>
  <c r="G2293" i="13"/>
  <c r="G4174" i="13"/>
  <c r="G3534" i="13"/>
  <c r="G2458" i="13"/>
  <c r="G3835" i="13"/>
  <c r="G473" i="13"/>
  <c r="G890" i="13"/>
  <c r="G1402" i="13"/>
  <c r="G1126" i="13"/>
  <c r="G3343" i="13"/>
  <c r="G472" i="13"/>
  <c r="G2735" i="13"/>
  <c r="G602" i="13"/>
  <c r="G1027" i="13"/>
  <c r="G3256" i="13"/>
  <c r="G475" i="13"/>
  <c r="G1118" i="13"/>
  <c r="G3776" i="13"/>
  <c r="G696" i="13"/>
  <c r="G963" i="13"/>
  <c r="G2642" i="13"/>
  <c r="G3713" i="13"/>
  <c r="G2974" i="13"/>
  <c r="G3600" i="13"/>
  <c r="G3665" i="13"/>
  <c r="G4198" i="13"/>
  <c r="G2689" i="13"/>
  <c r="G1677" i="13"/>
  <c r="G2217" i="13"/>
  <c r="G2294" i="13"/>
  <c r="G4030" i="13"/>
  <c r="G2520" i="13"/>
  <c r="G3304" i="13"/>
  <c r="G1638" i="13"/>
  <c r="G2557" i="13"/>
  <c r="G1212" i="13"/>
  <c r="G4176" i="13"/>
  <c r="G246" i="13"/>
  <c r="G1299" i="13"/>
  <c r="G1314" i="13"/>
  <c r="G3017" i="13"/>
  <c r="G2588" i="13"/>
  <c r="G1001" i="13"/>
  <c r="G266" i="13"/>
  <c r="G2316" i="13"/>
  <c r="G2551" i="13"/>
  <c r="G2110" i="13"/>
  <c r="G1855" i="13"/>
  <c r="G1948" i="13"/>
  <c r="G2197" i="13"/>
  <c r="G949" i="13"/>
  <c r="G3620" i="13"/>
  <c r="G2120" i="13"/>
  <c r="G3164" i="13"/>
  <c r="G660" i="13"/>
  <c r="G1193" i="13"/>
  <c r="G411" i="13"/>
  <c r="G3004" i="13"/>
  <c r="G175" i="13"/>
  <c r="G3360" i="13"/>
  <c r="G953" i="13"/>
  <c r="G2497" i="13"/>
  <c r="G2848" i="13"/>
  <c r="G3159" i="13"/>
  <c r="G1255" i="13"/>
  <c r="G350" i="13"/>
  <c r="G26" i="13"/>
  <c r="G1716" i="13"/>
  <c r="G3535" i="13"/>
  <c r="G3296" i="13"/>
  <c r="G1791" i="13"/>
  <c r="G1815" i="13"/>
  <c r="G962" i="13"/>
  <c r="G3513" i="13"/>
  <c r="G2229" i="13"/>
  <c r="G4032" i="13"/>
  <c r="G1762" i="13"/>
  <c r="G1241" i="13"/>
  <c r="G3646" i="13"/>
  <c r="G80" i="13"/>
  <c r="G847" i="13"/>
  <c r="G3854" i="13"/>
  <c r="G3596" i="13"/>
  <c r="G3837" i="13"/>
  <c r="G520" i="13"/>
  <c r="G145" i="13"/>
  <c r="G2389" i="13"/>
  <c r="G682" i="13"/>
  <c r="G3997" i="13"/>
  <c r="G2594" i="13"/>
  <c r="G2511" i="13"/>
  <c r="G353" i="13"/>
  <c r="G1078" i="13"/>
  <c r="G3289" i="13"/>
  <c r="G589" i="13"/>
  <c r="G926" i="13"/>
  <c r="G1220" i="13"/>
  <c r="G1750" i="13"/>
  <c r="G438" i="13"/>
  <c r="G4043" i="13"/>
  <c r="G2235" i="13"/>
  <c r="G3942" i="13"/>
  <c r="G315" i="13"/>
  <c r="G2603" i="13"/>
  <c r="G1506" i="13"/>
  <c r="G2203" i="13"/>
  <c r="G1992" i="13"/>
  <c r="G3555" i="13"/>
  <c r="G1790" i="13"/>
  <c r="G3207" i="13"/>
  <c r="G1527" i="13"/>
  <c r="G2893" i="13"/>
  <c r="G1398" i="13"/>
  <c r="G2883" i="13"/>
  <c r="G3480" i="13"/>
  <c r="G2949" i="13"/>
  <c r="G4003" i="13"/>
  <c r="G3048" i="13"/>
  <c r="G2496" i="13"/>
  <c r="G4133" i="13"/>
  <c r="G128" i="13"/>
  <c r="G3878" i="13"/>
  <c r="G3841" i="13"/>
  <c r="G1339" i="13"/>
  <c r="G1427" i="13"/>
  <c r="G2141" i="13"/>
  <c r="G4094" i="13"/>
  <c r="G2051" i="13"/>
  <c r="G2673" i="13"/>
  <c r="G2282" i="13"/>
  <c r="G1888" i="13"/>
  <c r="G3709" i="13"/>
  <c r="G780" i="13"/>
  <c r="G814" i="13"/>
  <c r="G2814" i="13"/>
  <c r="G1921" i="13"/>
  <c r="G2404" i="13"/>
  <c r="G378" i="13"/>
  <c r="G3912" i="13"/>
  <c r="G664" i="13"/>
  <c r="G426" i="13"/>
  <c r="G944" i="13"/>
  <c r="G367" i="13"/>
  <c r="G471" i="13"/>
  <c r="G956" i="13"/>
  <c r="G2100" i="13"/>
  <c r="G3025" i="13"/>
  <c r="G2037" i="13"/>
  <c r="G3936" i="13"/>
  <c r="G243" i="13"/>
  <c r="G1386" i="13"/>
  <c r="G3556" i="13"/>
  <c r="G200" i="13"/>
  <c r="G528" i="13"/>
  <c r="G172" i="13"/>
  <c r="G575" i="13"/>
  <c r="G2202" i="13"/>
  <c r="G1188" i="13"/>
  <c r="G1678" i="13"/>
  <c r="G1405" i="13"/>
  <c r="G1031" i="13"/>
  <c r="G2707" i="13"/>
  <c r="G1075" i="13"/>
  <c r="G1796" i="13"/>
  <c r="G1333" i="13"/>
  <c r="G742" i="13"/>
  <c r="G1535" i="13"/>
  <c r="G745" i="13"/>
  <c r="G796" i="13"/>
  <c r="G2849" i="13"/>
  <c r="G2992" i="13"/>
  <c r="G1383" i="13"/>
  <c r="G1335" i="13"/>
  <c r="G982" i="13"/>
  <c r="G2989" i="13"/>
  <c r="G3533" i="13"/>
  <c r="G2215" i="13"/>
  <c r="G330" i="13"/>
  <c r="G831" i="13"/>
  <c r="G2940" i="13"/>
  <c r="G3115" i="13"/>
  <c r="G1661" i="13"/>
  <c r="G1423" i="13"/>
  <c r="G3922" i="13"/>
  <c r="G3761" i="13"/>
  <c r="G3994" i="13"/>
  <c r="G625" i="13"/>
  <c r="G2329" i="13"/>
  <c r="G1993" i="13"/>
  <c r="G711" i="13"/>
  <c r="G3515" i="13"/>
  <c r="G1826" i="13"/>
  <c r="G2737" i="13"/>
  <c r="G248" i="13"/>
  <c r="G295" i="13"/>
  <c r="G896" i="13"/>
  <c r="G4168" i="13"/>
  <c r="G2865" i="13"/>
  <c r="G2905" i="13"/>
  <c r="G3044" i="13"/>
  <c r="G758" i="13"/>
  <c r="G3231" i="13"/>
  <c r="G789" i="13"/>
  <c r="G971" i="13"/>
  <c r="G1474" i="13"/>
  <c r="G222" i="13"/>
  <c r="G1375" i="13"/>
  <c r="G985" i="13"/>
  <c r="G4098" i="13"/>
  <c r="G3905" i="13"/>
  <c r="G2171" i="13"/>
  <c r="G3765" i="13"/>
  <c r="G1664" i="13"/>
  <c r="G3269" i="13"/>
  <c r="G111" i="13"/>
  <c r="G2256" i="13"/>
  <c r="G1901" i="13"/>
  <c r="G2730" i="13"/>
  <c r="G591" i="13"/>
  <c r="G3498" i="13"/>
  <c r="G663" i="13"/>
  <c r="G1056" i="13"/>
  <c r="G2121" i="13"/>
  <c r="G2584" i="13"/>
  <c r="G4029" i="13"/>
  <c r="G1371" i="13"/>
  <c r="G3692" i="13"/>
  <c r="G1057" i="13"/>
  <c r="G32" i="13"/>
  <c r="G2426" i="13"/>
  <c r="G2715" i="13"/>
  <c r="G1594" i="13"/>
  <c r="G3764" i="13"/>
  <c r="G620" i="13"/>
  <c r="G3198" i="13"/>
  <c r="G1669" i="13"/>
  <c r="G869" i="13"/>
  <c r="G901" i="13"/>
  <c r="G1041" i="13"/>
  <c r="G2055" i="13"/>
  <c r="G766" i="13"/>
  <c r="G3795" i="13"/>
  <c r="G3771" i="13"/>
  <c r="G832" i="13"/>
  <c r="G1793" i="13"/>
  <c r="G1372" i="13"/>
  <c r="G1556" i="13"/>
  <c r="G3495" i="13"/>
  <c r="G3259" i="13"/>
  <c r="G2211" i="13"/>
  <c r="G1144" i="13"/>
  <c r="G2886" i="13"/>
  <c r="G1757" i="13"/>
  <c r="G3071" i="13"/>
  <c r="G3238" i="13"/>
  <c r="G1732" i="13"/>
  <c r="G2091" i="13"/>
  <c r="G1696" i="13"/>
  <c r="G3963" i="13"/>
  <c r="G3642" i="13"/>
  <c r="G1313" i="13"/>
  <c r="G760" i="13"/>
  <c r="G1194" i="13"/>
  <c r="G2909" i="13"/>
  <c r="G1828" i="13"/>
  <c r="G1223" i="13"/>
  <c r="G2486" i="13"/>
  <c r="G1416" i="13"/>
  <c r="G1714" i="13"/>
  <c r="G2377" i="13"/>
  <c r="G1068" i="13"/>
  <c r="G2249" i="13"/>
  <c r="G2226" i="13"/>
  <c r="G3974" i="13"/>
  <c r="G2325" i="13"/>
  <c r="G2268" i="13"/>
  <c r="G1182" i="13"/>
  <c r="G2998" i="13"/>
  <c r="G2367" i="13"/>
  <c r="G1909" i="13"/>
  <c r="G1865" i="13"/>
  <c r="G3368" i="13"/>
  <c r="G1022" i="13"/>
  <c r="G282" i="13"/>
  <c r="G2179" i="13"/>
  <c r="G2878" i="13"/>
  <c r="G3939" i="13"/>
  <c r="G4157" i="13"/>
  <c r="G919" i="13"/>
  <c r="G1942" i="13"/>
  <c r="G3721" i="13"/>
  <c r="G609" i="13"/>
  <c r="G842" i="13"/>
  <c r="G1135" i="13"/>
  <c r="G1328" i="13"/>
  <c r="G3286" i="13"/>
  <c r="G2415" i="13"/>
  <c r="G1976" i="13"/>
  <c r="G1000" i="13"/>
  <c r="G689" i="13"/>
  <c r="G2843" i="13"/>
  <c r="G2075" i="13"/>
  <c r="G844" i="13"/>
  <c r="G2058" i="13"/>
  <c r="G2514" i="13"/>
  <c r="G121" i="13"/>
  <c r="G1626" i="13"/>
  <c r="G1324" i="13"/>
  <c r="G332" i="13"/>
  <c r="G1052" i="13"/>
  <c r="G4040" i="13"/>
  <c r="G3618" i="13"/>
  <c r="G2771" i="13"/>
  <c r="G2930" i="13"/>
  <c r="G3223" i="13"/>
  <c r="H3223" i="13" s="1"/>
  <c r="I3223" i="13" s="1"/>
  <c r="G2194" i="13"/>
  <c r="G3147" i="13"/>
  <c r="H3147" i="13" s="1"/>
  <c r="I3147" i="13" s="1"/>
  <c r="G3815" i="13"/>
  <c r="G2245" i="13"/>
  <c r="H2245" i="13" s="1"/>
  <c r="I2245" i="13" s="1"/>
  <c r="G62" i="13"/>
  <c r="G2797" i="13"/>
  <c r="H2797" i="13" s="1"/>
  <c r="I2797" i="13" s="1"/>
  <c r="G927" i="13"/>
  <c r="G3598" i="13"/>
  <c r="H3598" i="13" s="1"/>
  <c r="I3598" i="13" s="1"/>
  <c r="G13" i="13"/>
  <c r="G1607" i="13"/>
  <c r="H1607" i="13" s="1"/>
  <c r="I1607" i="13" s="1"/>
  <c r="G1717" i="13"/>
  <c r="G877" i="13"/>
  <c r="H877" i="13" s="1"/>
  <c r="I877" i="13" s="1"/>
  <c r="G3615" i="13"/>
  <c r="G441" i="13"/>
  <c r="H441" i="13" s="1"/>
  <c r="I441" i="13" s="1"/>
  <c r="G24" i="13"/>
  <c r="G3783" i="13"/>
  <c r="H3783" i="13" s="1"/>
  <c r="I3783" i="13" s="1"/>
  <c r="G3791" i="13"/>
  <c r="G3995" i="13"/>
  <c r="H3995" i="13" s="1"/>
  <c r="I3995" i="13" s="1"/>
  <c r="G1864" i="13"/>
  <c r="G2682" i="13"/>
  <c r="H2682" i="13" s="1"/>
  <c r="I2682" i="13" s="1"/>
  <c r="G244" i="13"/>
  <c r="G3150" i="13"/>
  <c r="H3150" i="13" s="1"/>
  <c r="I3150" i="13" s="1"/>
  <c r="G873" i="13"/>
  <c r="G89" i="13"/>
  <c r="H89" i="13" s="1"/>
  <c r="I89" i="13" s="1"/>
  <c r="G3291" i="13"/>
  <c r="G3913" i="13"/>
  <c r="H3913" i="13" s="1"/>
  <c r="I3913" i="13" s="1"/>
  <c r="G3675" i="13"/>
  <c r="G918" i="13"/>
  <c r="H918" i="13" s="1"/>
  <c r="I918" i="13" s="1"/>
  <c r="G1374" i="13"/>
  <c r="H1374" i="13" s="1"/>
  <c r="I1374" i="13" s="1"/>
  <c r="G3621" i="13"/>
  <c r="H3621" i="13" s="1"/>
  <c r="I3621" i="13" s="1"/>
  <c r="G2773" i="13"/>
  <c r="G1245" i="13"/>
  <c r="H1245" i="13" s="1"/>
  <c r="I1245" i="13" s="1"/>
  <c r="G1628" i="13"/>
  <c r="H1628" i="13" s="1"/>
  <c r="I1628" i="13" s="1"/>
  <c r="G466" i="13"/>
  <c r="H466" i="13" s="1"/>
  <c r="I466" i="13" s="1"/>
  <c r="G431" i="13"/>
  <c r="G483" i="13"/>
  <c r="H483" i="13" s="1"/>
  <c r="I483" i="13" s="1"/>
  <c r="G4207" i="13"/>
  <c r="H4207" i="13" s="1"/>
  <c r="I4207" i="13" s="1"/>
  <c r="G2973" i="13"/>
  <c r="H2973" i="13" s="1"/>
  <c r="I2973" i="13" s="1"/>
  <c r="G765" i="13"/>
  <c r="G1042" i="13"/>
  <c r="H1042" i="13" s="1"/>
  <c r="I1042" i="13" s="1"/>
  <c r="G1461" i="13"/>
  <c r="H1461" i="13" s="1"/>
  <c r="I1461" i="13" s="1"/>
  <c r="G2144" i="13"/>
  <c r="H2144" i="13" s="1"/>
  <c r="I2144" i="13" s="1"/>
  <c r="G2564" i="13"/>
  <c r="G4034" i="13"/>
  <c r="H4034" i="13" s="1"/>
  <c r="I4034" i="13" s="1"/>
  <c r="G695" i="13"/>
  <c r="H695" i="13" s="1"/>
  <c r="I695" i="13" s="1"/>
  <c r="G1896" i="13"/>
  <c r="H1896" i="13" s="1"/>
  <c r="I1896" i="13" s="1"/>
  <c r="G939" i="13"/>
  <c r="G3466" i="13"/>
  <c r="H3466" i="13" s="1"/>
  <c r="I3466" i="13" s="1"/>
  <c r="G3626" i="13"/>
  <c r="H3626" i="13" s="1"/>
  <c r="I3626" i="13" s="1"/>
  <c r="G1961" i="13"/>
  <c r="H1961" i="13" s="1"/>
  <c r="I1961" i="13" s="1"/>
  <c r="G3285" i="13"/>
  <c r="G3563" i="13"/>
  <c r="H3563" i="13" s="1"/>
  <c r="I3563" i="13" s="1"/>
  <c r="G1892" i="13"/>
  <c r="H1892" i="13" s="1"/>
  <c r="I1892" i="13" s="1"/>
  <c r="G474" i="13"/>
  <c r="H474" i="13" s="1"/>
  <c r="I474" i="13" s="1"/>
  <c r="G2057" i="13"/>
  <c r="G2206" i="13"/>
  <c r="H2206" i="13" s="1"/>
  <c r="I2206" i="13" s="1"/>
  <c r="G136" i="13"/>
  <c r="H136" i="13" s="1"/>
  <c r="I136" i="13" s="1"/>
  <c r="G3293" i="13"/>
  <c r="H3293" i="13" s="1"/>
  <c r="I3293" i="13" s="1"/>
  <c r="G3120" i="13"/>
  <c r="G3294" i="13"/>
  <c r="H3294" i="13" s="1"/>
  <c r="I3294" i="13" s="1"/>
  <c r="G1866" i="13"/>
  <c r="H1866" i="13" s="1"/>
  <c r="I1866" i="13" s="1"/>
  <c r="G2039" i="13"/>
  <c r="H2039" i="13" s="1"/>
  <c r="I2039" i="13" s="1"/>
  <c r="G2663" i="13"/>
  <c r="G1794" i="13"/>
  <c r="H1794" i="13" s="1"/>
  <c r="I1794" i="13" s="1"/>
  <c r="G2744" i="13"/>
  <c r="H2744" i="13" s="1"/>
  <c r="I2744" i="13" s="1"/>
  <c r="G1923" i="13"/>
  <c r="H1923" i="13" s="1"/>
  <c r="I1923" i="13" s="1"/>
  <c r="G2078" i="13"/>
  <c r="G3449" i="13"/>
  <c r="H3449" i="13" s="1"/>
  <c r="I3449" i="13" s="1"/>
  <c r="G841" i="13"/>
  <c r="H841" i="13" s="1"/>
  <c r="I841" i="13" s="1"/>
  <c r="G3983" i="13"/>
  <c r="H3983" i="13" s="1"/>
  <c r="I3983" i="13" s="1"/>
  <c r="G790" i="13"/>
  <c r="G3146" i="13"/>
  <c r="H3146" i="13" s="1"/>
  <c r="I3146" i="13" s="1"/>
  <c r="G2378" i="13"/>
  <c r="H2378" i="13" s="1"/>
  <c r="I2378" i="13" s="1"/>
  <c r="G2765" i="13"/>
  <c r="H2765" i="13" s="1"/>
  <c r="I2765" i="13" s="1"/>
  <c r="G2343" i="13"/>
  <c r="G2972" i="13"/>
  <c r="H2972" i="13" s="1"/>
  <c r="I2972" i="13" s="1"/>
  <c r="G3173" i="13"/>
  <c r="H3173" i="13" s="1"/>
  <c r="I3173" i="13" s="1"/>
  <c r="G2170" i="13"/>
  <c r="H2170" i="13" s="1"/>
  <c r="I2170" i="13" s="1"/>
  <c r="G678" i="13"/>
  <c r="G1536" i="13"/>
  <c r="H1536" i="13" s="1"/>
  <c r="I1536" i="13" s="1"/>
  <c r="G1682" i="13"/>
  <c r="H1682" i="13" s="1"/>
  <c r="I1682" i="13" s="1"/>
  <c r="G2048" i="13"/>
  <c r="H2048" i="13" s="1"/>
  <c r="I2048" i="13" s="1"/>
  <c r="G702" i="13"/>
  <c r="G19" i="13"/>
  <c r="H19" i="13" s="1"/>
  <c r="I19" i="13" s="1"/>
  <c r="G1517" i="13"/>
  <c r="H1517" i="13" s="1"/>
  <c r="I1517" i="13" s="1"/>
  <c r="G4023" i="13"/>
  <c r="H4023" i="13" s="1"/>
  <c r="I4023" i="13" s="1"/>
  <c r="G1035" i="13"/>
  <c r="G2192" i="13"/>
  <c r="H2192" i="13" s="1"/>
  <c r="I2192" i="13" s="1"/>
  <c r="G337" i="13"/>
  <c r="H337" i="13" s="1"/>
  <c r="I337" i="13" s="1"/>
  <c r="G3249" i="13"/>
  <c r="H3249" i="13" s="1"/>
  <c r="I3249" i="13" s="1"/>
  <c r="G3842" i="13"/>
  <c r="G1266" i="13"/>
  <c r="H1266" i="13" s="1"/>
  <c r="I1266" i="13" s="1"/>
  <c r="G2764" i="13"/>
  <c r="H2764" i="13" s="1"/>
  <c r="I2764" i="13" s="1"/>
  <c r="G2545" i="13"/>
  <c r="H2545" i="13" s="1"/>
  <c r="I2545" i="13" s="1"/>
  <c r="G1540" i="13"/>
  <c r="G1270" i="13"/>
  <c r="H1270" i="13" s="1"/>
  <c r="I1270" i="13" s="1"/>
  <c r="G88" i="13"/>
  <c r="H88" i="13" s="1"/>
  <c r="I88" i="13" s="1"/>
  <c r="G1106" i="13"/>
  <c r="H1106" i="13" s="1"/>
  <c r="I1106" i="13" s="1"/>
  <c r="G1484" i="13"/>
  <c r="G4103" i="13"/>
  <c r="H4103" i="13" s="1"/>
  <c r="I4103" i="13" s="1"/>
  <c r="G505" i="13"/>
  <c r="H505" i="13" s="1"/>
  <c r="I505" i="13" s="1"/>
  <c r="G1071" i="13"/>
  <c r="H1071" i="13" s="1"/>
  <c r="I1071" i="13" s="1"/>
  <c r="G2423" i="13"/>
  <c r="G3248" i="13"/>
  <c r="H3248" i="13" s="1"/>
  <c r="I3248" i="13" s="1"/>
  <c r="G28" i="13"/>
  <c r="H28" i="13" s="1"/>
  <c r="I28" i="13" s="1"/>
  <c r="G2811" i="13"/>
  <c r="H2811" i="13" s="1"/>
  <c r="I2811" i="13" s="1"/>
  <c r="G195" i="13"/>
  <c r="G1719" i="13"/>
  <c r="H1719" i="13" s="1"/>
  <c r="I1719" i="13" s="1"/>
  <c r="G2096" i="13"/>
  <c r="H2096" i="13" s="1"/>
  <c r="I2096" i="13" s="1"/>
  <c r="G3681" i="13"/>
  <c r="H3681" i="13" s="1"/>
  <c r="I3681" i="13" s="1"/>
  <c r="G339" i="13"/>
  <c r="G2731" i="13"/>
  <c r="H2731" i="13" s="1"/>
  <c r="I2731" i="13" s="1"/>
  <c r="G4170" i="13"/>
  <c r="H4170" i="13" s="1"/>
  <c r="I4170" i="13" s="1"/>
  <c r="G2583" i="13"/>
  <c r="H2583" i="13" s="1"/>
  <c r="I2583" i="13" s="1"/>
  <c r="G3324" i="13"/>
  <c r="G868" i="13"/>
  <c r="H868" i="13" s="1"/>
  <c r="I868" i="13" s="1"/>
  <c r="G1222" i="13"/>
  <c r="H1222" i="13" s="1"/>
  <c r="I1222" i="13" s="1"/>
  <c r="G2414" i="13"/>
  <c r="H2414" i="13" s="1"/>
  <c r="I2414" i="13" s="1"/>
  <c r="G1999" i="13"/>
  <c r="G1884" i="13"/>
  <c r="H1884" i="13" s="1"/>
  <c r="I1884" i="13" s="1"/>
  <c r="G2919" i="13"/>
  <c r="H2919" i="13" s="1"/>
  <c r="I2919" i="13" s="1"/>
  <c r="G291" i="13"/>
  <c r="H291" i="13" s="1"/>
  <c r="I291" i="13" s="1"/>
  <c r="G2334" i="13"/>
  <c r="G1281" i="13"/>
  <c r="H1281" i="13" s="1"/>
  <c r="I1281" i="13" s="1"/>
  <c r="G720" i="13"/>
  <c r="H720" i="13" s="1"/>
  <c r="I720" i="13" s="1"/>
  <c r="G537" i="13"/>
  <c r="H537" i="13" s="1"/>
  <c r="I537" i="13" s="1"/>
  <c r="G3276" i="13"/>
  <c r="G2101" i="13"/>
  <c r="H2101" i="13" s="1"/>
  <c r="I2101" i="13" s="1"/>
  <c r="G1356" i="13"/>
  <c r="H1356" i="13" s="1"/>
  <c r="I1356" i="13" s="1"/>
  <c r="G611" i="13"/>
  <c r="H611" i="13" s="1"/>
  <c r="I611" i="13" s="1"/>
  <c r="G1872" i="13"/>
  <c r="G2489" i="13"/>
  <c r="H2489" i="13" s="1"/>
  <c r="I2489" i="13" s="1"/>
  <c r="G3605" i="13"/>
  <c r="H3605" i="13" s="1"/>
  <c r="I3605" i="13" s="1"/>
  <c r="G3562" i="13"/>
  <c r="H3562" i="13" s="1"/>
  <c r="I3562" i="13" s="1"/>
  <c r="G389" i="13"/>
  <c r="G715" i="13"/>
  <c r="H715" i="13" s="1"/>
  <c r="I715" i="13" s="1"/>
  <c r="G3353" i="13"/>
  <c r="H3353" i="13" s="1"/>
  <c r="I3353" i="13" s="1"/>
  <c r="G3018" i="13"/>
  <c r="H3018" i="13" s="1"/>
  <c r="I3018" i="13" s="1"/>
  <c r="G1373" i="13"/>
  <c r="G811" i="13"/>
  <c r="H811" i="13" s="1"/>
  <c r="I811" i="13" s="1"/>
  <c r="G422" i="13"/>
  <c r="H422" i="13" s="1"/>
  <c r="I422" i="13" s="1"/>
  <c r="G3900" i="13"/>
  <c r="H3900" i="13" s="1"/>
  <c r="I3900" i="13" s="1"/>
  <c r="G1524" i="13"/>
  <c r="G251" i="13"/>
  <c r="H251" i="13" s="1"/>
  <c r="I251" i="13" s="1"/>
  <c r="G1979" i="13"/>
  <c r="H1979" i="13" s="1"/>
  <c r="I1979" i="13" s="1"/>
  <c r="G2315" i="13"/>
  <c r="H2315" i="13" s="1"/>
  <c r="I2315" i="13" s="1"/>
  <c r="G396" i="13"/>
  <c r="G326" i="13"/>
  <c r="H326" i="13" s="1"/>
  <c r="I326" i="13" s="1"/>
  <c r="G112" i="13"/>
  <c r="H112" i="13" s="1"/>
  <c r="I112" i="13" s="1"/>
  <c r="G3634" i="13"/>
  <c r="H3634" i="13" s="1"/>
  <c r="I3634" i="13" s="1"/>
  <c r="G3051" i="13"/>
  <c r="G2720" i="13"/>
  <c r="H2720" i="13" s="1"/>
  <c r="I2720" i="13" s="1"/>
  <c r="G223" i="13"/>
  <c r="H223" i="13" s="1"/>
  <c r="I223" i="13" s="1"/>
  <c r="G3703" i="13"/>
  <c r="H3703" i="13" s="1"/>
  <c r="I3703" i="13" s="1"/>
  <c r="G3149" i="13"/>
  <c r="G3098" i="13"/>
  <c r="H3098" i="13" s="1"/>
  <c r="I3098" i="13" s="1"/>
  <c r="G995" i="13"/>
  <c r="H995" i="13" s="1"/>
  <c r="I995" i="13" s="1"/>
  <c r="G1947" i="13"/>
  <c r="H1947" i="13" s="1"/>
  <c r="I1947" i="13" s="1"/>
  <c r="G3453" i="13"/>
  <c r="G92" i="13"/>
  <c r="H92" i="13" s="1"/>
  <c r="I92" i="13" s="1"/>
  <c r="G3124" i="13"/>
  <c r="H3124" i="13" s="1"/>
  <c r="I3124" i="13" s="1"/>
  <c r="G1964" i="13"/>
  <c r="H1964" i="13" s="1"/>
  <c r="I1964" i="13" s="1"/>
  <c r="G2967" i="13"/>
  <c r="G1360" i="13"/>
  <c r="H1360" i="13" s="1"/>
  <c r="I1360" i="13" s="1"/>
  <c r="G2980" i="13"/>
  <c r="H2980" i="13" s="1"/>
  <c r="I2980" i="13" s="1"/>
  <c r="G90" i="13"/>
  <c r="H90" i="13" s="1"/>
  <c r="I90" i="13" s="1"/>
  <c r="G1658" i="13"/>
  <c r="G4108" i="13"/>
  <c r="H4108" i="13" s="1"/>
  <c r="I4108" i="13" s="1"/>
  <c r="G2772" i="13"/>
  <c r="H2772" i="13" s="1"/>
  <c r="I2772" i="13" s="1"/>
  <c r="G3673" i="13"/>
  <c r="H3673" i="13" s="1"/>
  <c r="I3673" i="13" s="1"/>
  <c r="G1985" i="13"/>
  <c r="G3647" i="13"/>
  <c r="H3647" i="13" s="1"/>
  <c r="I3647" i="13" s="1"/>
  <c r="G3606" i="13"/>
  <c r="H3606" i="13" s="1"/>
  <c r="I3606" i="13" s="1"/>
  <c r="G990" i="13"/>
  <c r="H990" i="13" s="1"/>
  <c r="I990" i="13" s="1"/>
  <c r="G186" i="13"/>
  <c r="G165" i="13"/>
  <c r="H165" i="13" s="1"/>
  <c r="I165" i="13" s="1"/>
  <c r="G3876" i="13"/>
  <c r="H3876" i="13" s="1"/>
  <c r="I3876" i="13" s="1"/>
  <c r="G2221" i="13"/>
  <c r="H2221" i="13" s="1"/>
  <c r="I2221" i="13" s="1"/>
  <c r="G170" i="13"/>
  <c r="G3667" i="13"/>
  <c r="H3667" i="13" s="1"/>
  <c r="I3667" i="13" s="1"/>
  <c r="G2605" i="13"/>
  <c r="H2605" i="13" s="1"/>
  <c r="I2605" i="13" s="1"/>
  <c r="G2781" i="13"/>
  <c r="H2781" i="13" s="1"/>
  <c r="I2781" i="13" s="1"/>
  <c r="G309" i="13"/>
  <c r="G3414" i="13"/>
  <c r="H3414" i="13" s="1"/>
  <c r="I3414" i="13" s="1"/>
  <c r="G3644" i="13"/>
  <c r="H3644" i="13" s="1"/>
  <c r="I3644" i="13" s="1"/>
  <c r="G2287" i="13"/>
  <c r="H2287" i="13" s="1"/>
  <c r="I2287" i="13" s="1"/>
  <c r="G776" i="13"/>
  <c r="G2538" i="13"/>
  <c r="H2538" i="13" s="1"/>
  <c r="I2538" i="13" s="1"/>
  <c r="G1566" i="13"/>
  <c r="H1566" i="13" s="1"/>
  <c r="I1566" i="13" s="1"/>
  <c r="G3955" i="13"/>
  <c r="H3955" i="13" s="1"/>
  <c r="I3955" i="13" s="1"/>
  <c r="G1487" i="13"/>
  <c r="G43" i="13"/>
  <c r="H43" i="13" s="1"/>
  <c r="I43" i="13" s="1"/>
  <c r="G3247" i="13"/>
  <c r="H3247" i="13" s="1"/>
  <c r="I3247" i="13" s="1"/>
  <c r="G817" i="13"/>
  <c r="H817" i="13" s="1"/>
  <c r="I817" i="13" s="1"/>
  <c r="G1407" i="13"/>
  <c r="G1425" i="13"/>
  <c r="H1425" i="13" s="1"/>
  <c r="I1425" i="13" s="1"/>
  <c r="G1599" i="13"/>
  <c r="H1599" i="13" s="1"/>
  <c r="I1599" i="13" s="1"/>
  <c r="G3197" i="13"/>
  <c r="H3197" i="13" s="1"/>
  <c r="I3197" i="13" s="1"/>
  <c r="G122" i="13"/>
  <c r="G2935" i="13"/>
  <c r="H2935" i="13" s="1"/>
  <c r="I2935" i="13" s="1"/>
  <c r="G1320" i="13"/>
  <c r="H1320" i="13" s="1"/>
  <c r="I1320" i="13" s="1"/>
  <c r="G1326" i="13"/>
  <c r="H1326" i="13" s="1"/>
  <c r="I1326" i="13" s="1"/>
  <c r="G3844" i="13"/>
  <c r="G987" i="13"/>
  <c r="H987" i="13" s="1"/>
  <c r="I987" i="13" s="1"/>
  <c r="G1154" i="13"/>
  <c r="H1154" i="13" s="1"/>
  <c r="I1154" i="13" s="1"/>
  <c r="G1208" i="13"/>
  <c r="H1208" i="13" s="1"/>
  <c r="I1208" i="13" s="1"/>
  <c r="G2978" i="13"/>
  <c r="G2289" i="13"/>
  <c r="H2289" i="13" s="1"/>
  <c r="I2289" i="13" s="1"/>
  <c r="G2228" i="13"/>
  <c r="H2228" i="13" s="1"/>
  <c r="I2228" i="13" s="1"/>
  <c r="G1134" i="13"/>
  <c r="H1134" i="13" s="1"/>
  <c r="I1134" i="13" s="1"/>
  <c r="G198" i="13"/>
  <c r="G2638" i="13"/>
  <c r="H2638" i="13" s="1"/>
  <c r="I2638" i="13" s="1"/>
  <c r="G3460" i="13"/>
  <c r="H3460" i="13" s="1"/>
  <c r="I3460" i="13" s="1"/>
  <c r="G358" i="13"/>
  <c r="H358" i="13" s="1"/>
  <c r="I358" i="13" s="1"/>
  <c r="G2362" i="13"/>
  <c r="G3288" i="13"/>
  <c r="H3288" i="13" s="1"/>
  <c r="I3288" i="13" s="1"/>
  <c r="G1886" i="13"/>
  <c r="H1886" i="13" s="1"/>
  <c r="I1886" i="13" s="1"/>
  <c r="G297" i="13"/>
  <c r="H297" i="13" s="1"/>
  <c r="I297" i="13" s="1"/>
  <c r="G1596" i="13"/>
  <c r="G481" i="13"/>
  <c r="H481" i="13" s="1"/>
  <c r="I481" i="13" s="1"/>
  <c r="G1346" i="13"/>
  <c r="H1346" i="13" s="1"/>
  <c r="I1346" i="13" s="1"/>
  <c r="G1098" i="13"/>
  <c r="H1098" i="13" s="1"/>
  <c r="I1098" i="13" s="1"/>
  <c r="G247" i="13"/>
  <c r="G1597" i="13"/>
  <c r="H1597" i="13" s="1"/>
  <c r="I1597" i="13" s="1"/>
  <c r="G2026" i="13"/>
  <c r="H2026" i="13" s="1"/>
  <c r="I2026" i="13" s="1"/>
  <c r="G3435" i="13"/>
  <c r="H3435" i="13" s="1"/>
  <c r="I3435" i="13" s="1"/>
  <c r="G2847" i="13"/>
  <c r="G1236" i="13"/>
  <c r="H1236" i="13" s="1"/>
  <c r="I1236" i="13" s="1"/>
  <c r="G1582" i="13"/>
  <c r="H1582" i="13" s="1"/>
  <c r="I1582" i="13" s="1"/>
  <c r="G1367" i="13"/>
  <c r="H1367" i="13" s="1"/>
  <c r="I1367" i="13" s="1"/>
  <c r="G2869" i="13"/>
  <c r="G1237" i="13"/>
  <c r="H1237" i="13" s="1"/>
  <c r="I1237" i="13" s="1"/>
  <c r="G1489" i="13"/>
  <c r="H1489" i="13" s="1"/>
  <c r="I1489" i="13" s="1"/>
  <c r="G2655" i="13"/>
  <c r="H2655" i="13" s="1"/>
  <c r="I2655" i="13" s="1"/>
  <c r="G1271" i="13"/>
  <c r="G85" i="13"/>
  <c r="H85" i="13" s="1"/>
  <c r="I85" i="13" s="1"/>
  <c r="G425" i="13"/>
  <c r="H425" i="13" s="1"/>
  <c r="I425" i="13" s="1"/>
  <c r="G4111" i="13"/>
  <c r="H4111" i="13" s="1"/>
  <c r="I4111" i="13" s="1"/>
  <c r="G544" i="13"/>
  <c r="G2104" i="13"/>
  <c r="H2104" i="13" s="1"/>
  <c r="I2104" i="13" s="1"/>
  <c r="G3961" i="13"/>
  <c r="H3961" i="13" s="1"/>
  <c r="I3961" i="13" s="1"/>
  <c r="G259" i="13"/>
  <c r="H259" i="13" s="1"/>
  <c r="I259" i="13" s="1"/>
  <c r="G1318" i="13"/>
  <c r="G2073" i="13"/>
  <c r="H2073" i="13" s="1"/>
  <c r="I2073" i="13" s="1"/>
  <c r="G1670" i="13"/>
  <c r="H1670" i="13" s="1"/>
  <c r="I1670" i="13" s="1"/>
  <c r="G2890" i="13"/>
  <c r="H2890" i="13" s="1"/>
  <c r="I2890" i="13" s="1"/>
  <c r="G3032" i="13"/>
  <c r="G3036" i="13"/>
  <c r="H3036" i="13" s="1"/>
  <c r="I3036" i="13" s="1"/>
  <c r="G352" i="13"/>
  <c r="H352" i="13" s="1"/>
  <c r="I352" i="13" s="1"/>
  <c r="G3265" i="13"/>
  <c r="H3265" i="13" s="1"/>
  <c r="I3265" i="13" s="1"/>
  <c r="G215" i="13"/>
  <c r="G1227" i="13"/>
  <c r="H1227" i="13" s="1"/>
  <c r="I1227" i="13" s="1"/>
  <c r="G2398" i="13"/>
  <c r="H2398" i="13" s="1"/>
  <c r="I2398" i="13" s="1"/>
  <c r="G3295" i="13"/>
  <c r="H3295" i="13" s="1"/>
  <c r="I3295" i="13" s="1"/>
  <c r="G2265" i="13"/>
  <c r="G2196" i="13"/>
  <c r="H2196" i="13" s="1"/>
  <c r="I2196" i="13" s="1"/>
  <c r="G1204" i="13"/>
  <c r="H1204" i="13" s="1"/>
  <c r="I1204" i="13" s="1"/>
  <c r="G2981" i="13"/>
  <c r="H2981" i="13" s="1"/>
  <c r="I2981" i="13" s="1"/>
  <c r="G2204" i="13"/>
  <c r="G1753" i="13"/>
  <c r="H1753" i="13" s="1"/>
  <c r="I1753" i="13" s="1"/>
  <c r="G4169" i="13"/>
  <c r="H4169" i="13" s="1"/>
  <c r="I4169" i="13" s="1"/>
  <c r="G1779" i="13"/>
  <c r="H1779" i="13" s="1"/>
  <c r="I1779" i="13" s="1"/>
  <c r="G3351" i="13"/>
  <c r="G2140" i="13"/>
  <c r="H2140" i="13" s="1"/>
  <c r="I2140" i="13" s="1"/>
  <c r="G69" i="13"/>
  <c r="H69" i="13" s="1"/>
  <c r="I69" i="13" s="1"/>
  <c r="G3245" i="13"/>
  <c r="H3245" i="13" s="1"/>
  <c r="I3245" i="13" s="1"/>
  <c r="G4199" i="13"/>
  <c r="G3610" i="13"/>
  <c r="G2174" i="13"/>
  <c r="G1870" i="13"/>
  <c r="G1119" i="13"/>
  <c r="G3875" i="13"/>
  <c r="G2664" i="13"/>
  <c r="G1141" i="13"/>
  <c r="G342" i="13"/>
  <c r="G2527" i="13"/>
  <c r="G255" i="13"/>
  <c r="G2786" i="13"/>
  <c r="G2775" i="13"/>
  <c r="G2402" i="13"/>
  <c r="G781" i="13"/>
  <c r="G2429" i="13"/>
  <c r="G3421" i="13"/>
  <c r="G1581" i="13"/>
  <c r="G1058" i="13"/>
  <c r="G2126" i="13"/>
  <c r="G3061" i="13"/>
  <c r="G3701" i="13"/>
  <c r="G1955" i="13"/>
  <c r="G390" i="13"/>
  <c r="G3737" i="13"/>
  <c r="G2418" i="13"/>
  <c r="G3911" i="13"/>
  <c r="G430" i="13"/>
  <c r="G1957" i="13"/>
  <c r="G2327" i="13"/>
  <c r="G2592" i="13"/>
  <c r="G2471" i="13"/>
  <c r="G3585" i="13"/>
  <c r="G1246" i="13"/>
  <c r="G862" i="13"/>
  <c r="G3920" i="13"/>
  <c r="G1686" i="13"/>
  <c r="G273" i="13"/>
  <c r="G164" i="13"/>
  <c r="G3380" i="13"/>
  <c r="G717" i="13"/>
  <c r="G883" i="13"/>
  <c r="G850" i="13"/>
  <c r="G610" i="13"/>
  <c r="G538" i="13"/>
  <c r="G2595" i="13"/>
  <c r="G3975" i="13"/>
  <c r="G2736" i="13"/>
  <c r="G239" i="13"/>
  <c r="G1694" i="13"/>
  <c r="G2911" i="13"/>
  <c r="G168" i="13"/>
  <c r="G2154" i="13"/>
  <c r="G138" i="13"/>
  <c r="G1129" i="13"/>
  <c r="G3816" i="13"/>
  <c r="G913" i="13"/>
  <c r="G1903" i="13"/>
  <c r="G2131" i="13"/>
  <c r="G1702" i="13"/>
  <c r="G2575" i="13"/>
  <c r="G3407" i="13"/>
  <c r="G852" i="13"/>
  <c r="G1894" i="13"/>
  <c r="G3887" i="13"/>
  <c r="G1631" i="13"/>
  <c r="G1432" i="13"/>
  <c r="G3385" i="13"/>
  <c r="G583" i="13"/>
  <c r="G3885" i="13"/>
  <c r="G160" i="13"/>
  <c r="G4006" i="13"/>
  <c r="G2916" i="13"/>
  <c r="G2662" i="13"/>
  <c r="G1987" i="13"/>
  <c r="G2697" i="13"/>
  <c r="G4047" i="13"/>
  <c r="G1971" i="13"/>
  <c r="G2125" i="13"/>
  <c r="G569" i="13"/>
  <c r="G477" i="13"/>
  <c r="G2373" i="13"/>
  <c r="G2212" i="13"/>
  <c r="G3733" i="13"/>
  <c r="G3516" i="13"/>
  <c r="G3726" i="13"/>
  <c r="G4058" i="13"/>
  <c r="G3599" i="13"/>
  <c r="G3981" i="13"/>
  <c r="G2779" i="13"/>
  <c r="G4104" i="13"/>
  <c r="G2894" i="13"/>
  <c r="G1187" i="13"/>
  <c r="G1477" i="13"/>
  <c r="G3680" i="13"/>
  <c r="G3117" i="13"/>
  <c r="G1300" i="13"/>
  <c r="G393" i="13"/>
  <c r="G1315" i="13"/>
  <c r="G1891" i="13"/>
  <c r="G490" i="13"/>
  <c r="G3548" i="13"/>
  <c r="G2753" i="13"/>
  <c r="G3863" i="13"/>
  <c r="G93" i="13"/>
  <c r="G187" i="13"/>
  <c r="G432" i="13"/>
  <c r="G3325" i="13"/>
  <c r="G2028" i="13"/>
  <c r="G2925" i="13"/>
  <c r="G1264" i="13"/>
  <c r="G2645" i="13"/>
  <c r="G4007" i="13"/>
  <c r="G2723" i="13"/>
  <c r="G2817" i="13"/>
  <c r="G1028" i="13"/>
  <c r="G1274" i="13"/>
  <c r="G1571" i="13"/>
  <c r="G416" i="13"/>
  <c r="G1569" i="13"/>
  <c r="G675" i="13"/>
  <c r="G494" i="13"/>
  <c r="G3507" i="13"/>
  <c r="G2756" i="13"/>
  <c r="G349" i="13"/>
  <c r="G1457" i="13"/>
  <c r="G2766" i="13"/>
  <c r="G2541" i="13"/>
  <c r="G3779" i="13"/>
  <c r="G1362" i="13"/>
  <c r="G3101" i="13"/>
  <c r="G2162" i="13"/>
  <c r="G552" i="13"/>
  <c r="G2153" i="13"/>
  <c r="G3639" i="13"/>
  <c r="G2163" i="13"/>
  <c r="G3865" i="13"/>
  <c r="G201" i="13"/>
  <c r="G3915" i="13"/>
  <c r="G3261" i="13"/>
  <c r="G3728" i="13"/>
  <c r="G456" i="13"/>
  <c r="G635" i="13"/>
  <c r="G3309" i="13"/>
  <c r="G669" i="13"/>
  <c r="G1445" i="13"/>
  <c r="G541" i="13"/>
  <c r="G3136" i="13"/>
  <c r="G221" i="13"/>
  <c r="G2516" i="13"/>
  <c r="G386" i="13"/>
  <c r="G3011" i="13"/>
  <c r="G3419" i="13"/>
  <c r="G1296" i="13"/>
  <c r="G3230" i="13"/>
  <c r="G3102" i="13"/>
  <c r="G1799" i="13"/>
  <c r="G1519" i="13"/>
  <c r="G328" i="13"/>
  <c r="G1021" i="13"/>
  <c r="G937" i="13"/>
  <c r="G1857" i="13"/>
  <c r="G903" i="13"/>
  <c r="G1899" i="13"/>
  <c r="G2888" i="13"/>
  <c r="G3075" i="13"/>
  <c r="G1408" i="13"/>
  <c r="G3126" i="13"/>
  <c r="G2683" i="13"/>
  <c r="G1742" i="13"/>
  <c r="G794" i="13"/>
  <c r="G2133" i="13"/>
  <c r="G3934" i="13"/>
  <c r="G217" i="13"/>
  <c r="G1965" i="13"/>
  <c r="G2200" i="13"/>
  <c r="G778" i="13"/>
  <c r="G2279" i="13"/>
  <c r="G3019" i="13"/>
  <c r="G3940" i="13"/>
  <c r="G833" i="13"/>
  <c r="G1207" i="13"/>
  <c r="G1199" i="13"/>
  <c r="G1695" i="13"/>
  <c r="G2112" i="13"/>
  <c r="G3476" i="13"/>
  <c r="G887" i="13"/>
  <c r="G3501" i="13"/>
  <c r="G72" i="13"/>
  <c r="G651" i="13"/>
  <c r="G1124" i="13"/>
  <c r="G1361" i="13"/>
  <c r="G2169" i="13"/>
  <c r="G125" i="13"/>
  <c r="G826" i="13"/>
  <c r="G623" i="13"/>
  <c r="G204" i="13"/>
  <c r="G2747" i="13"/>
  <c r="G3695" i="13"/>
  <c r="G2922" i="13"/>
  <c r="G2969" i="13"/>
  <c r="G4079" i="13"/>
  <c r="G2740" i="13"/>
  <c r="G2677" i="13"/>
  <c r="G3333" i="13"/>
  <c r="G3518" i="13"/>
  <c r="G1751" i="13"/>
  <c r="G2341" i="13"/>
  <c r="G2580" i="13"/>
  <c r="G1496" i="13"/>
  <c r="G3403" i="13"/>
  <c r="G2827" i="13"/>
  <c r="G413" i="13"/>
  <c r="G3930" i="13"/>
  <c r="G1723" i="13"/>
  <c r="G3448" i="13"/>
  <c r="G3420" i="13"/>
  <c r="G768" i="13"/>
  <c r="G1331" i="13"/>
  <c r="G2116" i="13"/>
  <c r="G4156" i="13"/>
  <c r="G691" i="13"/>
  <c r="G2897" i="13"/>
  <c r="G2726" i="13"/>
  <c r="G2665" i="13"/>
  <c r="G3849" i="13"/>
  <c r="G1538" i="13"/>
  <c r="G646" i="13"/>
  <c r="G891" i="13"/>
  <c r="G3264" i="13"/>
  <c r="G1091" i="13"/>
  <c r="G1494" i="13"/>
  <c r="G3140" i="13"/>
  <c r="G2632" i="13"/>
  <c r="G555" i="13"/>
  <c r="G4204" i="13"/>
  <c r="G2590" i="13"/>
  <c r="G2332" i="13"/>
  <c r="G3118" i="13"/>
  <c r="G1755" i="13"/>
  <c r="G1230" i="13"/>
  <c r="G4039" i="13"/>
  <c r="G1674" i="13"/>
  <c r="G372" i="13"/>
  <c r="G1164" i="13"/>
  <c r="G73" i="13"/>
  <c r="G1397" i="13"/>
  <c r="G4125" i="13"/>
  <c r="G878" i="13"/>
  <c r="G1309" i="13"/>
  <c r="G361" i="13"/>
  <c r="G706" i="13"/>
  <c r="G2365" i="13"/>
  <c r="G2446" i="13"/>
  <c r="G2573" i="13"/>
  <c r="G3174" i="13"/>
  <c r="G269" i="13"/>
  <c r="G14" i="13"/>
  <c r="G1436" i="13"/>
  <c r="G3916" i="13"/>
  <c r="G645" i="13"/>
  <c r="G3106" i="13"/>
  <c r="G4014" i="13"/>
  <c r="G806" i="13"/>
  <c r="G3834" i="13"/>
  <c r="G4044" i="13"/>
  <c r="G2054" i="13"/>
  <c r="G3773" i="13"/>
  <c r="G1216" i="13"/>
  <c r="G3422" i="13"/>
  <c r="G574" i="13"/>
  <c r="G3209" i="13"/>
  <c r="G3588" i="13"/>
  <c r="G2587" i="13"/>
  <c r="G2172" i="13"/>
  <c r="G1233" i="13"/>
  <c r="G61" i="13"/>
  <c r="G2985" i="13"/>
  <c r="G857" i="13"/>
  <c r="G274" i="13"/>
  <c r="G324" i="13"/>
  <c r="G1963" i="13"/>
  <c r="G3839" i="13"/>
  <c r="G2650" i="13"/>
  <c r="G1132" i="13"/>
  <c r="G1816" i="13"/>
  <c r="G3899" i="13"/>
  <c r="G1663" i="13"/>
  <c r="G333" i="13"/>
  <c r="G226" i="13"/>
  <c r="G3410" i="13"/>
  <c r="G71" i="13"/>
  <c r="G2273" i="13"/>
  <c r="G1553" i="13"/>
  <c r="G1660" i="13"/>
  <c r="G1863" i="13"/>
  <c r="G3704" i="13"/>
  <c r="G3182" i="13"/>
  <c r="G359" i="13"/>
  <c r="G233" i="13"/>
  <c r="G3504" i="13"/>
  <c r="G2432" i="13"/>
  <c r="G3938" i="13"/>
  <c r="G950" i="13"/>
  <c r="G1210" i="13"/>
  <c r="G955" i="13"/>
  <c r="G1055" i="13"/>
  <c r="G300" i="13"/>
  <c r="G4188" i="13"/>
  <c r="G916" i="13"/>
  <c r="G3573" i="13"/>
  <c r="G4089" i="13"/>
  <c r="G3828" i="13"/>
  <c r="G2945" i="13"/>
  <c r="G3236" i="13"/>
  <c r="G4141" i="13"/>
  <c r="G2743" i="13"/>
  <c r="G3929" i="13"/>
  <c r="G3179" i="13"/>
  <c r="G2155" i="13"/>
  <c r="G525" i="13"/>
  <c r="G3416" i="13"/>
  <c r="G4063" i="13"/>
  <c r="G1403" i="13"/>
  <c r="G3361" i="13"/>
  <c r="G3382" i="13"/>
  <c r="G1152" i="13"/>
  <c r="G912" i="13"/>
  <c r="G1238" i="13"/>
  <c r="G3601" i="13"/>
  <c r="G4004" i="13"/>
  <c r="G821" i="13"/>
  <c r="G3880" i="13"/>
  <c r="G3213" i="13"/>
  <c r="G1396" i="13"/>
  <c r="G3391" i="13"/>
  <c r="G1033" i="13"/>
  <c r="G3107" i="13"/>
  <c r="G3941" i="13"/>
  <c r="G942" i="13"/>
  <c r="G2559" i="13"/>
  <c r="G3103" i="13"/>
  <c r="G1949" i="13"/>
  <c r="G3649" i="13"/>
  <c r="G2439" i="13"/>
  <c r="G3964" i="13"/>
  <c r="G2261" i="13"/>
  <c r="G189" i="13"/>
  <c r="G3663" i="13"/>
  <c r="G1054" i="13"/>
  <c r="G3698" i="13"/>
  <c r="G1284" i="13"/>
  <c r="G3041" i="13"/>
  <c r="G3162" i="13"/>
  <c r="G3872" i="13"/>
  <c r="G1013" i="13"/>
  <c r="G409" i="13"/>
  <c r="G1878" i="13"/>
  <c r="G1610" i="13"/>
  <c r="G941" i="13"/>
  <c r="G4171" i="13"/>
  <c r="G1090" i="13"/>
  <c r="G1588" i="13"/>
  <c r="G1550" i="13"/>
  <c r="G3244" i="13"/>
  <c r="G18" i="13"/>
  <c r="G2591" i="13"/>
  <c r="G3998" i="13"/>
  <c r="G3446" i="13"/>
  <c r="G2421" i="13"/>
  <c r="G2448" i="13"/>
  <c r="G181" i="13"/>
  <c r="G3073" i="13"/>
  <c r="G3336" i="13"/>
  <c r="G585" i="13"/>
  <c r="G1836" i="13"/>
  <c r="G773" i="13"/>
  <c r="G1813" i="13"/>
  <c r="G3097" i="13"/>
  <c r="G1347" i="13"/>
  <c r="G1287" i="13"/>
  <c r="G3857" i="13"/>
  <c r="G429" i="13"/>
  <c r="G2475" i="13"/>
  <c r="G1146" i="13"/>
  <c r="G725" i="13"/>
  <c r="G3672" i="13"/>
  <c r="G1455" i="13"/>
  <c r="G313" i="13"/>
  <c r="G3687" i="13"/>
  <c r="G2807" i="13"/>
  <c r="G2266" i="13"/>
  <c r="G920" i="13"/>
  <c r="G3873" i="13"/>
  <c r="G1914" i="13"/>
  <c r="G2693" i="13"/>
  <c r="G370" i="13"/>
  <c r="G2310" i="13"/>
  <c r="G311" i="13"/>
  <c r="G2976" i="13"/>
  <c r="G3378" i="13"/>
  <c r="G2178" i="13"/>
  <c r="G557" i="13"/>
  <c r="G1823" i="13"/>
  <c r="G4206" i="13"/>
  <c r="G2643" i="13"/>
  <c r="G336" i="13"/>
  <c r="G1560" i="13"/>
  <c r="G2234" i="13"/>
  <c r="G1475" i="13"/>
  <c r="G3902" i="13"/>
  <c r="G2860" i="13"/>
  <c r="G2760" i="13"/>
  <c r="G1008" i="13"/>
  <c r="G657" i="13"/>
  <c r="G1941" i="13"/>
  <c r="G3204" i="13"/>
  <c r="G2366" i="13"/>
  <c r="G2017" i="13"/>
  <c r="G2425" i="13"/>
  <c r="G1083" i="13"/>
  <c r="G1984" i="13"/>
  <c r="G383" i="13"/>
  <c r="G672" i="13"/>
  <c r="G3431" i="13"/>
  <c r="G1261" i="13"/>
  <c r="G2270" i="13"/>
  <c r="G4017" i="13"/>
  <c r="G2742" i="13"/>
  <c r="G779" i="13"/>
  <c r="G3895" i="13"/>
  <c r="G3114" i="13"/>
  <c r="G2397" i="13"/>
  <c r="G2035" i="13"/>
  <c r="G3383" i="13"/>
  <c r="G565" i="13"/>
  <c r="G1838" i="13"/>
  <c r="G2419" i="13"/>
  <c r="G2768" i="13"/>
  <c r="G586" i="13"/>
  <c r="G3486" i="13"/>
  <c r="G3346" i="13"/>
  <c r="G1576" i="13"/>
  <c r="G734" i="13"/>
  <c r="G902" i="13"/>
  <c r="G2862" i="13"/>
  <c r="G3034" i="13"/>
  <c r="G2027" i="13"/>
  <c r="G3401" i="13"/>
  <c r="G3851" i="13"/>
  <c r="G2979" i="13"/>
  <c r="G3135" i="13"/>
  <c r="G1308" i="13"/>
  <c r="G1510" i="13"/>
  <c r="G1116" i="13"/>
  <c r="G1209" i="13"/>
  <c r="G82" i="13"/>
  <c r="G3396" i="13"/>
  <c r="G2083" i="13"/>
  <c r="G840" i="13"/>
  <c r="G1082" i="13"/>
  <c r="G1711" i="13"/>
  <c r="G1017" i="13"/>
  <c r="G196" i="13"/>
  <c r="G1302" i="13"/>
  <c r="G3470" i="13"/>
  <c r="G2563" i="13"/>
  <c r="G2806" i="13"/>
  <c r="G4078" i="13"/>
  <c r="G3640" i="13"/>
  <c r="G1606" i="13"/>
  <c r="G3423" i="13"/>
  <c r="G2275" i="13"/>
  <c r="G1643" i="13"/>
  <c r="G2615" i="13"/>
  <c r="G407" i="13"/>
  <c r="G2395" i="13"/>
  <c r="G3029" i="13"/>
  <c r="G2305" i="13"/>
  <c r="G2892" i="13"/>
  <c r="G1876" i="13"/>
  <c r="G2788" i="13"/>
  <c r="G3580" i="13"/>
  <c r="G4205" i="13"/>
  <c r="G2681" i="13"/>
  <c r="G2142" i="13"/>
  <c r="G3006" i="13"/>
  <c r="G3167" i="13"/>
  <c r="G983" i="13"/>
  <c r="G2755" i="13"/>
  <c r="G2975" i="13"/>
  <c r="G3338" i="13"/>
  <c r="G2508" i="13"/>
  <c r="G4135" i="13"/>
  <c r="G70" i="13"/>
  <c r="G2839" i="13"/>
  <c r="G3500" i="13"/>
  <c r="G213" i="13"/>
  <c r="G2401" i="13"/>
  <c r="G3717" i="13"/>
  <c r="G2129" i="13"/>
  <c r="G1162" i="13"/>
  <c r="G4177" i="13"/>
  <c r="G1138" i="13"/>
  <c r="G2552" i="13"/>
  <c r="G2675" i="13"/>
  <c r="G1063" i="13"/>
  <c r="G340" i="13"/>
  <c r="G2582" i="13"/>
  <c r="G965" i="13"/>
  <c r="G3143" i="13"/>
  <c r="G3661" i="13"/>
  <c r="G1136" i="13"/>
  <c r="G1160" i="13"/>
  <c r="G3364" i="13"/>
  <c r="G977" i="13"/>
  <c r="G2875" i="13"/>
  <c r="G856" i="13"/>
  <c r="G253" i="13"/>
  <c r="G479" i="13"/>
  <c r="G35" i="13"/>
  <c r="G3868" i="13"/>
  <c r="G3858" i="13"/>
  <c r="G805" i="13"/>
  <c r="G3557" i="13"/>
  <c r="G562" i="13"/>
  <c r="G560" i="13"/>
  <c r="G229" i="13"/>
  <c r="G1358" i="13"/>
  <c r="G2798" i="13"/>
  <c r="G3951" i="13"/>
  <c r="G2138" i="13"/>
  <c r="G3488" i="13"/>
  <c r="G1174" i="13"/>
  <c r="G1989" i="13"/>
  <c r="G2490" i="13"/>
  <c r="G1298" i="13"/>
  <c r="G2805" i="13"/>
  <c r="G866" i="13"/>
  <c r="G3613" i="13"/>
  <c r="G3582" i="13"/>
  <c r="G2013" i="13"/>
  <c r="G356" i="13"/>
  <c r="G1729" i="13"/>
  <c r="G256" i="13"/>
  <c r="G4076" i="13"/>
  <c r="G292" i="13"/>
  <c r="G15" i="13"/>
  <c r="G1150" i="13"/>
  <c r="G4202" i="13"/>
  <c r="G3083" i="13"/>
  <c r="G270" i="13"/>
  <c r="G109" i="13"/>
  <c r="G1798" i="13"/>
  <c r="G2705" i="13"/>
  <c r="G1774" i="13"/>
  <c r="G1990" i="13"/>
  <c r="G2578" i="13"/>
  <c r="G1996" i="13"/>
  <c r="G1980" i="13"/>
  <c r="G20" i="13"/>
  <c r="G3538" i="13"/>
  <c r="G656" i="13"/>
  <c r="G3608" i="13"/>
  <c r="G107" i="13"/>
  <c r="G2444" i="13"/>
  <c r="G348" i="13"/>
  <c r="G363" i="13"/>
  <c r="G1814" i="13"/>
  <c r="G284" i="13"/>
  <c r="G550" i="13"/>
  <c r="G803" i="13"/>
  <c r="G240" i="13"/>
  <c r="G2252" i="13"/>
  <c r="G2850" i="13"/>
  <c r="G3251" i="13"/>
  <c r="G4118" i="13"/>
  <c r="G1662" i="13"/>
  <c r="G1019" i="13"/>
  <c r="G3643" i="13"/>
  <c r="G3632" i="13"/>
  <c r="G581" i="13"/>
  <c r="G4031" i="13"/>
  <c r="G843" i="13"/>
  <c r="G1344" i="13"/>
  <c r="G2092" i="13"/>
  <c r="G2618" i="13"/>
  <c r="G3884" i="13"/>
  <c r="G815" i="13"/>
  <c r="G1380" i="13"/>
  <c r="G2536" i="13"/>
  <c r="G3952" i="13"/>
  <c r="G523" i="13"/>
  <c r="G3430" i="13"/>
  <c r="G167" i="13"/>
  <c r="G1125" i="13"/>
  <c r="G2977" i="13"/>
  <c r="G59" i="13"/>
  <c r="G405" i="13"/>
  <c r="G2965" i="13"/>
  <c r="G3551" i="13"/>
  <c r="G173" i="13"/>
  <c r="G2379" i="13"/>
  <c r="G1740" i="13"/>
  <c r="G3387" i="13"/>
  <c r="G3781" i="13"/>
  <c r="G4139" i="13"/>
  <c r="G2871" i="13"/>
  <c r="G798" i="13"/>
  <c r="G419" i="13"/>
  <c r="G434" i="13"/>
  <c r="G542" i="13"/>
  <c r="G2652" i="13"/>
  <c r="G858" i="13"/>
  <c r="G3744" i="13"/>
  <c r="G1562" i="13"/>
  <c r="G3871" i="13"/>
  <c r="G1286" i="13"/>
  <c r="G1968" i="13"/>
  <c r="G1692" i="13"/>
  <c r="G1761" i="13"/>
  <c r="G3827" i="13"/>
  <c r="G1507" i="13"/>
  <c r="G2950" i="13"/>
  <c r="G3027" i="13"/>
  <c r="G1503" i="13"/>
  <c r="G4010" i="13"/>
  <c r="G2761" i="13"/>
  <c r="G1388" i="13"/>
  <c r="G2692" i="13"/>
  <c r="G2136" i="13"/>
  <c r="G2281" i="13"/>
  <c r="G925" i="13"/>
  <c r="G1143" i="13"/>
  <c r="G1834" i="13"/>
  <c r="G2627" i="13"/>
  <c r="G1953" i="13"/>
  <c r="G3038" i="13"/>
  <c r="G1283" i="13"/>
  <c r="G2956" i="13"/>
  <c r="G2077" i="13"/>
  <c r="G1323" i="13"/>
  <c r="G2936" i="13"/>
  <c r="G3055" i="13"/>
  <c r="G770" i="13"/>
  <c r="G159" i="13"/>
  <c r="G807" i="13"/>
  <c r="G3545" i="13"/>
  <c r="G784" i="13"/>
  <c r="G371" i="13"/>
  <c r="G879" i="13"/>
  <c r="G3210" i="13"/>
  <c r="G2244" i="13"/>
  <c r="G3757" i="13"/>
  <c r="G2863" i="13"/>
  <c r="G655" i="13"/>
  <c r="G1728" i="13"/>
  <c r="G1701" i="13"/>
  <c r="G461" i="13"/>
  <c r="G3510" i="13"/>
  <c r="G2611" i="13"/>
  <c r="G2060" i="13"/>
  <c r="G3724" i="13"/>
  <c r="G2061" i="13"/>
  <c r="G2318" i="13"/>
  <c r="G510" i="13"/>
  <c r="G1605" i="13"/>
  <c r="G974" i="13"/>
  <c r="G3366" i="13"/>
  <c r="G1086" i="13"/>
  <c r="G76" i="13"/>
  <c r="G320" i="13"/>
  <c r="G748" i="13"/>
  <c r="G1491" i="13"/>
  <c r="G2359" i="13"/>
  <c r="G3978" i="13"/>
  <c r="G2569" i="13"/>
  <c r="G3768" i="13"/>
  <c r="G2841" i="13"/>
  <c r="G3258" i="13"/>
  <c r="G498" i="13"/>
  <c r="G1748" i="13"/>
  <c r="G2016" i="13"/>
  <c r="G2855" i="13"/>
  <c r="G3766" i="13"/>
  <c r="G3968" i="13"/>
  <c r="G4046" i="13"/>
  <c r="G818" i="13"/>
  <c r="G3496" i="13"/>
  <c r="G3603" i="13"/>
  <c r="G2943" i="13"/>
  <c r="G2319" i="13"/>
  <c r="G3838" i="13"/>
  <c r="G2884" i="13"/>
  <c r="G4189" i="13"/>
  <c r="G4060" i="13"/>
  <c r="G364" i="13"/>
  <c r="G4203" i="13"/>
  <c r="G723" i="13"/>
  <c r="G55" i="13"/>
  <c r="G592" i="13"/>
  <c r="G536" i="13"/>
  <c r="G2291" i="13"/>
  <c r="G3376" i="13"/>
  <c r="G2317" i="13"/>
  <c r="G468" i="13"/>
  <c r="G113" i="13"/>
  <c r="G2955" i="13"/>
  <c r="G2284" i="13"/>
  <c r="G2995" i="13"/>
  <c r="G2002" i="13"/>
  <c r="G1528" i="13"/>
  <c r="G3471" i="13"/>
  <c r="G237" i="13"/>
  <c r="G4178" i="13"/>
  <c r="G808" i="13"/>
  <c r="G3171" i="13"/>
  <c r="G3125" i="13"/>
  <c r="G1448" i="13"/>
  <c r="G3993" i="13"/>
  <c r="G1488" i="13"/>
  <c r="G2296" i="13"/>
  <c r="G3882" i="13"/>
  <c r="G802" i="13"/>
  <c r="G1867" i="13"/>
  <c r="G997" i="13"/>
  <c r="G3648" i="13"/>
  <c r="G3400" i="13"/>
  <c r="G1655" i="13"/>
  <c r="G126" i="13"/>
  <c r="G143" i="13"/>
  <c r="G2512" i="13"/>
  <c r="G1738" i="13"/>
  <c r="G2139" i="13"/>
  <c r="G3919" i="13"/>
  <c r="G3950" i="13"/>
  <c r="G3344" i="13"/>
  <c r="G1630" i="13"/>
  <c r="G1325" i="13"/>
  <c r="G1409" i="13"/>
  <c r="G3191" i="13"/>
  <c r="G1085" i="13"/>
  <c r="G2303" i="13"/>
  <c r="G3319" i="13"/>
  <c r="G641" i="13"/>
  <c r="G3442" i="13"/>
  <c r="G1771" i="13"/>
  <c r="G1749" i="13"/>
  <c r="G1898" i="13"/>
  <c r="G1226" i="13"/>
  <c r="G110" i="13"/>
  <c r="G2596" i="13"/>
  <c r="G2269" i="13"/>
  <c r="G1051" i="13"/>
  <c r="G640" i="13"/>
  <c r="G744" i="13"/>
  <c r="G1463" i="13"/>
  <c r="G1654" i="13"/>
  <c r="G1211" i="13"/>
  <c r="G2344" i="13"/>
  <c r="G3406" i="13"/>
  <c r="G1809" i="13"/>
  <c r="G394" i="13"/>
  <c r="G1568" i="13"/>
  <c r="G2962" i="13"/>
  <c r="G3976" i="13"/>
  <c r="G1910" i="13"/>
  <c r="G1258" i="13"/>
  <c r="G379" i="13"/>
  <c r="G3631" i="13"/>
  <c r="G2746" i="13"/>
  <c r="G2433" i="13"/>
  <c r="G1424" i="13"/>
  <c r="G799" i="13"/>
  <c r="G3417" i="13"/>
  <c r="G3818" i="13"/>
  <c r="G631" i="13"/>
  <c r="G156" i="13"/>
  <c r="G3010" i="13"/>
  <c r="G1635" i="13"/>
  <c r="G3979" i="13"/>
  <c r="G1521" i="13"/>
  <c r="G322" i="13"/>
  <c r="G981" i="13"/>
  <c r="G3035" i="13"/>
  <c r="G1175" i="13"/>
  <c r="G2176" i="13"/>
  <c r="G3318" i="13"/>
  <c r="G2165" i="13"/>
  <c r="G341" i="13"/>
  <c r="G2117" i="13"/>
  <c r="G4041" i="13"/>
  <c r="G4021" i="13"/>
  <c r="G3111" i="13"/>
  <c r="G3749" i="13"/>
  <c r="G100" i="13"/>
  <c r="G3310" i="13"/>
  <c r="G1059" i="13"/>
  <c r="G2394" i="13"/>
  <c r="G1545" i="13"/>
  <c r="G2399" i="13"/>
  <c r="G637" i="13"/>
  <c r="G582" i="13"/>
  <c r="G3814" i="13"/>
  <c r="G3404" i="13"/>
  <c r="G1680" i="13"/>
  <c r="G2853" i="13"/>
  <c r="G2901" i="13"/>
  <c r="G547" i="13"/>
  <c r="G2813" i="13"/>
  <c r="G3268" i="13"/>
  <c r="G931" i="13"/>
  <c r="G2648" i="13"/>
  <c r="G1417" i="13"/>
  <c r="G2369" i="13"/>
  <c r="G1038" i="13"/>
  <c r="G57" i="13"/>
  <c r="G382" i="13"/>
  <c r="G3903" i="13"/>
  <c r="G3741" i="13"/>
  <c r="G3619" i="13"/>
  <c r="G2478" i="13"/>
  <c r="G1565" i="13"/>
  <c r="G2033" i="13"/>
  <c r="G2271" i="13"/>
  <c r="G2067" i="13"/>
  <c r="G3725" i="13"/>
  <c r="G2243" i="13"/>
  <c r="G1337" i="13"/>
  <c r="G2034" i="13"/>
  <c r="G2479" i="13"/>
  <c r="G45" i="13"/>
  <c r="G2210" i="13"/>
  <c r="G1802" i="13"/>
  <c r="G2858" i="13"/>
  <c r="G934" i="13"/>
  <c r="G1365" i="13"/>
  <c r="G1935" i="13"/>
  <c r="G2339" i="13"/>
  <c r="G1780" i="13"/>
  <c r="G1444" i="13"/>
  <c r="G3479" i="13"/>
  <c r="G3943" i="13"/>
  <c r="G2059" i="13"/>
  <c r="G3215" i="13"/>
  <c r="G3321" i="13"/>
  <c r="G899" i="13"/>
  <c r="G2658" i="13"/>
  <c r="G511" i="13"/>
  <c r="G2219" i="13"/>
  <c r="G2912" i="13"/>
  <c r="G3859" i="13"/>
  <c r="H2044" i="13"/>
  <c r="I2044" i="13" s="1"/>
  <c r="L2044" i="13" s="1"/>
  <c r="H1185" i="13"/>
  <c r="I1185" i="13" s="1"/>
  <c r="L1185" i="13" s="1"/>
  <c r="H3689" i="13"/>
  <c r="I3689" i="13" s="1"/>
  <c r="L3689" i="13" s="1"/>
  <c r="H980" i="13"/>
  <c r="I980" i="13" s="1"/>
  <c r="L980" i="13" s="1"/>
  <c r="H3657" i="13"/>
  <c r="I3657" i="13" s="1"/>
  <c r="L3657" i="13" s="1"/>
  <c r="H3499" i="13"/>
  <c r="I3499" i="13" s="1"/>
  <c r="L3499" i="13" s="1"/>
  <c r="H1276" i="13"/>
  <c r="I1276" i="13" s="1"/>
  <c r="L1276" i="13" s="1"/>
  <c r="H1827" i="13"/>
  <c r="I1827" i="13" s="1"/>
  <c r="L1827" i="13" s="1"/>
  <c r="H286" i="13"/>
  <c r="I286" i="13" s="1"/>
  <c r="L286" i="13" s="1"/>
  <c r="H1652" i="13"/>
  <c r="I1652" i="13" s="1"/>
  <c r="L1652" i="13" s="1"/>
  <c r="H665" i="13"/>
  <c r="I665" i="13" s="1"/>
  <c r="L665" i="13" s="1"/>
  <c r="H3467" i="13"/>
  <c r="I3467" i="13" s="1"/>
  <c r="L3467" i="13" s="1"/>
  <c r="H2866" i="13"/>
  <c r="I2866" i="13" s="1"/>
  <c r="L2866" i="13" s="1"/>
  <c r="H305" i="13"/>
  <c r="I305" i="13" s="1"/>
  <c r="L305" i="13" s="1"/>
  <c r="H2072" i="13"/>
  <c r="I2072" i="13" s="1"/>
  <c r="L2072" i="13" s="1"/>
  <c r="H930" i="13"/>
  <c r="I930" i="13" s="1"/>
  <c r="L930" i="13" s="1"/>
  <c r="H346" i="13"/>
  <c r="I346" i="13" s="1"/>
  <c r="L346" i="13" s="1"/>
  <c r="H257" i="13"/>
  <c r="I257" i="13" s="1"/>
  <c r="L257" i="13" s="1"/>
  <c r="H2513" i="13"/>
  <c r="I2513" i="13" s="1"/>
  <c r="L2513" i="13" s="1"/>
  <c r="H2542" i="13"/>
  <c r="I2542" i="13" s="1"/>
  <c r="L2542" i="13" s="1"/>
  <c r="H3327" i="13"/>
  <c r="I3327" i="13" s="1"/>
  <c r="L3327" i="13" s="1"/>
  <c r="H3829" i="13"/>
  <c r="I3829" i="13" s="1"/>
  <c r="L3829" i="13" s="1"/>
  <c r="H2694" i="13"/>
  <c r="I2694" i="13" s="1"/>
  <c r="L2694" i="13" s="1"/>
  <c r="H2047" i="13"/>
  <c r="I2047" i="13" s="1"/>
  <c r="L2047" i="13" s="1"/>
  <c r="H3148" i="13"/>
  <c r="I3148" i="13" s="1"/>
  <c r="L3148" i="13" s="1"/>
  <c r="H2792" i="13"/>
  <c r="I2792" i="13" s="1"/>
  <c r="L2792" i="13" s="1"/>
  <c r="H2403" i="13"/>
  <c r="I2403" i="13" s="1"/>
  <c r="L2403" i="13" s="1"/>
  <c r="H3303" i="13"/>
  <c r="I3303" i="13" s="1"/>
  <c r="L3303" i="13" s="1"/>
  <c r="H3543" i="13"/>
  <c r="I3543" i="13" s="1"/>
  <c r="L3543" i="13" s="1"/>
  <c r="H2387" i="13"/>
  <c r="I2387" i="13" s="1"/>
  <c r="L2387" i="13" s="1"/>
  <c r="H3697" i="13"/>
  <c r="I3697" i="13" s="1"/>
  <c r="L3697" i="13" s="1"/>
  <c r="H1377" i="13"/>
  <c r="I1377" i="13" s="1"/>
  <c r="L1377" i="13" s="1"/>
  <c r="H3708" i="13"/>
  <c r="I3708" i="13" s="1"/>
  <c r="L3708" i="13" s="1"/>
  <c r="H1342" i="13"/>
  <c r="I1342" i="13" s="1"/>
  <c r="L1342" i="13" s="1"/>
  <c r="H576" i="13"/>
  <c r="I576" i="13" s="1"/>
  <c r="L576" i="13" s="1"/>
  <c r="H4062" i="13"/>
  <c r="I4062" i="13" s="1"/>
  <c r="L4062" i="13" s="1"/>
  <c r="H455" i="13"/>
  <c r="I455" i="13" s="1"/>
  <c r="L455" i="13" s="1"/>
  <c r="H3796" i="13"/>
  <c r="I3796" i="13" s="1"/>
  <c r="L3796" i="13" s="1"/>
  <c r="H387" i="13"/>
  <c r="I387" i="13" s="1"/>
  <c r="L387" i="13" s="1"/>
  <c r="H661" i="13"/>
  <c r="I661" i="13" s="1"/>
  <c r="L661" i="13" s="1"/>
  <c r="H1593" i="13"/>
  <c r="I1593" i="13" s="1"/>
  <c r="L1593" i="13" s="1"/>
  <c r="H445" i="13"/>
  <c r="I445" i="13" s="1"/>
  <c r="L445" i="13" s="1"/>
  <c r="H1619" i="13"/>
  <c r="I1619" i="13" s="1"/>
  <c r="L1619" i="13" s="1"/>
  <c r="H4182" i="13"/>
  <c r="I4182" i="13" s="1"/>
  <c r="L4182" i="13" s="1"/>
  <c r="H22" i="13"/>
  <c r="I22" i="13" s="1"/>
  <c r="L22" i="13" s="1"/>
  <c r="H3638" i="13"/>
  <c r="I3638" i="13" s="1"/>
  <c r="L3638" i="13" s="1"/>
  <c r="H385" i="13"/>
  <c r="I385" i="13" s="1"/>
  <c r="L385" i="13" s="1"/>
  <c r="H3710" i="13"/>
  <c r="I3710" i="13" s="1"/>
  <c r="L3710" i="13" s="1"/>
  <c r="H2236" i="13"/>
  <c r="I2236" i="13" s="1"/>
  <c r="L2236" i="13" s="1"/>
  <c r="H1103" i="13"/>
  <c r="I1103" i="13" s="1"/>
  <c r="L1103" i="13" s="1"/>
  <c r="H1468" i="13"/>
  <c r="I1468" i="13" s="1"/>
  <c r="L1468" i="13" s="1"/>
  <c r="H1305" i="13"/>
  <c r="I1305" i="13" s="1"/>
  <c r="L1305" i="13" s="1"/>
  <c r="H4085" i="13"/>
  <c r="I4085" i="13" s="1"/>
  <c r="L4085" i="13" s="1"/>
  <c r="H1620" i="13"/>
  <c r="I1620" i="13" s="1"/>
  <c r="L1620" i="13" s="1"/>
  <c r="H4130" i="13"/>
  <c r="I4130" i="13" s="1"/>
  <c r="L4130" i="13" s="1"/>
  <c r="H2568" i="13"/>
  <c r="I2568" i="13" s="1"/>
  <c r="L2568" i="13" s="1"/>
  <c r="H3800" i="13"/>
  <c r="I3800" i="13" s="1"/>
  <c r="L3800" i="13" s="1"/>
  <c r="H579" i="13"/>
  <c r="I579" i="13" s="1"/>
  <c r="L579" i="13" s="1"/>
  <c r="H2407" i="13"/>
  <c r="I2407" i="13" s="1"/>
  <c r="L2407" i="13" s="1"/>
  <c r="H4162" i="13"/>
  <c r="I4162" i="13" s="1"/>
  <c r="L4162" i="13" s="1"/>
  <c r="H2431" i="13"/>
  <c r="I2431" i="13" s="1"/>
  <c r="L2431" i="13" s="1"/>
  <c r="H52" i="13"/>
  <c r="I52" i="13" s="1"/>
  <c r="L52" i="13" s="1"/>
  <c r="H2476" i="13"/>
  <c r="I2476" i="13" s="1"/>
  <c r="L2476" i="13" s="1"/>
  <c r="H2205" i="13"/>
  <c r="I2205" i="13" s="1"/>
  <c r="L2205" i="13" s="1"/>
  <c r="H853" i="13"/>
  <c r="I853" i="13" s="1"/>
  <c r="L853" i="13" s="1"/>
  <c r="H362" i="13"/>
  <c r="I362" i="13" s="1"/>
  <c r="L362" i="13" s="1"/>
  <c r="H3597" i="13"/>
  <c r="I3597" i="13" s="1"/>
  <c r="L3597" i="13" s="1"/>
  <c r="H2515" i="13"/>
  <c r="I2515" i="13" s="1"/>
  <c r="L2515" i="13" s="1"/>
  <c r="H3160" i="13"/>
  <c r="I3160" i="13" s="1"/>
  <c r="L3160" i="13" s="1"/>
  <c r="H2145" i="13"/>
  <c r="I2145" i="13" s="1"/>
  <c r="L2145" i="13" s="1"/>
  <c r="H4163" i="13"/>
  <c r="I4163" i="13" s="1"/>
  <c r="L4163" i="13" s="1"/>
  <c r="H2934" i="13"/>
  <c r="I2934" i="13" s="1"/>
  <c r="L2934" i="13" s="1"/>
  <c r="H1690" i="13"/>
  <c r="I1690" i="13" s="1"/>
  <c r="L1690" i="13" s="1"/>
  <c r="H1439" i="13"/>
  <c r="I1439" i="13" s="1"/>
  <c r="L1439" i="13" s="1"/>
  <c r="H3539" i="13"/>
  <c r="I3539" i="13" s="1"/>
  <c r="L3539" i="13" s="1"/>
  <c r="H406" i="13"/>
  <c r="I406" i="13" s="1"/>
  <c r="L406" i="13" s="1"/>
  <c r="H2038" i="13"/>
  <c r="I2038" i="13" s="1"/>
  <c r="L2038" i="13" s="1"/>
  <c r="H3105" i="13"/>
  <c r="I3105" i="13" s="1"/>
  <c r="L3105" i="13" s="1"/>
  <c r="H3426" i="13"/>
  <c r="I3426" i="13" s="1"/>
  <c r="L3426" i="13" s="1"/>
  <c r="H922" i="13"/>
  <c r="I922" i="13" s="1"/>
  <c r="L922" i="13" s="1"/>
  <c r="H2422" i="13"/>
  <c r="I2422" i="13" s="1"/>
  <c r="L2422" i="13" s="1"/>
  <c r="H117" i="13"/>
  <c r="I117" i="13" s="1"/>
  <c r="L117" i="13" s="1"/>
  <c r="H1844" i="13"/>
  <c r="I1844" i="13" s="1"/>
  <c r="L1844" i="13" s="1"/>
  <c r="H3078" i="13"/>
  <c r="I3078" i="13" s="1"/>
  <c r="L3078" i="13" s="1"/>
  <c r="H3155" i="13"/>
  <c r="I3155" i="13" s="1"/>
  <c r="L3155" i="13" s="1"/>
  <c r="H3945" i="13"/>
  <c r="I3945" i="13" s="1"/>
  <c r="L3945" i="13" s="1"/>
  <c r="H2156" i="13"/>
  <c r="I2156" i="13" s="1"/>
  <c r="L2156" i="13" s="1"/>
  <c r="H4187" i="13"/>
  <c r="I4187" i="13" s="1"/>
  <c r="L4187" i="13" s="1"/>
  <c r="H60" i="13"/>
  <c r="I60" i="13" s="1"/>
  <c r="L60" i="13" s="1"/>
  <c r="H388" i="13"/>
  <c r="I388" i="13" s="1"/>
  <c r="L388" i="13" s="1"/>
  <c r="H2046" i="13"/>
  <c r="I2046" i="13" s="1"/>
  <c r="L2046" i="13" s="1"/>
  <c r="H3451" i="13"/>
  <c r="I3451" i="13" s="1"/>
  <c r="L3451" i="13" s="1"/>
  <c r="H571" i="13"/>
  <c r="I571" i="13" s="1"/>
  <c r="L571" i="13" s="1"/>
  <c r="H3152" i="13"/>
  <c r="I3152" i="13" s="1"/>
  <c r="L3152" i="13" s="1"/>
  <c r="H736" i="13"/>
  <c r="I736" i="13" s="1"/>
  <c r="L736" i="13" s="1"/>
  <c r="H1837" i="13"/>
  <c r="I1837" i="13" s="1"/>
  <c r="L1837" i="13" s="1"/>
  <c r="H1029" i="13"/>
  <c r="I1029" i="13" s="1"/>
  <c r="L1029" i="13" s="1"/>
  <c r="H1419" i="13"/>
  <c r="I1419" i="13" s="1"/>
  <c r="L1419" i="13" s="1"/>
  <c r="H2381" i="13"/>
  <c r="I2381" i="13" s="1"/>
  <c r="L2381" i="13" s="1"/>
  <c r="H3047" i="13"/>
  <c r="I3047" i="13" s="1"/>
  <c r="L3047" i="13" s="1"/>
  <c r="H3948" i="13"/>
  <c r="I3948" i="13" s="1"/>
  <c r="L3948" i="13" s="1"/>
  <c r="H1994" i="13"/>
  <c r="I1994" i="13" s="1"/>
  <c r="L1994" i="13" s="1"/>
  <c r="H1741" i="13"/>
  <c r="I1741" i="13" s="1"/>
  <c r="L1741" i="13" s="1"/>
  <c r="H1897" i="13"/>
  <c r="I1897" i="13" s="1"/>
  <c r="L1897" i="13" s="1"/>
  <c r="H3627" i="13"/>
  <c r="I3627" i="13" s="1"/>
  <c r="L3627" i="13" s="1"/>
  <c r="H3134" i="13"/>
  <c r="I3134" i="13" s="1"/>
  <c r="L3134" i="13" s="1"/>
  <c r="H3371" i="13"/>
  <c r="I3371" i="13" s="1"/>
  <c r="L3371" i="13" s="1"/>
  <c r="H288" i="13"/>
  <c r="I288" i="13" s="1"/>
  <c r="L288" i="13" s="1"/>
  <c r="H3444" i="13"/>
  <c r="I3444" i="13" s="1"/>
  <c r="L3444" i="13" s="1"/>
  <c r="H650" i="13"/>
  <c r="I650" i="13" s="1"/>
  <c r="L650" i="13" s="1"/>
  <c r="H4037" i="13"/>
  <c r="I4037" i="13" s="1"/>
  <c r="L4037" i="13" s="1"/>
  <c r="H3178" i="13"/>
  <c r="I3178" i="13" s="1"/>
  <c r="L3178" i="13" s="1"/>
  <c r="H488" i="13"/>
  <c r="I488" i="13" s="1"/>
  <c r="L488" i="13" s="1"/>
  <c r="H929" i="13"/>
  <c r="I929" i="13" s="1"/>
  <c r="L929" i="13" s="1"/>
  <c r="H2604" i="13"/>
  <c r="I2604" i="13" s="1"/>
  <c r="L2604" i="13" s="1"/>
  <c r="H2724" i="13"/>
  <c r="I2724" i="13" s="1"/>
  <c r="L2724" i="13" s="1"/>
  <c r="H2499" i="13"/>
  <c r="I2499" i="13" s="1"/>
  <c r="L2499" i="13" s="1"/>
  <c r="H2733" i="13"/>
  <c r="I2733" i="13" s="1"/>
  <c r="L2733" i="13" s="1"/>
  <c r="H2416" i="13"/>
  <c r="I2416" i="13" s="1"/>
  <c r="L2416" i="13" s="1"/>
  <c r="H2411" i="13"/>
  <c r="I2411" i="13" s="1"/>
  <c r="L2411" i="13" s="1"/>
  <c r="H1100" i="13"/>
  <c r="I1100" i="13" s="1"/>
  <c r="L1100" i="13" s="1"/>
  <c r="H1618" i="13"/>
  <c r="I1618" i="13" s="1"/>
  <c r="L1618" i="13" s="1"/>
  <c r="H3565" i="13"/>
  <c r="I3565" i="13" s="1"/>
  <c r="L3565" i="13" s="1"/>
  <c r="H443" i="13"/>
  <c r="I443" i="13" s="1"/>
  <c r="L443" i="13" s="1"/>
  <c r="H4193" i="13"/>
  <c r="I4193" i="13" s="1"/>
  <c r="L4193" i="13" s="1"/>
  <c r="H750" i="13"/>
  <c r="I750" i="13" s="1"/>
  <c r="L750" i="13" s="1"/>
  <c r="H2487" i="13"/>
  <c r="I2487" i="13" s="1"/>
  <c r="L2487" i="13" s="1"/>
  <c r="H250" i="13"/>
  <c r="I250" i="13" s="1"/>
  <c r="L250" i="13" s="1"/>
  <c r="H3918" i="13"/>
  <c r="I3918" i="13" s="1"/>
  <c r="L3918" i="13" s="1"/>
  <c r="H679" i="13"/>
  <c r="I679" i="13" s="1"/>
  <c r="L679" i="13" s="1"/>
  <c r="H3481" i="13"/>
  <c r="I3481" i="13" s="1"/>
  <c r="L3481" i="13" s="1"/>
  <c r="H4143" i="13"/>
  <c r="I4143" i="13" s="1"/>
  <c r="L4143" i="13" s="1"/>
  <c r="H2751" i="13"/>
  <c r="I2751" i="13" s="1"/>
  <c r="L2751" i="13" s="1"/>
  <c r="H2488" i="13"/>
  <c r="I2488" i="13" s="1"/>
  <c r="L2488" i="13" s="1"/>
  <c r="H325" i="13"/>
  <c r="I325" i="13" s="1"/>
  <c r="L325" i="13" s="1"/>
  <c r="H2565" i="13"/>
  <c r="I2565" i="13" s="1"/>
  <c r="L2565" i="13" s="1"/>
  <c r="H767" i="13"/>
  <c r="I767" i="13" s="1"/>
  <c r="L767" i="13" s="1"/>
  <c r="H2119" i="13"/>
  <c r="I2119" i="13" s="1"/>
  <c r="L2119" i="13" s="1"/>
  <c r="H3008" i="13"/>
  <c r="I3008" i="13" s="1"/>
  <c r="L3008" i="13" s="1"/>
  <c r="H3255" i="13"/>
  <c r="I3255" i="13" s="1"/>
  <c r="L3255" i="13" s="1"/>
  <c r="H3874" i="13"/>
  <c r="I3874" i="13" s="1"/>
  <c r="L3874" i="13" s="1"/>
  <c r="H2914" i="13"/>
  <c r="I2914" i="13" s="1"/>
  <c r="L2914" i="13" s="1"/>
  <c r="H3250" i="13"/>
  <c r="I3250" i="13" s="1"/>
  <c r="L3250" i="13" s="1"/>
  <c r="H3463" i="13"/>
  <c r="I3463" i="13" s="1"/>
  <c r="L3463" i="13" s="1"/>
  <c r="H231" i="13"/>
  <c r="I231" i="13" s="1"/>
  <c r="L231" i="13" s="1"/>
  <c r="H2106" i="13"/>
  <c r="I2106" i="13" s="1"/>
  <c r="L2106" i="13" s="1"/>
  <c r="H1685" i="13"/>
  <c r="I1685" i="13" s="1"/>
  <c r="L1685" i="13" s="1"/>
  <c r="H1515" i="13"/>
  <c r="I1515" i="13" s="1"/>
  <c r="L1515" i="13" s="1"/>
  <c r="H2052" i="13"/>
  <c r="I2052" i="13" s="1"/>
  <c r="L2052" i="13" s="1"/>
  <c r="H3707" i="13"/>
  <c r="I3707" i="13" s="1"/>
  <c r="L3707" i="13" s="1"/>
  <c r="H11" i="13"/>
  <c r="I11" i="13" s="1"/>
  <c r="L11" i="13" s="1"/>
  <c r="H3715" i="13"/>
  <c r="I3715" i="13" s="1"/>
  <c r="L3715" i="13" s="1"/>
  <c r="H1127" i="13"/>
  <c r="I1127" i="13" s="1"/>
  <c r="L1127" i="13" s="1"/>
  <c r="H599" i="13"/>
  <c r="I599" i="13" s="1"/>
  <c r="L599" i="13" s="1"/>
  <c r="H2417" i="13"/>
  <c r="I2417" i="13" s="1"/>
  <c r="L2417" i="13" s="1"/>
  <c r="H738" i="13"/>
  <c r="I738" i="13" s="1"/>
  <c r="L738" i="13" s="1"/>
  <c r="H4126" i="13"/>
  <c r="I4126" i="13" s="1"/>
  <c r="L4126" i="13" s="1"/>
  <c r="H1580" i="13"/>
  <c r="I1580" i="13" s="1"/>
  <c r="L1580" i="13" s="1"/>
  <c r="H975" i="13"/>
  <c r="I975" i="13" s="1"/>
  <c r="L975" i="13" s="1"/>
  <c r="H3756" i="13"/>
  <c r="I3756" i="13" s="1"/>
  <c r="L3756" i="13" s="1"/>
  <c r="H3547" i="13"/>
  <c r="I3547" i="13" s="1"/>
  <c r="L3547" i="13" s="1"/>
  <c r="H1943" i="13"/>
  <c r="I1943" i="13" s="1"/>
  <c r="L1943" i="13" s="1"/>
  <c r="H245" i="13"/>
  <c r="I245" i="13" s="1"/>
  <c r="L245" i="13" s="1"/>
  <c r="H761" i="13"/>
  <c r="I761" i="13" s="1"/>
  <c r="L761" i="13" s="1"/>
  <c r="H677" i="13"/>
  <c r="I677" i="13" s="1"/>
  <c r="L677" i="13" s="1"/>
  <c r="H395" i="13"/>
  <c r="I395" i="13" s="1"/>
  <c r="L395" i="13" s="1"/>
  <c r="H3528" i="13"/>
  <c r="I3528" i="13" s="1"/>
  <c r="L3528" i="13" s="1"/>
  <c r="H4183" i="13"/>
  <c r="I4183" i="13" s="1"/>
  <c r="L4183" i="13" s="1"/>
  <c r="H392" i="13"/>
  <c r="I392" i="13" s="1"/>
  <c r="L392" i="13" s="1"/>
  <c r="H2718" i="13"/>
  <c r="I2718" i="13" s="1"/>
  <c r="L2718" i="13" s="1"/>
  <c r="H3954" i="13"/>
  <c r="I3954" i="13" s="1"/>
  <c r="L3954" i="13" s="1"/>
  <c r="H2732" i="13"/>
  <c r="I2732" i="13" s="1"/>
  <c r="L2732" i="13" s="1"/>
  <c r="H31" i="13"/>
  <c r="I31" i="13" s="1"/>
  <c r="L31" i="13" s="1"/>
  <c r="H4013" i="13"/>
  <c r="I4013" i="13" s="1"/>
  <c r="L4013" i="13" s="1"/>
  <c r="H369" i="13"/>
  <c r="I369" i="13" s="1"/>
  <c r="L369" i="13" s="1"/>
  <c r="H2752" i="13"/>
  <c r="I2752" i="13" s="1"/>
  <c r="L2752" i="13" s="1"/>
  <c r="H2928" i="13"/>
  <c r="I2928" i="13" s="1"/>
  <c r="L2928" i="13" s="1"/>
  <c r="H1176" i="13"/>
  <c r="I1176" i="13" s="1"/>
  <c r="L1176" i="13" s="1"/>
  <c r="H3022" i="13"/>
  <c r="I3022" i="13" s="1"/>
  <c r="L3022" i="13" s="1"/>
  <c r="H1926" i="13"/>
  <c r="I1926" i="13" s="1"/>
  <c r="L1926" i="13" s="1"/>
  <c r="H3133" i="13"/>
  <c r="I3133" i="13" s="1"/>
  <c r="L3133" i="13" s="1"/>
  <c r="H1115" i="13"/>
  <c r="I1115" i="13" s="1"/>
  <c r="L1115" i="13" s="1"/>
  <c r="H3121" i="13"/>
  <c r="I3121" i="13" s="1"/>
  <c r="L3121" i="13" s="1"/>
  <c r="H801" i="13"/>
  <c r="I801" i="13" s="1"/>
  <c r="L801" i="13" s="1"/>
  <c r="H1192" i="13"/>
  <c r="I1192" i="13" s="1"/>
  <c r="L1192" i="13" s="1"/>
  <c r="H1353" i="13"/>
  <c r="I1353" i="13" s="1"/>
  <c r="L1353" i="13" s="1"/>
  <c r="H991" i="13"/>
  <c r="I991" i="13" s="1"/>
  <c r="H3611" i="13"/>
  <c r="I3611" i="13" s="1"/>
  <c r="H1186" i="13"/>
  <c r="I1186" i="13" s="1"/>
  <c r="H3427" i="13"/>
  <c r="I3427" i="13" s="1"/>
  <c r="H3477" i="13"/>
  <c r="I3477" i="13" s="1"/>
  <c r="H3363" i="13"/>
  <c r="I3363" i="13" s="1"/>
  <c r="H301" i="13"/>
  <c r="I301" i="13" s="1"/>
  <c r="H2739" i="13"/>
  <c r="I2739" i="13" s="1"/>
  <c r="H1665" i="13"/>
  <c r="I1665" i="13" s="1"/>
  <c r="H752" i="13"/>
  <c r="I752" i="13" s="1"/>
  <c r="H1303" i="13"/>
  <c r="I1303" i="13" s="1"/>
  <c r="H727" i="13"/>
  <c r="I727" i="13" s="1"/>
  <c r="H759" i="13"/>
  <c r="I759" i="13" s="1"/>
  <c r="H2337" i="13"/>
  <c r="I2337" i="13" s="1"/>
  <c r="H604" i="13"/>
  <c r="I604" i="13" s="1"/>
  <c r="H2494" i="13"/>
  <c r="I2494" i="13" s="1"/>
  <c r="H1007" i="13"/>
  <c r="I1007" i="13" s="1"/>
  <c r="H3297" i="13"/>
  <c r="I3297" i="13" s="1"/>
  <c r="H1319" i="13"/>
  <c r="I1319" i="13" s="1"/>
  <c r="H1240" i="13"/>
  <c r="I1240" i="13" s="1"/>
  <c r="H993" i="13"/>
  <c r="I993" i="13" s="1"/>
  <c r="H3450" i="13"/>
  <c r="I3450" i="13" s="1"/>
  <c r="H2406" i="13"/>
  <c r="I2406" i="13" s="1"/>
  <c r="H3742" i="13"/>
  <c r="I3742" i="13" s="1"/>
  <c r="H867" i="13"/>
  <c r="I867" i="13" s="1"/>
  <c r="H197" i="13"/>
  <c r="I197" i="13" s="1"/>
  <c r="H487" i="13"/>
  <c r="I487" i="13" s="1"/>
  <c r="H700" i="13"/>
  <c r="I700" i="13" s="1"/>
  <c r="H1563" i="13"/>
  <c r="I1563" i="13" s="1"/>
  <c r="H2822" i="13"/>
  <c r="I2822" i="13" s="1"/>
  <c r="H1623" i="13"/>
  <c r="I1623" i="13" s="1"/>
  <c r="H2356" i="13"/>
  <c r="I2356" i="13" s="1"/>
  <c r="H519" i="13"/>
  <c r="I519" i="13" s="1"/>
  <c r="H3520" i="13"/>
  <c r="I3520" i="13" s="1"/>
  <c r="H1952" i="13"/>
  <c r="I1952" i="13" s="1"/>
  <c r="H3228" i="13"/>
  <c r="I3228" i="13" s="1"/>
  <c r="H3497" i="13"/>
  <c r="I3497" i="13" s="1"/>
  <c r="H3465" i="13"/>
  <c r="I3465" i="13" s="1"/>
  <c r="H303" i="13"/>
  <c r="I303" i="13" s="1"/>
  <c r="H21" i="13"/>
  <c r="I21" i="13" s="1"/>
  <c r="H3205" i="13"/>
  <c r="I3205" i="13" s="1"/>
  <c r="H3517" i="13"/>
  <c r="I3517" i="13" s="1"/>
  <c r="H3049" i="13"/>
  <c r="I3049" i="13" s="1"/>
  <c r="H1783" i="13"/>
  <c r="I1783" i="13" s="1"/>
  <c r="H2877" i="13"/>
  <c r="I2877" i="13" s="1"/>
  <c r="H632" i="13"/>
  <c r="I632" i="13" s="1"/>
  <c r="H4191" i="13"/>
  <c r="I4191" i="13" s="1"/>
  <c r="H688" i="13"/>
  <c r="I688" i="13" s="1"/>
  <c r="H2576" i="13"/>
  <c r="I2576" i="13" s="1"/>
  <c r="H1045" i="13"/>
  <c r="I1045" i="13" s="1"/>
  <c r="H1167" i="13"/>
  <c r="I1167" i="13" s="1"/>
  <c r="H2525" i="13"/>
  <c r="I2525" i="13" s="1"/>
  <c r="H1101" i="13"/>
  <c r="I1101" i="13" s="1"/>
  <c r="H436" i="13"/>
  <c r="I436" i="13" s="1"/>
  <c r="H3609" i="13"/>
  <c r="I3609" i="13" s="1"/>
  <c r="H2579" i="13"/>
  <c r="I2579" i="13" s="1"/>
  <c r="H1632" i="13"/>
  <c r="I1632" i="13" s="1"/>
  <c r="H3384" i="13"/>
  <c r="I3384" i="13" s="1"/>
  <c r="H3788" i="13"/>
  <c r="I3788" i="13" s="1"/>
  <c r="H1472" i="13"/>
  <c r="I1472" i="13" s="1"/>
  <c r="H2799" i="13"/>
  <c r="I2799" i="13" s="1"/>
  <c r="H2299" i="13"/>
  <c r="I2299" i="13" s="1"/>
  <c r="H513" i="13"/>
  <c r="I513" i="13" s="1"/>
  <c r="H3659" i="13"/>
  <c r="I3659" i="13" s="1"/>
  <c r="H3784" i="13"/>
  <c r="I3784" i="13" s="1"/>
  <c r="H1242" i="13"/>
  <c r="I1242" i="13" s="1"/>
  <c r="H3395" i="13"/>
  <c r="I3395" i="13" s="1"/>
  <c r="H2777" i="13"/>
  <c r="I2777" i="13" s="1"/>
  <c r="H2840" i="13"/>
  <c r="I2840" i="13" s="1"/>
  <c r="H600" i="13"/>
  <c r="I600" i="13" s="1"/>
  <c r="H2324" i="13"/>
  <c r="I2324" i="13" s="1"/>
  <c r="H450" i="13"/>
  <c r="I450" i="13" s="1"/>
  <c r="H177" i="13"/>
  <c r="I177" i="13" s="1"/>
  <c r="H3218" i="13"/>
  <c r="I3218" i="13" s="1"/>
  <c r="H1046" i="13"/>
  <c r="I1046" i="13" s="1"/>
  <c r="H4175" i="13"/>
  <c r="I4175" i="13" s="1"/>
  <c r="H162" i="13"/>
  <c r="I162" i="13" s="1"/>
  <c r="H3331" i="13"/>
  <c r="I3331" i="13" s="1"/>
  <c r="H2796" i="13"/>
  <c r="I2796" i="13" s="1"/>
  <c r="H38" i="13"/>
  <c r="I38" i="13" s="1"/>
  <c r="H3686" i="13"/>
  <c r="I3686" i="13" s="1"/>
  <c r="H2309" i="13"/>
  <c r="I2309" i="13" s="1"/>
  <c r="H1179" i="13"/>
  <c r="I1179" i="13" s="1"/>
  <c r="H376" i="13"/>
  <c r="I376" i="13" s="1"/>
  <c r="H2241" i="13"/>
  <c r="I2241" i="13" s="1"/>
  <c r="H4192" i="13"/>
  <c r="I4192" i="13" s="1"/>
  <c r="H812" i="13"/>
  <c r="I812" i="13" s="1"/>
  <c r="H1140" i="13"/>
  <c r="I1140" i="13" s="1"/>
  <c r="H1871" i="13"/>
  <c r="I1871" i="13" s="1"/>
  <c r="H3088" i="13"/>
  <c r="I3088" i="13" s="1"/>
  <c r="H4053" i="13"/>
  <c r="I4053" i="13" s="1"/>
  <c r="H3392" i="13"/>
  <c r="I3392" i="13" s="1"/>
  <c r="H998" i="13"/>
  <c r="I998" i="13" s="1"/>
  <c r="H2534" i="13"/>
  <c r="I2534" i="13" s="1"/>
  <c r="H3473" i="13"/>
  <c r="I3473" i="13" s="1"/>
  <c r="H1062" i="13"/>
  <c r="I1062" i="13" s="1"/>
  <c r="H4069" i="13"/>
  <c r="I4069" i="13" s="1"/>
  <c r="H3852" i="13"/>
  <c r="I3852" i="13" s="1"/>
  <c r="H2107" i="13"/>
  <c r="I2107" i="13" s="1"/>
  <c r="H1765" i="13"/>
  <c r="I1765" i="13" s="1"/>
  <c r="H1467" i="13"/>
  <c r="I1467" i="13" s="1"/>
  <c r="H3656" i="13"/>
  <c r="I3656" i="13" s="1"/>
  <c r="H616" i="13"/>
  <c r="I616" i="13" s="1"/>
  <c r="H3729" i="13"/>
  <c r="I3729" i="13" s="1"/>
  <c r="H3980" i="13"/>
  <c r="I3980" i="13" s="1"/>
  <c r="H593" i="13"/>
  <c r="I593" i="13" s="1"/>
  <c r="H4165" i="13"/>
  <c r="I4165" i="13" s="1"/>
  <c r="H486" i="13"/>
  <c r="I486" i="13" s="1"/>
  <c r="H1645" i="13"/>
  <c r="I1645" i="13" s="1"/>
  <c r="H439" i="13"/>
  <c r="I439" i="13" s="1"/>
  <c r="H2164" i="13"/>
  <c r="I2164" i="13" s="1"/>
  <c r="H3436" i="13"/>
  <c r="I3436" i="13" s="1"/>
  <c r="H2815" i="13"/>
  <c r="I2815" i="13" s="1"/>
  <c r="H647" i="13"/>
  <c r="I647" i="13" s="1"/>
  <c r="H1087" i="13"/>
  <c r="I1087" i="13" s="1"/>
  <c r="H2606" i="13"/>
  <c r="I2606" i="13" s="1"/>
  <c r="H3593" i="13"/>
  <c r="I3593" i="13" s="1"/>
  <c r="H561" i="13"/>
  <c r="I561" i="13" s="1"/>
  <c r="H460" i="13"/>
  <c r="I460" i="13" s="1"/>
  <c r="H3189" i="13"/>
  <c r="I3189" i="13" s="1"/>
  <c r="H1239" i="13"/>
  <c r="I1239" i="13" s="1"/>
  <c r="H3219" i="13"/>
  <c r="I3219" i="13" s="1"/>
  <c r="H3299" i="13"/>
  <c r="I3299" i="13" s="1"/>
  <c r="H2889" i="13"/>
  <c r="I2889" i="13" s="1"/>
  <c r="H2834" i="13"/>
  <c r="I2834" i="13" s="1"/>
  <c r="H306" i="13"/>
  <c r="I306" i="13" s="1"/>
  <c r="H2237" i="13"/>
  <c r="I2237" i="13" s="1"/>
  <c r="H2311" i="13"/>
  <c r="I2311" i="13" s="1"/>
  <c r="H1206" i="13"/>
  <c r="I1206" i="13" s="1"/>
  <c r="H4148" i="13"/>
  <c r="I4148" i="13" s="1"/>
  <c r="H1543" i="13"/>
  <c r="I1543" i="13" s="1"/>
  <c r="H756" i="13"/>
  <c r="I756" i="13" s="1"/>
  <c r="H3819" i="13"/>
  <c r="I3819" i="13" s="1"/>
  <c r="H2167" i="13"/>
  <c r="I2167" i="13" s="1"/>
  <c r="H3730" i="13"/>
  <c r="I3730" i="13" s="1"/>
  <c r="H1644" i="13"/>
  <c r="I1644" i="13" s="1"/>
  <c r="H1760" i="13"/>
  <c r="I1760" i="13" s="1"/>
  <c r="H2240" i="13"/>
  <c r="I2240" i="13" s="1"/>
  <c r="H123" i="13"/>
  <c r="I123" i="13" s="1"/>
  <c r="H4057" i="13"/>
  <c r="I4057" i="13" s="1"/>
  <c r="H3825" i="13"/>
  <c r="I3825" i="13" s="1"/>
  <c r="H2560" i="13"/>
  <c r="I2560" i="13" s="1"/>
  <c r="H2301" i="13"/>
  <c r="I2301" i="13" s="1"/>
  <c r="H848" i="13"/>
  <c r="I848" i="13" s="1"/>
  <c r="H1946" i="13"/>
  <c r="I1946" i="13" s="1"/>
  <c r="H2218" i="13"/>
  <c r="I2218" i="13" s="1"/>
  <c r="H1130" i="13"/>
  <c r="I1130" i="13" s="1"/>
  <c r="H2830" i="13"/>
  <c r="I2830" i="13" s="1"/>
  <c r="H2774" i="13"/>
  <c r="I2774" i="13" s="1"/>
  <c r="H3723" i="13"/>
  <c r="I3723" i="13" s="1"/>
  <c r="H2109" i="13"/>
  <c r="I2109" i="13" s="1"/>
  <c r="H3023" i="13"/>
  <c r="I3023" i="13" s="1"/>
  <c r="H1843" i="13"/>
  <c r="I1843" i="13" s="1"/>
  <c r="H673" i="13"/>
  <c r="I673" i="13" s="1"/>
  <c r="H1268" i="13"/>
  <c r="I1268" i="13" s="1"/>
  <c r="H2926" i="13"/>
  <c r="I2926" i="13" s="1"/>
  <c r="H262" i="13"/>
  <c r="I262" i="13" s="1"/>
  <c r="H3574" i="13"/>
  <c r="I3574" i="13" s="1"/>
  <c r="H1151" i="13"/>
  <c r="I1151" i="13" s="1"/>
  <c r="H2599" i="13"/>
  <c r="I2599" i="13" s="1"/>
  <c r="H548" i="13"/>
  <c r="I548" i="13" s="1"/>
  <c r="H2944" i="13"/>
  <c r="I2944" i="13" s="1"/>
  <c r="H1590" i="13"/>
  <c r="I1590" i="13" s="1"/>
  <c r="H116" i="13"/>
  <c r="I116" i="13" s="1"/>
  <c r="H788" i="13"/>
  <c r="I788" i="13" s="1"/>
  <c r="H2667" i="13"/>
  <c r="I2667" i="13" s="1"/>
  <c r="H3281" i="13"/>
  <c r="I3281" i="13" s="1"/>
  <c r="H3079" i="13"/>
  <c r="I3079" i="13" s="1"/>
  <c r="H2207" i="13"/>
  <c r="I2207" i="13" s="1"/>
  <c r="H4122" i="13"/>
  <c r="I4122" i="13" s="1"/>
  <c r="H285" i="13"/>
  <c r="I285" i="13" s="1"/>
  <c r="H1466" i="13"/>
  <c r="I1466" i="13" s="1"/>
  <c r="H3782" i="13"/>
  <c r="I3782" i="13" s="1"/>
  <c r="H2326" i="13"/>
  <c r="I2326" i="13" s="1"/>
  <c r="H2524" i="13"/>
  <c r="I2524" i="13" s="1"/>
  <c r="H2232" i="13"/>
  <c r="I2232" i="13" s="1"/>
  <c r="H795" i="13"/>
  <c r="I795" i="13" s="1"/>
  <c r="H4054" i="13"/>
  <c r="I4054" i="13" s="1"/>
  <c r="H3801" i="13"/>
  <c r="I3801" i="13" s="1"/>
  <c r="H1561" i="13"/>
  <c r="I1561" i="13" s="1"/>
  <c r="H1769" i="13"/>
  <c r="I1769" i="13" s="1"/>
  <c r="H166" i="13"/>
  <c r="I166" i="13" s="1"/>
  <c r="H851" i="13"/>
  <c r="I851" i="13" s="1"/>
  <c r="H2424" i="13"/>
  <c r="I2424" i="13" s="1"/>
  <c r="H1345" i="13"/>
  <c r="I1345" i="13" s="1"/>
  <c r="H4080" i="13"/>
  <c r="I4080" i="13" s="1"/>
  <c r="H1043" i="13"/>
  <c r="I1043" i="13" s="1"/>
  <c r="H3931" i="13"/>
  <c r="I3931" i="13" s="1"/>
  <c r="H2430" i="13"/>
  <c r="I2430" i="13" s="1"/>
  <c r="H3447" i="13"/>
  <c r="I3447" i="13" s="1"/>
  <c r="H420" i="13"/>
  <c r="I420" i="13" s="1"/>
  <c r="H4185" i="13"/>
  <c r="I4185" i="13" s="1"/>
  <c r="H825" i="13"/>
  <c r="I825" i="13" s="1"/>
  <c r="H945" i="13"/>
  <c r="I945" i="13" s="1"/>
  <c r="H3012" i="13"/>
  <c r="I3012" i="13" s="1"/>
  <c r="H2626" i="13"/>
  <c r="I2626" i="13" s="1"/>
  <c r="H1817" i="13"/>
  <c r="I1817" i="13" s="1"/>
  <c r="H1525" i="13"/>
  <c r="I1525" i="13" s="1"/>
  <c r="H1831" i="13"/>
  <c r="I1831" i="13" s="1"/>
  <c r="H2263" i="13"/>
  <c r="I2263" i="13" s="1"/>
  <c r="H64" i="13"/>
  <c r="I64" i="13" s="1"/>
  <c r="H1600" i="13"/>
  <c r="I1600" i="13" s="1"/>
  <c r="H3553" i="13"/>
  <c r="I3553" i="13" s="1"/>
  <c r="H2081" i="13"/>
  <c r="I2081" i="13" s="1"/>
  <c r="H3807" i="13"/>
  <c r="I3807" i="13" s="1"/>
  <c r="H1983" i="13"/>
  <c r="I1983" i="13" s="1"/>
  <c r="H4095" i="13"/>
  <c r="I4095" i="13" s="1"/>
  <c r="H2441" i="13"/>
  <c r="I2441" i="13" s="1"/>
  <c r="H830" i="13"/>
  <c r="I830" i="13" s="1"/>
  <c r="H4000" i="13"/>
  <c r="I4000" i="13" s="1"/>
  <c r="H1465" i="13"/>
  <c r="I1465" i="13" s="1"/>
  <c r="H423" i="13"/>
  <c r="I423" i="13" s="1"/>
  <c r="H3093" i="13"/>
  <c r="I3093" i="13" s="1"/>
  <c r="H1649" i="13"/>
  <c r="I1649" i="13" s="1"/>
  <c r="H668" i="13"/>
  <c r="I668" i="13" s="1"/>
  <c r="H1173" i="13"/>
  <c r="I1173" i="13" s="1"/>
  <c r="H1615" i="13"/>
  <c r="I1615" i="13" s="1"/>
  <c r="H3302" i="13"/>
  <c r="I3302" i="13" s="1"/>
  <c r="H1795" i="13"/>
  <c r="I1795" i="13" s="1"/>
  <c r="H3529" i="13"/>
  <c r="I3529" i="13" s="1"/>
  <c r="H3469" i="13"/>
  <c r="I3469" i="13" s="1"/>
  <c r="H2517" i="13"/>
  <c r="I2517" i="13" s="1"/>
  <c r="H2778" i="13"/>
  <c r="I2778" i="13" s="1"/>
  <c r="H3641" i="13"/>
  <c r="I3641" i="13" s="1"/>
  <c r="H580" i="13"/>
  <c r="I580" i="13" s="1"/>
  <c r="H558" i="13"/>
  <c r="I558" i="13" s="1"/>
  <c r="H2000" i="13"/>
  <c r="I2000" i="13" s="1"/>
  <c r="H4073" i="13"/>
  <c r="I4073" i="13" s="1"/>
  <c r="H2621" i="13"/>
  <c r="I2621" i="13" s="1"/>
  <c r="H3056" i="13"/>
  <c r="I3056" i="13" s="1"/>
  <c r="H3462" i="13"/>
  <c r="I3462" i="13" s="1"/>
  <c r="H540" i="13"/>
  <c r="I540" i="13" s="1"/>
  <c r="H500" i="13"/>
  <c r="I500" i="13" s="1"/>
  <c r="H3540" i="13"/>
  <c r="I3540" i="13" s="1"/>
  <c r="H2500" i="13"/>
  <c r="I2500" i="13" s="1"/>
  <c r="H690" i="13"/>
  <c r="I690" i="13" s="1"/>
  <c r="H2084" i="13"/>
  <c r="I2084" i="13" s="1"/>
  <c r="H1111" i="13"/>
  <c r="I1111" i="13" s="1"/>
  <c r="H648" i="13"/>
  <c r="I648" i="13" s="1"/>
  <c r="H499" i="13"/>
  <c r="I499" i="13" s="1"/>
  <c r="H153" i="13"/>
  <c r="I153" i="13" s="1"/>
  <c r="H2620" i="13"/>
  <c r="I2620" i="13" s="1"/>
  <c r="H1746" i="13"/>
  <c r="I1746" i="13" s="1"/>
  <c r="H280" i="13"/>
  <c r="I280" i="13" s="1"/>
  <c r="H1667" i="13"/>
  <c r="I1667" i="13" s="1"/>
  <c r="H3554" i="13"/>
  <c r="I3554" i="13" s="1"/>
  <c r="H3438" i="13"/>
  <c r="I3438" i="13" s="1"/>
  <c r="H289" i="13"/>
  <c r="I289" i="13" s="1"/>
  <c r="H952" i="13"/>
  <c r="I952" i="13" s="1"/>
  <c r="H984" i="13"/>
  <c r="I984" i="13" s="1"/>
  <c r="H1198" i="13"/>
  <c r="I1198" i="13" s="1"/>
  <c r="H1418" i="13"/>
  <c r="I1418" i="13" s="1"/>
  <c r="H3691" i="13"/>
  <c r="I3691" i="13" s="1"/>
  <c r="H2012" i="13"/>
  <c r="I2012" i="13" s="1"/>
  <c r="H2586" i="13"/>
  <c r="I2586" i="13" s="1"/>
  <c r="H3490" i="13"/>
  <c r="I3490" i="13" s="1"/>
  <c r="H3482" i="13"/>
  <c r="I3482" i="13" s="1"/>
  <c r="H2338" i="13"/>
  <c r="I2338" i="13" s="1"/>
  <c r="H2436" i="13"/>
  <c r="I2436" i="13" s="1"/>
  <c r="H3141" i="13"/>
  <c r="I3141" i="13" s="1"/>
  <c r="H1273" i="13"/>
  <c r="I1273" i="13" s="1"/>
  <c r="H3906" i="13"/>
  <c r="I3906" i="13" s="1"/>
  <c r="H572" i="13"/>
  <c r="I572" i="13" s="1"/>
  <c r="H3246" i="13"/>
  <c r="I3246" i="13" s="1"/>
  <c r="H415" i="13"/>
  <c r="I415" i="13" s="1"/>
  <c r="H1747" i="13"/>
  <c r="I1747" i="13" s="1"/>
  <c r="H1073" i="13"/>
  <c r="I1073" i="13" s="1"/>
  <c r="H1520" i="13"/>
  <c r="I1520" i="13" s="1"/>
  <c r="H2340" i="13"/>
  <c r="I2340" i="13" s="1"/>
  <c r="H469" i="13"/>
  <c r="I469" i="13" s="1"/>
  <c r="H3932" i="13"/>
  <c r="I3932" i="13" s="1"/>
  <c r="H2276" i="13"/>
  <c r="I2276" i="13" s="1"/>
  <c r="H178" i="13"/>
  <c r="I178" i="13" s="1"/>
  <c r="H1247" i="13"/>
  <c r="I1247" i="13" s="1"/>
  <c r="H2434" i="13"/>
  <c r="I2434" i="13" s="1"/>
  <c r="H3275" i="13"/>
  <c r="I3275" i="13" s="1"/>
  <c r="H1724" i="13"/>
  <c r="I1724" i="13" s="1"/>
  <c r="H4072" i="13"/>
  <c r="I4072" i="13" s="1"/>
  <c r="H1482" i="13"/>
  <c r="I1482" i="13" s="1"/>
  <c r="H1366" i="13"/>
  <c r="I1366" i="13" s="1"/>
  <c r="H2910" i="13"/>
  <c r="I2910" i="13" s="1"/>
  <c r="H1440" i="13"/>
  <c r="I1440" i="13" s="1"/>
  <c r="H3432" i="13"/>
  <c r="I3432" i="13" s="1"/>
  <c r="H2506" i="13"/>
  <c r="I2506" i="13" s="1"/>
  <c r="H3787" i="13"/>
  <c r="I3787" i="13" s="1"/>
  <c r="H296" i="13"/>
  <c r="I296" i="13" s="1"/>
  <c r="H4100" i="13"/>
  <c r="I4100" i="13" s="1"/>
  <c r="H3428" i="13"/>
  <c r="I3428" i="13" s="1"/>
  <c r="H603" i="13"/>
  <c r="I603" i="13" s="1"/>
  <c r="H47" i="13"/>
  <c r="I47" i="13" s="1"/>
  <c r="H53" i="13"/>
  <c r="I53" i="13" s="1"/>
  <c r="H3758" i="13"/>
  <c r="I3758" i="13" s="1"/>
  <c r="H2710" i="13"/>
  <c r="I2710" i="13" s="1"/>
  <c r="H2361" i="13"/>
  <c r="I2361" i="13" s="1"/>
  <c r="H1997" i="13"/>
  <c r="I1997" i="13" s="1"/>
  <c r="H1460" i="13"/>
  <c r="I1460" i="13" s="1"/>
  <c r="H2386" i="13"/>
  <c r="I2386" i="13" s="1"/>
  <c r="H118" i="13"/>
  <c r="I118" i="13" s="1"/>
  <c r="H1614" i="13"/>
  <c r="I1614" i="13" s="1"/>
  <c r="H3224" i="13"/>
  <c r="I3224" i="13" s="1"/>
  <c r="H3243" i="13"/>
  <c r="I3243" i="13" s="1"/>
  <c r="H1712" i="13"/>
  <c r="I1712" i="13" s="1"/>
  <c r="H4128" i="13"/>
  <c r="I4128" i="13" s="1"/>
  <c r="H3440" i="13"/>
  <c r="I3440" i="13" s="1"/>
  <c r="H3437" i="13"/>
  <c r="I3437" i="13" s="1"/>
  <c r="H4066" i="13"/>
  <c r="I4066" i="13" s="1"/>
  <c r="H4166" i="13"/>
  <c r="I4166" i="13" s="1"/>
  <c r="H3306" i="13"/>
  <c r="I3306" i="13" s="1"/>
  <c r="H1279" i="13"/>
  <c r="I1279" i="13" s="1"/>
  <c r="H79" i="13"/>
  <c r="I79" i="13" s="1"/>
  <c r="H757" i="13"/>
  <c r="I757" i="13" s="1"/>
  <c r="H1954" i="13"/>
  <c r="I1954" i="13" s="1"/>
  <c r="H3350" i="13"/>
  <c r="I3350" i="13" s="1"/>
  <c r="H3308" i="13"/>
  <c r="I3308" i="13" s="1"/>
  <c r="H2364" i="13"/>
  <c r="I2364" i="13" s="1"/>
  <c r="H864" i="13"/>
  <c r="I864" i="13" s="1"/>
  <c r="H1854" i="13"/>
  <c r="I1854" i="13" s="1"/>
  <c r="H3200" i="13"/>
  <c r="I3200" i="13" s="1"/>
  <c r="H3137" i="13"/>
  <c r="I3137" i="13" s="1"/>
  <c r="H1121" i="13"/>
  <c r="I1121" i="13" s="1"/>
  <c r="H712" i="13"/>
  <c r="I712" i="13" s="1"/>
  <c r="H1518" i="13"/>
  <c r="I1518" i="13" s="1"/>
  <c r="H624" i="13"/>
  <c r="I624" i="13" s="1"/>
  <c r="H1426" i="13"/>
  <c r="I1426" i="13" s="1"/>
  <c r="H710" i="13"/>
  <c r="I710" i="13" s="1"/>
  <c r="H258" i="13"/>
  <c r="I258" i="13" s="1"/>
  <c r="H1776" i="13"/>
  <c r="I1776" i="13" s="1"/>
  <c r="H3651" i="13"/>
  <c r="I3651" i="13" s="1"/>
  <c r="H2128" i="13"/>
  <c r="I2128" i="13" s="1"/>
  <c r="H2738" i="13"/>
  <c r="I2738" i="13" s="1"/>
  <c r="H2020" i="13"/>
  <c r="I2020" i="13" s="1"/>
  <c r="H1602" i="13"/>
  <c r="I1602" i="13" s="1"/>
  <c r="H2696" i="13"/>
  <c r="I2696" i="13" s="1"/>
  <c r="H2716" i="13"/>
  <c r="I2716" i="13" s="1"/>
  <c r="H2449" i="13"/>
  <c r="I2449" i="13" s="1"/>
  <c r="H2254" i="13"/>
  <c r="I2254" i="13" s="1"/>
  <c r="H2068" i="13"/>
  <c r="I2068" i="13" s="1"/>
  <c r="H1142" i="13"/>
  <c r="I1142" i="13" s="1"/>
  <c r="H44" i="13"/>
  <c r="I44" i="13" s="1"/>
  <c r="H994" i="13"/>
  <c r="I994" i="13" s="1"/>
  <c r="H881" i="13"/>
  <c r="I881" i="13" s="1"/>
  <c r="H254" i="13"/>
  <c r="I254" i="13" s="1"/>
  <c r="H1559" i="13"/>
  <c r="I1559" i="13" s="1"/>
  <c r="H1646" i="13"/>
  <c r="I1646" i="13" s="1"/>
  <c r="H968" i="13"/>
  <c r="I968" i="13" s="1"/>
  <c r="H4117" i="13"/>
  <c r="I4117" i="13" s="1"/>
  <c r="H933" i="13"/>
  <c r="I933" i="13" s="1"/>
  <c r="H1394" i="13"/>
  <c r="I1394" i="13" s="1"/>
  <c r="H2187" i="13"/>
  <c r="I2187" i="13" s="1"/>
  <c r="H1217" i="13"/>
  <c r="I1217" i="13" s="1"/>
  <c r="H1338" i="13"/>
  <c r="I1338" i="13" s="1"/>
  <c r="H804" i="13"/>
  <c r="I804" i="13" s="1"/>
  <c r="H3908" i="13"/>
  <c r="I3908" i="13" s="1"/>
  <c r="H3187" i="13"/>
  <c r="I3187" i="13" s="1"/>
  <c r="H453" i="13"/>
  <c r="I453" i="13" s="1"/>
  <c r="H3039" i="13"/>
  <c r="I3039" i="13" s="1"/>
  <c r="H2393" i="13"/>
  <c r="I2393" i="13" s="1"/>
  <c r="H1363" i="13"/>
  <c r="I1363" i="13" s="1"/>
  <c r="H828" i="13"/>
  <c r="I828" i="13" s="1"/>
  <c r="H3216" i="13"/>
  <c r="I3216" i="13" s="1"/>
  <c r="H17" i="13"/>
  <c r="I17" i="13" s="1"/>
  <c r="H2783" i="13"/>
  <c r="I2783" i="13" s="1"/>
  <c r="H1280" i="13"/>
  <c r="I1280" i="13" s="1"/>
  <c r="H2941" i="13"/>
  <c r="I2941" i="13" s="1"/>
  <c r="H30" i="13"/>
  <c r="I30" i="13" s="1"/>
  <c r="H3060" i="13"/>
  <c r="I3060" i="13" s="1"/>
  <c r="H2095" i="13"/>
  <c r="I2095" i="13" s="1"/>
  <c r="H391" i="13"/>
  <c r="I391" i="13" s="1"/>
  <c r="H2330" i="13"/>
  <c r="I2330" i="13" s="1"/>
  <c r="H1727" i="13"/>
  <c r="I1727" i="13" s="1"/>
  <c r="H4124" i="13"/>
  <c r="I4124" i="13" s="1"/>
  <c r="H2006" i="13"/>
  <c r="I2006" i="13" s="1"/>
  <c r="H3821" i="13"/>
  <c r="I3821" i="13" s="1"/>
  <c r="H509" i="13"/>
  <c r="I509" i="13" s="1"/>
  <c r="H1139" i="13"/>
  <c r="I1139" i="13" s="1"/>
  <c r="H4127" i="13"/>
  <c r="I4127" i="13" s="1"/>
  <c r="H3809" i="13"/>
  <c r="I3809" i="13" s="1"/>
  <c r="H999" i="13"/>
  <c r="I999" i="13" s="1"/>
  <c r="H2567" i="13"/>
  <c r="I2567" i="13" s="1"/>
  <c r="H1137" i="13"/>
  <c r="I1137" i="13" s="1"/>
  <c r="H2585" i="13"/>
  <c r="I2585" i="13" s="1"/>
  <c r="H437" i="13"/>
  <c r="I437" i="13" s="1"/>
  <c r="H2457" i="13"/>
  <c r="I2457" i="13" s="1"/>
  <c r="H3094" i="13"/>
  <c r="I3094" i="13" s="1"/>
  <c r="H3273" i="13"/>
  <c r="I3273" i="13" s="1"/>
  <c r="H1509" i="13"/>
  <c r="I1509" i="13" s="1"/>
  <c r="H1267" i="13"/>
  <c r="I1267" i="13" s="1"/>
  <c r="H870" i="13"/>
  <c r="I870" i="13" s="1"/>
  <c r="H2184" i="13"/>
  <c r="I2184" i="13" s="1"/>
  <c r="H1787" i="13"/>
  <c r="I1787" i="13" s="1"/>
  <c r="H3330" i="13"/>
  <c r="I3330" i="13" s="1"/>
  <c r="H1715" i="13"/>
  <c r="I1715" i="13" s="1"/>
  <c r="H2392" i="13"/>
  <c r="I2392" i="13" s="1"/>
  <c r="H180" i="13"/>
  <c r="I180" i="13" s="1"/>
  <c r="H3342" i="13"/>
  <c r="I3342" i="13" s="1"/>
  <c r="H2374" i="13"/>
  <c r="I2374" i="13" s="1"/>
  <c r="H2823" i="13"/>
  <c r="I2823" i="13" s="1"/>
  <c r="H2812" i="13"/>
  <c r="I2812" i="13" s="1"/>
  <c r="H3084" i="13"/>
  <c r="I3084" i="13" s="1"/>
  <c r="H3312" i="13"/>
  <c r="I3312" i="13" s="1"/>
  <c r="H2824" i="13"/>
  <c r="I2824" i="13" s="1"/>
  <c r="H3561" i="13"/>
  <c r="I3561" i="13" s="1"/>
  <c r="H2921" i="13"/>
  <c r="I2921" i="13" s="1"/>
  <c r="H2856" i="13"/>
  <c r="I2856" i="13" s="1"/>
  <c r="H2437" i="13"/>
  <c r="I2437" i="13" s="1"/>
  <c r="H4016" i="13"/>
  <c r="I4016" i="13" s="1"/>
  <c r="H1205" i="13"/>
  <c r="I1205" i="13" s="1"/>
  <c r="H3348" i="13"/>
  <c r="I3348" i="13" s="1"/>
  <c r="H497" i="13"/>
  <c r="I497" i="13" s="1"/>
  <c r="H3514" i="13"/>
  <c r="I3514" i="13" s="1"/>
  <c r="H1609" i="13"/>
  <c r="I1609" i="13" s="1"/>
  <c r="H2518" i="13"/>
  <c r="I2518" i="13" s="1"/>
  <c r="H3329" i="13"/>
  <c r="I3329" i="13" s="1"/>
  <c r="H2474" i="13"/>
  <c r="I2474" i="13" s="1"/>
  <c r="H3706" i="13"/>
  <c r="I3706" i="13" s="1"/>
  <c r="H1911" i="13"/>
  <c r="I1911" i="13" s="1"/>
  <c r="H687" i="13"/>
  <c r="I687" i="13" s="1"/>
  <c r="H1219" i="13"/>
  <c r="I1219" i="13" s="1"/>
  <c r="H3271" i="13"/>
  <c r="I3271" i="13" s="1"/>
  <c r="H2505" i="13"/>
  <c r="I2505" i="13" s="1"/>
  <c r="H155" i="13"/>
  <c r="I155" i="13" s="1"/>
  <c r="H2691" i="13"/>
  <c r="I2691" i="13" s="1"/>
  <c r="H3928" i="13"/>
  <c r="I3928" i="13" s="1"/>
  <c r="H1889" i="13"/>
  <c r="I1889" i="13" s="1"/>
  <c r="H4158" i="13"/>
  <c r="I4158" i="13" s="1"/>
  <c r="H1244" i="13"/>
  <c r="I1244" i="13" s="1"/>
  <c r="H1533" i="13"/>
  <c r="I1533" i="13" s="1"/>
  <c r="H1128" i="13"/>
  <c r="I1128" i="13" s="1"/>
  <c r="H1301" i="13"/>
  <c r="I1301" i="13" s="1"/>
  <c r="H3089" i="13"/>
  <c r="I3089" i="13" s="1"/>
  <c r="H1500" i="13"/>
  <c r="I1500" i="13" s="1"/>
  <c r="H1393" i="13"/>
  <c r="I1393" i="13" s="1"/>
  <c r="H827" i="13"/>
  <c r="I827" i="13" s="1"/>
  <c r="H2946" i="13"/>
  <c r="I2946" i="13" s="1"/>
  <c r="H1882" i="13"/>
  <c r="I1882" i="13" s="1"/>
  <c r="H709" i="13"/>
  <c r="I709" i="13" s="1"/>
  <c r="H1254" i="13"/>
  <c r="I1254" i="13" s="1"/>
  <c r="H1754" i="13"/>
  <c r="I1754" i="13" s="1"/>
  <c r="H3280" i="13"/>
  <c r="I3280" i="13" s="1"/>
  <c r="H3349" i="13"/>
  <c r="I3349" i="13" s="1"/>
  <c r="H3192" i="13"/>
  <c r="I3192" i="13" s="1"/>
  <c r="H1493" i="13"/>
  <c r="I1493" i="13" s="1"/>
  <c r="H42" i="13"/>
  <c r="I42" i="13" s="1"/>
  <c r="H1263" i="13"/>
  <c r="I1263" i="13" s="1"/>
  <c r="H3099" i="13"/>
  <c r="I3099" i="13" s="1"/>
  <c r="H1969" i="13"/>
  <c r="I1969" i="13" s="1"/>
  <c r="H1213" i="13"/>
  <c r="I1213" i="13" s="1"/>
  <c r="H992" i="13"/>
  <c r="I992" i="13" s="1"/>
  <c r="H3474" i="13"/>
  <c r="I3474" i="13" s="1"/>
  <c r="H119" i="13"/>
  <c r="I119" i="13" s="1"/>
  <c r="H654" i="13"/>
  <c r="I654" i="13" s="1"/>
  <c r="H2435" i="13"/>
  <c r="I2435" i="13" s="1"/>
  <c r="H1707" i="13"/>
  <c r="I1707" i="13" s="1"/>
  <c r="H3298" i="13"/>
  <c r="I3298" i="13" s="1"/>
  <c r="H838" i="13"/>
  <c r="I838" i="13" s="1"/>
  <c r="H970" i="13"/>
  <c r="I970" i="13" s="1"/>
  <c r="H216" i="13"/>
  <c r="I216" i="13" s="1"/>
  <c r="H414" i="13"/>
  <c r="I414" i="13" s="1"/>
  <c r="H2623" i="13"/>
  <c r="I2623" i="13" s="1"/>
  <c r="H56" i="13"/>
  <c r="I56" i="13" s="1"/>
  <c r="H3234" i="13"/>
  <c r="I3234" i="13" s="1"/>
  <c r="H2248" i="13"/>
  <c r="I2248" i="13" s="1"/>
  <c r="H2292" i="13"/>
  <c r="I2292" i="13" s="1"/>
  <c r="H3924" i="13"/>
  <c r="I3924" i="13" s="1"/>
  <c r="H3616" i="13"/>
  <c r="I3616" i="13" s="1"/>
  <c r="H1084" i="13"/>
  <c r="I1084" i="13" s="1"/>
  <c r="H1495" i="13"/>
  <c r="I1495" i="13" s="1"/>
  <c r="H424" i="13"/>
  <c r="I424" i="13" s="1"/>
  <c r="H1095" i="13"/>
  <c r="I1095" i="13" s="1"/>
  <c r="H3602" i="13"/>
  <c r="I3602" i="13" s="1"/>
  <c r="H1708" i="13"/>
  <c r="I1708" i="13" s="1"/>
  <c r="H917" i="13"/>
  <c r="I917" i="13" s="1"/>
  <c r="H205" i="13"/>
  <c r="I205" i="13" s="1"/>
  <c r="H2065" i="13"/>
  <c r="I2065" i="13" s="1"/>
  <c r="H2879" i="13"/>
  <c r="I2879" i="13" s="1"/>
  <c r="H86" i="13"/>
  <c r="I86" i="13" s="1"/>
  <c r="H1480" i="13"/>
  <c r="I1480" i="13" s="1"/>
  <c r="H630" i="13"/>
  <c r="I630" i="13" s="1"/>
  <c r="H1937" i="13"/>
  <c r="I1937" i="13" s="1"/>
  <c r="H3180" i="13"/>
  <c r="I3180" i="13" s="1"/>
  <c r="H1389" i="13"/>
  <c r="I1389" i="13" s="1"/>
  <c r="H1458" i="13"/>
  <c r="I1458" i="13" s="1"/>
  <c r="H2041" i="13"/>
  <c r="I2041" i="13" s="1"/>
  <c r="H2308" i="13"/>
  <c r="I2308" i="13" s="1"/>
  <c r="H1945" i="13"/>
  <c r="I1945" i="13" s="1"/>
  <c r="H2255" i="13"/>
  <c r="I2255" i="13" s="1"/>
  <c r="H294" i="13"/>
  <c r="I294" i="13" s="1"/>
  <c r="H3581" i="13"/>
  <c r="I3581" i="13" s="1"/>
  <c r="H1257" i="13"/>
  <c r="I1257" i="13" s="1"/>
  <c r="H4151" i="13"/>
  <c r="I4151" i="13" s="1"/>
  <c r="H3633" i="13"/>
  <c r="I3633" i="13" s="1"/>
  <c r="H1470" i="13"/>
  <c r="I1470" i="13" s="1"/>
  <c r="H3896" i="13"/>
  <c r="I3896" i="13" s="1"/>
  <c r="H2546" i="13"/>
  <c r="I2546" i="13" s="1"/>
  <c r="H84" i="13"/>
  <c r="I84" i="13" s="1"/>
  <c r="H3484" i="13"/>
  <c r="I3484" i="13" s="1"/>
  <c r="H63" i="13"/>
  <c r="I63" i="13" s="1"/>
  <c r="H1508" i="13"/>
  <c r="I1508" i="13" s="1"/>
  <c r="H3485" i="13"/>
  <c r="I3485" i="13" s="1"/>
  <c r="H1598" i="13"/>
  <c r="I1598" i="13" s="1"/>
  <c r="H331" i="13"/>
  <c r="I331" i="13" s="1"/>
  <c r="H3630" i="13"/>
  <c r="I3630" i="13" s="1"/>
  <c r="H3013" i="13"/>
  <c r="I3013" i="13" s="1"/>
  <c r="H260" i="13"/>
  <c r="I260" i="13" s="1"/>
  <c r="H2304" i="13"/>
  <c r="I2304" i="13" s="1"/>
  <c r="H3326" i="13"/>
  <c r="I3326" i="13" s="1"/>
  <c r="H279" i="13"/>
  <c r="I279" i="13" s="1"/>
  <c r="H2674" i="13"/>
  <c r="I2674" i="13" s="1"/>
  <c r="H2641" i="13"/>
  <c r="I2641" i="13" s="1"/>
  <c r="H1079" i="13"/>
  <c r="I1079" i="13" s="1"/>
  <c r="H4115" i="13"/>
  <c r="I4115" i="13" s="1"/>
  <c r="H638" i="13"/>
  <c r="I638" i="13" s="1"/>
  <c r="H4137" i="13"/>
  <c r="I4137" i="13" s="1"/>
  <c r="H3434" i="13"/>
  <c r="I3434" i="13" s="1"/>
  <c r="H2123" i="13"/>
  <c r="I2123" i="13" s="1"/>
  <c r="H462" i="13"/>
  <c r="I462" i="13" s="1"/>
  <c r="H3624" i="13"/>
  <c r="I3624" i="13" s="1"/>
  <c r="H2531" i="13"/>
  <c r="I2531" i="13" s="1"/>
  <c r="H1558" i="13"/>
  <c r="I1558" i="13" s="1"/>
  <c r="H2540" i="13"/>
  <c r="I2540" i="13" s="1"/>
  <c r="H2570" i="13"/>
  <c r="I2570" i="13" s="1"/>
  <c r="H3411" i="13"/>
  <c r="I3411" i="13" s="1"/>
  <c r="H3067" i="13"/>
  <c r="I3067" i="13" s="1"/>
  <c r="H3826" i="13"/>
  <c r="I3826" i="13" s="1"/>
  <c r="H1697" i="13"/>
  <c r="I1697" i="13" s="1"/>
  <c r="H3778" i="13"/>
  <c r="I3778" i="13" s="1"/>
  <c r="H2443" i="13"/>
  <c r="I2443" i="13" s="1"/>
  <c r="H2108" i="13"/>
  <c r="I2108" i="13" s="1"/>
  <c r="H884" i="13"/>
  <c r="I884" i="13" s="1"/>
  <c r="H277" i="13"/>
  <c r="I277" i="13" s="1"/>
  <c r="H2260" i="13"/>
  <c r="I2260" i="13" s="1"/>
  <c r="H4147" i="13"/>
  <c r="I4147" i="13" s="1"/>
  <c r="H626" i="13"/>
  <c r="I626" i="13" s="1"/>
  <c r="H3575" i="13"/>
  <c r="I3575" i="13" s="1"/>
  <c r="H2482" i="13"/>
  <c r="I2482" i="13" s="1"/>
  <c r="H1710" i="13"/>
  <c r="I1710" i="13" s="1"/>
  <c r="H521" i="13"/>
  <c r="I521" i="13" s="1"/>
  <c r="H375" i="13"/>
  <c r="I375" i="13" s="1"/>
  <c r="H2459" i="13"/>
  <c r="I2459" i="13" s="1"/>
  <c r="H2690" i="13"/>
  <c r="I2690" i="13" s="1"/>
  <c r="H3678" i="13"/>
  <c r="I3678" i="13" s="1"/>
  <c r="H3777" i="13"/>
  <c r="I3777" i="13" s="1"/>
  <c r="H2124" i="13"/>
  <c r="I2124" i="13" s="1"/>
  <c r="H2842" i="13"/>
  <c r="I2842" i="13" s="1"/>
  <c r="H2195" i="13"/>
  <c r="I2195" i="13" s="1"/>
  <c r="H1032" i="13"/>
  <c r="I1032" i="13" s="1"/>
  <c r="H2874" i="13"/>
  <c r="I2874" i="13" s="1"/>
  <c r="H3736" i="13"/>
  <c r="I3736" i="13" s="1"/>
  <c r="H1902" i="13"/>
  <c r="I1902" i="13" s="1"/>
  <c r="H3390" i="13"/>
  <c r="I3390" i="13" s="1"/>
  <c r="H1109" i="13"/>
  <c r="I1109" i="13" s="1"/>
  <c r="H1743" i="13"/>
  <c r="I1743" i="13" s="1"/>
  <c r="H347" i="13"/>
  <c r="I347" i="13" s="1"/>
  <c r="H3505" i="13"/>
  <c r="I3505" i="13" s="1"/>
  <c r="H1840" i="13"/>
  <c r="I1840" i="13" s="1"/>
  <c r="H1050" i="13"/>
  <c r="I1050" i="13" s="1"/>
  <c r="H2259" i="13"/>
  <c r="I2259" i="13" s="1"/>
  <c r="H2354" i="13"/>
  <c r="I2354" i="13" s="1"/>
  <c r="H3833" i="13"/>
  <c r="I3833" i="13" s="1"/>
  <c r="H1297" i="13"/>
  <c r="I1297" i="13" s="1"/>
  <c r="H1974" i="13"/>
  <c r="I1974" i="13" s="1"/>
  <c r="H3813" i="13"/>
  <c r="I3813" i="13" s="1"/>
  <c r="H4061" i="13"/>
  <c r="I4061" i="13" s="1"/>
  <c r="H1197" i="13"/>
  <c r="I1197" i="13" s="1"/>
  <c r="H2390" i="13"/>
  <c r="I2390" i="13" s="1"/>
  <c r="H1666" i="13"/>
  <c r="I1666" i="13" s="1"/>
  <c r="H2789" i="13"/>
  <c r="I2789" i="13" s="1"/>
  <c r="H1310" i="13"/>
  <c r="I1310" i="13" s="1"/>
  <c r="H957" i="13"/>
  <c r="I957" i="13" s="1"/>
  <c r="H3755" i="13"/>
  <c r="I3755" i="13" s="1"/>
  <c r="H3909" i="13"/>
  <c r="I3909" i="13" s="1"/>
  <c r="H3560" i="13"/>
  <c r="I3560" i="13" s="1"/>
  <c r="H775" i="13"/>
  <c r="I775" i="13" s="1"/>
  <c r="H3212" i="13"/>
  <c r="I3212" i="13" s="1"/>
  <c r="H1688" i="13"/>
  <c r="I1688" i="13" s="1"/>
  <c r="H2239" i="13"/>
  <c r="I2239" i="13" s="1"/>
  <c r="H3144" i="13"/>
  <c r="I3144" i="13" s="1"/>
  <c r="H2103" i="13"/>
  <c r="I2103" i="13" s="1"/>
  <c r="H3519" i="13"/>
  <c r="I3519" i="13" s="1"/>
  <c r="H4142" i="13"/>
  <c r="I4142" i="13" s="1"/>
  <c r="H194" i="13"/>
  <c r="I194" i="13" s="1"/>
  <c r="H2802" i="13"/>
  <c r="I2802" i="13" s="1"/>
  <c r="H2533" i="13"/>
  <c r="I2533" i="13" s="1"/>
  <c r="H1265" i="13"/>
  <c r="I1265" i="13" s="1"/>
  <c r="H1789" i="13"/>
  <c r="I1789" i="13" s="1"/>
  <c r="H3840" i="13"/>
  <c r="I3840" i="13" s="1"/>
  <c r="H1880" i="13"/>
  <c r="I1880" i="13" s="1"/>
  <c r="H2917" i="13"/>
  <c r="I2917" i="13" s="1"/>
  <c r="H3541" i="13"/>
  <c r="I3541" i="13" s="1"/>
  <c r="H2147" i="13"/>
  <c r="I2147" i="13" s="1"/>
  <c r="H4134" i="13"/>
  <c r="I4134" i="13" s="1"/>
  <c r="H2971" i="13"/>
  <c r="I2971" i="13" s="1"/>
  <c r="H2064" i="13"/>
  <c r="I2064" i="13" s="1"/>
  <c r="H2700" i="13"/>
  <c r="I2700" i="13" s="1"/>
  <c r="H1853" i="13"/>
  <c r="I1853" i="13" s="1"/>
  <c r="H1918" i="13"/>
  <c r="I1918" i="13" s="1"/>
  <c r="H1767" i="13"/>
  <c r="I1767" i="13" s="1"/>
  <c r="H183" i="13"/>
  <c r="I183" i="13" s="1"/>
  <c r="H1725" i="13"/>
  <c r="I1725" i="13" s="1"/>
  <c r="H2706" i="13"/>
  <c r="I2706" i="13" s="1"/>
  <c r="H2069" i="13"/>
  <c r="I2069" i="13" s="1"/>
  <c r="H2137" i="13"/>
  <c r="I2137" i="13" s="1"/>
  <c r="H3570" i="13"/>
  <c r="I3570" i="13" s="1"/>
  <c r="H2105" i="13"/>
  <c r="I2105" i="13" s="1"/>
  <c r="H10" i="13"/>
  <c r="I10" i="13" s="1"/>
  <c r="H2427" i="13"/>
  <c r="I2427" i="13" s="1"/>
  <c r="H2593" i="13"/>
  <c r="I2593" i="13" s="1"/>
  <c r="H2420" i="13"/>
  <c r="I2420" i="13" s="1"/>
  <c r="H3491" i="13"/>
  <c r="I3491" i="13" s="1"/>
  <c r="H3694" i="13"/>
  <c r="I3694" i="13" s="1"/>
  <c r="H1895" i="13"/>
  <c r="I1895" i="13" s="1"/>
  <c r="H820" i="13"/>
  <c r="I820" i="13" s="1"/>
  <c r="H3883" i="13"/>
  <c r="I3883" i="13" s="1"/>
  <c r="H1879" i="13"/>
  <c r="I1879" i="13" s="1"/>
  <c r="H137" i="13"/>
  <c r="I137" i="13" s="1"/>
  <c r="H97" i="13"/>
  <c r="I97" i="13" s="1"/>
  <c r="H3628" i="13"/>
  <c r="I3628" i="13" s="1"/>
  <c r="H967" i="13"/>
  <c r="I967" i="13" s="1"/>
  <c r="H3546" i="13"/>
  <c r="I3546" i="13" s="1"/>
  <c r="H1112" i="13"/>
  <c r="I1112" i="13" s="1"/>
  <c r="H4184" i="13"/>
  <c r="I4184" i="13" s="1"/>
  <c r="H972" i="13"/>
  <c r="I972" i="13" s="1"/>
  <c r="H2186" i="13"/>
  <c r="I2186" i="13" s="1"/>
  <c r="H2413" i="13"/>
  <c r="I2413" i="13" s="1"/>
  <c r="H786" i="13"/>
  <c r="I786" i="13" s="1"/>
  <c r="H3531" i="13"/>
  <c r="I3531" i="13" s="1"/>
  <c r="H911" i="13"/>
  <c r="I911" i="13" s="1"/>
  <c r="H1321" i="13"/>
  <c r="I1321" i="13" s="1"/>
  <c r="H2833" i="13"/>
  <c r="I2833" i="13" s="1"/>
  <c r="H3946" i="13"/>
  <c r="I3946" i="13" s="1"/>
  <c r="H2312" i="13"/>
  <c r="I2312" i="13" s="1"/>
  <c r="H1170" i="13"/>
  <c r="I1170" i="13" s="1"/>
  <c r="H4131" i="13"/>
  <c r="I4131" i="13" s="1"/>
  <c r="H1927" i="13"/>
  <c r="I1927" i="13" s="1"/>
  <c r="H2209" i="13"/>
  <c r="I2209" i="13" s="1"/>
  <c r="H470" i="13"/>
  <c r="I470" i="13" s="1"/>
  <c r="H3142" i="13"/>
  <c r="I3142" i="13" s="1"/>
  <c r="H512" i="13"/>
  <c r="I512" i="13" s="1"/>
  <c r="H1573" i="13"/>
  <c r="I1573" i="13" s="1"/>
  <c r="H699" i="13"/>
  <c r="I699" i="13" s="1"/>
  <c r="H4051" i="13"/>
  <c r="I4051" i="13" s="1"/>
  <c r="H3279" i="13"/>
  <c r="I3279" i="13" s="1"/>
  <c r="H504" i="13"/>
  <c r="I504" i="13" s="1"/>
  <c r="H3738" i="13"/>
  <c r="I3738" i="13" s="1"/>
  <c r="H4159" i="13"/>
  <c r="I4159" i="13" s="1"/>
  <c r="H3798" i="13"/>
  <c r="I3798" i="13" s="1"/>
  <c r="H115" i="13"/>
  <c r="I115" i="13" s="1"/>
  <c r="H1988" i="13"/>
  <c r="I1988" i="13" s="1"/>
  <c r="H3960" i="13"/>
  <c r="I3960" i="13" s="1"/>
  <c r="H1721" i="13"/>
  <c r="I1721" i="13" s="1"/>
  <c r="H447" i="13"/>
  <c r="I447" i="13" s="1"/>
  <c r="H619" i="13"/>
  <c r="I619" i="13" s="1"/>
  <c r="H4048" i="13"/>
  <c r="I4048" i="13" s="1"/>
  <c r="H3718" i="13"/>
  <c r="I3718" i="13" s="1"/>
  <c r="H1726" i="13"/>
  <c r="I1726" i="13" s="1"/>
  <c r="H135" i="13"/>
  <c r="I135" i="13" s="1"/>
  <c r="H1275" i="13"/>
  <c r="I1275" i="13" s="1"/>
  <c r="H3891" i="13"/>
  <c r="I3891" i="13" s="1"/>
  <c r="H1671" i="13"/>
  <c r="I1671" i="13" s="1"/>
  <c r="H3937" i="13"/>
  <c r="I3937" i="13" s="1"/>
  <c r="H3579" i="13"/>
  <c r="I3579" i="13" s="1"/>
  <c r="H2090" i="13"/>
  <c r="I2090" i="13" s="1"/>
  <c r="H2166" i="13"/>
  <c r="I2166" i="13" s="1"/>
  <c r="H4082" i="13"/>
  <c r="I4082" i="13" s="1"/>
  <c r="H3287" i="13"/>
  <c r="I3287" i="13" s="1"/>
  <c r="H3239" i="13"/>
  <c r="I3239" i="13" s="1"/>
  <c r="H746" i="13"/>
  <c r="I746" i="13" s="1"/>
  <c r="H1102" i="13"/>
  <c r="I1102" i="13" s="1"/>
  <c r="H822" i="13"/>
  <c r="I822" i="13" s="1"/>
  <c r="H3956" i="13"/>
  <c r="I3956" i="13" s="1"/>
  <c r="H3177" i="13"/>
  <c r="I3177" i="13" s="1"/>
  <c r="H2598" i="13"/>
  <c r="I2598" i="13" s="1"/>
  <c r="H2333" i="13"/>
  <c r="I2333" i="13" s="1"/>
  <c r="H1290" i="13"/>
  <c r="I1290" i="13" s="1"/>
  <c r="H2679" i="13"/>
  <c r="I2679" i="13" s="1"/>
  <c r="H4105" i="13"/>
  <c r="I4105" i="13" s="1"/>
  <c r="H3767" i="13"/>
  <c r="I3767" i="13" s="1"/>
  <c r="H2504" i="13"/>
  <c r="I2504" i="13" s="1"/>
  <c r="H3592" i="13"/>
  <c r="I3592" i="13" s="1"/>
  <c r="H3774" i="13"/>
  <c r="I3774" i="13" s="1"/>
  <c r="H3166" i="13"/>
  <c r="I3166" i="13" s="1"/>
  <c r="H1916" i="13"/>
  <c r="I1916" i="13" s="1"/>
  <c r="H3313" i="13"/>
  <c r="I3313" i="13" s="1"/>
  <c r="H1788" i="13"/>
  <c r="I1788" i="13" s="1"/>
  <c r="H3674" i="13"/>
  <c r="I3674" i="13" s="1"/>
  <c r="H3413" i="13"/>
  <c r="I3413" i="13" s="1"/>
  <c r="H1885" i="13"/>
  <c r="I1885" i="13" s="1"/>
  <c r="H4132" i="13"/>
  <c r="I4132" i="13" s="1"/>
  <c r="H2555" i="13"/>
  <c r="I2555" i="13" s="1"/>
  <c r="H2003" i="13"/>
  <c r="I2003" i="13" s="1"/>
  <c r="H476" i="13"/>
  <c r="I476" i="13" s="1"/>
  <c r="H2572" i="13"/>
  <c r="I2572" i="13" s="1"/>
  <c r="H2148" i="13"/>
  <c r="I2148" i="13" s="1"/>
  <c r="H3653" i="13"/>
  <c r="I3653" i="13" s="1"/>
  <c r="H4093" i="13"/>
  <c r="I4093" i="13" s="1"/>
  <c r="H1585" i="13"/>
  <c r="I1585" i="13" s="1"/>
  <c r="H783" i="13"/>
  <c r="I783" i="13" s="1"/>
  <c r="H3652" i="13"/>
  <c r="I3652" i="13" s="1"/>
  <c r="H1191" i="13"/>
  <c r="I1191" i="13" s="1"/>
  <c r="H4160" i="13"/>
  <c r="I4160" i="13" s="1"/>
  <c r="H1745" i="13"/>
  <c r="I1745" i="13" s="1"/>
  <c r="H526" i="13"/>
  <c r="I526" i="13" s="1"/>
  <c r="H506" i="13"/>
  <c r="I506" i="13" s="1"/>
  <c r="H3923" i="13"/>
  <c r="I3923" i="13" s="1"/>
  <c r="H545" i="13"/>
  <c r="I545" i="13" s="1"/>
  <c r="H601" i="13"/>
  <c r="I601" i="13" s="1"/>
  <c r="H4109" i="13"/>
  <c r="I4109" i="13" s="1"/>
  <c r="H3240" i="13"/>
  <c r="I3240" i="13" s="1"/>
  <c r="H2699" i="13"/>
  <c r="I2699" i="13" s="1"/>
  <c r="H3315" i="13"/>
  <c r="I3315" i="13" s="1"/>
  <c r="H2363" i="13"/>
  <c r="I2363" i="13" s="1"/>
  <c r="H2729" i="13"/>
  <c r="I2729" i="13" s="1"/>
  <c r="H3254" i="13"/>
  <c r="I3254" i="13" s="1"/>
  <c r="H312" i="13"/>
  <c r="I312" i="13" s="1"/>
  <c r="H543" i="13"/>
  <c r="I543" i="13" s="1"/>
  <c r="H1454" i="13"/>
  <c r="I1454" i="13" s="1"/>
  <c r="H1822" i="13"/>
  <c r="I1822" i="13" s="1"/>
  <c r="H671" i="13"/>
  <c r="I671" i="13" s="1"/>
  <c r="H435" i="13"/>
  <c r="I435" i="13" s="1"/>
  <c r="H1282" i="13"/>
  <c r="I1282" i="13" s="1"/>
  <c r="H2713" i="13"/>
  <c r="I2713" i="13" s="1"/>
  <c r="H2698" i="13"/>
  <c r="I2698" i="13" s="1"/>
  <c r="H3169" i="13"/>
  <c r="I3169" i="13" s="1"/>
  <c r="H1681" i="13"/>
  <c r="I1681" i="13" s="1"/>
  <c r="H3456" i="13"/>
  <c r="I3456" i="13" s="1"/>
  <c r="H1739" i="13"/>
  <c r="I1739" i="13" s="1"/>
  <c r="H2213" i="13"/>
  <c r="I2213" i="13" s="1"/>
  <c r="H39" i="13"/>
  <c r="I39" i="13" s="1"/>
  <c r="H897" i="13"/>
  <c r="I897" i="13" s="1"/>
  <c r="H1818" i="13"/>
  <c r="I1818" i="13" s="1"/>
  <c r="H3614" i="13"/>
  <c r="I3614" i="13" s="1"/>
  <c r="H1687" i="13"/>
  <c r="I1687" i="13" s="1"/>
  <c r="H747" i="13"/>
  <c r="I747" i="13" s="1"/>
  <c r="H708" i="13"/>
  <c r="I708" i="13" s="1"/>
  <c r="H4001" i="13"/>
  <c r="I4001" i="13" s="1"/>
  <c r="H2999" i="13"/>
  <c r="I2999" i="13" s="1"/>
  <c r="H1547" i="13"/>
  <c r="I1547" i="13" s="1"/>
  <c r="H3323" i="13"/>
  <c r="I3323" i="13" s="1"/>
  <c r="H1159" i="13"/>
  <c r="I1159" i="13" s="1"/>
  <c r="H4102" i="13"/>
  <c r="I4102" i="13" s="1"/>
  <c r="H212" i="13"/>
  <c r="I212" i="13" s="1"/>
  <c r="H3003" i="13"/>
  <c r="I3003" i="13" s="1"/>
  <c r="H1736" i="13"/>
  <c r="I1736" i="13" s="1"/>
  <c r="H4020" i="13"/>
  <c r="I4020" i="13" s="1"/>
  <c r="H1944" i="13"/>
  <c r="I1944" i="13" s="1"/>
  <c r="H1972" i="13"/>
  <c r="I1972" i="13" s="1"/>
  <c r="H2535" i="13"/>
  <c r="I2535" i="13" s="1"/>
  <c r="H2262" i="13"/>
  <c r="I2262" i="13" s="1"/>
  <c r="H220" i="13"/>
  <c r="I220" i="13" s="1"/>
  <c r="H1586" i="13"/>
  <c r="I1586" i="13" s="1"/>
  <c r="H2539" i="13"/>
  <c r="I2539" i="13" s="1"/>
  <c r="H78" i="13"/>
  <c r="I78" i="13" s="1"/>
  <c r="H417" i="13"/>
  <c r="I417" i="13" s="1"/>
  <c r="H3762" i="13"/>
  <c r="I3762" i="13" s="1"/>
  <c r="H1530" i="13"/>
  <c r="I1530" i="13" s="1"/>
  <c r="H3183" i="13"/>
  <c r="I3183" i="13" s="1"/>
  <c r="H133" i="13"/>
  <c r="I133" i="13" s="1"/>
  <c r="H1158" i="13"/>
  <c r="I1158" i="13" s="1"/>
  <c r="H1133" i="13"/>
  <c r="I1133" i="13" s="1"/>
  <c r="H1920" i="13"/>
  <c r="I1920" i="13" s="1"/>
  <c r="H338" i="13"/>
  <c r="I338" i="13" s="1"/>
  <c r="H989" i="13"/>
  <c r="I989" i="13" s="1"/>
  <c r="H1940" i="13"/>
  <c r="I1940" i="13" s="1"/>
  <c r="H3314" i="13"/>
  <c r="I3314" i="13" s="1"/>
  <c r="H1097" i="13"/>
  <c r="I1097" i="13" s="1"/>
  <c r="H2880" i="13"/>
  <c r="I2880" i="13" s="1"/>
  <c r="H3402" i="13"/>
  <c r="I3402" i="13" s="1"/>
  <c r="H4059" i="13"/>
  <c r="I4059" i="13" s="1"/>
  <c r="H2657" i="13"/>
  <c r="I2657" i="13" s="1"/>
  <c r="H2819" i="13"/>
  <c r="I2819" i="13" s="1"/>
  <c r="H2688" i="13"/>
  <c r="I2688" i="13" s="1"/>
  <c r="H2290" i="13"/>
  <c r="I2290" i="13" s="1"/>
  <c r="H1485" i="13"/>
  <c r="I1485" i="13" s="1"/>
  <c r="H2776" i="13"/>
  <c r="I2776" i="13" s="1"/>
  <c r="H3188" i="13"/>
  <c r="I3188" i="13" s="1"/>
  <c r="H1861" i="13"/>
  <c r="I1861" i="13" s="1"/>
  <c r="H1072" i="13"/>
  <c r="I1072" i="13" s="1"/>
  <c r="H2613" i="13"/>
  <c r="I2613" i="13" s="1"/>
  <c r="H777" i="13"/>
  <c r="I777" i="13" s="1"/>
  <c r="H2007" i="13"/>
  <c r="I2007" i="13" s="1"/>
  <c r="H988" i="13"/>
  <c r="I988" i="13" s="1"/>
  <c r="H3523" i="13"/>
  <c r="I3523" i="13" s="1"/>
  <c r="H1089" i="13"/>
  <c r="I1089" i="13" s="1"/>
  <c r="H1049" i="13"/>
  <c r="I1049" i="13" s="1"/>
  <c r="H3454" i="13"/>
  <c r="I3454" i="13" s="1"/>
  <c r="H3861" i="13"/>
  <c r="I3861" i="13" s="1"/>
  <c r="H1096" i="13"/>
  <c r="I1096" i="13" s="1"/>
  <c r="H67" i="13"/>
  <c r="I67" i="13" s="1"/>
  <c r="H1177" i="13"/>
  <c r="I1177" i="13" s="1"/>
  <c r="H3669" i="13"/>
  <c r="I3669" i="13" s="1"/>
  <c r="H900" i="13"/>
  <c r="I900" i="13" s="1"/>
  <c r="H3153" i="13"/>
  <c r="I3153" i="13" s="1"/>
  <c r="H613" i="13"/>
  <c r="I613" i="13" s="1"/>
  <c r="H3527" i="13"/>
  <c r="I3527" i="13" s="1"/>
  <c r="H829" i="13"/>
  <c r="I829" i="13" s="1"/>
  <c r="H907" i="13"/>
  <c r="I907" i="13" s="1"/>
  <c r="H3069" i="13"/>
  <c r="I3069" i="13" s="1"/>
  <c r="H2199" i="13"/>
  <c r="I2199" i="13" s="1"/>
  <c r="H2996" i="13"/>
  <c r="I2996" i="13" s="1"/>
  <c r="H2924" i="13"/>
  <c r="I2924" i="13" s="1"/>
  <c r="H318" i="13"/>
  <c r="I318" i="13" s="1"/>
  <c r="H3203" i="13"/>
  <c r="I3203" i="13" s="1"/>
  <c r="H3793" i="13"/>
  <c r="I3793" i="13" s="1"/>
  <c r="H1592" i="13"/>
  <c r="I1592" i="13" s="1"/>
  <c r="H1784" i="13"/>
  <c r="I1784" i="13" s="1"/>
  <c r="H590" i="13"/>
  <c r="I590" i="13" s="1"/>
  <c r="H1881" i="13"/>
  <c r="I1881" i="13" s="1"/>
  <c r="H3966" i="13"/>
  <c r="I3966" i="13" s="1"/>
  <c r="H3864" i="13"/>
  <c r="I3864" i="13" s="1"/>
  <c r="H1105" i="13"/>
  <c r="I1105" i="13" s="1"/>
  <c r="H549" i="13"/>
  <c r="I549" i="13" s="1"/>
  <c r="H2102" i="13"/>
  <c r="I2102" i="13" s="1"/>
  <c r="H960" i="13"/>
  <c r="I960" i="13" s="1"/>
  <c r="H979" i="13"/>
  <c r="I979" i="13" s="1"/>
  <c r="H1110" i="13"/>
  <c r="I1110" i="13" s="1"/>
  <c r="H4113" i="13"/>
  <c r="I4113" i="13" s="1"/>
  <c r="H3345" i="13"/>
  <c r="I3345" i="13" s="1"/>
  <c r="H570" i="13"/>
  <c r="I570" i="13" s="1"/>
  <c r="H1165" i="13"/>
  <c r="I1165" i="13" s="1"/>
  <c r="H3317" i="13"/>
  <c r="I3317" i="13" s="1"/>
  <c r="H1429" i="13"/>
  <c r="I1429" i="13" s="1"/>
  <c r="H3046" i="13"/>
  <c r="I3046" i="13" s="1"/>
  <c r="H4152" i="13"/>
  <c r="I4152" i="13" s="1"/>
  <c r="H3052" i="13"/>
  <c r="I3052" i="13" s="1"/>
  <c r="H202" i="13"/>
  <c r="I202" i="13" s="1"/>
  <c r="H2633" i="13"/>
  <c r="I2633" i="13" s="1"/>
  <c r="H3090" i="13"/>
  <c r="I3090" i="13" s="1"/>
  <c r="H2182" i="13"/>
  <c r="I2182" i="13" s="1"/>
  <c r="H1873" i="13"/>
  <c r="I1873" i="13" s="1"/>
  <c r="H1047" i="13"/>
  <c r="I1047" i="13" s="1"/>
  <c r="H809" i="13"/>
  <c r="I809" i="13" s="1"/>
  <c r="H3823" i="13"/>
  <c r="I3823" i="13" s="1"/>
  <c r="H2808" i="13"/>
  <c r="I2808" i="13" s="1"/>
  <c r="H3894" i="13"/>
  <c r="I3894" i="13" s="1"/>
  <c r="H2368" i="13"/>
  <c r="I2368" i="13" s="1"/>
  <c r="H2661" i="13"/>
  <c r="I2661" i="13" s="1"/>
  <c r="H2762" i="13"/>
  <c r="I2762" i="13" s="1"/>
  <c r="H242" i="13"/>
  <c r="I242" i="13" s="1"/>
  <c r="H2348" i="13"/>
  <c r="I2348" i="13" s="1"/>
  <c r="H33" i="13"/>
  <c r="I33" i="13" s="1"/>
  <c r="H895" i="13"/>
  <c r="I895" i="13" s="1"/>
  <c r="H2466" i="13"/>
  <c r="I2466" i="13" s="1"/>
  <c r="H4002" i="13"/>
  <c r="I4002" i="13" s="1"/>
  <c r="H1259" i="13"/>
  <c r="I1259" i="13" s="1"/>
  <c r="H839" i="13"/>
  <c r="I839" i="13" s="1"/>
  <c r="H2861" i="13"/>
  <c r="I2861" i="13" s="1"/>
  <c r="H639" i="13"/>
  <c r="I639" i="13" s="1"/>
  <c r="H3502" i="13"/>
  <c r="I3502" i="13" s="1"/>
  <c r="H3063" i="13"/>
  <c r="I3063" i="13" s="1"/>
  <c r="H1061" i="13"/>
  <c r="I1061" i="13" s="1"/>
  <c r="H3987" i="13"/>
  <c r="I3987" i="13" s="1"/>
  <c r="H3509" i="13"/>
  <c r="I3509" i="13" s="1"/>
  <c r="H2298" i="13"/>
  <c r="I2298" i="13" s="1"/>
  <c r="H735" i="13"/>
  <c r="I735" i="13" s="1"/>
  <c r="H99" i="13"/>
  <c r="I99" i="13" s="1"/>
  <c r="H1825" i="13"/>
  <c r="I1825" i="13" s="1"/>
  <c r="H94" i="13"/>
  <c r="I94" i="13" s="1"/>
  <c r="H91" i="13"/>
  <c r="I91" i="13" s="1"/>
  <c r="H905" i="13"/>
  <c r="I905" i="13" s="1"/>
  <c r="H2272" i="13"/>
  <c r="I2272" i="13" s="1"/>
  <c r="H2994" i="13"/>
  <c r="I2994" i="13" s="1"/>
  <c r="H3532" i="13"/>
  <c r="I3532" i="13" s="1"/>
  <c r="H2440" i="13"/>
  <c r="I2440" i="13" s="1"/>
  <c r="H3492" i="13"/>
  <c r="I3492" i="13" s="1"/>
  <c r="H4112" i="13"/>
  <c r="I4112" i="13" s="1"/>
  <c r="H1668" i="13"/>
  <c r="I1668" i="13" s="1"/>
  <c r="H3836" i="13"/>
  <c r="I3836" i="13" s="1"/>
  <c r="H2676" i="13"/>
  <c r="I2676" i="13" s="1"/>
  <c r="H2646" i="13"/>
  <c r="I2646" i="13" s="1"/>
  <c r="H2079" i="13"/>
  <c r="I2079" i="13" s="1"/>
  <c r="H2721" i="13"/>
  <c r="I2721" i="13" s="1"/>
  <c r="H3805" i="13"/>
  <c r="I3805" i="13" s="1"/>
  <c r="H3208" i="13"/>
  <c r="I3208" i="13" s="1"/>
  <c r="H4123" i="13"/>
  <c r="I4123" i="13" s="1"/>
  <c r="H3024" i="13"/>
  <c r="I3024" i="13" s="1"/>
  <c r="H1074" i="13"/>
  <c r="I1074" i="13" s="1"/>
  <c r="H2727" i="13"/>
  <c r="I2727" i="13" s="1"/>
  <c r="H2049" i="13"/>
  <c r="I2049" i="13" s="1"/>
  <c r="H2493" i="13"/>
  <c r="I2493" i="13" s="1"/>
  <c r="H3300" i="13"/>
  <c r="I3300" i="13" s="1"/>
  <c r="H4146" i="13"/>
  <c r="I4146" i="13" s="1"/>
  <c r="H3927" i="13"/>
  <c r="I3927" i="13" s="1"/>
  <c r="H1587" i="13"/>
  <c r="I1587" i="13" s="1"/>
  <c r="H3397" i="13"/>
  <c r="I3397" i="13" s="1"/>
  <c r="H658" i="13"/>
  <c r="I658" i="13" s="1"/>
  <c r="H3856" i="13"/>
  <c r="I3856" i="13" s="1"/>
  <c r="H154" i="13"/>
  <c r="I154" i="13" s="1"/>
  <c r="H1189" i="13"/>
  <c r="I1189" i="13" s="1"/>
  <c r="H1579" i="13"/>
  <c r="I1579" i="13" s="1"/>
  <c r="H1720" i="13"/>
  <c r="I1720" i="13" s="1"/>
  <c r="H1842" i="13"/>
  <c r="I1842" i="13" s="1"/>
  <c r="H1570" i="13"/>
  <c r="I1570" i="13" s="1"/>
  <c r="H1858" i="13"/>
  <c r="I1858" i="13" s="1"/>
  <c r="H2818" i="13"/>
  <c r="I2818" i="13" s="1"/>
  <c r="H2933" i="13"/>
  <c r="I2933" i="13" s="1"/>
  <c r="H2942" i="13"/>
  <c r="I2942" i="13" s="1"/>
  <c r="H3461" i="13"/>
  <c r="I3461" i="13" s="1"/>
  <c r="H1002" i="13"/>
  <c r="I1002" i="13" s="1"/>
  <c r="H2952" i="13"/>
  <c r="I2952" i="13" s="1"/>
  <c r="H3241" i="13"/>
  <c r="I3241" i="13" s="1"/>
  <c r="H2844" i="13"/>
  <c r="I2844" i="13" s="1"/>
  <c r="H3257" i="13"/>
  <c r="I3257" i="13" s="1"/>
  <c r="H3068" i="13"/>
  <c r="I3068" i="13" s="1"/>
  <c r="H2320" i="13"/>
  <c r="I2320" i="13" s="1"/>
  <c r="H1295" i="13"/>
  <c r="I1295" i="13" s="1"/>
  <c r="H3700" i="13"/>
  <c r="I3700" i="13" s="1"/>
  <c r="H2686" i="13"/>
  <c r="I2686" i="13" s="1"/>
  <c r="H2959" i="13"/>
  <c r="I2959" i="13" s="1"/>
  <c r="H1113" i="13"/>
  <c r="I1113" i="13" s="1"/>
  <c r="H1442" i="13"/>
  <c r="I1442" i="13" s="1"/>
  <c r="H1931" i="13"/>
  <c r="I1931" i="13" s="1"/>
  <c r="H4120" i="13"/>
  <c r="I4120" i="13" s="1"/>
  <c r="H268" i="13"/>
  <c r="I268" i="13" s="1"/>
  <c r="H1492" i="13"/>
  <c r="I1492" i="13" s="1"/>
  <c r="H236" i="13"/>
  <c r="I236" i="13" s="1"/>
  <c r="H408" i="13"/>
  <c r="I408" i="13" s="1"/>
  <c r="H2076" i="13"/>
  <c r="I2076" i="13" s="1"/>
  <c r="H2428" i="13"/>
  <c r="I2428" i="13" s="1"/>
  <c r="H4116" i="13"/>
  <c r="I4116" i="13" s="1"/>
  <c r="H2757" i="13"/>
  <c r="I2757" i="13" s="1"/>
  <c r="H4180" i="13"/>
  <c r="I4180" i="13" s="1"/>
  <c r="H2082" i="13"/>
  <c r="I2082" i="13" s="1"/>
  <c r="H1430" i="13"/>
  <c r="I1430" i="13" s="1"/>
  <c r="H1235" i="13"/>
  <c r="I1235" i="13" s="1"/>
  <c r="H1459" i="13"/>
  <c r="I1459" i="13" s="1"/>
  <c r="H351" i="13"/>
  <c r="I351" i="13" s="1"/>
  <c r="H1015" i="13"/>
  <c r="I1015" i="13" s="1"/>
  <c r="H3424" i="13"/>
  <c r="I3424" i="13" s="1"/>
  <c r="H4097" i="13"/>
  <c r="I4097" i="13" s="1"/>
  <c r="H3020" i="13"/>
  <c r="I3020" i="13" s="1"/>
  <c r="H1786" i="13"/>
  <c r="I1786" i="13" s="1"/>
  <c r="H1915" i="13"/>
  <c r="I1915" i="13" s="1"/>
  <c r="H1778" i="13"/>
  <c r="I1778" i="13" s="1"/>
  <c r="H3163" i="13"/>
  <c r="I3163" i="13" s="1"/>
  <c r="H1163" i="13"/>
  <c r="I1163" i="13" s="1"/>
  <c r="H2173" i="13"/>
  <c r="I2173" i="13" s="1"/>
  <c r="H1251" i="13"/>
  <c r="I1251" i="13" s="1"/>
  <c r="H906" i="13"/>
  <c r="I906" i="13" s="1"/>
  <c r="H199" i="13"/>
  <c r="I199" i="13" s="1"/>
  <c r="H1092" i="13"/>
  <c r="I1092" i="13" s="1"/>
  <c r="H3260" i="13"/>
  <c r="I3260" i="13" s="1"/>
  <c r="H3377" i="13"/>
  <c r="I3377" i="13" s="1"/>
  <c r="H1531" i="13"/>
  <c r="I1531" i="13" s="1"/>
  <c r="H958" i="13"/>
  <c r="I958" i="13" s="1"/>
  <c r="H1378" i="13"/>
  <c r="I1378" i="13" s="1"/>
  <c r="H4036" i="13"/>
  <c r="I4036" i="13" s="1"/>
  <c r="H791" i="13"/>
  <c r="I791" i="13" s="1"/>
  <c r="H1629" i="13"/>
  <c r="I1629" i="13" s="1"/>
  <c r="H108" i="13"/>
  <c r="I108" i="13" s="1"/>
  <c r="H272" i="13"/>
  <c r="I272" i="13" s="1"/>
  <c r="H3568" i="13"/>
  <c r="I3568" i="13" s="1"/>
  <c r="H3806" i="13"/>
  <c r="I3806" i="13" s="1"/>
  <c r="H207" i="13"/>
  <c r="I207" i="13" s="1"/>
  <c r="H1516" i="13"/>
  <c r="I1516" i="13" s="1"/>
  <c r="H1312" i="13"/>
  <c r="I1312" i="13" s="1"/>
  <c r="H2190" i="13"/>
  <c r="I2190" i="13" s="1"/>
  <c r="H978" i="13"/>
  <c r="I978" i="13" s="1"/>
  <c r="H577" i="13"/>
  <c r="I577" i="13" s="1"/>
  <c r="H2668" i="13"/>
  <c r="I2668" i="13" s="1"/>
  <c r="H951" i="13"/>
  <c r="I951" i="13" s="1"/>
  <c r="H2558" i="13"/>
  <c r="I2558" i="13" s="1"/>
  <c r="H1030" i="13"/>
  <c r="I1030" i="13" s="1"/>
  <c r="H2629" i="13"/>
  <c r="I2629" i="13" s="1"/>
  <c r="H4035" i="13"/>
  <c r="I4035" i="13" s="1"/>
  <c r="H3386" i="13"/>
  <c r="I3386" i="13" s="1"/>
  <c r="H3970" i="13"/>
  <c r="I3970" i="13" s="1"/>
  <c r="H1336" i="13"/>
  <c r="I1336" i="13" s="1"/>
  <c r="H2671" i="13"/>
  <c r="I2671" i="13" s="1"/>
  <c r="H3921" i="13"/>
  <c r="I3921" i="13" s="1"/>
  <c r="H2809" i="13"/>
  <c r="I2809" i="13" s="1"/>
  <c r="H2758" i="13"/>
  <c r="I2758" i="13" s="1"/>
  <c r="H1469" i="13"/>
  <c r="I1469" i="13" s="1"/>
  <c r="H1317" i="13"/>
  <c r="I1317" i="13" s="1"/>
  <c r="H1967" i="13"/>
  <c r="I1967" i="13" s="1"/>
  <c r="H3043" i="13"/>
  <c r="I3043" i="13" s="1"/>
  <c r="H58" i="13"/>
  <c r="I58" i="13" s="1"/>
  <c r="H3076" i="13"/>
  <c r="I3076" i="13" s="1"/>
  <c r="H2467" i="13"/>
  <c r="I2467" i="13" s="1"/>
  <c r="H2509" i="13"/>
  <c r="I2509" i="13" s="1"/>
  <c r="H855" i="13"/>
  <c r="I855" i="13" s="1"/>
  <c r="H3232" i="13"/>
  <c r="I3232" i="13" s="1"/>
  <c r="H652" i="13"/>
  <c r="I652" i="13" s="1"/>
  <c r="H854" i="13"/>
  <c r="I854" i="13" s="1"/>
  <c r="H731" i="13"/>
  <c r="I731" i="13" s="1"/>
  <c r="H1578" i="13"/>
  <c r="I1578" i="13" s="1"/>
  <c r="H587" i="13"/>
  <c r="I587" i="13" s="1"/>
  <c r="H3235" i="13"/>
  <c r="I3235" i="13" s="1"/>
  <c r="H3405" i="13"/>
  <c r="I3405" i="13" s="1"/>
  <c r="H77" i="13"/>
  <c r="I77" i="13" s="1"/>
  <c r="H1557" i="13"/>
  <c r="I1557" i="13" s="1"/>
  <c r="H3748" i="13"/>
  <c r="I3748" i="13" s="1"/>
  <c r="H2460" i="13"/>
  <c r="I2460" i="13" s="1"/>
  <c r="H1913" i="13"/>
  <c r="I1913" i="13" s="1"/>
  <c r="H3586" i="13"/>
  <c r="I3586" i="13" s="1"/>
  <c r="H921" i="13"/>
  <c r="I921" i="13" s="1"/>
  <c r="H495" i="13"/>
  <c r="I495" i="13" s="1"/>
  <c r="H1874" i="13"/>
  <c r="I1874" i="13" s="1"/>
  <c r="H1422" i="13"/>
  <c r="I1422" i="13" s="1"/>
  <c r="H2867" i="13"/>
  <c r="I2867" i="13" s="1"/>
  <c r="H3846" i="13"/>
  <c r="I3846" i="13" s="1"/>
  <c r="H2019" i="13"/>
  <c r="I2019" i="13" s="1"/>
  <c r="H3571" i="13"/>
  <c r="I3571" i="13" s="1"/>
  <c r="H1637" i="13"/>
  <c r="I1637" i="13" s="1"/>
  <c r="H1656" i="13"/>
  <c r="I1656" i="13" s="1"/>
  <c r="H1912" i="13"/>
  <c r="I1912" i="13" s="1"/>
  <c r="H633" i="13"/>
  <c r="I633" i="13" s="1"/>
  <c r="H3399" i="13"/>
  <c r="I3399" i="13" s="1"/>
  <c r="H4018" i="13"/>
  <c r="I4018" i="13" s="1"/>
  <c r="H2045" i="13"/>
  <c r="I2045" i="13" s="1"/>
  <c r="H151" i="13"/>
  <c r="I151" i="13" s="1"/>
  <c r="H1549" i="13"/>
  <c r="I1549" i="13" s="1"/>
  <c r="H1900" i="13"/>
  <c r="I1900" i="13" s="1"/>
  <c r="H1400" i="13"/>
  <c r="I1400" i="13" s="1"/>
  <c r="H2794" i="13"/>
  <c r="I2794" i="13" s="1"/>
  <c r="H1434" i="13"/>
  <c r="I1434" i="13" s="1"/>
  <c r="H1744" i="13"/>
  <c r="I1744" i="13" s="1"/>
  <c r="H3677" i="13"/>
  <c r="I3677" i="13" s="1"/>
  <c r="H3962" i="13"/>
  <c r="I3962" i="13" s="1"/>
  <c r="H3468" i="13"/>
  <c r="I3468" i="13" s="1"/>
  <c r="H2907" i="13"/>
  <c r="I2907" i="13" s="1"/>
  <c r="H2838" i="13"/>
  <c r="I2838" i="13" s="1"/>
  <c r="H859" i="13"/>
  <c r="I859" i="13" s="1"/>
  <c r="H1256" i="13"/>
  <c r="I1256" i="13" s="1"/>
  <c r="H176" i="13"/>
  <c r="I176" i="13" s="1"/>
  <c r="H2267" i="13"/>
  <c r="I2267" i="13" s="1"/>
  <c r="H1956" i="13"/>
  <c r="I1956" i="13" s="1"/>
  <c r="H278" i="13"/>
  <c r="I278" i="13" s="1"/>
  <c r="H787" i="13"/>
  <c r="I787" i="13" s="1"/>
  <c r="H1473" i="13"/>
  <c r="I1473" i="13" s="1"/>
  <c r="H3337" i="13"/>
  <c r="I3337" i="13" s="1"/>
  <c r="H3572" i="13"/>
  <c r="I3572" i="13" s="1"/>
  <c r="H3359" i="13"/>
  <c r="I3359" i="13" s="1"/>
  <c r="H1070" i="13"/>
  <c r="I1070" i="13" s="1"/>
  <c r="H1890" i="13"/>
  <c r="I1890" i="13" s="1"/>
  <c r="H2653" i="13"/>
  <c r="I2653" i="13" s="1"/>
  <c r="H3769" i="13"/>
  <c r="I3769" i="13" s="1"/>
  <c r="H3855" i="13"/>
  <c r="I3855" i="13" s="1"/>
  <c r="H102" i="13"/>
  <c r="I102" i="13" s="1"/>
  <c r="H1960" i="13"/>
  <c r="I1960" i="13" s="1"/>
  <c r="H98" i="13"/>
  <c r="I98" i="13" s="1"/>
  <c r="H685" i="13"/>
  <c r="I685" i="13" s="1"/>
  <c r="H1010" i="13"/>
  <c r="I1010" i="13" s="1"/>
  <c r="H1906" i="13"/>
  <c r="I1906" i="13" s="1"/>
  <c r="H1860" i="13"/>
  <c r="I1860" i="13" s="1"/>
  <c r="H3991" i="13"/>
  <c r="I3991" i="13" s="1"/>
  <c r="H267" i="13"/>
  <c r="I267" i="13" s="1"/>
  <c r="H366" i="13"/>
  <c r="I366" i="13" s="1"/>
  <c r="H1887" i="13"/>
  <c r="I1887" i="13" s="1"/>
  <c r="H680" i="13"/>
  <c r="I680" i="13" s="1"/>
  <c r="H1554" i="13"/>
  <c r="I1554" i="13" s="1"/>
  <c r="H928" i="13"/>
  <c r="I928" i="13" s="1"/>
  <c r="H3190" i="13"/>
  <c r="I3190" i="13" s="1"/>
  <c r="H3278" i="13"/>
  <c r="I3278" i="13" s="1"/>
  <c r="H3040" i="13"/>
  <c r="I3040" i="13" s="1"/>
  <c r="H1234" i="13"/>
  <c r="I1234" i="13" s="1"/>
  <c r="H103" i="13"/>
  <c r="I103" i="13" s="1"/>
  <c r="H2274" i="13"/>
  <c r="I2274" i="13" s="1"/>
  <c r="H3792" i="13"/>
  <c r="I3792" i="13" s="1"/>
  <c r="H986" i="13"/>
  <c r="I986" i="13" s="1"/>
  <c r="H681" i="13"/>
  <c r="I681" i="13" s="1"/>
  <c r="H1633" i="13"/>
  <c r="I1633" i="13" s="1"/>
  <c r="H3375" i="13"/>
  <c r="I3375" i="13" s="1"/>
  <c r="H2687" i="13"/>
  <c r="I2687" i="13" s="1"/>
  <c r="H2357" i="13"/>
  <c r="I2357" i="13" s="1"/>
  <c r="H915" i="13"/>
  <c r="I915" i="13" s="1"/>
  <c r="H554" i="13"/>
  <c r="I554" i="13" s="1"/>
  <c r="H724" i="13"/>
  <c r="I724" i="13" s="1"/>
  <c r="H2526" i="13"/>
  <c r="I2526" i="13" s="1"/>
  <c r="H2791" i="13"/>
  <c r="I2791" i="13" s="1"/>
  <c r="H232" i="13"/>
  <c r="I232" i="13" s="1"/>
  <c r="H3847" i="13"/>
  <c r="I3847" i="13" s="1"/>
  <c r="H4149" i="13"/>
  <c r="I4149" i="13" s="1"/>
  <c r="H3156" i="13"/>
  <c r="I3156" i="13" s="1"/>
  <c r="H2954" i="13"/>
  <c r="I2954" i="13" s="1"/>
  <c r="H1481" i="13"/>
  <c r="I1481" i="13" s="1"/>
  <c r="H191" i="13"/>
  <c r="I191" i="13" s="1"/>
  <c r="H605" i="13"/>
  <c r="I605" i="13" s="1"/>
  <c r="H3168" i="13"/>
  <c r="I3168" i="13" s="1"/>
  <c r="H1294" i="13"/>
  <c r="I1294" i="13" s="1"/>
  <c r="H40" i="13"/>
  <c r="I40" i="13" s="1"/>
  <c r="H2193" i="13"/>
  <c r="I2193" i="13" s="1"/>
  <c r="H3439" i="13"/>
  <c r="I3439" i="13" s="1"/>
  <c r="H3340" i="13"/>
  <c r="I3340" i="13" s="1"/>
  <c r="H1625" i="13"/>
  <c r="I1625" i="13" s="1"/>
  <c r="H3290" i="13"/>
  <c r="I3290" i="13" s="1"/>
  <c r="H1067" i="13"/>
  <c r="I1067" i="13" s="1"/>
  <c r="H703" i="13"/>
  <c r="I703" i="13" s="1"/>
  <c r="H2554" i="13"/>
  <c r="I2554" i="13" s="1"/>
  <c r="H3719" i="13"/>
  <c r="I3719" i="13" s="1"/>
  <c r="H23" i="13"/>
  <c r="I23" i="13" s="1"/>
  <c r="H763" i="13"/>
  <c r="I763" i="13" s="1"/>
  <c r="H1575" i="13"/>
  <c r="I1575" i="13" s="1"/>
  <c r="H996" i="13"/>
  <c r="I996" i="13" s="1"/>
  <c r="H2384" i="13"/>
  <c r="I2384" i="13" s="1"/>
  <c r="H1291" i="13"/>
  <c r="I1291" i="13" s="1"/>
  <c r="H2510" i="13"/>
  <c r="I2510" i="13" s="1"/>
  <c r="H203" i="13"/>
  <c r="I203" i="13" s="1"/>
  <c r="H2685" i="13"/>
  <c r="I2685" i="13" s="1"/>
  <c r="H3879" i="13"/>
  <c r="I3879" i="13" s="1"/>
  <c r="H444" i="13"/>
  <c r="I444" i="13" s="1"/>
  <c r="H1003" i="13"/>
  <c r="I1003" i="13" s="1"/>
  <c r="H522" i="13"/>
  <c r="I522" i="13" s="1"/>
  <c r="H1819" i="13"/>
  <c r="I1819" i="13" s="1"/>
  <c r="H3702" i="13"/>
  <c r="I3702" i="13" s="1"/>
  <c r="H317" i="13"/>
  <c r="I317" i="13" s="1"/>
  <c r="H1859" i="13"/>
  <c r="I1859" i="13" s="1"/>
  <c r="H4084" i="13"/>
  <c r="I4084" i="13" s="1"/>
  <c r="H4065" i="13"/>
  <c r="I4065" i="13" s="1"/>
  <c r="H2022" i="13"/>
  <c r="I2022" i="13" s="1"/>
  <c r="H2062" i="13"/>
  <c r="I2062" i="13" s="1"/>
  <c r="H1785" i="13"/>
  <c r="I1785" i="13" s="1"/>
  <c r="H1453" i="13"/>
  <c r="I1453" i="13" s="1"/>
  <c r="H464" i="13"/>
  <c r="I464" i="13" s="1"/>
  <c r="H938" i="13"/>
  <c r="I938" i="13" s="1"/>
  <c r="H1752" i="13"/>
  <c r="I1752" i="13" s="1"/>
  <c r="H1849" i="13"/>
  <c r="I1849" i="13" s="1"/>
  <c r="H2066" i="13"/>
  <c r="I2066" i="13" s="1"/>
  <c r="H3720" i="13"/>
  <c r="I3720" i="13" s="1"/>
  <c r="H964" i="13"/>
  <c r="I964" i="13" s="1"/>
  <c r="H3591" i="13"/>
  <c r="I3591" i="13" s="1"/>
  <c r="H1922" i="13"/>
  <c r="I1922" i="13" s="1"/>
  <c r="H2904" i="13"/>
  <c r="I2904" i="13" s="1"/>
  <c r="H3185" i="13"/>
  <c r="I3185" i="13" s="1"/>
  <c r="H2383" i="13"/>
  <c r="I2383" i="13" s="1"/>
  <c r="H2782" i="13"/>
  <c r="I2782" i="13" s="1"/>
  <c r="H2036" i="13"/>
  <c r="I2036" i="13" s="1"/>
  <c r="H2649" i="13"/>
  <c r="I2649" i="13" s="1"/>
  <c r="H4042" i="13"/>
  <c r="I4042" i="13" s="1"/>
  <c r="H1069" i="13"/>
  <c r="I1069" i="13" s="1"/>
  <c r="H743" i="13"/>
  <c r="I743" i="13" s="1"/>
  <c r="H1479" i="13"/>
  <c r="I1479" i="13" s="1"/>
  <c r="H1449" i="13"/>
  <c r="I1449" i="13" s="1"/>
  <c r="H3886" i="13"/>
  <c r="I3886" i="13" s="1"/>
  <c r="H2581" i="13"/>
  <c r="I2581" i="13" s="1"/>
  <c r="H2929" i="13"/>
  <c r="I2929" i="13" s="1"/>
  <c r="H3658" i="13"/>
  <c r="I3658" i="13" s="1"/>
  <c r="H1893" i="13"/>
  <c r="I1893" i="13" s="1"/>
  <c r="H3860" i="13"/>
  <c r="I3860" i="13" s="1"/>
  <c r="H3172" i="13"/>
  <c r="I3172" i="13" s="1"/>
  <c r="H2014" i="13"/>
  <c r="I2014" i="13" s="1"/>
  <c r="H130" i="13"/>
  <c r="I130" i="13" s="1"/>
  <c r="H1777" i="13"/>
  <c r="I1777" i="13" s="1"/>
  <c r="H617" i="13"/>
  <c r="I617" i="13" s="1"/>
  <c r="H2004" i="13"/>
  <c r="I2004" i="13" s="1"/>
  <c r="H662" i="13"/>
  <c r="I662" i="13" s="1"/>
  <c r="H3066" i="13"/>
  <c r="I3066" i="13" s="1"/>
  <c r="H2264" i="13"/>
  <c r="I2264" i="13" s="1"/>
  <c r="H1214" i="13"/>
  <c r="I1214" i="13" s="1"/>
  <c r="H3986" i="13"/>
  <c r="I3986" i="13" s="1"/>
  <c r="H4024" i="13"/>
  <c r="I4024" i="13" s="1"/>
  <c r="H4114" i="13"/>
  <c r="I4114" i="13" s="1"/>
  <c r="H3472" i="13"/>
  <c r="I3472" i="13" s="1"/>
  <c r="H329" i="13"/>
  <c r="I329" i="13" s="1"/>
  <c r="H2988" i="13"/>
  <c r="I2988" i="13" s="1"/>
  <c r="H3373" i="13"/>
  <c r="I3373" i="13" s="1"/>
  <c r="H3958" i="13"/>
  <c r="I3958" i="13" s="1"/>
  <c r="H3822" i="13"/>
  <c r="I3822" i="13" s="1"/>
  <c r="H3082" i="13"/>
  <c r="I3082" i="13" s="1"/>
  <c r="H4008" i="13"/>
  <c r="I4008" i="13" s="1"/>
  <c r="H524" i="13"/>
  <c r="I524" i="13" s="1"/>
  <c r="H2672" i="13"/>
  <c r="I2672" i="13" s="1"/>
  <c r="H1231" i="13"/>
  <c r="I1231" i="13" s="1"/>
  <c r="H3031" i="13"/>
  <c r="I3031" i="13" s="1"/>
  <c r="H1483" i="13"/>
  <c r="I1483" i="13" s="1"/>
  <c r="H3100" i="13"/>
  <c r="I3100" i="13" s="1"/>
  <c r="H607" i="13"/>
  <c r="I607" i="13" s="1"/>
  <c r="H2891" i="13"/>
  <c r="I2891" i="13" s="1"/>
  <c r="H365" i="13"/>
  <c r="I365" i="13" s="1"/>
  <c r="H3388" i="13"/>
  <c r="I3388" i="13" s="1"/>
  <c r="H4068" i="13"/>
  <c r="I4068" i="13" s="1"/>
  <c r="H1675" i="13"/>
  <c r="I1675" i="13" s="1"/>
  <c r="H1950" i="13"/>
  <c r="I1950" i="13" s="1"/>
  <c r="H2717" i="13"/>
  <c r="I2717" i="13" s="1"/>
  <c r="H1735" i="13"/>
  <c r="I1735" i="13" s="1"/>
  <c r="H1673" i="13"/>
  <c r="I1673" i="13" s="1"/>
  <c r="H1183" i="13"/>
  <c r="I1183" i="13" s="1"/>
  <c r="H2908" i="13"/>
  <c r="I2908" i="13" s="1"/>
  <c r="H2146" i="13"/>
  <c r="I2146" i="13" s="1"/>
  <c r="H287" i="13"/>
  <c r="I287" i="13" s="1"/>
  <c r="H2566" i="13"/>
  <c r="I2566" i="13" s="1"/>
  <c r="H2609" i="13"/>
  <c r="I2609" i="13" s="1"/>
  <c r="H515" i="13"/>
  <c r="I515" i="13" s="1"/>
  <c r="H1502" i="13"/>
  <c r="I1502" i="13" s="1"/>
  <c r="H3053" i="13"/>
  <c r="I3053" i="13" s="1"/>
  <c r="H518" i="13"/>
  <c r="I518" i="13" s="1"/>
  <c r="H2680" i="13"/>
  <c r="I2680" i="13" s="1"/>
  <c r="H2086" i="13"/>
  <c r="I2086" i="13" s="1"/>
  <c r="H2313" i="13"/>
  <c r="I2313" i="13" s="1"/>
  <c r="H51" i="13"/>
  <c r="I51" i="13" s="1"/>
  <c r="H3890" i="13"/>
  <c r="I3890" i="13" s="1"/>
  <c r="H8" i="13"/>
  <c r="I8" i="13" s="1"/>
  <c r="H3070" i="13"/>
  <c r="I3070" i="13" s="1"/>
  <c r="H65" i="13"/>
  <c r="I65" i="13" s="1"/>
  <c r="H2915" i="13"/>
  <c r="I2915" i="13" s="1"/>
  <c r="H1766" i="13"/>
  <c r="I1766" i="13" s="1"/>
  <c r="H2388" i="13"/>
  <c r="I2388" i="13" s="1"/>
  <c r="H3129" i="13"/>
  <c r="I3129" i="13" s="1"/>
  <c r="H1991" i="13"/>
  <c r="I1991" i="13" s="1"/>
  <c r="H1447" i="13"/>
  <c r="I1447" i="13" s="1"/>
  <c r="H4077" i="13"/>
  <c r="I4077" i="13" s="1"/>
  <c r="H134" i="13"/>
  <c r="I134" i="13" s="1"/>
  <c r="H3688" i="13"/>
  <c r="I3688" i="13" s="1"/>
  <c r="H2132" i="13"/>
  <c r="I2132" i="13" s="1"/>
  <c r="H1603" i="13"/>
  <c r="I1603" i="13" s="1"/>
  <c r="H2636" i="13"/>
  <c r="I2636" i="13" s="1"/>
  <c r="H4167" i="13"/>
  <c r="I4167" i="13" s="1"/>
  <c r="H2118" i="13"/>
  <c r="I2118" i="13" s="1"/>
  <c r="H1450" i="13"/>
  <c r="I1450" i="13" s="1"/>
  <c r="H772" i="13"/>
  <c r="I772" i="13" s="1"/>
  <c r="H1933" i="13"/>
  <c r="I1933" i="13" s="1"/>
  <c r="H2353" i="13"/>
  <c r="I2353" i="13" s="1"/>
  <c r="H343" i="13"/>
  <c r="I343" i="13" s="1"/>
  <c r="H2601" i="13"/>
  <c r="I2601" i="13" s="1"/>
  <c r="H2134" i="13"/>
  <c r="I2134" i="13" s="1"/>
  <c r="H1917" i="13"/>
  <c r="I1917" i="13" s="1"/>
  <c r="H3026" i="13"/>
  <c r="I3026" i="13" s="1"/>
  <c r="H1195" i="13"/>
  <c r="I1195" i="13" s="1"/>
  <c r="H2029" i="13"/>
  <c r="I2029" i="13" s="1"/>
  <c r="H3775" i="13"/>
  <c r="I3775" i="13" s="1"/>
  <c r="H2099" i="13"/>
  <c r="I2099" i="13" s="1"/>
  <c r="H1647" i="13"/>
  <c r="I1647" i="13" s="1"/>
  <c r="H1348" i="13"/>
  <c r="I1348" i="13" s="1"/>
  <c r="H1936" i="13"/>
  <c r="I1936" i="13" s="1"/>
  <c r="H3853" i="13"/>
  <c r="I3853" i="13" s="1"/>
  <c r="H707" i="13"/>
  <c r="I707" i="13" s="1"/>
  <c r="H355" i="13"/>
  <c r="I355" i="13" s="1"/>
  <c r="H403" i="13"/>
  <c r="I403" i="13" s="1"/>
  <c r="H3714" i="13"/>
  <c r="I3714" i="13" s="1"/>
  <c r="H3999" i="13"/>
  <c r="I3999" i="13" s="1"/>
  <c r="H3123" i="13"/>
  <c r="I3123" i="13" s="1"/>
  <c r="H1451" i="13"/>
  <c r="I1451" i="13" s="1"/>
  <c r="H228" i="13"/>
  <c r="I228" i="13" s="1"/>
  <c r="H1037" i="13"/>
  <c r="I1037" i="13" s="1"/>
  <c r="H3429" i="13"/>
  <c r="I3429" i="13" s="1"/>
  <c r="H1704" i="13"/>
  <c r="I1704" i="13" s="1"/>
  <c r="H16" i="13"/>
  <c r="I16" i="13" s="1"/>
  <c r="H1370" i="13"/>
  <c r="I1370" i="13" s="1"/>
  <c r="H2185" i="13"/>
  <c r="I2185" i="13" s="1"/>
  <c r="H1905" i="13"/>
  <c r="I1905" i="13" s="1"/>
  <c r="H3176" i="13"/>
  <c r="I3176" i="13" s="1"/>
  <c r="H4145" i="13"/>
  <c r="I4145" i="13" s="1"/>
  <c r="H2053" i="13"/>
  <c r="I2053" i="13" s="1"/>
  <c r="H2708" i="13"/>
  <c r="I2708" i="13" s="1"/>
  <c r="H2250" i="13"/>
  <c r="I2250" i="13" s="1"/>
  <c r="H1781" i="13"/>
  <c r="I1781" i="13" s="1"/>
  <c r="H2293" i="13"/>
  <c r="I2293" i="13" s="1"/>
  <c r="H4174" i="13"/>
  <c r="I4174" i="13" s="1"/>
  <c r="H3534" i="13"/>
  <c r="I3534" i="13" s="1"/>
  <c r="H2458" i="13"/>
  <c r="I2458" i="13" s="1"/>
  <c r="H3835" i="13"/>
  <c r="I3835" i="13" s="1"/>
  <c r="H473" i="13"/>
  <c r="I473" i="13" s="1"/>
  <c r="H890" i="13"/>
  <c r="I890" i="13" s="1"/>
  <c r="H1402" i="13"/>
  <c r="I1402" i="13" s="1"/>
  <c r="H1126" i="13"/>
  <c r="I1126" i="13" s="1"/>
  <c r="H3343" i="13"/>
  <c r="I3343" i="13" s="1"/>
  <c r="H472" i="13"/>
  <c r="I472" i="13" s="1"/>
  <c r="H2735" i="13"/>
  <c r="I2735" i="13" s="1"/>
  <c r="H602" i="13"/>
  <c r="I602" i="13" s="1"/>
  <c r="H1027" i="13"/>
  <c r="I1027" i="13" s="1"/>
  <c r="H3256" i="13"/>
  <c r="I3256" i="13" s="1"/>
  <c r="H475" i="13"/>
  <c r="I475" i="13" s="1"/>
  <c r="H1118" i="13"/>
  <c r="I1118" i="13" s="1"/>
  <c r="H3776" i="13"/>
  <c r="I3776" i="13" s="1"/>
  <c r="H696" i="13"/>
  <c r="I696" i="13" s="1"/>
  <c r="H963" i="13"/>
  <c r="I963" i="13" s="1"/>
  <c r="H2642" i="13"/>
  <c r="I2642" i="13" s="1"/>
  <c r="H3713" i="13"/>
  <c r="I3713" i="13" s="1"/>
  <c r="H2974" i="13"/>
  <c r="I2974" i="13" s="1"/>
  <c r="H3600" i="13"/>
  <c r="I3600" i="13" s="1"/>
  <c r="H3665" i="13"/>
  <c r="I3665" i="13" s="1"/>
  <c r="H4198" i="13"/>
  <c r="I4198" i="13" s="1"/>
  <c r="H2689" i="13"/>
  <c r="I2689" i="13" s="1"/>
  <c r="H1677" i="13"/>
  <c r="I1677" i="13" s="1"/>
  <c r="H2217" i="13"/>
  <c r="I2217" i="13" s="1"/>
  <c r="H2294" i="13"/>
  <c r="I2294" i="13" s="1"/>
  <c r="H4030" i="13"/>
  <c r="I4030" i="13" s="1"/>
  <c r="H2520" i="13"/>
  <c r="I2520" i="13" s="1"/>
  <c r="H3304" i="13"/>
  <c r="I3304" i="13" s="1"/>
  <c r="H1638" i="13"/>
  <c r="I1638" i="13" s="1"/>
  <c r="H2557" i="13"/>
  <c r="I2557" i="13" s="1"/>
  <c r="H1212" i="13"/>
  <c r="I1212" i="13" s="1"/>
  <c r="H4176" i="13"/>
  <c r="I4176" i="13" s="1"/>
  <c r="H246" i="13"/>
  <c r="I246" i="13" s="1"/>
  <c r="H1299" i="13"/>
  <c r="I1299" i="13" s="1"/>
  <c r="H1314" i="13"/>
  <c r="I1314" i="13" s="1"/>
  <c r="H3017" i="13"/>
  <c r="I3017" i="13" s="1"/>
  <c r="H2588" i="13"/>
  <c r="I2588" i="13" s="1"/>
  <c r="H1001" i="13"/>
  <c r="I1001" i="13" s="1"/>
  <c r="H266" i="13"/>
  <c r="I266" i="13" s="1"/>
  <c r="H2316" i="13"/>
  <c r="I2316" i="13" s="1"/>
  <c r="H2551" i="13"/>
  <c r="I2551" i="13" s="1"/>
  <c r="H2110" i="13"/>
  <c r="I2110" i="13" s="1"/>
  <c r="H1855" i="13"/>
  <c r="I1855" i="13" s="1"/>
  <c r="H1948" i="13"/>
  <c r="I1948" i="13" s="1"/>
  <c r="H2197" i="13"/>
  <c r="I2197" i="13" s="1"/>
  <c r="H949" i="13"/>
  <c r="I949" i="13" s="1"/>
  <c r="H3620" i="13"/>
  <c r="I3620" i="13" s="1"/>
  <c r="H2120" i="13"/>
  <c r="I2120" i="13" s="1"/>
  <c r="H3164" i="13"/>
  <c r="I3164" i="13" s="1"/>
  <c r="H660" i="13"/>
  <c r="I660" i="13" s="1"/>
  <c r="H1193" i="13"/>
  <c r="I1193" i="13" s="1"/>
  <c r="H411" i="13"/>
  <c r="I411" i="13" s="1"/>
  <c r="H3004" i="13"/>
  <c r="I3004" i="13" s="1"/>
  <c r="H175" i="13"/>
  <c r="I175" i="13" s="1"/>
  <c r="H3360" i="13"/>
  <c r="I3360" i="13" s="1"/>
  <c r="H953" i="13"/>
  <c r="I953" i="13" s="1"/>
  <c r="H2497" i="13"/>
  <c r="I2497" i="13" s="1"/>
  <c r="H2848" i="13"/>
  <c r="I2848" i="13" s="1"/>
  <c r="H3159" i="13"/>
  <c r="I3159" i="13" s="1"/>
  <c r="H1255" i="13"/>
  <c r="I1255" i="13" s="1"/>
  <c r="H350" i="13"/>
  <c r="I350" i="13" s="1"/>
  <c r="H26" i="13"/>
  <c r="I26" i="13" s="1"/>
  <c r="H1716" i="13"/>
  <c r="I1716" i="13" s="1"/>
  <c r="H3535" i="13"/>
  <c r="I3535" i="13" s="1"/>
  <c r="H3296" i="13"/>
  <c r="I3296" i="13" s="1"/>
  <c r="H1791" i="13"/>
  <c r="I1791" i="13" s="1"/>
  <c r="H1815" i="13"/>
  <c r="I1815" i="13" s="1"/>
  <c r="H962" i="13"/>
  <c r="I962" i="13" s="1"/>
  <c r="H3513" i="13"/>
  <c r="I3513" i="13" s="1"/>
  <c r="H2229" i="13"/>
  <c r="I2229" i="13" s="1"/>
  <c r="H4032" i="13"/>
  <c r="I4032" i="13" s="1"/>
  <c r="H1762" i="13"/>
  <c r="I1762" i="13" s="1"/>
  <c r="H1241" i="13"/>
  <c r="I1241" i="13" s="1"/>
  <c r="H3646" i="13"/>
  <c r="I3646" i="13" s="1"/>
  <c r="H80" i="13"/>
  <c r="I80" i="13" s="1"/>
  <c r="H847" i="13"/>
  <c r="I847" i="13" s="1"/>
  <c r="H3854" i="13"/>
  <c r="I3854" i="13" s="1"/>
  <c r="H3596" i="13"/>
  <c r="I3596" i="13" s="1"/>
  <c r="H3837" i="13"/>
  <c r="I3837" i="13" s="1"/>
  <c r="H520" i="13"/>
  <c r="I520" i="13" s="1"/>
  <c r="H145" i="13"/>
  <c r="I145" i="13" s="1"/>
  <c r="H2389" i="13"/>
  <c r="I2389" i="13" s="1"/>
  <c r="H682" i="13"/>
  <c r="I682" i="13" s="1"/>
  <c r="H3997" i="13"/>
  <c r="I3997" i="13" s="1"/>
  <c r="H2594" i="13"/>
  <c r="I2594" i="13" s="1"/>
  <c r="H2511" i="13"/>
  <c r="I2511" i="13" s="1"/>
  <c r="H353" i="13"/>
  <c r="I353" i="13" s="1"/>
  <c r="H1078" i="13"/>
  <c r="I1078" i="13" s="1"/>
  <c r="H3289" i="13"/>
  <c r="I3289" i="13" s="1"/>
  <c r="H589" i="13"/>
  <c r="I589" i="13" s="1"/>
  <c r="H926" i="13"/>
  <c r="I926" i="13" s="1"/>
  <c r="H1220" i="13"/>
  <c r="I1220" i="13" s="1"/>
  <c r="H1750" i="13"/>
  <c r="I1750" i="13" s="1"/>
  <c r="H438" i="13"/>
  <c r="I438" i="13" s="1"/>
  <c r="H4043" i="13"/>
  <c r="I4043" i="13" s="1"/>
  <c r="H2235" i="13"/>
  <c r="I2235" i="13" s="1"/>
  <c r="H3942" i="13"/>
  <c r="I3942" i="13" s="1"/>
  <c r="H315" i="13"/>
  <c r="I315" i="13" s="1"/>
  <c r="H2603" i="13"/>
  <c r="I2603" i="13" s="1"/>
  <c r="H1506" i="13"/>
  <c r="I1506" i="13" s="1"/>
  <c r="H2203" i="13"/>
  <c r="I2203" i="13" s="1"/>
  <c r="H1992" i="13"/>
  <c r="I1992" i="13" s="1"/>
  <c r="H3555" i="13"/>
  <c r="I3555" i="13" s="1"/>
  <c r="H1790" i="13"/>
  <c r="I1790" i="13" s="1"/>
  <c r="H3207" i="13"/>
  <c r="I3207" i="13" s="1"/>
  <c r="H1527" i="13"/>
  <c r="I1527" i="13" s="1"/>
  <c r="H2893" i="13"/>
  <c r="I2893" i="13" s="1"/>
  <c r="H1398" i="13"/>
  <c r="I1398" i="13" s="1"/>
  <c r="H2883" i="13"/>
  <c r="I2883" i="13" s="1"/>
  <c r="H3480" i="13"/>
  <c r="I3480" i="13" s="1"/>
  <c r="H2949" i="13"/>
  <c r="I2949" i="13" s="1"/>
  <c r="H4003" i="13"/>
  <c r="I4003" i="13" s="1"/>
  <c r="H3048" i="13"/>
  <c r="I3048" i="13" s="1"/>
  <c r="H2496" i="13"/>
  <c r="I2496" i="13" s="1"/>
  <c r="H4133" i="13"/>
  <c r="I4133" i="13" s="1"/>
  <c r="H128" i="13"/>
  <c r="I128" i="13" s="1"/>
  <c r="H3878" i="13"/>
  <c r="I3878" i="13" s="1"/>
  <c r="H3841" i="13"/>
  <c r="I3841" i="13" s="1"/>
  <c r="H1339" i="13"/>
  <c r="I1339" i="13" s="1"/>
  <c r="H1427" i="13"/>
  <c r="I1427" i="13" s="1"/>
  <c r="H2141" i="13"/>
  <c r="I2141" i="13" s="1"/>
  <c r="H4094" i="13"/>
  <c r="I4094" i="13" s="1"/>
  <c r="H2051" i="13"/>
  <c r="I2051" i="13" s="1"/>
  <c r="H2673" i="13"/>
  <c r="I2673" i="13" s="1"/>
  <c r="H2282" i="13"/>
  <c r="I2282" i="13" s="1"/>
  <c r="H1888" i="13"/>
  <c r="I1888" i="13" s="1"/>
  <c r="H3709" i="13"/>
  <c r="I3709" i="13" s="1"/>
  <c r="H780" i="13"/>
  <c r="I780" i="13" s="1"/>
  <c r="H814" i="13"/>
  <c r="I814" i="13" s="1"/>
  <c r="H2814" i="13"/>
  <c r="I2814" i="13" s="1"/>
  <c r="H1921" i="13"/>
  <c r="I1921" i="13" s="1"/>
  <c r="H2404" i="13"/>
  <c r="I2404" i="13" s="1"/>
  <c r="H378" i="13"/>
  <c r="I378" i="13" s="1"/>
  <c r="H3912" i="13"/>
  <c r="I3912" i="13" s="1"/>
  <c r="H664" i="13"/>
  <c r="I664" i="13" s="1"/>
  <c r="H426" i="13"/>
  <c r="I426" i="13" s="1"/>
  <c r="H944" i="13"/>
  <c r="I944" i="13" s="1"/>
  <c r="H367" i="13"/>
  <c r="I367" i="13" s="1"/>
  <c r="H471" i="13"/>
  <c r="I471" i="13" s="1"/>
  <c r="H956" i="13"/>
  <c r="I956" i="13" s="1"/>
  <c r="H2100" i="13"/>
  <c r="I2100" i="13" s="1"/>
  <c r="H3025" i="13"/>
  <c r="I3025" i="13" s="1"/>
  <c r="H2037" i="13"/>
  <c r="I2037" i="13" s="1"/>
  <c r="H3936" i="13"/>
  <c r="I3936" i="13" s="1"/>
  <c r="H243" i="13"/>
  <c r="I243" i="13" s="1"/>
  <c r="H1386" i="13"/>
  <c r="I1386" i="13" s="1"/>
  <c r="H3556" i="13"/>
  <c r="I3556" i="13" s="1"/>
  <c r="H200" i="13"/>
  <c r="I200" i="13" s="1"/>
  <c r="H528" i="13"/>
  <c r="I528" i="13" s="1"/>
  <c r="H172" i="13"/>
  <c r="I172" i="13" s="1"/>
  <c r="H575" i="13"/>
  <c r="I575" i="13" s="1"/>
  <c r="H2202" i="13"/>
  <c r="I2202" i="13" s="1"/>
  <c r="H1188" i="13"/>
  <c r="I1188" i="13" s="1"/>
  <c r="H1678" i="13"/>
  <c r="I1678" i="13" s="1"/>
  <c r="H1405" i="13"/>
  <c r="I1405" i="13" s="1"/>
  <c r="H1031" i="13"/>
  <c r="I1031" i="13" s="1"/>
  <c r="H2707" i="13"/>
  <c r="I2707" i="13" s="1"/>
  <c r="H1075" i="13"/>
  <c r="I1075" i="13" s="1"/>
  <c r="H1796" i="13"/>
  <c r="I1796" i="13" s="1"/>
  <c r="H1333" i="13"/>
  <c r="I1333" i="13" s="1"/>
  <c r="H742" i="13"/>
  <c r="I742" i="13" s="1"/>
  <c r="H1535" i="13"/>
  <c r="I1535" i="13" s="1"/>
  <c r="H745" i="13"/>
  <c r="I745" i="13" s="1"/>
  <c r="H796" i="13"/>
  <c r="I796" i="13" s="1"/>
  <c r="H2849" i="13"/>
  <c r="I2849" i="13" s="1"/>
  <c r="H2992" i="13"/>
  <c r="I2992" i="13" s="1"/>
  <c r="H1383" i="13"/>
  <c r="I1383" i="13" s="1"/>
  <c r="H1335" i="13"/>
  <c r="I1335" i="13" s="1"/>
  <c r="H982" i="13"/>
  <c r="I982" i="13" s="1"/>
  <c r="H2989" i="13"/>
  <c r="I2989" i="13" s="1"/>
  <c r="H3533" i="13"/>
  <c r="I3533" i="13" s="1"/>
  <c r="H2215" i="13"/>
  <c r="I2215" i="13" s="1"/>
  <c r="H330" i="13"/>
  <c r="I330" i="13" s="1"/>
  <c r="H831" i="13"/>
  <c r="I831" i="13" s="1"/>
  <c r="H2940" i="13"/>
  <c r="I2940" i="13" s="1"/>
  <c r="H3115" i="13"/>
  <c r="I3115" i="13" s="1"/>
  <c r="H1661" i="13"/>
  <c r="I1661" i="13" s="1"/>
  <c r="H1423" i="13"/>
  <c r="I1423" i="13" s="1"/>
  <c r="H3922" i="13"/>
  <c r="I3922" i="13" s="1"/>
  <c r="H3761" i="13"/>
  <c r="I3761" i="13" s="1"/>
  <c r="H3994" i="13"/>
  <c r="I3994" i="13" s="1"/>
  <c r="H625" i="13"/>
  <c r="I625" i="13" s="1"/>
  <c r="H2329" i="13"/>
  <c r="I2329" i="13" s="1"/>
  <c r="H1993" i="13"/>
  <c r="I1993" i="13" s="1"/>
  <c r="H711" i="13"/>
  <c r="I711" i="13" s="1"/>
  <c r="H3515" i="13"/>
  <c r="I3515" i="13" s="1"/>
  <c r="H1826" i="13"/>
  <c r="I1826" i="13" s="1"/>
  <c r="H2737" i="13"/>
  <c r="I2737" i="13" s="1"/>
  <c r="H248" i="13"/>
  <c r="I248" i="13" s="1"/>
  <c r="H295" i="13"/>
  <c r="I295" i="13" s="1"/>
  <c r="H896" i="13"/>
  <c r="I896" i="13" s="1"/>
  <c r="H4168" i="13"/>
  <c r="I4168" i="13" s="1"/>
  <c r="H2865" i="13"/>
  <c r="I2865" i="13" s="1"/>
  <c r="H2905" i="13"/>
  <c r="I2905" i="13" s="1"/>
  <c r="H3044" i="13"/>
  <c r="I3044" i="13" s="1"/>
  <c r="H758" i="13"/>
  <c r="I758" i="13" s="1"/>
  <c r="H3231" i="13"/>
  <c r="I3231" i="13" s="1"/>
  <c r="H789" i="13"/>
  <c r="I789" i="13" s="1"/>
  <c r="H971" i="13"/>
  <c r="I971" i="13" s="1"/>
  <c r="H1474" i="13"/>
  <c r="I1474" i="13" s="1"/>
  <c r="H222" i="13"/>
  <c r="I222" i="13" s="1"/>
  <c r="H1375" i="13"/>
  <c r="I1375" i="13" s="1"/>
  <c r="H985" i="13"/>
  <c r="I985" i="13" s="1"/>
  <c r="H4098" i="13"/>
  <c r="I4098" i="13" s="1"/>
  <c r="H3905" i="13"/>
  <c r="I3905" i="13" s="1"/>
  <c r="H2171" i="13"/>
  <c r="I2171" i="13" s="1"/>
  <c r="H3765" i="13"/>
  <c r="I3765" i="13" s="1"/>
  <c r="H1664" i="13"/>
  <c r="I1664" i="13" s="1"/>
  <c r="H3269" i="13"/>
  <c r="I3269" i="13" s="1"/>
  <c r="H111" i="13"/>
  <c r="I111" i="13" s="1"/>
  <c r="H2256" i="13"/>
  <c r="I2256" i="13" s="1"/>
  <c r="H1901" i="13"/>
  <c r="I1901" i="13" s="1"/>
  <c r="H2730" i="13"/>
  <c r="I2730" i="13" s="1"/>
  <c r="H591" i="13"/>
  <c r="I591" i="13" s="1"/>
  <c r="H3498" i="13"/>
  <c r="I3498" i="13" s="1"/>
  <c r="H663" i="13"/>
  <c r="I663" i="13" s="1"/>
  <c r="H1056" i="13"/>
  <c r="I1056" i="13" s="1"/>
  <c r="H2121" i="13"/>
  <c r="I2121" i="13" s="1"/>
  <c r="H2584" i="13"/>
  <c r="I2584" i="13" s="1"/>
  <c r="H4029" i="13"/>
  <c r="I4029" i="13" s="1"/>
  <c r="H1371" i="13"/>
  <c r="I1371" i="13" s="1"/>
  <c r="H3692" i="13"/>
  <c r="I3692" i="13" s="1"/>
  <c r="H1057" i="13"/>
  <c r="I1057" i="13" s="1"/>
  <c r="H32" i="13"/>
  <c r="I32" i="13" s="1"/>
  <c r="H2426" i="13"/>
  <c r="I2426" i="13" s="1"/>
  <c r="H2715" i="13"/>
  <c r="I2715" i="13" s="1"/>
  <c r="H1594" i="13"/>
  <c r="I1594" i="13" s="1"/>
  <c r="H3764" i="13"/>
  <c r="I3764" i="13" s="1"/>
  <c r="H620" i="13"/>
  <c r="I620" i="13" s="1"/>
  <c r="H3198" i="13"/>
  <c r="I3198" i="13" s="1"/>
  <c r="H1669" i="13"/>
  <c r="I1669" i="13" s="1"/>
  <c r="H869" i="13"/>
  <c r="I869" i="13" s="1"/>
  <c r="H901" i="13"/>
  <c r="I901" i="13" s="1"/>
  <c r="H1041" i="13"/>
  <c r="I1041" i="13" s="1"/>
  <c r="H2055" i="13"/>
  <c r="I2055" i="13" s="1"/>
  <c r="H766" i="13"/>
  <c r="I766" i="13" s="1"/>
  <c r="H3795" i="13"/>
  <c r="I3795" i="13" s="1"/>
  <c r="H3771" i="13"/>
  <c r="I3771" i="13" s="1"/>
  <c r="H832" i="13"/>
  <c r="I832" i="13" s="1"/>
  <c r="H1793" i="13"/>
  <c r="I1793" i="13" s="1"/>
  <c r="H1372" i="13"/>
  <c r="I1372" i="13" s="1"/>
  <c r="H1556" i="13"/>
  <c r="I1556" i="13" s="1"/>
  <c r="H3495" i="13"/>
  <c r="I3495" i="13" s="1"/>
  <c r="H3259" i="13"/>
  <c r="I3259" i="13" s="1"/>
  <c r="H2211" i="13"/>
  <c r="I2211" i="13" s="1"/>
  <c r="H1144" i="13"/>
  <c r="I1144" i="13" s="1"/>
  <c r="H2886" i="13"/>
  <c r="I2886" i="13" s="1"/>
  <c r="H1757" i="13"/>
  <c r="I1757" i="13" s="1"/>
  <c r="H3071" i="13"/>
  <c r="I3071" i="13" s="1"/>
  <c r="H3238" i="13"/>
  <c r="I3238" i="13" s="1"/>
  <c r="H1732" i="13"/>
  <c r="I1732" i="13" s="1"/>
  <c r="H2091" i="13"/>
  <c r="I2091" i="13" s="1"/>
  <c r="H1696" i="13"/>
  <c r="I1696" i="13" s="1"/>
  <c r="H3963" i="13"/>
  <c r="I3963" i="13" s="1"/>
  <c r="H3642" i="13"/>
  <c r="I3642" i="13" s="1"/>
  <c r="H1313" i="13"/>
  <c r="I1313" i="13" s="1"/>
  <c r="H760" i="13"/>
  <c r="I760" i="13" s="1"/>
  <c r="H1194" i="13"/>
  <c r="I1194" i="13" s="1"/>
  <c r="H2909" i="13"/>
  <c r="I2909" i="13" s="1"/>
  <c r="H1828" i="13"/>
  <c r="I1828" i="13" s="1"/>
  <c r="H1223" i="13"/>
  <c r="I1223" i="13" s="1"/>
  <c r="H2486" i="13"/>
  <c r="I2486" i="13" s="1"/>
  <c r="H1416" i="13"/>
  <c r="I1416" i="13" s="1"/>
  <c r="H1714" i="13"/>
  <c r="I1714" i="13" s="1"/>
  <c r="H2377" i="13"/>
  <c r="I2377" i="13" s="1"/>
  <c r="H1068" i="13"/>
  <c r="I1068" i="13" s="1"/>
  <c r="H2249" i="13"/>
  <c r="I2249" i="13" s="1"/>
  <c r="H2226" i="13"/>
  <c r="I2226" i="13" s="1"/>
  <c r="H3974" i="13"/>
  <c r="I3974" i="13" s="1"/>
  <c r="H2325" i="13"/>
  <c r="I2325" i="13" s="1"/>
  <c r="H2268" i="13"/>
  <c r="I2268" i="13" s="1"/>
  <c r="H1182" i="13"/>
  <c r="I1182" i="13" s="1"/>
  <c r="H2998" i="13"/>
  <c r="I2998" i="13" s="1"/>
  <c r="H2367" i="13"/>
  <c r="I2367" i="13" s="1"/>
  <c r="H1909" i="13"/>
  <c r="I1909" i="13" s="1"/>
  <c r="H1865" i="13"/>
  <c r="I1865" i="13" s="1"/>
  <c r="H3368" i="13"/>
  <c r="I3368" i="13" s="1"/>
  <c r="H1022" i="13"/>
  <c r="I1022" i="13" s="1"/>
  <c r="H282" i="13"/>
  <c r="I282" i="13" s="1"/>
  <c r="H2179" i="13"/>
  <c r="I2179" i="13" s="1"/>
  <c r="H2878" i="13"/>
  <c r="I2878" i="13" s="1"/>
  <c r="H3939" i="13"/>
  <c r="I3939" i="13" s="1"/>
  <c r="H4157" i="13"/>
  <c r="I4157" i="13" s="1"/>
  <c r="H919" i="13"/>
  <c r="I919" i="13" s="1"/>
  <c r="H1942" i="13"/>
  <c r="I1942" i="13" s="1"/>
  <c r="H3721" i="13"/>
  <c r="I3721" i="13" s="1"/>
  <c r="H609" i="13"/>
  <c r="I609" i="13" s="1"/>
  <c r="H842" i="13"/>
  <c r="I842" i="13" s="1"/>
  <c r="H1135" i="13"/>
  <c r="I1135" i="13" s="1"/>
  <c r="H1328" i="13"/>
  <c r="I1328" i="13" s="1"/>
  <c r="H3286" i="13"/>
  <c r="I3286" i="13" s="1"/>
  <c r="H2415" i="13"/>
  <c r="I2415" i="13" s="1"/>
  <c r="H1976" i="13"/>
  <c r="I1976" i="13" s="1"/>
  <c r="H1000" i="13"/>
  <c r="I1000" i="13" s="1"/>
  <c r="H689" i="13"/>
  <c r="I689" i="13" s="1"/>
  <c r="H2843" i="13"/>
  <c r="I2843" i="13" s="1"/>
  <c r="H2075" i="13"/>
  <c r="I2075" i="13" s="1"/>
  <c r="H844" i="13"/>
  <c r="I844" i="13" s="1"/>
  <c r="H2058" i="13"/>
  <c r="I2058" i="13" s="1"/>
  <c r="H2514" i="13"/>
  <c r="I2514" i="13" s="1"/>
  <c r="H121" i="13"/>
  <c r="I121" i="13" s="1"/>
  <c r="H1626" i="13"/>
  <c r="I1626" i="13" s="1"/>
  <c r="H1324" i="13"/>
  <c r="I1324" i="13" s="1"/>
  <c r="H332" i="13"/>
  <c r="I332" i="13" s="1"/>
  <c r="H1052" i="13"/>
  <c r="I1052" i="13" s="1"/>
  <c r="H4040" i="13"/>
  <c r="I4040" i="13" s="1"/>
  <c r="H3618" i="13"/>
  <c r="I3618" i="13" s="1"/>
  <c r="H2771" i="13"/>
  <c r="I2771" i="13" s="1"/>
  <c r="H2930" i="13"/>
  <c r="I2930" i="13" s="1"/>
  <c r="H2194" i="13"/>
  <c r="I2194" i="13" s="1"/>
  <c r="H3815" i="13"/>
  <c r="I3815" i="13" s="1"/>
  <c r="H62" i="13"/>
  <c r="I62" i="13" s="1"/>
  <c r="H927" i="13"/>
  <c r="I927" i="13" s="1"/>
  <c r="H13" i="13"/>
  <c r="I13" i="13" s="1"/>
  <c r="H1717" i="13"/>
  <c r="I1717" i="13" s="1"/>
  <c r="H3615" i="13"/>
  <c r="I3615" i="13" s="1"/>
  <c r="H24" i="13"/>
  <c r="I24" i="13" s="1"/>
  <c r="H3791" i="13"/>
  <c r="I3791" i="13" s="1"/>
  <c r="H1864" i="13"/>
  <c r="I1864" i="13" s="1"/>
  <c r="H244" i="13"/>
  <c r="I244" i="13" s="1"/>
  <c r="H873" i="13"/>
  <c r="I873" i="13" s="1"/>
  <c r="H3291" i="13"/>
  <c r="I3291" i="13" s="1"/>
  <c r="H3675" i="13"/>
  <c r="I3675" i="13" s="1"/>
  <c r="H2773" i="13"/>
  <c r="I2773" i="13" s="1"/>
  <c r="H431" i="13"/>
  <c r="I431" i="13" s="1"/>
  <c r="H765" i="13"/>
  <c r="I765" i="13" s="1"/>
  <c r="H2564" i="13"/>
  <c r="I2564" i="13" s="1"/>
  <c r="H939" i="13"/>
  <c r="I939" i="13" s="1"/>
  <c r="H3285" i="13"/>
  <c r="I3285" i="13" s="1"/>
  <c r="H2057" i="13"/>
  <c r="I2057" i="13" s="1"/>
  <c r="H3120" i="13"/>
  <c r="I3120" i="13" s="1"/>
  <c r="H2663" i="13"/>
  <c r="I2663" i="13" s="1"/>
  <c r="H2078" i="13"/>
  <c r="I2078" i="13" s="1"/>
  <c r="H790" i="13"/>
  <c r="I790" i="13" s="1"/>
  <c r="H2343" i="13"/>
  <c r="I2343" i="13" s="1"/>
  <c r="H678" i="13"/>
  <c r="I678" i="13" s="1"/>
  <c r="H702" i="13"/>
  <c r="I702" i="13" s="1"/>
  <c r="H1035" i="13"/>
  <c r="I1035" i="13" s="1"/>
  <c r="H3842" i="13"/>
  <c r="I3842" i="13" s="1"/>
  <c r="H1540" i="13"/>
  <c r="I1540" i="13" s="1"/>
  <c r="H1484" i="13"/>
  <c r="I1484" i="13" s="1"/>
  <c r="H2423" i="13"/>
  <c r="I2423" i="13" s="1"/>
  <c r="H195" i="13"/>
  <c r="I195" i="13" s="1"/>
  <c r="H339" i="13"/>
  <c r="I339" i="13" s="1"/>
  <c r="H3324" i="13"/>
  <c r="I3324" i="13" s="1"/>
  <c r="H1999" i="13"/>
  <c r="I1999" i="13" s="1"/>
  <c r="H2334" i="13"/>
  <c r="I2334" i="13" s="1"/>
  <c r="H3276" i="13"/>
  <c r="I3276" i="13" s="1"/>
  <c r="H1872" i="13"/>
  <c r="I1872" i="13" s="1"/>
  <c r="H389" i="13"/>
  <c r="I389" i="13" s="1"/>
  <c r="H1373" i="13"/>
  <c r="I1373" i="13" s="1"/>
  <c r="H1524" i="13"/>
  <c r="I1524" i="13" s="1"/>
  <c r="H396" i="13"/>
  <c r="I396" i="13" s="1"/>
  <c r="H3051" i="13"/>
  <c r="I3051" i="13" s="1"/>
  <c r="H3149" i="13"/>
  <c r="I3149" i="13" s="1"/>
  <c r="H3453" i="13"/>
  <c r="I3453" i="13" s="1"/>
  <c r="H2967" i="13"/>
  <c r="I2967" i="13" s="1"/>
  <c r="H1658" i="13"/>
  <c r="I1658" i="13" s="1"/>
  <c r="H1985" i="13"/>
  <c r="I1985" i="13" s="1"/>
  <c r="H186" i="13"/>
  <c r="I186" i="13" s="1"/>
  <c r="H170" i="13"/>
  <c r="I170" i="13" s="1"/>
  <c r="H309" i="13"/>
  <c r="I309" i="13" s="1"/>
  <c r="H776" i="13"/>
  <c r="I776" i="13" s="1"/>
  <c r="H1487" i="13"/>
  <c r="I1487" i="13" s="1"/>
  <c r="H1407" i="13"/>
  <c r="I1407" i="13" s="1"/>
  <c r="H122" i="13"/>
  <c r="I122" i="13" s="1"/>
  <c r="H3844" i="13"/>
  <c r="I3844" i="13" s="1"/>
  <c r="H2978" i="13"/>
  <c r="I2978" i="13" s="1"/>
  <c r="H198" i="13"/>
  <c r="I198" i="13" s="1"/>
  <c r="H2362" i="13"/>
  <c r="I2362" i="13" s="1"/>
  <c r="H1596" i="13"/>
  <c r="I1596" i="13" s="1"/>
  <c r="H247" i="13"/>
  <c r="I247" i="13" s="1"/>
  <c r="H2847" i="13"/>
  <c r="I2847" i="13" s="1"/>
  <c r="H2869" i="13"/>
  <c r="I2869" i="13" s="1"/>
  <c r="H1271" i="13"/>
  <c r="I1271" i="13" s="1"/>
  <c r="H544" i="13"/>
  <c r="I544" i="13" s="1"/>
  <c r="H1318" i="13"/>
  <c r="I1318" i="13" s="1"/>
  <c r="H3032" i="13"/>
  <c r="I3032" i="13" s="1"/>
  <c r="H215" i="13"/>
  <c r="I215" i="13" s="1"/>
  <c r="H2265" i="13"/>
  <c r="I2265" i="13" s="1"/>
  <c r="H2204" i="13"/>
  <c r="I2204" i="13" s="1"/>
  <c r="H3351" i="13"/>
  <c r="I3351" i="13" s="1"/>
  <c r="H4199" i="13"/>
  <c r="I4199" i="13" s="1"/>
  <c r="H1835" i="13"/>
  <c r="I1835" i="13" s="1"/>
  <c r="H1821" i="13"/>
  <c r="I1821" i="13" s="1"/>
  <c r="H2825" i="13"/>
  <c r="I2825" i="13" s="1"/>
  <c r="H2670" i="13"/>
  <c r="I2670" i="13" s="1"/>
  <c r="H3233" i="13"/>
  <c r="I3233" i="13" s="1"/>
  <c r="H2347" i="13"/>
  <c r="I2347" i="13" s="1"/>
  <c r="H4106" i="13"/>
  <c r="I4106" i="13" s="1"/>
  <c r="H3277" i="13"/>
  <c r="I3277" i="13" s="1"/>
  <c r="H3457" i="13"/>
  <c r="I3457" i="13" s="1"/>
  <c r="H3138" i="13"/>
  <c r="I3138" i="13" s="1"/>
  <c r="H3625" i="13"/>
  <c r="I3625" i="13" s="1"/>
  <c r="H553" i="13"/>
  <c r="I553" i="13" s="1"/>
  <c r="H1621" i="13"/>
  <c r="I1621" i="13" s="1"/>
  <c r="H1014" i="13"/>
  <c r="I1014" i="13" s="1"/>
  <c r="H401" i="13"/>
  <c r="I401" i="13" s="1"/>
  <c r="H2963" i="13"/>
  <c r="I2963" i="13" s="1"/>
  <c r="H3307" i="13"/>
  <c r="I3307" i="13" s="1"/>
  <c r="H837" i="13"/>
  <c r="I837" i="13" s="1"/>
  <c r="H1636" i="13"/>
  <c r="I1636" i="13" s="1"/>
  <c r="H3780" i="13"/>
  <c r="I3780" i="13" s="1"/>
  <c r="H2640" i="13"/>
  <c r="I2640" i="13" s="1"/>
  <c r="H4121" i="13"/>
  <c r="I4121" i="13" s="1"/>
  <c r="H3770" i="13"/>
  <c r="I3770" i="13" s="1"/>
  <c r="H2018" i="13"/>
  <c r="I2018" i="13" s="1"/>
  <c r="H1190" i="13"/>
  <c r="I1190" i="13" s="1"/>
  <c r="H3705" i="13"/>
  <c r="I3705" i="13" s="1"/>
  <c r="H1490" i="13"/>
  <c r="I1490" i="13" s="1"/>
  <c r="H261" i="13"/>
  <c r="I261" i="13" s="1"/>
  <c r="H1005" i="13"/>
  <c r="I1005" i="13" s="1"/>
  <c r="H4181" i="13"/>
  <c r="I4181" i="13" s="1"/>
  <c r="H816" i="13"/>
  <c r="I816" i="13" s="1"/>
  <c r="H2484" i="13"/>
  <c r="I2484" i="13" s="1"/>
  <c r="H344" i="13"/>
  <c r="I344" i="13" s="1"/>
  <c r="H3845" i="13"/>
  <c r="I3845" i="13" s="1"/>
  <c r="H2355" i="13"/>
  <c r="I2355" i="13" s="1"/>
  <c r="H1995" i="13"/>
  <c r="I1995" i="13" s="1"/>
  <c r="H1117" i="13"/>
  <c r="I1117" i="13" s="1"/>
  <c r="H730" i="13"/>
  <c r="I730" i="13" s="1"/>
  <c r="H3734" i="13"/>
  <c r="I3734" i="13" s="1"/>
  <c r="H2485" i="13"/>
  <c r="I2485" i="13" s="1"/>
  <c r="H440" i="13"/>
  <c r="I440" i="13" s="1"/>
  <c r="H3542" i="13"/>
  <c r="I3542" i="13" s="1"/>
  <c r="H935" i="13"/>
  <c r="I935" i="13" s="1"/>
  <c r="H37" i="13"/>
  <c r="I37" i="13" s="1"/>
  <c r="H345" i="13"/>
  <c r="I345" i="13" s="1"/>
  <c r="H1476" i="13"/>
  <c r="I1476" i="13" s="1"/>
  <c r="H3512" i="13"/>
  <c r="I3512" i="13" s="1"/>
  <c r="H3370" i="13"/>
  <c r="I3370" i="13" s="1"/>
  <c r="H3889" i="13"/>
  <c r="I3889" i="13" s="1"/>
  <c r="H667" i="13"/>
  <c r="I667" i="13" s="1"/>
  <c r="H442" i="13"/>
  <c r="I442" i="13" s="1"/>
  <c r="H334" i="13"/>
  <c r="I334" i="13" s="1"/>
  <c r="H835" i="13"/>
  <c r="I835" i="13" s="1"/>
  <c r="H2461" i="13"/>
  <c r="I2461" i="13" s="1"/>
  <c r="H3381" i="13"/>
  <c r="I3381" i="13" s="1"/>
  <c r="H1792" i="13"/>
  <c r="I1792" i="13" s="1"/>
  <c r="H2741" i="13"/>
  <c r="I2741" i="13" s="1"/>
  <c r="H1169" i="13"/>
  <c r="I1169" i="13" s="1"/>
  <c r="H3617" i="13"/>
  <c r="I3617" i="13" s="1"/>
  <c r="H3021" i="13"/>
  <c r="I3021" i="13" s="1"/>
  <c r="H3015" i="13"/>
  <c r="I3015" i="13" s="1"/>
  <c r="H4038" i="13"/>
  <c r="I4038" i="13" s="1"/>
  <c r="H3211" i="13"/>
  <c r="I3211" i="13" s="1"/>
  <c r="H556" i="13"/>
  <c r="I556" i="13" s="1"/>
  <c r="H209" i="13"/>
  <c r="I209" i="13" s="1"/>
  <c r="H227" i="13"/>
  <c r="I227" i="13" s="1"/>
  <c r="H3832" i="13"/>
  <c r="I3832" i="13" s="1"/>
  <c r="H3789" i="13"/>
  <c r="I3789" i="13" s="1"/>
  <c r="H2923" i="13"/>
  <c r="I2923" i="13" s="1"/>
  <c r="H516" i="13"/>
  <c r="I516" i="13" s="1"/>
  <c r="H491" i="13"/>
  <c r="I491" i="13" s="1"/>
  <c r="H400" i="13"/>
  <c r="I400" i="13" s="1"/>
  <c r="H2837" i="13"/>
  <c r="I2837" i="13" s="1"/>
  <c r="H234" i="13"/>
  <c r="I234" i="13" s="1"/>
  <c r="H2829" i="13"/>
  <c r="I2829" i="13" s="1"/>
  <c r="H3558" i="13"/>
  <c r="I3558" i="13" s="1"/>
  <c r="H4027" i="13"/>
  <c r="I4027" i="13" s="1"/>
  <c r="H2704" i="13"/>
  <c r="I2704" i="13" s="1"/>
  <c r="H3487" i="13"/>
  <c r="I3487" i="13" s="1"/>
  <c r="H1478" i="13"/>
  <c r="I1478" i="13" s="1"/>
  <c r="H914" i="13"/>
  <c r="I914" i="13" s="1"/>
  <c r="H2750" i="13"/>
  <c r="I2750" i="13" s="1"/>
  <c r="H886" i="13"/>
  <c r="I886" i="13" s="1"/>
  <c r="H399" i="13"/>
  <c r="I399" i="13" s="1"/>
  <c r="H3372" i="13"/>
  <c r="I3372" i="13" s="1"/>
  <c r="H2624" i="13"/>
  <c r="I2624" i="13" s="1"/>
  <c r="H3358" i="13"/>
  <c r="I3358" i="13" s="1"/>
  <c r="H3154" i="13"/>
  <c r="I3154" i="13" s="1"/>
  <c r="H2246" i="13"/>
  <c r="I2246" i="13" s="1"/>
  <c r="H48" i="13"/>
  <c r="I48" i="13" s="1"/>
  <c r="H1184" i="13"/>
  <c r="I1184" i="13" s="1"/>
  <c r="H1252" i="13"/>
  <c r="I1252" i="13" s="1"/>
  <c r="H1541" i="13"/>
  <c r="I1541" i="13" s="1"/>
  <c r="H2647" i="13"/>
  <c r="I2647" i="13" s="1"/>
  <c r="H4022" i="13"/>
  <c r="I4022" i="13" s="1"/>
  <c r="H2208" i="13"/>
  <c r="I2208" i="13" s="1"/>
  <c r="H384" i="13"/>
  <c r="I384" i="13" s="1"/>
  <c r="H1381" i="13"/>
  <c r="I1381" i="13" s="1"/>
  <c r="H1036" i="13"/>
  <c r="I1036" i="13" s="1"/>
  <c r="H2719" i="13"/>
  <c r="I2719" i="13" s="1"/>
  <c r="H3870" i="13"/>
  <c r="I3870" i="13" s="1"/>
  <c r="H961" i="13"/>
  <c r="I961" i="13" s="1"/>
  <c r="H4019" i="13"/>
  <c r="I4019" i="13" s="1"/>
  <c r="H3712" i="13"/>
  <c r="I3712" i="13" s="1"/>
  <c r="H1977" i="13"/>
  <c r="I1977" i="13" s="1"/>
  <c r="H936" i="13"/>
  <c r="I936" i="13" s="1"/>
  <c r="H531" i="13"/>
  <c r="I531" i="13" s="1"/>
  <c r="H1006" i="13"/>
  <c r="I1006" i="13" s="1"/>
  <c r="H3409" i="13"/>
  <c r="I3409" i="13" s="1"/>
  <c r="H480" i="13"/>
  <c r="I480" i="13" s="1"/>
  <c r="H446" i="13"/>
  <c r="I446" i="13" s="1"/>
  <c r="H2876" i="13"/>
  <c r="I2876" i="13" s="1"/>
  <c r="H3808" i="13"/>
  <c r="I3808" i="13" s="1"/>
  <c r="H3843" i="13"/>
  <c r="I3843" i="13" s="1"/>
  <c r="H4150" i="13"/>
  <c r="I4150" i="13" s="1"/>
  <c r="H158" i="13"/>
  <c r="I158" i="13" s="1"/>
  <c r="H140" i="13"/>
  <c r="I140" i="13" s="1"/>
  <c r="H1852" i="13"/>
  <c r="I1852" i="13" s="1"/>
  <c r="H3607" i="13"/>
  <c r="I3607" i="13" s="1"/>
  <c r="H2938" i="13"/>
  <c r="I2938" i="13" s="1"/>
  <c r="H863" i="13"/>
  <c r="I863" i="13" s="1"/>
  <c r="H2793" i="13"/>
  <c r="I2793" i="13" s="1"/>
  <c r="H148" i="13"/>
  <c r="I148" i="13" s="1"/>
  <c r="H819" i="13"/>
  <c r="I819" i="13" s="1"/>
  <c r="H2011" i="13"/>
  <c r="I2011" i="13" s="1"/>
  <c r="H163" i="13"/>
  <c r="I163" i="13" s="1"/>
  <c r="H2242" i="13"/>
  <c r="I2242" i="13" s="1"/>
  <c r="H1651" i="13"/>
  <c r="I1651" i="13" s="1"/>
  <c r="H898" i="13"/>
  <c r="I898" i="13" s="1"/>
  <c r="H3356" i="13"/>
  <c r="I3356" i="13" s="1"/>
  <c r="H1147" i="13"/>
  <c r="I1147" i="13" s="1"/>
  <c r="H551" i="13"/>
  <c r="I551" i="13" s="1"/>
  <c r="H2302" i="13"/>
  <c r="I2302" i="13" s="1"/>
  <c r="H3132" i="13"/>
  <c r="I3132" i="13" s="1"/>
  <c r="H2473" i="13"/>
  <c r="I2473" i="13" s="1"/>
  <c r="H1713" i="13"/>
  <c r="I1713" i="13" s="1"/>
  <c r="H4074" i="13"/>
  <c r="I4074" i="13" s="1"/>
  <c r="H1456" i="13"/>
  <c r="I1456" i="13" s="1"/>
  <c r="H588" i="13"/>
  <c r="I588" i="13" s="1"/>
  <c r="H3735" i="13"/>
  <c r="I3735" i="13" s="1"/>
  <c r="H865" i="13"/>
  <c r="I865" i="13" s="1"/>
  <c r="H3050" i="13"/>
  <c r="I3050" i="13" s="1"/>
  <c r="H1178" i="13"/>
  <c r="I1178" i="13" s="1"/>
  <c r="H2530" i="13"/>
  <c r="I2530" i="13" s="1"/>
  <c r="H3226" i="13"/>
  <c r="I3226" i="13" s="1"/>
  <c r="H2188" i="13"/>
  <c r="I2188" i="13" s="1"/>
  <c r="H1123" i="13"/>
  <c r="I1123" i="13" s="1"/>
  <c r="H3145" i="13"/>
  <c r="I3145" i="13" s="1"/>
  <c r="H219" i="13"/>
  <c r="I219" i="13" s="1"/>
  <c r="H1684" i="13"/>
  <c r="I1684" i="13" s="1"/>
  <c r="H1617" i="13"/>
  <c r="I1617" i="13" s="1"/>
  <c r="H3054" i="13"/>
  <c r="I3054" i="13" s="1"/>
  <c r="H1758" i="13"/>
  <c r="I1758" i="13" s="1"/>
  <c r="H218" i="13"/>
  <c r="I218" i="13" s="1"/>
  <c r="H3753" i="13"/>
  <c r="I3753" i="13" s="1"/>
  <c r="H193" i="13"/>
  <c r="I193" i="13" s="1"/>
  <c r="H2947" i="13"/>
  <c r="I2947" i="13" s="1"/>
  <c r="H1382" i="13"/>
  <c r="I1382" i="13" s="1"/>
  <c r="H161" i="13"/>
  <c r="I161" i="13" s="1"/>
  <c r="H3629" i="13"/>
  <c r="I3629" i="13" s="1"/>
  <c r="H2220" i="13"/>
  <c r="I2220" i="13" s="1"/>
  <c r="H3666" i="13"/>
  <c r="I3666" i="13" s="1"/>
  <c r="H252" i="13"/>
  <c r="I252" i="13" s="1"/>
  <c r="H2351" i="13"/>
  <c r="I2351" i="13" s="1"/>
  <c r="H3668" i="13"/>
  <c r="I3668" i="13" s="1"/>
  <c r="H1501" i="13"/>
  <c r="I1501" i="13" s="1"/>
  <c r="H208" i="13"/>
  <c r="I208" i="13" s="1"/>
  <c r="H697" i="13"/>
  <c r="I697" i="13" s="1"/>
  <c r="H683" i="13"/>
  <c r="I683" i="13" s="1"/>
  <c r="H514" i="13"/>
  <c r="I514" i="13" s="1"/>
  <c r="H764" i="13"/>
  <c r="I764" i="13" s="1"/>
  <c r="H492" i="13"/>
  <c r="I492" i="13" s="1"/>
  <c r="H1385" i="13"/>
  <c r="I1385" i="13" s="1"/>
  <c r="H459" i="13"/>
  <c r="I459" i="13" s="1"/>
  <c r="H3441" i="13"/>
  <c r="I3441" i="13" s="1"/>
  <c r="H4071" i="13"/>
  <c r="I4071" i="13" s="1"/>
  <c r="H2456" i="13"/>
  <c r="I2456" i="13" s="1"/>
  <c r="H2745" i="13"/>
  <c r="I2745" i="13" s="1"/>
  <c r="H95" i="13"/>
  <c r="I95" i="13" s="1"/>
  <c r="H2447" i="13"/>
  <c r="I2447" i="13" s="1"/>
  <c r="H2008" i="13"/>
  <c r="I2008" i="13" s="1"/>
  <c r="H2071" i="13"/>
  <c r="I2071" i="13" s="1"/>
  <c r="H3139" i="13"/>
  <c r="I3139" i="13" s="1"/>
  <c r="H3904" i="13"/>
  <c r="I3904" i="13" s="1"/>
  <c r="H948" i="13"/>
  <c r="I948" i="13" s="1"/>
  <c r="H3322" i="13"/>
  <c r="I3322" i="13" s="1"/>
  <c r="H29" i="13"/>
  <c r="I29" i="13" s="1"/>
  <c r="H2502" i="13"/>
  <c r="I2502" i="13" s="1"/>
  <c r="H1161" i="13"/>
  <c r="I1161" i="13" s="1"/>
  <c r="H1801" i="13"/>
  <c r="I1801" i="13" s="1"/>
  <c r="H1108" i="13"/>
  <c r="I1108" i="13" s="1"/>
  <c r="H3272" i="13"/>
  <c r="I3272" i="13" s="1"/>
  <c r="H3811" i="13"/>
  <c r="I3811" i="13" s="1"/>
  <c r="H4049" i="13"/>
  <c r="I4049" i="13" s="1"/>
  <c r="H2644" i="13"/>
  <c r="I2644" i="13" s="1"/>
  <c r="H433" i="13"/>
  <c r="I433" i="13" s="1"/>
  <c r="H3445" i="13"/>
  <c r="I3445" i="13" s="1"/>
  <c r="H1412" i="13"/>
  <c r="I1412" i="13" s="1"/>
  <c r="H241" i="13"/>
  <c r="I241" i="13" s="1"/>
  <c r="H2358" i="13"/>
  <c r="I2358" i="13" s="1"/>
  <c r="H1555" i="13"/>
  <c r="I1555" i="13" s="1"/>
  <c r="H2021" i="13"/>
  <c r="I2021" i="13" s="1"/>
  <c r="H276" i="13"/>
  <c r="I276" i="13" s="1"/>
  <c r="H1773" i="13"/>
  <c r="I1773" i="13" s="1"/>
  <c r="H264" i="13"/>
  <c r="I264" i="13" s="1"/>
  <c r="H1919" i="13"/>
  <c r="I1919" i="13" s="1"/>
  <c r="H1601" i="13"/>
  <c r="I1601" i="13" s="1"/>
  <c r="H4138" i="13"/>
  <c r="I4138" i="13" s="1"/>
  <c r="H618" i="13"/>
  <c r="I618" i="13" s="1"/>
  <c r="H3394" i="13"/>
  <c r="I3394" i="13" s="1"/>
  <c r="H704" i="13"/>
  <c r="I704" i="13" s="1"/>
  <c r="H1349" i="13"/>
  <c r="I1349" i="13" s="1"/>
  <c r="H3252" i="13"/>
  <c r="I3252" i="13" s="1"/>
  <c r="H1966" i="13"/>
  <c r="I1966" i="13" s="1"/>
  <c r="H3398" i="13"/>
  <c r="I3398" i="13" s="1"/>
  <c r="H3065" i="13"/>
  <c r="I3065" i="13" s="1"/>
  <c r="H2063" i="13"/>
  <c r="I2063" i="13" s="1"/>
  <c r="H2553" i="13"/>
  <c r="I2553" i="13" s="1"/>
  <c r="H3274" i="13"/>
  <c r="I3274" i="13" s="1"/>
  <c r="H449" i="13"/>
  <c r="I449" i="13" s="1"/>
  <c r="H3292" i="13"/>
  <c r="I3292" i="13" s="1"/>
  <c r="H2548" i="13"/>
  <c r="I2548" i="13" s="1"/>
  <c r="H1546" i="13"/>
  <c r="I1546" i="13" s="1"/>
  <c r="H34" i="13"/>
  <c r="I34" i="13" s="1"/>
  <c r="H4067" i="13"/>
  <c r="I4067" i="13" s="1"/>
  <c r="H3425" i="13"/>
  <c r="I3425" i="13" s="1"/>
  <c r="H1622" i="13"/>
  <c r="I1622" i="13" s="1"/>
  <c r="H3220" i="13"/>
  <c r="I3220" i="13" s="1"/>
  <c r="H3113" i="13"/>
  <c r="I3113" i="13" s="1"/>
  <c r="H2873" i="13"/>
  <c r="I2873" i="13" s="1"/>
  <c r="H3564" i="13"/>
  <c r="I3564" i="13" s="1"/>
  <c r="H2803" i="13"/>
  <c r="I2803" i="13" s="1"/>
  <c r="H1307" i="13"/>
  <c r="I1307" i="13" s="1"/>
  <c r="H2223" i="13"/>
  <c r="I2223" i="13" s="1"/>
  <c r="H3332" i="13"/>
  <c r="I3332" i="13" s="1"/>
  <c r="H3270" i="13"/>
  <c r="I3270" i="13" s="1"/>
  <c r="H2507" i="13"/>
  <c r="I2507" i="13" s="1"/>
  <c r="H3393" i="13"/>
  <c r="I3393" i="13" s="1"/>
  <c r="H3716" i="13"/>
  <c r="I3716" i="13" s="1"/>
  <c r="H2470" i="13"/>
  <c r="I2470" i="13" s="1"/>
  <c r="H1497" i="13"/>
  <c r="I1497" i="13" s="1"/>
  <c r="H2360" i="13"/>
  <c r="I2360" i="13" s="1"/>
  <c r="H517" i="13"/>
  <c r="I517" i="13" s="1"/>
  <c r="H621" i="13"/>
  <c r="I621" i="13" s="1"/>
  <c r="H2631" i="13"/>
  <c r="I2631" i="13" s="1"/>
  <c r="H3973" i="13"/>
  <c r="I3973" i="13" s="1"/>
  <c r="H1012" i="13"/>
  <c r="I1012" i="13" s="1"/>
  <c r="H3803" i="13"/>
  <c r="I3803" i="13" s="1"/>
  <c r="H1850" i="13"/>
  <c r="I1850" i="13" s="1"/>
  <c r="H2056" i="13"/>
  <c r="I2056" i="13" s="1"/>
  <c r="H2371" i="13"/>
  <c r="I2371" i="13" s="1"/>
  <c r="H2380" i="13"/>
  <c r="I2380" i="13" s="1"/>
  <c r="H2306" i="13"/>
  <c r="I2306" i="13" s="1"/>
  <c r="H3867" i="13"/>
  <c r="I3867" i="13" s="1"/>
  <c r="H3990" i="13"/>
  <c r="I3990" i="13" s="1"/>
  <c r="H1706" i="13"/>
  <c r="I1706" i="13" s="1"/>
  <c r="H563" i="13"/>
  <c r="I563" i="13" s="1"/>
  <c r="H3679" i="13"/>
  <c r="I3679" i="13" s="1"/>
  <c r="H2617" i="13"/>
  <c r="I2617" i="13" s="1"/>
  <c r="H1929" i="13"/>
  <c r="I1929" i="13" s="1"/>
  <c r="H584" i="13"/>
  <c r="I584" i="13" s="1"/>
  <c r="H2660" i="13"/>
  <c r="I2660" i="13" s="1"/>
  <c r="H2450" i="13"/>
  <c r="I2450" i="13" s="1"/>
  <c r="H2480" i="13"/>
  <c r="I2480" i="13" s="1"/>
  <c r="H1166" i="13"/>
  <c r="I1166" i="13" s="1"/>
  <c r="H1693" i="13"/>
  <c r="I1693" i="13" s="1"/>
  <c r="H1699" i="13"/>
  <c r="I1699" i="13" s="1"/>
  <c r="H3165" i="13"/>
  <c r="I3165" i="13" s="1"/>
  <c r="H1624" i="13"/>
  <c r="I1624" i="13" s="1"/>
  <c r="H2323" i="13"/>
  <c r="I2323" i="13" s="1"/>
  <c r="H508" i="13"/>
  <c r="I508" i="13" s="1"/>
  <c r="H732" i="13"/>
  <c r="I732" i="13" s="1"/>
  <c r="H3262" i="13"/>
  <c r="I3262" i="13" s="1"/>
  <c r="H1437" i="13"/>
  <c r="I1437" i="13" s="1"/>
  <c r="H3567" i="13"/>
  <c r="I3567" i="13" s="1"/>
  <c r="H299" i="13"/>
  <c r="I299" i="13" s="1"/>
  <c r="H959" i="13"/>
  <c r="I959" i="13" s="1"/>
  <c r="H3483" i="13"/>
  <c r="I3483" i="13" s="1"/>
  <c r="H3033" i="13"/>
  <c r="I3033" i="13" s="1"/>
  <c r="H876" i="13"/>
  <c r="I876" i="13" s="1"/>
  <c r="H2158" i="13"/>
  <c r="I2158" i="13" s="1"/>
  <c r="H1316" i="13"/>
  <c r="I1316" i="13" s="1"/>
  <c r="H142" i="13"/>
  <c r="I142" i="13" s="1"/>
  <c r="H281" i="13"/>
  <c r="I281" i="13" s="1"/>
  <c r="H319" i="13"/>
  <c r="I319" i="13" s="1"/>
  <c r="H3544" i="13"/>
  <c r="I3544" i="13" s="1"/>
  <c r="H2288" i="13"/>
  <c r="I2288" i="13" s="1"/>
  <c r="H634" i="13"/>
  <c r="I634" i="13" s="1"/>
  <c r="H4086" i="13"/>
  <c r="I4086" i="13" s="1"/>
  <c r="H1904" i="13"/>
  <c r="I1904" i="13" s="1"/>
  <c r="H2600" i="13"/>
  <c r="I2600" i="13" s="1"/>
  <c r="H1634" i="13"/>
  <c r="I1634" i="13" s="1"/>
  <c r="H3489" i="13"/>
  <c r="I3489" i="13" s="1"/>
  <c r="H3992" i="13"/>
  <c r="I3992" i="13" s="1"/>
  <c r="H1648" i="13"/>
  <c r="I1648" i="13" s="1"/>
  <c r="H3267" i="13"/>
  <c r="I3267" i="13" s="1"/>
  <c r="H2800" i="13"/>
  <c r="I2800" i="13" s="1"/>
  <c r="H3206" i="13"/>
  <c r="I3206" i="13" s="1"/>
  <c r="H2335" i="13"/>
  <c r="I2335" i="13" s="1"/>
  <c r="H714" i="13"/>
  <c r="I714" i="13" s="1"/>
  <c r="H1577" i="13"/>
  <c r="I1577" i="13" s="1"/>
  <c r="H2098" i="13"/>
  <c r="I2098" i="13" s="1"/>
  <c r="H1657" i="13"/>
  <c r="I1657" i="13" s="1"/>
  <c r="H1009" i="13"/>
  <c r="I1009" i="13" s="1"/>
  <c r="H3645" i="13"/>
  <c r="I3645" i="13" s="1"/>
  <c r="H1441" i="13"/>
  <c r="I1441" i="13" s="1"/>
  <c r="H910" i="13"/>
  <c r="I910" i="13" s="1"/>
  <c r="H885" i="13"/>
  <c r="I885" i="13" s="1"/>
  <c r="H2464" i="13"/>
  <c r="I2464" i="13" s="1"/>
  <c r="H1462" i="13"/>
  <c r="I1462" i="13" s="1"/>
  <c r="H3732" i="13"/>
  <c r="I3732" i="13" s="1"/>
  <c r="H3977" i="13"/>
  <c r="I3977" i="13" s="1"/>
  <c r="H3030" i="13"/>
  <c r="I3030" i="13" s="1"/>
  <c r="H755" i="13"/>
  <c r="I755" i="13" s="1"/>
  <c r="H2987" i="13"/>
  <c r="I2987" i="13" s="1"/>
  <c r="H888" i="13"/>
  <c r="I888" i="13" s="1"/>
  <c r="H1329" i="13"/>
  <c r="I1329" i="13" s="1"/>
  <c r="H2625" i="13"/>
  <c r="I2625" i="13" s="1"/>
  <c r="H1040" i="13"/>
  <c r="I1040" i="13" s="1"/>
  <c r="H2831" i="13"/>
  <c r="I2831" i="13" s="1"/>
  <c r="H3194" i="13"/>
  <c r="I3194" i="13" s="1"/>
  <c r="H3743" i="13"/>
  <c r="I3743" i="13" s="1"/>
  <c r="H649" i="13"/>
  <c r="I649" i="13" s="1"/>
  <c r="H3062" i="13"/>
  <c r="I3062" i="13" s="1"/>
  <c r="H428" i="13"/>
  <c r="I428" i="13" s="1"/>
  <c r="H1343" i="13"/>
  <c r="I1343" i="13" s="1"/>
  <c r="H171" i="13"/>
  <c r="I171" i="13" s="1"/>
  <c r="H2396" i="13"/>
  <c r="I2396" i="13" s="1"/>
  <c r="H4070" i="13"/>
  <c r="I4070" i="13" s="1"/>
  <c r="H3283" i="13"/>
  <c r="I3283" i="13" s="1"/>
  <c r="H2224" i="13"/>
  <c r="I2224" i="13" s="1"/>
  <c r="H2031" i="13"/>
  <c r="I2031" i="13" s="1"/>
  <c r="H493" i="13"/>
  <c r="I493" i="13" s="1"/>
  <c r="H1330" i="13"/>
  <c r="I1330" i="13" s="1"/>
  <c r="H3690" i="13"/>
  <c r="I3690" i="13" s="1"/>
  <c r="H3352" i="13"/>
  <c r="I3352" i="13" s="1"/>
  <c r="H3227" i="13"/>
  <c r="I3227" i="13" s="1"/>
  <c r="H1387" i="13"/>
  <c r="I1387" i="13" s="1"/>
  <c r="H1369" i="13"/>
  <c r="I1369" i="13" s="1"/>
  <c r="H1228" i="13"/>
  <c r="I1228" i="13" s="1"/>
  <c r="H124" i="13"/>
  <c r="I124" i="13" s="1"/>
  <c r="H1221" i="13"/>
  <c r="I1221" i="13" s="1"/>
  <c r="H327" i="13"/>
  <c r="I327" i="13" s="1"/>
  <c r="H1368" i="13"/>
  <c r="I1368" i="13" s="1"/>
  <c r="H3699" i="13"/>
  <c r="I3699" i="13" s="1"/>
  <c r="H489" i="13"/>
  <c r="I489" i="13" s="1"/>
  <c r="H1053" i="13"/>
  <c r="I1053" i="13" s="1"/>
  <c r="H1862" i="13"/>
  <c r="I1862" i="13" s="1"/>
  <c r="H3196" i="13"/>
  <c r="I3196" i="13" s="1"/>
  <c r="H2025" i="13"/>
  <c r="I2025" i="13" s="1"/>
  <c r="H1399" i="13"/>
  <c r="I1399" i="13" s="1"/>
  <c r="H54" i="13"/>
  <c r="I54" i="13" s="1"/>
  <c r="H2754" i="13"/>
  <c r="I2754" i="13" s="1"/>
  <c r="H182" i="13"/>
  <c r="I182" i="13" s="1"/>
  <c r="H3478" i="13"/>
  <c r="I3478" i="13" s="1"/>
  <c r="H3110" i="13"/>
  <c r="I3110" i="13" s="1"/>
  <c r="H3007" i="13"/>
  <c r="I3007" i="13" s="1"/>
  <c r="H4052" i="13"/>
  <c r="I4052" i="13" s="1"/>
  <c r="H1551" i="13"/>
  <c r="I1551" i="13" s="1"/>
  <c r="H3161" i="13"/>
  <c r="I3161" i="13" s="1"/>
  <c r="H2991" i="13"/>
  <c r="I2991" i="13" s="1"/>
  <c r="H3971" i="13"/>
  <c r="I3971" i="13" s="1"/>
  <c r="H3612" i="13"/>
  <c r="I3612" i="13" s="1"/>
  <c r="H3320" i="13"/>
  <c r="I3320" i="13" s="1"/>
  <c r="H3877" i="13"/>
  <c r="I3877" i="13" s="1"/>
  <c r="H1939" i="13"/>
  <c r="I1939" i="13" s="1"/>
  <c r="H966" i="13"/>
  <c r="I966" i="13" s="1"/>
  <c r="H686" i="13"/>
  <c r="I686" i="13" s="1"/>
  <c r="H1359" i="13"/>
  <c r="I1359" i="13" s="1"/>
  <c r="H1807" i="13"/>
  <c r="I1807" i="13" s="1"/>
  <c r="H354" i="13"/>
  <c r="I354" i="13" s="1"/>
  <c r="H4009" i="13"/>
  <c r="I4009" i="13" s="1"/>
  <c r="H3415" i="13"/>
  <c r="I3415" i="13" s="1"/>
  <c r="H3790" i="13"/>
  <c r="I3790" i="13" s="1"/>
  <c r="H2523" i="13"/>
  <c r="I2523" i="13" s="1"/>
  <c r="H2160" i="13"/>
  <c r="I2160" i="13" s="1"/>
  <c r="H1591" i="13"/>
  <c r="I1591" i="13" s="1"/>
  <c r="H1768" i="13"/>
  <c r="I1768" i="13" s="1"/>
  <c r="H2836" i="13"/>
  <c r="I2836" i="13" s="1"/>
  <c r="H1292" i="13"/>
  <c r="I1292" i="13" s="1"/>
  <c r="H3587" i="13"/>
  <c r="I3587" i="13" s="1"/>
  <c r="H2454" i="13"/>
  <c r="I2454" i="13" s="1"/>
  <c r="H2577" i="13"/>
  <c r="I2577" i="13" s="1"/>
  <c r="H1311" i="13"/>
  <c r="I1311" i="13" s="1"/>
  <c r="H894" i="13"/>
  <c r="I894" i="13" s="1"/>
  <c r="H1431" i="13"/>
  <c r="I1431" i="13" s="1"/>
  <c r="H2725" i="13"/>
  <c r="I2725" i="13" s="1"/>
  <c r="H3131" i="13"/>
  <c r="I3131" i="13" s="1"/>
  <c r="H1734" i="13"/>
  <c r="I1734" i="13" s="1"/>
  <c r="H1181" i="13"/>
  <c r="I1181" i="13" s="1"/>
  <c r="H2659" i="13"/>
  <c r="I2659" i="13" s="1"/>
  <c r="H2602" i="13"/>
  <c r="I2602" i="13" s="1"/>
  <c r="H3157" i="13"/>
  <c r="I3157" i="13" s="1"/>
  <c r="H874" i="13"/>
  <c r="I874" i="13" s="1"/>
  <c r="H1812" i="13"/>
  <c r="I1812" i="13" s="1"/>
  <c r="H2870" i="13"/>
  <c r="I2870" i="13" s="1"/>
  <c r="H947" i="13"/>
  <c r="I947" i="13" s="1"/>
  <c r="H3772" i="13"/>
  <c r="I3772" i="13" s="1"/>
  <c r="H785" i="13"/>
  <c r="I785" i="13" s="1"/>
  <c r="H529" i="13"/>
  <c r="I529" i="13" s="1"/>
  <c r="H3988" i="13"/>
  <c r="I3988" i="13" s="1"/>
  <c r="H1107" i="13"/>
  <c r="I1107" i="13" s="1"/>
  <c r="H969" i="13"/>
  <c r="I969" i="13" s="1"/>
  <c r="H705" i="13"/>
  <c r="I705" i="13" s="1"/>
  <c r="H2442" i="13"/>
  <c r="I2442" i="13" s="1"/>
  <c r="H3175" i="13"/>
  <c r="I3175" i="13" s="1"/>
  <c r="H1907" i="13"/>
  <c r="I1907" i="13" s="1"/>
  <c r="H559" i="13"/>
  <c r="I559" i="13" s="1"/>
  <c r="H3037" i="13"/>
  <c r="I3037" i="13" s="1"/>
  <c r="H3536" i="13"/>
  <c r="I3536" i="13" s="1"/>
  <c r="H458" i="13"/>
  <c r="I458" i="13" s="1"/>
  <c r="H101" i="13"/>
  <c r="I101" i="13" s="1"/>
  <c r="H1832" i="13"/>
  <c r="I1832" i="13" s="1"/>
  <c r="H2608" i="13"/>
  <c r="I2608" i="13" s="1"/>
  <c r="H3184" i="13"/>
  <c r="I3184" i="13" s="1"/>
  <c r="H2970" i="13"/>
  <c r="I2970" i="13" s="1"/>
  <c r="H2114" i="13"/>
  <c r="I2114" i="13" s="1"/>
  <c r="H503" i="13"/>
  <c r="I503" i="13" s="1"/>
  <c r="H846" i="13"/>
  <c r="I846" i="13" s="1"/>
  <c r="H733" i="13"/>
  <c r="I733" i="13" s="1"/>
  <c r="H628" i="13"/>
  <c r="I628" i="13" s="1"/>
  <c r="H1114" i="13"/>
  <c r="I1114" i="13" s="1"/>
  <c r="H3893" i="13"/>
  <c r="I3893" i="13" s="1"/>
  <c r="H1414" i="13"/>
  <c r="I1414" i="13" s="1"/>
  <c r="H4161" i="13"/>
  <c r="I4161" i="13" s="1"/>
  <c r="H4087" i="13"/>
  <c r="I4087" i="13" s="1"/>
  <c r="H1782" i="13"/>
  <c r="I1782" i="13" s="1"/>
  <c r="H2191" i="13"/>
  <c r="I2191" i="13" s="1"/>
  <c r="H1262" i="13"/>
  <c r="I1262" i="13" s="1"/>
  <c r="H2845" i="13"/>
  <c r="I2845" i="13" s="1"/>
  <c r="H2455" i="13"/>
  <c r="I2455" i="13" s="1"/>
  <c r="H2784" i="13"/>
  <c r="I2784" i="13" s="1"/>
  <c r="H1304" i="13"/>
  <c r="I1304" i="13" s="1"/>
  <c r="H1589" i="13"/>
  <c r="I1589" i="13" s="1"/>
  <c r="H871" i="13"/>
  <c r="I871" i="13" s="1"/>
  <c r="H1522" i="13"/>
  <c r="I1522" i="13" s="1"/>
  <c r="H3595" i="13"/>
  <c r="I3595" i="13" s="1"/>
  <c r="H2885" i="13"/>
  <c r="I2885" i="13" s="1"/>
  <c r="H3799" i="13"/>
  <c r="I3799" i="13" s="1"/>
  <c r="H3664" i="13"/>
  <c r="I3664" i="13" s="1"/>
  <c r="H2149" i="13"/>
  <c r="I2149" i="13" s="1"/>
  <c r="H2005" i="13"/>
  <c r="I2005" i="13" s="1"/>
  <c r="H169" i="13"/>
  <c r="I169" i="13" s="1"/>
  <c r="H2093" i="13"/>
  <c r="I2093" i="13" s="1"/>
  <c r="H1733" i="13"/>
  <c r="I1733" i="13" s="1"/>
  <c r="H152" i="13"/>
  <c r="I152" i="13" s="1"/>
  <c r="H2790" i="13"/>
  <c r="I2790" i="13" s="1"/>
  <c r="H2544" i="13"/>
  <c r="I2544" i="13" s="1"/>
  <c r="H1800" i="13"/>
  <c r="I1800" i="13" s="1"/>
  <c r="H3316" i="13"/>
  <c r="I3316" i="13" s="1"/>
  <c r="H2701" i="13"/>
  <c r="I2701" i="13" s="1"/>
  <c r="H1401" i="13"/>
  <c r="I1401" i="13" s="1"/>
  <c r="H482" i="13"/>
  <c r="I482" i="13" s="1"/>
  <c r="H2547" i="13"/>
  <c r="I2547" i="13" s="1"/>
  <c r="H3751" i="13"/>
  <c r="I3751" i="13" s="1"/>
  <c r="H214" i="13"/>
  <c r="I214" i="13" s="1"/>
  <c r="H1341" i="13"/>
  <c r="I1341" i="13" s="1"/>
  <c r="H2887" i="13"/>
  <c r="I2887" i="13" s="1"/>
  <c r="H3569" i="13"/>
  <c r="I3569" i="13" s="1"/>
  <c r="H1548" i="13"/>
  <c r="I1548" i="13" s="1"/>
  <c r="H184" i="13"/>
  <c r="I184" i="13" s="1"/>
  <c r="H4200" i="13"/>
  <c r="I4200" i="13" s="1"/>
  <c r="H2804" i="13"/>
  <c r="I2804" i="13" s="1"/>
  <c r="H188" i="13"/>
  <c r="I188" i="13" s="1"/>
  <c r="H2610" i="13"/>
  <c r="I2610" i="13" s="1"/>
  <c r="H2159" i="13"/>
  <c r="I2159" i="13" s="1"/>
  <c r="H2635" i="13"/>
  <c r="I2635" i="13" s="1"/>
  <c r="H2614" i="13"/>
  <c r="I2614" i="13" s="1"/>
  <c r="H502" i="13"/>
  <c r="I502" i="13" s="1"/>
  <c r="H564" i="13"/>
  <c r="I564" i="13" s="1"/>
  <c r="H1077" i="13"/>
  <c r="I1077" i="13" s="1"/>
  <c r="H3754" i="13"/>
  <c r="I3754" i="13" s="1"/>
  <c r="H3525" i="13"/>
  <c r="I3525" i="13" s="1"/>
  <c r="H1025" i="13"/>
  <c r="I1025" i="13" s="1"/>
  <c r="H1803" i="13"/>
  <c r="I1803" i="13" s="1"/>
  <c r="H3158" i="13"/>
  <c r="I3158" i="13" s="1"/>
  <c r="H2042" i="13"/>
  <c r="I2042" i="13" s="1"/>
  <c r="H2143" i="13"/>
  <c r="I2143" i="13" s="1"/>
  <c r="H2010" i="13"/>
  <c r="I2010" i="13" s="1"/>
  <c r="H2350" i="13"/>
  <c r="I2350" i="13" s="1"/>
  <c r="H3229" i="13"/>
  <c r="I3229" i="13" s="1"/>
  <c r="H3508" i="13"/>
  <c r="I3508" i="13" s="1"/>
  <c r="H1824" i="13"/>
  <c r="I1824" i="13" s="1"/>
  <c r="H3635" i="13"/>
  <c r="I3635" i="13" s="1"/>
  <c r="H1808" i="13"/>
  <c r="I1808" i="13" s="1"/>
  <c r="H3957" i="13"/>
  <c r="I3957" i="13" s="1"/>
  <c r="H3151" i="13"/>
  <c r="I3151" i="13" s="1"/>
  <c r="H1452" i="13"/>
  <c r="I1452" i="13" s="1"/>
  <c r="H940" i="13"/>
  <c r="I940" i="13" s="1"/>
  <c r="H1446" i="13"/>
  <c r="I1446" i="13" s="1"/>
  <c r="H2342" i="13"/>
  <c r="I2342" i="13" s="1"/>
  <c r="H304" i="13"/>
  <c r="I304" i="13" s="1"/>
  <c r="H698" i="13"/>
  <c r="I698" i="13" s="1"/>
  <c r="H1088" i="13"/>
  <c r="I1088" i="13" s="1"/>
  <c r="H2920" i="13"/>
  <c r="I2920" i="13" s="1"/>
  <c r="H1410" i="13"/>
  <c r="I1410" i="13" s="1"/>
  <c r="H2122" i="13"/>
  <c r="I2122" i="13" s="1"/>
  <c r="H954" i="13"/>
  <c r="I954" i="13" s="1"/>
  <c r="H3009" i="13"/>
  <c r="I3009" i="13" s="1"/>
  <c r="H1513" i="13"/>
  <c r="I1513" i="13" s="1"/>
  <c r="H120" i="13"/>
  <c r="I120" i="13" s="1"/>
  <c r="H302" i="13"/>
  <c r="I302" i="13" s="1"/>
  <c r="H1934" i="13"/>
  <c r="I1934" i="13" s="1"/>
  <c r="H2233" i="13"/>
  <c r="I2233" i="13" s="1"/>
  <c r="H1951" i="13"/>
  <c r="I1951" i="13" s="1"/>
  <c r="H1883" i="13"/>
  <c r="I1883" i="13" s="1"/>
  <c r="H636" i="13"/>
  <c r="I636" i="13" s="1"/>
  <c r="H713" i="13"/>
  <c r="I713" i="13" s="1"/>
  <c r="H2181" i="13"/>
  <c r="I2181" i="13" s="1"/>
  <c r="H653" i="13"/>
  <c r="I653" i="13" s="1"/>
  <c r="H147" i="13"/>
  <c r="I147" i="13" s="1"/>
  <c r="H872" i="13"/>
  <c r="I872" i="13" s="1"/>
  <c r="H3848" i="13"/>
  <c r="I3848" i="13" s="1"/>
  <c r="H3959" i="13"/>
  <c r="I3959" i="13" s="1"/>
  <c r="H2709" i="13"/>
  <c r="I2709" i="13" s="1"/>
  <c r="H718" i="13"/>
  <c r="I718" i="13" s="1"/>
  <c r="H1869" i="13"/>
  <c r="I1869" i="13" s="1"/>
  <c r="H1149" i="13"/>
  <c r="I1149" i="13" s="1"/>
  <c r="H1544" i="13"/>
  <c r="I1544" i="13" s="1"/>
  <c r="H377" i="13"/>
  <c r="I377" i="13" s="1"/>
  <c r="H644" i="13"/>
  <c r="I644" i="13" s="1"/>
  <c r="H3589" i="13"/>
  <c r="I3589" i="13" s="1"/>
  <c r="H1099" i="13"/>
  <c r="I1099" i="13" s="1"/>
  <c r="H3810" i="13"/>
  <c r="I3810" i="13" s="1"/>
  <c r="H2251" i="13"/>
  <c r="I2251" i="13" s="1"/>
  <c r="H2491" i="13"/>
  <c r="I2491" i="13" s="1"/>
  <c r="H3797" i="13"/>
  <c r="I3797" i="13" s="1"/>
  <c r="H615" i="13"/>
  <c r="I615" i="13" s="1"/>
  <c r="H535" i="13"/>
  <c r="I535" i="13" s="1"/>
  <c r="H762" i="13"/>
  <c r="I762" i="13" s="1"/>
  <c r="H3002" i="13"/>
  <c r="I3002" i="13" s="1"/>
  <c r="H3193" i="13"/>
  <c r="I3193" i="13" s="1"/>
  <c r="H3578" i="13"/>
  <c r="I3578" i="13" s="1"/>
  <c r="H1196" i="13"/>
  <c r="I1196" i="13" s="1"/>
  <c r="H321" i="13"/>
  <c r="I321" i="13" s="1"/>
  <c r="H1611" i="13"/>
  <c r="I1611" i="13" s="1"/>
  <c r="H1420" i="13"/>
  <c r="I1420" i="13" s="1"/>
  <c r="H3566" i="13"/>
  <c r="I3566" i="13" s="1"/>
  <c r="H1962" i="13"/>
  <c r="I1962" i="13" s="1"/>
  <c r="H4075" i="13"/>
  <c r="I4075" i="13" s="1"/>
  <c r="H2277" i="13"/>
  <c r="I2277" i="13" s="1"/>
  <c r="H3122" i="13"/>
  <c r="I3122" i="13" s="1"/>
  <c r="H1672" i="13"/>
  <c r="I1672" i="13" s="1"/>
  <c r="H2990" i="13"/>
  <c r="I2990" i="13" s="1"/>
  <c r="H892" i="13"/>
  <c r="I892" i="13" s="1"/>
  <c r="H3897" i="13"/>
  <c r="I3897" i="13" s="1"/>
  <c r="H2948" i="13"/>
  <c r="I2948" i="13" s="1"/>
  <c r="H3925" i="13"/>
  <c r="I3925" i="13" s="1"/>
  <c r="H3655" i="13"/>
  <c r="I3655" i="13" s="1"/>
  <c r="H298" i="13"/>
  <c r="I298" i="13" s="1"/>
  <c r="H174" i="13"/>
  <c r="I174" i="13" s="1"/>
  <c r="H3347" i="13"/>
  <c r="I3347" i="13" s="1"/>
  <c r="H2040" i="13"/>
  <c r="I2040" i="13" s="1"/>
  <c r="H566" i="13"/>
  <c r="I566" i="13" s="1"/>
  <c r="H211" i="13"/>
  <c r="I211" i="13" s="1"/>
  <c r="H3334" i="13"/>
  <c r="I3334" i="13" s="1"/>
  <c r="H2769" i="13"/>
  <c r="I2769" i="13" s="1"/>
  <c r="H834" i="13"/>
  <c r="I834" i="13" s="1"/>
  <c r="H2295" i="13"/>
  <c r="I2295" i="13" s="1"/>
  <c r="H2900" i="13"/>
  <c r="I2900" i="13" s="1"/>
  <c r="H1676" i="13"/>
  <c r="I1676" i="13" s="1"/>
  <c r="H2684" i="13"/>
  <c r="I2684" i="13" s="1"/>
  <c r="H224" i="13"/>
  <c r="I224" i="13" s="1"/>
  <c r="H530" i="13"/>
  <c r="I530" i="13" s="1"/>
  <c r="H3506" i="13"/>
  <c r="I3506" i="13" s="1"/>
  <c r="H2571" i="13"/>
  <c r="I2571" i="13" s="1"/>
  <c r="H1639" i="13"/>
  <c r="I1639" i="13" s="1"/>
  <c r="H454" i="13"/>
  <c r="I454" i="13" s="1"/>
  <c r="H3016" i="13"/>
  <c r="I3016" i="13" s="1"/>
  <c r="H448" i="13"/>
  <c r="I448" i="13" s="1"/>
  <c r="H1039" i="13"/>
  <c r="I1039" i="13" s="1"/>
  <c r="H3740" i="13"/>
  <c r="I3740" i="13" s="1"/>
  <c r="H2495" i="13"/>
  <c r="I2495" i="13" s="1"/>
  <c r="H701" i="13"/>
  <c r="I701" i="13" s="1"/>
  <c r="H1722" i="13"/>
  <c r="I1722" i="13" s="1"/>
  <c r="H335" i="13"/>
  <c r="I335" i="13" s="1"/>
  <c r="H2230" i="13"/>
  <c r="I2230" i="13" s="1"/>
  <c r="H3901" i="13"/>
  <c r="I3901" i="13" s="1"/>
  <c r="H1805" i="13"/>
  <c r="I1805" i="13" s="1"/>
  <c r="H3604" i="13"/>
  <c r="I3604" i="13" s="1"/>
  <c r="H4173" i="13"/>
  <c r="I4173" i="13" s="1"/>
  <c r="H310" i="13"/>
  <c r="I310" i="13" s="1"/>
  <c r="H1958" i="13"/>
  <c r="I1958" i="13" s="1"/>
  <c r="H1845" i="13"/>
  <c r="I1845" i="13" s="1"/>
  <c r="H2127" i="13"/>
  <c r="I2127" i="13" s="1"/>
  <c r="H2639" i="13"/>
  <c r="I2639" i="13" s="1"/>
  <c r="H66" i="13"/>
  <c r="I66" i="13" s="1"/>
  <c r="H2183" i="13"/>
  <c r="I2183" i="13" s="1"/>
  <c r="H3866" i="13"/>
  <c r="I3866" i="13" s="1"/>
  <c r="H4096" i="13"/>
  <c r="I4096" i="13" s="1"/>
  <c r="H3085" i="13"/>
  <c r="I3085" i="13" s="1"/>
  <c r="H1653" i="13"/>
  <c r="I1653" i="13" s="1"/>
  <c r="H769" i="13"/>
  <c r="I769" i="13" s="1"/>
  <c r="H749" i="13"/>
  <c r="I749" i="13" s="1"/>
  <c r="H3080" i="13"/>
  <c r="I3080" i="13" s="1"/>
  <c r="H1332" i="13"/>
  <c r="I1332" i="13" s="1"/>
  <c r="H2634" i="13"/>
  <c r="I2634" i="13" s="1"/>
  <c r="H2300" i="13"/>
  <c r="I2300" i="13" s="1"/>
  <c r="H452" i="13"/>
  <c r="I452" i="13" s="1"/>
  <c r="H1567" i="13"/>
  <c r="I1567" i="13" s="1"/>
  <c r="H132" i="13"/>
  <c r="I132" i="13" s="1"/>
  <c r="H824" i="13"/>
  <c r="I824" i="13" s="1"/>
  <c r="H3109" i="13"/>
  <c r="I3109" i="13" s="1"/>
  <c r="H3059" i="13"/>
  <c r="I3059" i="13" s="1"/>
  <c r="H3335" i="13"/>
  <c r="I3335" i="13" s="1"/>
  <c r="H3455" i="13"/>
  <c r="I3455" i="13" s="1"/>
  <c r="H463" i="13"/>
  <c r="I463" i="13" s="1"/>
  <c r="H2070" i="13"/>
  <c r="I2070" i="13" s="1"/>
  <c r="H2951" i="13"/>
  <c r="I2951" i="13" s="1"/>
  <c r="H3869" i="13"/>
  <c r="I3869" i="13" s="1"/>
  <c r="H1248" i="13"/>
  <c r="I1248" i="13" s="1"/>
  <c r="H1122" i="13"/>
  <c r="I1122" i="13" s="1"/>
  <c r="H1340" i="13"/>
  <c r="I1340" i="13" s="1"/>
  <c r="H1064" i="13"/>
  <c r="I1064" i="13" s="1"/>
  <c r="H1756" i="13"/>
  <c r="I1756" i="13" s="1"/>
  <c r="H4025" i="13"/>
  <c r="I4025" i="13" s="1"/>
  <c r="H410" i="13"/>
  <c r="I410" i="13" s="1"/>
  <c r="H2821" i="13"/>
  <c r="I2821" i="13" s="1"/>
  <c r="H3087" i="13"/>
  <c r="I3087" i="13" s="1"/>
  <c r="H3301" i="13"/>
  <c r="I3301" i="13" s="1"/>
  <c r="H1640" i="13"/>
  <c r="I1640" i="13" s="1"/>
  <c r="H3119" i="13"/>
  <c r="I3119" i="13" s="1"/>
  <c r="H3622" i="13"/>
  <c r="I3622" i="13" s="1"/>
  <c r="H741" i="13"/>
  <c r="I741" i="13" s="1"/>
  <c r="H1847" i="13"/>
  <c r="I1847" i="13" s="1"/>
  <c r="H2964" i="13"/>
  <c r="I2964" i="13" s="1"/>
  <c r="H1604" i="13"/>
  <c r="I1604" i="13" s="1"/>
  <c r="H2561" i="13"/>
  <c r="I2561" i="13" s="1"/>
  <c r="H2135" i="13"/>
  <c r="I2135" i="13" s="1"/>
  <c r="H3045" i="13"/>
  <c r="I3045" i="13" s="1"/>
  <c r="H3072" i="13"/>
  <c r="I3072" i="13" s="1"/>
  <c r="H2859" i="13"/>
  <c r="I2859" i="13" s="1"/>
  <c r="H2080" i="13"/>
  <c r="I2080" i="13" s="1"/>
  <c r="L2080" i="13" s="1"/>
  <c r="H2227" i="13"/>
  <c r="I2227" i="13" s="1"/>
  <c r="L2227" i="13" s="1"/>
  <c r="H2927" i="13"/>
  <c r="I2927" i="13" s="1"/>
  <c r="L2927" i="13" s="1"/>
  <c r="H192" i="13"/>
  <c r="I192" i="13" s="1"/>
  <c r="L192" i="13" s="1"/>
  <c r="H146" i="13"/>
  <c r="I146" i="13" s="1"/>
  <c r="L146" i="13" s="1"/>
  <c r="H2521" i="13"/>
  <c r="I2521" i="13" s="1"/>
  <c r="L2521" i="13" s="1"/>
  <c r="H2734" i="13"/>
  <c r="I2734" i="13" s="1"/>
  <c r="L2734" i="13" s="1"/>
  <c r="H1875" i="13"/>
  <c r="I1875" i="13" s="1"/>
  <c r="L1875" i="13" s="1"/>
  <c r="H74" i="13"/>
  <c r="I74" i="13" s="1"/>
  <c r="L74" i="13" s="1"/>
  <c r="H2826" i="13"/>
  <c r="I2826" i="13" s="1"/>
  <c r="L2826" i="13" s="1"/>
  <c r="H2986" i="13"/>
  <c r="I2986" i="13" s="1"/>
  <c r="L2986" i="13" s="1"/>
  <c r="H627" i="13"/>
  <c r="I627" i="13" s="1"/>
  <c r="L627" i="13" s="1"/>
  <c r="H676" i="13"/>
  <c r="I676" i="13" s="1"/>
  <c r="L676" i="13" s="1"/>
  <c r="H1608" i="13"/>
  <c r="I1608" i="13" s="1"/>
  <c r="L1608" i="13" s="1"/>
  <c r="H1153" i="13"/>
  <c r="I1153" i="13" s="1"/>
  <c r="L1153" i="13" s="1"/>
  <c r="H404" i="13"/>
  <c r="I404" i="13" s="1"/>
  <c r="L404" i="13" s="1"/>
  <c r="H875" i="13"/>
  <c r="I875" i="13" s="1"/>
  <c r="L875" i="13" s="1"/>
  <c r="H2113" i="13"/>
  <c r="I2113" i="13" s="1"/>
  <c r="L2113" i="13" s="1"/>
  <c r="H3559" i="13"/>
  <c r="I3559" i="13" s="1"/>
  <c r="L3559" i="13" s="1"/>
  <c r="H1406" i="13"/>
  <c r="I1406" i="13" s="1"/>
  <c r="L1406" i="13" s="1"/>
  <c r="H3242" i="13"/>
  <c r="I3242" i="13" s="1"/>
  <c r="L3242" i="13" s="1"/>
  <c r="H1627" i="13"/>
  <c r="I1627" i="13" s="1"/>
  <c r="L1627" i="13" s="1"/>
  <c r="H3831" i="13"/>
  <c r="I3831" i="13" s="1"/>
  <c r="L3831" i="13" s="1"/>
  <c r="H1683" i="13"/>
  <c r="I1683" i="13" s="1"/>
  <c r="L1683" i="13" s="1"/>
  <c r="H716" i="13"/>
  <c r="I716" i="13" s="1"/>
  <c r="L716" i="13" s="1"/>
  <c r="H114" i="13"/>
  <c r="I114" i="13" s="1"/>
  <c r="L114" i="13" s="1"/>
  <c r="H3670" i="13"/>
  <c r="I3670" i="13" s="1"/>
  <c r="L3670" i="13" s="1"/>
  <c r="H2094" i="13"/>
  <c r="I2094" i="13" s="1"/>
  <c r="L2094" i="13" s="1"/>
  <c r="H263" i="13"/>
  <c r="I263" i="13" s="1"/>
  <c r="L263" i="13" s="1"/>
  <c r="H3752" i="13"/>
  <c r="I3752" i="13" s="1"/>
  <c r="L3752" i="13" s="1"/>
  <c r="H2616" i="13"/>
  <c r="I2616" i="13" s="1"/>
  <c r="L2616" i="13" s="1"/>
  <c r="H2619" i="13"/>
  <c r="I2619" i="13" s="1"/>
  <c r="L2619" i="13" s="1"/>
  <c r="H1156" i="13"/>
  <c r="I1156" i="13" s="1"/>
  <c r="L1156" i="13" s="1"/>
  <c r="H1202" i="13"/>
  <c r="I1202" i="13" s="1"/>
  <c r="L1202" i="13" s="1"/>
  <c r="H2939" i="13"/>
  <c r="I2939" i="13" s="1"/>
  <c r="L2939" i="13" s="1"/>
  <c r="H314" i="13"/>
  <c r="I314" i="13" s="1"/>
  <c r="L314" i="13" s="1"/>
  <c r="H692" i="13"/>
  <c r="I692" i="13" s="1"/>
  <c r="L692" i="13" s="1"/>
  <c r="H4194" i="13"/>
  <c r="I4194" i="13" s="1"/>
  <c r="L4194" i="13" s="1"/>
  <c r="H3186" i="13"/>
  <c r="I3186" i="13" s="1"/>
  <c r="L3186" i="13" s="1"/>
  <c r="H3996" i="13"/>
  <c r="I3996" i="13" s="1"/>
  <c r="L3996" i="13" s="1"/>
  <c r="H4136" i="13"/>
  <c r="I4136" i="13" s="1"/>
  <c r="L4136" i="13" s="1"/>
  <c r="H3693" i="13"/>
  <c r="I3693" i="13" s="1"/>
  <c r="L3693" i="13" s="1"/>
  <c r="H614" i="13"/>
  <c r="I614" i="13" s="1"/>
  <c r="L614" i="13" s="1"/>
  <c r="H674" i="13"/>
  <c r="I674" i="13" s="1"/>
  <c r="L674" i="13" s="1"/>
  <c r="H381" i="13"/>
  <c r="I381" i="13" s="1"/>
  <c r="L381" i="13" s="1"/>
  <c r="H249" i="13"/>
  <c r="I249" i="13" s="1"/>
  <c r="L249" i="13" s="1"/>
  <c r="H594" i="13"/>
  <c r="I594" i="13" s="1"/>
  <c r="L594" i="13" s="1"/>
  <c r="H608" i="13"/>
  <c r="I608" i="13" s="1"/>
  <c r="L608" i="13" s="1"/>
  <c r="H3727" i="13"/>
  <c r="I3727" i="13" s="1"/>
  <c r="L3727" i="13" s="1"/>
  <c r="H2669" i="13"/>
  <c r="I2669" i="13" s="1"/>
  <c r="L2669" i="13" s="1"/>
  <c r="H2997" i="13"/>
  <c r="I2997" i="13" s="1"/>
  <c r="L2997" i="13" s="1"/>
  <c r="H2336" i="13"/>
  <c r="I2336" i="13" s="1"/>
  <c r="L2336" i="13" s="1"/>
  <c r="H1355" i="13"/>
  <c r="I1355" i="13" s="1"/>
  <c r="L1355" i="13" s="1"/>
  <c r="H1982" i="13"/>
  <c r="I1982" i="13" s="1"/>
  <c r="L1982" i="13" s="1"/>
  <c r="H2913" i="13"/>
  <c r="I2913" i="13" s="1"/>
  <c r="L2913" i="13" s="1"/>
  <c r="H2405" i="13"/>
  <c r="I2405" i="13" s="1"/>
  <c r="L2405" i="13" s="1"/>
  <c r="H2097" i="13"/>
  <c r="I2097" i="13" s="1"/>
  <c r="L2097" i="13" s="1"/>
  <c r="H1730" i="13"/>
  <c r="I1730" i="13" s="1"/>
  <c r="L1730" i="13" s="1"/>
  <c r="H1076" i="13"/>
  <c r="I1076" i="13" s="1"/>
  <c r="L1076" i="13" s="1"/>
  <c r="H1306" i="13"/>
  <c r="I1306" i="13" s="1"/>
  <c r="L1306" i="13" s="1"/>
  <c r="H3676" i="13"/>
  <c r="I3676" i="13" s="1"/>
  <c r="L3676" i="13" s="1"/>
  <c r="H1391" i="13"/>
  <c r="I1391" i="13" s="1"/>
  <c r="L1391" i="13" s="1"/>
  <c r="H1705" i="13"/>
  <c r="I1705" i="13" s="1"/>
  <c r="L1705" i="13" s="1"/>
  <c r="H1511" i="13"/>
  <c r="I1511" i="13" s="1"/>
  <c r="L1511" i="13" s="1"/>
  <c r="H1552" i="13"/>
  <c r="I1552" i="13" s="1"/>
  <c r="L1552" i="13" s="1"/>
  <c r="H3537" i="13"/>
  <c r="I3537" i="13" s="1"/>
  <c r="L3537" i="13" s="1"/>
  <c r="H3989" i="13"/>
  <c r="I3989" i="13" s="1"/>
  <c r="L3989" i="13" s="1"/>
  <c r="H3408" i="13"/>
  <c r="I3408" i="13" s="1"/>
  <c r="L3408" i="13" s="1"/>
  <c r="H3086" i="13"/>
  <c r="I3086" i="13" s="1"/>
  <c r="L3086" i="13" s="1"/>
  <c r="H3058" i="13"/>
  <c r="I3058" i="13" s="1"/>
  <c r="L3058" i="13" s="1"/>
  <c r="H83" i="13"/>
  <c r="I83" i="13" s="1"/>
  <c r="L83" i="13" s="1"/>
  <c r="H3443" i="13"/>
  <c r="I3443" i="13" s="1"/>
  <c r="L3443" i="13" s="1"/>
  <c r="H726" i="13"/>
  <c r="I726" i="13" s="1"/>
  <c r="L726" i="13" s="1"/>
  <c r="H2984" i="13"/>
  <c r="I2984" i="13" s="1"/>
  <c r="L2984" i="13" s="1"/>
  <c r="H1542" i="13"/>
  <c r="I1542" i="13" s="1"/>
  <c r="L1542" i="13" s="1"/>
  <c r="H3862" i="13"/>
  <c r="I3862" i="13" s="1"/>
  <c r="L3862" i="13" s="1"/>
  <c r="H2462" i="13"/>
  <c r="I2462" i="13" s="1"/>
  <c r="L2462" i="13" s="1"/>
  <c r="H666" i="13"/>
  <c r="I666" i="13" s="1"/>
  <c r="L666" i="13" s="1"/>
  <c r="H1016" i="13"/>
  <c r="I1016" i="13" s="1"/>
  <c r="L1016" i="13" s="1"/>
  <c r="H81" i="13"/>
  <c r="I81" i="13" s="1"/>
  <c r="L81" i="13" s="1"/>
  <c r="H1529" i="13"/>
  <c r="I1529" i="13" s="1"/>
  <c r="L1529" i="13" s="1"/>
  <c r="H3812" i="13"/>
  <c r="I3812" i="13" s="1"/>
  <c r="L3812" i="13" s="1"/>
  <c r="H2346" i="13"/>
  <c r="I2346" i="13" s="1"/>
  <c r="L2346" i="13" s="1"/>
  <c r="H2854" i="13"/>
  <c r="I2854" i="13" s="1"/>
  <c r="L2854" i="13" s="1"/>
  <c r="H2152" i="13"/>
  <c r="I2152" i="13" s="1"/>
  <c r="L2152" i="13" s="1"/>
  <c r="H3623" i="13"/>
  <c r="I3623" i="13" s="1"/>
  <c r="L3623" i="13" s="1"/>
  <c r="H2852" i="13"/>
  <c r="I2852" i="13" s="1"/>
  <c r="L2852" i="13" s="1"/>
  <c r="H3452" i="13"/>
  <c r="I3452" i="13" s="1"/>
  <c r="L3452" i="13" s="1"/>
  <c r="H4196" i="13"/>
  <c r="I4196" i="13" s="1"/>
  <c r="L4196" i="13" s="1"/>
  <c r="H2477" i="13"/>
  <c r="I2477" i="13" s="1"/>
  <c r="L2477" i="13" s="1"/>
  <c r="H2918" i="13"/>
  <c r="I2918" i="13" s="1"/>
  <c r="L2918" i="13" s="1"/>
  <c r="H3933" i="13"/>
  <c r="I3933" i="13" s="1"/>
  <c r="L3933" i="13" s="1"/>
  <c r="H2468" i="13"/>
  <c r="I2468" i="13" s="1"/>
  <c r="L2468" i="13" s="1"/>
  <c r="H3907" i="13"/>
  <c r="I3907" i="13" s="1"/>
  <c r="L3907" i="13" s="1"/>
  <c r="H4015" i="13"/>
  <c r="I4015" i="13" s="1"/>
  <c r="L4015" i="13" s="1"/>
  <c r="H1537" i="13"/>
  <c r="I1537" i="13" s="1"/>
  <c r="L1537" i="13" s="1"/>
  <c r="H3898" i="13"/>
  <c r="I3898" i="13" s="1"/>
  <c r="L3898" i="13" s="1"/>
  <c r="H2851" i="13"/>
  <c r="I2851" i="13" s="1"/>
  <c r="L2851" i="13" s="1"/>
  <c r="H2238" i="13"/>
  <c r="I2238" i="13" s="1"/>
  <c r="L2238" i="13" s="1"/>
  <c r="H2953" i="13"/>
  <c r="I2953" i="13" s="1"/>
  <c r="L2953" i="13" s="1"/>
  <c r="H2089" i="13"/>
  <c r="I2089" i="13" s="1"/>
  <c r="L2089" i="13" s="1"/>
  <c r="H3096" i="13"/>
  <c r="I3096" i="13" s="1"/>
  <c r="L3096" i="13" s="1"/>
  <c r="H1351" i="13"/>
  <c r="I1351" i="13" s="1"/>
  <c r="L1351" i="13" s="1"/>
  <c r="H3095" i="13"/>
  <c r="I3095" i="13" s="1"/>
  <c r="L3095" i="13" s="1"/>
  <c r="H4081" i="13"/>
  <c r="I4081" i="13" s="1"/>
  <c r="L4081" i="13" s="1"/>
  <c r="H1856" i="13"/>
  <c r="I1856" i="13" s="1"/>
  <c r="L1856" i="13" s="1"/>
  <c r="H427" i="13"/>
  <c r="I427" i="13" s="1"/>
  <c r="L427" i="13" s="1"/>
  <c r="H1928" i="13"/>
  <c r="I1928" i="13" s="1"/>
  <c r="L1928" i="13" s="1"/>
  <c r="H2574" i="13"/>
  <c r="I2574" i="13" s="1"/>
  <c r="L2574" i="13" s="1"/>
  <c r="H1759" i="13"/>
  <c r="I1759" i="13" s="1"/>
  <c r="L1759" i="13" s="1"/>
  <c r="H485" i="13"/>
  <c r="I485" i="13" s="1"/>
  <c r="L485" i="13" s="1"/>
  <c r="H1877" i="13"/>
  <c r="I1877" i="13" s="1"/>
  <c r="L1877" i="13" s="1"/>
  <c r="H3369" i="13"/>
  <c r="I3369" i="13" s="1"/>
  <c r="L3369" i="13" s="1"/>
  <c r="H578" i="13"/>
  <c r="I578" i="13" s="1"/>
  <c r="L578" i="13" s="1"/>
  <c r="H567" i="13"/>
  <c r="I567" i="13" s="1"/>
  <c r="L567" i="13" s="1"/>
  <c r="H3077" i="13"/>
  <c r="I3077" i="13" s="1"/>
  <c r="L3077" i="13" s="1"/>
  <c r="H1172" i="13"/>
  <c r="I1172" i="13" s="1"/>
  <c r="L1172" i="13" s="1"/>
  <c r="H2937" i="13"/>
  <c r="I2937" i="13" s="1"/>
  <c r="L2937" i="13" s="1"/>
  <c r="H2993" i="13"/>
  <c r="I2993" i="13" s="1"/>
  <c r="L2993" i="13" s="1"/>
  <c r="H2278" i="13"/>
  <c r="I2278" i="13" s="1"/>
  <c r="L2278" i="13" s="1"/>
  <c r="H3201" i="13"/>
  <c r="I3201" i="13" s="1"/>
  <c r="L3201" i="13" s="1"/>
  <c r="H2780" i="13"/>
  <c r="I2780" i="13" s="1"/>
  <c r="L2780" i="13" s="1"/>
  <c r="H3263" i="13"/>
  <c r="I3263" i="13" s="1"/>
  <c r="L3263" i="13" s="1"/>
  <c r="H532" i="13"/>
  <c r="I532" i="13" s="1"/>
  <c r="L532" i="13" s="1"/>
  <c r="H1020" i="13"/>
  <c r="I1020" i="13" s="1"/>
  <c r="L1020" i="13" s="1"/>
  <c r="H3972" i="13"/>
  <c r="I3972" i="13" s="1"/>
  <c r="L3972" i="13" s="1"/>
  <c r="H129" i="13"/>
  <c r="I129" i="13" s="1"/>
  <c r="L129" i="13" s="1"/>
  <c r="H3685" i="13"/>
  <c r="I3685" i="13" s="1"/>
  <c r="L3685" i="13" s="1"/>
  <c r="H1981" i="13"/>
  <c r="I1981" i="13" s="1"/>
  <c r="L1981" i="13" s="1"/>
  <c r="H131" i="13"/>
  <c r="I131" i="13" s="1"/>
  <c r="L131" i="13" s="1"/>
  <c r="H2666" i="13"/>
  <c r="I2666" i="13" s="1"/>
  <c r="L2666" i="13" s="1"/>
  <c r="H4012" i="13"/>
  <c r="I4012" i="13" s="1"/>
  <c r="L4012" i="13" s="1"/>
  <c r="H3202" i="13"/>
  <c r="I3202" i="13" s="1"/>
  <c r="L3202" i="13" s="1"/>
  <c r="H2763" i="13"/>
  <c r="I2763" i="13" s="1"/>
  <c r="L2763" i="13" s="1"/>
  <c r="H507" i="13"/>
  <c r="I507" i="13" s="1"/>
  <c r="L507" i="13" s="1"/>
  <c r="H753" i="13"/>
  <c r="I753" i="13" s="1"/>
  <c r="L753" i="13" s="1"/>
  <c r="H373" i="13"/>
  <c r="I373" i="13" s="1"/>
  <c r="L373" i="13" s="1"/>
  <c r="H2622" i="13"/>
  <c r="I2622" i="13" s="1"/>
  <c r="L2622" i="13" s="1"/>
  <c r="H2846" i="13"/>
  <c r="I2846" i="13" s="1"/>
  <c r="L2846" i="13" s="1"/>
  <c r="H2030" i="13"/>
  <c r="I2030" i="13" s="1"/>
  <c r="L2030" i="13" s="1"/>
  <c r="H2749" i="13"/>
  <c r="I2749" i="13" s="1"/>
  <c r="L2749" i="13" s="1"/>
  <c r="H2050" i="13"/>
  <c r="I2050" i="13" s="1"/>
  <c r="L2050" i="13" s="1"/>
  <c r="H3584" i="13"/>
  <c r="I3584" i="13" s="1"/>
  <c r="L3584" i="13" s="1"/>
  <c r="H1081" i="13"/>
  <c r="I1081" i="13" s="1"/>
  <c r="L1081" i="13" s="1"/>
  <c r="H534" i="13"/>
  <c r="I534" i="13" s="1"/>
  <c r="L534" i="13" s="1"/>
  <c r="H4144" i="13"/>
  <c r="I4144" i="13" s="1"/>
  <c r="L4144" i="13" s="1"/>
  <c r="H836" i="13"/>
  <c r="I836" i="13" s="1"/>
  <c r="L836" i="13" s="1"/>
  <c r="H2481" i="13"/>
  <c r="I2481" i="13" s="1"/>
  <c r="L2481" i="13" s="1"/>
  <c r="H3935" i="13"/>
  <c r="I3935" i="13" s="1"/>
  <c r="L3935" i="13" s="1"/>
  <c r="H2961" i="13"/>
  <c r="I2961" i="13" s="1"/>
  <c r="L2961" i="13" s="1"/>
  <c r="H3199" i="13"/>
  <c r="I3199" i="13" s="1"/>
  <c r="L3199" i="13" s="1"/>
  <c r="H1514" i="13"/>
  <c r="I1514" i="13" s="1"/>
  <c r="L1514" i="13" s="1"/>
  <c r="H4172" i="13"/>
  <c r="I4172" i="13" s="1"/>
  <c r="L4172" i="13" s="1"/>
  <c r="H643" i="13"/>
  <c r="I643" i="13" s="1"/>
  <c r="L643" i="13" s="1"/>
  <c r="H629" i="13"/>
  <c r="I629" i="13" s="1"/>
  <c r="L629" i="13" s="1"/>
  <c r="H1532" i="13"/>
  <c r="I1532" i="13" s="1"/>
  <c r="L1532" i="13" s="1"/>
  <c r="H3888" i="13"/>
  <c r="I3888" i="13" s="1"/>
  <c r="L3888" i="13" s="1"/>
  <c r="H105" i="13"/>
  <c r="I105" i="13" s="1"/>
  <c r="L105" i="13" s="1"/>
  <c r="H2968" i="13"/>
  <c r="I2968" i="13" s="1"/>
  <c r="L2968" i="13" s="1"/>
  <c r="H3214" i="13"/>
  <c r="I3214" i="13" s="1"/>
  <c r="L3214" i="13" s="1"/>
  <c r="H1810" i="13"/>
  <c r="I1810" i="13" s="1"/>
  <c r="L1810" i="13" s="1"/>
  <c r="H2896" i="13"/>
  <c r="I2896" i="13" s="1"/>
  <c r="L2896" i="13" s="1"/>
  <c r="H2522" i="13"/>
  <c r="I2522" i="13" s="1"/>
  <c r="L2522" i="13" s="1"/>
  <c r="H283" i="13"/>
  <c r="I283" i="13" s="1"/>
  <c r="L283" i="13" s="1"/>
  <c r="H3459" i="13"/>
  <c r="I3459" i="13" s="1"/>
  <c r="L3459" i="13" s="1"/>
  <c r="H179" i="13"/>
  <c r="I179" i="13" s="1"/>
  <c r="L179" i="13" s="1"/>
  <c r="H3357" i="13"/>
  <c r="I3357" i="13" s="1"/>
  <c r="L3357" i="13" s="1"/>
  <c r="H412" i="13"/>
  <c r="I412" i="13" s="1"/>
  <c r="L412" i="13" s="1"/>
  <c r="H2832" i="13"/>
  <c r="I2832" i="13" s="1"/>
  <c r="L2832" i="13" s="1"/>
  <c r="H1464" i="13"/>
  <c r="I1464" i="13" s="1"/>
  <c r="L1464" i="13" s="1"/>
  <c r="H3374" i="13"/>
  <c r="I3374" i="13" s="1"/>
  <c r="L3374" i="13" s="1"/>
  <c r="H3354" i="13"/>
  <c r="I3354" i="13" s="1"/>
  <c r="L3354" i="13" s="1"/>
  <c r="H1772" i="13"/>
  <c r="I1772" i="13" s="1"/>
  <c r="L1772" i="13" s="1"/>
  <c r="H451" i="13"/>
  <c r="I451" i="13" s="1"/>
  <c r="L451" i="13" s="1"/>
  <c r="H1225" i="13"/>
  <c r="I1225" i="13" s="1"/>
  <c r="L1225" i="13" s="1"/>
  <c r="H1523" i="13"/>
  <c r="I1523" i="13" s="1"/>
  <c r="L1523" i="13" s="1"/>
  <c r="H880" i="13"/>
  <c r="I880" i="13" s="1"/>
  <c r="L880" i="13" s="1"/>
  <c r="H1770" i="13"/>
  <c r="I1770" i="13" s="1"/>
  <c r="L1770" i="13" s="1"/>
  <c r="H2589" i="13"/>
  <c r="I2589" i="13" s="1"/>
  <c r="L2589" i="13" s="1"/>
  <c r="H2932" i="13"/>
  <c r="I2932" i="13" s="1"/>
  <c r="L2932" i="13" s="1"/>
  <c r="H1352" i="13"/>
  <c r="I1352" i="13" s="1"/>
  <c r="L1352" i="13" s="1"/>
  <c r="H4197" i="13"/>
  <c r="I4197" i="13" s="1"/>
  <c r="L4197" i="13" s="1"/>
  <c r="H2637" i="13"/>
  <c r="I2637" i="13" s="1"/>
  <c r="L2637" i="13" s="1"/>
  <c r="H2714" i="13"/>
  <c r="I2714" i="13" s="1"/>
  <c r="L2714" i="13" s="1"/>
  <c r="H2321" i="13"/>
  <c r="I2321" i="13" s="1"/>
  <c r="L2321" i="13" s="1"/>
  <c r="H2801" i="13"/>
  <c r="I2801" i="13" s="1"/>
  <c r="L2801" i="13" s="1"/>
  <c r="H1157" i="13"/>
  <c r="I1157" i="13" s="1"/>
  <c r="L1157" i="13" s="1"/>
  <c r="H2872" i="13"/>
  <c r="I2872" i="13" s="1"/>
  <c r="L2872" i="13" s="1"/>
  <c r="H2463" i="13"/>
  <c r="I2463" i="13" s="1"/>
  <c r="L2463" i="13" s="1"/>
  <c r="H1428" i="13"/>
  <c r="I1428" i="13" s="1"/>
  <c r="L1428" i="13" s="1"/>
  <c r="H2391" i="13"/>
  <c r="I2391" i="13" s="1"/>
  <c r="L2391" i="13" s="1"/>
  <c r="H3014" i="13"/>
  <c r="I3014" i="13" s="1"/>
  <c r="L3014" i="13" s="1"/>
  <c r="H3305" i="13"/>
  <c r="I3305" i="13" s="1"/>
  <c r="L3305" i="13" s="1"/>
  <c r="H1285" i="13"/>
  <c r="I1285" i="13" s="1"/>
  <c r="L1285" i="13" s="1"/>
  <c r="H2328" i="13"/>
  <c r="I2328" i="13" s="1"/>
  <c r="L2328" i="13" s="1"/>
  <c r="H316" i="13"/>
  <c r="I316" i="13" s="1"/>
  <c r="L316" i="13" s="1"/>
  <c r="H185" i="13"/>
  <c r="I185" i="13" s="1"/>
  <c r="L185" i="13" s="1"/>
  <c r="H3418" i="13"/>
  <c r="I3418" i="13" s="1"/>
  <c r="L3418" i="13" s="1"/>
  <c r="H597" i="13"/>
  <c r="I597" i="13" s="1"/>
  <c r="L597" i="13" s="1"/>
  <c r="H612" i="13"/>
  <c r="I612" i="13" s="1"/>
  <c r="L612" i="13" s="1"/>
  <c r="H2180" i="13"/>
  <c r="I2180" i="13" s="1"/>
  <c r="L2180" i="13" s="1"/>
  <c r="H3494" i="13"/>
  <c r="I3494" i="13" s="1"/>
  <c r="L3494" i="13" s="1"/>
  <c r="H1498" i="13"/>
  <c r="I1498" i="13" s="1"/>
  <c r="L1498" i="13" s="1"/>
  <c r="H2412" i="13"/>
  <c r="I2412" i="13" s="1"/>
  <c r="L2412" i="13" s="1"/>
  <c r="H2868" i="13"/>
  <c r="I2868" i="13" s="1"/>
  <c r="L2868" i="13" s="1"/>
  <c r="H4011" i="13"/>
  <c r="I4011" i="13" s="1"/>
  <c r="L4011" i="13" s="1"/>
  <c r="H1390" i="13"/>
  <c r="I1390" i="13" s="1"/>
  <c r="L1390" i="13" s="1"/>
  <c r="H1288" i="13"/>
  <c r="I1288" i="13" s="1"/>
  <c r="L1288" i="13" s="1"/>
  <c r="H3953" i="13"/>
  <c r="I3953" i="13" s="1"/>
  <c r="L3953" i="13" s="1"/>
  <c r="H2607" i="13"/>
  <c r="I2607" i="13" s="1"/>
  <c r="L2607" i="13" s="1"/>
  <c r="H1806" i="13"/>
  <c r="I1806" i="13" s="1"/>
  <c r="L1806" i="13" s="1"/>
  <c r="H106" i="13"/>
  <c r="I106" i="13" s="1"/>
  <c r="L106" i="13" s="1"/>
  <c r="H1278" i="13"/>
  <c r="I1278" i="13" s="1"/>
  <c r="L1278" i="13" s="1"/>
  <c r="H3526" i="13"/>
  <c r="I3526" i="13" s="1"/>
  <c r="L3526" i="13" s="1"/>
  <c r="H3683" i="13"/>
  <c r="I3683" i="13" s="1"/>
  <c r="L3683" i="13" s="1"/>
  <c r="H25" i="13"/>
  <c r="I25" i="13" s="1"/>
  <c r="L25" i="13" s="1"/>
  <c r="H1232" i="13"/>
  <c r="I1232" i="13" s="1"/>
  <c r="L1232" i="13" s="1"/>
  <c r="H2966" i="13"/>
  <c r="I2966" i="13" s="1"/>
  <c r="L2966" i="13" s="1"/>
  <c r="H2550" i="13"/>
  <c r="I2550" i="13" s="1"/>
  <c r="L2550" i="13" s="1"/>
  <c r="H3530" i="13"/>
  <c r="I3530" i="13" s="1"/>
  <c r="L3530" i="13" s="1"/>
  <c r="H87" i="13"/>
  <c r="I87" i="13" s="1"/>
  <c r="L87" i="13" s="1"/>
  <c r="H1093" i="13"/>
  <c r="I1093" i="13" s="1"/>
  <c r="L1093" i="13" s="1"/>
  <c r="H418" i="13"/>
  <c r="I418" i="13" s="1"/>
  <c r="L418" i="13" s="1"/>
  <c r="H3549" i="13"/>
  <c r="I3549" i="13" s="1"/>
  <c r="L3549" i="13" s="1"/>
  <c r="H2931" i="13"/>
  <c r="I2931" i="13" s="1"/>
  <c r="L2931" i="13" s="1"/>
  <c r="H533" i="13"/>
  <c r="I533" i="13" s="1"/>
  <c r="L533" i="13" s="1"/>
  <c r="H36" i="13"/>
  <c r="I36" i="13" s="1"/>
  <c r="L36" i="13" s="1"/>
  <c r="H2452" i="13"/>
  <c r="I2452" i="13" s="1"/>
  <c r="L2452" i="13" s="1"/>
  <c r="H774" i="13"/>
  <c r="I774" i="13" s="1"/>
  <c r="L774" i="13" s="1"/>
  <c r="H1959" i="13"/>
  <c r="I1959" i="13" s="1"/>
  <c r="L1959" i="13" s="1"/>
  <c r="H225" i="13"/>
  <c r="I225" i="13" s="1"/>
  <c r="L225" i="13" s="1"/>
  <c r="H149" i="13"/>
  <c r="I149" i="13" s="1"/>
  <c r="L149" i="13" s="1"/>
  <c r="H1155" i="13"/>
  <c r="I1155" i="13" s="1"/>
  <c r="L1155" i="13" s="1"/>
  <c r="H3127" i="13"/>
  <c r="I3127" i="13" s="1"/>
  <c r="L3127" i="13" s="1"/>
  <c r="H3379" i="13"/>
  <c r="I3379" i="13" s="1"/>
  <c r="L3379" i="13" s="1"/>
  <c r="H4186" i="13"/>
  <c r="I4186" i="13" s="1"/>
  <c r="L4186" i="13" s="1"/>
  <c r="H932" i="13"/>
  <c r="I932" i="13" s="1"/>
  <c r="L932" i="13" s="1"/>
  <c r="H3660" i="13"/>
  <c r="I3660" i="13" s="1"/>
  <c r="L3660" i="13" s="1"/>
  <c r="H1820" i="13"/>
  <c r="I1820" i="13" s="1"/>
  <c r="L1820" i="13" s="1"/>
  <c r="H1709" i="13"/>
  <c r="I1709" i="13" s="1"/>
  <c r="L1709" i="13" s="1"/>
  <c r="H4033" i="13"/>
  <c r="I4033" i="13" s="1"/>
  <c r="L4033" i="13" s="1"/>
  <c r="H973" i="13"/>
  <c r="I973" i="13" s="1"/>
  <c r="L973" i="13" s="1"/>
  <c r="H3028" i="13"/>
  <c r="I3028" i="13" s="1"/>
  <c r="L3028" i="13" s="1"/>
  <c r="H3745" i="13"/>
  <c r="I3745" i="13" s="1"/>
  <c r="L3745" i="13" s="1"/>
  <c r="H1924" i="13"/>
  <c r="I1924" i="13" s="1"/>
  <c r="L1924" i="13" s="1"/>
  <c r="H3222" i="13"/>
  <c r="I3222" i="13" s="1"/>
  <c r="L3222" i="13" s="1"/>
  <c r="H2528" i="13"/>
  <c r="I2528" i="13" s="1"/>
  <c r="L2528" i="13" s="1"/>
  <c r="H3965" i="13"/>
  <c r="I3965" i="13" s="1"/>
  <c r="L3965" i="13" s="1"/>
  <c r="H150" i="13"/>
  <c r="I150" i="13" s="1"/>
  <c r="L150" i="13" s="1"/>
  <c r="H4055" i="13"/>
  <c r="I4055" i="13" s="1"/>
  <c r="L4055" i="13" s="1"/>
  <c r="H3804" i="13"/>
  <c r="I3804" i="13" s="1"/>
  <c r="L3804" i="13" s="1"/>
  <c r="H1970" i="13"/>
  <c r="I1970" i="13" s="1"/>
  <c r="L1970" i="13" s="1"/>
  <c r="H2549" i="13"/>
  <c r="I2549" i="13" s="1"/>
  <c r="L2549" i="13" s="1"/>
  <c r="H2258" i="13"/>
  <c r="I2258" i="13" s="1"/>
  <c r="L2258" i="13" s="1"/>
  <c r="H3759" i="13"/>
  <c r="I3759" i="13" s="1"/>
  <c r="L3759" i="13" s="1"/>
  <c r="H3092" i="13"/>
  <c r="I3092" i="13" s="1"/>
  <c r="L3092" i="13" s="1"/>
  <c r="H293" i="13"/>
  <c r="I293" i="13" s="1"/>
  <c r="L293" i="13" s="1"/>
  <c r="H323" i="13"/>
  <c r="I323" i="13" s="1"/>
  <c r="L323" i="13" s="1"/>
  <c r="H3984" i="13"/>
  <c r="I3984" i="13" s="1"/>
  <c r="L3984" i="13" s="1"/>
  <c r="H3850" i="13"/>
  <c r="I3850" i="13" s="1"/>
  <c r="L3850" i="13" s="1"/>
  <c r="H3654" i="13"/>
  <c r="I3654" i="13" s="1"/>
  <c r="L3654" i="13" s="1"/>
  <c r="H4101" i="13"/>
  <c r="I4101" i="13" s="1"/>
  <c r="L4101" i="13" s="1"/>
  <c r="H3181" i="13"/>
  <c r="I3181" i="13" s="1"/>
  <c r="L3181" i="13" s="1"/>
  <c r="H792" i="13"/>
  <c r="I792" i="13" s="1"/>
  <c r="L792" i="13" s="1"/>
  <c r="H1486" i="13"/>
  <c r="I1486" i="13" s="1"/>
  <c r="L1486" i="13" s="1"/>
  <c r="H1679" i="13"/>
  <c r="I1679" i="13" s="1"/>
  <c r="L1679" i="13" s="1"/>
  <c r="H2345" i="13"/>
  <c r="I2345" i="13" s="1"/>
  <c r="L2345" i="13" s="1"/>
  <c r="H1925" i="13"/>
  <c r="I1925" i="13" s="1"/>
  <c r="L1925" i="13" s="1"/>
  <c r="H1499" i="13"/>
  <c r="I1499" i="13" s="1"/>
  <c r="L1499" i="13" s="1"/>
  <c r="H1848" i="13"/>
  <c r="I1848" i="13" s="1"/>
  <c r="L1848" i="13" s="1"/>
  <c r="H2408" i="13"/>
  <c r="I2408" i="13" s="1"/>
  <c r="L2408" i="13" s="1"/>
  <c r="H496" i="13"/>
  <c r="I496" i="13" s="1"/>
  <c r="L496" i="13" s="1"/>
  <c r="H3112" i="13"/>
  <c r="I3112" i="13" s="1"/>
  <c r="L3112" i="13" s="1"/>
  <c r="H3221" i="13"/>
  <c r="I3221" i="13" s="1"/>
  <c r="L3221" i="13" s="1"/>
  <c r="H2385" i="13"/>
  <c r="I2385" i="13" s="1"/>
  <c r="L2385" i="13" s="1"/>
  <c r="H3225" i="13"/>
  <c r="I3225" i="13" s="1"/>
  <c r="L3225" i="13" s="1"/>
  <c r="H271" i="13"/>
  <c r="I271" i="13" s="1"/>
  <c r="L271" i="13" s="1"/>
  <c r="H3284" i="13"/>
  <c r="I3284" i="13" s="1"/>
  <c r="L3284" i="13" s="1"/>
  <c r="H3650" i="13"/>
  <c r="I3650" i="13" s="1"/>
  <c r="L3650" i="13" s="1"/>
  <c r="H722" i="13"/>
  <c r="I722" i="13" s="1"/>
  <c r="L722" i="13" s="1"/>
  <c r="H1364" i="13"/>
  <c r="I1364" i="13" s="1"/>
  <c r="L1364" i="13" s="1"/>
  <c r="H3282" i="13"/>
  <c r="I3282" i="13" s="1"/>
  <c r="L3282" i="13" s="1"/>
  <c r="H467" i="13"/>
  <c r="I467" i="13" s="1"/>
  <c r="L467" i="13" s="1"/>
  <c r="H402" i="13"/>
  <c r="I402" i="13" s="1"/>
  <c r="L402" i="13" s="1"/>
  <c r="H3747" i="13"/>
  <c r="I3747" i="13" s="1"/>
  <c r="L3747" i="13" s="1"/>
  <c r="H3339" i="13"/>
  <c r="I3339" i="13" s="1"/>
  <c r="L3339" i="13" s="1"/>
  <c r="H659" i="13"/>
  <c r="I659" i="13" s="1"/>
  <c r="L659" i="13" s="1"/>
  <c r="H235" i="13"/>
  <c r="I235" i="13" s="1"/>
  <c r="L235" i="13" s="1"/>
  <c r="H740" i="13"/>
  <c r="I740" i="13" s="1"/>
  <c r="L740" i="13" s="1"/>
  <c r="H976" i="13"/>
  <c r="I976" i="13" s="1"/>
  <c r="L976" i="13" s="1"/>
  <c r="H1698" i="13"/>
  <c r="I1698" i="13" s="1"/>
  <c r="L1698" i="13" s="1"/>
  <c r="H2503" i="13"/>
  <c r="I2503" i="13" s="1"/>
  <c r="L2503" i="13" s="1"/>
  <c r="H1811" i="13"/>
  <c r="I1811" i="13" s="1"/>
  <c r="L1811" i="13" s="1"/>
  <c r="H3433" i="13"/>
  <c r="I3433" i="13" s="1"/>
  <c r="L3433" i="13" s="1"/>
  <c r="H307" i="13"/>
  <c r="I307" i="13" s="1"/>
  <c r="L307" i="13" s="1"/>
  <c r="H3195" i="13"/>
  <c r="I3195" i="13" s="1"/>
  <c r="L3195" i="13" s="1"/>
  <c r="H2828" i="13"/>
  <c r="I2828" i="13" s="1"/>
  <c r="L2828" i="13" s="1"/>
  <c r="H2453" i="13"/>
  <c r="I2453" i="13" s="1"/>
  <c r="L2453" i="13" s="1"/>
  <c r="H46" i="13"/>
  <c r="I46" i="13" s="1"/>
  <c r="L46" i="13" s="1"/>
  <c r="H275" i="13"/>
  <c r="I275" i="13" s="1"/>
  <c r="L275" i="13" s="1"/>
  <c r="H861" i="13"/>
  <c r="I861" i="13" s="1"/>
  <c r="L861" i="13" s="1"/>
  <c r="H398" i="13"/>
  <c r="I398" i="13" s="1"/>
  <c r="L398" i="13" s="1"/>
  <c r="H50" i="13"/>
  <c r="I50" i="13" s="1"/>
  <c r="L50" i="13" s="1"/>
  <c r="H3637" i="13"/>
  <c r="I3637" i="13" s="1"/>
  <c r="L3637" i="13" s="1"/>
  <c r="H374" i="13"/>
  <c r="I374" i="13" s="1"/>
  <c r="L374" i="13" s="1"/>
  <c r="H49" i="13"/>
  <c r="I49" i="13" s="1"/>
  <c r="L49" i="13" s="1"/>
  <c r="H2177" i="13"/>
  <c r="I2177" i="13" s="1"/>
  <c r="L2177" i="13" s="1"/>
  <c r="H1180" i="13"/>
  <c r="I1180" i="13" s="1"/>
  <c r="L1180" i="13" s="1"/>
  <c r="H1379" i="13"/>
  <c r="I1379" i="13" s="1"/>
  <c r="L1379" i="13" s="1"/>
  <c r="H573" i="13"/>
  <c r="I573" i="13" s="1"/>
  <c r="L573" i="13" s="1"/>
  <c r="H3576" i="13"/>
  <c r="I3576" i="13" s="1"/>
  <c r="L3576" i="13" s="1"/>
  <c r="H1978" i="13"/>
  <c r="I1978" i="13" s="1"/>
  <c r="L1978" i="13" s="1"/>
  <c r="H729" i="13"/>
  <c r="I729" i="13" s="1"/>
  <c r="L729" i="13" s="1"/>
  <c r="H751" i="13"/>
  <c r="I751" i="13" s="1"/>
  <c r="L751" i="13" s="1"/>
  <c r="H2168" i="13"/>
  <c r="I2168" i="13" s="1"/>
  <c r="L2168" i="13" s="1"/>
  <c r="H2498" i="13"/>
  <c r="I2498" i="13" s="1"/>
  <c r="L2498" i="13" s="1"/>
  <c r="H4107" i="13"/>
  <c r="I4107" i="13" s="1"/>
  <c r="L4107" i="13" s="1"/>
  <c r="H908" i="13"/>
  <c r="I908" i="13" s="1"/>
  <c r="L908" i="13" s="1"/>
  <c r="H421" i="13"/>
  <c r="I421" i="13" s="1"/>
  <c r="L421" i="13" s="1"/>
  <c r="H1066" i="13"/>
  <c r="I1066" i="13" s="1"/>
  <c r="L1066" i="13" s="1"/>
  <c r="H2088" i="13"/>
  <c r="I2088" i="13" s="1"/>
  <c r="L2088" i="13" s="1"/>
  <c r="H1201" i="13"/>
  <c r="I1201" i="13" s="1"/>
  <c r="L1201" i="13" s="1"/>
  <c r="H290" i="13"/>
  <c r="I290" i="13" s="1"/>
  <c r="L290" i="13" s="1"/>
  <c r="H2214" i="13"/>
  <c r="I2214" i="13" s="1"/>
  <c r="L2214" i="13" s="1"/>
  <c r="H3817" i="13"/>
  <c r="I3817" i="13" s="1"/>
  <c r="L3817" i="13" s="1"/>
  <c r="H771" i="13"/>
  <c r="I771" i="13" s="1"/>
  <c r="L771" i="13" s="1"/>
  <c r="H1584" i="13"/>
  <c r="I1584" i="13" s="1"/>
  <c r="L1584" i="13" s="1"/>
  <c r="H3237" i="13"/>
  <c r="I3237" i="13" s="1"/>
  <c r="L3237" i="13" s="1"/>
  <c r="H1260" i="13"/>
  <c r="I1260" i="13" s="1"/>
  <c r="L1260" i="13" s="1"/>
  <c r="H2810" i="13"/>
  <c r="I2810" i="13" s="1"/>
  <c r="L2810" i="13" s="1"/>
  <c r="H380" i="13"/>
  <c r="I380" i="13" s="1"/>
  <c r="L380" i="13" s="1"/>
  <c r="H2009" i="13"/>
  <c r="I2009" i="13" s="1"/>
  <c r="L2009" i="13" s="1"/>
  <c r="H1120" i="13"/>
  <c r="I1120" i="13" s="1"/>
  <c r="L1120" i="13" s="1"/>
  <c r="H2898" i="13"/>
  <c r="I2898" i="13" s="1"/>
  <c r="L2898" i="13" s="1"/>
  <c r="H1229" i="13"/>
  <c r="I1229" i="13" s="1"/>
  <c r="L1229" i="13" s="1"/>
  <c r="H3671" i="13"/>
  <c r="I3671" i="13" s="1"/>
  <c r="L3671" i="13" s="1"/>
  <c r="H793" i="13"/>
  <c r="I793" i="13" s="1"/>
  <c r="L793" i="13" s="1"/>
  <c r="H1932" i="13"/>
  <c r="I1932" i="13" s="1"/>
  <c r="L1932" i="13" s="1"/>
  <c r="H2960" i="13"/>
  <c r="I2960" i="13" s="1"/>
  <c r="L2960" i="13" s="1"/>
  <c r="H1435" i="13"/>
  <c r="I1435" i="13" s="1"/>
  <c r="L1435" i="13" s="1"/>
  <c r="H27" i="13"/>
  <c r="I27" i="13" s="1"/>
  <c r="L27" i="13" s="1"/>
  <c r="H3328" i="13"/>
  <c r="I3328" i="13" s="1"/>
  <c r="L3328" i="13" s="1"/>
  <c r="H924" i="13"/>
  <c r="I924" i="13" s="1"/>
  <c r="L924" i="13" s="1"/>
  <c r="H2472" i="13"/>
  <c r="I2472" i="13" s="1"/>
  <c r="L2472" i="13" s="1"/>
  <c r="H3794" i="13"/>
  <c r="I3794" i="13" s="1"/>
  <c r="L3794" i="13" s="1"/>
  <c r="H3042" i="13"/>
  <c r="I3042" i="13" s="1"/>
  <c r="L3042" i="13" s="1"/>
  <c r="H2032" i="13"/>
  <c r="I2032" i="13" s="1"/>
  <c r="L2032" i="13" s="1"/>
  <c r="H893" i="13"/>
  <c r="I893" i="13" s="1"/>
  <c r="L893" i="13" s="1"/>
  <c r="H1595" i="13"/>
  <c r="I1595" i="13" s="1"/>
  <c r="L1595" i="13" s="1"/>
  <c r="H527" i="13"/>
  <c r="I527" i="13" s="1"/>
  <c r="L527" i="13" s="1"/>
  <c r="H1642" i="13"/>
  <c r="I1642" i="13" s="1"/>
  <c r="L1642" i="13" s="1"/>
  <c r="H2501" i="13"/>
  <c r="I2501" i="13" s="1"/>
  <c r="L2501" i="13" s="1"/>
  <c r="H127" i="13"/>
  <c r="I127" i="13" s="1"/>
  <c r="L127" i="13" s="1"/>
  <c r="H1986" i="13"/>
  <c r="I1986" i="13" s="1"/>
  <c r="L1986" i="13" s="1"/>
  <c r="H3786" i="13"/>
  <c r="I3786" i="13" s="1"/>
  <c r="L3786" i="13" s="1"/>
  <c r="H1731" i="13"/>
  <c r="I1731" i="13" s="1"/>
  <c r="L1731" i="13" s="1"/>
  <c r="H2085" i="13"/>
  <c r="I2085" i="13" s="1"/>
  <c r="L2085" i="13" s="1"/>
  <c r="H606" i="13"/>
  <c r="I606" i="13" s="1"/>
  <c r="L606" i="13" s="1"/>
  <c r="H943" i="13"/>
  <c r="I943" i="13" s="1"/>
  <c r="L943" i="13" s="1"/>
  <c r="H2543" i="13"/>
  <c r="I2543" i="13" s="1"/>
  <c r="L2543" i="13" s="1"/>
  <c r="H1080" i="13"/>
  <c r="I1080" i="13" s="1"/>
  <c r="L1080" i="13" s="1"/>
  <c r="H1048" i="13"/>
  <c r="I1048" i="13" s="1"/>
  <c r="L1048" i="13" s="1"/>
  <c r="H1060" i="13"/>
  <c r="I1060" i="13" s="1"/>
  <c r="L1060" i="13" s="1"/>
  <c r="H190" i="13"/>
  <c r="I190" i="13" s="1"/>
  <c r="L190" i="13" s="1"/>
  <c r="H2257" i="13"/>
  <c r="I2257" i="13" s="1"/>
  <c r="L2257" i="13" s="1"/>
  <c r="H813" i="13"/>
  <c r="I813" i="13" s="1"/>
  <c r="L813" i="13" s="1"/>
  <c r="H3311" i="13"/>
  <c r="I3311" i="13" s="1"/>
  <c r="L3311" i="13" s="1"/>
  <c r="H3458" i="13"/>
  <c r="I3458" i="13" s="1"/>
  <c r="L3458" i="13" s="1"/>
  <c r="H3926" i="13"/>
  <c r="I3926" i="13" s="1"/>
  <c r="L3926" i="13" s="1"/>
  <c r="H2881" i="13"/>
  <c r="I2881" i="13" s="1"/>
  <c r="L2881" i="13" s="1"/>
  <c r="H2189" i="13"/>
  <c r="I2189" i="13" s="1"/>
  <c r="L2189" i="13" s="1"/>
  <c r="H3820" i="13"/>
  <c r="I3820" i="13" s="1"/>
  <c r="L3820" i="13" s="1"/>
  <c r="H1145" i="13"/>
  <c r="I1145" i="13" s="1"/>
  <c r="L1145" i="13" s="1"/>
  <c r="H1574" i="13"/>
  <c r="I1574" i="13" s="1"/>
  <c r="L1574" i="13" s="1"/>
  <c r="H2043" i="13"/>
  <c r="I2043" i="13" s="1"/>
  <c r="L2043" i="13" s="1"/>
  <c r="H2628" i="13"/>
  <c r="I2628" i="13" s="1"/>
  <c r="L2628" i="13" s="1"/>
  <c r="H2015" i="13"/>
  <c r="I2015" i="13" s="1"/>
  <c r="L2015" i="13" s="1"/>
  <c r="H1171" i="13"/>
  <c r="I1171" i="13" s="1"/>
  <c r="L1171" i="13" s="1"/>
  <c r="H3949" i="13"/>
  <c r="I3949" i="13" s="1"/>
  <c r="L3949" i="13" s="1"/>
  <c r="H3367" i="13"/>
  <c r="I3367" i="13" s="1"/>
  <c r="L3367" i="13" s="1"/>
  <c r="H3892" i="13"/>
  <c r="I3892" i="13" s="1"/>
  <c r="L3892" i="13" s="1"/>
  <c r="H3503" i="13"/>
  <c r="I3503" i="13" s="1"/>
  <c r="L3503" i="13" s="1"/>
  <c r="H2175" i="13"/>
  <c r="I2175" i="13" s="1"/>
  <c r="L2175" i="13" s="1"/>
  <c r="H2902" i="13"/>
  <c r="I2902" i="13" s="1"/>
  <c r="L2902" i="13" s="1"/>
  <c r="H1218" i="13"/>
  <c r="I1218" i="13" s="1"/>
  <c r="L1218" i="13" s="1"/>
  <c r="H2519" i="13"/>
  <c r="I2519" i="13" s="1"/>
  <c r="L2519" i="13" s="1"/>
  <c r="H12" i="13"/>
  <c r="I12" i="13" s="1"/>
  <c r="L12" i="13" s="1"/>
  <c r="H1024" i="13"/>
  <c r="I1024" i="13" s="1"/>
  <c r="L1024" i="13" s="1"/>
  <c r="H721" i="13"/>
  <c r="I721" i="13" s="1"/>
  <c r="L721" i="13" s="1"/>
  <c r="H882" i="13"/>
  <c r="I882" i="13" s="1"/>
  <c r="L882" i="13" s="1"/>
  <c r="H3696" i="13"/>
  <c r="I3696" i="13" s="1"/>
  <c r="L3696" i="13" s="1"/>
  <c r="H1250" i="13"/>
  <c r="I1250" i="13" s="1"/>
  <c r="L1250" i="13" s="1"/>
  <c r="H2409" i="13"/>
  <c r="I2409" i="13" s="1"/>
  <c r="L2409" i="13" s="1"/>
  <c r="H3522" i="13"/>
  <c r="I3522" i="13" s="1"/>
  <c r="L3522" i="13" s="1"/>
  <c r="H230" i="13"/>
  <c r="I230" i="13" s="1"/>
  <c r="L230" i="13" s="1"/>
  <c r="H1384" i="13"/>
  <c r="I1384" i="13" s="1"/>
  <c r="L1384" i="13" s="1"/>
  <c r="H1564" i="13"/>
  <c r="I1564" i="13" s="1"/>
  <c r="L1564" i="13" s="1"/>
  <c r="H2703" i="13"/>
  <c r="I2703" i="13" s="1"/>
  <c r="L2703" i="13" s="1"/>
  <c r="H3170" i="13"/>
  <c r="I3170" i="13" s="1"/>
  <c r="L3170" i="13" s="1"/>
  <c r="H75" i="13"/>
  <c r="I75" i="13" s="1"/>
  <c r="L75" i="13" s="1"/>
  <c r="H308" i="13"/>
  <c r="I308" i="13" s="1"/>
  <c r="L308" i="13" s="1"/>
  <c r="H2322" i="13"/>
  <c r="I2322" i="13" s="1"/>
  <c r="L2322" i="13" s="1"/>
  <c r="H3001" i="13"/>
  <c r="I3001" i="13" s="1"/>
  <c r="L3001" i="13" s="1"/>
  <c r="H2612" i="13"/>
  <c r="I2612" i="13" s="1"/>
  <c r="L2612" i="13" s="1"/>
  <c r="H1413" i="13"/>
  <c r="I1413" i="13" s="1"/>
  <c r="L1413" i="13" s="1"/>
  <c r="H694" i="13"/>
  <c r="I694" i="13" s="1"/>
  <c r="L694" i="13" s="1"/>
  <c r="H4064" i="13"/>
  <c r="I4064" i="13" s="1"/>
  <c r="L4064" i="13" s="1"/>
  <c r="H1065" i="13"/>
  <c r="I1065" i="13" s="1"/>
  <c r="L1065" i="13" s="1"/>
  <c r="H3005" i="13"/>
  <c r="I3005" i="13" s="1"/>
  <c r="L3005" i="13" s="1"/>
  <c r="H157" i="13"/>
  <c r="I157" i="13" s="1"/>
  <c r="L157" i="13" s="1"/>
  <c r="H3412" i="13"/>
  <c r="I3412" i="13" s="1"/>
  <c r="L3412" i="13" s="1"/>
  <c r="H2150" i="13"/>
  <c r="I2150" i="13" s="1"/>
  <c r="L2150" i="13" s="1"/>
  <c r="H4201" i="13"/>
  <c r="I4201" i="13" s="1"/>
  <c r="L4201" i="13" s="1"/>
  <c r="H1689" i="13"/>
  <c r="I1689" i="13" s="1"/>
  <c r="L1689" i="13" s="1"/>
  <c r="H3091" i="13"/>
  <c r="I3091" i="13" s="1"/>
  <c r="L3091" i="13" s="1"/>
  <c r="H2759" i="13"/>
  <c r="I2759" i="13" s="1"/>
  <c r="L2759" i="13" s="1"/>
  <c r="H1700" i="13"/>
  <c r="I1700" i="13" s="1"/>
  <c r="L1700" i="13" s="1"/>
  <c r="H1763" i="13"/>
  <c r="I1763" i="13" s="1"/>
  <c r="L1763" i="13" s="1"/>
  <c r="H4045" i="13"/>
  <c r="I4045" i="13" s="1"/>
  <c r="L4045" i="13" s="1"/>
  <c r="H596" i="13"/>
  <c r="I596" i="13" s="1"/>
  <c r="L596" i="13" s="1"/>
  <c r="H1411" i="13"/>
  <c r="I1411" i="13" s="1"/>
  <c r="L1411" i="13" s="1"/>
  <c r="H539" i="13"/>
  <c r="I539" i="13" s="1"/>
  <c r="L539" i="13" s="1"/>
  <c r="H3464" i="13"/>
  <c r="I3464" i="13" s="1"/>
  <c r="L3464" i="13" s="1"/>
  <c r="H1104" i="13"/>
  <c r="I1104" i="13" s="1"/>
  <c r="L1104" i="13" s="1"/>
  <c r="H849" i="13"/>
  <c r="I849" i="13" s="1"/>
  <c r="L849" i="13" s="1"/>
  <c r="H1443" i="13"/>
  <c r="I1443" i="13" s="1"/>
  <c r="L1443" i="13" s="1"/>
  <c r="H1973" i="13"/>
  <c r="I1973" i="13" s="1"/>
  <c r="L1973" i="13" s="1"/>
  <c r="H1829" i="13"/>
  <c r="I1829" i="13" s="1"/>
  <c r="L1829" i="13" s="1"/>
  <c r="H2445" i="13"/>
  <c r="I2445" i="13" s="1"/>
  <c r="L2445" i="13" s="1"/>
  <c r="H693" i="13"/>
  <c r="I693" i="13" s="1"/>
  <c r="L693" i="13" s="1"/>
  <c r="H3684" i="13"/>
  <c r="I3684" i="13" s="1"/>
  <c r="L3684" i="13" s="1"/>
  <c r="H2372" i="13"/>
  <c r="I2372" i="13" s="1"/>
  <c r="L2372" i="13" s="1"/>
  <c r="H2835" i="13"/>
  <c r="I2835" i="13" s="1"/>
  <c r="L2835" i="13" s="1"/>
  <c r="H1775" i="13"/>
  <c r="I1775" i="13" s="1"/>
  <c r="L1775" i="13" s="1"/>
  <c r="H889" i="13"/>
  <c r="I889" i="13" s="1"/>
  <c r="L889" i="13" s="1"/>
  <c r="H3493" i="13"/>
  <c r="I3493" i="13" s="1"/>
  <c r="L3493" i="13" s="1"/>
  <c r="H2702" i="13"/>
  <c r="I2702" i="13" s="1"/>
  <c r="L2702" i="13" s="1"/>
  <c r="H4164" i="13"/>
  <c r="I4164" i="13" s="1"/>
  <c r="L4164" i="13" s="1"/>
  <c r="H3610" i="13"/>
  <c r="I3610" i="13" s="1"/>
  <c r="L3610" i="13" s="1"/>
  <c r="H2174" i="13"/>
  <c r="I2174" i="13" s="1"/>
  <c r="L2174" i="13" s="1"/>
  <c r="H1870" i="13"/>
  <c r="I1870" i="13" s="1"/>
  <c r="L1870" i="13" s="1"/>
  <c r="H1119" i="13"/>
  <c r="I1119" i="13" s="1"/>
  <c r="L1119" i="13" s="1"/>
  <c r="H3875" i="13"/>
  <c r="I3875" i="13" s="1"/>
  <c r="L3875" i="13" s="1"/>
  <c r="H2664" i="13"/>
  <c r="I2664" i="13" s="1"/>
  <c r="L2664" i="13" s="1"/>
  <c r="H1141" i="13"/>
  <c r="I1141" i="13" s="1"/>
  <c r="L1141" i="13" s="1"/>
  <c r="H342" i="13"/>
  <c r="I342" i="13" s="1"/>
  <c r="L342" i="13" s="1"/>
  <c r="H2527" i="13"/>
  <c r="I2527" i="13" s="1"/>
  <c r="L2527" i="13" s="1"/>
  <c r="H255" i="13"/>
  <c r="I255" i="13" s="1"/>
  <c r="L255" i="13" s="1"/>
  <c r="H2786" i="13"/>
  <c r="I2786" i="13" s="1"/>
  <c r="L2786" i="13" s="1"/>
  <c r="H2775" i="13"/>
  <c r="I2775" i="13" s="1"/>
  <c r="L2775" i="13" s="1"/>
  <c r="H2402" i="13"/>
  <c r="I2402" i="13" s="1"/>
  <c r="L2402" i="13" s="1"/>
  <c r="H781" i="13"/>
  <c r="I781" i="13" s="1"/>
  <c r="L781" i="13" s="1"/>
  <c r="H2429" i="13"/>
  <c r="I2429" i="13" s="1"/>
  <c r="L2429" i="13" s="1"/>
  <c r="H3421" i="13"/>
  <c r="I3421" i="13" s="1"/>
  <c r="L3421" i="13" s="1"/>
  <c r="H1581" i="13"/>
  <c r="I1581" i="13" s="1"/>
  <c r="L1581" i="13" s="1"/>
  <c r="H1058" i="13"/>
  <c r="I1058" i="13" s="1"/>
  <c r="L1058" i="13" s="1"/>
  <c r="H2126" i="13"/>
  <c r="I2126" i="13" s="1"/>
  <c r="L2126" i="13" s="1"/>
  <c r="H3061" i="13"/>
  <c r="I3061" i="13" s="1"/>
  <c r="L3061" i="13" s="1"/>
  <c r="H3701" i="13"/>
  <c r="I3701" i="13" s="1"/>
  <c r="L3701" i="13" s="1"/>
  <c r="H1955" i="13"/>
  <c r="I1955" i="13" s="1"/>
  <c r="L1955" i="13" s="1"/>
  <c r="H390" i="13"/>
  <c r="I390" i="13" s="1"/>
  <c r="L390" i="13" s="1"/>
  <c r="H3737" i="13"/>
  <c r="I3737" i="13" s="1"/>
  <c r="L3737" i="13" s="1"/>
  <c r="H2418" i="13"/>
  <c r="I2418" i="13" s="1"/>
  <c r="L2418" i="13" s="1"/>
  <c r="H3911" i="13"/>
  <c r="I3911" i="13" s="1"/>
  <c r="L3911" i="13" s="1"/>
  <c r="H430" i="13"/>
  <c r="I430" i="13" s="1"/>
  <c r="L430" i="13" s="1"/>
  <c r="H1957" i="13"/>
  <c r="I1957" i="13" s="1"/>
  <c r="L1957" i="13" s="1"/>
  <c r="H2327" i="13"/>
  <c r="I2327" i="13" s="1"/>
  <c r="L2327" i="13" s="1"/>
  <c r="H2592" i="13"/>
  <c r="I2592" i="13" s="1"/>
  <c r="L2592" i="13" s="1"/>
  <c r="H2471" i="13"/>
  <c r="I2471" i="13" s="1"/>
  <c r="L2471" i="13" s="1"/>
  <c r="H3585" i="13"/>
  <c r="I3585" i="13" s="1"/>
  <c r="L3585" i="13" s="1"/>
  <c r="H1246" i="13"/>
  <c r="I1246" i="13" s="1"/>
  <c r="L1246" i="13" s="1"/>
  <c r="H862" i="13"/>
  <c r="I862" i="13" s="1"/>
  <c r="L862" i="13" s="1"/>
  <c r="H3920" i="13"/>
  <c r="I3920" i="13" s="1"/>
  <c r="L3920" i="13" s="1"/>
  <c r="H1686" i="13"/>
  <c r="I1686" i="13" s="1"/>
  <c r="L1686" i="13" s="1"/>
  <c r="H273" i="13"/>
  <c r="I273" i="13" s="1"/>
  <c r="L273" i="13" s="1"/>
  <c r="H164" i="13"/>
  <c r="I164" i="13" s="1"/>
  <c r="L164" i="13" s="1"/>
  <c r="H3380" i="13"/>
  <c r="I3380" i="13" s="1"/>
  <c r="L3380" i="13" s="1"/>
  <c r="H717" i="13"/>
  <c r="I717" i="13" s="1"/>
  <c r="L717" i="13" s="1"/>
  <c r="H883" i="13"/>
  <c r="I883" i="13" s="1"/>
  <c r="L883" i="13" s="1"/>
  <c r="H850" i="13"/>
  <c r="I850" i="13" s="1"/>
  <c r="L850" i="13" s="1"/>
  <c r="H610" i="13"/>
  <c r="I610" i="13" s="1"/>
  <c r="L610" i="13" s="1"/>
  <c r="H538" i="13"/>
  <c r="I538" i="13" s="1"/>
  <c r="L538" i="13" s="1"/>
  <c r="H2595" i="13"/>
  <c r="I2595" i="13" s="1"/>
  <c r="L2595" i="13" s="1"/>
  <c r="H3975" i="13"/>
  <c r="I3975" i="13" s="1"/>
  <c r="L3975" i="13" s="1"/>
  <c r="H2736" i="13"/>
  <c r="I2736" i="13" s="1"/>
  <c r="L2736" i="13" s="1"/>
  <c r="H239" i="13"/>
  <c r="I239" i="13" s="1"/>
  <c r="L239" i="13" s="1"/>
  <c r="H1694" i="13"/>
  <c r="I1694" i="13" s="1"/>
  <c r="L1694" i="13" s="1"/>
  <c r="H2911" i="13"/>
  <c r="I2911" i="13" s="1"/>
  <c r="L2911" i="13" s="1"/>
  <c r="H168" i="13"/>
  <c r="I168" i="13" s="1"/>
  <c r="L168" i="13" s="1"/>
  <c r="H2154" i="13"/>
  <c r="I2154" i="13" s="1"/>
  <c r="L2154" i="13" s="1"/>
  <c r="H138" i="13"/>
  <c r="I138" i="13" s="1"/>
  <c r="L138" i="13" s="1"/>
  <c r="H1129" i="13"/>
  <c r="I1129" i="13" s="1"/>
  <c r="L1129" i="13" s="1"/>
  <c r="H3816" i="13"/>
  <c r="I3816" i="13" s="1"/>
  <c r="L3816" i="13" s="1"/>
  <c r="H913" i="13"/>
  <c r="I913" i="13" s="1"/>
  <c r="L913" i="13" s="1"/>
  <c r="H1903" i="13"/>
  <c r="I1903" i="13" s="1"/>
  <c r="L1903" i="13" s="1"/>
  <c r="H2131" i="13"/>
  <c r="I2131" i="13" s="1"/>
  <c r="L2131" i="13" s="1"/>
  <c r="H1702" i="13"/>
  <c r="I1702" i="13" s="1"/>
  <c r="L1702" i="13" s="1"/>
  <c r="H2575" i="13"/>
  <c r="I2575" i="13" s="1"/>
  <c r="L2575" i="13" s="1"/>
  <c r="H3407" i="13"/>
  <c r="I3407" i="13" s="1"/>
  <c r="L3407" i="13" s="1"/>
  <c r="H852" i="13"/>
  <c r="I852" i="13" s="1"/>
  <c r="L852" i="13" s="1"/>
  <c r="H1894" i="13"/>
  <c r="I1894" i="13" s="1"/>
  <c r="L1894" i="13" s="1"/>
  <c r="H3887" i="13"/>
  <c r="I3887" i="13" s="1"/>
  <c r="L3887" i="13" s="1"/>
  <c r="H1631" i="13"/>
  <c r="I1631" i="13" s="1"/>
  <c r="L1631" i="13" s="1"/>
  <c r="H1432" i="13"/>
  <c r="I1432" i="13" s="1"/>
  <c r="L1432" i="13" s="1"/>
  <c r="H3385" i="13"/>
  <c r="I3385" i="13" s="1"/>
  <c r="L3385" i="13" s="1"/>
  <c r="H583" i="13"/>
  <c r="I583" i="13" s="1"/>
  <c r="L583" i="13" s="1"/>
  <c r="H3885" i="13"/>
  <c r="I3885" i="13" s="1"/>
  <c r="L3885" i="13" s="1"/>
  <c r="H160" i="13"/>
  <c r="I160" i="13" s="1"/>
  <c r="L160" i="13" s="1"/>
  <c r="H4006" i="13"/>
  <c r="I4006" i="13" s="1"/>
  <c r="L4006" i="13" s="1"/>
  <c r="H2916" i="13"/>
  <c r="I2916" i="13" s="1"/>
  <c r="L2916" i="13" s="1"/>
  <c r="H2662" i="13"/>
  <c r="I2662" i="13" s="1"/>
  <c r="L2662" i="13" s="1"/>
  <c r="H1987" i="13"/>
  <c r="I1987" i="13" s="1"/>
  <c r="L1987" i="13" s="1"/>
  <c r="H2697" i="13"/>
  <c r="I2697" i="13" s="1"/>
  <c r="L2697" i="13" s="1"/>
  <c r="H4047" i="13"/>
  <c r="I4047" i="13" s="1"/>
  <c r="L4047" i="13" s="1"/>
  <c r="H1971" i="13"/>
  <c r="I1971" i="13" s="1"/>
  <c r="L1971" i="13" s="1"/>
  <c r="H2125" i="13"/>
  <c r="I2125" i="13" s="1"/>
  <c r="L2125" i="13" s="1"/>
  <c r="H569" i="13"/>
  <c r="I569" i="13" s="1"/>
  <c r="L569" i="13" s="1"/>
  <c r="H477" i="13"/>
  <c r="I477" i="13" s="1"/>
  <c r="L477" i="13" s="1"/>
  <c r="H2373" i="13"/>
  <c r="I2373" i="13" s="1"/>
  <c r="L2373" i="13" s="1"/>
  <c r="H2212" i="13"/>
  <c r="I2212" i="13" s="1"/>
  <c r="L2212" i="13" s="1"/>
  <c r="H3733" i="13"/>
  <c r="I3733" i="13" s="1"/>
  <c r="L3733" i="13" s="1"/>
  <c r="H3516" i="13"/>
  <c r="I3516" i="13" s="1"/>
  <c r="L3516" i="13" s="1"/>
  <c r="H3726" i="13"/>
  <c r="I3726" i="13" s="1"/>
  <c r="L3726" i="13" s="1"/>
  <c r="H4058" i="13"/>
  <c r="I4058" i="13" s="1"/>
  <c r="L4058" i="13" s="1"/>
  <c r="H3599" i="13"/>
  <c r="I3599" i="13" s="1"/>
  <c r="L3599" i="13" s="1"/>
  <c r="H3981" i="13"/>
  <c r="I3981" i="13" s="1"/>
  <c r="L3981" i="13" s="1"/>
  <c r="H2779" i="13"/>
  <c r="I2779" i="13" s="1"/>
  <c r="L2779" i="13" s="1"/>
  <c r="H4104" i="13"/>
  <c r="I4104" i="13" s="1"/>
  <c r="L4104" i="13" s="1"/>
  <c r="H2894" i="13"/>
  <c r="I2894" i="13" s="1"/>
  <c r="L2894" i="13" s="1"/>
  <c r="H1187" i="13"/>
  <c r="I1187" i="13" s="1"/>
  <c r="L1187" i="13" s="1"/>
  <c r="H1477" i="13"/>
  <c r="I1477" i="13" s="1"/>
  <c r="L1477" i="13" s="1"/>
  <c r="H3680" i="13"/>
  <c r="I3680" i="13" s="1"/>
  <c r="L3680" i="13" s="1"/>
  <c r="H3117" i="13"/>
  <c r="I3117" i="13" s="1"/>
  <c r="L3117" i="13" s="1"/>
  <c r="H1300" i="13"/>
  <c r="I1300" i="13" s="1"/>
  <c r="L1300" i="13" s="1"/>
  <c r="H393" i="13"/>
  <c r="I393" i="13" s="1"/>
  <c r="L393" i="13" s="1"/>
  <c r="H1315" i="13"/>
  <c r="I1315" i="13" s="1"/>
  <c r="L1315" i="13" s="1"/>
  <c r="H1891" i="13"/>
  <c r="I1891" i="13" s="1"/>
  <c r="L1891" i="13" s="1"/>
  <c r="H490" i="13"/>
  <c r="I490" i="13" s="1"/>
  <c r="L490" i="13" s="1"/>
  <c r="H3548" i="13"/>
  <c r="I3548" i="13" s="1"/>
  <c r="L3548" i="13" s="1"/>
  <c r="H2753" i="13"/>
  <c r="I2753" i="13" s="1"/>
  <c r="L2753" i="13" s="1"/>
  <c r="H3863" i="13"/>
  <c r="I3863" i="13" s="1"/>
  <c r="L3863" i="13" s="1"/>
  <c r="H93" i="13"/>
  <c r="I93" i="13" s="1"/>
  <c r="L93" i="13" s="1"/>
  <c r="H187" i="13"/>
  <c r="I187" i="13" s="1"/>
  <c r="L187" i="13" s="1"/>
  <c r="H432" i="13"/>
  <c r="I432" i="13" s="1"/>
  <c r="L432" i="13" s="1"/>
  <c r="H3325" i="13"/>
  <c r="I3325" i="13" s="1"/>
  <c r="L3325" i="13" s="1"/>
  <c r="H2028" i="13"/>
  <c r="I2028" i="13" s="1"/>
  <c r="L2028" i="13" s="1"/>
  <c r="H2925" i="13"/>
  <c r="I2925" i="13" s="1"/>
  <c r="L2925" i="13" s="1"/>
  <c r="H1264" i="13"/>
  <c r="I1264" i="13" s="1"/>
  <c r="L1264" i="13" s="1"/>
  <c r="H2645" i="13"/>
  <c r="I2645" i="13" s="1"/>
  <c r="L2645" i="13" s="1"/>
  <c r="H4007" i="13"/>
  <c r="I4007" i="13" s="1"/>
  <c r="L4007" i="13" s="1"/>
  <c r="H2723" i="13"/>
  <c r="I2723" i="13" s="1"/>
  <c r="L2723" i="13" s="1"/>
  <c r="H2817" i="13"/>
  <c r="I2817" i="13" s="1"/>
  <c r="L2817" i="13" s="1"/>
  <c r="H1028" i="13"/>
  <c r="I1028" i="13" s="1"/>
  <c r="L1028" i="13" s="1"/>
  <c r="H1274" i="13"/>
  <c r="I1274" i="13" s="1"/>
  <c r="L1274" i="13" s="1"/>
  <c r="H1571" i="13"/>
  <c r="I1571" i="13" s="1"/>
  <c r="L1571" i="13" s="1"/>
  <c r="H416" i="13"/>
  <c r="I416" i="13" s="1"/>
  <c r="L416" i="13" s="1"/>
  <c r="H1569" i="13"/>
  <c r="I1569" i="13" s="1"/>
  <c r="L1569" i="13" s="1"/>
  <c r="H675" i="13"/>
  <c r="I675" i="13" s="1"/>
  <c r="L675" i="13" s="1"/>
  <c r="H494" i="13"/>
  <c r="I494" i="13" s="1"/>
  <c r="L494" i="13" s="1"/>
  <c r="H3507" i="13"/>
  <c r="I3507" i="13" s="1"/>
  <c r="L3507" i="13" s="1"/>
  <c r="H2756" i="13"/>
  <c r="I2756" i="13" s="1"/>
  <c r="L2756" i="13" s="1"/>
  <c r="H349" i="13"/>
  <c r="I349" i="13" s="1"/>
  <c r="L349" i="13" s="1"/>
  <c r="H1457" i="13"/>
  <c r="I1457" i="13" s="1"/>
  <c r="L1457" i="13" s="1"/>
  <c r="H2766" i="13"/>
  <c r="I2766" i="13" s="1"/>
  <c r="L2766" i="13" s="1"/>
  <c r="H2541" i="13"/>
  <c r="I2541" i="13" s="1"/>
  <c r="L2541" i="13" s="1"/>
  <c r="H3779" i="13"/>
  <c r="I3779" i="13" s="1"/>
  <c r="L3779" i="13" s="1"/>
  <c r="H1362" i="13"/>
  <c r="I1362" i="13" s="1"/>
  <c r="L1362" i="13" s="1"/>
  <c r="H3101" i="13"/>
  <c r="I3101" i="13" s="1"/>
  <c r="L3101" i="13" s="1"/>
  <c r="H2162" i="13"/>
  <c r="I2162" i="13" s="1"/>
  <c r="L2162" i="13" s="1"/>
  <c r="H552" i="13"/>
  <c r="I552" i="13" s="1"/>
  <c r="L552" i="13" s="1"/>
  <c r="H2153" i="13"/>
  <c r="I2153" i="13" s="1"/>
  <c r="L2153" i="13" s="1"/>
  <c r="H3639" i="13"/>
  <c r="I3639" i="13" s="1"/>
  <c r="L3639" i="13" s="1"/>
  <c r="H2163" i="13"/>
  <c r="I2163" i="13" s="1"/>
  <c r="L2163" i="13" s="1"/>
  <c r="H3865" i="13"/>
  <c r="I3865" i="13" s="1"/>
  <c r="L3865" i="13" s="1"/>
  <c r="H201" i="13"/>
  <c r="I201" i="13" s="1"/>
  <c r="L201" i="13" s="1"/>
  <c r="H3915" i="13"/>
  <c r="I3915" i="13" s="1"/>
  <c r="L3915" i="13" s="1"/>
  <c r="H3261" i="13"/>
  <c r="I3261" i="13" s="1"/>
  <c r="L3261" i="13" s="1"/>
  <c r="H3728" i="13"/>
  <c r="I3728" i="13" s="1"/>
  <c r="L3728" i="13" s="1"/>
  <c r="H456" i="13"/>
  <c r="I456" i="13" s="1"/>
  <c r="L456" i="13" s="1"/>
  <c r="H635" i="13"/>
  <c r="I635" i="13" s="1"/>
  <c r="L635" i="13" s="1"/>
  <c r="H3309" i="13"/>
  <c r="I3309" i="13" s="1"/>
  <c r="L3309" i="13" s="1"/>
  <c r="H669" i="13"/>
  <c r="I669" i="13" s="1"/>
  <c r="L669" i="13" s="1"/>
  <c r="H1445" i="13"/>
  <c r="I1445" i="13" s="1"/>
  <c r="L1445" i="13" s="1"/>
  <c r="H541" i="13"/>
  <c r="I541" i="13" s="1"/>
  <c r="L541" i="13" s="1"/>
  <c r="H3136" i="13"/>
  <c r="I3136" i="13" s="1"/>
  <c r="L3136" i="13" s="1"/>
  <c r="H221" i="13"/>
  <c r="I221" i="13" s="1"/>
  <c r="L221" i="13" s="1"/>
  <c r="H2516" i="13"/>
  <c r="I2516" i="13" s="1"/>
  <c r="L2516" i="13" s="1"/>
  <c r="H386" i="13"/>
  <c r="I386" i="13" s="1"/>
  <c r="L386" i="13" s="1"/>
  <c r="H3011" i="13"/>
  <c r="I3011" i="13" s="1"/>
  <c r="L3011" i="13" s="1"/>
  <c r="H3419" i="13"/>
  <c r="I3419" i="13" s="1"/>
  <c r="L3419" i="13" s="1"/>
  <c r="H1296" i="13"/>
  <c r="I1296" i="13" s="1"/>
  <c r="L1296" i="13" s="1"/>
  <c r="H3230" i="13"/>
  <c r="I3230" i="13" s="1"/>
  <c r="L3230" i="13" s="1"/>
  <c r="H3102" i="13"/>
  <c r="I3102" i="13" s="1"/>
  <c r="L3102" i="13" s="1"/>
  <c r="H1799" i="13"/>
  <c r="I1799" i="13" s="1"/>
  <c r="L1799" i="13" s="1"/>
  <c r="H1519" i="13"/>
  <c r="I1519" i="13" s="1"/>
  <c r="L1519" i="13" s="1"/>
  <c r="H328" i="13"/>
  <c r="I328" i="13" s="1"/>
  <c r="L328" i="13" s="1"/>
  <c r="H1021" i="13"/>
  <c r="I1021" i="13" s="1"/>
  <c r="L1021" i="13" s="1"/>
  <c r="H937" i="13"/>
  <c r="I937" i="13" s="1"/>
  <c r="L937" i="13" s="1"/>
  <c r="H1857" i="13"/>
  <c r="I1857" i="13" s="1"/>
  <c r="L1857" i="13" s="1"/>
  <c r="H903" i="13"/>
  <c r="I903" i="13" s="1"/>
  <c r="L903" i="13" s="1"/>
  <c r="H1899" i="13"/>
  <c r="I1899" i="13" s="1"/>
  <c r="L1899" i="13" s="1"/>
  <c r="H2888" i="13"/>
  <c r="I2888" i="13" s="1"/>
  <c r="L2888" i="13" s="1"/>
  <c r="H3075" i="13"/>
  <c r="I3075" i="13" s="1"/>
  <c r="L3075" i="13" s="1"/>
  <c r="H1408" i="13"/>
  <c r="I1408" i="13" s="1"/>
  <c r="L1408" i="13" s="1"/>
  <c r="H3126" i="13"/>
  <c r="I3126" i="13" s="1"/>
  <c r="L3126" i="13" s="1"/>
  <c r="H2683" i="13"/>
  <c r="I2683" i="13" s="1"/>
  <c r="L2683" i="13" s="1"/>
  <c r="H1742" i="13"/>
  <c r="I1742" i="13" s="1"/>
  <c r="L1742" i="13" s="1"/>
  <c r="H794" i="13"/>
  <c r="I794" i="13" s="1"/>
  <c r="L794" i="13" s="1"/>
  <c r="H2133" i="13"/>
  <c r="I2133" i="13" s="1"/>
  <c r="L2133" i="13" s="1"/>
  <c r="H3934" i="13"/>
  <c r="I3934" i="13" s="1"/>
  <c r="L3934" i="13" s="1"/>
  <c r="H217" i="13"/>
  <c r="I217" i="13" s="1"/>
  <c r="L217" i="13" s="1"/>
  <c r="H1965" i="13"/>
  <c r="I1965" i="13" s="1"/>
  <c r="L1965" i="13" s="1"/>
  <c r="H2200" i="13"/>
  <c r="I2200" i="13" s="1"/>
  <c r="L2200" i="13" s="1"/>
  <c r="H778" i="13"/>
  <c r="I778" i="13" s="1"/>
  <c r="L778" i="13" s="1"/>
  <c r="H2279" i="13"/>
  <c r="I2279" i="13" s="1"/>
  <c r="L2279" i="13" s="1"/>
  <c r="H3019" i="13"/>
  <c r="I3019" i="13" s="1"/>
  <c r="L3019" i="13" s="1"/>
  <c r="H3940" i="13"/>
  <c r="I3940" i="13" s="1"/>
  <c r="L3940" i="13" s="1"/>
  <c r="H833" i="13"/>
  <c r="I833" i="13" s="1"/>
  <c r="L833" i="13" s="1"/>
  <c r="H1207" i="13"/>
  <c r="I1207" i="13" s="1"/>
  <c r="L1207" i="13" s="1"/>
  <c r="H1199" i="13"/>
  <c r="I1199" i="13" s="1"/>
  <c r="L1199" i="13" s="1"/>
  <c r="H1695" i="13"/>
  <c r="I1695" i="13" s="1"/>
  <c r="L1695" i="13" s="1"/>
  <c r="H2112" i="13"/>
  <c r="I2112" i="13" s="1"/>
  <c r="L2112" i="13" s="1"/>
  <c r="H3476" i="13"/>
  <c r="I3476" i="13" s="1"/>
  <c r="L3476" i="13" s="1"/>
  <c r="H887" i="13"/>
  <c r="I887" i="13" s="1"/>
  <c r="L887" i="13" s="1"/>
  <c r="H3501" i="13"/>
  <c r="I3501" i="13" s="1"/>
  <c r="L3501" i="13" s="1"/>
  <c r="H72" i="13"/>
  <c r="I72" i="13" s="1"/>
  <c r="L72" i="13" s="1"/>
  <c r="H651" i="13"/>
  <c r="I651" i="13" s="1"/>
  <c r="L651" i="13" s="1"/>
  <c r="H1124" i="13"/>
  <c r="I1124" i="13" s="1"/>
  <c r="L1124" i="13" s="1"/>
  <c r="H1361" i="13"/>
  <c r="I1361" i="13" s="1"/>
  <c r="L1361" i="13" s="1"/>
  <c r="H2169" i="13"/>
  <c r="I2169" i="13" s="1"/>
  <c r="L2169" i="13" s="1"/>
  <c r="H125" i="13"/>
  <c r="I125" i="13" s="1"/>
  <c r="L125" i="13" s="1"/>
  <c r="H826" i="13"/>
  <c r="I826" i="13" s="1"/>
  <c r="L826" i="13" s="1"/>
  <c r="H623" i="13"/>
  <c r="I623" i="13" s="1"/>
  <c r="L623" i="13" s="1"/>
  <c r="H204" i="13"/>
  <c r="I204" i="13" s="1"/>
  <c r="L204" i="13" s="1"/>
  <c r="H2747" i="13"/>
  <c r="I2747" i="13" s="1"/>
  <c r="L2747" i="13" s="1"/>
  <c r="H3695" i="13"/>
  <c r="I3695" i="13" s="1"/>
  <c r="L3695" i="13" s="1"/>
  <c r="H2922" i="13"/>
  <c r="I2922" i="13" s="1"/>
  <c r="L2922" i="13" s="1"/>
  <c r="H2969" i="13"/>
  <c r="I2969" i="13" s="1"/>
  <c r="L2969" i="13" s="1"/>
  <c r="H4079" i="13"/>
  <c r="I4079" i="13" s="1"/>
  <c r="L4079" i="13" s="1"/>
  <c r="H2740" i="13"/>
  <c r="I2740" i="13" s="1"/>
  <c r="L2740" i="13" s="1"/>
  <c r="H2677" i="13"/>
  <c r="I2677" i="13" s="1"/>
  <c r="L2677" i="13" s="1"/>
  <c r="H3333" i="13"/>
  <c r="I3333" i="13" s="1"/>
  <c r="L3333" i="13" s="1"/>
  <c r="H3518" i="13"/>
  <c r="I3518" i="13" s="1"/>
  <c r="L3518" i="13" s="1"/>
  <c r="H1751" i="13"/>
  <c r="I1751" i="13" s="1"/>
  <c r="L1751" i="13" s="1"/>
  <c r="H2341" i="13"/>
  <c r="I2341" i="13" s="1"/>
  <c r="L2341" i="13" s="1"/>
  <c r="H2580" i="13"/>
  <c r="I2580" i="13" s="1"/>
  <c r="L2580" i="13" s="1"/>
  <c r="H1496" i="13"/>
  <c r="I1496" i="13" s="1"/>
  <c r="L1496" i="13" s="1"/>
  <c r="H3403" i="13"/>
  <c r="I3403" i="13" s="1"/>
  <c r="L3403" i="13" s="1"/>
  <c r="H2827" i="13"/>
  <c r="I2827" i="13" s="1"/>
  <c r="L2827" i="13" s="1"/>
  <c r="H413" i="13"/>
  <c r="I413" i="13" s="1"/>
  <c r="L413" i="13" s="1"/>
  <c r="H3930" i="13"/>
  <c r="I3930" i="13" s="1"/>
  <c r="L3930" i="13" s="1"/>
  <c r="H1723" i="13"/>
  <c r="I1723" i="13" s="1"/>
  <c r="L1723" i="13" s="1"/>
  <c r="H3448" i="13"/>
  <c r="I3448" i="13" s="1"/>
  <c r="L3448" i="13" s="1"/>
  <c r="H3420" i="13"/>
  <c r="I3420" i="13" s="1"/>
  <c r="L3420" i="13" s="1"/>
  <c r="H768" i="13"/>
  <c r="I768" i="13" s="1"/>
  <c r="L768" i="13" s="1"/>
  <c r="H1331" i="13"/>
  <c r="I1331" i="13" s="1"/>
  <c r="L1331" i="13" s="1"/>
  <c r="H2116" i="13"/>
  <c r="I2116" i="13" s="1"/>
  <c r="L2116" i="13" s="1"/>
  <c r="H4156" i="13"/>
  <c r="I4156" i="13" s="1"/>
  <c r="L4156" i="13" s="1"/>
  <c r="H691" i="13"/>
  <c r="I691" i="13" s="1"/>
  <c r="L691" i="13" s="1"/>
  <c r="H2897" i="13"/>
  <c r="I2897" i="13" s="1"/>
  <c r="L2897" i="13" s="1"/>
  <c r="H2726" i="13"/>
  <c r="I2726" i="13" s="1"/>
  <c r="L2726" i="13" s="1"/>
  <c r="H2665" i="13"/>
  <c r="I2665" i="13" s="1"/>
  <c r="L2665" i="13" s="1"/>
  <c r="H3849" i="13"/>
  <c r="I3849" i="13" s="1"/>
  <c r="L3849" i="13" s="1"/>
  <c r="H1538" i="13"/>
  <c r="I1538" i="13" s="1"/>
  <c r="L1538" i="13" s="1"/>
  <c r="H646" i="13"/>
  <c r="I646" i="13" s="1"/>
  <c r="L646" i="13" s="1"/>
  <c r="H891" i="13"/>
  <c r="I891" i="13" s="1"/>
  <c r="L891" i="13" s="1"/>
  <c r="H3264" i="13"/>
  <c r="I3264" i="13" s="1"/>
  <c r="L3264" i="13" s="1"/>
  <c r="H1091" i="13"/>
  <c r="I1091" i="13" s="1"/>
  <c r="L1091" i="13" s="1"/>
  <c r="H1494" i="13"/>
  <c r="I1494" i="13" s="1"/>
  <c r="L1494" i="13" s="1"/>
  <c r="H3140" i="13"/>
  <c r="I3140" i="13" s="1"/>
  <c r="L3140" i="13" s="1"/>
  <c r="H2632" i="13"/>
  <c r="I2632" i="13" s="1"/>
  <c r="L2632" i="13" s="1"/>
  <c r="H555" i="13"/>
  <c r="I555" i="13" s="1"/>
  <c r="L555" i="13" s="1"/>
  <c r="H4204" i="13"/>
  <c r="I4204" i="13" s="1"/>
  <c r="L4204" i="13" s="1"/>
  <c r="H2590" i="13"/>
  <c r="I2590" i="13" s="1"/>
  <c r="L2590" i="13" s="1"/>
  <c r="H2332" i="13"/>
  <c r="I2332" i="13" s="1"/>
  <c r="L2332" i="13" s="1"/>
  <c r="H3118" i="13"/>
  <c r="I3118" i="13" s="1"/>
  <c r="L3118" i="13" s="1"/>
  <c r="H1755" i="13"/>
  <c r="I1755" i="13" s="1"/>
  <c r="L1755" i="13" s="1"/>
  <c r="H1230" i="13"/>
  <c r="I1230" i="13" s="1"/>
  <c r="L1230" i="13" s="1"/>
  <c r="H4039" i="13"/>
  <c r="I4039" i="13" s="1"/>
  <c r="L4039" i="13" s="1"/>
  <c r="H1674" i="13"/>
  <c r="I1674" i="13" s="1"/>
  <c r="L1674" i="13" s="1"/>
  <c r="H372" i="13"/>
  <c r="I372" i="13" s="1"/>
  <c r="L372" i="13" s="1"/>
  <c r="H1164" i="13"/>
  <c r="I1164" i="13" s="1"/>
  <c r="L1164" i="13" s="1"/>
  <c r="H73" i="13"/>
  <c r="I73" i="13" s="1"/>
  <c r="L73" i="13" s="1"/>
  <c r="H1397" i="13"/>
  <c r="I1397" i="13" s="1"/>
  <c r="L1397" i="13" s="1"/>
  <c r="H4125" i="13"/>
  <c r="I4125" i="13" s="1"/>
  <c r="L4125" i="13" s="1"/>
  <c r="H878" i="13"/>
  <c r="I878" i="13" s="1"/>
  <c r="L878" i="13" s="1"/>
  <c r="H1309" i="13"/>
  <c r="I1309" i="13" s="1"/>
  <c r="L1309" i="13" s="1"/>
  <c r="H361" i="13"/>
  <c r="I361" i="13" s="1"/>
  <c r="L361" i="13" s="1"/>
  <c r="H706" i="13"/>
  <c r="I706" i="13" s="1"/>
  <c r="L706" i="13" s="1"/>
  <c r="H2365" i="13"/>
  <c r="I2365" i="13" s="1"/>
  <c r="L2365" i="13" s="1"/>
  <c r="H2446" i="13"/>
  <c r="I2446" i="13" s="1"/>
  <c r="L2446" i="13" s="1"/>
  <c r="H2573" i="13"/>
  <c r="I2573" i="13" s="1"/>
  <c r="L2573" i="13" s="1"/>
  <c r="H3174" i="13"/>
  <c r="I3174" i="13" s="1"/>
  <c r="L3174" i="13" s="1"/>
  <c r="H269" i="13"/>
  <c r="I269" i="13" s="1"/>
  <c r="L269" i="13" s="1"/>
  <c r="H14" i="13"/>
  <c r="I14" i="13" s="1"/>
  <c r="L14" i="13" s="1"/>
  <c r="H1436" i="13"/>
  <c r="I1436" i="13" s="1"/>
  <c r="L1436" i="13" s="1"/>
  <c r="H3916" i="13"/>
  <c r="I3916" i="13" s="1"/>
  <c r="L3916" i="13" s="1"/>
  <c r="H645" i="13"/>
  <c r="I645" i="13" s="1"/>
  <c r="L645" i="13" s="1"/>
  <c r="H3106" i="13"/>
  <c r="I3106" i="13" s="1"/>
  <c r="L3106" i="13" s="1"/>
  <c r="H4014" i="13"/>
  <c r="I4014" i="13" s="1"/>
  <c r="L4014" i="13" s="1"/>
  <c r="H806" i="13"/>
  <c r="I806" i="13" s="1"/>
  <c r="L806" i="13" s="1"/>
  <c r="H3834" i="13"/>
  <c r="I3834" i="13" s="1"/>
  <c r="L3834" i="13" s="1"/>
  <c r="H4044" i="13"/>
  <c r="I4044" i="13" s="1"/>
  <c r="L4044" i="13" s="1"/>
  <c r="H2054" i="13"/>
  <c r="I2054" i="13" s="1"/>
  <c r="L2054" i="13" s="1"/>
  <c r="H3773" i="13"/>
  <c r="I3773" i="13" s="1"/>
  <c r="L3773" i="13" s="1"/>
  <c r="H1216" i="13"/>
  <c r="I1216" i="13" s="1"/>
  <c r="L1216" i="13" s="1"/>
  <c r="H3422" i="13"/>
  <c r="I3422" i="13" s="1"/>
  <c r="L3422" i="13" s="1"/>
  <c r="H574" i="13"/>
  <c r="I574" i="13" s="1"/>
  <c r="L574" i="13" s="1"/>
  <c r="H3209" i="13"/>
  <c r="I3209" i="13" s="1"/>
  <c r="L3209" i="13" s="1"/>
  <c r="H3588" i="13"/>
  <c r="I3588" i="13" s="1"/>
  <c r="L3588" i="13" s="1"/>
  <c r="H2587" i="13"/>
  <c r="I2587" i="13" s="1"/>
  <c r="L2587" i="13" s="1"/>
  <c r="H2172" i="13"/>
  <c r="I2172" i="13" s="1"/>
  <c r="L2172" i="13" s="1"/>
  <c r="H1233" i="13"/>
  <c r="I1233" i="13" s="1"/>
  <c r="L1233" i="13" s="1"/>
  <c r="H61" i="13"/>
  <c r="I61" i="13" s="1"/>
  <c r="L61" i="13" s="1"/>
  <c r="H2985" i="13"/>
  <c r="I2985" i="13" s="1"/>
  <c r="L2985" i="13" s="1"/>
  <c r="H857" i="13"/>
  <c r="I857" i="13" s="1"/>
  <c r="L857" i="13" s="1"/>
  <c r="H274" i="13"/>
  <c r="I274" i="13" s="1"/>
  <c r="L274" i="13" s="1"/>
  <c r="H324" i="13"/>
  <c r="I324" i="13" s="1"/>
  <c r="L324" i="13" s="1"/>
  <c r="H1963" i="13"/>
  <c r="I1963" i="13" s="1"/>
  <c r="L1963" i="13" s="1"/>
  <c r="H3839" i="13"/>
  <c r="I3839" i="13" s="1"/>
  <c r="L3839" i="13" s="1"/>
  <c r="H2650" i="13"/>
  <c r="I2650" i="13" s="1"/>
  <c r="L2650" i="13" s="1"/>
  <c r="H1132" i="13"/>
  <c r="I1132" i="13" s="1"/>
  <c r="L1132" i="13" s="1"/>
  <c r="H1816" i="13"/>
  <c r="I1816" i="13" s="1"/>
  <c r="L1816" i="13" s="1"/>
  <c r="H3899" i="13"/>
  <c r="I3899" i="13" s="1"/>
  <c r="L3899" i="13" s="1"/>
  <c r="H1663" i="13"/>
  <c r="I1663" i="13" s="1"/>
  <c r="L1663" i="13" s="1"/>
  <c r="H333" i="13"/>
  <c r="I333" i="13" s="1"/>
  <c r="L333" i="13" s="1"/>
  <c r="H226" i="13"/>
  <c r="I226" i="13" s="1"/>
  <c r="L226" i="13" s="1"/>
  <c r="H3410" i="13"/>
  <c r="I3410" i="13" s="1"/>
  <c r="L3410" i="13" s="1"/>
  <c r="H71" i="13"/>
  <c r="I71" i="13" s="1"/>
  <c r="L71" i="13" s="1"/>
  <c r="H2273" i="13"/>
  <c r="I2273" i="13" s="1"/>
  <c r="L2273" i="13" s="1"/>
  <c r="H1553" i="13"/>
  <c r="I1553" i="13" s="1"/>
  <c r="L1553" i="13" s="1"/>
  <c r="H1660" i="13"/>
  <c r="I1660" i="13" s="1"/>
  <c r="L1660" i="13" s="1"/>
  <c r="H1863" i="13"/>
  <c r="I1863" i="13" s="1"/>
  <c r="L1863" i="13" s="1"/>
  <c r="H3704" i="13"/>
  <c r="I3704" i="13" s="1"/>
  <c r="L3704" i="13" s="1"/>
  <c r="H3182" i="13"/>
  <c r="I3182" i="13" s="1"/>
  <c r="L3182" i="13" s="1"/>
  <c r="H359" i="13"/>
  <c r="I359" i="13" s="1"/>
  <c r="L359" i="13" s="1"/>
  <c r="H233" i="13"/>
  <c r="I233" i="13" s="1"/>
  <c r="L233" i="13" s="1"/>
  <c r="H3504" i="13"/>
  <c r="I3504" i="13" s="1"/>
  <c r="L3504" i="13" s="1"/>
  <c r="H2432" i="13"/>
  <c r="I2432" i="13" s="1"/>
  <c r="L2432" i="13" s="1"/>
  <c r="H3938" i="13"/>
  <c r="I3938" i="13" s="1"/>
  <c r="L3938" i="13" s="1"/>
  <c r="H950" i="13"/>
  <c r="I950" i="13" s="1"/>
  <c r="L950" i="13" s="1"/>
  <c r="H1210" i="13"/>
  <c r="I1210" i="13" s="1"/>
  <c r="L1210" i="13" s="1"/>
  <c r="H955" i="13"/>
  <c r="I955" i="13" s="1"/>
  <c r="L955" i="13" s="1"/>
  <c r="H1055" i="13"/>
  <c r="I1055" i="13" s="1"/>
  <c r="L1055" i="13" s="1"/>
  <c r="H300" i="13"/>
  <c r="I300" i="13" s="1"/>
  <c r="L300" i="13" s="1"/>
  <c r="H4188" i="13"/>
  <c r="I4188" i="13" s="1"/>
  <c r="L4188" i="13" s="1"/>
  <c r="H916" i="13"/>
  <c r="I916" i="13" s="1"/>
  <c r="L916" i="13" s="1"/>
  <c r="H3573" i="13"/>
  <c r="I3573" i="13" s="1"/>
  <c r="L3573" i="13" s="1"/>
  <c r="H4089" i="13"/>
  <c r="I4089" i="13" s="1"/>
  <c r="L4089" i="13" s="1"/>
  <c r="H3828" i="13"/>
  <c r="I3828" i="13" s="1"/>
  <c r="L3828" i="13" s="1"/>
  <c r="H2945" i="13"/>
  <c r="I2945" i="13" s="1"/>
  <c r="L2945" i="13" s="1"/>
  <c r="H3236" i="13"/>
  <c r="I3236" i="13" s="1"/>
  <c r="L3236" i="13" s="1"/>
  <c r="H4141" i="13"/>
  <c r="I4141" i="13" s="1"/>
  <c r="L4141" i="13" s="1"/>
  <c r="H2743" i="13"/>
  <c r="I2743" i="13" s="1"/>
  <c r="L2743" i="13" s="1"/>
  <c r="H3929" i="13"/>
  <c r="I3929" i="13" s="1"/>
  <c r="L3929" i="13" s="1"/>
  <c r="H3179" i="13"/>
  <c r="I3179" i="13" s="1"/>
  <c r="L3179" i="13" s="1"/>
  <c r="H2155" i="13"/>
  <c r="I2155" i="13" s="1"/>
  <c r="L2155" i="13" s="1"/>
  <c r="H525" i="13"/>
  <c r="I525" i="13" s="1"/>
  <c r="L525" i="13" s="1"/>
  <c r="H3416" i="13"/>
  <c r="I3416" i="13" s="1"/>
  <c r="L3416" i="13" s="1"/>
  <c r="H4063" i="13"/>
  <c r="I4063" i="13" s="1"/>
  <c r="L4063" i="13" s="1"/>
  <c r="H1403" i="13"/>
  <c r="I1403" i="13" s="1"/>
  <c r="L1403" i="13" s="1"/>
  <c r="H3361" i="13"/>
  <c r="I3361" i="13" s="1"/>
  <c r="L3361" i="13" s="1"/>
  <c r="H3382" i="13"/>
  <c r="I3382" i="13" s="1"/>
  <c r="L3382" i="13" s="1"/>
  <c r="H1152" i="13"/>
  <c r="I1152" i="13" s="1"/>
  <c r="L1152" i="13" s="1"/>
  <c r="H912" i="13"/>
  <c r="I912" i="13" s="1"/>
  <c r="L912" i="13" s="1"/>
  <c r="H1238" i="13"/>
  <c r="I1238" i="13" s="1"/>
  <c r="L1238" i="13" s="1"/>
  <c r="H3601" i="13"/>
  <c r="I3601" i="13" s="1"/>
  <c r="L3601" i="13" s="1"/>
  <c r="H4004" i="13"/>
  <c r="I4004" i="13" s="1"/>
  <c r="L4004" i="13" s="1"/>
  <c r="H821" i="13"/>
  <c r="I821" i="13" s="1"/>
  <c r="L821" i="13" s="1"/>
  <c r="H3880" i="13"/>
  <c r="I3880" i="13" s="1"/>
  <c r="L3880" i="13" s="1"/>
  <c r="H3213" i="13"/>
  <c r="I3213" i="13" s="1"/>
  <c r="L3213" i="13" s="1"/>
  <c r="H1396" i="13"/>
  <c r="I1396" i="13" s="1"/>
  <c r="L1396" i="13" s="1"/>
  <c r="H3391" i="13"/>
  <c r="I3391" i="13" s="1"/>
  <c r="L3391" i="13" s="1"/>
  <c r="H1033" i="13"/>
  <c r="I1033" i="13" s="1"/>
  <c r="L1033" i="13" s="1"/>
  <c r="H3107" i="13"/>
  <c r="I3107" i="13" s="1"/>
  <c r="L3107" i="13" s="1"/>
  <c r="H3941" i="13"/>
  <c r="I3941" i="13" s="1"/>
  <c r="L3941" i="13" s="1"/>
  <c r="H942" i="13"/>
  <c r="I942" i="13" s="1"/>
  <c r="L942" i="13" s="1"/>
  <c r="H2559" i="13"/>
  <c r="I2559" i="13" s="1"/>
  <c r="L2559" i="13" s="1"/>
  <c r="H3103" i="13"/>
  <c r="I3103" i="13" s="1"/>
  <c r="L3103" i="13" s="1"/>
  <c r="H1949" i="13"/>
  <c r="I1949" i="13" s="1"/>
  <c r="L1949" i="13" s="1"/>
  <c r="H3649" i="13"/>
  <c r="I3649" i="13" s="1"/>
  <c r="L3649" i="13" s="1"/>
  <c r="H2439" i="13"/>
  <c r="I2439" i="13" s="1"/>
  <c r="L2439" i="13" s="1"/>
  <c r="H3964" i="13"/>
  <c r="I3964" i="13" s="1"/>
  <c r="L3964" i="13" s="1"/>
  <c r="H2261" i="13"/>
  <c r="I2261" i="13" s="1"/>
  <c r="L2261" i="13" s="1"/>
  <c r="H189" i="13"/>
  <c r="I189" i="13" s="1"/>
  <c r="L189" i="13" s="1"/>
  <c r="H3663" i="13"/>
  <c r="I3663" i="13" s="1"/>
  <c r="L3663" i="13" s="1"/>
  <c r="H1054" i="13"/>
  <c r="I1054" i="13" s="1"/>
  <c r="L1054" i="13" s="1"/>
  <c r="H3698" i="13"/>
  <c r="I3698" i="13" s="1"/>
  <c r="L3698" i="13" s="1"/>
  <c r="H1284" i="13"/>
  <c r="I1284" i="13" s="1"/>
  <c r="L1284" i="13" s="1"/>
  <c r="H3041" i="13"/>
  <c r="I3041" i="13" s="1"/>
  <c r="L3041" i="13" s="1"/>
  <c r="H3162" i="13"/>
  <c r="I3162" i="13" s="1"/>
  <c r="L3162" i="13" s="1"/>
  <c r="H3872" i="13"/>
  <c r="I3872" i="13" s="1"/>
  <c r="L3872" i="13" s="1"/>
  <c r="H1013" i="13"/>
  <c r="I1013" i="13" s="1"/>
  <c r="L1013" i="13" s="1"/>
  <c r="H409" i="13"/>
  <c r="I409" i="13" s="1"/>
  <c r="L409" i="13" s="1"/>
  <c r="H1878" i="13"/>
  <c r="I1878" i="13" s="1"/>
  <c r="L1878" i="13" s="1"/>
  <c r="H1610" i="13"/>
  <c r="I1610" i="13" s="1"/>
  <c r="L1610" i="13" s="1"/>
  <c r="H941" i="13"/>
  <c r="I941" i="13" s="1"/>
  <c r="L941" i="13" s="1"/>
  <c r="H4171" i="13"/>
  <c r="I4171" i="13" s="1"/>
  <c r="L4171" i="13" s="1"/>
  <c r="H1090" i="13"/>
  <c r="I1090" i="13" s="1"/>
  <c r="L1090" i="13" s="1"/>
  <c r="H1588" i="13"/>
  <c r="I1588" i="13" s="1"/>
  <c r="L1588" i="13" s="1"/>
  <c r="H1550" i="13"/>
  <c r="I1550" i="13" s="1"/>
  <c r="L1550" i="13" s="1"/>
  <c r="H3244" i="13"/>
  <c r="I3244" i="13" s="1"/>
  <c r="L3244" i="13" s="1"/>
  <c r="H18" i="13"/>
  <c r="I18" i="13" s="1"/>
  <c r="L18" i="13" s="1"/>
  <c r="H2591" i="13"/>
  <c r="I2591" i="13" s="1"/>
  <c r="L2591" i="13" s="1"/>
  <c r="H3998" i="13"/>
  <c r="I3998" i="13" s="1"/>
  <c r="L3998" i="13" s="1"/>
  <c r="H3446" i="13"/>
  <c r="I3446" i="13" s="1"/>
  <c r="L3446" i="13" s="1"/>
  <c r="H2421" i="13"/>
  <c r="I2421" i="13" s="1"/>
  <c r="L2421" i="13" s="1"/>
  <c r="H2448" i="13"/>
  <c r="I2448" i="13" s="1"/>
  <c r="L2448" i="13" s="1"/>
  <c r="H181" i="13"/>
  <c r="I181" i="13" s="1"/>
  <c r="L181" i="13" s="1"/>
  <c r="H3073" i="13"/>
  <c r="I3073" i="13" s="1"/>
  <c r="L3073" i="13" s="1"/>
  <c r="H3336" i="13"/>
  <c r="I3336" i="13" s="1"/>
  <c r="L3336" i="13" s="1"/>
  <c r="H585" i="13"/>
  <c r="I585" i="13" s="1"/>
  <c r="L585" i="13" s="1"/>
  <c r="H1836" i="13"/>
  <c r="I1836" i="13" s="1"/>
  <c r="L1836" i="13" s="1"/>
  <c r="H773" i="13"/>
  <c r="I773" i="13" s="1"/>
  <c r="L773" i="13" s="1"/>
  <c r="H1813" i="13"/>
  <c r="I1813" i="13" s="1"/>
  <c r="L1813" i="13" s="1"/>
  <c r="H3097" i="13"/>
  <c r="I3097" i="13" s="1"/>
  <c r="L3097" i="13" s="1"/>
  <c r="H1347" i="13"/>
  <c r="I1347" i="13" s="1"/>
  <c r="L1347" i="13" s="1"/>
  <c r="H1287" i="13"/>
  <c r="I1287" i="13" s="1"/>
  <c r="L1287" i="13" s="1"/>
  <c r="H3857" i="13"/>
  <c r="I3857" i="13" s="1"/>
  <c r="L3857" i="13" s="1"/>
  <c r="H429" i="13"/>
  <c r="I429" i="13" s="1"/>
  <c r="L429" i="13" s="1"/>
  <c r="H2475" i="13"/>
  <c r="I2475" i="13" s="1"/>
  <c r="L2475" i="13" s="1"/>
  <c r="H1146" i="13"/>
  <c r="I1146" i="13" s="1"/>
  <c r="L1146" i="13" s="1"/>
  <c r="H725" i="13"/>
  <c r="I725" i="13" s="1"/>
  <c r="L725" i="13" s="1"/>
  <c r="H3672" i="13"/>
  <c r="I3672" i="13" s="1"/>
  <c r="L3672" i="13" s="1"/>
  <c r="H1455" i="13"/>
  <c r="I1455" i="13" s="1"/>
  <c r="L1455" i="13" s="1"/>
  <c r="H313" i="13"/>
  <c r="I313" i="13" s="1"/>
  <c r="L313" i="13" s="1"/>
  <c r="H3687" i="13"/>
  <c r="I3687" i="13" s="1"/>
  <c r="L3687" i="13" s="1"/>
  <c r="H2807" i="13"/>
  <c r="I2807" i="13" s="1"/>
  <c r="L2807" i="13" s="1"/>
  <c r="H2266" i="13"/>
  <c r="I2266" i="13" s="1"/>
  <c r="L2266" i="13" s="1"/>
  <c r="H920" i="13"/>
  <c r="I920" i="13" s="1"/>
  <c r="L920" i="13" s="1"/>
  <c r="H3873" i="13"/>
  <c r="I3873" i="13" s="1"/>
  <c r="L3873" i="13" s="1"/>
  <c r="H1914" i="13"/>
  <c r="I1914" i="13" s="1"/>
  <c r="L1914" i="13" s="1"/>
  <c r="H2693" i="13"/>
  <c r="I2693" i="13" s="1"/>
  <c r="L2693" i="13" s="1"/>
  <c r="H370" i="13"/>
  <c r="I370" i="13" s="1"/>
  <c r="L370" i="13" s="1"/>
  <c r="H2310" i="13"/>
  <c r="I2310" i="13" s="1"/>
  <c r="L2310" i="13" s="1"/>
  <c r="H311" i="13"/>
  <c r="I311" i="13" s="1"/>
  <c r="L311" i="13" s="1"/>
  <c r="H2976" i="13"/>
  <c r="I2976" i="13" s="1"/>
  <c r="L2976" i="13" s="1"/>
  <c r="H3378" i="13"/>
  <c r="I3378" i="13" s="1"/>
  <c r="L3378" i="13" s="1"/>
  <c r="H2178" i="13"/>
  <c r="I2178" i="13" s="1"/>
  <c r="L2178" i="13" s="1"/>
  <c r="H557" i="13"/>
  <c r="I557" i="13" s="1"/>
  <c r="L557" i="13" s="1"/>
  <c r="H1823" i="13"/>
  <c r="I1823" i="13" s="1"/>
  <c r="L1823" i="13" s="1"/>
  <c r="H4206" i="13"/>
  <c r="I4206" i="13" s="1"/>
  <c r="L4206" i="13" s="1"/>
  <c r="H2643" i="13"/>
  <c r="I2643" i="13" s="1"/>
  <c r="L2643" i="13" s="1"/>
  <c r="H336" i="13"/>
  <c r="I336" i="13" s="1"/>
  <c r="L336" i="13" s="1"/>
  <c r="H1560" i="13"/>
  <c r="I1560" i="13" s="1"/>
  <c r="L1560" i="13" s="1"/>
  <c r="H2234" i="13"/>
  <c r="I2234" i="13" s="1"/>
  <c r="L2234" i="13" s="1"/>
  <c r="H1475" i="13"/>
  <c r="I1475" i="13" s="1"/>
  <c r="L1475" i="13" s="1"/>
  <c r="H3902" i="13"/>
  <c r="I3902" i="13" s="1"/>
  <c r="L3902" i="13" s="1"/>
  <c r="H2860" i="13"/>
  <c r="I2860" i="13" s="1"/>
  <c r="L2860" i="13" s="1"/>
  <c r="H2760" i="13"/>
  <c r="I2760" i="13" s="1"/>
  <c r="L2760" i="13" s="1"/>
  <c r="H1008" i="13"/>
  <c r="I1008" i="13" s="1"/>
  <c r="L1008" i="13" s="1"/>
  <c r="H657" i="13"/>
  <c r="I657" i="13" s="1"/>
  <c r="L657" i="13" s="1"/>
  <c r="H1941" i="13"/>
  <c r="I1941" i="13" s="1"/>
  <c r="L1941" i="13" s="1"/>
  <c r="H3204" i="13"/>
  <c r="I3204" i="13" s="1"/>
  <c r="L3204" i="13" s="1"/>
  <c r="H2366" i="13"/>
  <c r="I2366" i="13" s="1"/>
  <c r="L2366" i="13" s="1"/>
  <c r="H2017" i="13"/>
  <c r="I2017" i="13" s="1"/>
  <c r="L2017" i="13" s="1"/>
  <c r="H2425" i="13"/>
  <c r="I2425" i="13" s="1"/>
  <c r="L2425" i="13" s="1"/>
  <c r="H1083" i="13"/>
  <c r="I1083" i="13" s="1"/>
  <c r="L1083" i="13" s="1"/>
  <c r="H1984" i="13"/>
  <c r="I1984" i="13" s="1"/>
  <c r="L1984" i="13" s="1"/>
  <c r="H383" i="13"/>
  <c r="I383" i="13" s="1"/>
  <c r="L383" i="13" s="1"/>
  <c r="H672" i="13"/>
  <c r="I672" i="13" s="1"/>
  <c r="L672" i="13" s="1"/>
  <c r="H3431" i="13"/>
  <c r="I3431" i="13" s="1"/>
  <c r="L3431" i="13" s="1"/>
  <c r="H1261" i="13"/>
  <c r="I1261" i="13" s="1"/>
  <c r="L1261" i="13" s="1"/>
  <c r="H2270" i="13"/>
  <c r="I2270" i="13" s="1"/>
  <c r="L2270" i="13" s="1"/>
  <c r="H4017" i="13"/>
  <c r="I4017" i="13" s="1"/>
  <c r="L4017" i="13" s="1"/>
  <c r="H2742" i="13"/>
  <c r="I2742" i="13" s="1"/>
  <c r="L2742" i="13" s="1"/>
  <c r="H779" i="13"/>
  <c r="I779" i="13" s="1"/>
  <c r="L779" i="13" s="1"/>
  <c r="H3895" i="13"/>
  <c r="I3895" i="13" s="1"/>
  <c r="L3895" i="13" s="1"/>
  <c r="H3114" i="13"/>
  <c r="I3114" i="13" s="1"/>
  <c r="L3114" i="13" s="1"/>
  <c r="H2397" i="13"/>
  <c r="I2397" i="13" s="1"/>
  <c r="L2397" i="13" s="1"/>
  <c r="H2035" i="13"/>
  <c r="I2035" i="13" s="1"/>
  <c r="L2035" i="13" s="1"/>
  <c r="H3383" i="13"/>
  <c r="I3383" i="13" s="1"/>
  <c r="L3383" i="13" s="1"/>
  <c r="H565" i="13"/>
  <c r="I565" i="13" s="1"/>
  <c r="L565" i="13" s="1"/>
  <c r="H1838" i="13"/>
  <c r="I1838" i="13" s="1"/>
  <c r="L1838" i="13" s="1"/>
  <c r="H2419" i="13"/>
  <c r="I2419" i="13" s="1"/>
  <c r="L2419" i="13" s="1"/>
  <c r="H2768" i="13"/>
  <c r="I2768" i="13" s="1"/>
  <c r="L2768" i="13" s="1"/>
  <c r="H586" i="13"/>
  <c r="I586" i="13" s="1"/>
  <c r="L586" i="13" s="1"/>
  <c r="H3486" i="13"/>
  <c r="I3486" i="13" s="1"/>
  <c r="L3486" i="13" s="1"/>
  <c r="H3346" i="13"/>
  <c r="I3346" i="13" s="1"/>
  <c r="L3346" i="13" s="1"/>
  <c r="H1576" i="13"/>
  <c r="I1576" i="13" s="1"/>
  <c r="L1576" i="13" s="1"/>
  <c r="H734" i="13"/>
  <c r="I734" i="13" s="1"/>
  <c r="L734" i="13" s="1"/>
  <c r="H902" i="13"/>
  <c r="I902" i="13" s="1"/>
  <c r="L902" i="13" s="1"/>
  <c r="H2862" i="13"/>
  <c r="I2862" i="13" s="1"/>
  <c r="L2862" i="13" s="1"/>
  <c r="H3034" i="13"/>
  <c r="I3034" i="13" s="1"/>
  <c r="L3034" i="13" s="1"/>
  <c r="H2027" i="13"/>
  <c r="I2027" i="13" s="1"/>
  <c r="L2027" i="13" s="1"/>
  <c r="H3401" i="13"/>
  <c r="I3401" i="13" s="1"/>
  <c r="L3401" i="13" s="1"/>
  <c r="H3851" i="13"/>
  <c r="I3851" i="13" s="1"/>
  <c r="L3851" i="13" s="1"/>
  <c r="H2979" i="13"/>
  <c r="I2979" i="13" s="1"/>
  <c r="L2979" i="13" s="1"/>
  <c r="H3135" i="13"/>
  <c r="I3135" i="13" s="1"/>
  <c r="L3135" i="13" s="1"/>
  <c r="H1308" i="13"/>
  <c r="I1308" i="13" s="1"/>
  <c r="L1308" i="13" s="1"/>
  <c r="H1510" i="13"/>
  <c r="I1510" i="13" s="1"/>
  <c r="L1510" i="13" s="1"/>
  <c r="H1116" i="13"/>
  <c r="I1116" i="13" s="1"/>
  <c r="L1116" i="13" s="1"/>
  <c r="H1209" i="13"/>
  <c r="I1209" i="13" s="1"/>
  <c r="L1209" i="13" s="1"/>
  <c r="H82" i="13"/>
  <c r="I82" i="13" s="1"/>
  <c r="L82" i="13" s="1"/>
  <c r="H3396" i="13"/>
  <c r="I3396" i="13" s="1"/>
  <c r="L3396" i="13" s="1"/>
  <c r="H2083" i="13"/>
  <c r="I2083" i="13" s="1"/>
  <c r="L2083" i="13" s="1"/>
  <c r="H840" i="13"/>
  <c r="I840" i="13" s="1"/>
  <c r="L840" i="13" s="1"/>
  <c r="H1082" i="13"/>
  <c r="I1082" i="13" s="1"/>
  <c r="L1082" i="13" s="1"/>
  <c r="H1711" i="13"/>
  <c r="I1711" i="13" s="1"/>
  <c r="L1711" i="13" s="1"/>
  <c r="H1017" i="13"/>
  <c r="I1017" i="13" s="1"/>
  <c r="L1017" i="13" s="1"/>
  <c r="H196" i="13"/>
  <c r="I196" i="13" s="1"/>
  <c r="L196" i="13" s="1"/>
  <c r="H1302" i="13"/>
  <c r="I1302" i="13" s="1"/>
  <c r="L1302" i="13" s="1"/>
  <c r="H3470" i="13"/>
  <c r="I3470" i="13" s="1"/>
  <c r="L3470" i="13" s="1"/>
  <c r="H2563" i="13"/>
  <c r="I2563" i="13" s="1"/>
  <c r="L2563" i="13" s="1"/>
  <c r="H2806" i="13"/>
  <c r="I2806" i="13" s="1"/>
  <c r="L2806" i="13" s="1"/>
  <c r="H4078" i="13"/>
  <c r="I4078" i="13" s="1"/>
  <c r="L4078" i="13" s="1"/>
  <c r="H3640" i="13"/>
  <c r="I3640" i="13" s="1"/>
  <c r="L3640" i="13" s="1"/>
  <c r="H1606" i="13"/>
  <c r="I1606" i="13" s="1"/>
  <c r="L1606" i="13" s="1"/>
  <c r="H3423" i="13"/>
  <c r="I3423" i="13" s="1"/>
  <c r="L3423" i="13" s="1"/>
  <c r="H2275" i="13"/>
  <c r="I2275" i="13" s="1"/>
  <c r="L2275" i="13" s="1"/>
  <c r="H1643" i="13"/>
  <c r="I1643" i="13" s="1"/>
  <c r="L1643" i="13" s="1"/>
  <c r="H2615" i="13"/>
  <c r="I2615" i="13" s="1"/>
  <c r="L2615" i="13" s="1"/>
  <c r="H407" i="13"/>
  <c r="I407" i="13" s="1"/>
  <c r="L407" i="13" s="1"/>
  <c r="H2395" i="13"/>
  <c r="I2395" i="13" s="1"/>
  <c r="L2395" i="13" s="1"/>
  <c r="H3029" i="13"/>
  <c r="I3029" i="13" s="1"/>
  <c r="L3029" i="13" s="1"/>
  <c r="H2305" i="13"/>
  <c r="I2305" i="13" s="1"/>
  <c r="L2305" i="13" s="1"/>
  <c r="H2892" i="13"/>
  <c r="I2892" i="13" s="1"/>
  <c r="L2892" i="13" s="1"/>
  <c r="H1876" i="13"/>
  <c r="I1876" i="13" s="1"/>
  <c r="L1876" i="13" s="1"/>
  <c r="H2788" i="13"/>
  <c r="I2788" i="13" s="1"/>
  <c r="L2788" i="13" s="1"/>
  <c r="H3580" i="13"/>
  <c r="I3580" i="13" s="1"/>
  <c r="L3580" i="13" s="1"/>
  <c r="H4205" i="13"/>
  <c r="I4205" i="13" s="1"/>
  <c r="L4205" i="13" s="1"/>
  <c r="H2681" i="13"/>
  <c r="I2681" i="13" s="1"/>
  <c r="L2681" i="13" s="1"/>
  <c r="H2142" i="13"/>
  <c r="I2142" i="13" s="1"/>
  <c r="L2142" i="13" s="1"/>
  <c r="H3006" i="13"/>
  <c r="I3006" i="13" s="1"/>
  <c r="L3006" i="13" s="1"/>
  <c r="H3167" i="13"/>
  <c r="I3167" i="13" s="1"/>
  <c r="L3167" i="13" s="1"/>
  <c r="H983" i="13"/>
  <c r="I983" i="13" s="1"/>
  <c r="L983" i="13" s="1"/>
  <c r="H2755" i="13"/>
  <c r="I2755" i="13" s="1"/>
  <c r="L2755" i="13" s="1"/>
  <c r="H2975" i="13"/>
  <c r="I2975" i="13" s="1"/>
  <c r="L2975" i="13" s="1"/>
  <c r="H3338" i="13"/>
  <c r="I3338" i="13" s="1"/>
  <c r="L3338" i="13" s="1"/>
  <c r="H2508" i="13"/>
  <c r="I2508" i="13" s="1"/>
  <c r="L2508" i="13" s="1"/>
  <c r="H4135" i="13"/>
  <c r="I4135" i="13" s="1"/>
  <c r="L4135" i="13" s="1"/>
  <c r="H70" i="13"/>
  <c r="I70" i="13" s="1"/>
  <c r="L70" i="13" s="1"/>
  <c r="H2839" i="13"/>
  <c r="I2839" i="13" s="1"/>
  <c r="L2839" i="13" s="1"/>
  <c r="H3500" i="13"/>
  <c r="I3500" i="13" s="1"/>
  <c r="L3500" i="13" s="1"/>
  <c r="H213" i="13"/>
  <c r="I213" i="13" s="1"/>
  <c r="L213" i="13" s="1"/>
  <c r="H2401" i="13"/>
  <c r="I2401" i="13" s="1"/>
  <c r="L2401" i="13" s="1"/>
  <c r="H3717" i="13"/>
  <c r="I3717" i="13" s="1"/>
  <c r="L3717" i="13" s="1"/>
  <c r="H2129" i="13"/>
  <c r="I2129" i="13" s="1"/>
  <c r="L2129" i="13" s="1"/>
  <c r="H1162" i="13"/>
  <c r="I1162" i="13" s="1"/>
  <c r="L1162" i="13" s="1"/>
  <c r="H4177" i="13"/>
  <c r="I4177" i="13" s="1"/>
  <c r="L4177" i="13" s="1"/>
  <c r="H1138" i="13"/>
  <c r="I1138" i="13" s="1"/>
  <c r="L1138" i="13" s="1"/>
  <c r="H2552" i="13"/>
  <c r="I2552" i="13" s="1"/>
  <c r="L2552" i="13" s="1"/>
  <c r="H2675" i="13"/>
  <c r="I2675" i="13" s="1"/>
  <c r="L2675" i="13" s="1"/>
  <c r="H1063" i="13"/>
  <c r="I1063" i="13" s="1"/>
  <c r="L1063" i="13" s="1"/>
  <c r="H340" i="13"/>
  <c r="I340" i="13" s="1"/>
  <c r="L340" i="13" s="1"/>
  <c r="H2582" i="13"/>
  <c r="I2582" i="13" s="1"/>
  <c r="L2582" i="13" s="1"/>
  <c r="H965" i="13"/>
  <c r="I965" i="13" s="1"/>
  <c r="L965" i="13" s="1"/>
  <c r="H3143" i="13"/>
  <c r="I3143" i="13" s="1"/>
  <c r="L3143" i="13" s="1"/>
  <c r="H3661" i="13"/>
  <c r="I3661" i="13" s="1"/>
  <c r="L3661" i="13" s="1"/>
  <c r="H1136" i="13"/>
  <c r="I1136" i="13" s="1"/>
  <c r="L1136" i="13" s="1"/>
  <c r="H1160" i="13"/>
  <c r="I1160" i="13" s="1"/>
  <c r="L1160" i="13" s="1"/>
  <c r="H3364" i="13"/>
  <c r="I3364" i="13" s="1"/>
  <c r="L3364" i="13" s="1"/>
  <c r="H977" i="13"/>
  <c r="I977" i="13" s="1"/>
  <c r="L977" i="13" s="1"/>
  <c r="H2875" i="13"/>
  <c r="I2875" i="13" s="1"/>
  <c r="L2875" i="13" s="1"/>
  <c r="H856" i="13"/>
  <c r="I856" i="13" s="1"/>
  <c r="L856" i="13" s="1"/>
  <c r="H253" i="13"/>
  <c r="I253" i="13" s="1"/>
  <c r="L253" i="13" s="1"/>
  <c r="H479" i="13"/>
  <c r="I479" i="13" s="1"/>
  <c r="L479" i="13" s="1"/>
  <c r="H35" i="13"/>
  <c r="I35" i="13" s="1"/>
  <c r="L35" i="13" s="1"/>
  <c r="H3868" i="13"/>
  <c r="I3868" i="13" s="1"/>
  <c r="L3868" i="13" s="1"/>
  <c r="H3858" i="13"/>
  <c r="I3858" i="13" s="1"/>
  <c r="L3858" i="13" s="1"/>
  <c r="H805" i="13"/>
  <c r="I805" i="13" s="1"/>
  <c r="L805" i="13" s="1"/>
  <c r="H3557" i="13"/>
  <c r="I3557" i="13" s="1"/>
  <c r="L3557" i="13" s="1"/>
  <c r="H562" i="13"/>
  <c r="I562" i="13" s="1"/>
  <c r="L562" i="13" s="1"/>
  <c r="H560" i="13"/>
  <c r="I560" i="13" s="1"/>
  <c r="L560" i="13" s="1"/>
  <c r="H229" i="13"/>
  <c r="I229" i="13" s="1"/>
  <c r="L229" i="13" s="1"/>
  <c r="H1358" i="13"/>
  <c r="I1358" i="13" s="1"/>
  <c r="L1358" i="13" s="1"/>
  <c r="H2798" i="13"/>
  <c r="I2798" i="13" s="1"/>
  <c r="L2798" i="13" s="1"/>
  <c r="H3951" i="13"/>
  <c r="I3951" i="13" s="1"/>
  <c r="L3951" i="13" s="1"/>
  <c r="H2138" i="13"/>
  <c r="I2138" i="13" s="1"/>
  <c r="L2138" i="13" s="1"/>
  <c r="H3488" i="13"/>
  <c r="I3488" i="13" s="1"/>
  <c r="L3488" i="13" s="1"/>
  <c r="H1174" i="13"/>
  <c r="I1174" i="13" s="1"/>
  <c r="L1174" i="13" s="1"/>
  <c r="H1989" i="13"/>
  <c r="I1989" i="13" s="1"/>
  <c r="L1989" i="13" s="1"/>
  <c r="H2490" i="13"/>
  <c r="I2490" i="13" s="1"/>
  <c r="L2490" i="13" s="1"/>
  <c r="H1298" i="13"/>
  <c r="I1298" i="13" s="1"/>
  <c r="L1298" i="13" s="1"/>
  <c r="H2805" i="13"/>
  <c r="I2805" i="13" s="1"/>
  <c r="L2805" i="13" s="1"/>
  <c r="H866" i="13"/>
  <c r="I866" i="13" s="1"/>
  <c r="L866" i="13" s="1"/>
  <c r="H3613" i="13"/>
  <c r="I3613" i="13" s="1"/>
  <c r="L3613" i="13" s="1"/>
  <c r="H3582" i="13"/>
  <c r="I3582" i="13" s="1"/>
  <c r="L3582" i="13" s="1"/>
  <c r="H2013" i="13"/>
  <c r="I2013" i="13" s="1"/>
  <c r="L2013" i="13" s="1"/>
  <c r="H356" i="13"/>
  <c r="I356" i="13" s="1"/>
  <c r="L356" i="13" s="1"/>
  <c r="H1729" i="13"/>
  <c r="I1729" i="13" s="1"/>
  <c r="L1729" i="13" s="1"/>
  <c r="H256" i="13"/>
  <c r="I256" i="13" s="1"/>
  <c r="L256" i="13" s="1"/>
  <c r="H4076" i="13"/>
  <c r="I4076" i="13" s="1"/>
  <c r="L4076" i="13" s="1"/>
  <c r="H292" i="13"/>
  <c r="I292" i="13" s="1"/>
  <c r="L292" i="13" s="1"/>
  <c r="H15" i="13"/>
  <c r="I15" i="13" s="1"/>
  <c r="L15" i="13" s="1"/>
  <c r="H1150" i="13"/>
  <c r="I1150" i="13" s="1"/>
  <c r="L1150" i="13" s="1"/>
  <c r="H4202" i="13"/>
  <c r="I4202" i="13" s="1"/>
  <c r="L4202" i="13" s="1"/>
  <c r="H3083" i="13"/>
  <c r="I3083" i="13" s="1"/>
  <c r="L3083" i="13" s="1"/>
  <c r="H270" i="13"/>
  <c r="I270" i="13" s="1"/>
  <c r="L270" i="13" s="1"/>
  <c r="H109" i="13"/>
  <c r="I109" i="13" s="1"/>
  <c r="L109" i="13" s="1"/>
  <c r="H1798" i="13"/>
  <c r="I1798" i="13" s="1"/>
  <c r="L1798" i="13" s="1"/>
  <c r="H2705" i="13"/>
  <c r="I2705" i="13" s="1"/>
  <c r="L2705" i="13" s="1"/>
  <c r="H1774" i="13"/>
  <c r="I1774" i="13" s="1"/>
  <c r="L1774" i="13" s="1"/>
  <c r="H1990" i="13"/>
  <c r="I1990" i="13" s="1"/>
  <c r="L1990" i="13" s="1"/>
  <c r="H2578" i="13"/>
  <c r="I2578" i="13" s="1"/>
  <c r="L2578" i="13" s="1"/>
  <c r="H1996" i="13"/>
  <c r="I1996" i="13" s="1"/>
  <c r="L1996" i="13" s="1"/>
  <c r="H1980" i="13"/>
  <c r="I1980" i="13" s="1"/>
  <c r="L1980" i="13" s="1"/>
  <c r="H20" i="13"/>
  <c r="I20" i="13" s="1"/>
  <c r="L20" i="13" s="1"/>
  <c r="H3538" i="13"/>
  <c r="I3538" i="13" s="1"/>
  <c r="L3538" i="13" s="1"/>
  <c r="H656" i="13"/>
  <c r="I656" i="13" s="1"/>
  <c r="L656" i="13" s="1"/>
  <c r="H3608" i="13"/>
  <c r="I3608" i="13" s="1"/>
  <c r="L3608" i="13" s="1"/>
  <c r="H107" i="13"/>
  <c r="I107" i="13" s="1"/>
  <c r="L107" i="13" s="1"/>
  <c r="H2444" i="13"/>
  <c r="I2444" i="13" s="1"/>
  <c r="L2444" i="13" s="1"/>
  <c r="H348" i="13"/>
  <c r="I348" i="13" s="1"/>
  <c r="L348" i="13" s="1"/>
  <c r="H363" i="13"/>
  <c r="I363" i="13" s="1"/>
  <c r="L363" i="13" s="1"/>
  <c r="H1814" i="13"/>
  <c r="I1814" i="13" s="1"/>
  <c r="L1814" i="13" s="1"/>
  <c r="H284" i="13"/>
  <c r="I284" i="13" s="1"/>
  <c r="L284" i="13" s="1"/>
  <c r="H550" i="13"/>
  <c r="I550" i="13" s="1"/>
  <c r="L550" i="13" s="1"/>
  <c r="H803" i="13"/>
  <c r="I803" i="13" s="1"/>
  <c r="L803" i="13" s="1"/>
  <c r="H240" i="13"/>
  <c r="I240" i="13" s="1"/>
  <c r="L240" i="13" s="1"/>
  <c r="H2252" i="13"/>
  <c r="I2252" i="13" s="1"/>
  <c r="L2252" i="13" s="1"/>
  <c r="H2850" i="13"/>
  <c r="I2850" i="13" s="1"/>
  <c r="L2850" i="13" s="1"/>
  <c r="H3251" i="13"/>
  <c r="I3251" i="13" s="1"/>
  <c r="L3251" i="13" s="1"/>
  <c r="H4118" i="13"/>
  <c r="I4118" i="13" s="1"/>
  <c r="L4118" i="13" s="1"/>
  <c r="H1662" i="13"/>
  <c r="I1662" i="13" s="1"/>
  <c r="L1662" i="13" s="1"/>
  <c r="H1019" i="13"/>
  <c r="I1019" i="13" s="1"/>
  <c r="L1019" i="13" s="1"/>
  <c r="H3643" i="13"/>
  <c r="I3643" i="13" s="1"/>
  <c r="L3643" i="13" s="1"/>
  <c r="H3632" i="13"/>
  <c r="I3632" i="13" s="1"/>
  <c r="L3632" i="13" s="1"/>
  <c r="H581" i="13"/>
  <c r="I581" i="13" s="1"/>
  <c r="L581" i="13" s="1"/>
  <c r="H4031" i="13"/>
  <c r="I4031" i="13" s="1"/>
  <c r="L4031" i="13" s="1"/>
  <c r="H843" i="13"/>
  <c r="I843" i="13" s="1"/>
  <c r="L843" i="13" s="1"/>
  <c r="H1344" i="13"/>
  <c r="I1344" i="13" s="1"/>
  <c r="L1344" i="13" s="1"/>
  <c r="H2092" i="13"/>
  <c r="I2092" i="13" s="1"/>
  <c r="L2092" i="13" s="1"/>
  <c r="H2618" i="13"/>
  <c r="I2618" i="13" s="1"/>
  <c r="L2618" i="13" s="1"/>
  <c r="H3884" i="13"/>
  <c r="I3884" i="13" s="1"/>
  <c r="L3884" i="13" s="1"/>
  <c r="H815" i="13"/>
  <c r="I815" i="13" s="1"/>
  <c r="L815" i="13" s="1"/>
  <c r="H1380" i="13"/>
  <c r="I1380" i="13" s="1"/>
  <c r="L1380" i="13" s="1"/>
  <c r="H2536" i="13"/>
  <c r="I2536" i="13" s="1"/>
  <c r="L2536" i="13" s="1"/>
  <c r="H3952" i="13"/>
  <c r="I3952" i="13" s="1"/>
  <c r="L3952" i="13" s="1"/>
  <c r="H523" i="13"/>
  <c r="I523" i="13" s="1"/>
  <c r="L523" i="13" s="1"/>
  <c r="H3430" i="13"/>
  <c r="I3430" i="13" s="1"/>
  <c r="L3430" i="13" s="1"/>
  <c r="H167" i="13"/>
  <c r="I167" i="13" s="1"/>
  <c r="L167" i="13" s="1"/>
  <c r="H1125" i="13"/>
  <c r="I1125" i="13" s="1"/>
  <c r="L1125" i="13" s="1"/>
  <c r="H2977" i="13"/>
  <c r="I2977" i="13" s="1"/>
  <c r="L2977" i="13" s="1"/>
  <c r="H59" i="13"/>
  <c r="I59" i="13" s="1"/>
  <c r="L59" i="13" s="1"/>
  <c r="H405" i="13"/>
  <c r="I405" i="13" s="1"/>
  <c r="L405" i="13" s="1"/>
  <c r="H2965" i="13"/>
  <c r="I2965" i="13" s="1"/>
  <c r="L2965" i="13" s="1"/>
  <c r="H3551" i="13"/>
  <c r="I3551" i="13" s="1"/>
  <c r="L3551" i="13" s="1"/>
  <c r="H173" i="13"/>
  <c r="I173" i="13" s="1"/>
  <c r="L173" i="13" s="1"/>
  <c r="H2379" i="13"/>
  <c r="I2379" i="13" s="1"/>
  <c r="L2379" i="13" s="1"/>
  <c r="H1740" i="13"/>
  <c r="I1740" i="13" s="1"/>
  <c r="L1740" i="13" s="1"/>
  <c r="H3387" i="13"/>
  <c r="I3387" i="13" s="1"/>
  <c r="L3387" i="13" s="1"/>
  <c r="H3781" i="13"/>
  <c r="I3781" i="13" s="1"/>
  <c r="L3781" i="13" s="1"/>
  <c r="H4139" i="13"/>
  <c r="I4139" i="13" s="1"/>
  <c r="L4139" i="13" s="1"/>
  <c r="H2871" i="13"/>
  <c r="I2871" i="13" s="1"/>
  <c r="L2871" i="13" s="1"/>
  <c r="H798" i="13"/>
  <c r="I798" i="13" s="1"/>
  <c r="L798" i="13" s="1"/>
  <c r="H419" i="13"/>
  <c r="I419" i="13" s="1"/>
  <c r="L419" i="13" s="1"/>
  <c r="H434" i="13"/>
  <c r="I434" i="13" s="1"/>
  <c r="L434" i="13" s="1"/>
  <c r="H542" i="13"/>
  <c r="I542" i="13" s="1"/>
  <c r="L542" i="13" s="1"/>
  <c r="H2652" i="13"/>
  <c r="I2652" i="13" s="1"/>
  <c r="L2652" i="13" s="1"/>
  <c r="H858" i="13"/>
  <c r="I858" i="13" s="1"/>
  <c r="L858" i="13" s="1"/>
  <c r="H3744" i="13"/>
  <c r="I3744" i="13" s="1"/>
  <c r="L3744" i="13" s="1"/>
  <c r="H1562" i="13"/>
  <c r="I1562" i="13" s="1"/>
  <c r="L1562" i="13" s="1"/>
  <c r="H3871" i="13"/>
  <c r="I3871" i="13" s="1"/>
  <c r="L3871" i="13" s="1"/>
  <c r="H1286" i="13"/>
  <c r="I1286" i="13" s="1"/>
  <c r="L1286" i="13" s="1"/>
  <c r="H1968" i="13"/>
  <c r="I1968" i="13" s="1"/>
  <c r="L1968" i="13" s="1"/>
  <c r="H1692" i="13"/>
  <c r="I1692" i="13" s="1"/>
  <c r="L1692" i="13" s="1"/>
  <c r="H1761" i="13"/>
  <c r="I1761" i="13" s="1"/>
  <c r="L1761" i="13" s="1"/>
  <c r="H3827" i="13"/>
  <c r="I3827" i="13" s="1"/>
  <c r="L3827" i="13" s="1"/>
  <c r="H1507" i="13"/>
  <c r="I1507" i="13" s="1"/>
  <c r="L1507" i="13" s="1"/>
  <c r="H2950" i="13"/>
  <c r="I2950" i="13" s="1"/>
  <c r="L2950" i="13" s="1"/>
  <c r="H3027" i="13"/>
  <c r="I3027" i="13" s="1"/>
  <c r="L3027" i="13" s="1"/>
  <c r="H1503" i="13"/>
  <c r="I1503" i="13" s="1"/>
  <c r="L1503" i="13" s="1"/>
  <c r="H4010" i="13"/>
  <c r="I4010" i="13" s="1"/>
  <c r="L4010" i="13" s="1"/>
  <c r="H2761" i="13"/>
  <c r="I2761" i="13" s="1"/>
  <c r="L2761" i="13" s="1"/>
  <c r="H1388" i="13"/>
  <c r="I1388" i="13" s="1"/>
  <c r="L1388" i="13" s="1"/>
  <c r="H2692" i="13"/>
  <c r="I2692" i="13" s="1"/>
  <c r="L2692" i="13" s="1"/>
  <c r="H2136" i="13"/>
  <c r="I2136" i="13" s="1"/>
  <c r="L2136" i="13" s="1"/>
  <c r="H2281" i="13"/>
  <c r="I2281" i="13" s="1"/>
  <c r="L2281" i="13" s="1"/>
  <c r="H925" i="13"/>
  <c r="I925" i="13" s="1"/>
  <c r="L925" i="13" s="1"/>
  <c r="H1143" i="13"/>
  <c r="I1143" i="13" s="1"/>
  <c r="L1143" i="13" s="1"/>
  <c r="H1834" i="13"/>
  <c r="I1834" i="13" s="1"/>
  <c r="L1834" i="13" s="1"/>
  <c r="H2627" i="13"/>
  <c r="I2627" i="13" s="1"/>
  <c r="L2627" i="13" s="1"/>
  <c r="H1953" i="13"/>
  <c r="I1953" i="13" s="1"/>
  <c r="L1953" i="13" s="1"/>
  <c r="H3038" i="13"/>
  <c r="I3038" i="13" s="1"/>
  <c r="L3038" i="13" s="1"/>
  <c r="H1283" i="13"/>
  <c r="I1283" i="13" s="1"/>
  <c r="L1283" i="13" s="1"/>
  <c r="H2956" i="13"/>
  <c r="I2956" i="13" s="1"/>
  <c r="L2956" i="13" s="1"/>
  <c r="H2077" i="13"/>
  <c r="I2077" i="13" s="1"/>
  <c r="L2077" i="13" s="1"/>
  <c r="H1323" i="13"/>
  <c r="I1323" i="13" s="1"/>
  <c r="L1323" i="13" s="1"/>
  <c r="H2936" i="13"/>
  <c r="I2936" i="13" s="1"/>
  <c r="L2936" i="13" s="1"/>
  <c r="H3055" i="13"/>
  <c r="I3055" i="13" s="1"/>
  <c r="L3055" i="13" s="1"/>
  <c r="H770" i="13"/>
  <c r="I770" i="13" s="1"/>
  <c r="L770" i="13" s="1"/>
  <c r="H159" i="13"/>
  <c r="I159" i="13" s="1"/>
  <c r="L159" i="13" s="1"/>
  <c r="H807" i="13"/>
  <c r="I807" i="13" s="1"/>
  <c r="L807" i="13" s="1"/>
  <c r="H3545" i="13"/>
  <c r="I3545" i="13" s="1"/>
  <c r="L3545" i="13" s="1"/>
  <c r="H784" i="13"/>
  <c r="I784" i="13" s="1"/>
  <c r="L784" i="13" s="1"/>
  <c r="H371" i="13"/>
  <c r="I371" i="13" s="1"/>
  <c r="L371" i="13" s="1"/>
  <c r="H879" i="13"/>
  <c r="I879" i="13" s="1"/>
  <c r="L879" i="13" s="1"/>
  <c r="H3210" i="13"/>
  <c r="I3210" i="13" s="1"/>
  <c r="L3210" i="13" s="1"/>
  <c r="H2244" i="13"/>
  <c r="I2244" i="13" s="1"/>
  <c r="L2244" i="13" s="1"/>
  <c r="H3757" i="13"/>
  <c r="I3757" i="13" s="1"/>
  <c r="L3757" i="13" s="1"/>
  <c r="H2863" i="13"/>
  <c r="I2863" i="13" s="1"/>
  <c r="L2863" i="13" s="1"/>
  <c r="H655" i="13"/>
  <c r="I655" i="13" s="1"/>
  <c r="L655" i="13" s="1"/>
  <c r="H1728" i="13"/>
  <c r="I1728" i="13" s="1"/>
  <c r="L1728" i="13" s="1"/>
  <c r="H1701" i="13"/>
  <c r="I1701" i="13" s="1"/>
  <c r="L1701" i="13" s="1"/>
  <c r="H461" i="13"/>
  <c r="I461" i="13" s="1"/>
  <c r="L461" i="13" s="1"/>
  <c r="H3510" i="13"/>
  <c r="I3510" i="13" s="1"/>
  <c r="L3510" i="13" s="1"/>
  <c r="H2611" i="13"/>
  <c r="I2611" i="13" s="1"/>
  <c r="L2611" i="13" s="1"/>
  <c r="H2060" i="13"/>
  <c r="I2060" i="13" s="1"/>
  <c r="L2060" i="13" s="1"/>
  <c r="H3724" i="13"/>
  <c r="I3724" i="13" s="1"/>
  <c r="L3724" i="13" s="1"/>
  <c r="H2061" i="13"/>
  <c r="I2061" i="13" s="1"/>
  <c r="L2061" i="13" s="1"/>
  <c r="H2318" i="13"/>
  <c r="I2318" i="13" s="1"/>
  <c r="L2318" i="13" s="1"/>
  <c r="H510" i="13"/>
  <c r="I510" i="13" s="1"/>
  <c r="L510" i="13" s="1"/>
  <c r="H1605" i="13"/>
  <c r="I1605" i="13" s="1"/>
  <c r="L1605" i="13" s="1"/>
  <c r="H974" i="13"/>
  <c r="I974" i="13" s="1"/>
  <c r="L974" i="13" s="1"/>
  <c r="H3366" i="13"/>
  <c r="I3366" i="13" s="1"/>
  <c r="L3366" i="13" s="1"/>
  <c r="H1086" i="13"/>
  <c r="I1086" i="13" s="1"/>
  <c r="L1086" i="13" s="1"/>
  <c r="H76" i="13"/>
  <c r="I76" i="13" s="1"/>
  <c r="L76" i="13" s="1"/>
  <c r="H320" i="13"/>
  <c r="I320" i="13" s="1"/>
  <c r="L320" i="13" s="1"/>
  <c r="H748" i="13"/>
  <c r="I748" i="13" s="1"/>
  <c r="L748" i="13" s="1"/>
  <c r="H1491" i="13"/>
  <c r="I1491" i="13" s="1"/>
  <c r="L1491" i="13" s="1"/>
  <c r="H2359" i="13"/>
  <c r="I2359" i="13" s="1"/>
  <c r="L2359" i="13" s="1"/>
  <c r="H3978" i="13"/>
  <c r="I3978" i="13" s="1"/>
  <c r="L3978" i="13" s="1"/>
  <c r="H2569" i="13"/>
  <c r="I2569" i="13" s="1"/>
  <c r="L2569" i="13" s="1"/>
  <c r="H3768" i="13"/>
  <c r="I3768" i="13" s="1"/>
  <c r="L3768" i="13" s="1"/>
  <c r="H2841" i="13"/>
  <c r="I2841" i="13" s="1"/>
  <c r="L2841" i="13" s="1"/>
  <c r="H3258" i="13"/>
  <c r="I3258" i="13" s="1"/>
  <c r="L3258" i="13" s="1"/>
  <c r="H498" i="13"/>
  <c r="I498" i="13" s="1"/>
  <c r="L498" i="13" s="1"/>
  <c r="H1748" i="13"/>
  <c r="I1748" i="13" s="1"/>
  <c r="L1748" i="13" s="1"/>
  <c r="H2016" i="13"/>
  <c r="I2016" i="13" s="1"/>
  <c r="L2016" i="13" s="1"/>
  <c r="H2855" i="13"/>
  <c r="I2855" i="13" s="1"/>
  <c r="L2855" i="13" s="1"/>
  <c r="H3766" i="13"/>
  <c r="I3766" i="13" s="1"/>
  <c r="L3766" i="13" s="1"/>
  <c r="H3968" i="13"/>
  <c r="I3968" i="13" s="1"/>
  <c r="L3968" i="13" s="1"/>
  <c r="H4046" i="13"/>
  <c r="I4046" i="13" s="1"/>
  <c r="L4046" i="13" s="1"/>
  <c r="H818" i="13"/>
  <c r="I818" i="13" s="1"/>
  <c r="L818" i="13" s="1"/>
  <c r="H3496" i="13"/>
  <c r="I3496" i="13" s="1"/>
  <c r="L3496" i="13" s="1"/>
  <c r="H3603" i="13"/>
  <c r="I3603" i="13" s="1"/>
  <c r="L3603" i="13" s="1"/>
  <c r="H2943" i="13"/>
  <c r="I2943" i="13" s="1"/>
  <c r="L2943" i="13" s="1"/>
  <c r="H2319" i="13"/>
  <c r="I2319" i="13" s="1"/>
  <c r="L2319" i="13" s="1"/>
  <c r="H3838" i="13"/>
  <c r="I3838" i="13" s="1"/>
  <c r="L3838" i="13" s="1"/>
  <c r="H2884" i="13"/>
  <c r="I2884" i="13" s="1"/>
  <c r="L2884" i="13" s="1"/>
  <c r="H4189" i="13"/>
  <c r="I4189" i="13" s="1"/>
  <c r="L4189" i="13" s="1"/>
  <c r="H4060" i="13"/>
  <c r="I4060" i="13" s="1"/>
  <c r="L4060" i="13" s="1"/>
  <c r="H364" i="13"/>
  <c r="I364" i="13" s="1"/>
  <c r="L364" i="13" s="1"/>
  <c r="H4203" i="13"/>
  <c r="I4203" i="13" s="1"/>
  <c r="L4203" i="13" s="1"/>
  <c r="H723" i="13"/>
  <c r="I723" i="13" s="1"/>
  <c r="L723" i="13" s="1"/>
  <c r="H55" i="13"/>
  <c r="I55" i="13" s="1"/>
  <c r="L55" i="13" s="1"/>
  <c r="H592" i="13"/>
  <c r="I592" i="13" s="1"/>
  <c r="L592" i="13" s="1"/>
  <c r="H536" i="13"/>
  <c r="I536" i="13" s="1"/>
  <c r="L536" i="13" s="1"/>
  <c r="H2291" i="13"/>
  <c r="I2291" i="13" s="1"/>
  <c r="L2291" i="13" s="1"/>
  <c r="H3376" i="13"/>
  <c r="I3376" i="13" s="1"/>
  <c r="L3376" i="13" s="1"/>
  <c r="H2317" i="13"/>
  <c r="I2317" i="13" s="1"/>
  <c r="L2317" i="13" s="1"/>
  <c r="H468" i="13"/>
  <c r="I468" i="13" s="1"/>
  <c r="L468" i="13" s="1"/>
  <c r="H113" i="13"/>
  <c r="I113" i="13" s="1"/>
  <c r="L113" i="13" s="1"/>
  <c r="H2955" i="13"/>
  <c r="I2955" i="13" s="1"/>
  <c r="L2955" i="13" s="1"/>
  <c r="H2284" i="13"/>
  <c r="I2284" i="13" s="1"/>
  <c r="L2284" i="13" s="1"/>
  <c r="H2995" i="13"/>
  <c r="I2995" i="13" s="1"/>
  <c r="L2995" i="13" s="1"/>
  <c r="H2002" i="13"/>
  <c r="I2002" i="13" s="1"/>
  <c r="L2002" i="13" s="1"/>
  <c r="H1528" i="13"/>
  <c r="I1528" i="13" s="1"/>
  <c r="L1528" i="13" s="1"/>
  <c r="H3471" i="13"/>
  <c r="I3471" i="13" s="1"/>
  <c r="L3471" i="13" s="1"/>
  <c r="H237" i="13"/>
  <c r="I237" i="13" s="1"/>
  <c r="L237" i="13" s="1"/>
  <c r="H4178" i="13"/>
  <c r="I4178" i="13" s="1"/>
  <c r="L4178" i="13" s="1"/>
  <c r="H808" i="13"/>
  <c r="I808" i="13" s="1"/>
  <c r="L808" i="13" s="1"/>
  <c r="H3171" i="13"/>
  <c r="I3171" i="13" s="1"/>
  <c r="L3171" i="13" s="1"/>
  <c r="H3125" i="13"/>
  <c r="I3125" i="13" s="1"/>
  <c r="L3125" i="13" s="1"/>
  <c r="H1448" i="13"/>
  <c r="I1448" i="13" s="1"/>
  <c r="L1448" i="13" s="1"/>
  <c r="H3993" i="13"/>
  <c r="I3993" i="13" s="1"/>
  <c r="L3993" i="13" s="1"/>
  <c r="H1488" i="13"/>
  <c r="I1488" i="13" s="1"/>
  <c r="L1488" i="13" s="1"/>
  <c r="H2296" i="13"/>
  <c r="I2296" i="13" s="1"/>
  <c r="L2296" i="13" s="1"/>
  <c r="H3882" i="13"/>
  <c r="I3882" i="13" s="1"/>
  <c r="L3882" i="13" s="1"/>
  <c r="H802" i="13"/>
  <c r="I802" i="13" s="1"/>
  <c r="L802" i="13" s="1"/>
  <c r="H1867" i="13"/>
  <c r="I1867" i="13" s="1"/>
  <c r="L1867" i="13" s="1"/>
  <c r="H997" i="13"/>
  <c r="I997" i="13" s="1"/>
  <c r="L997" i="13" s="1"/>
  <c r="H3648" i="13"/>
  <c r="I3648" i="13" s="1"/>
  <c r="L3648" i="13" s="1"/>
  <c r="H3400" i="13"/>
  <c r="I3400" i="13" s="1"/>
  <c r="L3400" i="13" s="1"/>
  <c r="H1655" i="13"/>
  <c r="I1655" i="13" s="1"/>
  <c r="L1655" i="13" s="1"/>
  <c r="H126" i="13"/>
  <c r="I126" i="13" s="1"/>
  <c r="L126" i="13" s="1"/>
  <c r="H143" i="13"/>
  <c r="I143" i="13" s="1"/>
  <c r="L143" i="13" s="1"/>
  <c r="H2512" i="13"/>
  <c r="I2512" i="13" s="1"/>
  <c r="L2512" i="13" s="1"/>
  <c r="H1738" i="13"/>
  <c r="I1738" i="13" s="1"/>
  <c r="L1738" i="13" s="1"/>
  <c r="H2139" i="13"/>
  <c r="I2139" i="13" s="1"/>
  <c r="L2139" i="13" s="1"/>
  <c r="H3919" i="13"/>
  <c r="I3919" i="13" s="1"/>
  <c r="L3919" i="13" s="1"/>
  <c r="H3950" i="13"/>
  <c r="I3950" i="13" s="1"/>
  <c r="L3950" i="13" s="1"/>
  <c r="H3344" i="13"/>
  <c r="I3344" i="13" s="1"/>
  <c r="L3344" i="13" s="1"/>
  <c r="H1630" i="13"/>
  <c r="I1630" i="13" s="1"/>
  <c r="L1630" i="13" s="1"/>
  <c r="H1325" i="13"/>
  <c r="I1325" i="13" s="1"/>
  <c r="L1325" i="13" s="1"/>
  <c r="H1409" i="13"/>
  <c r="I1409" i="13" s="1"/>
  <c r="L1409" i="13" s="1"/>
  <c r="H3191" i="13"/>
  <c r="I3191" i="13" s="1"/>
  <c r="L3191" i="13" s="1"/>
  <c r="H1085" i="13"/>
  <c r="I1085" i="13" s="1"/>
  <c r="L1085" i="13" s="1"/>
  <c r="H2303" i="13"/>
  <c r="I2303" i="13" s="1"/>
  <c r="L2303" i="13" s="1"/>
  <c r="H3319" i="13"/>
  <c r="I3319" i="13" s="1"/>
  <c r="L3319" i="13" s="1"/>
  <c r="H641" i="13"/>
  <c r="I641" i="13" s="1"/>
  <c r="L641" i="13" s="1"/>
  <c r="H3442" i="13"/>
  <c r="I3442" i="13" s="1"/>
  <c r="L3442" i="13" s="1"/>
  <c r="H1771" i="13"/>
  <c r="I1771" i="13" s="1"/>
  <c r="L1771" i="13" s="1"/>
  <c r="H1749" i="13"/>
  <c r="I1749" i="13" s="1"/>
  <c r="L1749" i="13" s="1"/>
  <c r="H1898" i="13"/>
  <c r="I1898" i="13" s="1"/>
  <c r="L1898" i="13" s="1"/>
  <c r="H1226" i="13"/>
  <c r="I1226" i="13" s="1"/>
  <c r="L1226" i="13" s="1"/>
  <c r="H110" i="13"/>
  <c r="I110" i="13" s="1"/>
  <c r="L110" i="13" s="1"/>
  <c r="H2596" i="13"/>
  <c r="I2596" i="13" s="1"/>
  <c r="L2596" i="13" s="1"/>
  <c r="H2269" i="13"/>
  <c r="I2269" i="13" s="1"/>
  <c r="L2269" i="13" s="1"/>
  <c r="H1051" i="13"/>
  <c r="I1051" i="13" s="1"/>
  <c r="L1051" i="13" s="1"/>
  <c r="H640" i="13"/>
  <c r="I640" i="13" s="1"/>
  <c r="L640" i="13" s="1"/>
  <c r="H744" i="13"/>
  <c r="I744" i="13" s="1"/>
  <c r="L744" i="13" s="1"/>
  <c r="H1463" i="13"/>
  <c r="I1463" i="13" s="1"/>
  <c r="L1463" i="13" s="1"/>
  <c r="H1654" i="13"/>
  <c r="I1654" i="13" s="1"/>
  <c r="L1654" i="13" s="1"/>
  <c r="H1211" i="13"/>
  <c r="I1211" i="13" s="1"/>
  <c r="L1211" i="13" s="1"/>
  <c r="H2344" i="13"/>
  <c r="I2344" i="13" s="1"/>
  <c r="L2344" i="13" s="1"/>
  <c r="H3406" i="13"/>
  <c r="I3406" i="13" s="1"/>
  <c r="L3406" i="13" s="1"/>
  <c r="H1809" i="13"/>
  <c r="I1809" i="13" s="1"/>
  <c r="L1809" i="13" s="1"/>
  <c r="H394" i="13"/>
  <c r="I394" i="13" s="1"/>
  <c r="L394" i="13" s="1"/>
  <c r="H1568" i="13"/>
  <c r="I1568" i="13" s="1"/>
  <c r="L1568" i="13" s="1"/>
  <c r="H2962" i="13"/>
  <c r="I2962" i="13" s="1"/>
  <c r="L2962" i="13" s="1"/>
  <c r="H3976" i="13"/>
  <c r="I3976" i="13" s="1"/>
  <c r="L3976" i="13" s="1"/>
  <c r="H1910" i="13"/>
  <c r="I1910" i="13" s="1"/>
  <c r="L1910" i="13" s="1"/>
  <c r="H1258" i="13"/>
  <c r="I1258" i="13" s="1"/>
  <c r="L1258" i="13" s="1"/>
  <c r="H379" i="13"/>
  <c r="I379" i="13" s="1"/>
  <c r="L379" i="13" s="1"/>
  <c r="H3631" i="13"/>
  <c r="I3631" i="13" s="1"/>
  <c r="L3631" i="13" s="1"/>
  <c r="H2746" i="13"/>
  <c r="I2746" i="13" s="1"/>
  <c r="L2746" i="13" s="1"/>
  <c r="H2433" i="13"/>
  <c r="I2433" i="13" s="1"/>
  <c r="L2433" i="13" s="1"/>
  <c r="H1424" i="13"/>
  <c r="I1424" i="13" s="1"/>
  <c r="L1424" i="13" s="1"/>
  <c r="H799" i="13"/>
  <c r="I799" i="13" s="1"/>
  <c r="L799" i="13" s="1"/>
  <c r="H3417" i="13"/>
  <c r="I3417" i="13" s="1"/>
  <c r="L3417" i="13" s="1"/>
  <c r="H3818" i="13"/>
  <c r="I3818" i="13" s="1"/>
  <c r="L3818" i="13" s="1"/>
  <c r="H631" i="13"/>
  <c r="I631" i="13" s="1"/>
  <c r="L631" i="13" s="1"/>
  <c r="H156" i="13"/>
  <c r="I156" i="13" s="1"/>
  <c r="L156" i="13" s="1"/>
  <c r="H3010" i="13"/>
  <c r="I3010" i="13" s="1"/>
  <c r="L3010" i="13" s="1"/>
  <c r="H1635" i="13"/>
  <c r="I1635" i="13" s="1"/>
  <c r="L1635" i="13" s="1"/>
  <c r="H3979" i="13"/>
  <c r="I3979" i="13" s="1"/>
  <c r="L3979" i="13" s="1"/>
  <c r="H1521" i="13"/>
  <c r="I1521" i="13" s="1"/>
  <c r="L1521" i="13" s="1"/>
  <c r="H322" i="13"/>
  <c r="I322" i="13" s="1"/>
  <c r="L322" i="13" s="1"/>
  <c r="H981" i="13"/>
  <c r="I981" i="13" s="1"/>
  <c r="L981" i="13" s="1"/>
  <c r="H3035" i="13"/>
  <c r="I3035" i="13" s="1"/>
  <c r="L3035" i="13" s="1"/>
  <c r="H1175" i="13"/>
  <c r="I1175" i="13" s="1"/>
  <c r="L1175" i="13" s="1"/>
  <c r="H2176" i="13"/>
  <c r="I2176" i="13" s="1"/>
  <c r="L2176" i="13" s="1"/>
  <c r="H3318" i="13"/>
  <c r="I3318" i="13" s="1"/>
  <c r="L3318" i="13" s="1"/>
  <c r="H2165" i="13"/>
  <c r="I2165" i="13" s="1"/>
  <c r="L2165" i="13" s="1"/>
  <c r="H341" i="13"/>
  <c r="I341" i="13" s="1"/>
  <c r="L341" i="13" s="1"/>
  <c r="H2117" i="13"/>
  <c r="I2117" i="13" s="1"/>
  <c r="L2117" i="13" s="1"/>
  <c r="H4041" i="13"/>
  <c r="I4041" i="13" s="1"/>
  <c r="L4041" i="13" s="1"/>
  <c r="H4021" i="13"/>
  <c r="I4021" i="13" s="1"/>
  <c r="L4021" i="13" s="1"/>
  <c r="H3111" i="13"/>
  <c r="I3111" i="13" s="1"/>
  <c r="L3111" i="13" s="1"/>
  <c r="H3749" i="13"/>
  <c r="I3749" i="13" s="1"/>
  <c r="L3749" i="13" s="1"/>
  <c r="H100" i="13"/>
  <c r="I100" i="13" s="1"/>
  <c r="L100" i="13" s="1"/>
  <c r="H3310" i="13"/>
  <c r="I3310" i="13" s="1"/>
  <c r="L3310" i="13" s="1"/>
  <c r="H1059" i="13"/>
  <c r="I1059" i="13" s="1"/>
  <c r="L1059" i="13" s="1"/>
  <c r="H2394" i="13"/>
  <c r="I2394" i="13" s="1"/>
  <c r="L2394" i="13" s="1"/>
  <c r="H1545" i="13"/>
  <c r="I1545" i="13" s="1"/>
  <c r="L1545" i="13" s="1"/>
  <c r="H2399" i="13"/>
  <c r="I2399" i="13" s="1"/>
  <c r="L2399" i="13" s="1"/>
  <c r="H637" i="13"/>
  <c r="I637" i="13" s="1"/>
  <c r="L637" i="13" s="1"/>
  <c r="H582" i="13"/>
  <c r="I582" i="13" s="1"/>
  <c r="L582" i="13" s="1"/>
  <c r="H3814" i="13"/>
  <c r="I3814" i="13" s="1"/>
  <c r="L3814" i="13" s="1"/>
  <c r="H3404" i="13"/>
  <c r="I3404" i="13" s="1"/>
  <c r="L3404" i="13" s="1"/>
  <c r="H1680" i="13"/>
  <c r="I1680" i="13" s="1"/>
  <c r="L1680" i="13" s="1"/>
  <c r="H2853" i="13"/>
  <c r="I2853" i="13" s="1"/>
  <c r="L2853" i="13" s="1"/>
  <c r="H2901" i="13"/>
  <c r="I2901" i="13" s="1"/>
  <c r="L2901" i="13" s="1"/>
  <c r="H547" i="13"/>
  <c r="I547" i="13" s="1"/>
  <c r="L547" i="13" s="1"/>
  <c r="H2813" i="13"/>
  <c r="I2813" i="13" s="1"/>
  <c r="L2813" i="13" s="1"/>
  <c r="H3268" i="13"/>
  <c r="I3268" i="13" s="1"/>
  <c r="L3268" i="13" s="1"/>
  <c r="H931" i="13"/>
  <c r="I931" i="13" s="1"/>
  <c r="L931" i="13" s="1"/>
  <c r="H2648" i="13"/>
  <c r="I2648" i="13" s="1"/>
  <c r="L2648" i="13" s="1"/>
  <c r="H1417" i="13"/>
  <c r="I1417" i="13" s="1"/>
  <c r="L1417" i="13" s="1"/>
  <c r="H2369" i="13"/>
  <c r="I2369" i="13" s="1"/>
  <c r="L2369" i="13" s="1"/>
  <c r="H1038" i="13"/>
  <c r="I1038" i="13" s="1"/>
  <c r="L1038" i="13" s="1"/>
  <c r="H57" i="13"/>
  <c r="I57" i="13" s="1"/>
  <c r="L57" i="13" s="1"/>
  <c r="H382" i="13"/>
  <c r="I382" i="13" s="1"/>
  <c r="L382" i="13" s="1"/>
  <c r="H3903" i="13"/>
  <c r="I3903" i="13" s="1"/>
  <c r="L3903" i="13" s="1"/>
  <c r="H3741" i="13"/>
  <c r="I3741" i="13" s="1"/>
  <c r="L3741" i="13" s="1"/>
  <c r="H3619" i="13"/>
  <c r="I3619" i="13" s="1"/>
  <c r="L3619" i="13" s="1"/>
  <c r="H2478" i="13"/>
  <c r="I2478" i="13" s="1"/>
  <c r="L2478" i="13" s="1"/>
  <c r="H1565" i="13"/>
  <c r="I1565" i="13" s="1"/>
  <c r="L1565" i="13" s="1"/>
  <c r="H2033" i="13"/>
  <c r="I2033" i="13" s="1"/>
  <c r="L2033" i="13" s="1"/>
  <c r="H2271" i="13"/>
  <c r="I2271" i="13" s="1"/>
  <c r="L2271" i="13" s="1"/>
  <c r="H2067" i="13"/>
  <c r="I2067" i="13" s="1"/>
  <c r="L2067" i="13" s="1"/>
  <c r="H3725" i="13"/>
  <c r="I3725" i="13" s="1"/>
  <c r="L3725" i="13" s="1"/>
  <c r="H2243" i="13"/>
  <c r="I2243" i="13" s="1"/>
  <c r="L2243" i="13" s="1"/>
  <c r="H1337" i="13"/>
  <c r="I1337" i="13" s="1"/>
  <c r="L1337" i="13" s="1"/>
  <c r="H2034" i="13"/>
  <c r="I2034" i="13" s="1"/>
  <c r="L2034" i="13" s="1"/>
  <c r="H2479" i="13"/>
  <c r="I2479" i="13" s="1"/>
  <c r="L2479" i="13" s="1"/>
  <c r="H45" i="13"/>
  <c r="I45" i="13" s="1"/>
  <c r="L45" i="13" s="1"/>
  <c r="H2210" i="13"/>
  <c r="I2210" i="13" s="1"/>
  <c r="L2210" i="13" s="1"/>
  <c r="H1802" i="13"/>
  <c r="I1802" i="13" s="1"/>
  <c r="L1802" i="13" s="1"/>
  <c r="H2858" i="13"/>
  <c r="I2858" i="13" s="1"/>
  <c r="L2858" i="13" s="1"/>
  <c r="H934" i="13"/>
  <c r="I934" i="13" s="1"/>
  <c r="L934" i="13" s="1"/>
  <c r="H1365" i="13"/>
  <c r="I1365" i="13" s="1"/>
  <c r="L1365" i="13" s="1"/>
  <c r="H1935" i="13"/>
  <c r="I1935" i="13" s="1"/>
  <c r="L1935" i="13" s="1"/>
  <c r="H2339" i="13"/>
  <c r="I2339" i="13" s="1"/>
  <c r="L2339" i="13" s="1"/>
  <c r="H1780" i="13"/>
  <c r="I1780" i="13" s="1"/>
  <c r="L1780" i="13" s="1"/>
  <c r="H1444" i="13"/>
  <c r="I1444" i="13" s="1"/>
  <c r="L1444" i="13" s="1"/>
  <c r="H3479" i="13"/>
  <c r="I3479" i="13" s="1"/>
  <c r="L3479" i="13" s="1"/>
  <c r="H3943" i="13"/>
  <c r="I3943" i="13" s="1"/>
  <c r="L3943" i="13" s="1"/>
  <c r="H2059" i="13"/>
  <c r="I2059" i="13" s="1"/>
  <c r="L2059" i="13" s="1"/>
  <c r="H3215" i="13"/>
  <c r="I3215" i="13" s="1"/>
  <c r="L3215" i="13" s="1"/>
  <c r="H3321" i="13"/>
  <c r="I3321" i="13" s="1"/>
  <c r="L3321" i="13" s="1"/>
  <c r="H899" i="13"/>
  <c r="I899" i="13" s="1"/>
  <c r="L899" i="13" s="1"/>
  <c r="H2658" i="13"/>
  <c r="I2658" i="13" s="1"/>
  <c r="L2658" i="13" s="1"/>
  <c r="H511" i="13"/>
  <c r="I511" i="13" s="1"/>
  <c r="L511" i="13" s="1"/>
  <c r="H2219" i="13"/>
  <c r="I2219" i="13" s="1"/>
  <c r="L2219" i="13" s="1"/>
  <c r="H2912" i="13"/>
  <c r="I2912" i="13" s="1"/>
  <c r="L2912" i="13" s="1"/>
  <c r="H3859" i="13"/>
  <c r="I3859" i="13" s="1"/>
  <c r="L3859" i="13" s="1"/>
  <c r="H183" i="11"/>
  <c r="H185" i="11"/>
  <c r="H187" i="11"/>
  <c r="F176" i="11"/>
  <c r="F177" i="11"/>
  <c r="F178" i="11"/>
  <c r="F179" i="11"/>
  <c r="F180" i="11"/>
  <c r="F181" i="11"/>
  <c r="H182" i="11"/>
  <c r="H184" i="11"/>
  <c r="H186" i="11"/>
  <c r="I28" i="11"/>
  <c r="I26" i="11"/>
  <c r="I383" i="11"/>
  <c r="I547" i="11"/>
  <c r="I654" i="11"/>
  <c r="H682" i="11"/>
  <c r="I682" i="11" s="1"/>
  <c r="I754" i="11"/>
  <c r="I767" i="11"/>
  <c r="I776" i="11"/>
  <c r="I826" i="11"/>
  <c r="I30" i="11"/>
  <c r="I550" i="11"/>
  <c r="H680" i="11"/>
  <c r="H683" i="11" s="1"/>
  <c r="H208" i="11"/>
  <c r="I208" i="11" s="1"/>
  <c r="H227" i="11"/>
  <c r="H233" i="11" s="1"/>
  <c r="H239" i="11" s="1"/>
  <c r="H245" i="11" s="1"/>
  <c r="H251" i="11" s="1"/>
  <c r="H257" i="11" s="1"/>
  <c r="H263" i="11" s="1"/>
  <c r="H269" i="11" s="1"/>
  <c r="H275" i="11" s="1"/>
  <c r="H281" i="11" s="1"/>
  <c r="H287" i="11" s="1"/>
  <c r="H293" i="11" s="1"/>
  <c r="H299" i="11" s="1"/>
  <c r="H305" i="11" s="1"/>
  <c r="J678" i="11"/>
  <c r="H746" i="11"/>
  <c r="I746" i="11" s="1"/>
  <c r="H748" i="11"/>
  <c r="I748" i="11" s="1"/>
  <c r="H781" i="11"/>
  <c r="H784" i="11" s="1"/>
  <c r="H787" i="11" s="1"/>
  <c r="H790" i="11" s="1"/>
  <c r="H793" i="11" s="1"/>
  <c r="H796" i="11" s="1"/>
  <c r="H799" i="11" s="1"/>
  <c r="H802" i="11" s="1"/>
  <c r="H805" i="11" s="1"/>
  <c r="H808" i="11" s="1"/>
  <c r="H811" i="11" s="1"/>
  <c r="I56" i="11"/>
  <c r="I57" i="11"/>
  <c r="I58" i="11"/>
  <c r="I59" i="11"/>
  <c r="I60" i="11"/>
  <c r="I61" i="11"/>
  <c r="I152" i="11"/>
  <c r="I153" i="11"/>
  <c r="I154" i="11"/>
  <c r="I155" i="11"/>
  <c r="I156" i="11"/>
  <c r="I157" i="11"/>
  <c r="I319" i="11"/>
  <c r="I379" i="11"/>
  <c r="I413" i="11"/>
  <c r="I678" i="11"/>
  <c r="H747" i="11"/>
  <c r="I747" i="11" s="1"/>
  <c r="H755" i="11"/>
  <c r="H758" i="11" s="1"/>
  <c r="H761" i="11" s="1"/>
  <c r="I768" i="11"/>
  <c r="H780" i="11"/>
  <c r="I780" i="11" s="1"/>
  <c r="H827" i="11"/>
  <c r="H830" i="11" s="1"/>
  <c r="H833" i="11" s="1"/>
  <c r="H836" i="11" s="1"/>
  <c r="H763" i="11"/>
  <c r="H321" i="11"/>
  <c r="H327" i="11" s="1"/>
  <c r="H333" i="11" s="1"/>
  <c r="H339" i="11" s="1"/>
  <c r="I315" i="11"/>
  <c r="E26" i="11"/>
  <c r="J20" i="11"/>
  <c r="E27" i="11"/>
  <c r="J21" i="11"/>
  <c r="E28" i="11"/>
  <c r="J22" i="11"/>
  <c r="E29" i="11"/>
  <c r="J23" i="11"/>
  <c r="E30" i="11"/>
  <c r="J24" i="11"/>
  <c r="E31" i="11"/>
  <c r="J25" i="11"/>
  <c r="E388" i="11"/>
  <c r="J383" i="11"/>
  <c r="E386" i="11"/>
  <c r="J381" i="11"/>
  <c r="E384" i="11"/>
  <c r="J379" i="11"/>
  <c r="H494" i="11"/>
  <c r="I489" i="11"/>
  <c r="H511" i="11"/>
  <c r="I511" i="11" s="1"/>
  <c r="H535" i="11"/>
  <c r="I535" i="11" s="1"/>
  <c r="I532" i="11"/>
  <c r="H553" i="11"/>
  <c r="H558" i="11" s="1"/>
  <c r="H563" i="11" s="1"/>
  <c r="H568" i="11" s="1"/>
  <c r="H573" i="11" s="1"/>
  <c r="H578" i="11" s="1"/>
  <c r="H583" i="11" s="1"/>
  <c r="H588" i="11" s="1"/>
  <c r="H593" i="11" s="1"/>
  <c r="H598" i="11" s="1"/>
  <c r="H603" i="11" s="1"/>
  <c r="H608" i="11" s="1"/>
  <c r="H613" i="11" s="1"/>
  <c r="H618" i="11" s="1"/>
  <c r="I548" i="11"/>
  <c r="H551" i="11"/>
  <c r="H556" i="11" s="1"/>
  <c r="H561" i="11" s="1"/>
  <c r="H566" i="11" s="1"/>
  <c r="H571" i="11" s="1"/>
  <c r="H576" i="11" s="1"/>
  <c r="H581" i="11" s="1"/>
  <c r="H586" i="11" s="1"/>
  <c r="H591" i="11" s="1"/>
  <c r="H596" i="11" s="1"/>
  <c r="H601" i="11" s="1"/>
  <c r="H606" i="11" s="1"/>
  <c r="H611" i="11" s="1"/>
  <c r="H616" i="11" s="1"/>
  <c r="H626" i="11" s="1"/>
  <c r="H631" i="11" s="1"/>
  <c r="H636" i="11" s="1"/>
  <c r="H641" i="11" s="1"/>
  <c r="H646" i="11" s="1"/>
  <c r="I546" i="11"/>
  <c r="H635" i="11"/>
  <c r="H642" i="11"/>
  <c r="I655" i="11"/>
  <c r="H660" i="11"/>
  <c r="H665" i="11" s="1"/>
  <c r="I680" i="11"/>
  <c r="H684" i="11"/>
  <c r="H687" i="11" s="1"/>
  <c r="H690" i="11" s="1"/>
  <c r="I842" i="11"/>
  <c r="H845" i="11"/>
  <c r="H847" i="11"/>
  <c r="I844" i="11"/>
  <c r="I27" i="11"/>
  <c r="I220" i="11"/>
  <c r="H226" i="11"/>
  <c r="H357" i="11"/>
  <c r="H363" i="11" s="1"/>
  <c r="I351" i="11"/>
  <c r="I410" i="11"/>
  <c r="H415" i="11"/>
  <c r="H420" i="11" s="1"/>
  <c r="H425" i="11" s="1"/>
  <c r="H430" i="11" s="1"/>
  <c r="H495" i="11"/>
  <c r="I495" i="11" s="1"/>
  <c r="H509" i="11"/>
  <c r="I509" i="11" s="1"/>
  <c r="H549" i="11"/>
  <c r="H554" i="11" s="1"/>
  <c r="H559" i="11" s="1"/>
  <c r="H564" i="11" s="1"/>
  <c r="H569" i="11" s="1"/>
  <c r="H574" i="11" s="1"/>
  <c r="H579" i="11" s="1"/>
  <c r="H584" i="11" s="1"/>
  <c r="H589" i="11" s="1"/>
  <c r="H594" i="11" s="1"/>
  <c r="H599" i="11" s="1"/>
  <c r="H604" i="11" s="1"/>
  <c r="H609" i="11" s="1"/>
  <c r="H614" i="11" s="1"/>
  <c r="I544" i="11"/>
  <c r="H661" i="11"/>
  <c r="H662" i="11"/>
  <c r="H663" i="11"/>
  <c r="H664" i="11"/>
  <c r="H669" i="11" s="1"/>
  <c r="H791" i="11"/>
  <c r="H794" i="11" s="1"/>
  <c r="H797" i="11" s="1"/>
  <c r="H800" i="11" s="1"/>
  <c r="H803" i="11" s="1"/>
  <c r="H806" i="11" s="1"/>
  <c r="H809" i="11" s="1"/>
  <c r="I843" i="11"/>
  <c r="H846" i="11"/>
  <c r="J382" i="11"/>
  <c r="H206" i="11"/>
  <c r="I206" i="11" s="1"/>
  <c r="H210" i="11"/>
  <c r="I210" i="11" s="1"/>
  <c r="E392" i="11"/>
  <c r="J387" i="11"/>
  <c r="E385" i="11"/>
  <c r="J380" i="11"/>
  <c r="I381" i="11"/>
  <c r="H496" i="11"/>
  <c r="I496" i="11" s="1"/>
  <c r="H510" i="11"/>
  <c r="H515" i="11" s="1"/>
  <c r="J679" i="11"/>
  <c r="J677" i="11"/>
  <c r="E680" i="11"/>
  <c r="E681" i="11"/>
  <c r="E682" i="11"/>
  <c r="H698" i="11"/>
  <c r="H699" i="11"/>
  <c r="H700" i="11"/>
  <c r="H756" i="11"/>
  <c r="I769" i="11"/>
  <c r="H828" i="11"/>
  <c r="H271" i="11"/>
  <c r="H277" i="11" s="1"/>
  <c r="H283" i="11" s="1"/>
  <c r="H289" i="11" s="1"/>
  <c r="H295" i="11" s="1"/>
  <c r="H301" i="11" s="1"/>
  <c r="H307" i="11" s="1"/>
  <c r="H86" i="11"/>
  <c r="H92" i="11" s="1"/>
  <c r="H98" i="11" s="1"/>
  <c r="H104" i="11" s="1"/>
  <c r="H110" i="11" s="1"/>
  <c r="H116" i="11" s="1"/>
  <c r="H122" i="11" s="1"/>
  <c r="H128" i="11" s="1"/>
  <c r="H134" i="11" s="1"/>
  <c r="H87" i="11"/>
  <c r="H93" i="11" s="1"/>
  <c r="H99" i="11" s="1"/>
  <c r="H105" i="11" s="1"/>
  <c r="H111" i="11" s="1"/>
  <c r="H117" i="11" s="1"/>
  <c r="H123" i="11" s="1"/>
  <c r="H129" i="11" s="1"/>
  <c r="H135" i="11" s="1"/>
  <c r="H88" i="11"/>
  <c r="H94" i="11" s="1"/>
  <c r="H100" i="11" s="1"/>
  <c r="H106" i="11" s="1"/>
  <c r="H112" i="11" s="1"/>
  <c r="H118" i="11" s="1"/>
  <c r="H124" i="11" s="1"/>
  <c r="H130" i="11" s="1"/>
  <c r="H136" i="11" s="1"/>
  <c r="H89" i="11"/>
  <c r="H95" i="11" s="1"/>
  <c r="H101" i="11" s="1"/>
  <c r="H107" i="11" s="1"/>
  <c r="H113" i="11" s="1"/>
  <c r="H119" i="11" s="1"/>
  <c r="H125" i="11" s="1"/>
  <c r="H131" i="11" s="1"/>
  <c r="H137" i="11" s="1"/>
  <c r="H90" i="11"/>
  <c r="H96" i="11" s="1"/>
  <c r="H102" i="11" s="1"/>
  <c r="H108" i="11" s="1"/>
  <c r="H114" i="11" s="1"/>
  <c r="H120" i="11" s="1"/>
  <c r="H126" i="11" s="1"/>
  <c r="H132" i="11" s="1"/>
  <c r="H138" i="11" s="1"/>
  <c r="H91" i="11"/>
  <c r="H97" i="11" s="1"/>
  <c r="H103" i="11" s="1"/>
  <c r="H109" i="11" s="1"/>
  <c r="H115" i="11" s="1"/>
  <c r="H121" i="11" s="1"/>
  <c r="H127" i="11" s="1"/>
  <c r="H133" i="11" s="1"/>
  <c r="H139" i="11" s="1"/>
  <c r="H267" i="11"/>
  <c r="H273" i="11" s="1"/>
  <c r="H279" i="11" s="1"/>
  <c r="H285" i="11" s="1"/>
  <c r="H291" i="11" s="1"/>
  <c r="H297" i="11" s="1"/>
  <c r="H303" i="11" s="1"/>
  <c r="I29" i="11"/>
  <c r="H207" i="11"/>
  <c r="I207" i="11" s="1"/>
  <c r="H209" i="11"/>
  <c r="I209" i="11" s="1"/>
  <c r="H211" i="11"/>
  <c r="I211" i="11" s="1"/>
  <c r="H392" i="11"/>
  <c r="H390" i="11"/>
  <c r="I31" i="11"/>
  <c r="I219" i="11"/>
  <c r="I223" i="11"/>
  <c r="H224" i="11"/>
  <c r="H228" i="11"/>
  <c r="H329" i="11"/>
  <c r="H335" i="11" s="1"/>
  <c r="H341" i="11" s="1"/>
  <c r="H331" i="11"/>
  <c r="H337" i="11" s="1"/>
  <c r="H343" i="11" s="1"/>
  <c r="H367" i="11"/>
  <c r="H403" i="11"/>
  <c r="H401" i="11"/>
  <c r="H399" i="11"/>
  <c r="I317" i="11"/>
  <c r="H322" i="11"/>
  <c r="H328" i="11" s="1"/>
  <c r="I355" i="11"/>
  <c r="H356" i="11"/>
  <c r="H358" i="11"/>
  <c r="H359" i="11"/>
  <c r="H360" i="11"/>
  <c r="I382" i="11"/>
  <c r="I380" i="11"/>
  <c r="H423" i="11"/>
  <c r="H320" i="11"/>
  <c r="H326" i="11" s="1"/>
  <c r="H324" i="11"/>
  <c r="H414" i="11"/>
  <c r="H416" i="11"/>
  <c r="H417" i="11"/>
  <c r="I492" i="11"/>
  <c r="H497" i="11"/>
  <c r="H498" i="11"/>
  <c r="I493" i="11"/>
  <c r="H534" i="11"/>
  <c r="I534" i="11" s="1"/>
  <c r="H536" i="11"/>
  <c r="I536" i="11" s="1"/>
  <c r="H538" i="11"/>
  <c r="I538" i="11" s="1"/>
  <c r="H512" i="11"/>
  <c r="H513" i="11"/>
  <c r="A11" i="11"/>
  <c r="X44" i="13" l="1"/>
  <c r="Y44" i="13"/>
  <c r="W45" i="13"/>
  <c r="Y10" i="13"/>
  <c r="X10" i="13"/>
  <c r="W11" i="13"/>
  <c r="J1608" i="13"/>
  <c r="K1608" i="13" s="1"/>
  <c r="J676" i="13"/>
  <c r="K676" i="13" s="1"/>
  <c r="J627" i="13"/>
  <c r="K627" i="13" s="1"/>
  <c r="J2986" i="13"/>
  <c r="K2986" i="13" s="1"/>
  <c r="J2826" i="13"/>
  <c r="K2826" i="13" s="1"/>
  <c r="J74" i="13"/>
  <c r="K74" i="13" s="1"/>
  <c r="J1875" i="13"/>
  <c r="K1875" i="13" s="1"/>
  <c r="J2734" i="13"/>
  <c r="K2734" i="13" s="1"/>
  <c r="J2521" i="13"/>
  <c r="K2521" i="13" s="1"/>
  <c r="J146" i="13"/>
  <c r="K146" i="13" s="1"/>
  <c r="J192" i="13"/>
  <c r="K192" i="13" s="1"/>
  <c r="J2927" i="13"/>
  <c r="K2927" i="13" s="1"/>
  <c r="J2227" i="13"/>
  <c r="K2227" i="13" s="1"/>
  <c r="J2080" i="13"/>
  <c r="K2080" i="13" s="1"/>
  <c r="J3859" i="13"/>
  <c r="K3859" i="13" s="1"/>
  <c r="J2912" i="13"/>
  <c r="K2912" i="13" s="1"/>
  <c r="J2219" i="13"/>
  <c r="K2219" i="13" s="1"/>
  <c r="J511" i="13"/>
  <c r="K511" i="13" s="1"/>
  <c r="J2658" i="13"/>
  <c r="K2658" i="13" s="1"/>
  <c r="J899" i="13"/>
  <c r="K899" i="13" s="1"/>
  <c r="J3321" i="13"/>
  <c r="K3321" i="13" s="1"/>
  <c r="J3215" i="13"/>
  <c r="K3215" i="13" s="1"/>
  <c r="J2059" i="13"/>
  <c r="K2059" i="13" s="1"/>
  <c r="J3943" i="13"/>
  <c r="K3943" i="13" s="1"/>
  <c r="J3479" i="13"/>
  <c r="K3479" i="13" s="1"/>
  <c r="J1444" i="13"/>
  <c r="K1444" i="13" s="1"/>
  <c r="J1780" i="13"/>
  <c r="K1780" i="13" s="1"/>
  <c r="J2339" i="13"/>
  <c r="K2339" i="13" s="1"/>
  <c r="J1935" i="13"/>
  <c r="K1935" i="13" s="1"/>
  <c r="J1365" i="13"/>
  <c r="K1365" i="13" s="1"/>
  <c r="J934" i="13"/>
  <c r="K934" i="13" s="1"/>
  <c r="J2858" i="13"/>
  <c r="K2858" i="13" s="1"/>
  <c r="J1802" i="13"/>
  <c r="K1802" i="13" s="1"/>
  <c r="J2210" i="13"/>
  <c r="K2210" i="13" s="1"/>
  <c r="J45" i="13"/>
  <c r="K45" i="13" s="1"/>
  <c r="J2479" i="13"/>
  <c r="K2479" i="13" s="1"/>
  <c r="J2034" i="13"/>
  <c r="K2034" i="13" s="1"/>
  <c r="J1337" i="13"/>
  <c r="K1337" i="13" s="1"/>
  <c r="J2243" i="13"/>
  <c r="K2243" i="13" s="1"/>
  <c r="J3725" i="13"/>
  <c r="K3725" i="13" s="1"/>
  <c r="J2067" i="13"/>
  <c r="K2067" i="13" s="1"/>
  <c r="J2271" i="13"/>
  <c r="K2271" i="13" s="1"/>
  <c r="J2033" i="13"/>
  <c r="K2033" i="13" s="1"/>
  <c r="J1565" i="13"/>
  <c r="K1565" i="13" s="1"/>
  <c r="J2478" i="13"/>
  <c r="K2478" i="13" s="1"/>
  <c r="J3619" i="13"/>
  <c r="K3619" i="13" s="1"/>
  <c r="J3741" i="13"/>
  <c r="K3741" i="13" s="1"/>
  <c r="J3903" i="13"/>
  <c r="K3903" i="13" s="1"/>
  <c r="J382" i="13"/>
  <c r="K382" i="13" s="1"/>
  <c r="J57" i="13"/>
  <c r="K57" i="13" s="1"/>
  <c r="J1038" i="13"/>
  <c r="K1038" i="13" s="1"/>
  <c r="J2369" i="13"/>
  <c r="K2369" i="13" s="1"/>
  <c r="J1417" i="13"/>
  <c r="K1417" i="13" s="1"/>
  <c r="J2648" i="13"/>
  <c r="K2648" i="13" s="1"/>
  <c r="J931" i="13"/>
  <c r="K931" i="13" s="1"/>
  <c r="J3268" i="13"/>
  <c r="K3268" i="13" s="1"/>
  <c r="J2813" i="13"/>
  <c r="K2813" i="13" s="1"/>
  <c r="J547" i="13"/>
  <c r="K547" i="13" s="1"/>
  <c r="J2901" i="13"/>
  <c r="K2901" i="13" s="1"/>
  <c r="J2853" i="13"/>
  <c r="K2853" i="13" s="1"/>
  <c r="J1680" i="13"/>
  <c r="K1680" i="13" s="1"/>
  <c r="J3404" i="13"/>
  <c r="K3404" i="13" s="1"/>
  <c r="J3814" i="13"/>
  <c r="K3814" i="13" s="1"/>
  <c r="J582" i="13"/>
  <c r="K582" i="13" s="1"/>
  <c r="J637" i="13"/>
  <c r="K637" i="13" s="1"/>
  <c r="J2399" i="13"/>
  <c r="K2399" i="13" s="1"/>
  <c r="J1545" i="13"/>
  <c r="K1545" i="13" s="1"/>
  <c r="J2394" i="13"/>
  <c r="K2394" i="13" s="1"/>
  <c r="J1059" i="13"/>
  <c r="K1059" i="13" s="1"/>
  <c r="J3310" i="13"/>
  <c r="K3310" i="13" s="1"/>
  <c r="J100" i="13"/>
  <c r="K100" i="13" s="1"/>
  <c r="J3749" i="13"/>
  <c r="K3749" i="13" s="1"/>
  <c r="J3111" i="13"/>
  <c r="K3111" i="13" s="1"/>
  <c r="J4021" i="13"/>
  <c r="K4021" i="13" s="1"/>
  <c r="J4041" i="13"/>
  <c r="K4041" i="13" s="1"/>
  <c r="J2117" i="13"/>
  <c r="K2117" i="13" s="1"/>
  <c r="J341" i="13"/>
  <c r="K341" i="13" s="1"/>
  <c r="J2165" i="13"/>
  <c r="K2165" i="13" s="1"/>
  <c r="J3318" i="13"/>
  <c r="K3318" i="13" s="1"/>
  <c r="J2176" i="13"/>
  <c r="K2176" i="13" s="1"/>
  <c r="J1175" i="13"/>
  <c r="K1175" i="13" s="1"/>
  <c r="J3035" i="13"/>
  <c r="K3035" i="13" s="1"/>
  <c r="J981" i="13"/>
  <c r="K981" i="13" s="1"/>
  <c r="J322" i="13"/>
  <c r="K322" i="13" s="1"/>
  <c r="J1521" i="13"/>
  <c r="K1521" i="13" s="1"/>
  <c r="J3979" i="13"/>
  <c r="K3979" i="13" s="1"/>
  <c r="J1635" i="13"/>
  <c r="K1635" i="13" s="1"/>
  <c r="J3010" i="13"/>
  <c r="K3010" i="13" s="1"/>
  <c r="J156" i="13"/>
  <c r="K156" i="13" s="1"/>
  <c r="J631" i="13"/>
  <c r="K631" i="13" s="1"/>
  <c r="J3818" i="13"/>
  <c r="K3818" i="13" s="1"/>
  <c r="J3417" i="13"/>
  <c r="K3417" i="13" s="1"/>
  <c r="J799" i="13"/>
  <c r="K799" i="13" s="1"/>
  <c r="J1424" i="13"/>
  <c r="K1424" i="13" s="1"/>
  <c r="J2433" i="13"/>
  <c r="K2433" i="13" s="1"/>
  <c r="J2746" i="13"/>
  <c r="K2746" i="13" s="1"/>
  <c r="J3631" i="13"/>
  <c r="K3631" i="13" s="1"/>
  <c r="J379" i="13"/>
  <c r="K379" i="13" s="1"/>
  <c r="J1258" i="13"/>
  <c r="K1258" i="13" s="1"/>
  <c r="J1910" i="13"/>
  <c r="K1910" i="13" s="1"/>
  <c r="J3976" i="13"/>
  <c r="K3976" i="13" s="1"/>
  <c r="J2962" i="13"/>
  <c r="K2962" i="13" s="1"/>
  <c r="J1568" i="13"/>
  <c r="K1568" i="13" s="1"/>
  <c r="J394" i="13"/>
  <c r="K394" i="13" s="1"/>
  <c r="J1809" i="13"/>
  <c r="K1809" i="13" s="1"/>
  <c r="J3406" i="13"/>
  <c r="K3406" i="13" s="1"/>
  <c r="J2344" i="13"/>
  <c r="K2344" i="13" s="1"/>
  <c r="J1211" i="13"/>
  <c r="K1211" i="13" s="1"/>
  <c r="J1654" i="13"/>
  <c r="K1654" i="13" s="1"/>
  <c r="J1463" i="13"/>
  <c r="K1463" i="13" s="1"/>
  <c r="J744" i="13"/>
  <c r="K744" i="13" s="1"/>
  <c r="J640" i="13"/>
  <c r="K640" i="13" s="1"/>
  <c r="J1051" i="13"/>
  <c r="K1051" i="13" s="1"/>
  <c r="J2269" i="13"/>
  <c r="K2269" i="13" s="1"/>
  <c r="J2596" i="13"/>
  <c r="K2596" i="13" s="1"/>
  <c r="J110" i="13"/>
  <c r="K110" i="13" s="1"/>
  <c r="J1226" i="13"/>
  <c r="K1226" i="13" s="1"/>
  <c r="J1898" i="13"/>
  <c r="K1898" i="13" s="1"/>
  <c r="J1749" i="13"/>
  <c r="K1749" i="13" s="1"/>
  <c r="J1771" i="13"/>
  <c r="K1771" i="13" s="1"/>
  <c r="J3442" i="13"/>
  <c r="K3442" i="13" s="1"/>
  <c r="J641" i="13"/>
  <c r="K641" i="13" s="1"/>
  <c r="J3319" i="13"/>
  <c r="K3319" i="13" s="1"/>
  <c r="J2303" i="13"/>
  <c r="K2303" i="13" s="1"/>
  <c r="J1085" i="13"/>
  <c r="K1085" i="13" s="1"/>
  <c r="J3191" i="13"/>
  <c r="K3191" i="13" s="1"/>
  <c r="J1409" i="13"/>
  <c r="K1409" i="13" s="1"/>
  <c r="J1325" i="13"/>
  <c r="K1325" i="13" s="1"/>
  <c r="J1630" i="13"/>
  <c r="K1630" i="13" s="1"/>
  <c r="J3344" i="13"/>
  <c r="K3344" i="13" s="1"/>
  <c r="J3950" i="13"/>
  <c r="K3950" i="13" s="1"/>
  <c r="J3919" i="13"/>
  <c r="K3919" i="13" s="1"/>
  <c r="J2139" i="13"/>
  <c r="K2139" i="13" s="1"/>
  <c r="J1738" i="13"/>
  <c r="K1738" i="13" s="1"/>
  <c r="J2512" i="13"/>
  <c r="K2512" i="13" s="1"/>
  <c r="J143" i="13"/>
  <c r="K143" i="13" s="1"/>
  <c r="J126" i="13"/>
  <c r="K126" i="13" s="1"/>
  <c r="J1655" i="13"/>
  <c r="K1655" i="13" s="1"/>
  <c r="J3400" i="13"/>
  <c r="K3400" i="13" s="1"/>
  <c r="J3648" i="13"/>
  <c r="K3648" i="13" s="1"/>
  <c r="J997" i="13"/>
  <c r="K997" i="13" s="1"/>
  <c r="J1867" i="13"/>
  <c r="K1867" i="13" s="1"/>
  <c r="J802" i="13"/>
  <c r="K802" i="13" s="1"/>
  <c r="J3882" i="13"/>
  <c r="K3882" i="13" s="1"/>
  <c r="J2296" i="13"/>
  <c r="K2296" i="13" s="1"/>
  <c r="J1488" i="13"/>
  <c r="K1488" i="13" s="1"/>
  <c r="J3993" i="13"/>
  <c r="K3993" i="13" s="1"/>
  <c r="J1448" i="13"/>
  <c r="K1448" i="13" s="1"/>
  <c r="J3125" i="13"/>
  <c r="K3125" i="13" s="1"/>
  <c r="J3171" i="13"/>
  <c r="K3171" i="13" s="1"/>
  <c r="J808" i="13"/>
  <c r="K808" i="13" s="1"/>
  <c r="J4178" i="13"/>
  <c r="K4178" i="13" s="1"/>
  <c r="J237" i="13"/>
  <c r="K237" i="13" s="1"/>
  <c r="J3471" i="13"/>
  <c r="K3471" i="13" s="1"/>
  <c r="J1528" i="13"/>
  <c r="K1528" i="13" s="1"/>
  <c r="J2002" i="13"/>
  <c r="K2002" i="13" s="1"/>
  <c r="J2995" i="13"/>
  <c r="K2995" i="13" s="1"/>
  <c r="J2284" i="13"/>
  <c r="K2284" i="13" s="1"/>
  <c r="J2955" i="13"/>
  <c r="K2955" i="13" s="1"/>
  <c r="J113" i="13"/>
  <c r="K113" i="13" s="1"/>
  <c r="J468" i="13"/>
  <c r="K468" i="13" s="1"/>
  <c r="J2317" i="13"/>
  <c r="K2317" i="13" s="1"/>
  <c r="J3376" i="13"/>
  <c r="K3376" i="13" s="1"/>
  <c r="J2291" i="13"/>
  <c r="K2291" i="13" s="1"/>
  <c r="J536" i="13"/>
  <c r="K536" i="13" s="1"/>
  <c r="J592" i="13"/>
  <c r="K592" i="13" s="1"/>
  <c r="J55" i="13"/>
  <c r="K55" i="13" s="1"/>
  <c r="J723" i="13"/>
  <c r="K723" i="13" s="1"/>
  <c r="J4203" i="13"/>
  <c r="K4203" i="13" s="1"/>
  <c r="J364" i="13"/>
  <c r="K364" i="13" s="1"/>
  <c r="J4060" i="13"/>
  <c r="K4060" i="13" s="1"/>
  <c r="J4189" i="13"/>
  <c r="K4189" i="13" s="1"/>
  <c r="J2884" i="13"/>
  <c r="K2884" i="13" s="1"/>
  <c r="J3838" i="13"/>
  <c r="K3838" i="13" s="1"/>
  <c r="J2319" i="13"/>
  <c r="K2319" i="13" s="1"/>
  <c r="J2943" i="13"/>
  <c r="K2943" i="13" s="1"/>
  <c r="J3603" i="13"/>
  <c r="K3603" i="13" s="1"/>
  <c r="J3496" i="13"/>
  <c r="K3496" i="13" s="1"/>
  <c r="J818" i="13"/>
  <c r="K818" i="13" s="1"/>
  <c r="J4046" i="13"/>
  <c r="K4046" i="13" s="1"/>
  <c r="J3968" i="13"/>
  <c r="K3968" i="13" s="1"/>
  <c r="J3766" i="13"/>
  <c r="K3766" i="13" s="1"/>
  <c r="J2855" i="13"/>
  <c r="K2855" i="13" s="1"/>
  <c r="J2016" i="13"/>
  <c r="K2016" i="13" s="1"/>
  <c r="J1748" i="13"/>
  <c r="K1748" i="13" s="1"/>
  <c r="J498" i="13"/>
  <c r="K498" i="13" s="1"/>
  <c r="J3258" i="13"/>
  <c r="K3258" i="13" s="1"/>
  <c r="J2841" i="13"/>
  <c r="K2841" i="13" s="1"/>
  <c r="J3768" i="13"/>
  <c r="K3768" i="13" s="1"/>
  <c r="J2569" i="13"/>
  <c r="K2569" i="13" s="1"/>
  <c r="J3978" i="13"/>
  <c r="K3978" i="13" s="1"/>
  <c r="J2359" i="13"/>
  <c r="K2359" i="13" s="1"/>
  <c r="J1491" i="13"/>
  <c r="K1491" i="13" s="1"/>
  <c r="J748" i="13"/>
  <c r="K748" i="13" s="1"/>
  <c r="J320" i="13"/>
  <c r="K320" i="13" s="1"/>
  <c r="J76" i="13"/>
  <c r="K76" i="13" s="1"/>
  <c r="J1086" i="13"/>
  <c r="K1086" i="13" s="1"/>
  <c r="J3366" i="13"/>
  <c r="K3366" i="13" s="1"/>
  <c r="J974" i="13"/>
  <c r="K974" i="13" s="1"/>
  <c r="J1605" i="13"/>
  <c r="K1605" i="13" s="1"/>
  <c r="J510" i="13"/>
  <c r="K510" i="13" s="1"/>
  <c r="J2318" i="13"/>
  <c r="K2318" i="13" s="1"/>
  <c r="J2061" i="13"/>
  <c r="K2061" i="13" s="1"/>
  <c r="J3724" i="13"/>
  <c r="K3724" i="13" s="1"/>
  <c r="J2060" i="13"/>
  <c r="K2060" i="13" s="1"/>
  <c r="J2611" i="13"/>
  <c r="K2611" i="13" s="1"/>
  <c r="J3510" i="13"/>
  <c r="K3510" i="13" s="1"/>
  <c r="J461" i="13"/>
  <c r="K461" i="13" s="1"/>
  <c r="J1701" i="13"/>
  <c r="K1701" i="13" s="1"/>
  <c r="J1728" i="13"/>
  <c r="K1728" i="13" s="1"/>
  <c r="J655" i="13"/>
  <c r="K655" i="13" s="1"/>
  <c r="J2863" i="13"/>
  <c r="K2863" i="13" s="1"/>
  <c r="J3757" i="13"/>
  <c r="K3757" i="13" s="1"/>
  <c r="J2244" i="13"/>
  <c r="K2244" i="13" s="1"/>
  <c r="J3210" i="13"/>
  <c r="K3210" i="13" s="1"/>
  <c r="J879" i="13"/>
  <c r="K879" i="13" s="1"/>
  <c r="J371" i="13"/>
  <c r="K371" i="13" s="1"/>
  <c r="J784" i="13"/>
  <c r="K784" i="13" s="1"/>
  <c r="J3545" i="13"/>
  <c r="K3545" i="13" s="1"/>
  <c r="J807" i="13"/>
  <c r="K807" i="13" s="1"/>
  <c r="J159" i="13"/>
  <c r="K159" i="13" s="1"/>
  <c r="J770" i="13"/>
  <c r="K770" i="13" s="1"/>
  <c r="J3055" i="13"/>
  <c r="K3055" i="13" s="1"/>
  <c r="J2936" i="13"/>
  <c r="K2936" i="13" s="1"/>
  <c r="J1323" i="13"/>
  <c r="K1323" i="13" s="1"/>
  <c r="J2077" i="13"/>
  <c r="K2077" i="13" s="1"/>
  <c r="J2956" i="13"/>
  <c r="K2956" i="13" s="1"/>
  <c r="J1283" i="13"/>
  <c r="K1283" i="13" s="1"/>
  <c r="J3038" i="13"/>
  <c r="K3038" i="13" s="1"/>
  <c r="J1953" i="13"/>
  <c r="K1953" i="13" s="1"/>
  <c r="J2627" i="13"/>
  <c r="K2627" i="13" s="1"/>
  <c r="J1834" i="13"/>
  <c r="K1834" i="13" s="1"/>
  <c r="J1143" i="13"/>
  <c r="K1143" i="13" s="1"/>
  <c r="J925" i="13"/>
  <c r="K925" i="13" s="1"/>
  <c r="J2281" i="13"/>
  <c r="K2281" i="13" s="1"/>
  <c r="J2136" i="13"/>
  <c r="K2136" i="13" s="1"/>
  <c r="J2692" i="13"/>
  <c r="K2692" i="13" s="1"/>
  <c r="J1388" i="13"/>
  <c r="K1388" i="13" s="1"/>
  <c r="J2761" i="13"/>
  <c r="K2761" i="13" s="1"/>
  <c r="J4010" i="13"/>
  <c r="K4010" i="13" s="1"/>
  <c r="J1503" i="13"/>
  <c r="K1503" i="13" s="1"/>
  <c r="J3027" i="13"/>
  <c r="K3027" i="13" s="1"/>
  <c r="J2950" i="13"/>
  <c r="K2950" i="13" s="1"/>
  <c r="J1507" i="13"/>
  <c r="K1507" i="13" s="1"/>
  <c r="J3827" i="13"/>
  <c r="K3827" i="13" s="1"/>
  <c r="J1761" i="13"/>
  <c r="K1761" i="13" s="1"/>
  <c r="J1692" i="13"/>
  <c r="K1692" i="13" s="1"/>
  <c r="J1968" i="13"/>
  <c r="K1968" i="13" s="1"/>
  <c r="J1286" i="13"/>
  <c r="K1286" i="13" s="1"/>
  <c r="J3871" i="13"/>
  <c r="K3871" i="13" s="1"/>
  <c r="J1562" i="13"/>
  <c r="K1562" i="13" s="1"/>
  <c r="J3744" i="13"/>
  <c r="K3744" i="13" s="1"/>
  <c r="J858" i="13"/>
  <c r="K858" i="13" s="1"/>
  <c r="J2652" i="13"/>
  <c r="K2652" i="13" s="1"/>
  <c r="J542" i="13"/>
  <c r="K542" i="13" s="1"/>
  <c r="J434" i="13"/>
  <c r="K434" i="13" s="1"/>
  <c r="J419" i="13"/>
  <c r="K419" i="13" s="1"/>
  <c r="J798" i="13"/>
  <c r="K798" i="13" s="1"/>
  <c r="J2871" i="13"/>
  <c r="K2871" i="13" s="1"/>
  <c r="J4139" i="13"/>
  <c r="K4139" i="13" s="1"/>
  <c r="J3781" i="13"/>
  <c r="K3781" i="13" s="1"/>
  <c r="J3387" i="13"/>
  <c r="K3387" i="13" s="1"/>
  <c r="J1740" i="13"/>
  <c r="K1740" i="13" s="1"/>
  <c r="J2379" i="13"/>
  <c r="K2379" i="13" s="1"/>
  <c r="J173" i="13"/>
  <c r="K173" i="13" s="1"/>
  <c r="J3551" i="13"/>
  <c r="K3551" i="13" s="1"/>
  <c r="J2965" i="13"/>
  <c r="K2965" i="13" s="1"/>
  <c r="J405" i="13"/>
  <c r="K405" i="13" s="1"/>
  <c r="J59" i="13"/>
  <c r="K59" i="13" s="1"/>
  <c r="J2977" i="13"/>
  <c r="K2977" i="13" s="1"/>
  <c r="J1125" i="13"/>
  <c r="K1125" i="13" s="1"/>
  <c r="J167" i="13"/>
  <c r="K167" i="13" s="1"/>
  <c r="J3430" i="13"/>
  <c r="K3430" i="13" s="1"/>
  <c r="J523" i="13"/>
  <c r="K523" i="13" s="1"/>
  <c r="J3952" i="13"/>
  <c r="K3952" i="13" s="1"/>
  <c r="J2536" i="13"/>
  <c r="K2536" i="13" s="1"/>
  <c r="J1380" i="13"/>
  <c r="K1380" i="13" s="1"/>
  <c r="J815" i="13"/>
  <c r="K815" i="13" s="1"/>
  <c r="J3884" i="13"/>
  <c r="K3884" i="13" s="1"/>
  <c r="J2618" i="13"/>
  <c r="K2618" i="13" s="1"/>
  <c r="J2092" i="13"/>
  <c r="K2092" i="13" s="1"/>
  <c r="J1344" i="13"/>
  <c r="K1344" i="13" s="1"/>
  <c r="J843" i="13"/>
  <c r="K843" i="13" s="1"/>
  <c r="J4031" i="13"/>
  <c r="K4031" i="13" s="1"/>
  <c r="J581" i="13"/>
  <c r="K581" i="13" s="1"/>
  <c r="J3632" i="13"/>
  <c r="K3632" i="13" s="1"/>
  <c r="J3643" i="13"/>
  <c r="K3643" i="13" s="1"/>
  <c r="J1019" i="13"/>
  <c r="K1019" i="13" s="1"/>
  <c r="J1662" i="13"/>
  <c r="K1662" i="13" s="1"/>
  <c r="J4118" i="13"/>
  <c r="K4118" i="13" s="1"/>
  <c r="J3251" i="13"/>
  <c r="K3251" i="13" s="1"/>
  <c r="J2850" i="13"/>
  <c r="K2850" i="13" s="1"/>
  <c r="J2252" i="13"/>
  <c r="K2252" i="13" s="1"/>
  <c r="J240" i="13"/>
  <c r="K240" i="13" s="1"/>
  <c r="J803" i="13"/>
  <c r="K803" i="13" s="1"/>
  <c r="J550" i="13"/>
  <c r="K550" i="13" s="1"/>
  <c r="J284" i="13"/>
  <c r="K284" i="13" s="1"/>
  <c r="J1814" i="13"/>
  <c r="K1814" i="13" s="1"/>
  <c r="J363" i="13"/>
  <c r="K363" i="13" s="1"/>
  <c r="J348" i="13"/>
  <c r="K348" i="13" s="1"/>
  <c r="J2444" i="13"/>
  <c r="K2444" i="13" s="1"/>
  <c r="J107" i="13"/>
  <c r="K107" i="13" s="1"/>
  <c r="J3608" i="13"/>
  <c r="K3608" i="13" s="1"/>
  <c r="J656" i="13"/>
  <c r="K656" i="13" s="1"/>
  <c r="J3538" i="13"/>
  <c r="K3538" i="13" s="1"/>
  <c r="J20" i="13"/>
  <c r="K20" i="13" s="1"/>
  <c r="J1980" i="13"/>
  <c r="K1980" i="13" s="1"/>
  <c r="J1996" i="13"/>
  <c r="K1996" i="13" s="1"/>
  <c r="J2578" i="13"/>
  <c r="K2578" i="13" s="1"/>
  <c r="J1990" i="13"/>
  <c r="K1990" i="13" s="1"/>
  <c r="J1774" i="13"/>
  <c r="K1774" i="13" s="1"/>
  <c r="J2705" i="13"/>
  <c r="K2705" i="13" s="1"/>
  <c r="J1798" i="13"/>
  <c r="K1798" i="13" s="1"/>
  <c r="J109" i="13"/>
  <c r="K109" i="13" s="1"/>
  <c r="J270" i="13"/>
  <c r="K270" i="13" s="1"/>
  <c r="J3083" i="13"/>
  <c r="K3083" i="13" s="1"/>
  <c r="J4202" i="13"/>
  <c r="K4202" i="13" s="1"/>
  <c r="J1150" i="13"/>
  <c r="K1150" i="13" s="1"/>
  <c r="J15" i="13"/>
  <c r="K15" i="13" s="1"/>
  <c r="J292" i="13"/>
  <c r="K292" i="13" s="1"/>
  <c r="J4076" i="13"/>
  <c r="K4076" i="13" s="1"/>
  <c r="J256" i="13"/>
  <c r="K256" i="13" s="1"/>
  <c r="J1729" i="13"/>
  <c r="K1729" i="13" s="1"/>
  <c r="J356" i="13"/>
  <c r="K356" i="13" s="1"/>
  <c r="J2013" i="13"/>
  <c r="K2013" i="13" s="1"/>
  <c r="J3582" i="13"/>
  <c r="K3582" i="13" s="1"/>
  <c r="J3613" i="13"/>
  <c r="K3613" i="13" s="1"/>
  <c r="J866" i="13"/>
  <c r="K866" i="13" s="1"/>
  <c r="J2805" i="13"/>
  <c r="K2805" i="13" s="1"/>
  <c r="J1298" i="13"/>
  <c r="K1298" i="13" s="1"/>
  <c r="J2490" i="13"/>
  <c r="K2490" i="13" s="1"/>
  <c r="J1989" i="13"/>
  <c r="K1989" i="13" s="1"/>
  <c r="J1174" i="13"/>
  <c r="K1174" i="13" s="1"/>
  <c r="J3488" i="13"/>
  <c r="K3488" i="13" s="1"/>
  <c r="J2138" i="13"/>
  <c r="K2138" i="13" s="1"/>
  <c r="J3951" i="13"/>
  <c r="K3951" i="13" s="1"/>
  <c r="J2798" i="13"/>
  <c r="K2798" i="13" s="1"/>
  <c r="J1358" i="13"/>
  <c r="K1358" i="13" s="1"/>
  <c r="J229" i="13"/>
  <c r="K229" i="13" s="1"/>
  <c r="J560" i="13"/>
  <c r="K560" i="13" s="1"/>
  <c r="J562" i="13"/>
  <c r="K562" i="13" s="1"/>
  <c r="J3557" i="13"/>
  <c r="K3557" i="13" s="1"/>
  <c r="J805" i="13"/>
  <c r="K805" i="13" s="1"/>
  <c r="J3858" i="13"/>
  <c r="K3858" i="13" s="1"/>
  <c r="J3868" i="13"/>
  <c r="K3868" i="13" s="1"/>
  <c r="J35" i="13"/>
  <c r="K35" i="13" s="1"/>
  <c r="J479" i="13"/>
  <c r="K479" i="13" s="1"/>
  <c r="J253" i="13"/>
  <c r="K253" i="13" s="1"/>
  <c r="J856" i="13"/>
  <c r="K856" i="13" s="1"/>
  <c r="J2875" i="13"/>
  <c r="K2875" i="13" s="1"/>
  <c r="J977" i="13"/>
  <c r="K977" i="13" s="1"/>
  <c r="J3364" i="13"/>
  <c r="K3364" i="13" s="1"/>
  <c r="J1160" i="13"/>
  <c r="K1160" i="13" s="1"/>
  <c r="J1136" i="13"/>
  <c r="K1136" i="13" s="1"/>
  <c r="J3661" i="13"/>
  <c r="K3661" i="13" s="1"/>
  <c r="J3143" i="13"/>
  <c r="K3143" i="13" s="1"/>
  <c r="J965" i="13"/>
  <c r="K965" i="13" s="1"/>
  <c r="J2582" i="13"/>
  <c r="K2582" i="13" s="1"/>
  <c r="J340" i="13"/>
  <c r="K340" i="13" s="1"/>
  <c r="J1063" i="13"/>
  <c r="K1063" i="13" s="1"/>
  <c r="J2675" i="13"/>
  <c r="K2675" i="13" s="1"/>
  <c r="J2552" i="13"/>
  <c r="K2552" i="13" s="1"/>
  <c r="J1138" i="13"/>
  <c r="K1138" i="13" s="1"/>
  <c r="J4177" i="13"/>
  <c r="K4177" i="13" s="1"/>
  <c r="J1162" i="13"/>
  <c r="K1162" i="13" s="1"/>
  <c r="J2129" i="13"/>
  <c r="K2129" i="13" s="1"/>
  <c r="J3717" i="13"/>
  <c r="K3717" i="13" s="1"/>
  <c r="J2401" i="13"/>
  <c r="K2401" i="13" s="1"/>
  <c r="J213" i="13"/>
  <c r="K213" i="13" s="1"/>
  <c r="J3500" i="13"/>
  <c r="K3500" i="13" s="1"/>
  <c r="J2839" i="13"/>
  <c r="K2839" i="13" s="1"/>
  <c r="J70" i="13"/>
  <c r="K70" i="13" s="1"/>
  <c r="J4135" i="13"/>
  <c r="K4135" i="13" s="1"/>
  <c r="J2508" i="13"/>
  <c r="K2508" i="13" s="1"/>
  <c r="J3338" i="13"/>
  <c r="K3338" i="13" s="1"/>
  <c r="J2975" i="13"/>
  <c r="K2975" i="13" s="1"/>
  <c r="J2755" i="13"/>
  <c r="K2755" i="13" s="1"/>
  <c r="J983" i="13"/>
  <c r="K983" i="13" s="1"/>
  <c r="J3167" i="13"/>
  <c r="K3167" i="13" s="1"/>
  <c r="J3006" i="13"/>
  <c r="K3006" i="13" s="1"/>
  <c r="J2142" i="13"/>
  <c r="K2142" i="13" s="1"/>
  <c r="J2681" i="13"/>
  <c r="K2681" i="13" s="1"/>
  <c r="J4205" i="13"/>
  <c r="K4205" i="13" s="1"/>
  <c r="J3580" i="13"/>
  <c r="K3580" i="13" s="1"/>
  <c r="J2788" i="13"/>
  <c r="K2788" i="13" s="1"/>
  <c r="J1876" i="13"/>
  <c r="K1876" i="13" s="1"/>
  <c r="J2892" i="13"/>
  <c r="K2892" i="13" s="1"/>
  <c r="J2305" i="13"/>
  <c r="K2305" i="13" s="1"/>
  <c r="J3029" i="13"/>
  <c r="K3029" i="13" s="1"/>
  <c r="J2395" i="13"/>
  <c r="K2395" i="13" s="1"/>
  <c r="J407" i="13"/>
  <c r="K407" i="13" s="1"/>
  <c r="J2615" i="13"/>
  <c r="K2615" i="13" s="1"/>
  <c r="J1643" i="13"/>
  <c r="K1643" i="13" s="1"/>
  <c r="J2275" i="13"/>
  <c r="K2275" i="13" s="1"/>
  <c r="J3423" i="13"/>
  <c r="K3423" i="13" s="1"/>
  <c r="J1606" i="13"/>
  <c r="K1606" i="13" s="1"/>
  <c r="J3640" i="13"/>
  <c r="K3640" i="13" s="1"/>
  <c r="J4078" i="13"/>
  <c r="K4078" i="13" s="1"/>
  <c r="J2806" i="13"/>
  <c r="K2806" i="13" s="1"/>
  <c r="J2563" i="13"/>
  <c r="K2563" i="13" s="1"/>
  <c r="J3470" i="13"/>
  <c r="K3470" i="13" s="1"/>
  <c r="J1302" i="13"/>
  <c r="K1302" i="13" s="1"/>
  <c r="J196" i="13"/>
  <c r="K196" i="13" s="1"/>
  <c r="J1017" i="13"/>
  <c r="K1017" i="13" s="1"/>
  <c r="J1711" i="13"/>
  <c r="K1711" i="13" s="1"/>
  <c r="J1082" i="13"/>
  <c r="K1082" i="13" s="1"/>
  <c r="J840" i="13"/>
  <c r="K840" i="13" s="1"/>
  <c r="J2083" i="13"/>
  <c r="K2083" i="13" s="1"/>
  <c r="J3396" i="13"/>
  <c r="K3396" i="13" s="1"/>
  <c r="J82" i="13"/>
  <c r="K82" i="13" s="1"/>
  <c r="J1209" i="13"/>
  <c r="K1209" i="13" s="1"/>
  <c r="J1116" i="13"/>
  <c r="K1116" i="13" s="1"/>
  <c r="J1510" i="13"/>
  <c r="K1510" i="13" s="1"/>
  <c r="J1308" i="13"/>
  <c r="K1308" i="13" s="1"/>
  <c r="J3135" i="13"/>
  <c r="K3135" i="13" s="1"/>
  <c r="J2979" i="13"/>
  <c r="K2979" i="13" s="1"/>
  <c r="J3851" i="13"/>
  <c r="K3851" i="13" s="1"/>
  <c r="J3401" i="13"/>
  <c r="K3401" i="13" s="1"/>
  <c r="J2027" i="13"/>
  <c r="K2027" i="13" s="1"/>
  <c r="J3034" i="13"/>
  <c r="K3034" i="13" s="1"/>
  <c r="J2862" i="13"/>
  <c r="K2862" i="13" s="1"/>
  <c r="J902" i="13"/>
  <c r="K902" i="13" s="1"/>
  <c r="J734" i="13"/>
  <c r="K734" i="13" s="1"/>
  <c r="J1576" i="13"/>
  <c r="K1576" i="13" s="1"/>
  <c r="J3346" i="13"/>
  <c r="K3346" i="13" s="1"/>
  <c r="J3486" i="13"/>
  <c r="K3486" i="13" s="1"/>
  <c r="J586" i="13"/>
  <c r="K586" i="13" s="1"/>
  <c r="J2768" i="13"/>
  <c r="K2768" i="13" s="1"/>
  <c r="J2419" i="13"/>
  <c r="K2419" i="13" s="1"/>
  <c r="J1838" i="13"/>
  <c r="K1838" i="13" s="1"/>
  <c r="J565" i="13"/>
  <c r="K565" i="13" s="1"/>
  <c r="J3383" i="13"/>
  <c r="K3383" i="13" s="1"/>
  <c r="J2035" i="13"/>
  <c r="K2035" i="13" s="1"/>
  <c r="J2397" i="13"/>
  <c r="K2397" i="13" s="1"/>
  <c r="J3114" i="13"/>
  <c r="K3114" i="13" s="1"/>
  <c r="J3895" i="13"/>
  <c r="K3895" i="13" s="1"/>
  <c r="J779" i="13"/>
  <c r="K779" i="13" s="1"/>
  <c r="J2742" i="13"/>
  <c r="K2742" i="13" s="1"/>
  <c r="J4017" i="13"/>
  <c r="K4017" i="13" s="1"/>
  <c r="J2270" i="13"/>
  <c r="K2270" i="13" s="1"/>
  <c r="J1261" i="13"/>
  <c r="K1261" i="13" s="1"/>
  <c r="J3431" i="13"/>
  <c r="K3431" i="13" s="1"/>
  <c r="J672" i="13"/>
  <c r="K672" i="13" s="1"/>
  <c r="J383" i="13"/>
  <c r="K383" i="13" s="1"/>
  <c r="J1984" i="13"/>
  <c r="K1984" i="13" s="1"/>
  <c r="J1083" i="13"/>
  <c r="K1083" i="13" s="1"/>
  <c r="J2425" i="13"/>
  <c r="K2425" i="13" s="1"/>
  <c r="J2017" i="13"/>
  <c r="K2017" i="13" s="1"/>
  <c r="J2366" i="13"/>
  <c r="K2366" i="13" s="1"/>
  <c r="J3204" i="13"/>
  <c r="K3204" i="13" s="1"/>
  <c r="J1941" i="13"/>
  <c r="K1941" i="13" s="1"/>
  <c r="J657" i="13"/>
  <c r="K657" i="13" s="1"/>
  <c r="J1008" i="13"/>
  <c r="K1008" i="13" s="1"/>
  <c r="J2760" i="13"/>
  <c r="K2760" i="13" s="1"/>
  <c r="J2860" i="13"/>
  <c r="K2860" i="13" s="1"/>
  <c r="J3902" i="13"/>
  <c r="K3902" i="13" s="1"/>
  <c r="J1475" i="13"/>
  <c r="K1475" i="13" s="1"/>
  <c r="J2234" i="13"/>
  <c r="K2234" i="13" s="1"/>
  <c r="J1560" i="13"/>
  <c r="K1560" i="13" s="1"/>
  <c r="J336" i="13"/>
  <c r="K336" i="13" s="1"/>
  <c r="J2643" i="13"/>
  <c r="K2643" i="13" s="1"/>
  <c r="J4206" i="13"/>
  <c r="K4206" i="13" s="1"/>
  <c r="J1823" i="13"/>
  <c r="K1823" i="13" s="1"/>
  <c r="J557" i="13"/>
  <c r="K557" i="13" s="1"/>
  <c r="J2178" i="13"/>
  <c r="K2178" i="13" s="1"/>
  <c r="J3378" i="13"/>
  <c r="K3378" i="13" s="1"/>
  <c r="J2976" i="13"/>
  <c r="K2976" i="13" s="1"/>
  <c r="J311" i="13"/>
  <c r="K311" i="13" s="1"/>
  <c r="J2310" i="13"/>
  <c r="K2310" i="13" s="1"/>
  <c r="J370" i="13"/>
  <c r="K370" i="13" s="1"/>
  <c r="J2693" i="13"/>
  <c r="K2693" i="13" s="1"/>
  <c r="J1914" i="13"/>
  <c r="K1914" i="13" s="1"/>
  <c r="J3873" i="13"/>
  <c r="K3873" i="13" s="1"/>
  <c r="J920" i="13"/>
  <c r="K920" i="13" s="1"/>
  <c r="J2266" i="13"/>
  <c r="K2266" i="13" s="1"/>
  <c r="J2807" i="13"/>
  <c r="K2807" i="13" s="1"/>
  <c r="J3687" i="13"/>
  <c r="K3687" i="13" s="1"/>
  <c r="J313" i="13"/>
  <c r="K313" i="13" s="1"/>
  <c r="J1455" i="13"/>
  <c r="K1455" i="13" s="1"/>
  <c r="J3672" i="13"/>
  <c r="K3672" i="13" s="1"/>
  <c r="J725" i="13"/>
  <c r="K725" i="13" s="1"/>
  <c r="J1146" i="13"/>
  <c r="K1146" i="13" s="1"/>
  <c r="J2475" i="13"/>
  <c r="K2475" i="13" s="1"/>
  <c r="J429" i="13"/>
  <c r="K429" i="13" s="1"/>
  <c r="J3857" i="13"/>
  <c r="K3857" i="13" s="1"/>
  <c r="J1287" i="13"/>
  <c r="K1287" i="13" s="1"/>
  <c r="J1347" i="13"/>
  <c r="K1347" i="13" s="1"/>
  <c r="J3097" i="13"/>
  <c r="K3097" i="13" s="1"/>
  <c r="J1813" i="13"/>
  <c r="K1813" i="13" s="1"/>
  <c r="J773" i="13"/>
  <c r="K773" i="13" s="1"/>
  <c r="J1836" i="13"/>
  <c r="K1836" i="13" s="1"/>
  <c r="J585" i="13"/>
  <c r="K585" i="13" s="1"/>
  <c r="J3336" i="13"/>
  <c r="K3336" i="13" s="1"/>
  <c r="J3073" i="13"/>
  <c r="K3073" i="13" s="1"/>
  <c r="J181" i="13"/>
  <c r="K181" i="13" s="1"/>
  <c r="J2448" i="13"/>
  <c r="K2448" i="13" s="1"/>
  <c r="J2421" i="13"/>
  <c r="K2421" i="13" s="1"/>
  <c r="J3446" i="13"/>
  <c r="K3446" i="13" s="1"/>
  <c r="J3998" i="13"/>
  <c r="K3998" i="13" s="1"/>
  <c r="J2591" i="13"/>
  <c r="K2591" i="13" s="1"/>
  <c r="J18" i="13"/>
  <c r="K18" i="13" s="1"/>
  <c r="J3244" i="13"/>
  <c r="K3244" i="13" s="1"/>
  <c r="J1550" i="13"/>
  <c r="K1550" i="13" s="1"/>
  <c r="J1588" i="13"/>
  <c r="K1588" i="13" s="1"/>
  <c r="J1090" i="13"/>
  <c r="K1090" i="13" s="1"/>
  <c r="J4171" i="13"/>
  <c r="K4171" i="13" s="1"/>
  <c r="J941" i="13"/>
  <c r="K941" i="13" s="1"/>
  <c r="J1610" i="13"/>
  <c r="K1610" i="13" s="1"/>
  <c r="J1878" i="13"/>
  <c r="K1878" i="13" s="1"/>
  <c r="J409" i="13"/>
  <c r="K409" i="13" s="1"/>
  <c r="J1013" i="13"/>
  <c r="K1013" i="13" s="1"/>
  <c r="J3872" i="13"/>
  <c r="K3872" i="13" s="1"/>
  <c r="J3162" i="13"/>
  <c r="K3162" i="13" s="1"/>
  <c r="J3041" i="13"/>
  <c r="K3041" i="13" s="1"/>
  <c r="J1284" i="13"/>
  <c r="K1284" i="13" s="1"/>
  <c r="J3698" i="13"/>
  <c r="K3698" i="13" s="1"/>
  <c r="J1054" i="13"/>
  <c r="K1054" i="13" s="1"/>
  <c r="J3663" i="13"/>
  <c r="K3663" i="13" s="1"/>
  <c r="J189" i="13"/>
  <c r="K189" i="13" s="1"/>
  <c r="J2261" i="13"/>
  <c r="K2261" i="13" s="1"/>
  <c r="J3964" i="13"/>
  <c r="K3964" i="13" s="1"/>
  <c r="J2439" i="13"/>
  <c r="K2439" i="13" s="1"/>
  <c r="J3649" i="13"/>
  <c r="K3649" i="13" s="1"/>
  <c r="J1949" i="13"/>
  <c r="K1949" i="13" s="1"/>
  <c r="J3103" i="13"/>
  <c r="K3103" i="13" s="1"/>
  <c r="J2559" i="13"/>
  <c r="K2559" i="13" s="1"/>
  <c r="J942" i="13"/>
  <c r="K942" i="13" s="1"/>
  <c r="J3941" i="13"/>
  <c r="K3941" i="13" s="1"/>
  <c r="J3107" i="13"/>
  <c r="K3107" i="13" s="1"/>
  <c r="J1033" i="13"/>
  <c r="K1033" i="13" s="1"/>
  <c r="J3391" i="13"/>
  <c r="K3391" i="13" s="1"/>
  <c r="J1396" i="13"/>
  <c r="K1396" i="13" s="1"/>
  <c r="J3213" i="13"/>
  <c r="K3213" i="13" s="1"/>
  <c r="J3880" i="13"/>
  <c r="K3880" i="13" s="1"/>
  <c r="J821" i="13"/>
  <c r="K821" i="13" s="1"/>
  <c r="J4004" i="13"/>
  <c r="K4004" i="13" s="1"/>
  <c r="J3601" i="13"/>
  <c r="K3601" i="13" s="1"/>
  <c r="J1238" i="13"/>
  <c r="K1238" i="13" s="1"/>
  <c r="J912" i="13"/>
  <c r="K912" i="13" s="1"/>
  <c r="J1152" i="13"/>
  <c r="K1152" i="13" s="1"/>
  <c r="J3382" i="13"/>
  <c r="K3382" i="13" s="1"/>
  <c r="J3361" i="13"/>
  <c r="K3361" i="13" s="1"/>
  <c r="J1403" i="13"/>
  <c r="K1403" i="13" s="1"/>
  <c r="J4063" i="13"/>
  <c r="K4063" i="13" s="1"/>
  <c r="J3416" i="13"/>
  <c r="K3416" i="13" s="1"/>
  <c r="J525" i="13"/>
  <c r="K525" i="13" s="1"/>
  <c r="J2155" i="13"/>
  <c r="K2155" i="13" s="1"/>
  <c r="J3179" i="13"/>
  <c r="K3179" i="13" s="1"/>
  <c r="J3929" i="13"/>
  <c r="K3929" i="13" s="1"/>
  <c r="J2743" i="13"/>
  <c r="K2743" i="13" s="1"/>
  <c r="J4141" i="13"/>
  <c r="K4141" i="13" s="1"/>
  <c r="J3236" i="13"/>
  <c r="K3236" i="13" s="1"/>
  <c r="J2945" i="13"/>
  <c r="K2945" i="13" s="1"/>
  <c r="J3828" i="13"/>
  <c r="K3828" i="13" s="1"/>
  <c r="J4089" i="13"/>
  <c r="K4089" i="13" s="1"/>
  <c r="J3573" i="13"/>
  <c r="K3573" i="13" s="1"/>
  <c r="J916" i="13"/>
  <c r="K916" i="13" s="1"/>
  <c r="J4188" i="13"/>
  <c r="K4188" i="13" s="1"/>
  <c r="J300" i="13"/>
  <c r="K300" i="13" s="1"/>
  <c r="J1055" i="13"/>
  <c r="K1055" i="13" s="1"/>
  <c r="J955" i="13"/>
  <c r="K955" i="13" s="1"/>
  <c r="J1210" i="13"/>
  <c r="K1210" i="13" s="1"/>
  <c r="J950" i="13"/>
  <c r="K950" i="13" s="1"/>
  <c r="J3938" i="13"/>
  <c r="K3938" i="13" s="1"/>
  <c r="J2432" i="13"/>
  <c r="K2432" i="13" s="1"/>
  <c r="J3504" i="13"/>
  <c r="K3504" i="13" s="1"/>
  <c r="J233" i="13"/>
  <c r="K233" i="13" s="1"/>
  <c r="J359" i="13"/>
  <c r="K359" i="13" s="1"/>
  <c r="J3182" i="13"/>
  <c r="K3182" i="13" s="1"/>
  <c r="J3704" i="13"/>
  <c r="K3704" i="13" s="1"/>
  <c r="J1863" i="13"/>
  <c r="K1863" i="13" s="1"/>
  <c r="J1660" i="13"/>
  <c r="K1660" i="13" s="1"/>
  <c r="J1553" i="13"/>
  <c r="K1553" i="13" s="1"/>
  <c r="J2273" i="13"/>
  <c r="K2273" i="13" s="1"/>
  <c r="J71" i="13"/>
  <c r="K71" i="13" s="1"/>
  <c r="J3410" i="13"/>
  <c r="K3410" i="13" s="1"/>
  <c r="J226" i="13"/>
  <c r="K226" i="13" s="1"/>
  <c r="J333" i="13"/>
  <c r="K333" i="13" s="1"/>
  <c r="J1663" i="13"/>
  <c r="K1663" i="13" s="1"/>
  <c r="J3899" i="13"/>
  <c r="K3899" i="13" s="1"/>
  <c r="J1816" i="13"/>
  <c r="K1816" i="13" s="1"/>
  <c r="J1132" i="13"/>
  <c r="K1132" i="13" s="1"/>
  <c r="J2650" i="13"/>
  <c r="K2650" i="13" s="1"/>
  <c r="J3839" i="13"/>
  <c r="K3839" i="13" s="1"/>
  <c r="J1963" i="13"/>
  <c r="K1963" i="13" s="1"/>
  <c r="J324" i="13"/>
  <c r="K324" i="13" s="1"/>
  <c r="J274" i="13"/>
  <c r="K274" i="13" s="1"/>
  <c r="J857" i="13"/>
  <c r="K857" i="13" s="1"/>
  <c r="J2985" i="13"/>
  <c r="K2985" i="13" s="1"/>
  <c r="J61" i="13"/>
  <c r="K61" i="13" s="1"/>
  <c r="J1233" i="13"/>
  <c r="K1233" i="13" s="1"/>
  <c r="J2172" i="13"/>
  <c r="K2172" i="13" s="1"/>
  <c r="J2587" i="13"/>
  <c r="K2587" i="13" s="1"/>
  <c r="J3588" i="13"/>
  <c r="K3588" i="13" s="1"/>
  <c r="J3209" i="13"/>
  <c r="K3209" i="13" s="1"/>
  <c r="J574" i="13"/>
  <c r="K574" i="13" s="1"/>
  <c r="J3422" i="13"/>
  <c r="K3422" i="13" s="1"/>
  <c r="J1216" i="13"/>
  <c r="K1216" i="13" s="1"/>
  <c r="J3773" i="13"/>
  <c r="K3773" i="13" s="1"/>
  <c r="J2054" i="13"/>
  <c r="K2054" i="13" s="1"/>
  <c r="J4044" i="13"/>
  <c r="K4044" i="13" s="1"/>
  <c r="J3834" i="13"/>
  <c r="K3834" i="13" s="1"/>
  <c r="J806" i="13"/>
  <c r="K806" i="13" s="1"/>
  <c r="J4014" i="13"/>
  <c r="K4014" i="13" s="1"/>
  <c r="J3106" i="13"/>
  <c r="K3106" i="13" s="1"/>
  <c r="J645" i="13"/>
  <c r="K645" i="13" s="1"/>
  <c r="J3916" i="13"/>
  <c r="K3916" i="13" s="1"/>
  <c r="J1436" i="13"/>
  <c r="K1436" i="13" s="1"/>
  <c r="J14" i="13"/>
  <c r="K14" i="13" s="1"/>
  <c r="J269" i="13"/>
  <c r="K269" i="13" s="1"/>
  <c r="J3174" i="13"/>
  <c r="K3174" i="13" s="1"/>
  <c r="J2573" i="13"/>
  <c r="K2573" i="13" s="1"/>
  <c r="J2446" i="13"/>
  <c r="K2446" i="13" s="1"/>
  <c r="J2365" i="13"/>
  <c r="K2365" i="13" s="1"/>
  <c r="J706" i="13"/>
  <c r="K706" i="13" s="1"/>
  <c r="J361" i="13"/>
  <c r="K361" i="13" s="1"/>
  <c r="J1309" i="13"/>
  <c r="K1309" i="13" s="1"/>
  <c r="J878" i="13"/>
  <c r="K878" i="13" s="1"/>
  <c r="J4125" i="13"/>
  <c r="K4125" i="13" s="1"/>
  <c r="J1397" i="13"/>
  <c r="K1397" i="13" s="1"/>
  <c r="J73" i="13"/>
  <c r="K73" i="13" s="1"/>
  <c r="J1164" i="13"/>
  <c r="K1164" i="13" s="1"/>
  <c r="J372" i="13"/>
  <c r="K372" i="13" s="1"/>
  <c r="J1674" i="13"/>
  <c r="K1674" i="13" s="1"/>
  <c r="J4039" i="13"/>
  <c r="K4039" i="13" s="1"/>
  <c r="J1230" i="13"/>
  <c r="K1230" i="13" s="1"/>
  <c r="J1755" i="13"/>
  <c r="K1755" i="13" s="1"/>
  <c r="J3118" i="13"/>
  <c r="K3118" i="13" s="1"/>
  <c r="J2332" i="13"/>
  <c r="K2332" i="13" s="1"/>
  <c r="J2590" i="13"/>
  <c r="K2590" i="13" s="1"/>
  <c r="J4204" i="13"/>
  <c r="K4204" i="13" s="1"/>
  <c r="J555" i="13"/>
  <c r="K555" i="13" s="1"/>
  <c r="J2632" i="13"/>
  <c r="K2632" i="13" s="1"/>
  <c r="J3140" i="13"/>
  <c r="K3140" i="13" s="1"/>
  <c r="J1494" i="13"/>
  <c r="K1494" i="13" s="1"/>
  <c r="J1091" i="13"/>
  <c r="K1091" i="13" s="1"/>
  <c r="J3264" i="13"/>
  <c r="K3264" i="13" s="1"/>
  <c r="J891" i="13"/>
  <c r="K891" i="13" s="1"/>
  <c r="J646" i="13"/>
  <c r="K646" i="13" s="1"/>
  <c r="J1538" i="13"/>
  <c r="K1538" i="13" s="1"/>
  <c r="J3849" i="13"/>
  <c r="K3849" i="13" s="1"/>
  <c r="J2665" i="13"/>
  <c r="K2665" i="13" s="1"/>
  <c r="J2726" i="13"/>
  <c r="K2726" i="13" s="1"/>
  <c r="J2897" i="13"/>
  <c r="K2897" i="13" s="1"/>
  <c r="J691" i="13"/>
  <c r="K691" i="13" s="1"/>
  <c r="J4156" i="13"/>
  <c r="K4156" i="13" s="1"/>
  <c r="J2116" i="13"/>
  <c r="K2116" i="13" s="1"/>
  <c r="J1331" i="13"/>
  <c r="K1331" i="13" s="1"/>
  <c r="J768" i="13"/>
  <c r="K768" i="13" s="1"/>
  <c r="J3420" i="13"/>
  <c r="K3420" i="13" s="1"/>
  <c r="J3448" i="13"/>
  <c r="K3448" i="13" s="1"/>
  <c r="J1723" i="13"/>
  <c r="K1723" i="13" s="1"/>
  <c r="J3930" i="13"/>
  <c r="K3930" i="13" s="1"/>
  <c r="J413" i="13"/>
  <c r="K413" i="13" s="1"/>
  <c r="J2827" i="13"/>
  <c r="K2827" i="13" s="1"/>
  <c r="J3403" i="13"/>
  <c r="K3403" i="13" s="1"/>
  <c r="J1496" i="13"/>
  <c r="K1496" i="13" s="1"/>
  <c r="J2580" i="13"/>
  <c r="K2580" i="13" s="1"/>
  <c r="J2341" i="13"/>
  <c r="K2341" i="13" s="1"/>
  <c r="J1751" i="13"/>
  <c r="K1751" i="13" s="1"/>
  <c r="J3518" i="13"/>
  <c r="K3518" i="13" s="1"/>
  <c r="J3333" i="13"/>
  <c r="K3333" i="13" s="1"/>
  <c r="J2677" i="13"/>
  <c r="K2677" i="13" s="1"/>
  <c r="J2740" i="13"/>
  <c r="K2740" i="13" s="1"/>
  <c r="J4079" i="13"/>
  <c r="K4079" i="13" s="1"/>
  <c r="J2969" i="13"/>
  <c r="K2969" i="13" s="1"/>
  <c r="J2922" i="13"/>
  <c r="K2922" i="13" s="1"/>
  <c r="J3695" i="13"/>
  <c r="K3695" i="13" s="1"/>
  <c r="J2747" i="13"/>
  <c r="K2747" i="13" s="1"/>
  <c r="J204" i="13"/>
  <c r="K204" i="13" s="1"/>
  <c r="J623" i="13"/>
  <c r="K623" i="13" s="1"/>
  <c r="J826" i="13"/>
  <c r="K826" i="13" s="1"/>
  <c r="J125" i="13"/>
  <c r="K125" i="13" s="1"/>
  <c r="J2169" i="13"/>
  <c r="K2169" i="13" s="1"/>
  <c r="J1361" i="13"/>
  <c r="K1361" i="13" s="1"/>
  <c r="J1124" i="13"/>
  <c r="K1124" i="13" s="1"/>
  <c r="J651" i="13"/>
  <c r="K651" i="13" s="1"/>
  <c r="J72" i="13"/>
  <c r="K72" i="13" s="1"/>
  <c r="J3501" i="13"/>
  <c r="K3501" i="13" s="1"/>
  <c r="J887" i="13"/>
  <c r="K887" i="13" s="1"/>
  <c r="J3476" i="13"/>
  <c r="K3476" i="13" s="1"/>
  <c r="J2112" i="13"/>
  <c r="K2112" i="13" s="1"/>
  <c r="J1695" i="13"/>
  <c r="K1695" i="13" s="1"/>
  <c r="J1199" i="13"/>
  <c r="K1199" i="13" s="1"/>
  <c r="J1207" i="13"/>
  <c r="K1207" i="13" s="1"/>
  <c r="J833" i="13"/>
  <c r="K833" i="13" s="1"/>
  <c r="J3940" i="13"/>
  <c r="K3940" i="13" s="1"/>
  <c r="J3019" i="13"/>
  <c r="K3019" i="13" s="1"/>
  <c r="J2279" i="13"/>
  <c r="K2279" i="13" s="1"/>
  <c r="J778" i="13"/>
  <c r="K778" i="13" s="1"/>
  <c r="J2200" i="13"/>
  <c r="K2200" i="13" s="1"/>
  <c r="J1965" i="13"/>
  <c r="K1965" i="13" s="1"/>
  <c r="J217" i="13"/>
  <c r="K217" i="13" s="1"/>
  <c r="J3934" i="13"/>
  <c r="K3934" i="13" s="1"/>
  <c r="J2133" i="13"/>
  <c r="K2133" i="13" s="1"/>
  <c r="J794" i="13"/>
  <c r="K794" i="13" s="1"/>
  <c r="J1742" i="13"/>
  <c r="K1742" i="13" s="1"/>
  <c r="J2683" i="13"/>
  <c r="K2683" i="13" s="1"/>
  <c r="J3126" i="13"/>
  <c r="K3126" i="13" s="1"/>
  <c r="J1408" i="13"/>
  <c r="K1408" i="13" s="1"/>
  <c r="J3075" i="13"/>
  <c r="K3075" i="13" s="1"/>
  <c r="J2888" i="13"/>
  <c r="K2888" i="13" s="1"/>
  <c r="J1899" i="13"/>
  <c r="K1899" i="13" s="1"/>
  <c r="J903" i="13"/>
  <c r="K903" i="13" s="1"/>
  <c r="J1857" i="13"/>
  <c r="K1857" i="13" s="1"/>
  <c r="J937" i="13"/>
  <c r="K937" i="13" s="1"/>
  <c r="J1021" i="13"/>
  <c r="K1021" i="13" s="1"/>
  <c r="J328" i="13"/>
  <c r="K328" i="13" s="1"/>
  <c r="J1519" i="13"/>
  <c r="K1519" i="13" s="1"/>
  <c r="J1799" i="13"/>
  <c r="K1799" i="13" s="1"/>
  <c r="J3102" i="13"/>
  <c r="K3102" i="13" s="1"/>
  <c r="J3230" i="13"/>
  <c r="K3230" i="13" s="1"/>
  <c r="J1296" i="13"/>
  <c r="K1296" i="13" s="1"/>
  <c r="J3419" i="13"/>
  <c r="K3419" i="13" s="1"/>
  <c r="J3011" i="13"/>
  <c r="K3011" i="13" s="1"/>
  <c r="J386" i="13"/>
  <c r="K386" i="13" s="1"/>
  <c r="J2516" i="13"/>
  <c r="K2516" i="13" s="1"/>
  <c r="J221" i="13"/>
  <c r="K221" i="13" s="1"/>
  <c r="J3136" i="13"/>
  <c r="K3136" i="13" s="1"/>
  <c r="J541" i="13"/>
  <c r="K541" i="13" s="1"/>
  <c r="J1445" i="13"/>
  <c r="K1445" i="13" s="1"/>
  <c r="J669" i="13"/>
  <c r="K669" i="13" s="1"/>
  <c r="J3309" i="13"/>
  <c r="K3309" i="13" s="1"/>
  <c r="J635" i="13"/>
  <c r="K635" i="13" s="1"/>
  <c r="J456" i="13"/>
  <c r="K456" i="13" s="1"/>
  <c r="J3728" i="13"/>
  <c r="K3728" i="13" s="1"/>
  <c r="J3261" i="13"/>
  <c r="K3261" i="13" s="1"/>
  <c r="J3915" i="13"/>
  <c r="K3915" i="13" s="1"/>
  <c r="J201" i="13"/>
  <c r="K201" i="13" s="1"/>
  <c r="J3865" i="13"/>
  <c r="K3865" i="13" s="1"/>
  <c r="J2163" i="13"/>
  <c r="K2163" i="13" s="1"/>
  <c r="J3639" i="13"/>
  <c r="K3639" i="13" s="1"/>
  <c r="J2153" i="13"/>
  <c r="K2153" i="13" s="1"/>
  <c r="J552" i="13"/>
  <c r="K552" i="13" s="1"/>
  <c r="J2162" i="13"/>
  <c r="K2162" i="13" s="1"/>
  <c r="J3101" i="13"/>
  <c r="K3101" i="13" s="1"/>
  <c r="J1362" i="13"/>
  <c r="K1362" i="13" s="1"/>
  <c r="J3779" i="13"/>
  <c r="K3779" i="13" s="1"/>
  <c r="J2541" i="13"/>
  <c r="K2541" i="13" s="1"/>
  <c r="J2766" i="13"/>
  <c r="K2766" i="13" s="1"/>
  <c r="J1457" i="13"/>
  <c r="K1457" i="13" s="1"/>
  <c r="J349" i="13"/>
  <c r="K349" i="13" s="1"/>
  <c r="J2756" i="13"/>
  <c r="K2756" i="13" s="1"/>
  <c r="J3507" i="13"/>
  <c r="K3507" i="13" s="1"/>
  <c r="J494" i="13"/>
  <c r="K494" i="13" s="1"/>
  <c r="J675" i="13"/>
  <c r="K675" i="13" s="1"/>
  <c r="J1569" i="13"/>
  <c r="K1569" i="13" s="1"/>
  <c r="J416" i="13"/>
  <c r="K416" i="13" s="1"/>
  <c r="J1571" i="13"/>
  <c r="K1571" i="13" s="1"/>
  <c r="J1274" i="13"/>
  <c r="K1274" i="13" s="1"/>
  <c r="J1028" i="13"/>
  <c r="K1028" i="13" s="1"/>
  <c r="J2817" i="13"/>
  <c r="K2817" i="13" s="1"/>
  <c r="J2723" i="13"/>
  <c r="K2723" i="13" s="1"/>
  <c r="J4007" i="13"/>
  <c r="K4007" i="13" s="1"/>
  <c r="J2645" i="13"/>
  <c r="K2645" i="13" s="1"/>
  <c r="J1264" i="13"/>
  <c r="K1264" i="13" s="1"/>
  <c r="J2925" i="13"/>
  <c r="K2925" i="13" s="1"/>
  <c r="J2028" i="13"/>
  <c r="K2028" i="13" s="1"/>
  <c r="J3325" i="13"/>
  <c r="K3325" i="13" s="1"/>
  <c r="J432" i="13"/>
  <c r="K432" i="13" s="1"/>
  <c r="J187" i="13"/>
  <c r="K187" i="13" s="1"/>
  <c r="J93" i="13"/>
  <c r="K93" i="13" s="1"/>
  <c r="J3863" i="13"/>
  <c r="K3863" i="13" s="1"/>
  <c r="J2753" i="13"/>
  <c r="K2753" i="13" s="1"/>
  <c r="J3548" i="13"/>
  <c r="K3548" i="13" s="1"/>
  <c r="J490" i="13"/>
  <c r="K490" i="13" s="1"/>
  <c r="J1891" i="13"/>
  <c r="K1891" i="13" s="1"/>
  <c r="J1315" i="13"/>
  <c r="K1315" i="13" s="1"/>
  <c r="J393" i="13"/>
  <c r="K393" i="13" s="1"/>
  <c r="J1300" i="13"/>
  <c r="K1300" i="13" s="1"/>
  <c r="J3117" i="13"/>
  <c r="K3117" i="13" s="1"/>
  <c r="J3680" i="13"/>
  <c r="K3680" i="13" s="1"/>
  <c r="J1477" i="13"/>
  <c r="K1477" i="13" s="1"/>
  <c r="J1187" i="13"/>
  <c r="K1187" i="13" s="1"/>
  <c r="J2894" i="13"/>
  <c r="K2894" i="13" s="1"/>
  <c r="J4104" i="13"/>
  <c r="K4104" i="13" s="1"/>
  <c r="J2779" i="13"/>
  <c r="K2779" i="13" s="1"/>
  <c r="J3981" i="13"/>
  <c r="K3981" i="13" s="1"/>
  <c r="J3599" i="13"/>
  <c r="K3599" i="13" s="1"/>
  <c r="J4058" i="13"/>
  <c r="K4058" i="13" s="1"/>
  <c r="J3726" i="13"/>
  <c r="K3726" i="13" s="1"/>
  <c r="J3516" i="13"/>
  <c r="K3516" i="13" s="1"/>
  <c r="J3733" i="13"/>
  <c r="K3733" i="13" s="1"/>
  <c r="J2212" i="13"/>
  <c r="K2212" i="13" s="1"/>
  <c r="J2373" i="13"/>
  <c r="K2373" i="13" s="1"/>
  <c r="J477" i="13"/>
  <c r="K477" i="13" s="1"/>
  <c r="J569" i="13"/>
  <c r="K569" i="13" s="1"/>
  <c r="J2125" i="13"/>
  <c r="K2125" i="13" s="1"/>
  <c r="J1971" i="13"/>
  <c r="K1971" i="13" s="1"/>
  <c r="J4047" i="13"/>
  <c r="K4047" i="13" s="1"/>
  <c r="J2697" i="13"/>
  <c r="K2697" i="13" s="1"/>
  <c r="J1987" i="13"/>
  <c r="K1987" i="13" s="1"/>
  <c r="J2662" i="13"/>
  <c r="K2662" i="13" s="1"/>
  <c r="J2916" i="13"/>
  <c r="K2916" i="13" s="1"/>
  <c r="J4006" i="13"/>
  <c r="K4006" i="13" s="1"/>
  <c r="J160" i="13"/>
  <c r="K160" i="13" s="1"/>
  <c r="J3885" i="13"/>
  <c r="K3885" i="13" s="1"/>
  <c r="J583" i="13"/>
  <c r="K583" i="13" s="1"/>
  <c r="J3385" i="13"/>
  <c r="K3385" i="13" s="1"/>
  <c r="J1432" i="13"/>
  <c r="K1432" i="13" s="1"/>
  <c r="J1631" i="13"/>
  <c r="K1631" i="13" s="1"/>
  <c r="J3887" i="13"/>
  <c r="K3887" i="13" s="1"/>
  <c r="J1894" i="13"/>
  <c r="K1894" i="13" s="1"/>
  <c r="J852" i="13"/>
  <c r="K852" i="13" s="1"/>
  <c r="J3407" i="13"/>
  <c r="K3407" i="13" s="1"/>
  <c r="J2575" i="13"/>
  <c r="K2575" i="13" s="1"/>
  <c r="J1702" i="13"/>
  <c r="K1702" i="13" s="1"/>
  <c r="J2131" i="13"/>
  <c r="K2131" i="13" s="1"/>
  <c r="J1903" i="13"/>
  <c r="K1903" i="13" s="1"/>
  <c r="J913" i="13"/>
  <c r="K913" i="13" s="1"/>
  <c r="J3816" i="13"/>
  <c r="K3816" i="13" s="1"/>
  <c r="J1129" i="13"/>
  <c r="K1129" i="13" s="1"/>
  <c r="J138" i="13"/>
  <c r="K138" i="13" s="1"/>
  <c r="J2154" i="13"/>
  <c r="K2154" i="13" s="1"/>
  <c r="J168" i="13"/>
  <c r="K168" i="13" s="1"/>
  <c r="J2911" i="13"/>
  <c r="K2911" i="13" s="1"/>
  <c r="J1694" i="13"/>
  <c r="K1694" i="13" s="1"/>
  <c r="J239" i="13"/>
  <c r="K239" i="13" s="1"/>
  <c r="J2736" i="13"/>
  <c r="K2736" i="13" s="1"/>
  <c r="J3975" i="13"/>
  <c r="K3975" i="13" s="1"/>
  <c r="J2595" i="13"/>
  <c r="K2595" i="13" s="1"/>
  <c r="J538" i="13"/>
  <c r="K538" i="13" s="1"/>
  <c r="J610" i="13"/>
  <c r="K610" i="13" s="1"/>
  <c r="J850" i="13"/>
  <c r="K850" i="13" s="1"/>
  <c r="J883" i="13"/>
  <c r="K883" i="13" s="1"/>
  <c r="J717" i="13"/>
  <c r="K717" i="13" s="1"/>
  <c r="J3380" i="13"/>
  <c r="K3380" i="13" s="1"/>
  <c r="J164" i="13"/>
  <c r="K164" i="13" s="1"/>
  <c r="J273" i="13"/>
  <c r="K273" i="13" s="1"/>
  <c r="J1686" i="13"/>
  <c r="K1686" i="13" s="1"/>
  <c r="J3920" i="13"/>
  <c r="K3920" i="13" s="1"/>
  <c r="J862" i="13"/>
  <c r="K862" i="13" s="1"/>
  <c r="J1246" i="13"/>
  <c r="K1246" i="13" s="1"/>
  <c r="J3585" i="13"/>
  <c r="K3585" i="13" s="1"/>
  <c r="J2471" i="13"/>
  <c r="K2471" i="13" s="1"/>
  <c r="J2592" i="13"/>
  <c r="K2592" i="13" s="1"/>
  <c r="J2327" i="13"/>
  <c r="K2327" i="13" s="1"/>
  <c r="J1957" i="13"/>
  <c r="K1957" i="13" s="1"/>
  <c r="J430" i="13"/>
  <c r="K430" i="13" s="1"/>
  <c r="J3911" i="13"/>
  <c r="K3911" i="13" s="1"/>
  <c r="J2418" i="13"/>
  <c r="K2418" i="13" s="1"/>
  <c r="J3737" i="13"/>
  <c r="K3737" i="13" s="1"/>
  <c r="J390" i="13"/>
  <c r="K390" i="13" s="1"/>
  <c r="J1955" i="13"/>
  <c r="K1955" i="13" s="1"/>
  <c r="J3701" i="13"/>
  <c r="K3701" i="13" s="1"/>
  <c r="J3061" i="13"/>
  <c r="K3061" i="13" s="1"/>
  <c r="J2126" i="13"/>
  <c r="K2126" i="13" s="1"/>
  <c r="J1058" i="13"/>
  <c r="K1058" i="13" s="1"/>
  <c r="J1581" i="13"/>
  <c r="K1581" i="13" s="1"/>
  <c r="J3421" i="13"/>
  <c r="K3421" i="13" s="1"/>
  <c r="J2429" i="13"/>
  <c r="K2429" i="13" s="1"/>
  <c r="J781" i="13"/>
  <c r="K781" i="13" s="1"/>
  <c r="J2402" i="13"/>
  <c r="K2402" i="13" s="1"/>
  <c r="J2775" i="13"/>
  <c r="K2775" i="13" s="1"/>
  <c r="J2786" i="13"/>
  <c r="K2786" i="13" s="1"/>
  <c r="J255" i="13"/>
  <c r="K255" i="13" s="1"/>
  <c r="J2527" i="13"/>
  <c r="K2527" i="13" s="1"/>
  <c r="J342" i="13"/>
  <c r="K342" i="13" s="1"/>
  <c r="J1141" i="13"/>
  <c r="K1141" i="13" s="1"/>
  <c r="J2664" i="13"/>
  <c r="K2664" i="13" s="1"/>
  <c r="J3875" i="13"/>
  <c r="K3875" i="13" s="1"/>
  <c r="J1119" i="13"/>
  <c r="K1119" i="13" s="1"/>
  <c r="J1870" i="13"/>
  <c r="K1870" i="13" s="1"/>
  <c r="J2174" i="13"/>
  <c r="K2174" i="13" s="1"/>
  <c r="J3610" i="13"/>
  <c r="K3610" i="13" s="1"/>
  <c r="J1804" i="13"/>
  <c r="K1804" i="13" s="1"/>
  <c r="J4164" i="13"/>
  <c r="K4164" i="13" s="1"/>
  <c r="J4083" i="13"/>
  <c r="K4083" i="13" s="1"/>
  <c r="J2702" i="13"/>
  <c r="K2702" i="13" s="1"/>
  <c r="J1998" i="13"/>
  <c r="K1998" i="13" s="1"/>
  <c r="J3493" i="13"/>
  <c r="K3493" i="13" s="1"/>
  <c r="J3524" i="13"/>
  <c r="K3524" i="13" s="1"/>
  <c r="J889" i="13"/>
  <c r="K889" i="13" s="1"/>
  <c r="J9" i="13"/>
  <c r="K9" i="13" s="1"/>
  <c r="J1775" i="13"/>
  <c r="K1775" i="13" s="1"/>
  <c r="J3830" i="13"/>
  <c r="K3830" i="13" s="1"/>
  <c r="J2835" i="13"/>
  <c r="K2835" i="13" s="1"/>
  <c r="J1764" i="13"/>
  <c r="K1764" i="13" s="1"/>
  <c r="J2372" i="13"/>
  <c r="K2372" i="13" s="1"/>
  <c r="J1094" i="13"/>
  <c r="K1094" i="13" s="1"/>
  <c r="J3684" i="13"/>
  <c r="K3684" i="13" s="1"/>
  <c r="J3594" i="13"/>
  <c r="K3594" i="13" s="1"/>
  <c r="J693" i="13"/>
  <c r="K693" i="13" s="1"/>
  <c r="J3750" i="13"/>
  <c r="K3750" i="13" s="1"/>
  <c r="J2445" i="13"/>
  <c r="K2445" i="13" s="1"/>
  <c r="J1641" i="13"/>
  <c r="K1641" i="13" s="1"/>
  <c r="J1829" i="13"/>
  <c r="K1829" i="13" s="1"/>
  <c r="J1851" i="13"/>
  <c r="K1851" i="13" s="1"/>
  <c r="J1973" i="13"/>
  <c r="K1973" i="13" s="1"/>
  <c r="J1200" i="13"/>
  <c r="K1200" i="13" s="1"/>
  <c r="J1443" i="13"/>
  <c r="K1443" i="13" s="1"/>
  <c r="J3064" i="13"/>
  <c r="K3064" i="13" s="1"/>
  <c r="J849" i="13"/>
  <c r="K849" i="13" s="1"/>
  <c r="J2376" i="13"/>
  <c r="K2376" i="13" s="1"/>
  <c r="J1104" i="13"/>
  <c r="K1104" i="13" s="1"/>
  <c r="J1438" i="13"/>
  <c r="K1438" i="13" s="1"/>
  <c r="J3464" i="13"/>
  <c r="K3464" i="13" s="1"/>
  <c r="J1868" i="13"/>
  <c r="K1868" i="13" s="1"/>
  <c r="J539" i="13"/>
  <c r="K539" i="13" s="1"/>
  <c r="J2630" i="13"/>
  <c r="K2630" i="13" s="1"/>
  <c r="J1411" i="13"/>
  <c r="K1411" i="13" s="1"/>
  <c r="J1572" i="13"/>
  <c r="K1572" i="13" s="1"/>
  <c r="J596" i="13"/>
  <c r="K596" i="13" s="1"/>
  <c r="J3116" i="13"/>
  <c r="K3116" i="13" s="1"/>
  <c r="J4045" i="13"/>
  <c r="K4045" i="13" s="1"/>
  <c r="J2958" i="13"/>
  <c r="K2958" i="13" s="1"/>
  <c r="J1763" i="13"/>
  <c r="K1763" i="13" s="1"/>
  <c r="J3731" i="13"/>
  <c r="K3731" i="13" s="1"/>
  <c r="J1700" i="13"/>
  <c r="K1700" i="13" s="1"/>
  <c r="J2331" i="13"/>
  <c r="K2331" i="13" s="1"/>
  <c r="J2759" i="13"/>
  <c r="K2759" i="13" s="1"/>
  <c r="J4153" i="13"/>
  <c r="K4153" i="13" s="1"/>
  <c r="J3091" i="13"/>
  <c r="K3091" i="13" s="1"/>
  <c r="J2882" i="13"/>
  <c r="K2882" i="13" s="1"/>
  <c r="J1689" i="13"/>
  <c r="K1689" i="13" s="1"/>
  <c r="J2024" i="13"/>
  <c r="K2024" i="13" s="1"/>
  <c r="J4201" i="13"/>
  <c r="K4201" i="13" s="1"/>
  <c r="J1357" i="13"/>
  <c r="K1357" i="13" s="1"/>
  <c r="J2150" i="13"/>
  <c r="K2150" i="13" s="1"/>
  <c r="J1846" i="13"/>
  <c r="K1846" i="13" s="1"/>
  <c r="J3412" i="13"/>
  <c r="K3412" i="13" s="1"/>
  <c r="J2283" i="13"/>
  <c r="K2283" i="13" s="1"/>
  <c r="J157" i="13"/>
  <c r="K157" i="13" s="1"/>
  <c r="J3217" i="13"/>
  <c r="K3217" i="13" s="1"/>
  <c r="J3005" i="13"/>
  <c r="K3005" i="13" s="1"/>
  <c r="J2795" i="13"/>
  <c r="K2795" i="13" s="1"/>
  <c r="J1065" i="13"/>
  <c r="K1065" i="13" s="1"/>
  <c r="J684" i="13"/>
  <c r="K684" i="13" s="1"/>
  <c r="J4064" i="13"/>
  <c r="K4064" i="13" s="1"/>
  <c r="J1011" i="13"/>
  <c r="K1011" i="13" s="1"/>
  <c r="J694" i="13"/>
  <c r="K694" i="13" s="1"/>
  <c r="J1404" i="13"/>
  <c r="K1404" i="13" s="1"/>
  <c r="J1413" i="13"/>
  <c r="K1413" i="13" s="1"/>
  <c r="J1215" i="13"/>
  <c r="K1215" i="13" s="1"/>
  <c r="J2612" i="13"/>
  <c r="K2612" i="13" s="1"/>
  <c r="J501" i="13"/>
  <c r="K501" i="13" s="1"/>
  <c r="J3001" i="13"/>
  <c r="K3001" i="13" s="1"/>
  <c r="J1691" i="13"/>
  <c r="K1691" i="13" s="1"/>
  <c r="J2322" i="13"/>
  <c r="K2322" i="13" s="1"/>
  <c r="J2556" i="13"/>
  <c r="K2556" i="13" s="1"/>
  <c r="J308" i="13"/>
  <c r="K308" i="13" s="1"/>
  <c r="J2115" i="13"/>
  <c r="K2115" i="13" s="1"/>
  <c r="J75" i="13"/>
  <c r="K75" i="13" s="1"/>
  <c r="J1023" i="13"/>
  <c r="K1023" i="13" s="1"/>
  <c r="J3170" i="13"/>
  <c r="K3170" i="13" s="1"/>
  <c r="J3763" i="13"/>
  <c r="K3763" i="13" s="1"/>
  <c r="J2703" i="13"/>
  <c r="K2703" i="13" s="1"/>
  <c r="J670" i="13"/>
  <c r="K670" i="13" s="1"/>
  <c r="J1564" i="13"/>
  <c r="K1564" i="13" s="1"/>
  <c r="J1433" i="13"/>
  <c r="K1433" i="13" s="1"/>
  <c r="J1384" i="13"/>
  <c r="K1384" i="13" s="1"/>
  <c r="J1249" i="13"/>
  <c r="K1249" i="13" s="1"/>
  <c r="J230" i="13"/>
  <c r="K230" i="13" s="1"/>
  <c r="J3365" i="13"/>
  <c r="K3365" i="13" s="1"/>
  <c r="J3522" i="13"/>
  <c r="K3522" i="13" s="1"/>
  <c r="J2864" i="13"/>
  <c r="K2864" i="13" s="1"/>
  <c r="J2409" i="13"/>
  <c r="K2409" i="13" s="1"/>
  <c r="J3521" i="13"/>
  <c r="K3521" i="13" s="1"/>
  <c r="J1250" i="13"/>
  <c r="K1250" i="13" s="1"/>
  <c r="J2231" i="13"/>
  <c r="K2231" i="13" s="1"/>
  <c r="J3696" i="13"/>
  <c r="K3696" i="13" s="1"/>
  <c r="J4110" i="13"/>
  <c r="K4110" i="13" s="1"/>
  <c r="J882" i="13"/>
  <c r="K882" i="13" s="1"/>
  <c r="J2375" i="13"/>
  <c r="K2375" i="13" s="1"/>
  <c r="J721" i="13"/>
  <c r="K721" i="13" s="1"/>
  <c r="J457" i="13"/>
  <c r="K457" i="13" s="1"/>
  <c r="J1024" i="13"/>
  <c r="K1024" i="13" s="1"/>
  <c r="J1616" i="13"/>
  <c r="K1616" i="13" s="1"/>
  <c r="J12" i="13"/>
  <c r="K12" i="13" s="1"/>
  <c r="J1613" i="13"/>
  <c r="K1613" i="13" s="1"/>
  <c r="J2519" i="13"/>
  <c r="K2519" i="13" s="1"/>
  <c r="J4056" i="13"/>
  <c r="K4056" i="13" s="1"/>
  <c r="J2352" i="13"/>
  <c r="K2352" i="13" s="1"/>
  <c r="J1218" i="13"/>
  <c r="K1218" i="13" s="1"/>
  <c r="J2157" i="13"/>
  <c r="K2157" i="13" s="1"/>
  <c r="J1203" i="13"/>
  <c r="K1203" i="13" s="1"/>
  <c r="J3104" i="13"/>
  <c r="K3104" i="13" s="1"/>
  <c r="J2902" i="13"/>
  <c r="K2902" i="13" s="1"/>
  <c r="J2247" i="13"/>
  <c r="K2247" i="13" s="1"/>
  <c r="J904" i="13"/>
  <c r="K904" i="13" s="1"/>
  <c r="J2161" i="13"/>
  <c r="K2161" i="13" s="1"/>
  <c r="J2175" i="13"/>
  <c r="K2175" i="13" s="1"/>
  <c r="J823" i="13"/>
  <c r="K823" i="13" s="1"/>
  <c r="J2712" i="13"/>
  <c r="K2712" i="13" s="1"/>
  <c r="J2111" i="13"/>
  <c r="K2111" i="13" s="1"/>
  <c r="J3503" i="13"/>
  <c r="K3503" i="13" s="1"/>
  <c r="J2982" i="13"/>
  <c r="K2982" i="13" s="1"/>
  <c r="J1975" i="13"/>
  <c r="K1975" i="13" s="1"/>
  <c r="J2285" i="13"/>
  <c r="K2285" i="13" s="1"/>
  <c r="J3892" i="13"/>
  <c r="K3892" i="13" s="1"/>
  <c r="J3824" i="13"/>
  <c r="K3824" i="13" s="1"/>
  <c r="J728" i="13"/>
  <c r="K728" i="13" s="1"/>
  <c r="J484" i="13"/>
  <c r="K484" i="13" s="1"/>
  <c r="J3367" i="13"/>
  <c r="K3367" i="13" s="1"/>
  <c r="J3967" i="13"/>
  <c r="K3967" i="13" s="1"/>
  <c r="J1018" i="13"/>
  <c r="K1018" i="13" s="1"/>
  <c r="J4005" i="13"/>
  <c r="K4005" i="13" s="1"/>
  <c r="J3949" i="13"/>
  <c r="K3949" i="13" s="1"/>
  <c r="J1841" i="13"/>
  <c r="K1841" i="13" s="1"/>
  <c r="J2400" i="13"/>
  <c r="K2400" i="13" s="1"/>
  <c r="J2286" i="13"/>
  <c r="K2286" i="13" s="1"/>
  <c r="J1171" i="13"/>
  <c r="K1171" i="13" s="1"/>
  <c r="J2451" i="13"/>
  <c r="K2451" i="13" s="1"/>
  <c r="J3577" i="13"/>
  <c r="K3577" i="13" s="1"/>
  <c r="J800" i="13"/>
  <c r="K800" i="13" s="1"/>
  <c r="J2015" i="13"/>
  <c r="K2015" i="13" s="1"/>
  <c r="J1505" i="13"/>
  <c r="K1505" i="13" s="1"/>
  <c r="J2382" i="13"/>
  <c r="K2382" i="13" s="1"/>
  <c r="J4155" i="13"/>
  <c r="K4155" i="13" s="1"/>
  <c r="J2628" i="13"/>
  <c r="K2628" i="13" s="1"/>
  <c r="J4028" i="13"/>
  <c r="K4028" i="13" s="1"/>
  <c r="J1327" i="13"/>
  <c r="K1327" i="13" s="1"/>
  <c r="J3785" i="13"/>
  <c r="K3785" i="13" s="1"/>
  <c r="J2043" i="13"/>
  <c r="K2043" i="13" s="1"/>
  <c r="J1471" i="13"/>
  <c r="K1471" i="13" s="1"/>
  <c r="J41" i="13"/>
  <c r="K41" i="13" s="1"/>
  <c r="J3739" i="13"/>
  <c r="K3739" i="13" s="1"/>
  <c r="J1574" i="13"/>
  <c r="K1574" i="13" s="1"/>
  <c r="J1253" i="13"/>
  <c r="K1253" i="13" s="1"/>
  <c r="J2711" i="13"/>
  <c r="K2711" i="13" s="1"/>
  <c r="J546" i="13"/>
  <c r="K546" i="13" s="1"/>
  <c r="J1145" i="13"/>
  <c r="K1145" i="13" s="1"/>
  <c r="J265" i="13"/>
  <c r="K265" i="13" s="1"/>
  <c r="J1650" i="13"/>
  <c r="K1650" i="13" s="1"/>
  <c r="J3266" i="13"/>
  <c r="K3266" i="13" s="1"/>
  <c r="J3820" i="13"/>
  <c r="K3820" i="13" s="1"/>
  <c r="J4088" i="13"/>
  <c r="K4088" i="13" s="1"/>
  <c r="J2748" i="13"/>
  <c r="K2748" i="13" s="1"/>
  <c r="J1512" i="13"/>
  <c r="K1512" i="13" s="1"/>
  <c r="J2189" i="13"/>
  <c r="K2189" i="13" s="1"/>
  <c r="J3802" i="13"/>
  <c r="K3802" i="13" s="1"/>
  <c r="J4195" i="13"/>
  <c r="K4195" i="13" s="1"/>
  <c r="J2816" i="13"/>
  <c r="K2816" i="13" s="1"/>
  <c r="J2881" i="13"/>
  <c r="K2881" i="13" s="1"/>
  <c r="J3662" i="13"/>
  <c r="K3662" i="13" s="1"/>
  <c r="J2307" i="13"/>
  <c r="K2307" i="13" s="1"/>
  <c r="J2957" i="13"/>
  <c r="K2957" i="13" s="1"/>
  <c r="J3926" i="13"/>
  <c r="K3926" i="13" s="1"/>
  <c r="J1354" i="13"/>
  <c r="K1354" i="13" s="1"/>
  <c r="J3081" i="13"/>
  <c r="K3081" i="13" s="1"/>
  <c r="J3914" i="13"/>
  <c r="K3914" i="13" s="1"/>
  <c r="J3458" i="13"/>
  <c r="K3458" i="13" s="1"/>
  <c r="J1659" i="13"/>
  <c r="K1659" i="13" s="1"/>
  <c r="J598" i="13"/>
  <c r="K598" i="13" s="1"/>
  <c r="J4092" i="13"/>
  <c r="K4092" i="13" s="1"/>
  <c r="J3311" i="13"/>
  <c r="K3311" i="13" s="1"/>
  <c r="J3760" i="13"/>
  <c r="K3760" i="13" s="1"/>
  <c r="J797" i="13"/>
  <c r="K797" i="13" s="1"/>
  <c r="J2023" i="13"/>
  <c r="K2023" i="13" s="1"/>
  <c r="J813" i="13"/>
  <c r="K813" i="13" s="1"/>
  <c r="J1703" i="13"/>
  <c r="K1703" i="13" s="1"/>
  <c r="J622" i="13"/>
  <c r="K622" i="13" s="1"/>
  <c r="J1737" i="13"/>
  <c r="K1737" i="13" s="1"/>
  <c r="J2257" i="13"/>
  <c r="K2257" i="13" s="1"/>
  <c r="J4091" i="13"/>
  <c r="K4091" i="13" s="1"/>
  <c r="J2201" i="13"/>
  <c r="K2201" i="13" s="1"/>
  <c r="J2151" i="13"/>
  <c r="K2151" i="13" s="1"/>
  <c r="J190" i="13"/>
  <c r="K190" i="13" s="1"/>
  <c r="J2903" i="13"/>
  <c r="K2903" i="13" s="1"/>
  <c r="J3552" i="13"/>
  <c r="K3552" i="13" s="1"/>
  <c r="J737" i="13"/>
  <c r="K737" i="13" s="1"/>
  <c r="J1060" i="13"/>
  <c r="K1060" i="13" s="1"/>
  <c r="J2280" i="13"/>
  <c r="K2280" i="13" s="1"/>
  <c r="J1395" i="13"/>
  <c r="K1395" i="13" s="1"/>
  <c r="J141" i="13"/>
  <c r="K141" i="13" s="1"/>
  <c r="J1048" i="13"/>
  <c r="K1048" i="13" s="1"/>
  <c r="J1044" i="13"/>
  <c r="K1044" i="13" s="1"/>
  <c r="J4129" i="13"/>
  <c r="K4129" i="13" s="1"/>
  <c r="J1293" i="13"/>
  <c r="K1293" i="13" s="1"/>
  <c r="J1080" i="13"/>
  <c r="K1080" i="13" s="1"/>
  <c r="J3341" i="13"/>
  <c r="K3341" i="13" s="1"/>
  <c r="J2529" i="13"/>
  <c r="K2529" i="13" s="1"/>
  <c r="J2253" i="13"/>
  <c r="K2253" i="13" s="1"/>
  <c r="J2543" i="13"/>
  <c r="K2543" i="13" s="1"/>
  <c r="J1168" i="13"/>
  <c r="K1168" i="13" s="1"/>
  <c r="J2314" i="13"/>
  <c r="K2314" i="13" s="1"/>
  <c r="J3982" i="13"/>
  <c r="K3982" i="13" s="1"/>
  <c r="J943" i="13"/>
  <c r="K943" i="13" s="1"/>
  <c r="J4099" i="13"/>
  <c r="K4099" i="13" s="1"/>
  <c r="J1289" i="13"/>
  <c r="K1289" i="13" s="1"/>
  <c r="J397" i="13"/>
  <c r="K397" i="13" s="1"/>
  <c r="J606" i="13"/>
  <c r="K606" i="13" s="1"/>
  <c r="J1718" i="13"/>
  <c r="K1718" i="13" s="1"/>
  <c r="J2074" i="13"/>
  <c r="K2074" i="13" s="1"/>
  <c r="J2225" i="13"/>
  <c r="K2225" i="13" s="1"/>
  <c r="J2085" i="13"/>
  <c r="K2085" i="13" s="1"/>
  <c r="J923" i="13"/>
  <c r="K923" i="13" s="1"/>
  <c r="J3711" i="13"/>
  <c r="K3711" i="13" s="1"/>
  <c r="J2597" i="13"/>
  <c r="K2597" i="13" s="1"/>
  <c r="J1731" i="13"/>
  <c r="K1731" i="13" s="1"/>
  <c r="J1504" i="13"/>
  <c r="K1504" i="13" s="1"/>
  <c r="J2349" i="13"/>
  <c r="K2349" i="13" s="1"/>
  <c r="J1415" i="13"/>
  <c r="K1415" i="13" s="1"/>
  <c r="J3786" i="13"/>
  <c r="K3786" i="13" s="1"/>
  <c r="J3590" i="13"/>
  <c r="K3590" i="13" s="1"/>
  <c r="J1272" i="13"/>
  <c r="K1272" i="13" s="1"/>
  <c r="J2787" i="13"/>
  <c r="K2787" i="13" s="1"/>
  <c r="J1986" i="13"/>
  <c r="K1986" i="13" s="1"/>
  <c r="J2678" i="13"/>
  <c r="K2678" i="13" s="1"/>
  <c r="J1534" i="13"/>
  <c r="K1534" i="13" s="1"/>
  <c r="J2654" i="13"/>
  <c r="K2654" i="13" s="1"/>
  <c r="J127" i="13"/>
  <c r="K127" i="13" s="1"/>
  <c r="J2492" i="13"/>
  <c r="K2492" i="13" s="1"/>
  <c r="J4140" i="13"/>
  <c r="K4140" i="13" s="1"/>
  <c r="J68" i="13"/>
  <c r="K68" i="13" s="1"/>
  <c r="J2501" i="13"/>
  <c r="K2501" i="13" s="1"/>
  <c r="J2198" i="13"/>
  <c r="K2198" i="13" s="1"/>
  <c r="J782" i="13"/>
  <c r="K782" i="13" s="1"/>
  <c r="J1839" i="13"/>
  <c r="K1839" i="13" s="1"/>
  <c r="J1642" i="13"/>
  <c r="K1642" i="13" s="1"/>
  <c r="J1583" i="13"/>
  <c r="K1583" i="13" s="1"/>
  <c r="J3969" i="13"/>
  <c r="K3969" i="13" s="1"/>
  <c r="J642" i="13"/>
  <c r="K642" i="13" s="1"/>
  <c r="J527" i="13"/>
  <c r="K527" i="13" s="1"/>
  <c r="J2087" i="13"/>
  <c r="K2087" i="13" s="1"/>
  <c r="J845" i="13"/>
  <c r="K845" i="13" s="1"/>
  <c r="J3475" i="13"/>
  <c r="K3475" i="13" s="1"/>
  <c r="J1595" i="13"/>
  <c r="K1595" i="13" s="1"/>
  <c r="J3362" i="13"/>
  <c r="K3362" i="13" s="1"/>
  <c r="J368" i="13"/>
  <c r="K368" i="13" s="1"/>
  <c r="J3108" i="13"/>
  <c r="K3108" i="13" s="1"/>
  <c r="J893" i="13"/>
  <c r="K893" i="13" s="1"/>
  <c r="J1526" i="13"/>
  <c r="K1526" i="13" s="1"/>
  <c r="J144" i="13"/>
  <c r="K144" i="13" s="1"/>
  <c r="J2906" i="13"/>
  <c r="K2906" i="13" s="1"/>
  <c r="J2032" i="13"/>
  <c r="K2032" i="13" s="1"/>
  <c r="J4026" i="13"/>
  <c r="K4026" i="13" s="1"/>
  <c r="J4154" i="13"/>
  <c r="K4154" i="13" s="1"/>
  <c r="J4190" i="13"/>
  <c r="K4190" i="13" s="1"/>
  <c r="J3042" i="13"/>
  <c r="K3042" i="13" s="1"/>
  <c r="J1334" i="13"/>
  <c r="K1334" i="13" s="1"/>
  <c r="J1830" i="13"/>
  <c r="K1830" i="13" s="1"/>
  <c r="J3682" i="13"/>
  <c r="K3682" i="13" s="1"/>
  <c r="J3794" i="13"/>
  <c r="K3794" i="13" s="1"/>
  <c r="J3128" i="13"/>
  <c r="K3128" i="13" s="1"/>
  <c r="J3910" i="13"/>
  <c r="K3910" i="13" s="1"/>
  <c r="J2216" i="13"/>
  <c r="K2216" i="13" s="1"/>
  <c r="J2472" i="13"/>
  <c r="K2472" i="13" s="1"/>
  <c r="J2767" i="13"/>
  <c r="K2767" i="13" s="1"/>
  <c r="J3253" i="13"/>
  <c r="K3253" i="13" s="1"/>
  <c r="J3130" i="13"/>
  <c r="K3130" i="13" s="1"/>
  <c r="J924" i="13"/>
  <c r="K924" i="13" s="1"/>
  <c r="J3328" i="13"/>
  <c r="K3328" i="13" s="1"/>
  <c r="J27" i="13"/>
  <c r="K27" i="13" s="1"/>
  <c r="J1435" i="13"/>
  <c r="K1435" i="13" s="1"/>
  <c r="J2960" i="13"/>
  <c r="K2960" i="13" s="1"/>
  <c r="J1932" i="13"/>
  <c r="K1932" i="13" s="1"/>
  <c r="J793" i="13"/>
  <c r="K793" i="13" s="1"/>
  <c r="J3671" i="13"/>
  <c r="K3671" i="13" s="1"/>
  <c r="J1229" i="13"/>
  <c r="K1229" i="13" s="1"/>
  <c r="J2898" i="13"/>
  <c r="K2898" i="13" s="1"/>
  <c r="J1120" i="13"/>
  <c r="K1120" i="13" s="1"/>
  <c r="J2009" i="13"/>
  <c r="K2009" i="13" s="1"/>
  <c r="J380" i="13"/>
  <c r="K380" i="13" s="1"/>
  <c r="J2810" i="13"/>
  <c r="K2810" i="13" s="1"/>
  <c r="J1260" i="13"/>
  <c r="K1260" i="13" s="1"/>
  <c r="J3237" i="13"/>
  <c r="K3237" i="13" s="1"/>
  <c r="J1584" i="13"/>
  <c r="K1584" i="13" s="1"/>
  <c r="J771" i="13"/>
  <c r="K771" i="13" s="1"/>
  <c r="J3817" i="13"/>
  <c r="K3817" i="13" s="1"/>
  <c r="J2214" i="13"/>
  <c r="K2214" i="13" s="1"/>
  <c r="J290" i="13"/>
  <c r="K290" i="13" s="1"/>
  <c r="J1201" i="13"/>
  <c r="K1201" i="13" s="1"/>
  <c r="J2088" i="13"/>
  <c r="K2088" i="13" s="1"/>
  <c r="J1066" i="13"/>
  <c r="K1066" i="13" s="1"/>
  <c r="J421" i="13"/>
  <c r="K421" i="13" s="1"/>
  <c r="J908" i="13"/>
  <c r="K908" i="13" s="1"/>
  <c r="J4107" i="13"/>
  <c r="K4107" i="13" s="1"/>
  <c r="J2498" i="13"/>
  <c r="K2498" i="13" s="1"/>
  <c r="J2168" i="13"/>
  <c r="K2168" i="13" s="1"/>
  <c r="J751" i="13"/>
  <c r="K751" i="13" s="1"/>
  <c r="J729" i="13"/>
  <c r="K729" i="13" s="1"/>
  <c r="J1978" i="13"/>
  <c r="K1978" i="13" s="1"/>
  <c r="J3576" i="13"/>
  <c r="K3576" i="13" s="1"/>
  <c r="J573" i="13"/>
  <c r="K573" i="13" s="1"/>
  <c r="J1379" i="13"/>
  <c r="K1379" i="13" s="1"/>
  <c r="J1180" i="13"/>
  <c r="K1180" i="13" s="1"/>
  <c r="J2177" i="13"/>
  <c r="K2177" i="13" s="1"/>
  <c r="J49" i="13"/>
  <c r="K49" i="13" s="1"/>
  <c r="J374" i="13"/>
  <c r="K374" i="13" s="1"/>
  <c r="J3637" i="13"/>
  <c r="K3637" i="13" s="1"/>
  <c r="J50" i="13"/>
  <c r="K50" i="13" s="1"/>
  <c r="J398" i="13"/>
  <c r="K398" i="13" s="1"/>
  <c r="J861" i="13"/>
  <c r="K861" i="13" s="1"/>
  <c r="J275" i="13"/>
  <c r="K275" i="13" s="1"/>
  <c r="J46" i="13"/>
  <c r="K46" i="13" s="1"/>
  <c r="J2453" i="13"/>
  <c r="K2453" i="13" s="1"/>
  <c r="J2828" i="13"/>
  <c r="K2828" i="13" s="1"/>
  <c r="J3195" i="13"/>
  <c r="K3195" i="13" s="1"/>
  <c r="J307" i="13"/>
  <c r="K307" i="13" s="1"/>
  <c r="J3433" i="13"/>
  <c r="K3433" i="13" s="1"/>
  <c r="J1811" i="13"/>
  <c r="K1811" i="13" s="1"/>
  <c r="J2503" i="13"/>
  <c r="K2503" i="13" s="1"/>
  <c r="J1698" i="13"/>
  <c r="K1698" i="13" s="1"/>
  <c r="J976" i="13"/>
  <c r="K976" i="13" s="1"/>
  <c r="J740" i="13"/>
  <c r="K740" i="13" s="1"/>
  <c r="J235" i="13"/>
  <c r="K235" i="13" s="1"/>
  <c r="J659" i="13"/>
  <c r="K659" i="13" s="1"/>
  <c r="J3339" i="13"/>
  <c r="K3339" i="13" s="1"/>
  <c r="J3747" i="13"/>
  <c r="K3747" i="13" s="1"/>
  <c r="J402" i="13"/>
  <c r="K402" i="13" s="1"/>
  <c r="J467" i="13"/>
  <c r="K467" i="13" s="1"/>
  <c r="J3282" i="13"/>
  <c r="K3282" i="13" s="1"/>
  <c r="J1364" i="13"/>
  <c r="K1364" i="13" s="1"/>
  <c r="J722" i="13"/>
  <c r="K722" i="13" s="1"/>
  <c r="J3650" i="13"/>
  <c r="K3650" i="13" s="1"/>
  <c r="J3284" i="13"/>
  <c r="K3284" i="13" s="1"/>
  <c r="J271" i="13"/>
  <c r="K271" i="13" s="1"/>
  <c r="J3225" i="13"/>
  <c r="K3225" i="13" s="1"/>
  <c r="J2385" i="13"/>
  <c r="K2385" i="13" s="1"/>
  <c r="J3221" i="13"/>
  <c r="K3221" i="13" s="1"/>
  <c r="J3112" i="13"/>
  <c r="K3112" i="13" s="1"/>
  <c r="J496" i="13"/>
  <c r="K496" i="13" s="1"/>
  <c r="J2408" i="13"/>
  <c r="K2408" i="13" s="1"/>
  <c r="J1848" i="13"/>
  <c r="K1848" i="13" s="1"/>
  <c r="J1499" i="13"/>
  <c r="K1499" i="13" s="1"/>
  <c r="J1925" i="13"/>
  <c r="K1925" i="13" s="1"/>
  <c r="J2345" i="13"/>
  <c r="K2345" i="13" s="1"/>
  <c r="J1679" i="13"/>
  <c r="K1679" i="13" s="1"/>
  <c r="J1486" i="13"/>
  <c r="K1486" i="13" s="1"/>
  <c r="J792" i="13"/>
  <c r="K792" i="13" s="1"/>
  <c r="J3181" i="13"/>
  <c r="K3181" i="13" s="1"/>
  <c r="J4101" i="13"/>
  <c r="K4101" i="13" s="1"/>
  <c r="J3654" i="13"/>
  <c r="K3654" i="13" s="1"/>
  <c r="J3850" i="13"/>
  <c r="K3850" i="13" s="1"/>
  <c r="J3984" i="13"/>
  <c r="K3984" i="13" s="1"/>
  <c r="J323" i="13"/>
  <c r="K323" i="13" s="1"/>
  <c r="J293" i="13"/>
  <c r="K293" i="13" s="1"/>
  <c r="J3092" i="13"/>
  <c r="K3092" i="13" s="1"/>
  <c r="J3759" i="13"/>
  <c r="K3759" i="13" s="1"/>
  <c r="J2258" i="13"/>
  <c r="K2258" i="13" s="1"/>
  <c r="J2549" i="13"/>
  <c r="K2549" i="13" s="1"/>
  <c r="J1970" i="13"/>
  <c r="K1970" i="13" s="1"/>
  <c r="J3804" i="13"/>
  <c r="K3804" i="13" s="1"/>
  <c r="J4055" i="13"/>
  <c r="K4055" i="13" s="1"/>
  <c r="J150" i="13"/>
  <c r="K150" i="13" s="1"/>
  <c r="J3965" i="13"/>
  <c r="K3965" i="13" s="1"/>
  <c r="J2528" i="13"/>
  <c r="K2528" i="13" s="1"/>
  <c r="J3222" i="13"/>
  <c r="K3222" i="13" s="1"/>
  <c r="J1924" i="13"/>
  <c r="K1924" i="13" s="1"/>
  <c r="J3745" i="13"/>
  <c r="K3745" i="13" s="1"/>
  <c r="J3028" i="13"/>
  <c r="K3028" i="13" s="1"/>
  <c r="J973" i="13"/>
  <c r="K973" i="13" s="1"/>
  <c r="J4033" i="13"/>
  <c r="K4033" i="13" s="1"/>
  <c r="J1709" i="13"/>
  <c r="K1709" i="13" s="1"/>
  <c r="J1820" i="13"/>
  <c r="K1820" i="13" s="1"/>
  <c r="J3660" i="13"/>
  <c r="K3660" i="13" s="1"/>
  <c r="J932" i="13"/>
  <c r="K932" i="13" s="1"/>
  <c r="J4186" i="13"/>
  <c r="K4186" i="13" s="1"/>
  <c r="J3379" i="13"/>
  <c r="K3379" i="13" s="1"/>
  <c r="J3127" i="13"/>
  <c r="K3127" i="13" s="1"/>
  <c r="J1155" i="13"/>
  <c r="K1155" i="13" s="1"/>
  <c r="J149" i="13"/>
  <c r="K149" i="13" s="1"/>
  <c r="J225" i="13"/>
  <c r="K225" i="13" s="1"/>
  <c r="J1959" i="13"/>
  <c r="K1959" i="13" s="1"/>
  <c r="J774" i="13"/>
  <c r="K774" i="13" s="1"/>
  <c r="J2452" i="13"/>
  <c r="K2452" i="13" s="1"/>
  <c r="J36" i="13"/>
  <c r="K36" i="13" s="1"/>
  <c r="J533" i="13"/>
  <c r="K533" i="13" s="1"/>
  <c r="J2931" i="13"/>
  <c r="K2931" i="13" s="1"/>
  <c r="J3549" i="13"/>
  <c r="K3549" i="13" s="1"/>
  <c r="J418" i="13"/>
  <c r="K418" i="13" s="1"/>
  <c r="J1093" i="13"/>
  <c r="K1093" i="13" s="1"/>
  <c r="J87" i="13"/>
  <c r="K87" i="13" s="1"/>
  <c r="J3530" i="13"/>
  <c r="K3530" i="13" s="1"/>
  <c r="J2550" i="13"/>
  <c r="K2550" i="13" s="1"/>
  <c r="J2966" i="13"/>
  <c r="K2966" i="13" s="1"/>
  <c r="J1232" i="13"/>
  <c r="K1232" i="13" s="1"/>
  <c r="J25" i="13"/>
  <c r="K25" i="13" s="1"/>
  <c r="J3683" i="13"/>
  <c r="K3683" i="13" s="1"/>
  <c r="J3526" i="13"/>
  <c r="K3526" i="13" s="1"/>
  <c r="J1278" i="13"/>
  <c r="K1278" i="13" s="1"/>
  <c r="J106" i="13"/>
  <c r="K106" i="13" s="1"/>
  <c r="J1806" i="13"/>
  <c r="K1806" i="13" s="1"/>
  <c r="J2607" i="13"/>
  <c r="K2607" i="13" s="1"/>
  <c r="J3953" i="13"/>
  <c r="K3953" i="13" s="1"/>
  <c r="J1288" i="13"/>
  <c r="K1288" i="13" s="1"/>
  <c r="J1390" i="13"/>
  <c r="K1390" i="13" s="1"/>
  <c r="J4011" i="13"/>
  <c r="K4011" i="13" s="1"/>
  <c r="J2868" i="13"/>
  <c r="K2868" i="13" s="1"/>
  <c r="J2412" i="13"/>
  <c r="K2412" i="13" s="1"/>
  <c r="J1498" i="13"/>
  <c r="K1498" i="13" s="1"/>
  <c r="J3494" i="13"/>
  <c r="K3494" i="13" s="1"/>
  <c r="J2180" i="13"/>
  <c r="K2180" i="13" s="1"/>
  <c r="J612" i="13"/>
  <c r="K612" i="13" s="1"/>
  <c r="J597" i="13"/>
  <c r="K597" i="13" s="1"/>
  <c r="J3418" i="13"/>
  <c r="K3418" i="13" s="1"/>
  <c r="J185" i="13"/>
  <c r="K185" i="13" s="1"/>
  <c r="J316" i="13"/>
  <c r="K316" i="13" s="1"/>
  <c r="J2328" i="13"/>
  <c r="K2328" i="13" s="1"/>
  <c r="J1285" i="13"/>
  <c r="K1285" i="13" s="1"/>
  <c r="J3305" i="13"/>
  <c r="K3305" i="13" s="1"/>
  <c r="J3014" i="13"/>
  <c r="K3014" i="13" s="1"/>
  <c r="J2391" i="13"/>
  <c r="K2391" i="13" s="1"/>
  <c r="J1428" i="13"/>
  <c r="K1428" i="13" s="1"/>
  <c r="J2463" i="13"/>
  <c r="K2463" i="13" s="1"/>
  <c r="J2872" i="13"/>
  <c r="K2872" i="13" s="1"/>
  <c r="J1157" i="13"/>
  <c r="K1157" i="13" s="1"/>
  <c r="J2801" i="13"/>
  <c r="K2801" i="13" s="1"/>
  <c r="J2321" i="13"/>
  <c r="K2321" i="13" s="1"/>
  <c r="J2714" i="13"/>
  <c r="K2714" i="13" s="1"/>
  <c r="J2637" i="13"/>
  <c r="K2637" i="13" s="1"/>
  <c r="J4197" i="13"/>
  <c r="K4197" i="13" s="1"/>
  <c r="J1352" i="13"/>
  <c r="K1352" i="13" s="1"/>
  <c r="J2932" i="13"/>
  <c r="K2932" i="13" s="1"/>
  <c r="J2589" i="13"/>
  <c r="K2589" i="13" s="1"/>
  <c r="J1770" i="13"/>
  <c r="K1770" i="13" s="1"/>
  <c r="J880" i="13"/>
  <c r="K880" i="13" s="1"/>
  <c r="J1523" i="13"/>
  <c r="K1523" i="13" s="1"/>
  <c r="J1225" i="13"/>
  <c r="K1225" i="13" s="1"/>
  <c r="J451" i="13"/>
  <c r="K451" i="13" s="1"/>
  <c r="J1772" i="13"/>
  <c r="K1772" i="13" s="1"/>
  <c r="J3354" i="13"/>
  <c r="K3354" i="13" s="1"/>
  <c r="J3374" i="13"/>
  <c r="K3374" i="13" s="1"/>
  <c r="J1464" i="13"/>
  <c r="K1464" i="13" s="1"/>
  <c r="J2832" i="13"/>
  <c r="K2832" i="13" s="1"/>
  <c r="J412" i="13"/>
  <c r="K412" i="13" s="1"/>
  <c r="J3357" i="13"/>
  <c r="K3357" i="13" s="1"/>
  <c r="J179" i="13"/>
  <c r="K179" i="13" s="1"/>
  <c r="J3459" i="13"/>
  <c r="K3459" i="13" s="1"/>
  <c r="J283" i="13"/>
  <c r="K283" i="13" s="1"/>
  <c r="J2522" i="13"/>
  <c r="K2522" i="13" s="1"/>
  <c r="J2896" i="13"/>
  <c r="K2896" i="13" s="1"/>
  <c r="J1810" i="13"/>
  <c r="K1810" i="13" s="1"/>
  <c r="J3214" i="13"/>
  <c r="K3214" i="13" s="1"/>
  <c r="J2968" i="13"/>
  <c r="K2968" i="13" s="1"/>
  <c r="J105" i="13"/>
  <c r="K105" i="13" s="1"/>
  <c r="J3888" i="13"/>
  <c r="K3888" i="13" s="1"/>
  <c r="J1532" i="13"/>
  <c r="K1532" i="13" s="1"/>
  <c r="J629" i="13"/>
  <c r="K629" i="13" s="1"/>
  <c r="J643" i="13"/>
  <c r="K643" i="13" s="1"/>
  <c r="J4172" i="13"/>
  <c r="K4172" i="13" s="1"/>
  <c r="J1514" i="13"/>
  <c r="K1514" i="13" s="1"/>
  <c r="J3199" i="13"/>
  <c r="K3199" i="13" s="1"/>
  <c r="J2961" i="13"/>
  <c r="K2961" i="13" s="1"/>
  <c r="J3935" i="13"/>
  <c r="K3935" i="13" s="1"/>
  <c r="J2481" i="13"/>
  <c r="K2481" i="13" s="1"/>
  <c r="J836" i="13"/>
  <c r="K836" i="13" s="1"/>
  <c r="J4144" i="13"/>
  <c r="K4144" i="13" s="1"/>
  <c r="J534" i="13"/>
  <c r="K534" i="13" s="1"/>
  <c r="J1081" i="13"/>
  <c r="K1081" i="13" s="1"/>
  <c r="J3584" i="13"/>
  <c r="K3584" i="13" s="1"/>
  <c r="J2050" i="13"/>
  <c r="K2050" i="13" s="1"/>
  <c r="J2749" i="13"/>
  <c r="K2749" i="13" s="1"/>
  <c r="J2030" i="13"/>
  <c r="K2030" i="13" s="1"/>
  <c r="J2846" i="13"/>
  <c r="K2846" i="13" s="1"/>
  <c r="J2622" i="13"/>
  <c r="K2622" i="13" s="1"/>
  <c r="J373" i="13"/>
  <c r="K373" i="13" s="1"/>
  <c r="J753" i="13"/>
  <c r="K753" i="13" s="1"/>
  <c r="J507" i="13"/>
  <c r="K507" i="13" s="1"/>
  <c r="J2763" i="13"/>
  <c r="K2763" i="13" s="1"/>
  <c r="J3202" i="13"/>
  <c r="K3202" i="13" s="1"/>
  <c r="J4012" i="13"/>
  <c r="K4012" i="13" s="1"/>
  <c r="J2666" i="13"/>
  <c r="K2666" i="13" s="1"/>
  <c r="J131" i="13"/>
  <c r="K131" i="13" s="1"/>
  <c r="J1981" i="13"/>
  <c r="K1981" i="13" s="1"/>
  <c r="J3685" i="13"/>
  <c r="K3685" i="13" s="1"/>
  <c r="J129" i="13"/>
  <c r="K129" i="13" s="1"/>
  <c r="J3972" i="13"/>
  <c r="K3972" i="13" s="1"/>
  <c r="J1020" i="13"/>
  <c r="K1020" i="13" s="1"/>
  <c r="J532" i="13"/>
  <c r="K532" i="13" s="1"/>
  <c r="J3263" i="13"/>
  <c r="K3263" i="13" s="1"/>
  <c r="J2780" i="13"/>
  <c r="K2780" i="13" s="1"/>
  <c r="J3201" i="13"/>
  <c r="K3201" i="13" s="1"/>
  <c r="J2278" i="13"/>
  <c r="K2278" i="13" s="1"/>
  <c r="J2993" i="13"/>
  <c r="K2993" i="13" s="1"/>
  <c r="J2937" i="13"/>
  <c r="K2937" i="13" s="1"/>
  <c r="J1172" i="13"/>
  <c r="K1172" i="13" s="1"/>
  <c r="J3077" i="13"/>
  <c r="K3077" i="13" s="1"/>
  <c r="J567" i="13"/>
  <c r="K567" i="13" s="1"/>
  <c r="J578" i="13"/>
  <c r="K578" i="13" s="1"/>
  <c r="J3369" i="13"/>
  <c r="K3369" i="13" s="1"/>
  <c r="J1877" i="13"/>
  <c r="K1877" i="13" s="1"/>
  <c r="J485" i="13"/>
  <c r="K485" i="13" s="1"/>
  <c r="J1759" i="13"/>
  <c r="K1759" i="13" s="1"/>
  <c r="J2574" i="13"/>
  <c r="K2574" i="13" s="1"/>
  <c r="J1928" i="13"/>
  <c r="K1928" i="13" s="1"/>
  <c r="J427" i="13"/>
  <c r="K427" i="13" s="1"/>
  <c r="J1856" i="13"/>
  <c r="K1856" i="13" s="1"/>
  <c r="J4081" i="13"/>
  <c r="K4081" i="13" s="1"/>
  <c r="J3095" i="13"/>
  <c r="K3095" i="13" s="1"/>
  <c r="J1351" i="13"/>
  <c r="K1351" i="13" s="1"/>
  <c r="J3096" i="13"/>
  <c r="K3096" i="13" s="1"/>
  <c r="J2089" i="13"/>
  <c r="K2089" i="13" s="1"/>
  <c r="J2953" i="13"/>
  <c r="K2953" i="13" s="1"/>
  <c r="J2238" i="13"/>
  <c r="K2238" i="13" s="1"/>
  <c r="J2851" i="13"/>
  <c r="K2851" i="13" s="1"/>
  <c r="J3898" i="13"/>
  <c r="K3898" i="13" s="1"/>
  <c r="J1537" i="13"/>
  <c r="K1537" i="13" s="1"/>
  <c r="J4015" i="13"/>
  <c r="K4015" i="13" s="1"/>
  <c r="J3907" i="13"/>
  <c r="K3907" i="13" s="1"/>
  <c r="J2468" i="13"/>
  <c r="K2468" i="13" s="1"/>
  <c r="J3933" i="13"/>
  <c r="K3933" i="13" s="1"/>
  <c r="J2918" i="13"/>
  <c r="K2918" i="13" s="1"/>
  <c r="J2477" i="13"/>
  <c r="K2477" i="13" s="1"/>
  <c r="J4196" i="13"/>
  <c r="K4196" i="13" s="1"/>
  <c r="J3452" i="13"/>
  <c r="K3452" i="13" s="1"/>
  <c r="J2852" i="13"/>
  <c r="K2852" i="13" s="1"/>
  <c r="J3623" i="13"/>
  <c r="K3623" i="13" s="1"/>
  <c r="J2152" i="13"/>
  <c r="K2152" i="13" s="1"/>
  <c r="J2854" i="13"/>
  <c r="K2854" i="13" s="1"/>
  <c r="J2346" i="13"/>
  <c r="K2346" i="13" s="1"/>
  <c r="J3812" i="13"/>
  <c r="K3812" i="13" s="1"/>
  <c r="J1529" i="13"/>
  <c r="K1529" i="13" s="1"/>
  <c r="J81" i="13"/>
  <c r="K81" i="13" s="1"/>
  <c r="J1016" i="13"/>
  <c r="K1016" i="13" s="1"/>
  <c r="J666" i="13"/>
  <c r="K666" i="13" s="1"/>
  <c r="J2462" i="13"/>
  <c r="K2462" i="13" s="1"/>
  <c r="J3862" i="13"/>
  <c r="K3862" i="13" s="1"/>
  <c r="J1542" i="13"/>
  <c r="K1542" i="13" s="1"/>
  <c r="J2984" i="13"/>
  <c r="K2984" i="13" s="1"/>
  <c r="J726" i="13"/>
  <c r="K726" i="13" s="1"/>
  <c r="J3443" i="13"/>
  <c r="K3443" i="13" s="1"/>
  <c r="J83" i="13"/>
  <c r="K83" i="13" s="1"/>
  <c r="J3058" i="13"/>
  <c r="K3058" i="13" s="1"/>
  <c r="J3086" i="13"/>
  <c r="K3086" i="13" s="1"/>
  <c r="J3408" i="13"/>
  <c r="K3408" i="13" s="1"/>
  <c r="J3989" i="13"/>
  <c r="K3989" i="13" s="1"/>
  <c r="J3537" i="13"/>
  <c r="K3537" i="13" s="1"/>
  <c r="J1552" i="13"/>
  <c r="K1552" i="13" s="1"/>
  <c r="J1511" i="13"/>
  <c r="K1511" i="13" s="1"/>
  <c r="J1705" i="13"/>
  <c r="K1705" i="13" s="1"/>
  <c r="J1391" i="13"/>
  <c r="K1391" i="13" s="1"/>
  <c r="J3676" i="13"/>
  <c r="K3676" i="13" s="1"/>
  <c r="J1306" i="13"/>
  <c r="K1306" i="13" s="1"/>
  <c r="J1076" i="13"/>
  <c r="K1076" i="13" s="1"/>
  <c r="J1730" i="13"/>
  <c r="K1730" i="13" s="1"/>
  <c r="J2097" i="13"/>
  <c r="K2097" i="13" s="1"/>
  <c r="J2405" i="13"/>
  <c r="K2405" i="13" s="1"/>
  <c r="J2913" i="13"/>
  <c r="K2913" i="13" s="1"/>
  <c r="J1982" i="13"/>
  <c r="K1982" i="13" s="1"/>
  <c r="J1355" i="13"/>
  <c r="K1355" i="13" s="1"/>
  <c r="J2336" i="13"/>
  <c r="K2336" i="13" s="1"/>
  <c r="J2997" i="13"/>
  <c r="K2997" i="13" s="1"/>
  <c r="J2669" i="13"/>
  <c r="K2669" i="13" s="1"/>
  <c r="J3727" i="13"/>
  <c r="K3727" i="13" s="1"/>
  <c r="J608" i="13"/>
  <c r="K608" i="13" s="1"/>
  <c r="J594" i="13"/>
  <c r="K594" i="13" s="1"/>
  <c r="J249" i="13"/>
  <c r="K249" i="13" s="1"/>
  <c r="J381" i="13"/>
  <c r="K381" i="13" s="1"/>
  <c r="J674" i="13"/>
  <c r="K674" i="13" s="1"/>
  <c r="J614" i="13"/>
  <c r="K614" i="13" s="1"/>
  <c r="J3693" i="13"/>
  <c r="K3693" i="13" s="1"/>
  <c r="J4136" i="13"/>
  <c r="K4136" i="13" s="1"/>
  <c r="J3996" i="13"/>
  <c r="K3996" i="13" s="1"/>
  <c r="J3186" i="13"/>
  <c r="K3186" i="13" s="1"/>
  <c r="J4194" i="13"/>
  <c r="K4194" i="13" s="1"/>
  <c r="J692" i="13"/>
  <c r="K692" i="13" s="1"/>
  <c r="J314" i="13"/>
  <c r="K314" i="13" s="1"/>
  <c r="J2939" i="13"/>
  <c r="K2939" i="13" s="1"/>
  <c r="J1202" i="13"/>
  <c r="K1202" i="13" s="1"/>
  <c r="J1156" i="13"/>
  <c r="K1156" i="13" s="1"/>
  <c r="J2619" i="13"/>
  <c r="K2619" i="13" s="1"/>
  <c r="J2616" i="13"/>
  <c r="K2616" i="13" s="1"/>
  <c r="J3752" i="13"/>
  <c r="K3752" i="13" s="1"/>
  <c r="J263" i="13"/>
  <c r="K263" i="13" s="1"/>
  <c r="J2094" i="13"/>
  <c r="K2094" i="13" s="1"/>
  <c r="J3670" i="13"/>
  <c r="K3670" i="13" s="1"/>
  <c r="J114" i="13"/>
  <c r="K114" i="13" s="1"/>
  <c r="J716" i="13"/>
  <c r="K716" i="13" s="1"/>
  <c r="J1683" i="13"/>
  <c r="K1683" i="13" s="1"/>
  <c r="J3831" i="13"/>
  <c r="K3831" i="13" s="1"/>
  <c r="J1627" i="13"/>
  <c r="K1627" i="13" s="1"/>
  <c r="J3242" i="13"/>
  <c r="K3242" i="13" s="1"/>
  <c r="J1406" i="13"/>
  <c r="K1406" i="13" s="1"/>
  <c r="J3559" i="13"/>
  <c r="K3559" i="13" s="1"/>
  <c r="J2113" i="13"/>
  <c r="K2113" i="13" s="1"/>
  <c r="J875" i="13"/>
  <c r="K875" i="13" s="1"/>
  <c r="J404" i="13"/>
  <c r="K404" i="13" s="1"/>
  <c r="J1153" i="13"/>
  <c r="K1153" i="13" s="1"/>
  <c r="L2859" i="13"/>
  <c r="J2859" i="13"/>
  <c r="K2859" i="13" s="1"/>
  <c r="L3045" i="13"/>
  <c r="J3045" i="13"/>
  <c r="K3045" i="13" s="1"/>
  <c r="L2561" i="13"/>
  <c r="J2561" i="13"/>
  <c r="K2561" i="13" s="1"/>
  <c r="L2964" i="13"/>
  <c r="J2964" i="13"/>
  <c r="K2964" i="13" s="1"/>
  <c r="L741" i="13"/>
  <c r="J741" i="13"/>
  <c r="K741" i="13" s="1"/>
  <c r="L3119" i="13"/>
  <c r="J3119" i="13"/>
  <c r="K3119" i="13" s="1"/>
  <c r="L3301" i="13"/>
  <c r="J3301" i="13"/>
  <c r="K3301" i="13" s="1"/>
  <c r="L2821" i="13"/>
  <c r="J2821" i="13"/>
  <c r="K2821" i="13" s="1"/>
  <c r="L4025" i="13"/>
  <c r="J4025" i="13"/>
  <c r="K4025" i="13" s="1"/>
  <c r="L1064" i="13"/>
  <c r="J1064" i="13"/>
  <c r="K1064" i="13" s="1"/>
  <c r="L1122" i="13"/>
  <c r="J1122" i="13"/>
  <c r="K1122" i="13" s="1"/>
  <c r="L3869" i="13"/>
  <c r="J3869" i="13"/>
  <c r="K3869" i="13" s="1"/>
  <c r="L2070" i="13"/>
  <c r="J2070" i="13"/>
  <c r="K2070" i="13" s="1"/>
  <c r="L3455" i="13"/>
  <c r="J3455" i="13"/>
  <c r="K3455" i="13" s="1"/>
  <c r="L3059" i="13"/>
  <c r="J3059" i="13"/>
  <c r="K3059" i="13" s="1"/>
  <c r="L824" i="13"/>
  <c r="J824" i="13"/>
  <c r="K824" i="13" s="1"/>
  <c r="L1567" i="13"/>
  <c r="J1567" i="13"/>
  <c r="K1567" i="13" s="1"/>
  <c r="L2300" i="13"/>
  <c r="J2300" i="13"/>
  <c r="K2300" i="13" s="1"/>
  <c r="L1332" i="13"/>
  <c r="J1332" i="13"/>
  <c r="K1332" i="13" s="1"/>
  <c r="L749" i="13"/>
  <c r="J749" i="13"/>
  <c r="K749" i="13" s="1"/>
  <c r="L1653" i="13"/>
  <c r="J1653" i="13"/>
  <c r="K1653" i="13" s="1"/>
  <c r="L4096" i="13"/>
  <c r="J4096" i="13"/>
  <c r="K4096" i="13" s="1"/>
  <c r="L2183" i="13"/>
  <c r="J2183" i="13"/>
  <c r="K2183" i="13" s="1"/>
  <c r="L2639" i="13"/>
  <c r="J2639" i="13"/>
  <c r="K2639" i="13" s="1"/>
  <c r="L1845" i="13"/>
  <c r="J1845" i="13"/>
  <c r="K1845" i="13" s="1"/>
  <c r="L310" i="13"/>
  <c r="J310" i="13"/>
  <c r="K310" i="13" s="1"/>
  <c r="L3604" i="13"/>
  <c r="J3604" i="13"/>
  <c r="K3604" i="13" s="1"/>
  <c r="L3901" i="13"/>
  <c r="J3901" i="13"/>
  <c r="K3901" i="13" s="1"/>
  <c r="L335" i="13"/>
  <c r="J335" i="13"/>
  <c r="K335" i="13" s="1"/>
  <c r="L701" i="13"/>
  <c r="J701" i="13"/>
  <c r="K701" i="13" s="1"/>
  <c r="L3740" i="13"/>
  <c r="J3740" i="13"/>
  <c r="K3740" i="13" s="1"/>
  <c r="L448" i="13"/>
  <c r="J448" i="13"/>
  <c r="K448" i="13" s="1"/>
  <c r="L454" i="13"/>
  <c r="J454" i="13"/>
  <c r="K454" i="13" s="1"/>
  <c r="L2571" i="13"/>
  <c r="J2571" i="13"/>
  <c r="K2571" i="13" s="1"/>
  <c r="L530" i="13"/>
  <c r="J530" i="13"/>
  <c r="K530" i="13" s="1"/>
  <c r="L2684" i="13"/>
  <c r="J2684" i="13"/>
  <c r="K2684" i="13" s="1"/>
  <c r="L2900" i="13"/>
  <c r="J2900" i="13"/>
  <c r="K2900" i="13" s="1"/>
  <c r="L834" i="13"/>
  <c r="J834" i="13"/>
  <c r="K834" i="13" s="1"/>
  <c r="L3334" i="13"/>
  <c r="J3334" i="13"/>
  <c r="K3334" i="13" s="1"/>
  <c r="L566" i="13"/>
  <c r="J566" i="13"/>
  <c r="K566" i="13" s="1"/>
  <c r="L3347" i="13"/>
  <c r="J3347" i="13"/>
  <c r="K3347" i="13" s="1"/>
  <c r="L298" i="13"/>
  <c r="J298" i="13"/>
  <c r="K298" i="13" s="1"/>
  <c r="L3925" i="13"/>
  <c r="J3925" i="13"/>
  <c r="K3925" i="13" s="1"/>
  <c r="L3897" i="13"/>
  <c r="J3897" i="13"/>
  <c r="K3897" i="13" s="1"/>
  <c r="L2990" i="13"/>
  <c r="J2990" i="13"/>
  <c r="K2990" i="13" s="1"/>
  <c r="L3122" i="13"/>
  <c r="J3122" i="13"/>
  <c r="K3122" i="13" s="1"/>
  <c r="L4075" i="13"/>
  <c r="J4075" i="13"/>
  <c r="K4075" i="13" s="1"/>
  <c r="L3566" i="13"/>
  <c r="J3566" i="13"/>
  <c r="K3566" i="13" s="1"/>
  <c r="L1611" i="13"/>
  <c r="J1611" i="13"/>
  <c r="K1611" i="13" s="1"/>
  <c r="L1196" i="13"/>
  <c r="J1196" i="13"/>
  <c r="K1196" i="13" s="1"/>
  <c r="L3193" i="13"/>
  <c r="J3193" i="13"/>
  <c r="K3193" i="13" s="1"/>
  <c r="L762" i="13"/>
  <c r="J762" i="13"/>
  <c r="K762" i="13" s="1"/>
  <c r="L615" i="13"/>
  <c r="J615" i="13"/>
  <c r="K615" i="13" s="1"/>
  <c r="L2491" i="13"/>
  <c r="J2491" i="13"/>
  <c r="K2491" i="13" s="1"/>
  <c r="L3810" i="13"/>
  <c r="J3810" i="13"/>
  <c r="K3810" i="13" s="1"/>
  <c r="L3589" i="13"/>
  <c r="J3589" i="13"/>
  <c r="K3589" i="13" s="1"/>
  <c r="L377" i="13"/>
  <c r="J377" i="13"/>
  <c r="K377" i="13" s="1"/>
  <c r="L1149" i="13"/>
  <c r="J1149" i="13"/>
  <c r="K1149" i="13" s="1"/>
  <c r="L718" i="13"/>
  <c r="J718" i="13"/>
  <c r="K718" i="13" s="1"/>
  <c r="L3959" i="13"/>
  <c r="J3959" i="13"/>
  <c r="K3959" i="13" s="1"/>
  <c r="L872" i="13"/>
  <c r="J872" i="13"/>
  <c r="K872" i="13" s="1"/>
  <c r="L653" i="13"/>
  <c r="J653" i="13"/>
  <c r="K653" i="13" s="1"/>
  <c r="L713" i="13"/>
  <c r="J713" i="13"/>
  <c r="K713" i="13" s="1"/>
  <c r="L1883" i="13"/>
  <c r="J1883" i="13"/>
  <c r="K1883" i="13" s="1"/>
  <c r="L2233" i="13"/>
  <c r="J2233" i="13"/>
  <c r="K2233" i="13" s="1"/>
  <c r="L302" i="13"/>
  <c r="J302" i="13"/>
  <c r="K302" i="13" s="1"/>
  <c r="L1513" i="13"/>
  <c r="J1513" i="13"/>
  <c r="K1513" i="13" s="1"/>
  <c r="L954" i="13"/>
  <c r="J954" i="13"/>
  <c r="K954" i="13" s="1"/>
  <c r="L1410" i="13"/>
  <c r="J1410" i="13"/>
  <c r="K1410" i="13" s="1"/>
  <c r="L1088" i="13"/>
  <c r="J1088" i="13"/>
  <c r="K1088" i="13" s="1"/>
  <c r="L304" i="13"/>
  <c r="J304" i="13"/>
  <c r="K304" i="13" s="1"/>
  <c r="L1446" i="13"/>
  <c r="J1446" i="13"/>
  <c r="K1446" i="13" s="1"/>
  <c r="L1452" i="13"/>
  <c r="J1452" i="13"/>
  <c r="K1452" i="13" s="1"/>
  <c r="L3957" i="13"/>
  <c r="J3957" i="13"/>
  <c r="K3957" i="13" s="1"/>
  <c r="L3635" i="13"/>
  <c r="J3635" i="13"/>
  <c r="K3635" i="13" s="1"/>
  <c r="L3508" i="13"/>
  <c r="J3508" i="13"/>
  <c r="K3508" i="13" s="1"/>
  <c r="L2350" i="13"/>
  <c r="J2350" i="13"/>
  <c r="K2350" i="13" s="1"/>
  <c r="L2143" i="13"/>
  <c r="J2143" i="13"/>
  <c r="K2143" i="13" s="1"/>
  <c r="L3158" i="13"/>
  <c r="J3158" i="13"/>
  <c r="K3158" i="13" s="1"/>
  <c r="L1025" i="13"/>
  <c r="J1025" i="13"/>
  <c r="K1025" i="13" s="1"/>
  <c r="L3754" i="13"/>
  <c r="J3754" i="13"/>
  <c r="K3754" i="13" s="1"/>
  <c r="L564" i="13"/>
  <c r="J564" i="13"/>
  <c r="K564" i="13" s="1"/>
  <c r="L2614" i="13"/>
  <c r="J2614" i="13"/>
  <c r="K2614" i="13" s="1"/>
  <c r="L2159" i="13"/>
  <c r="J2159" i="13"/>
  <c r="K2159" i="13" s="1"/>
  <c r="L188" i="13"/>
  <c r="J188" i="13"/>
  <c r="K188" i="13" s="1"/>
  <c r="L4200" i="13"/>
  <c r="J4200" i="13"/>
  <c r="K4200" i="13" s="1"/>
  <c r="L1548" i="13"/>
  <c r="J1548" i="13"/>
  <c r="K1548" i="13" s="1"/>
  <c r="L2887" i="13"/>
  <c r="J2887" i="13"/>
  <c r="K2887" i="13" s="1"/>
  <c r="L214" i="13"/>
  <c r="J214" i="13"/>
  <c r="K214" i="13" s="1"/>
  <c r="L2547" i="13"/>
  <c r="J2547" i="13"/>
  <c r="K2547" i="13" s="1"/>
  <c r="L1401" i="13"/>
  <c r="J1401" i="13"/>
  <c r="K1401" i="13" s="1"/>
  <c r="L3316" i="13"/>
  <c r="J3316" i="13"/>
  <c r="K3316" i="13" s="1"/>
  <c r="L2544" i="13"/>
  <c r="J2544" i="13"/>
  <c r="K2544" i="13" s="1"/>
  <c r="L152" i="13"/>
  <c r="J152" i="13"/>
  <c r="K152" i="13" s="1"/>
  <c r="L2093" i="13"/>
  <c r="J2093" i="13"/>
  <c r="K2093" i="13" s="1"/>
  <c r="L2005" i="13"/>
  <c r="J2005" i="13"/>
  <c r="K2005" i="13" s="1"/>
  <c r="L3664" i="13"/>
  <c r="J3664" i="13"/>
  <c r="K3664" i="13" s="1"/>
  <c r="L2885" i="13"/>
  <c r="J2885" i="13"/>
  <c r="K2885" i="13" s="1"/>
  <c r="L1522" i="13"/>
  <c r="J1522" i="13"/>
  <c r="K1522" i="13" s="1"/>
  <c r="L1589" i="13"/>
  <c r="J1589" i="13"/>
  <c r="K1589" i="13" s="1"/>
  <c r="L2784" i="13"/>
  <c r="J2784" i="13"/>
  <c r="K2784" i="13" s="1"/>
  <c r="L2845" i="13"/>
  <c r="J2845" i="13"/>
  <c r="K2845" i="13" s="1"/>
  <c r="L2191" i="13"/>
  <c r="J2191" i="13"/>
  <c r="K2191" i="13" s="1"/>
  <c r="L4087" i="13"/>
  <c r="J4087" i="13"/>
  <c r="K4087" i="13" s="1"/>
  <c r="L1414" i="13"/>
  <c r="J1414" i="13"/>
  <c r="K1414" i="13" s="1"/>
  <c r="L1114" i="13"/>
  <c r="J1114" i="13"/>
  <c r="K1114" i="13" s="1"/>
  <c r="L733" i="13"/>
  <c r="J733" i="13"/>
  <c r="K733" i="13" s="1"/>
  <c r="L503" i="13"/>
  <c r="J503" i="13"/>
  <c r="K503" i="13" s="1"/>
  <c r="L2970" i="13"/>
  <c r="J2970" i="13"/>
  <c r="K2970" i="13" s="1"/>
  <c r="L2608" i="13"/>
  <c r="J2608" i="13"/>
  <c r="K2608" i="13" s="1"/>
  <c r="L101" i="13"/>
  <c r="J101" i="13"/>
  <c r="K101" i="13" s="1"/>
  <c r="L3536" i="13"/>
  <c r="J3536" i="13"/>
  <c r="K3536" i="13" s="1"/>
  <c r="L559" i="13"/>
  <c r="J559" i="13"/>
  <c r="K559" i="13" s="1"/>
  <c r="L3175" i="13"/>
  <c r="J3175" i="13"/>
  <c r="K3175" i="13" s="1"/>
  <c r="L705" i="13"/>
  <c r="J705" i="13"/>
  <c r="K705" i="13" s="1"/>
  <c r="L1107" i="13"/>
  <c r="J1107" i="13"/>
  <c r="K1107" i="13" s="1"/>
  <c r="L529" i="13"/>
  <c r="J529" i="13"/>
  <c r="K529" i="13" s="1"/>
  <c r="L3772" i="13"/>
  <c r="J3772" i="13"/>
  <c r="K3772" i="13" s="1"/>
  <c r="L2870" i="13"/>
  <c r="J2870" i="13"/>
  <c r="K2870" i="13" s="1"/>
  <c r="L874" i="13"/>
  <c r="J874" i="13"/>
  <c r="K874" i="13" s="1"/>
  <c r="L2602" i="13"/>
  <c r="J2602" i="13"/>
  <c r="K2602" i="13" s="1"/>
  <c r="L1181" i="13"/>
  <c r="J1181" i="13"/>
  <c r="K1181" i="13" s="1"/>
  <c r="L3131" i="13"/>
  <c r="J3131" i="13"/>
  <c r="K3131" i="13" s="1"/>
  <c r="L1431" i="13"/>
  <c r="J1431" i="13"/>
  <c r="K1431" i="13" s="1"/>
  <c r="L1311" i="13"/>
  <c r="J1311" i="13"/>
  <c r="K1311" i="13" s="1"/>
  <c r="L2454" i="13"/>
  <c r="J2454" i="13"/>
  <c r="K2454" i="13" s="1"/>
  <c r="L1292" i="13"/>
  <c r="J1292" i="13"/>
  <c r="K1292" i="13" s="1"/>
  <c r="L1768" i="13"/>
  <c r="J1768" i="13"/>
  <c r="K1768" i="13" s="1"/>
  <c r="L2160" i="13"/>
  <c r="J2160" i="13"/>
  <c r="K2160" i="13" s="1"/>
  <c r="L3790" i="13"/>
  <c r="J3790" i="13"/>
  <c r="K3790" i="13" s="1"/>
  <c r="L4009" i="13"/>
  <c r="J4009" i="13"/>
  <c r="K4009" i="13" s="1"/>
  <c r="L1807" i="13"/>
  <c r="J1807" i="13"/>
  <c r="K1807" i="13" s="1"/>
  <c r="L686" i="13"/>
  <c r="J686" i="13"/>
  <c r="K686" i="13" s="1"/>
  <c r="L1939" i="13"/>
  <c r="J1939" i="13"/>
  <c r="K1939" i="13" s="1"/>
  <c r="L3320" i="13"/>
  <c r="J3320" i="13"/>
  <c r="K3320" i="13" s="1"/>
  <c r="L3971" i="13"/>
  <c r="J3971" i="13"/>
  <c r="K3971" i="13" s="1"/>
  <c r="L3161" i="13"/>
  <c r="J3161" i="13"/>
  <c r="K3161" i="13" s="1"/>
  <c r="L4052" i="13"/>
  <c r="J4052" i="13"/>
  <c r="K4052" i="13" s="1"/>
  <c r="L3110" i="13"/>
  <c r="J3110" i="13"/>
  <c r="K3110" i="13" s="1"/>
  <c r="L182" i="13"/>
  <c r="J182" i="13"/>
  <c r="K182" i="13" s="1"/>
  <c r="L54" i="13"/>
  <c r="J54" i="13"/>
  <c r="K54" i="13" s="1"/>
  <c r="L2025" i="13"/>
  <c r="J2025" i="13"/>
  <c r="K2025" i="13" s="1"/>
  <c r="L1862" i="13"/>
  <c r="J1862" i="13"/>
  <c r="K1862" i="13" s="1"/>
  <c r="L489" i="13"/>
  <c r="J489" i="13"/>
  <c r="K489" i="13" s="1"/>
  <c r="L1368" i="13"/>
  <c r="J1368" i="13"/>
  <c r="K1368" i="13" s="1"/>
  <c r="L1221" i="13"/>
  <c r="J1221" i="13"/>
  <c r="K1221" i="13" s="1"/>
  <c r="L1228" i="13"/>
  <c r="J1228" i="13"/>
  <c r="K1228" i="13" s="1"/>
  <c r="L1387" i="13"/>
  <c r="J1387" i="13"/>
  <c r="K1387" i="13" s="1"/>
  <c r="L3352" i="13"/>
  <c r="J3352" i="13"/>
  <c r="K3352" i="13" s="1"/>
  <c r="L1330" i="13"/>
  <c r="J1330" i="13"/>
  <c r="K1330" i="13" s="1"/>
  <c r="L2031" i="13"/>
  <c r="J2031" i="13"/>
  <c r="K2031" i="13" s="1"/>
  <c r="L3283" i="13"/>
  <c r="J3283" i="13"/>
  <c r="K3283" i="13" s="1"/>
  <c r="L2396" i="13"/>
  <c r="J2396" i="13"/>
  <c r="K2396" i="13" s="1"/>
  <c r="L1343" i="13"/>
  <c r="J1343" i="13"/>
  <c r="K1343" i="13" s="1"/>
  <c r="L3062" i="13"/>
  <c r="J3062" i="13"/>
  <c r="K3062" i="13" s="1"/>
  <c r="L3743" i="13"/>
  <c r="J3743" i="13"/>
  <c r="K3743" i="13" s="1"/>
  <c r="L2831" i="13"/>
  <c r="J2831" i="13"/>
  <c r="K2831" i="13" s="1"/>
  <c r="L2625" i="13"/>
  <c r="J2625" i="13"/>
  <c r="K2625" i="13" s="1"/>
  <c r="L888" i="13"/>
  <c r="J888" i="13"/>
  <c r="K888" i="13" s="1"/>
  <c r="L755" i="13"/>
  <c r="J755" i="13"/>
  <c r="K755" i="13" s="1"/>
  <c r="L3977" i="13"/>
  <c r="J3977" i="13"/>
  <c r="K3977" i="13" s="1"/>
  <c r="L1462" i="13"/>
  <c r="J1462" i="13"/>
  <c r="K1462" i="13" s="1"/>
  <c r="L885" i="13"/>
  <c r="J885" i="13"/>
  <c r="K885" i="13" s="1"/>
  <c r="L1441" i="13"/>
  <c r="J1441" i="13"/>
  <c r="K1441" i="13" s="1"/>
  <c r="L1009" i="13"/>
  <c r="J1009" i="13"/>
  <c r="K1009" i="13" s="1"/>
  <c r="L2098" i="13"/>
  <c r="J2098" i="13"/>
  <c r="K2098" i="13" s="1"/>
  <c r="L714" i="13"/>
  <c r="J714" i="13"/>
  <c r="K714" i="13" s="1"/>
  <c r="L3206" i="13"/>
  <c r="J3206" i="13"/>
  <c r="K3206" i="13" s="1"/>
  <c r="L3267" i="13"/>
  <c r="J3267" i="13"/>
  <c r="K3267" i="13" s="1"/>
  <c r="L3992" i="13"/>
  <c r="J3992" i="13"/>
  <c r="K3992" i="13" s="1"/>
  <c r="L1634" i="13"/>
  <c r="J1634" i="13"/>
  <c r="K1634" i="13" s="1"/>
  <c r="L1904" i="13"/>
  <c r="J1904" i="13"/>
  <c r="K1904" i="13" s="1"/>
  <c r="L634" i="13"/>
  <c r="J634" i="13"/>
  <c r="K634" i="13" s="1"/>
  <c r="L3544" i="13"/>
  <c r="J3544" i="13"/>
  <c r="K3544" i="13" s="1"/>
  <c r="L281" i="13"/>
  <c r="J281" i="13"/>
  <c r="K281" i="13" s="1"/>
  <c r="L1316" i="13"/>
  <c r="J1316" i="13"/>
  <c r="K1316" i="13" s="1"/>
  <c r="L876" i="13"/>
  <c r="J876" i="13"/>
  <c r="K876" i="13" s="1"/>
  <c r="L3483" i="13"/>
  <c r="J3483" i="13"/>
  <c r="K3483" i="13" s="1"/>
  <c r="L299" i="13"/>
  <c r="J299" i="13"/>
  <c r="K299" i="13" s="1"/>
  <c r="L1437" i="13"/>
  <c r="J1437" i="13"/>
  <c r="K1437" i="13" s="1"/>
  <c r="L732" i="13"/>
  <c r="J732" i="13"/>
  <c r="K732" i="13" s="1"/>
  <c r="L2323" i="13"/>
  <c r="J2323" i="13"/>
  <c r="K2323" i="13" s="1"/>
  <c r="L3165" i="13"/>
  <c r="J3165" i="13"/>
  <c r="K3165" i="13" s="1"/>
  <c r="L1693" i="13"/>
  <c r="J1693" i="13"/>
  <c r="K1693" i="13" s="1"/>
  <c r="L2480" i="13"/>
  <c r="J2480" i="13"/>
  <c r="K2480" i="13" s="1"/>
  <c r="L2660" i="13"/>
  <c r="J2660" i="13"/>
  <c r="K2660" i="13" s="1"/>
  <c r="L1929" i="13"/>
  <c r="J1929" i="13"/>
  <c r="K1929" i="13" s="1"/>
  <c r="L3679" i="13"/>
  <c r="J3679" i="13"/>
  <c r="K3679" i="13" s="1"/>
  <c r="L1706" i="13"/>
  <c r="J1706" i="13"/>
  <c r="K1706" i="13" s="1"/>
  <c r="L3867" i="13"/>
  <c r="J3867" i="13"/>
  <c r="K3867" i="13" s="1"/>
  <c r="L2380" i="13"/>
  <c r="J2380" i="13"/>
  <c r="K2380" i="13" s="1"/>
  <c r="L2056" i="13"/>
  <c r="J2056" i="13"/>
  <c r="K2056" i="13" s="1"/>
  <c r="L3803" i="13"/>
  <c r="J3803" i="13"/>
  <c r="K3803" i="13" s="1"/>
  <c r="L3973" i="13"/>
  <c r="J3973" i="13"/>
  <c r="K3973" i="13" s="1"/>
  <c r="L621" i="13"/>
  <c r="J621" i="13"/>
  <c r="K621" i="13" s="1"/>
  <c r="L2360" i="13"/>
  <c r="J2360" i="13"/>
  <c r="K2360" i="13" s="1"/>
  <c r="L2470" i="13"/>
  <c r="J2470" i="13"/>
  <c r="K2470" i="13" s="1"/>
  <c r="L3393" i="13"/>
  <c r="J3393" i="13"/>
  <c r="K3393" i="13" s="1"/>
  <c r="L3270" i="13"/>
  <c r="J3270" i="13"/>
  <c r="K3270" i="13" s="1"/>
  <c r="L2223" i="13"/>
  <c r="J2223" i="13"/>
  <c r="K2223" i="13" s="1"/>
  <c r="L2803" i="13"/>
  <c r="J2803" i="13"/>
  <c r="K2803" i="13" s="1"/>
  <c r="L2873" i="13"/>
  <c r="J2873" i="13"/>
  <c r="K2873" i="13" s="1"/>
  <c r="L3220" i="13"/>
  <c r="J3220" i="13"/>
  <c r="K3220" i="13" s="1"/>
  <c r="L3425" i="13"/>
  <c r="J3425" i="13"/>
  <c r="K3425" i="13" s="1"/>
  <c r="L34" i="13"/>
  <c r="J34" i="13"/>
  <c r="K34" i="13" s="1"/>
  <c r="L2548" i="13"/>
  <c r="J2548" i="13"/>
  <c r="K2548" i="13" s="1"/>
  <c r="L449" i="13"/>
  <c r="J449" i="13"/>
  <c r="K449" i="13" s="1"/>
  <c r="L2553" i="13"/>
  <c r="J2553" i="13"/>
  <c r="K2553" i="13" s="1"/>
  <c r="L3065" i="13"/>
  <c r="J3065" i="13"/>
  <c r="K3065" i="13" s="1"/>
  <c r="L1966" i="13"/>
  <c r="J1966" i="13"/>
  <c r="K1966" i="13" s="1"/>
  <c r="L1349" i="13"/>
  <c r="J1349" i="13"/>
  <c r="K1349" i="13" s="1"/>
  <c r="L3394" i="13"/>
  <c r="J3394" i="13"/>
  <c r="K3394" i="13" s="1"/>
  <c r="L4138" i="13"/>
  <c r="J4138" i="13"/>
  <c r="K4138" i="13" s="1"/>
  <c r="L1919" i="13"/>
  <c r="J1919" i="13"/>
  <c r="K1919" i="13" s="1"/>
  <c r="L1773" i="13"/>
  <c r="J1773" i="13"/>
  <c r="K1773" i="13" s="1"/>
  <c r="L2021" i="13"/>
  <c r="J2021" i="13"/>
  <c r="K2021" i="13" s="1"/>
  <c r="L2358" i="13"/>
  <c r="J2358" i="13"/>
  <c r="K2358" i="13" s="1"/>
  <c r="L1412" i="13"/>
  <c r="J1412" i="13"/>
  <c r="K1412" i="13" s="1"/>
  <c r="L433" i="13"/>
  <c r="J433" i="13"/>
  <c r="K433" i="13" s="1"/>
  <c r="L4049" i="13"/>
  <c r="J4049" i="13"/>
  <c r="K4049" i="13" s="1"/>
  <c r="L3272" i="13"/>
  <c r="J3272" i="13"/>
  <c r="K3272" i="13" s="1"/>
  <c r="L1801" i="13"/>
  <c r="J1801" i="13"/>
  <c r="K1801" i="13" s="1"/>
  <c r="L2502" i="13"/>
  <c r="J2502" i="13"/>
  <c r="K2502" i="13" s="1"/>
  <c r="L3322" i="13"/>
  <c r="J3322" i="13"/>
  <c r="K3322" i="13" s="1"/>
  <c r="L3904" i="13"/>
  <c r="J3904" i="13"/>
  <c r="K3904" i="13" s="1"/>
  <c r="L2071" i="13"/>
  <c r="J2071" i="13"/>
  <c r="K2071" i="13" s="1"/>
  <c r="L2447" i="13"/>
  <c r="J2447" i="13"/>
  <c r="K2447" i="13" s="1"/>
  <c r="L2745" i="13"/>
  <c r="J2745" i="13"/>
  <c r="K2745" i="13" s="1"/>
  <c r="L4071" i="13"/>
  <c r="J4071" i="13"/>
  <c r="K4071" i="13" s="1"/>
  <c r="L459" i="13"/>
  <c r="J459" i="13"/>
  <c r="K459" i="13" s="1"/>
  <c r="L492" i="13"/>
  <c r="J492" i="13"/>
  <c r="K492" i="13" s="1"/>
  <c r="L514" i="13"/>
  <c r="J514" i="13"/>
  <c r="K514" i="13" s="1"/>
  <c r="L697" i="13"/>
  <c r="J697" i="13"/>
  <c r="K697" i="13" s="1"/>
  <c r="L1501" i="13"/>
  <c r="J1501" i="13"/>
  <c r="K1501" i="13" s="1"/>
  <c r="L2351" i="13"/>
  <c r="J2351" i="13"/>
  <c r="K2351" i="13" s="1"/>
  <c r="L3666" i="13"/>
  <c r="J3666" i="13"/>
  <c r="K3666" i="13" s="1"/>
  <c r="L3629" i="13"/>
  <c r="J3629" i="13"/>
  <c r="K3629" i="13" s="1"/>
  <c r="L1382" i="13"/>
  <c r="J1382" i="13"/>
  <c r="K1382" i="13" s="1"/>
  <c r="L193" i="13"/>
  <c r="J193" i="13"/>
  <c r="K193" i="13" s="1"/>
  <c r="L218" i="13"/>
  <c r="J218" i="13"/>
  <c r="K218" i="13" s="1"/>
  <c r="L3054" i="13"/>
  <c r="J3054" i="13"/>
  <c r="K3054" i="13" s="1"/>
  <c r="L1684" i="13"/>
  <c r="J1684" i="13"/>
  <c r="K1684" i="13" s="1"/>
  <c r="L3145" i="13"/>
  <c r="J3145" i="13"/>
  <c r="K3145" i="13" s="1"/>
  <c r="L2188" i="13"/>
  <c r="J2188" i="13"/>
  <c r="K2188" i="13" s="1"/>
  <c r="L2530" i="13"/>
  <c r="J2530" i="13"/>
  <c r="K2530" i="13" s="1"/>
  <c r="L3050" i="13"/>
  <c r="J3050" i="13"/>
  <c r="K3050" i="13" s="1"/>
  <c r="L3735" i="13"/>
  <c r="J3735" i="13"/>
  <c r="K3735" i="13" s="1"/>
  <c r="L1456" i="13"/>
  <c r="J1456" i="13"/>
  <c r="K1456" i="13" s="1"/>
  <c r="L1713" i="13"/>
  <c r="J1713" i="13"/>
  <c r="K1713" i="13" s="1"/>
  <c r="L3132" i="13"/>
  <c r="J3132" i="13"/>
  <c r="K3132" i="13" s="1"/>
  <c r="L551" i="13"/>
  <c r="J551" i="13"/>
  <c r="K551" i="13" s="1"/>
  <c r="L3356" i="13"/>
  <c r="J3356" i="13"/>
  <c r="K3356" i="13" s="1"/>
  <c r="L1651" i="13"/>
  <c r="J1651" i="13"/>
  <c r="K1651" i="13" s="1"/>
  <c r="L163" i="13"/>
  <c r="J163" i="13"/>
  <c r="K163" i="13" s="1"/>
  <c r="L819" i="13"/>
  <c r="J819" i="13"/>
  <c r="K819" i="13" s="1"/>
  <c r="L2793" i="13"/>
  <c r="J2793" i="13"/>
  <c r="K2793" i="13" s="1"/>
  <c r="L2938" i="13"/>
  <c r="J2938" i="13"/>
  <c r="K2938" i="13" s="1"/>
  <c r="L1852" i="13"/>
  <c r="J1852" i="13"/>
  <c r="K1852" i="13" s="1"/>
  <c r="L158" i="13"/>
  <c r="J158" i="13"/>
  <c r="K158" i="13" s="1"/>
  <c r="L3843" i="13"/>
  <c r="J3843" i="13"/>
  <c r="K3843" i="13" s="1"/>
  <c r="L2876" i="13"/>
  <c r="J2876" i="13"/>
  <c r="K2876" i="13" s="1"/>
  <c r="L480" i="13"/>
  <c r="J480" i="13"/>
  <c r="K480" i="13" s="1"/>
  <c r="L1006" i="13"/>
  <c r="J1006" i="13"/>
  <c r="K1006" i="13" s="1"/>
  <c r="L936" i="13"/>
  <c r="J936" i="13"/>
  <c r="K936" i="13" s="1"/>
  <c r="L3712" i="13"/>
  <c r="J3712" i="13"/>
  <c r="K3712" i="13" s="1"/>
  <c r="L961" i="13"/>
  <c r="J961" i="13"/>
  <c r="K961" i="13" s="1"/>
  <c r="L2719" i="13"/>
  <c r="J2719" i="13"/>
  <c r="K2719" i="13" s="1"/>
  <c r="L1381" i="13"/>
  <c r="J1381" i="13"/>
  <c r="K1381" i="13" s="1"/>
  <c r="L2208" i="13"/>
  <c r="J2208" i="13"/>
  <c r="K2208" i="13" s="1"/>
  <c r="L2647" i="13"/>
  <c r="J2647" i="13"/>
  <c r="K2647" i="13" s="1"/>
  <c r="L1252" i="13"/>
  <c r="J1252" i="13"/>
  <c r="K1252" i="13" s="1"/>
  <c r="L48" i="13"/>
  <c r="J48" i="13"/>
  <c r="K48" i="13" s="1"/>
  <c r="L3154" i="13"/>
  <c r="J3154" i="13"/>
  <c r="K3154" i="13" s="1"/>
  <c r="L2624" i="13"/>
  <c r="J2624" i="13"/>
  <c r="K2624" i="13" s="1"/>
  <c r="L399" i="13"/>
  <c r="J399" i="13"/>
  <c r="K399" i="13" s="1"/>
  <c r="L2750" i="13"/>
  <c r="J2750" i="13"/>
  <c r="K2750" i="13" s="1"/>
  <c r="L1478" i="13"/>
  <c r="J1478" i="13"/>
  <c r="K1478" i="13" s="1"/>
  <c r="L2704" i="13"/>
  <c r="J2704" i="13"/>
  <c r="K2704" i="13" s="1"/>
  <c r="L3558" i="13"/>
  <c r="J3558" i="13"/>
  <c r="K3558" i="13" s="1"/>
  <c r="L234" i="13"/>
  <c r="J234" i="13"/>
  <c r="K234" i="13" s="1"/>
  <c r="L400" i="13"/>
  <c r="J400" i="13"/>
  <c r="K400" i="13" s="1"/>
  <c r="L516" i="13"/>
  <c r="J516" i="13"/>
  <c r="K516" i="13" s="1"/>
  <c r="L3789" i="13"/>
  <c r="J3789" i="13"/>
  <c r="K3789" i="13" s="1"/>
  <c r="L227" i="13"/>
  <c r="J227" i="13"/>
  <c r="K227" i="13" s="1"/>
  <c r="L556" i="13"/>
  <c r="J556" i="13"/>
  <c r="K556" i="13" s="1"/>
  <c r="L4038" i="13"/>
  <c r="J4038" i="13"/>
  <c r="K4038" i="13" s="1"/>
  <c r="L3021" i="13"/>
  <c r="J3021" i="13"/>
  <c r="K3021" i="13" s="1"/>
  <c r="L1169" i="13"/>
  <c r="J1169" i="13"/>
  <c r="K1169" i="13" s="1"/>
  <c r="L1792" i="13"/>
  <c r="J1792" i="13"/>
  <c r="K1792" i="13" s="1"/>
  <c r="L2461" i="13"/>
  <c r="J2461" i="13"/>
  <c r="K2461" i="13" s="1"/>
  <c r="L334" i="13"/>
  <c r="J334" i="13"/>
  <c r="K334" i="13" s="1"/>
  <c r="L667" i="13"/>
  <c r="J667" i="13"/>
  <c r="K667" i="13" s="1"/>
  <c r="L3370" i="13"/>
  <c r="J3370" i="13"/>
  <c r="K3370" i="13" s="1"/>
  <c r="L1476" i="13"/>
  <c r="J1476" i="13"/>
  <c r="K1476" i="13" s="1"/>
  <c r="L37" i="13"/>
  <c r="J37" i="13"/>
  <c r="K37" i="13" s="1"/>
  <c r="L3542" i="13"/>
  <c r="J3542" i="13"/>
  <c r="K3542" i="13" s="1"/>
  <c r="L2485" i="13"/>
  <c r="J2485" i="13"/>
  <c r="K2485" i="13" s="1"/>
  <c r="L730" i="13"/>
  <c r="J730" i="13"/>
  <c r="K730" i="13" s="1"/>
  <c r="L1995" i="13"/>
  <c r="J1995" i="13"/>
  <c r="K1995" i="13" s="1"/>
  <c r="L3845" i="13"/>
  <c r="J3845" i="13"/>
  <c r="K3845" i="13" s="1"/>
  <c r="L2484" i="13"/>
  <c r="J2484" i="13"/>
  <c r="K2484" i="13" s="1"/>
  <c r="L4181" i="13"/>
  <c r="J4181" i="13"/>
  <c r="K4181" i="13" s="1"/>
  <c r="L261" i="13"/>
  <c r="J261" i="13"/>
  <c r="K261" i="13" s="1"/>
  <c r="L3705" i="13"/>
  <c r="J3705" i="13"/>
  <c r="K3705" i="13" s="1"/>
  <c r="L2018" i="13"/>
  <c r="J2018" i="13"/>
  <c r="K2018" i="13" s="1"/>
  <c r="L4121" i="13"/>
  <c r="J4121" i="13"/>
  <c r="K4121" i="13" s="1"/>
  <c r="L3780" i="13"/>
  <c r="J3780" i="13"/>
  <c r="K3780" i="13" s="1"/>
  <c r="L837" i="13"/>
  <c r="J837" i="13"/>
  <c r="K837" i="13" s="1"/>
  <c r="L2963" i="13"/>
  <c r="J2963" i="13"/>
  <c r="K2963" i="13" s="1"/>
  <c r="L1014" i="13"/>
  <c r="J1014" i="13"/>
  <c r="K1014" i="13" s="1"/>
  <c r="L553" i="13"/>
  <c r="J553" i="13"/>
  <c r="K553" i="13" s="1"/>
  <c r="L3138" i="13"/>
  <c r="J3138" i="13"/>
  <c r="K3138" i="13" s="1"/>
  <c r="L3277" i="13"/>
  <c r="J3277" i="13"/>
  <c r="K3277" i="13" s="1"/>
  <c r="L2347" i="13"/>
  <c r="J2347" i="13"/>
  <c r="K2347" i="13" s="1"/>
  <c r="L2670" i="13"/>
  <c r="J2670" i="13"/>
  <c r="K2670" i="13" s="1"/>
  <c r="L1821" i="13"/>
  <c r="J1821" i="13"/>
  <c r="K1821" i="13" s="1"/>
  <c r="L4199" i="13"/>
  <c r="J4199" i="13"/>
  <c r="K4199" i="13" s="1"/>
  <c r="L69" i="13"/>
  <c r="J69" i="13"/>
  <c r="K69" i="13" s="1"/>
  <c r="L3351" i="13"/>
  <c r="J3351" i="13"/>
  <c r="K3351" i="13" s="1"/>
  <c r="L4169" i="13"/>
  <c r="J4169" i="13"/>
  <c r="K4169" i="13" s="1"/>
  <c r="L2204" i="13"/>
  <c r="J2204" i="13"/>
  <c r="K2204" i="13" s="1"/>
  <c r="L1204" i="13"/>
  <c r="J1204" i="13"/>
  <c r="K1204" i="13" s="1"/>
  <c r="L2265" i="13"/>
  <c r="J2265" i="13"/>
  <c r="K2265" i="13" s="1"/>
  <c r="L2398" i="13"/>
  <c r="J2398" i="13"/>
  <c r="K2398" i="13" s="1"/>
  <c r="L215" i="13"/>
  <c r="J215" i="13"/>
  <c r="K215" i="13" s="1"/>
  <c r="L352" i="13"/>
  <c r="J352" i="13"/>
  <c r="K352" i="13" s="1"/>
  <c r="L3032" i="13"/>
  <c r="J3032" i="13"/>
  <c r="K3032" i="13" s="1"/>
  <c r="L1670" i="13"/>
  <c r="J1670" i="13"/>
  <c r="K1670" i="13" s="1"/>
  <c r="L1318" i="13"/>
  <c r="J1318" i="13"/>
  <c r="K1318" i="13" s="1"/>
  <c r="L3961" i="13"/>
  <c r="J3961" i="13"/>
  <c r="K3961" i="13" s="1"/>
  <c r="L544" i="13"/>
  <c r="J544" i="13"/>
  <c r="K544" i="13" s="1"/>
  <c r="L425" i="13"/>
  <c r="J425" i="13"/>
  <c r="K425" i="13" s="1"/>
  <c r="L1271" i="13"/>
  <c r="J1271" i="13"/>
  <c r="K1271" i="13" s="1"/>
  <c r="L1489" i="13"/>
  <c r="J1489" i="13"/>
  <c r="K1489" i="13" s="1"/>
  <c r="L2869" i="13"/>
  <c r="J2869" i="13"/>
  <c r="K2869" i="13" s="1"/>
  <c r="L1582" i="13"/>
  <c r="J1582" i="13"/>
  <c r="K1582" i="13" s="1"/>
  <c r="L2847" i="13"/>
  <c r="J2847" i="13"/>
  <c r="K2847" i="13" s="1"/>
  <c r="L2026" i="13"/>
  <c r="J2026" i="13"/>
  <c r="K2026" i="13" s="1"/>
  <c r="L247" i="13"/>
  <c r="J247" i="13"/>
  <c r="K247" i="13" s="1"/>
  <c r="L1346" i="13"/>
  <c r="J1346" i="13"/>
  <c r="K1346" i="13" s="1"/>
  <c r="L1596" i="13"/>
  <c r="J1596" i="13"/>
  <c r="K1596" i="13" s="1"/>
  <c r="L1886" i="13"/>
  <c r="J1886" i="13"/>
  <c r="K1886" i="13" s="1"/>
  <c r="L2362" i="13"/>
  <c r="J2362" i="13"/>
  <c r="K2362" i="13" s="1"/>
  <c r="L3460" i="13"/>
  <c r="J3460" i="13"/>
  <c r="K3460" i="13" s="1"/>
  <c r="L198" i="13"/>
  <c r="J198" i="13"/>
  <c r="K198" i="13" s="1"/>
  <c r="L2228" i="13"/>
  <c r="J2228" i="13"/>
  <c r="K2228" i="13" s="1"/>
  <c r="L2978" i="13"/>
  <c r="J2978" i="13"/>
  <c r="K2978" i="13" s="1"/>
  <c r="L1154" i="13"/>
  <c r="J1154" i="13"/>
  <c r="K1154" i="13" s="1"/>
  <c r="L3844" i="13"/>
  <c r="J3844" i="13"/>
  <c r="K3844" i="13" s="1"/>
  <c r="L1320" i="13"/>
  <c r="J1320" i="13"/>
  <c r="K1320" i="13" s="1"/>
  <c r="L122" i="13"/>
  <c r="J122" i="13"/>
  <c r="K122" i="13" s="1"/>
  <c r="L1599" i="13"/>
  <c r="J1599" i="13"/>
  <c r="K1599" i="13" s="1"/>
  <c r="L1407" i="13"/>
  <c r="J1407" i="13"/>
  <c r="K1407" i="13" s="1"/>
  <c r="L3247" i="13"/>
  <c r="J3247" i="13"/>
  <c r="K3247" i="13" s="1"/>
  <c r="L1487" i="13"/>
  <c r="J1487" i="13"/>
  <c r="K1487" i="13" s="1"/>
  <c r="L1566" i="13"/>
  <c r="J1566" i="13"/>
  <c r="K1566" i="13" s="1"/>
  <c r="L776" i="13"/>
  <c r="J776" i="13"/>
  <c r="K776" i="13" s="1"/>
  <c r="L3644" i="13"/>
  <c r="J3644" i="13"/>
  <c r="K3644" i="13" s="1"/>
  <c r="L309" i="13"/>
  <c r="J309" i="13"/>
  <c r="K309" i="13" s="1"/>
  <c r="L2605" i="13"/>
  <c r="J2605" i="13"/>
  <c r="K2605" i="13" s="1"/>
  <c r="L170" i="13"/>
  <c r="J170" i="13"/>
  <c r="K170" i="13" s="1"/>
  <c r="L3876" i="13"/>
  <c r="J3876" i="13"/>
  <c r="K3876" i="13" s="1"/>
  <c r="L186" i="13"/>
  <c r="J186" i="13"/>
  <c r="K186" i="13" s="1"/>
  <c r="L3606" i="13"/>
  <c r="J3606" i="13"/>
  <c r="K3606" i="13" s="1"/>
  <c r="L1985" i="13"/>
  <c r="J1985" i="13"/>
  <c r="K1985" i="13" s="1"/>
  <c r="L2772" i="13"/>
  <c r="J2772" i="13"/>
  <c r="K2772" i="13" s="1"/>
  <c r="L1658" i="13"/>
  <c r="J1658" i="13"/>
  <c r="K1658" i="13" s="1"/>
  <c r="L2980" i="13"/>
  <c r="J2980" i="13"/>
  <c r="K2980" i="13" s="1"/>
  <c r="L2967" i="13"/>
  <c r="J2967" i="13"/>
  <c r="K2967" i="13" s="1"/>
  <c r="L3124" i="13"/>
  <c r="J3124" i="13"/>
  <c r="K3124" i="13" s="1"/>
  <c r="L3453" i="13"/>
  <c r="J3453" i="13"/>
  <c r="K3453" i="13" s="1"/>
  <c r="L995" i="13"/>
  <c r="J995" i="13"/>
  <c r="K995" i="13" s="1"/>
  <c r="L3149" i="13"/>
  <c r="J3149" i="13"/>
  <c r="K3149" i="13" s="1"/>
  <c r="L223" i="13"/>
  <c r="J223" i="13"/>
  <c r="K223" i="13" s="1"/>
  <c r="L3051" i="13"/>
  <c r="J3051" i="13"/>
  <c r="K3051" i="13" s="1"/>
  <c r="L112" i="13"/>
  <c r="J112" i="13"/>
  <c r="K112" i="13" s="1"/>
  <c r="L396" i="13"/>
  <c r="J396" i="13"/>
  <c r="K396" i="13" s="1"/>
  <c r="L1979" i="13"/>
  <c r="J1979" i="13"/>
  <c r="K1979" i="13" s="1"/>
  <c r="L1524" i="13"/>
  <c r="J1524" i="13"/>
  <c r="K1524" i="13" s="1"/>
  <c r="L422" i="13"/>
  <c r="J422" i="13"/>
  <c r="K422" i="13" s="1"/>
  <c r="L1373" i="13"/>
  <c r="J1373" i="13"/>
  <c r="K1373" i="13" s="1"/>
  <c r="L3353" i="13"/>
  <c r="J3353" i="13"/>
  <c r="K3353" i="13" s="1"/>
  <c r="L389" i="13"/>
  <c r="J389" i="13"/>
  <c r="K389" i="13" s="1"/>
  <c r="L3605" i="13"/>
  <c r="J3605" i="13"/>
  <c r="K3605" i="13" s="1"/>
  <c r="L1872" i="13"/>
  <c r="J1872" i="13"/>
  <c r="K1872" i="13" s="1"/>
  <c r="L1356" i="13"/>
  <c r="J1356" i="13"/>
  <c r="K1356" i="13" s="1"/>
  <c r="L3276" i="13"/>
  <c r="J3276" i="13"/>
  <c r="K3276" i="13" s="1"/>
  <c r="L720" i="13"/>
  <c r="J720" i="13"/>
  <c r="K720" i="13" s="1"/>
  <c r="L2334" i="13"/>
  <c r="J2334" i="13"/>
  <c r="K2334" i="13" s="1"/>
  <c r="L2919" i="13"/>
  <c r="J2919" i="13"/>
  <c r="K2919" i="13" s="1"/>
  <c r="L1999" i="13"/>
  <c r="J1999" i="13"/>
  <c r="K1999" i="13" s="1"/>
  <c r="L1222" i="13"/>
  <c r="J1222" i="13"/>
  <c r="K1222" i="13" s="1"/>
  <c r="L3324" i="13"/>
  <c r="J3324" i="13"/>
  <c r="K3324" i="13" s="1"/>
  <c r="L4170" i="13"/>
  <c r="J4170" i="13"/>
  <c r="K4170" i="13" s="1"/>
  <c r="L339" i="13"/>
  <c r="J339" i="13"/>
  <c r="K339" i="13" s="1"/>
  <c r="L2096" i="13"/>
  <c r="J2096" i="13"/>
  <c r="K2096" i="13" s="1"/>
  <c r="L195" i="13"/>
  <c r="J195" i="13"/>
  <c r="K195" i="13" s="1"/>
  <c r="L28" i="13"/>
  <c r="J28" i="13"/>
  <c r="K28" i="13" s="1"/>
  <c r="L2423" i="13"/>
  <c r="J2423" i="13"/>
  <c r="K2423" i="13" s="1"/>
  <c r="L505" i="13"/>
  <c r="J505" i="13"/>
  <c r="K505" i="13" s="1"/>
  <c r="L1484" i="13"/>
  <c r="J1484" i="13"/>
  <c r="K1484" i="13" s="1"/>
  <c r="L88" i="13"/>
  <c r="J88" i="13"/>
  <c r="K88" i="13" s="1"/>
  <c r="L1540" i="13"/>
  <c r="J1540" i="13"/>
  <c r="K1540" i="13" s="1"/>
  <c r="L2764" i="13"/>
  <c r="J2764" i="13"/>
  <c r="K2764" i="13" s="1"/>
  <c r="L3842" i="13"/>
  <c r="J3842" i="13"/>
  <c r="K3842" i="13" s="1"/>
  <c r="L337" i="13"/>
  <c r="J337" i="13"/>
  <c r="K337" i="13" s="1"/>
  <c r="L1035" i="13"/>
  <c r="J1035" i="13"/>
  <c r="K1035" i="13" s="1"/>
  <c r="L1517" i="13"/>
  <c r="J1517" i="13"/>
  <c r="K1517" i="13" s="1"/>
  <c r="L702" i="13"/>
  <c r="J702" i="13"/>
  <c r="K702" i="13" s="1"/>
  <c r="L1682" i="13"/>
  <c r="J1682" i="13"/>
  <c r="K1682" i="13" s="1"/>
  <c r="L678" i="13"/>
  <c r="J678" i="13"/>
  <c r="K678" i="13" s="1"/>
  <c r="L3173" i="13"/>
  <c r="J3173" i="13"/>
  <c r="K3173" i="13" s="1"/>
  <c r="L2343" i="13"/>
  <c r="J2343" i="13"/>
  <c r="K2343" i="13" s="1"/>
  <c r="L2378" i="13"/>
  <c r="J2378" i="13"/>
  <c r="K2378" i="13" s="1"/>
  <c r="L790" i="13"/>
  <c r="J790" i="13"/>
  <c r="K790" i="13" s="1"/>
  <c r="L841" i="13"/>
  <c r="J841" i="13"/>
  <c r="K841" i="13" s="1"/>
  <c r="L2078" i="13"/>
  <c r="J2078" i="13"/>
  <c r="K2078" i="13" s="1"/>
  <c r="L2744" i="13"/>
  <c r="J2744" i="13"/>
  <c r="K2744" i="13" s="1"/>
  <c r="L2663" i="13"/>
  <c r="J2663" i="13"/>
  <c r="K2663" i="13" s="1"/>
  <c r="L1866" i="13"/>
  <c r="J1866" i="13"/>
  <c r="K1866" i="13" s="1"/>
  <c r="L3120" i="13"/>
  <c r="J3120" i="13"/>
  <c r="K3120" i="13" s="1"/>
  <c r="L136" i="13"/>
  <c r="J136" i="13"/>
  <c r="K136" i="13" s="1"/>
  <c r="L2057" i="13"/>
  <c r="J2057" i="13"/>
  <c r="K2057" i="13" s="1"/>
  <c r="L1892" i="13"/>
  <c r="J1892" i="13"/>
  <c r="K1892" i="13" s="1"/>
  <c r="L3285" i="13"/>
  <c r="J3285" i="13"/>
  <c r="K3285" i="13" s="1"/>
  <c r="L3626" i="13"/>
  <c r="J3626" i="13"/>
  <c r="K3626" i="13" s="1"/>
  <c r="L939" i="13"/>
  <c r="J939" i="13"/>
  <c r="K939" i="13" s="1"/>
  <c r="L695" i="13"/>
  <c r="J695" i="13"/>
  <c r="K695" i="13" s="1"/>
  <c r="L2564" i="13"/>
  <c r="J2564" i="13"/>
  <c r="K2564" i="13" s="1"/>
  <c r="L1461" i="13"/>
  <c r="J1461" i="13"/>
  <c r="K1461" i="13" s="1"/>
  <c r="L765" i="13"/>
  <c r="J765" i="13"/>
  <c r="K765" i="13" s="1"/>
  <c r="L4207" i="13"/>
  <c r="J4207" i="13"/>
  <c r="K4207" i="13" s="1"/>
  <c r="L431" i="13"/>
  <c r="J431" i="13"/>
  <c r="K431" i="13" s="1"/>
  <c r="L1628" i="13"/>
  <c r="J1628" i="13"/>
  <c r="K1628" i="13" s="1"/>
  <c r="L2773" i="13"/>
  <c r="J2773" i="13"/>
  <c r="K2773" i="13" s="1"/>
  <c r="L1374" i="13"/>
  <c r="J1374" i="13"/>
  <c r="K1374" i="13" s="1"/>
  <c r="L3675" i="13"/>
  <c r="J3675" i="13"/>
  <c r="K3675" i="13" s="1"/>
  <c r="L3291" i="13"/>
  <c r="J3291" i="13"/>
  <c r="K3291" i="13" s="1"/>
  <c r="L873" i="13"/>
  <c r="J873" i="13"/>
  <c r="K873" i="13" s="1"/>
  <c r="L244" i="13"/>
  <c r="J244" i="13"/>
  <c r="K244" i="13" s="1"/>
  <c r="L1864" i="13"/>
  <c r="J1864" i="13"/>
  <c r="K1864" i="13" s="1"/>
  <c r="L3791" i="13"/>
  <c r="J3791" i="13"/>
  <c r="K3791" i="13" s="1"/>
  <c r="L24" i="13"/>
  <c r="J24" i="13"/>
  <c r="K24" i="13" s="1"/>
  <c r="L3615" i="13"/>
  <c r="J3615" i="13"/>
  <c r="K3615" i="13" s="1"/>
  <c r="L1717" i="13"/>
  <c r="J1717" i="13"/>
  <c r="K1717" i="13" s="1"/>
  <c r="L13" i="13"/>
  <c r="J13" i="13"/>
  <c r="K13" i="13" s="1"/>
  <c r="L927" i="13"/>
  <c r="J927" i="13"/>
  <c r="K927" i="13" s="1"/>
  <c r="L62" i="13"/>
  <c r="J62" i="13"/>
  <c r="K62" i="13" s="1"/>
  <c r="L3815" i="13"/>
  <c r="J3815" i="13"/>
  <c r="K3815" i="13" s="1"/>
  <c r="L2194" i="13"/>
  <c r="J2194" i="13"/>
  <c r="K2194" i="13" s="1"/>
  <c r="L2930" i="13"/>
  <c r="J2930" i="13"/>
  <c r="K2930" i="13" s="1"/>
  <c r="L3618" i="13"/>
  <c r="J3618" i="13"/>
  <c r="K3618" i="13" s="1"/>
  <c r="L1052" i="13"/>
  <c r="J1052" i="13"/>
  <c r="K1052" i="13" s="1"/>
  <c r="L1324" i="13"/>
  <c r="J1324" i="13"/>
  <c r="K1324" i="13" s="1"/>
  <c r="L121" i="13"/>
  <c r="J121" i="13"/>
  <c r="K121" i="13" s="1"/>
  <c r="L2058" i="13"/>
  <c r="J2058" i="13"/>
  <c r="K2058" i="13" s="1"/>
  <c r="L2075" i="13"/>
  <c r="J2075" i="13"/>
  <c r="K2075" i="13" s="1"/>
  <c r="L689" i="13"/>
  <c r="J689" i="13"/>
  <c r="K689" i="13" s="1"/>
  <c r="L1976" i="13"/>
  <c r="J1976" i="13"/>
  <c r="K1976" i="13" s="1"/>
  <c r="L3286" i="13"/>
  <c r="J3286" i="13"/>
  <c r="K3286" i="13" s="1"/>
  <c r="L1135" i="13"/>
  <c r="J1135" i="13"/>
  <c r="K1135" i="13" s="1"/>
  <c r="L609" i="13"/>
  <c r="J609" i="13"/>
  <c r="K609" i="13" s="1"/>
  <c r="L1942" i="13"/>
  <c r="J1942" i="13"/>
  <c r="K1942" i="13" s="1"/>
  <c r="L4157" i="13"/>
  <c r="J4157" i="13"/>
  <c r="K4157" i="13" s="1"/>
  <c r="L2878" i="13"/>
  <c r="J2878" i="13"/>
  <c r="K2878" i="13" s="1"/>
  <c r="L282" i="13"/>
  <c r="J282" i="13"/>
  <c r="K282" i="13" s="1"/>
  <c r="L3368" i="13"/>
  <c r="J3368" i="13"/>
  <c r="K3368" i="13" s="1"/>
  <c r="L1909" i="13"/>
  <c r="J1909" i="13"/>
  <c r="K1909" i="13" s="1"/>
  <c r="L2998" i="13"/>
  <c r="J2998" i="13"/>
  <c r="K2998" i="13" s="1"/>
  <c r="L2268" i="13"/>
  <c r="J2268" i="13"/>
  <c r="K2268" i="13" s="1"/>
  <c r="L3974" i="13"/>
  <c r="J3974" i="13"/>
  <c r="K3974" i="13" s="1"/>
  <c r="L2249" i="13"/>
  <c r="J2249" i="13"/>
  <c r="K2249" i="13" s="1"/>
  <c r="L2377" i="13"/>
  <c r="J2377" i="13"/>
  <c r="K2377" i="13" s="1"/>
  <c r="L1416" i="13"/>
  <c r="J1416" i="13"/>
  <c r="K1416" i="13" s="1"/>
  <c r="L1223" i="13"/>
  <c r="J1223" i="13"/>
  <c r="K1223" i="13" s="1"/>
  <c r="L2909" i="13"/>
  <c r="J2909" i="13"/>
  <c r="K2909" i="13" s="1"/>
  <c r="L760" i="13"/>
  <c r="J760" i="13"/>
  <c r="K760" i="13" s="1"/>
  <c r="L3642" i="13"/>
  <c r="J3642" i="13"/>
  <c r="K3642" i="13" s="1"/>
  <c r="L1696" i="13"/>
  <c r="J1696" i="13"/>
  <c r="K1696" i="13" s="1"/>
  <c r="L1732" i="13"/>
  <c r="J1732" i="13"/>
  <c r="K1732" i="13" s="1"/>
  <c r="L3071" i="13"/>
  <c r="J3071" i="13"/>
  <c r="K3071" i="13" s="1"/>
  <c r="L2886" i="13"/>
  <c r="J2886" i="13"/>
  <c r="K2886" i="13" s="1"/>
  <c r="L2211" i="13"/>
  <c r="J2211" i="13"/>
  <c r="K2211" i="13" s="1"/>
  <c r="L3495" i="13"/>
  <c r="J3495" i="13"/>
  <c r="K3495" i="13" s="1"/>
  <c r="L1372" i="13"/>
  <c r="J1372" i="13"/>
  <c r="K1372" i="13" s="1"/>
  <c r="L832" i="13"/>
  <c r="J832" i="13"/>
  <c r="K832" i="13" s="1"/>
  <c r="L3795" i="13"/>
  <c r="J3795" i="13"/>
  <c r="K3795" i="13" s="1"/>
  <c r="L2055" i="13"/>
  <c r="J2055" i="13"/>
  <c r="K2055" i="13" s="1"/>
  <c r="L901" i="13"/>
  <c r="J901" i="13"/>
  <c r="K901" i="13" s="1"/>
  <c r="L1669" i="13"/>
  <c r="J1669" i="13"/>
  <c r="K1669" i="13" s="1"/>
  <c r="L620" i="13"/>
  <c r="J620" i="13"/>
  <c r="K620" i="13" s="1"/>
  <c r="L1594" i="13"/>
  <c r="J1594" i="13"/>
  <c r="K1594" i="13" s="1"/>
  <c r="L2426" i="13"/>
  <c r="J2426" i="13"/>
  <c r="K2426" i="13" s="1"/>
  <c r="L1057" i="13"/>
  <c r="J1057" i="13"/>
  <c r="K1057" i="13" s="1"/>
  <c r="L1371" i="13"/>
  <c r="J1371" i="13"/>
  <c r="K1371" i="13" s="1"/>
  <c r="L2584" i="13"/>
  <c r="J2584" i="13"/>
  <c r="K2584" i="13" s="1"/>
  <c r="L1056" i="13"/>
  <c r="J1056" i="13"/>
  <c r="K1056" i="13" s="1"/>
  <c r="L3498" i="13"/>
  <c r="J3498" i="13"/>
  <c r="K3498" i="13" s="1"/>
  <c r="L2730" i="13"/>
  <c r="J2730" i="13"/>
  <c r="K2730" i="13" s="1"/>
  <c r="L2256" i="13"/>
  <c r="J2256" i="13"/>
  <c r="K2256" i="13" s="1"/>
  <c r="L3269" i="13"/>
  <c r="J3269" i="13"/>
  <c r="K3269" i="13" s="1"/>
  <c r="L3765" i="13"/>
  <c r="J3765" i="13"/>
  <c r="K3765" i="13" s="1"/>
  <c r="L3905" i="13"/>
  <c r="J3905" i="13"/>
  <c r="K3905" i="13" s="1"/>
  <c r="L985" i="13"/>
  <c r="J985" i="13"/>
  <c r="K985" i="13" s="1"/>
  <c r="L222" i="13"/>
  <c r="J222" i="13"/>
  <c r="K222" i="13" s="1"/>
  <c r="L971" i="13"/>
  <c r="J971" i="13"/>
  <c r="K971" i="13" s="1"/>
  <c r="L3231" i="13"/>
  <c r="J3231" i="13"/>
  <c r="K3231" i="13" s="1"/>
  <c r="L3044" i="13"/>
  <c r="J3044" i="13"/>
  <c r="K3044" i="13" s="1"/>
  <c r="L2865" i="13"/>
  <c r="J2865" i="13"/>
  <c r="K2865" i="13" s="1"/>
  <c r="L896" i="13"/>
  <c r="J896" i="13"/>
  <c r="K896" i="13" s="1"/>
  <c r="L248" i="13"/>
  <c r="J248" i="13"/>
  <c r="K248" i="13" s="1"/>
  <c r="L1826" i="13"/>
  <c r="J1826" i="13"/>
  <c r="K1826" i="13" s="1"/>
  <c r="L711" i="13"/>
  <c r="J711" i="13"/>
  <c r="K711" i="13" s="1"/>
  <c r="L2329" i="13"/>
  <c r="J2329" i="13"/>
  <c r="K2329" i="13" s="1"/>
  <c r="L3994" i="13"/>
  <c r="J3994" i="13"/>
  <c r="K3994" i="13" s="1"/>
  <c r="L3922" i="13"/>
  <c r="J3922" i="13"/>
  <c r="K3922" i="13" s="1"/>
  <c r="L1661" i="13"/>
  <c r="J1661" i="13"/>
  <c r="K1661" i="13" s="1"/>
  <c r="L2940" i="13"/>
  <c r="J2940" i="13"/>
  <c r="K2940" i="13" s="1"/>
  <c r="L330" i="13"/>
  <c r="J330" i="13"/>
  <c r="K330" i="13" s="1"/>
  <c r="L3533" i="13"/>
  <c r="J3533" i="13"/>
  <c r="K3533" i="13" s="1"/>
  <c r="L982" i="13"/>
  <c r="J982" i="13"/>
  <c r="K982" i="13" s="1"/>
  <c r="L1383" i="13"/>
  <c r="J1383" i="13"/>
  <c r="K1383" i="13" s="1"/>
  <c r="L2849" i="13"/>
  <c r="J2849" i="13"/>
  <c r="K2849" i="13" s="1"/>
  <c r="L745" i="13"/>
  <c r="J745" i="13"/>
  <c r="K745" i="13" s="1"/>
  <c r="L742" i="13"/>
  <c r="J742" i="13"/>
  <c r="K742" i="13" s="1"/>
  <c r="L1796" i="13"/>
  <c r="J1796" i="13"/>
  <c r="K1796" i="13" s="1"/>
  <c r="L2707" i="13"/>
  <c r="J2707" i="13"/>
  <c r="K2707" i="13" s="1"/>
  <c r="L1405" i="13"/>
  <c r="J1405" i="13"/>
  <c r="K1405" i="13" s="1"/>
  <c r="L1188" i="13"/>
  <c r="J1188" i="13"/>
  <c r="K1188" i="13" s="1"/>
  <c r="L575" i="13"/>
  <c r="J575" i="13"/>
  <c r="K575" i="13" s="1"/>
  <c r="L528" i="13"/>
  <c r="J528" i="13"/>
  <c r="K528" i="13" s="1"/>
  <c r="L3556" i="13"/>
  <c r="J3556" i="13"/>
  <c r="K3556" i="13" s="1"/>
  <c r="L243" i="13"/>
  <c r="J243" i="13"/>
  <c r="K243" i="13" s="1"/>
  <c r="L2037" i="13"/>
  <c r="J2037" i="13"/>
  <c r="K2037" i="13" s="1"/>
  <c r="L2100" i="13"/>
  <c r="J2100" i="13"/>
  <c r="K2100" i="13" s="1"/>
  <c r="L471" i="13"/>
  <c r="J471" i="13"/>
  <c r="K471" i="13" s="1"/>
  <c r="L944" i="13"/>
  <c r="J944" i="13"/>
  <c r="K944" i="13" s="1"/>
  <c r="L664" i="13"/>
  <c r="J664" i="13"/>
  <c r="K664" i="13" s="1"/>
  <c r="L378" i="13"/>
  <c r="J378" i="13"/>
  <c r="K378" i="13" s="1"/>
  <c r="L1921" i="13"/>
  <c r="J1921" i="13"/>
  <c r="K1921" i="13" s="1"/>
  <c r="L814" i="13"/>
  <c r="J814" i="13"/>
  <c r="K814" i="13" s="1"/>
  <c r="L3709" i="13"/>
  <c r="J3709" i="13"/>
  <c r="K3709" i="13" s="1"/>
  <c r="L2282" i="13"/>
  <c r="J2282" i="13"/>
  <c r="K2282" i="13" s="1"/>
  <c r="L2051" i="13"/>
  <c r="J2051" i="13"/>
  <c r="K2051" i="13" s="1"/>
  <c r="L2141" i="13"/>
  <c r="J2141" i="13"/>
  <c r="K2141" i="13" s="1"/>
  <c r="L1339" i="13"/>
  <c r="J1339" i="13"/>
  <c r="K1339" i="13" s="1"/>
  <c r="L3878" i="13"/>
  <c r="J3878" i="13"/>
  <c r="K3878" i="13" s="1"/>
  <c r="L4133" i="13"/>
  <c r="J4133" i="13"/>
  <c r="K4133" i="13" s="1"/>
  <c r="L3048" i="13"/>
  <c r="J3048" i="13"/>
  <c r="K3048" i="13" s="1"/>
  <c r="L2949" i="13"/>
  <c r="J2949" i="13"/>
  <c r="K2949" i="13" s="1"/>
  <c r="L2883" i="13"/>
  <c r="J2883" i="13"/>
  <c r="K2883" i="13" s="1"/>
  <c r="L2893" i="13"/>
  <c r="J2893" i="13"/>
  <c r="K2893" i="13" s="1"/>
  <c r="L3207" i="13"/>
  <c r="J3207" i="13"/>
  <c r="K3207" i="13" s="1"/>
  <c r="L3555" i="13"/>
  <c r="J3555" i="13"/>
  <c r="K3555" i="13" s="1"/>
  <c r="L2203" i="13"/>
  <c r="J2203" i="13"/>
  <c r="K2203" i="13" s="1"/>
  <c r="L2603" i="13"/>
  <c r="J2603" i="13"/>
  <c r="K2603" i="13" s="1"/>
  <c r="L3942" i="13"/>
  <c r="J3942" i="13"/>
  <c r="K3942" i="13" s="1"/>
  <c r="L4043" i="13"/>
  <c r="J4043" i="13"/>
  <c r="K4043" i="13" s="1"/>
  <c r="L1750" i="13"/>
  <c r="J1750" i="13"/>
  <c r="K1750" i="13" s="1"/>
  <c r="L926" i="13"/>
  <c r="J926" i="13"/>
  <c r="K926" i="13" s="1"/>
  <c r="L3289" i="13"/>
  <c r="J3289" i="13"/>
  <c r="K3289" i="13" s="1"/>
  <c r="L353" i="13"/>
  <c r="J353" i="13"/>
  <c r="K353" i="13" s="1"/>
  <c r="L2594" i="13"/>
  <c r="J2594" i="13"/>
  <c r="K2594" i="13" s="1"/>
  <c r="L682" i="13"/>
  <c r="J682" i="13"/>
  <c r="K682" i="13" s="1"/>
  <c r="L145" i="13"/>
  <c r="J145" i="13"/>
  <c r="K145" i="13" s="1"/>
  <c r="L3837" i="13"/>
  <c r="J3837" i="13"/>
  <c r="K3837" i="13" s="1"/>
  <c r="L3854" i="13"/>
  <c r="J3854" i="13"/>
  <c r="K3854" i="13" s="1"/>
  <c r="L80" i="13"/>
  <c r="J80" i="13"/>
  <c r="K80" i="13" s="1"/>
  <c r="L1241" i="13"/>
  <c r="J1241" i="13"/>
  <c r="K1241" i="13" s="1"/>
  <c r="L4032" i="13"/>
  <c r="J4032" i="13"/>
  <c r="K4032" i="13" s="1"/>
  <c r="L3513" i="13"/>
  <c r="J3513" i="13"/>
  <c r="K3513" i="13" s="1"/>
  <c r="L1815" i="13"/>
  <c r="J1815" i="13"/>
  <c r="K1815" i="13" s="1"/>
  <c r="L3296" i="13"/>
  <c r="J3296" i="13"/>
  <c r="K3296" i="13" s="1"/>
  <c r="L1716" i="13"/>
  <c r="J1716" i="13"/>
  <c r="K1716" i="13" s="1"/>
  <c r="L350" i="13"/>
  <c r="J350" i="13"/>
  <c r="K350" i="13" s="1"/>
  <c r="L3159" i="13"/>
  <c r="J3159" i="13"/>
  <c r="K3159" i="13" s="1"/>
  <c r="L2497" i="13"/>
  <c r="J2497" i="13"/>
  <c r="K2497" i="13" s="1"/>
  <c r="L3360" i="13"/>
  <c r="J3360" i="13"/>
  <c r="K3360" i="13" s="1"/>
  <c r="L3004" i="13"/>
  <c r="J3004" i="13"/>
  <c r="K3004" i="13" s="1"/>
  <c r="L1193" i="13"/>
  <c r="J1193" i="13"/>
  <c r="K1193" i="13" s="1"/>
  <c r="L3164" i="13"/>
  <c r="J3164" i="13"/>
  <c r="K3164" i="13" s="1"/>
  <c r="L3620" i="13"/>
  <c r="J3620" i="13"/>
  <c r="K3620" i="13" s="1"/>
  <c r="L2197" i="13"/>
  <c r="J2197" i="13"/>
  <c r="K2197" i="13" s="1"/>
  <c r="L1855" i="13"/>
  <c r="J1855" i="13"/>
  <c r="K1855" i="13" s="1"/>
  <c r="L2551" i="13"/>
  <c r="J2551" i="13"/>
  <c r="K2551" i="13" s="1"/>
  <c r="L266" i="13"/>
  <c r="J266" i="13"/>
  <c r="K266" i="13" s="1"/>
  <c r="L2588" i="13"/>
  <c r="J2588" i="13"/>
  <c r="K2588" i="13" s="1"/>
  <c r="L1314" i="13"/>
  <c r="J1314" i="13"/>
  <c r="K1314" i="13" s="1"/>
  <c r="L246" i="13"/>
  <c r="J246" i="13"/>
  <c r="K246" i="13" s="1"/>
  <c r="L1212" i="13"/>
  <c r="J1212" i="13"/>
  <c r="K1212" i="13" s="1"/>
  <c r="L1638" i="13"/>
  <c r="J1638" i="13"/>
  <c r="K1638" i="13" s="1"/>
  <c r="L2520" i="13"/>
  <c r="J2520" i="13"/>
  <c r="K2520" i="13" s="1"/>
  <c r="L2294" i="13"/>
  <c r="J2294" i="13"/>
  <c r="K2294" i="13" s="1"/>
  <c r="L1677" i="13"/>
  <c r="J1677" i="13"/>
  <c r="K1677" i="13" s="1"/>
  <c r="L4198" i="13"/>
  <c r="J4198" i="13"/>
  <c r="K4198" i="13" s="1"/>
  <c r="L3600" i="13"/>
  <c r="J3600" i="13"/>
  <c r="K3600" i="13" s="1"/>
  <c r="L3713" i="13"/>
  <c r="J3713" i="13"/>
  <c r="K3713" i="13" s="1"/>
  <c r="L963" i="13"/>
  <c r="J963" i="13"/>
  <c r="K963" i="13" s="1"/>
  <c r="L3776" i="13"/>
  <c r="J3776" i="13"/>
  <c r="K3776" i="13" s="1"/>
  <c r="L475" i="13"/>
  <c r="J475" i="13"/>
  <c r="K475" i="13" s="1"/>
  <c r="L1027" i="13"/>
  <c r="J1027" i="13"/>
  <c r="K1027" i="13" s="1"/>
  <c r="L2735" i="13"/>
  <c r="J2735" i="13"/>
  <c r="K2735" i="13" s="1"/>
  <c r="L3343" i="13"/>
  <c r="J3343" i="13"/>
  <c r="K3343" i="13" s="1"/>
  <c r="L1402" i="13"/>
  <c r="J1402" i="13"/>
  <c r="K1402" i="13" s="1"/>
  <c r="L473" i="13"/>
  <c r="J473" i="13"/>
  <c r="K473" i="13" s="1"/>
  <c r="L2458" i="13"/>
  <c r="J2458" i="13"/>
  <c r="K2458" i="13" s="1"/>
  <c r="L4174" i="13"/>
  <c r="J4174" i="13"/>
  <c r="K4174" i="13" s="1"/>
  <c r="L1781" i="13"/>
  <c r="J1781" i="13"/>
  <c r="K1781" i="13" s="1"/>
  <c r="L2708" i="13"/>
  <c r="J2708" i="13"/>
  <c r="K2708" i="13" s="1"/>
  <c r="L4145" i="13"/>
  <c r="J4145" i="13"/>
  <c r="K4145" i="13" s="1"/>
  <c r="L1905" i="13"/>
  <c r="J1905" i="13"/>
  <c r="K1905" i="13" s="1"/>
  <c r="L1370" i="13"/>
  <c r="J1370" i="13"/>
  <c r="K1370" i="13" s="1"/>
  <c r="L1704" i="13"/>
  <c r="J1704" i="13"/>
  <c r="K1704" i="13" s="1"/>
  <c r="L1037" i="13"/>
  <c r="J1037" i="13"/>
  <c r="K1037" i="13" s="1"/>
  <c r="L1451" i="13"/>
  <c r="J1451" i="13"/>
  <c r="K1451" i="13" s="1"/>
  <c r="L3999" i="13"/>
  <c r="J3999" i="13"/>
  <c r="K3999" i="13" s="1"/>
  <c r="L403" i="13"/>
  <c r="J403" i="13"/>
  <c r="K403" i="13" s="1"/>
  <c r="L707" i="13"/>
  <c r="J707" i="13"/>
  <c r="K707" i="13" s="1"/>
  <c r="L1936" i="13"/>
  <c r="J1936" i="13"/>
  <c r="K1936" i="13" s="1"/>
  <c r="L1647" i="13"/>
  <c r="J1647" i="13"/>
  <c r="K1647" i="13" s="1"/>
  <c r="L3775" i="13"/>
  <c r="J3775" i="13"/>
  <c r="K3775" i="13" s="1"/>
  <c r="L1195" i="13"/>
  <c r="J1195" i="13"/>
  <c r="K1195" i="13" s="1"/>
  <c r="L1917" i="13"/>
  <c r="J1917" i="13"/>
  <c r="K1917" i="13" s="1"/>
  <c r="L2601" i="13"/>
  <c r="J2601" i="13"/>
  <c r="K2601" i="13" s="1"/>
  <c r="L2353" i="13"/>
  <c r="J2353" i="13"/>
  <c r="K2353" i="13" s="1"/>
  <c r="L772" i="13"/>
  <c r="J772" i="13"/>
  <c r="K772" i="13" s="1"/>
  <c r="L2118" i="13"/>
  <c r="J2118" i="13"/>
  <c r="K2118" i="13" s="1"/>
  <c r="L2636" i="13"/>
  <c r="J2636" i="13"/>
  <c r="K2636" i="13" s="1"/>
  <c r="L2132" i="13"/>
  <c r="J2132" i="13"/>
  <c r="K2132" i="13" s="1"/>
  <c r="L134" i="13"/>
  <c r="J134" i="13"/>
  <c r="K134" i="13" s="1"/>
  <c r="L1447" i="13"/>
  <c r="J1447" i="13"/>
  <c r="K1447" i="13" s="1"/>
  <c r="L3129" i="13"/>
  <c r="J3129" i="13"/>
  <c r="K3129" i="13" s="1"/>
  <c r="L1766" i="13"/>
  <c r="J1766" i="13"/>
  <c r="K1766" i="13" s="1"/>
  <c r="L65" i="13"/>
  <c r="J65" i="13"/>
  <c r="K65" i="13" s="1"/>
  <c r="L8" i="13"/>
  <c r="J8" i="13"/>
  <c r="K8" i="13" s="1"/>
  <c r="L51" i="13"/>
  <c r="J51" i="13"/>
  <c r="K51" i="13" s="1"/>
  <c r="L2086" i="13"/>
  <c r="J2086" i="13"/>
  <c r="K2086" i="13" s="1"/>
  <c r="L518" i="13"/>
  <c r="J518" i="13"/>
  <c r="K518" i="13" s="1"/>
  <c r="L1502" i="13"/>
  <c r="J1502" i="13"/>
  <c r="K1502" i="13" s="1"/>
  <c r="L2609" i="13"/>
  <c r="J2609" i="13"/>
  <c r="K2609" i="13" s="1"/>
  <c r="L287" i="13"/>
  <c r="J287" i="13"/>
  <c r="K287" i="13" s="1"/>
  <c r="L2908" i="13"/>
  <c r="J2908" i="13"/>
  <c r="K2908" i="13" s="1"/>
  <c r="L1673" i="13"/>
  <c r="J1673" i="13"/>
  <c r="K1673" i="13" s="1"/>
  <c r="L2717" i="13"/>
  <c r="J2717" i="13"/>
  <c r="K2717" i="13" s="1"/>
  <c r="L1675" i="13"/>
  <c r="J1675" i="13"/>
  <c r="K1675" i="13" s="1"/>
  <c r="L3388" i="13"/>
  <c r="J3388" i="13"/>
  <c r="K3388" i="13" s="1"/>
  <c r="L2891" i="13"/>
  <c r="J2891" i="13"/>
  <c r="K2891" i="13" s="1"/>
  <c r="L3100" i="13"/>
  <c r="J3100" i="13"/>
  <c r="K3100" i="13" s="1"/>
  <c r="L3031" i="13"/>
  <c r="J3031" i="13"/>
  <c r="K3031" i="13" s="1"/>
  <c r="L2672" i="13"/>
  <c r="J2672" i="13"/>
  <c r="K2672" i="13" s="1"/>
  <c r="L4008" i="13"/>
  <c r="J4008" i="13"/>
  <c r="K4008" i="13" s="1"/>
  <c r="L3822" i="13"/>
  <c r="J3822" i="13"/>
  <c r="K3822" i="13" s="1"/>
  <c r="L3373" i="13"/>
  <c r="J3373" i="13"/>
  <c r="K3373" i="13" s="1"/>
  <c r="L329" i="13"/>
  <c r="J329" i="13"/>
  <c r="K329" i="13" s="1"/>
  <c r="L4114" i="13"/>
  <c r="J4114" i="13"/>
  <c r="K4114" i="13" s="1"/>
  <c r="L3986" i="13"/>
  <c r="J3986" i="13"/>
  <c r="K3986" i="13" s="1"/>
  <c r="L2264" i="13"/>
  <c r="J2264" i="13"/>
  <c r="K2264" i="13" s="1"/>
  <c r="L3066" i="13"/>
  <c r="J3066" i="13"/>
  <c r="K3066" i="13" s="1"/>
  <c r="L662" i="13"/>
  <c r="J662" i="13"/>
  <c r="K662" i="13" s="1"/>
  <c r="L2004" i="13"/>
  <c r="J2004" i="13"/>
  <c r="K2004" i="13" s="1"/>
  <c r="L617" i="13"/>
  <c r="J617" i="13"/>
  <c r="K617" i="13" s="1"/>
  <c r="L1777" i="13"/>
  <c r="J1777" i="13"/>
  <c r="K1777" i="13" s="1"/>
  <c r="L130" i="13"/>
  <c r="J130" i="13"/>
  <c r="K130" i="13" s="1"/>
  <c r="L2014" i="13"/>
  <c r="J2014" i="13"/>
  <c r="K2014" i="13" s="1"/>
  <c r="L3172" i="13"/>
  <c r="J3172" i="13"/>
  <c r="K3172" i="13" s="1"/>
  <c r="L3860" i="13"/>
  <c r="J3860" i="13"/>
  <c r="K3860" i="13" s="1"/>
  <c r="L1893" i="13"/>
  <c r="J1893" i="13"/>
  <c r="K1893" i="13" s="1"/>
  <c r="L3658" i="13"/>
  <c r="J3658" i="13"/>
  <c r="K3658" i="13" s="1"/>
  <c r="L2929" i="13"/>
  <c r="J2929" i="13"/>
  <c r="K2929" i="13" s="1"/>
  <c r="L2581" i="13"/>
  <c r="J2581" i="13"/>
  <c r="K2581" i="13" s="1"/>
  <c r="L3886" i="13"/>
  <c r="J3886" i="13"/>
  <c r="K3886" i="13" s="1"/>
  <c r="L1449" i="13"/>
  <c r="J1449" i="13"/>
  <c r="K1449" i="13" s="1"/>
  <c r="L1479" i="13"/>
  <c r="J1479" i="13"/>
  <c r="K1479" i="13" s="1"/>
  <c r="L743" i="13"/>
  <c r="J743" i="13"/>
  <c r="K743" i="13" s="1"/>
  <c r="L1069" i="13"/>
  <c r="J1069" i="13"/>
  <c r="K1069" i="13" s="1"/>
  <c r="L4042" i="13"/>
  <c r="J4042" i="13"/>
  <c r="K4042" i="13" s="1"/>
  <c r="L2649" i="13"/>
  <c r="J2649" i="13"/>
  <c r="K2649" i="13" s="1"/>
  <c r="L2036" i="13"/>
  <c r="J2036" i="13"/>
  <c r="K2036" i="13" s="1"/>
  <c r="L2782" i="13"/>
  <c r="J2782" i="13"/>
  <c r="K2782" i="13" s="1"/>
  <c r="L2383" i="13"/>
  <c r="J2383" i="13"/>
  <c r="K2383" i="13" s="1"/>
  <c r="L3185" i="13"/>
  <c r="J3185" i="13"/>
  <c r="K3185" i="13" s="1"/>
  <c r="L2904" i="13"/>
  <c r="J2904" i="13"/>
  <c r="K2904" i="13" s="1"/>
  <c r="L1922" i="13"/>
  <c r="J1922" i="13"/>
  <c r="K1922" i="13" s="1"/>
  <c r="L3591" i="13"/>
  <c r="J3591" i="13"/>
  <c r="K3591" i="13" s="1"/>
  <c r="L964" i="13"/>
  <c r="J964" i="13"/>
  <c r="K964" i="13" s="1"/>
  <c r="L3720" i="13"/>
  <c r="J3720" i="13"/>
  <c r="K3720" i="13" s="1"/>
  <c r="L2066" i="13"/>
  <c r="J2066" i="13"/>
  <c r="K2066" i="13" s="1"/>
  <c r="L1849" i="13"/>
  <c r="J1849" i="13"/>
  <c r="K1849" i="13" s="1"/>
  <c r="L1752" i="13"/>
  <c r="J1752" i="13"/>
  <c r="K1752" i="13" s="1"/>
  <c r="L938" i="13"/>
  <c r="J938" i="13"/>
  <c r="K938" i="13" s="1"/>
  <c r="L464" i="13"/>
  <c r="J464" i="13"/>
  <c r="K464" i="13" s="1"/>
  <c r="L1453" i="13"/>
  <c r="J1453" i="13"/>
  <c r="K1453" i="13" s="1"/>
  <c r="L1785" i="13"/>
  <c r="J1785" i="13"/>
  <c r="K1785" i="13" s="1"/>
  <c r="L2062" i="13"/>
  <c r="J2062" i="13"/>
  <c r="K2062" i="13" s="1"/>
  <c r="L2022" i="13"/>
  <c r="J2022" i="13"/>
  <c r="K2022" i="13" s="1"/>
  <c r="L4065" i="13"/>
  <c r="J4065" i="13"/>
  <c r="K4065" i="13" s="1"/>
  <c r="L4084" i="13"/>
  <c r="J4084" i="13"/>
  <c r="K4084" i="13" s="1"/>
  <c r="L1859" i="13"/>
  <c r="J1859" i="13"/>
  <c r="K1859" i="13" s="1"/>
  <c r="L317" i="13"/>
  <c r="J317" i="13"/>
  <c r="K317" i="13" s="1"/>
  <c r="L3702" i="13"/>
  <c r="J3702" i="13"/>
  <c r="K3702" i="13" s="1"/>
  <c r="L1819" i="13"/>
  <c r="J1819" i="13"/>
  <c r="K1819" i="13" s="1"/>
  <c r="L522" i="13"/>
  <c r="J522" i="13"/>
  <c r="K522" i="13" s="1"/>
  <c r="L1003" i="13"/>
  <c r="J1003" i="13"/>
  <c r="K1003" i="13" s="1"/>
  <c r="L444" i="13"/>
  <c r="J444" i="13"/>
  <c r="K444" i="13" s="1"/>
  <c r="L3879" i="13"/>
  <c r="J3879" i="13"/>
  <c r="K3879" i="13" s="1"/>
  <c r="L2685" i="13"/>
  <c r="J2685" i="13"/>
  <c r="K2685" i="13" s="1"/>
  <c r="L203" i="13"/>
  <c r="J203" i="13"/>
  <c r="K203" i="13" s="1"/>
  <c r="L2510" i="13"/>
  <c r="J2510" i="13"/>
  <c r="K2510" i="13" s="1"/>
  <c r="L1291" i="13"/>
  <c r="J1291" i="13"/>
  <c r="K1291" i="13" s="1"/>
  <c r="L2384" i="13"/>
  <c r="J2384" i="13"/>
  <c r="K2384" i="13" s="1"/>
  <c r="L996" i="13"/>
  <c r="J996" i="13"/>
  <c r="K996" i="13" s="1"/>
  <c r="L1575" i="13"/>
  <c r="J1575" i="13"/>
  <c r="K1575" i="13" s="1"/>
  <c r="L763" i="13"/>
  <c r="J763" i="13"/>
  <c r="K763" i="13" s="1"/>
  <c r="L23" i="13"/>
  <c r="J23" i="13"/>
  <c r="K23" i="13" s="1"/>
  <c r="L3719" i="13"/>
  <c r="J3719" i="13"/>
  <c r="K3719" i="13" s="1"/>
  <c r="L2554" i="13"/>
  <c r="J2554" i="13"/>
  <c r="K2554" i="13" s="1"/>
  <c r="L703" i="13"/>
  <c r="J703" i="13"/>
  <c r="K703" i="13" s="1"/>
  <c r="L1067" i="13"/>
  <c r="J1067" i="13"/>
  <c r="K1067" i="13" s="1"/>
  <c r="L3290" i="13"/>
  <c r="J3290" i="13"/>
  <c r="K3290" i="13" s="1"/>
  <c r="L1625" i="13"/>
  <c r="J1625" i="13"/>
  <c r="K1625" i="13" s="1"/>
  <c r="L3340" i="13"/>
  <c r="J3340" i="13"/>
  <c r="K3340" i="13" s="1"/>
  <c r="L3439" i="13"/>
  <c r="J3439" i="13"/>
  <c r="K3439" i="13" s="1"/>
  <c r="L2193" i="13"/>
  <c r="J2193" i="13"/>
  <c r="K2193" i="13" s="1"/>
  <c r="L40" i="13"/>
  <c r="J40" i="13"/>
  <c r="K40" i="13" s="1"/>
  <c r="L1294" i="13"/>
  <c r="J1294" i="13"/>
  <c r="K1294" i="13" s="1"/>
  <c r="L3168" i="13"/>
  <c r="J3168" i="13"/>
  <c r="K3168" i="13" s="1"/>
  <c r="L605" i="13"/>
  <c r="J605" i="13"/>
  <c r="K605" i="13" s="1"/>
  <c r="L191" i="13"/>
  <c r="J191" i="13"/>
  <c r="K191" i="13" s="1"/>
  <c r="L1481" i="13"/>
  <c r="J1481" i="13"/>
  <c r="K1481" i="13" s="1"/>
  <c r="L2954" i="13"/>
  <c r="J2954" i="13"/>
  <c r="K2954" i="13" s="1"/>
  <c r="L3156" i="13"/>
  <c r="J3156" i="13"/>
  <c r="K3156" i="13" s="1"/>
  <c r="L4149" i="13"/>
  <c r="J4149" i="13"/>
  <c r="K4149" i="13" s="1"/>
  <c r="L3847" i="13"/>
  <c r="J3847" i="13"/>
  <c r="K3847" i="13" s="1"/>
  <c r="L232" i="13"/>
  <c r="J232" i="13"/>
  <c r="K232" i="13" s="1"/>
  <c r="L2791" i="13"/>
  <c r="J2791" i="13"/>
  <c r="K2791" i="13" s="1"/>
  <c r="L2526" i="13"/>
  <c r="J2526" i="13"/>
  <c r="K2526" i="13" s="1"/>
  <c r="L724" i="13"/>
  <c r="J724" i="13"/>
  <c r="K724" i="13" s="1"/>
  <c r="L554" i="13"/>
  <c r="J554" i="13"/>
  <c r="K554" i="13" s="1"/>
  <c r="L915" i="13"/>
  <c r="J915" i="13"/>
  <c r="K915" i="13" s="1"/>
  <c r="L2357" i="13"/>
  <c r="J2357" i="13"/>
  <c r="K2357" i="13" s="1"/>
  <c r="L2687" i="13"/>
  <c r="J2687" i="13"/>
  <c r="K2687" i="13" s="1"/>
  <c r="L3375" i="13"/>
  <c r="J3375" i="13"/>
  <c r="K3375" i="13" s="1"/>
  <c r="L681" i="13"/>
  <c r="J681" i="13"/>
  <c r="K681" i="13" s="1"/>
  <c r="L3792" i="13"/>
  <c r="J3792" i="13"/>
  <c r="K3792" i="13" s="1"/>
  <c r="L103" i="13"/>
  <c r="J103" i="13"/>
  <c r="K103" i="13" s="1"/>
  <c r="L3040" i="13"/>
  <c r="J3040" i="13"/>
  <c r="K3040" i="13" s="1"/>
  <c r="L3190" i="13"/>
  <c r="J3190" i="13"/>
  <c r="K3190" i="13" s="1"/>
  <c r="L1554" i="13"/>
  <c r="J1554" i="13"/>
  <c r="K1554" i="13" s="1"/>
  <c r="L1887" i="13"/>
  <c r="J1887" i="13"/>
  <c r="K1887" i="13" s="1"/>
  <c r="L267" i="13"/>
  <c r="J267" i="13"/>
  <c r="K267" i="13" s="1"/>
  <c r="L1860" i="13"/>
  <c r="J1860" i="13"/>
  <c r="K1860" i="13" s="1"/>
  <c r="L1010" i="13"/>
  <c r="J1010" i="13"/>
  <c r="K1010" i="13" s="1"/>
  <c r="L98" i="13"/>
  <c r="J98" i="13"/>
  <c r="K98" i="13" s="1"/>
  <c r="L102" i="13"/>
  <c r="J102" i="13"/>
  <c r="K102" i="13" s="1"/>
  <c r="L3769" i="13"/>
  <c r="J3769" i="13"/>
  <c r="K3769" i="13" s="1"/>
  <c r="L1890" i="13"/>
  <c r="J1890" i="13"/>
  <c r="K1890" i="13" s="1"/>
  <c r="L3359" i="13"/>
  <c r="J3359" i="13"/>
  <c r="K3359" i="13" s="1"/>
  <c r="L3337" i="13"/>
  <c r="J3337" i="13"/>
  <c r="K3337" i="13" s="1"/>
  <c r="L787" i="13"/>
  <c r="J787" i="13"/>
  <c r="K787" i="13" s="1"/>
  <c r="L1956" i="13"/>
  <c r="J1956" i="13"/>
  <c r="K1956" i="13" s="1"/>
  <c r="L176" i="13"/>
  <c r="J176" i="13"/>
  <c r="K176" i="13" s="1"/>
  <c r="L859" i="13"/>
  <c r="J859" i="13"/>
  <c r="K859" i="13" s="1"/>
  <c r="L2907" i="13"/>
  <c r="J2907" i="13"/>
  <c r="K2907" i="13" s="1"/>
  <c r="L3962" i="13"/>
  <c r="J3962" i="13"/>
  <c r="K3962" i="13" s="1"/>
  <c r="L1744" i="13"/>
  <c r="J1744" i="13"/>
  <c r="K1744" i="13" s="1"/>
  <c r="L2794" i="13"/>
  <c r="J2794" i="13"/>
  <c r="K2794" i="13" s="1"/>
  <c r="L1900" i="13"/>
  <c r="J1900" i="13"/>
  <c r="K1900" i="13" s="1"/>
  <c r="L151" i="13"/>
  <c r="J151" i="13"/>
  <c r="K151" i="13" s="1"/>
  <c r="L4018" i="13"/>
  <c r="J4018" i="13"/>
  <c r="K4018" i="13" s="1"/>
  <c r="L633" i="13"/>
  <c r="J633" i="13"/>
  <c r="K633" i="13" s="1"/>
  <c r="L1656" i="13"/>
  <c r="J1656" i="13"/>
  <c r="K1656" i="13" s="1"/>
  <c r="L3571" i="13"/>
  <c r="J3571" i="13"/>
  <c r="K3571" i="13" s="1"/>
  <c r="L3846" i="13"/>
  <c r="J3846" i="13"/>
  <c r="K3846" i="13" s="1"/>
  <c r="L1422" i="13"/>
  <c r="J1422" i="13"/>
  <c r="K1422" i="13" s="1"/>
  <c r="L495" i="13"/>
  <c r="J495" i="13"/>
  <c r="K495" i="13" s="1"/>
  <c r="L3586" i="13"/>
  <c r="J3586" i="13"/>
  <c r="K3586" i="13" s="1"/>
  <c r="L2460" i="13"/>
  <c r="J2460" i="13"/>
  <c r="K2460" i="13" s="1"/>
  <c r="L1557" i="13"/>
  <c r="J1557" i="13"/>
  <c r="K1557" i="13" s="1"/>
  <c r="L3405" i="13"/>
  <c r="J3405" i="13"/>
  <c r="K3405" i="13" s="1"/>
  <c r="L587" i="13"/>
  <c r="J587" i="13"/>
  <c r="K587" i="13" s="1"/>
  <c r="L731" i="13"/>
  <c r="J731" i="13"/>
  <c r="K731" i="13" s="1"/>
  <c r="L652" i="13"/>
  <c r="J652" i="13"/>
  <c r="K652" i="13" s="1"/>
  <c r="L855" i="13"/>
  <c r="J855" i="13"/>
  <c r="K855" i="13" s="1"/>
  <c r="L2467" i="13"/>
  <c r="J2467" i="13"/>
  <c r="K2467" i="13" s="1"/>
  <c r="L58" i="13"/>
  <c r="J58" i="13"/>
  <c r="K58" i="13" s="1"/>
  <c r="L1967" i="13"/>
  <c r="J1967" i="13"/>
  <c r="K1967" i="13" s="1"/>
  <c r="L1469" i="13"/>
  <c r="J1469" i="13"/>
  <c r="K1469" i="13" s="1"/>
  <c r="L2809" i="13"/>
  <c r="J2809" i="13"/>
  <c r="K2809" i="13" s="1"/>
  <c r="L2671" i="13"/>
  <c r="J2671" i="13"/>
  <c r="K2671" i="13" s="1"/>
  <c r="L3970" i="13"/>
  <c r="J3970" i="13"/>
  <c r="K3970" i="13" s="1"/>
  <c r="L4035" i="13"/>
  <c r="J4035" i="13"/>
  <c r="K4035" i="13" s="1"/>
  <c r="L1030" i="13"/>
  <c r="J1030" i="13"/>
  <c r="K1030" i="13" s="1"/>
  <c r="L951" i="13"/>
  <c r="J951" i="13"/>
  <c r="K951" i="13" s="1"/>
  <c r="L577" i="13"/>
  <c r="J577" i="13"/>
  <c r="K577" i="13" s="1"/>
  <c r="L2190" i="13"/>
  <c r="J2190" i="13"/>
  <c r="K2190" i="13" s="1"/>
  <c r="L1516" i="13"/>
  <c r="J1516" i="13"/>
  <c r="K1516" i="13" s="1"/>
  <c r="L3806" i="13"/>
  <c r="J3806" i="13"/>
  <c r="K3806" i="13" s="1"/>
  <c r="L272" i="13"/>
  <c r="J272" i="13"/>
  <c r="K272" i="13" s="1"/>
  <c r="L1629" i="13"/>
  <c r="J1629" i="13"/>
  <c r="K1629" i="13" s="1"/>
  <c r="L4036" i="13"/>
  <c r="J4036" i="13"/>
  <c r="K4036" i="13" s="1"/>
  <c r="L958" i="13"/>
  <c r="J958" i="13"/>
  <c r="K958" i="13" s="1"/>
  <c r="L3377" i="13"/>
  <c r="J3377" i="13"/>
  <c r="K3377" i="13" s="1"/>
  <c r="L1092" i="13"/>
  <c r="J1092" i="13"/>
  <c r="K1092" i="13" s="1"/>
  <c r="L906" i="13"/>
  <c r="J906" i="13"/>
  <c r="K906" i="13" s="1"/>
  <c r="L2173" i="13"/>
  <c r="J2173" i="13"/>
  <c r="K2173" i="13" s="1"/>
  <c r="L3163" i="13"/>
  <c r="J3163" i="13"/>
  <c r="K3163" i="13" s="1"/>
  <c r="L1915" i="13"/>
  <c r="J1915" i="13"/>
  <c r="K1915" i="13" s="1"/>
  <c r="L3020" i="13"/>
  <c r="J3020" i="13"/>
  <c r="K3020" i="13" s="1"/>
  <c r="L3424" i="13"/>
  <c r="J3424" i="13"/>
  <c r="K3424" i="13" s="1"/>
  <c r="L351" i="13"/>
  <c r="J351" i="13"/>
  <c r="K351" i="13" s="1"/>
  <c r="L1235" i="13"/>
  <c r="J1235" i="13"/>
  <c r="K1235" i="13" s="1"/>
  <c r="L2082" i="13"/>
  <c r="J2082" i="13"/>
  <c r="K2082" i="13" s="1"/>
  <c r="L2757" i="13"/>
  <c r="J2757" i="13"/>
  <c r="K2757" i="13" s="1"/>
  <c r="L2428" i="13"/>
  <c r="J2428" i="13"/>
  <c r="K2428" i="13" s="1"/>
  <c r="L408" i="13"/>
  <c r="J408" i="13"/>
  <c r="K408" i="13" s="1"/>
  <c r="L1492" i="13"/>
  <c r="J1492" i="13"/>
  <c r="K1492" i="13" s="1"/>
  <c r="L4120" i="13"/>
  <c r="J4120" i="13"/>
  <c r="K4120" i="13" s="1"/>
  <c r="L1442" i="13"/>
  <c r="J1442" i="13"/>
  <c r="K1442" i="13" s="1"/>
  <c r="L2959" i="13"/>
  <c r="J2959" i="13"/>
  <c r="K2959" i="13" s="1"/>
  <c r="L3700" i="13"/>
  <c r="J3700" i="13"/>
  <c r="K3700" i="13" s="1"/>
  <c r="L2320" i="13"/>
  <c r="J2320" i="13"/>
  <c r="K2320" i="13" s="1"/>
  <c r="L3257" i="13"/>
  <c r="J3257" i="13"/>
  <c r="K3257" i="13" s="1"/>
  <c r="L3241" i="13"/>
  <c r="J3241" i="13"/>
  <c r="K3241" i="13" s="1"/>
  <c r="L1002" i="13"/>
  <c r="J1002" i="13"/>
  <c r="K1002" i="13" s="1"/>
  <c r="L2942" i="13"/>
  <c r="J2942" i="13"/>
  <c r="K2942" i="13" s="1"/>
  <c r="L2818" i="13"/>
  <c r="J2818" i="13"/>
  <c r="K2818" i="13" s="1"/>
  <c r="L1570" i="13"/>
  <c r="J1570" i="13"/>
  <c r="K1570" i="13" s="1"/>
  <c r="L1720" i="13"/>
  <c r="J1720" i="13"/>
  <c r="K1720" i="13" s="1"/>
  <c r="L1189" i="13"/>
  <c r="J1189" i="13"/>
  <c r="K1189" i="13" s="1"/>
  <c r="L3856" i="13"/>
  <c r="J3856" i="13"/>
  <c r="K3856" i="13" s="1"/>
  <c r="L3397" i="13"/>
  <c r="J3397" i="13"/>
  <c r="K3397" i="13" s="1"/>
  <c r="L3927" i="13"/>
  <c r="J3927" i="13"/>
  <c r="K3927" i="13" s="1"/>
  <c r="L3300" i="13"/>
  <c r="J3300" i="13"/>
  <c r="K3300" i="13" s="1"/>
  <c r="L2049" i="13"/>
  <c r="J2049" i="13"/>
  <c r="K2049" i="13" s="1"/>
  <c r="L1074" i="13"/>
  <c r="J1074" i="13"/>
  <c r="K1074" i="13" s="1"/>
  <c r="L4123" i="13"/>
  <c r="J4123" i="13"/>
  <c r="K4123" i="13" s="1"/>
  <c r="L3805" i="13"/>
  <c r="J3805" i="13"/>
  <c r="K3805" i="13" s="1"/>
  <c r="L2079" i="13"/>
  <c r="J2079" i="13"/>
  <c r="K2079" i="13" s="1"/>
  <c r="L2676" i="13"/>
  <c r="J2676" i="13"/>
  <c r="K2676" i="13" s="1"/>
  <c r="L1668" i="13"/>
  <c r="J1668" i="13"/>
  <c r="K1668" i="13" s="1"/>
  <c r="L3492" i="13"/>
  <c r="J3492" i="13"/>
  <c r="K3492" i="13" s="1"/>
  <c r="L3532" i="13"/>
  <c r="J3532" i="13"/>
  <c r="K3532" i="13" s="1"/>
  <c r="L2272" i="13"/>
  <c r="J2272" i="13"/>
  <c r="K2272" i="13" s="1"/>
  <c r="L91" i="13"/>
  <c r="J91" i="13"/>
  <c r="K91" i="13" s="1"/>
  <c r="L1825" i="13"/>
  <c r="J1825" i="13"/>
  <c r="K1825" i="13" s="1"/>
  <c r="L735" i="13"/>
  <c r="J735" i="13"/>
  <c r="K735" i="13" s="1"/>
  <c r="L3509" i="13"/>
  <c r="J3509" i="13"/>
  <c r="K3509" i="13" s="1"/>
  <c r="L1061" i="13"/>
  <c r="J1061" i="13"/>
  <c r="K1061" i="13" s="1"/>
  <c r="L3502" i="13"/>
  <c r="J3502" i="13"/>
  <c r="K3502" i="13" s="1"/>
  <c r="L2861" i="13"/>
  <c r="J2861" i="13"/>
  <c r="K2861" i="13" s="1"/>
  <c r="L1259" i="13"/>
  <c r="J1259" i="13"/>
  <c r="K1259" i="13" s="1"/>
  <c r="L2466" i="13"/>
  <c r="J2466" i="13"/>
  <c r="K2466" i="13" s="1"/>
  <c r="L33" i="13"/>
  <c r="J33" i="13"/>
  <c r="K33" i="13" s="1"/>
  <c r="L242" i="13"/>
  <c r="J242" i="13"/>
  <c r="K242" i="13" s="1"/>
  <c r="L2661" i="13"/>
  <c r="J2661" i="13"/>
  <c r="K2661" i="13" s="1"/>
  <c r="L3894" i="13"/>
  <c r="J3894" i="13"/>
  <c r="K3894" i="13" s="1"/>
  <c r="L3823" i="13"/>
  <c r="J3823" i="13"/>
  <c r="K3823" i="13" s="1"/>
  <c r="L1047" i="13"/>
  <c r="J1047" i="13"/>
  <c r="K1047" i="13" s="1"/>
  <c r="L2182" i="13"/>
  <c r="J2182" i="13"/>
  <c r="K2182" i="13" s="1"/>
  <c r="L2633" i="13"/>
  <c r="J2633" i="13"/>
  <c r="K2633" i="13" s="1"/>
  <c r="L3052" i="13"/>
  <c r="J3052" i="13"/>
  <c r="K3052" i="13" s="1"/>
  <c r="L3046" i="13"/>
  <c r="J3046" i="13"/>
  <c r="K3046" i="13" s="1"/>
  <c r="L3317" i="13"/>
  <c r="J3317" i="13"/>
  <c r="K3317" i="13" s="1"/>
  <c r="L570" i="13"/>
  <c r="J570" i="13"/>
  <c r="K570" i="13" s="1"/>
  <c r="L4113" i="13"/>
  <c r="J4113" i="13"/>
  <c r="K4113" i="13" s="1"/>
  <c r="L979" i="13"/>
  <c r="J979" i="13"/>
  <c r="K979" i="13" s="1"/>
  <c r="L2102" i="13"/>
  <c r="J2102" i="13"/>
  <c r="K2102" i="13" s="1"/>
  <c r="L1105" i="13"/>
  <c r="J1105" i="13"/>
  <c r="K1105" i="13" s="1"/>
  <c r="L3966" i="13"/>
  <c r="J3966" i="13"/>
  <c r="K3966" i="13" s="1"/>
  <c r="L590" i="13"/>
  <c r="J590" i="13"/>
  <c r="K590" i="13" s="1"/>
  <c r="L1592" i="13"/>
  <c r="J1592" i="13"/>
  <c r="K1592" i="13" s="1"/>
  <c r="L3203" i="13"/>
  <c r="J3203" i="13"/>
  <c r="K3203" i="13" s="1"/>
  <c r="L2924" i="13"/>
  <c r="J2924" i="13"/>
  <c r="K2924" i="13" s="1"/>
  <c r="L2199" i="13"/>
  <c r="J2199" i="13"/>
  <c r="K2199" i="13" s="1"/>
  <c r="L907" i="13"/>
  <c r="J907" i="13"/>
  <c r="K907" i="13" s="1"/>
  <c r="L3527" i="13"/>
  <c r="J3527" i="13"/>
  <c r="K3527" i="13" s="1"/>
  <c r="L3153" i="13"/>
  <c r="J3153" i="13"/>
  <c r="K3153" i="13" s="1"/>
  <c r="L3669" i="13"/>
  <c r="J3669" i="13"/>
  <c r="K3669" i="13" s="1"/>
  <c r="L67" i="13"/>
  <c r="J67" i="13"/>
  <c r="K67" i="13" s="1"/>
  <c r="L3861" i="13"/>
  <c r="J3861" i="13"/>
  <c r="K3861" i="13" s="1"/>
  <c r="L1049" i="13"/>
  <c r="J1049" i="13"/>
  <c r="K1049" i="13" s="1"/>
  <c r="L3523" i="13"/>
  <c r="J3523" i="13"/>
  <c r="K3523" i="13" s="1"/>
  <c r="L2007" i="13"/>
  <c r="J2007" i="13"/>
  <c r="K2007" i="13" s="1"/>
  <c r="L2613" i="13"/>
  <c r="J2613" i="13"/>
  <c r="K2613" i="13" s="1"/>
  <c r="L1861" i="13"/>
  <c r="J1861" i="13"/>
  <c r="K1861" i="13" s="1"/>
  <c r="L2776" i="13"/>
  <c r="J2776" i="13"/>
  <c r="K2776" i="13" s="1"/>
  <c r="L2290" i="13"/>
  <c r="J2290" i="13"/>
  <c r="K2290" i="13" s="1"/>
  <c r="L2819" i="13"/>
  <c r="J2819" i="13"/>
  <c r="K2819" i="13" s="1"/>
  <c r="L4059" i="13"/>
  <c r="J4059" i="13"/>
  <c r="K4059" i="13" s="1"/>
  <c r="L2880" i="13"/>
  <c r="J2880" i="13"/>
  <c r="K2880" i="13" s="1"/>
  <c r="L3314" i="13"/>
  <c r="J3314" i="13"/>
  <c r="K3314" i="13" s="1"/>
  <c r="L989" i="13"/>
  <c r="J989" i="13"/>
  <c r="K989" i="13" s="1"/>
  <c r="L1920" i="13"/>
  <c r="J1920" i="13"/>
  <c r="K1920" i="13" s="1"/>
  <c r="L1158" i="13"/>
  <c r="J1158" i="13"/>
  <c r="K1158" i="13" s="1"/>
  <c r="L3183" i="13"/>
  <c r="J3183" i="13"/>
  <c r="K3183" i="13" s="1"/>
  <c r="L3762" i="13"/>
  <c r="J3762" i="13"/>
  <c r="K3762" i="13" s="1"/>
  <c r="L78" i="13"/>
  <c r="J78" i="13"/>
  <c r="K78" i="13" s="1"/>
  <c r="L1586" i="13"/>
  <c r="J1586" i="13"/>
  <c r="K1586" i="13" s="1"/>
  <c r="L2262" i="13"/>
  <c r="J2262" i="13"/>
  <c r="K2262" i="13" s="1"/>
  <c r="L1972" i="13"/>
  <c r="J1972" i="13"/>
  <c r="K1972" i="13" s="1"/>
  <c r="L4020" i="13"/>
  <c r="J4020" i="13"/>
  <c r="K4020" i="13" s="1"/>
  <c r="L3003" i="13"/>
  <c r="J3003" i="13"/>
  <c r="K3003" i="13" s="1"/>
  <c r="L4102" i="13"/>
  <c r="J4102" i="13"/>
  <c r="K4102" i="13" s="1"/>
  <c r="L3323" i="13"/>
  <c r="J3323" i="13"/>
  <c r="K3323" i="13" s="1"/>
  <c r="L2999" i="13"/>
  <c r="J2999" i="13"/>
  <c r="K2999" i="13" s="1"/>
  <c r="L708" i="13"/>
  <c r="J708" i="13"/>
  <c r="K708" i="13" s="1"/>
  <c r="L1687" i="13"/>
  <c r="J1687" i="13"/>
  <c r="K1687" i="13" s="1"/>
  <c r="L1818" i="13"/>
  <c r="J1818" i="13"/>
  <c r="K1818" i="13" s="1"/>
  <c r="L39" i="13"/>
  <c r="J39" i="13"/>
  <c r="K39" i="13" s="1"/>
  <c r="L1739" i="13"/>
  <c r="J1739" i="13"/>
  <c r="K1739" i="13" s="1"/>
  <c r="L1681" i="13"/>
  <c r="J1681" i="13"/>
  <c r="K1681" i="13" s="1"/>
  <c r="L2698" i="13"/>
  <c r="J2698" i="13"/>
  <c r="K2698" i="13" s="1"/>
  <c r="L1282" i="13"/>
  <c r="J1282" i="13"/>
  <c r="K1282" i="13" s="1"/>
  <c r="L671" i="13"/>
  <c r="J671" i="13"/>
  <c r="K671" i="13" s="1"/>
  <c r="L1454" i="13"/>
  <c r="J1454" i="13"/>
  <c r="K1454" i="13" s="1"/>
  <c r="L312" i="13"/>
  <c r="J312" i="13"/>
  <c r="K312" i="13" s="1"/>
  <c r="L2729" i="13"/>
  <c r="J2729" i="13"/>
  <c r="K2729" i="13" s="1"/>
  <c r="L3315" i="13"/>
  <c r="J3315" i="13"/>
  <c r="K3315" i="13" s="1"/>
  <c r="L3240" i="13"/>
  <c r="J3240" i="13"/>
  <c r="K3240" i="13" s="1"/>
  <c r="L601" i="13"/>
  <c r="J601" i="13"/>
  <c r="K601" i="13" s="1"/>
  <c r="L3923" i="13"/>
  <c r="J3923" i="13"/>
  <c r="K3923" i="13" s="1"/>
  <c r="L526" i="13"/>
  <c r="J526" i="13"/>
  <c r="K526" i="13" s="1"/>
  <c r="L4160" i="13"/>
  <c r="J4160" i="13"/>
  <c r="K4160" i="13" s="1"/>
  <c r="L3652" i="13"/>
  <c r="J3652" i="13"/>
  <c r="K3652" i="13" s="1"/>
  <c r="L1585" i="13"/>
  <c r="J1585" i="13"/>
  <c r="K1585" i="13" s="1"/>
  <c r="L3653" i="13"/>
  <c r="J3653" i="13"/>
  <c r="K3653" i="13" s="1"/>
  <c r="L2572" i="13"/>
  <c r="J2572" i="13"/>
  <c r="K2572" i="13" s="1"/>
  <c r="L2003" i="13"/>
  <c r="J2003" i="13"/>
  <c r="K2003" i="13" s="1"/>
  <c r="L4132" i="13"/>
  <c r="J4132" i="13"/>
  <c r="K4132" i="13" s="1"/>
  <c r="L3413" i="13"/>
  <c r="J3413" i="13"/>
  <c r="K3413" i="13" s="1"/>
  <c r="L1788" i="13"/>
  <c r="J1788" i="13"/>
  <c r="K1788" i="13" s="1"/>
  <c r="L1916" i="13"/>
  <c r="J1916" i="13"/>
  <c r="K1916" i="13" s="1"/>
  <c r="L3774" i="13"/>
  <c r="J3774" i="13"/>
  <c r="K3774" i="13" s="1"/>
  <c r="L2504" i="13"/>
  <c r="J2504" i="13"/>
  <c r="K2504" i="13" s="1"/>
  <c r="L4105" i="13"/>
  <c r="J4105" i="13"/>
  <c r="K4105" i="13" s="1"/>
  <c r="L1290" i="13"/>
  <c r="J1290" i="13"/>
  <c r="K1290" i="13" s="1"/>
  <c r="L2598" i="13"/>
  <c r="J2598" i="13"/>
  <c r="K2598" i="13" s="1"/>
  <c r="L3956" i="13"/>
  <c r="J3956" i="13"/>
  <c r="K3956" i="13" s="1"/>
  <c r="L1102" i="13"/>
  <c r="J1102" i="13"/>
  <c r="K1102" i="13" s="1"/>
  <c r="L3239" i="13"/>
  <c r="J3239" i="13"/>
  <c r="K3239" i="13" s="1"/>
  <c r="L4082" i="13"/>
  <c r="J4082" i="13"/>
  <c r="K4082" i="13" s="1"/>
  <c r="L2090" i="13"/>
  <c r="J2090" i="13"/>
  <c r="K2090" i="13" s="1"/>
  <c r="L3937" i="13"/>
  <c r="J3937" i="13"/>
  <c r="K3937" i="13" s="1"/>
  <c r="L3891" i="13"/>
  <c r="J3891" i="13"/>
  <c r="K3891" i="13" s="1"/>
  <c r="L135" i="13"/>
  <c r="J135" i="13"/>
  <c r="K135" i="13" s="1"/>
  <c r="L3718" i="13"/>
  <c r="J3718" i="13"/>
  <c r="K3718" i="13" s="1"/>
  <c r="L619" i="13"/>
  <c r="J619" i="13"/>
  <c r="K619" i="13" s="1"/>
  <c r="L1721" i="13"/>
  <c r="J1721" i="13"/>
  <c r="K1721" i="13" s="1"/>
  <c r="L1988" i="13"/>
  <c r="J1988" i="13"/>
  <c r="K1988" i="13" s="1"/>
  <c r="L3798" i="13"/>
  <c r="J3798" i="13"/>
  <c r="K3798" i="13" s="1"/>
  <c r="L3738" i="13"/>
  <c r="J3738" i="13"/>
  <c r="K3738" i="13" s="1"/>
  <c r="L3279" i="13"/>
  <c r="J3279" i="13"/>
  <c r="K3279" i="13" s="1"/>
  <c r="L699" i="13"/>
  <c r="J699" i="13"/>
  <c r="K699" i="13" s="1"/>
  <c r="L512" i="13"/>
  <c r="J512" i="13"/>
  <c r="K512" i="13" s="1"/>
  <c r="L470" i="13"/>
  <c r="J470" i="13"/>
  <c r="K470" i="13" s="1"/>
  <c r="L1927" i="13"/>
  <c r="J1927" i="13"/>
  <c r="K1927" i="13" s="1"/>
  <c r="L1170" i="13"/>
  <c r="J1170" i="13"/>
  <c r="K1170" i="13" s="1"/>
  <c r="L3946" i="13"/>
  <c r="J3946" i="13"/>
  <c r="K3946" i="13" s="1"/>
  <c r="L1321" i="13"/>
  <c r="J1321" i="13"/>
  <c r="K1321" i="13" s="1"/>
  <c r="L3531" i="13"/>
  <c r="J3531" i="13"/>
  <c r="K3531" i="13" s="1"/>
  <c r="L2413" i="13"/>
  <c r="J2413" i="13"/>
  <c r="K2413" i="13" s="1"/>
  <c r="L972" i="13"/>
  <c r="J972" i="13"/>
  <c r="K972" i="13" s="1"/>
  <c r="L1112" i="13"/>
  <c r="J1112" i="13"/>
  <c r="K1112" i="13" s="1"/>
  <c r="L967" i="13"/>
  <c r="J967" i="13"/>
  <c r="K967" i="13" s="1"/>
  <c r="L97" i="13"/>
  <c r="J97" i="13"/>
  <c r="K97" i="13" s="1"/>
  <c r="L1879" i="13"/>
  <c r="J1879" i="13"/>
  <c r="K1879" i="13" s="1"/>
  <c r="L820" i="13"/>
  <c r="J820" i="13"/>
  <c r="K820" i="13" s="1"/>
  <c r="L3694" i="13"/>
  <c r="J3694" i="13"/>
  <c r="K3694" i="13" s="1"/>
  <c r="L2420" i="13"/>
  <c r="J2420" i="13"/>
  <c r="K2420" i="13" s="1"/>
  <c r="L2427" i="13"/>
  <c r="J2427" i="13"/>
  <c r="K2427" i="13" s="1"/>
  <c r="L2105" i="13"/>
  <c r="J2105" i="13"/>
  <c r="K2105" i="13" s="1"/>
  <c r="L2137" i="13"/>
  <c r="J2137" i="13"/>
  <c r="K2137" i="13" s="1"/>
  <c r="L2706" i="13"/>
  <c r="J2706" i="13"/>
  <c r="K2706" i="13" s="1"/>
  <c r="L183" i="13"/>
  <c r="J183" i="13"/>
  <c r="K183" i="13" s="1"/>
  <c r="L1918" i="13"/>
  <c r="J1918" i="13"/>
  <c r="K1918" i="13" s="1"/>
  <c r="L2700" i="13"/>
  <c r="J2700" i="13"/>
  <c r="K2700" i="13" s="1"/>
  <c r="L2971" i="13"/>
  <c r="J2971" i="13"/>
  <c r="K2971" i="13" s="1"/>
  <c r="L2147" i="13"/>
  <c r="J2147" i="13"/>
  <c r="K2147" i="13" s="1"/>
  <c r="L2917" i="13"/>
  <c r="J2917" i="13"/>
  <c r="K2917" i="13" s="1"/>
  <c r="L3840" i="13"/>
  <c r="J3840" i="13"/>
  <c r="K3840" i="13" s="1"/>
  <c r="L1265" i="13"/>
  <c r="J1265" i="13"/>
  <c r="K1265" i="13" s="1"/>
  <c r="L2802" i="13"/>
  <c r="J2802" i="13"/>
  <c r="K2802" i="13" s="1"/>
  <c r="L4142" i="13"/>
  <c r="J4142" i="13"/>
  <c r="K4142" i="13" s="1"/>
  <c r="L2103" i="13"/>
  <c r="J2103" i="13"/>
  <c r="K2103" i="13" s="1"/>
  <c r="L2239" i="13"/>
  <c r="J2239" i="13"/>
  <c r="K2239" i="13" s="1"/>
  <c r="L3212" i="13"/>
  <c r="J3212" i="13"/>
  <c r="K3212" i="13" s="1"/>
  <c r="L3560" i="13"/>
  <c r="J3560" i="13"/>
  <c r="K3560" i="13" s="1"/>
  <c r="L3755" i="13"/>
  <c r="J3755" i="13"/>
  <c r="K3755" i="13" s="1"/>
  <c r="L1310" i="13"/>
  <c r="J1310" i="13"/>
  <c r="K1310" i="13" s="1"/>
  <c r="L1666" i="13"/>
  <c r="J1666" i="13"/>
  <c r="K1666" i="13" s="1"/>
  <c r="L1197" i="13"/>
  <c r="J1197" i="13"/>
  <c r="K1197" i="13" s="1"/>
  <c r="L3813" i="13"/>
  <c r="J3813" i="13"/>
  <c r="K3813" i="13" s="1"/>
  <c r="L1297" i="13"/>
  <c r="J1297" i="13"/>
  <c r="K1297" i="13" s="1"/>
  <c r="L2354" i="13"/>
  <c r="J2354" i="13"/>
  <c r="K2354" i="13" s="1"/>
  <c r="L1050" i="13"/>
  <c r="J1050" i="13"/>
  <c r="K1050" i="13" s="1"/>
  <c r="L3505" i="13"/>
  <c r="J3505" i="13"/>
  <c r="K3505" i="13" s="1"/>
  <c r="L1743" i="13"/>
  <c r="J1743" i="13"/>
  <c r="K1743" i="13" s="1"/>
  <c r="L3390" i="13"/>
  <c r="J3390" i="13"/>
  <c r="K3390" i="13" s="1"/>
  <c r="L3736" i="13"/>
  <c r="J3736" i="13"/>
  <c r="K3736" i="13" s="1"/>
  <c r="L1032" i="13"/>
  <c r="J1032" i="13"/>
  <c r="K1032" i="13" s="1"/>
  <c r="L2842" i="13"/>
  <c r="J2842" i="13"/>
  <c r="K2842" i="13" s="1"/>
  <c r="L3777" i="13"/>
  <c r="J3777" i="13"/>
  <c r="K3777" i="13" s="1"/>
  <c r="L2690" i="13"/>
  <c r="J2690" i="13"/>
  <c r="K2690" i="13" s="1"/>
  <c r="L375" i="13"/>
  <c r="J375" i="13"/>
  <c r="K375" i="13" s="1"/>
  <c r="L1710" i="13"/>
  <c r="J1710" i="13"/>
  <c r="K1710" i="13" s="1"/>
  <c r="L3575" i="13"/>
  <c r="J3575" i="13"/>
  <c r="K3575" i="13" s="1"/>
  <c r="L4147" i="13"/>
  <c r="J4147" i="13"/>
  <c r="K4147" i="13" s="1"/>
  <c r="L277" i="13"/>
  <c r="J277" i="13"/>
  <c r="K277" i="13" s="1"/>
  <c r="L2108" i="13"/>
  <c r="J2108" i="13"/>
  <c r="K2108" i="13" s="1"/>
  <c r="L3778" i="13"/>
  <c r="J3778" i="13"/>
  <c r="K3778" i="13" s="1"/>
  <c r="L3826" i="13"/>
  <c r="J3826" i="13"/>
  <c r="K3826" i="13" s="1"/>
  <c r="L3411" i="13"/>
  <c r="J3411" i="13"/>
  <c r="K3411" i="13" s="1"/>
  <c r="L2540" i="13"/>
  <c r="J2540" i="13"/>
  <c r="K2540" i="13" s="1"/>
  <c r="L2531" i="13"/>
  <c r="J2531" i="13"/>
  <c r="K2531" i="13" s="1"/>
  <c r="L462" i="13"/>
  <c r="J462" i="13"/>
  <c r="K462" i="13" s="1"/>
  <c r="L3434" i="13"/>
  <c r="J3434" i="13"/>
  <c r="K3434" i="13" s="1"/>
  <c r="L638" i="13"/>
  <c r="J638" i="13"/>
  <c r="K638" i="13" s="1"/>
  <c r="L1079" i="13"/>
  <c r="J1079" i="13"/>
  <c r="K1079" i="13" s="1"/>
  <c r="L2674" i="13"/>
  <c r="J2674" i="13"/>
  <c r="K2674" i="13" s="1"/>
  <c r="L3326" i="13"/>
  <c r="J3326" i="13"/>
  <c r="K3326" i="13" s="1"/>
  <c r="L260" i="13"/>
  <c r="J260" i="13"/>
  <c r="K260" i="13" s="1"/>
  <c r="L3630" i="13"/>
  <c r="J3630" i="13"/>
  <c r="K3630" i="13" s="1"/>
  <c r="L1598" i="13"/>
  <c r="J1598" i="13"/>
  <c r="K1598" i="13" s="1"/>
  <c r="L1508" i="13"/>
  <c r="J1508" i="13"/>
  <c r="K1508" i="13" s="1"/>
  <c r="L3484" i="13"/>
  <c r="J3484" i="13"/>
  <c r="K3484" i="13" s="1"/>
  <c r="L2546" i="13"/>
  <c r="J2546" i="13"/>
  <c r="K2546" i="13" s="1"/>
  <c r="L1470" i="13"/>
  <c r="J1470" i="13"/>
  <c r="K1470" i="13" s="1"/>
  <c r="L4151" i="13"/>
  <c r="J4151" i="13"/>
  <c r="K4151" i="13" s="1"/>
  <c r="L3581" i="13"/>
  <c r="J3581" i="13"/>
  <c r="K3581" i="13" s="1"/>
  <c r="L2255" i="13"/>
  <c r="J2255" i="13"/>
  <c r="K2255" i="13" s="1"/>
  <c r="L2308" i="13"/>
  <c r="J2308" i="13"/>
  <c r="K2308" i="13" s="1"/>
  <c r="L1458" i="13"/>
  <c r="J1458" i="13"/>
  <c r="K1458" i="13" s="1"/>
  <c r="L3180" i="13"/>
  <c r="J3180" i="13"/>
  <c r="K3180" i="13" s="1"/>
  <c r="L630" i="13"/>
  <c r="J630" i="13"/>
  <c r="K630" i="13" s="1"/>
  <c r="L86" i="13"/>
  <c r="J86" i="13"/>
  <c r="K86" i="13" s="1"/>
  <c r="L2065" i="13"/>
  <c r="J2065" i="13"/>
  <c r="K2065" i="13" s="1"/>
  <c r="L917" i="13"/>
  <c r="J917" i="13"/>
  <c r="K917" i="13" s="1"/>
  <c r="L3602" i="13"/>
  <c r="J3602" i="13"/>
  <c r="K3602" i="13" s="1"/>
  <c r="L424" i="13"/>
  <c r="J424" i="13"/>
  <c r="K424" i="13" s="1"/>
  <c r="L1084" i="13"/>
  <c r="J1084" i="13"/>
  <c r="K1084" i="13" s="1"/>
  <c r="L3924" i="13"/>
  <c r="J3924" i="13"/>
  <c r="K3924" i="13" s="1"/>
  <c r="L2248" i="13"/>
  <c r="J2248" i="13"/>
  <c r="K2248" i="13" s="1"/>
  <c r="L56" i="13"/>
  <c r="J56" i="13"/>
  <c r="K56" i="13" s="1"/>
  <c r="L414" i="13"/>
  <c r="J414" i="13"/>
  <c r="K414" i="13" s="1"/>
  <c r="L970" i="13"/>
  <c r="J970" i="13"/>
  <c r="K970" i="13" s="1"/>
  <c r="L3298" i="13"/>
  <c r="J3298" i="13"/>
  <c r="K3298" i="13" s="1"/>
  <c r="L2435" i="13"/>
  <c r="J2435" i="13"/>
  <c r="K2435" i="13" s="1"/>
  <c r="L119" i="13"/>
  <c r="J119" i="13"/>
  <c r="K119" i="13" s="1"/>
  <c r="L992" i="13"/>
  <c r="J992" i="13"/>
  <c r="K992" i="13" s="1"/>
  <c r="L1969" i="13"/>
  <c r="J1969" i="13"/>
  <c r="K1969" i="13" s="1"/>
  <c r="L1263" i="13"/>
  <c r="J1263" i="13"/>
  <c r="K1263" i="13" s="1"/>
  <c r="L1493" i="13"/>
  <c r="J1493" i="13"/>
  <c r="K1493" i="13" s="1"/>
  <c r="L3349" i="13"/>
  <c r="J3349" i="13"/>
  <c r="K3349" i="13" s="1"/>
  <c r="L1754" i="13"/>
  <c r="J1754" i="13"/>
  <c r="K1754" i="13" s="1"/>
  <c r="L709" i="13"/>
  <c r="J709" i="13"/>
  <c r="K709" i="13" s="1"/>
  <c r="L2946" i="13"/>
  <c r="J2946" i="13"/>
  <c r="K2946" i="13" s="1"/>
  <c r="L1393" i="13"/>
  <c r="J1393" i="13"/>
  <c r="K1393" i="13" s="1"/>
  <c r="L3089" i="13"/>
  <c r="J3089" i="13"/>
  <c r="K3089" i="13" s="1"/>
  <c r="L1128" i="13"/>
  <c r="J1128" i="13"/>
  <c r="K1128" i="13" s="1"/>
  <c r="L1244" i="13"/>
  <c r="J1244" i="13"/>
  <c r="K1244" i="13" s="1"/>
  <c r="L1889" i="13"/>
  <c r="J1889" i="13"/>
  <c r="K1889" i="13" s="1"/>
  <c r="L2691" i="13"/>
  <c r="J2691" i="13"/>
  <c r="K2691" i="13" s="1"/>
  <c r="L2505" i="13"/>
  <c r="J2505" i="13"/>
  <c r="K2505" i="13" s="1"/>
  <c r="L1219" i="13"/>
  <c r="J1219" i="13"/>
  <c r="K1219" i="13" s="1"/>
  <c r="L1911" i="13"/>
  <c r="J1911" i="13"/>
  <c r="K1911" i="13" s="1"/>
  <c r="L2474" i="13"/>
  <c r="J2474" i="13"/>
  <c r="K2474" i="13" s="1"/>
  <c r="L2518" i="13"/>
  <c r="J2518" i="13"/>
  <c r="K2518" i="13" s="1"/>
  <c r="L3514" i="13"/>
  <c r="J3514" i="13"/>
  <c r="K3514" i="13" s="1"/>
  <c r="L3348" i="13"/>
  <c r="J3348" i="13"/>
  <c r="K3348" i="13" s="1"/>
  <c r="L4016" i="13"/>
  <c r="J4016" i="13"/>
  <c r="K4016" i="13" s="1"/>
  <c r="L2856" i="13"/>
  <c r="J2856" i="13"/>
  <c r="K2856" i="13" s="1"/>
  <c r="L3561" i="13"/>
  <c r="J3561" i="13"/>
  <c r="K3561" i="13" s="1"/>
  <c r="L3312" i="13"/>
  <c r="J3312" i="13"/>
  <c r="K3312" i="13" s="1"/>
  <c r="L2812" i="13"/>
  <c r="J2812" i="13"/>
  <c r="K2812" i="13" s="1"/>
  <c r="L2374" i="13"/>
  <c r="J2374" i="13"/>
  <c r="K2374" i="13" s="1"/>
  <c r="L180" i="13"/>
  <c r="J180" i="13"/>
  <c r="K180" i="13" s="1"/>
  <c r="L1715" i="13"/>
  <c r="J1715" i="13"/>
  <c r="K1715" i="13" s="1"/>
  <c r="L1787" i="13"/>
  <c r="J1787" i="13"/>
  <c r="K1787" i="13" s="1"/>
  <c r="L870" i="13"/>
  <c r="J870" i="13"/>
  <c r="K870" i="13" s="1"/>
  <c r="L1509" i="13"/>
  <c r="J1509" i="13"/>
  <c r="K1509" i="13" s="1"/>
  <c r="L3094" i="13"/>
  <c r="J3094" i="13"/>
  <c r="K3094" i="13" s="1"/>
  <c r="L437" i="13"/>
  <c r="J437" i="13"/>
  <c r="K437" i="13" s="1"/>
  <c r="L1137" i="13"/>
  <c r="J1137" i="13"/>
  <c r="K1137" i="13" s="1"/>
  <c r="L999" i="13"/>
  <c r="J999" i="13"/>
  <c r="K999" i="13" s="1"/>
  <c r="L4127" i="13"/>
  <c r="J4127" i="13"/>
  <c r="K4127" i="13" s="1"/>
  <c r="L509" i="13"/>
  <c r="J509" i="13"/>
  <c r="K509" i="13" s="1"/>
  <c r="L2006" i="13"/>
  <c r="J2006" i="13"/>
  <c r="K2006" i="13" s="1"/>
  <c r="L1727" i="13"/>
  <c r="J1727" i="13"/>
  <c r="K1727" i="13" s="1"/>
  <c r="L391" i="13"/>
  <c r="J391" i="13"/>
  <c r="K391" i="13" s="1"/>
  <c r="L3060" i="13"/>
  <c r="J3060" i="13"/>
  <c r="K3060" i="13" s="1"/>
  <c r="L2941" i="13"/>
  <c r="J2941" i="13"/>
  <c r="K2941" i="13" s="1"/>
  <c r="L2783" i="13"/>
  <c r="J2783" i="13"/>
  <c r="K2783" i="13" s="1"/>
  <c r="L3216" i="13"/>
  <c r="J3216" i="13"/>
  <c r="K3216" i="13" s="1"/>
  <c r="L1363" i="13"/>
  <c r="J1363" i="13"/>
  <c r="K1363" i="13" s="1"/>
  <c r="L3039" i="13"/>
  <c r="J3039" i="13"/>
  <c r="K3039" i="13" s="1"/>
  <c r="L3187" i="13"/>
  <c r="J3187" i="13"/>
  <c r="K3187" i="13" s="1"/>
  <c r="L804" i="13"/>
  <c r="J804" i="13"/>
  <c r="K804" i="13" s="1"/>
  <c r="L1217" i="13"/>
  <c r="J1217" i="13"/>
  <c r="K1217" i="13" s="1"/>
  <c r="L1394" i="13"/>
  <c r="J1394" i="13"/>
  <c r="K1394" i="13" s="1"/>
  <c r="L4117" i="13"/>
  <c r="J4117" i="13"/>
  <c r="K4117" i="13" s="1"/>
  <c r="L1646" i="13"/>
  <c r="J1646" i="13"/>
  <c r="K1646" i="13" s="1"/>
  <c r="L254" i="13"/>
  <c r="J254" i="13"/>
  <c r="K254" i="13" s="1"/>
  <c r="L994" i="13"/>
  <c r="J994" i="13"/>
  <c r="K994" i="13" s="1"/>
  <c r="L1142" i="13"/>
  <c r="J1142" i="13"/>
  <c r="K1142" i="13" s="1"/>
  <c r="L2254" i="13"/>
  <c r="J2254" i="13"/>
  <c r="K2254" i="13" s="1"/>
  <c r="L2716" i="13"/>
  <c r="J2716" i="13"/>
  <c r="K2716" i="13" s="1"/>
  <c r="L1602" i="13"/>
  <c r="J1602" i="13"/>
  <c r="K1602" i="13" s="1"/>
  <c r="L2738" i="13"/>
  <c r="J2738" i="13"/>
  <c r="K2738" i="13" s="1"/>
  <c r="L3651" i="13"/>
  <c r="J3651" i="13"/>
  <c r="K3651" i="13" s="1"/>
  <c r="L258" i="13"/>
  <c r="J258" i="13"/>
  <c r="K258" i="13" s="1"/>
  <c r="L1426" i="13"/>
  <c r="J1426" i="13"/>
  <c r="K1426" i="13" s="1"/>
  <c r="L1518" i="13"/>
  <c r="J1518" i="13"/>
  <c r="K1518" i="13" s="1"/>
  <c r="L1121" i="13"/>
  <c r="J1121" i="13"/>
  <c r="K1121" i="13" s="1"/>
  <c r="L3200" i="13"/>
  <c r="J3200" i="13"/>
  <c r="K3200" i="13" s="1"/>
  <c r="L864" i="13"/>
  <c r="J864" i="13"/>
  <c r="K864" i="13" s="1"/>
  <c r="L3308" i="13"/>
  <c r="J3308" i="13"/>
  <c r="K3308" i="13" s="1"/>
  <c r="L1954" i="13"/>
  <c r="J1954" i="13"/>
  <c r="K1954" i="13" s="1"/>
  <c r="L79" i="13"/>
  <c r="J79" i="13"/>
  <c r="K79" i="13" s="1"/>
  <c r="L3306" i="13"/>
  <c r="J3306" i="13"/>
  <c r="K3306" i="13" s="1"/>
  <c r="L4066" i="13"/>
  <c r="J4066" i="13"/>
  <c r="K4066" i="13" s="1"/>
  <c r="L3440" i="13"/>
  <c r="J3440" i="13"/>
  <c r="K3440" i="13" s="1"/>
  <c r="L1712" i="13"/>
  <c r="J1712" i="13"/>
  <c r="K1712" i="13" s="1"/>
  <c r="L3224" i="13"/>
  <c r="J3224" i="13"/>
  <c r="K3224" i="13" s="1"/>
  <c r="L118" i="13"/>
  <c r="J118" i="13"/>
  <c r="K118" i="13" s="1"/>
  <c r="L1460" i="13"/>
  <c r="J1460" i="13"/>
  <c r="K1460" i="13" s="1"/>
  <c r="L2361" i="13"/>
  <c r="J2361" i="13"/>
  <c r="K2361" i="13" s="1"/>
  <c r="L3758" i="13"/>
  <c r="J3758" i="13"/>
  <c r="K3758" i="13" s="1"/>
  <c r="L47" i="13"/>
  <c r="J47" i="13"/>
  <c r="K47" i="13" s="1"/>
  <c r="L3428" i="13"/>
  <c r="J3428" i="13"/>
  <c r="K3428" i="13" s="1"/>
  <c r="L296" i="13"/>
  <c r="J296" i="13"/>
  <c r="K296" i="13" s="1"/>
  <c r="L2506" i="13"/>
  <c r="J2506" i="13"/>
  <c r="K2506" i="13" s="1"/>
  <c r="L1440" i="13"/>
  <c r="J1440" i="13"/>
  <c r="K1440" i="13" s="1"/>
  <c r="L1366" i="13"/>
  <c r="J1366" i="13"/>
  <c r="K1366" i="13" s="1"/>
  <c r="L4072" i="13"/>
  <c r="J4072" i="13"/>
  <c r="K4072" i="13" s="1"/>
  <c r="L3275" i="13"/>
  <c r="J3275" i="13"/>
  <c r="K3275" i="13" s="1"/>
  <c r="L1247" i="13"/>
  <c r="J1247" i="13"/>
  <c r="K1247" i="13" s="1"/>
  <c r="L2276" i="13"/>
  <c r="J2276" i="13"/>
  <c r="K2276" i="13" s="1"/>
  <c r="L469" i="13"/>
  <c r="J469" i="13"/>
  <c r="K469" i="13" s="1"/>
  <c r="L1520" i="13"/>
  <c r="J1520" i="13"/>
  <c r="K1520" i="13" s="1"/>
  <c r="L1747" i="13"/>
  <c r="J1747" i="13"/>
  <c r="K1747" i="13" s="1"/>
  <c r="L3246" i="13"/>
  <c r="J3246" i="13"/>
  <c r="K3246" i="13" s="1"/>
  <c r="L3906" i="13"/>
  <c r="J3906" i="13"/>
  <c r="K3906" i="13" s="1"/>
  <c r="L3141" i="13"/>
  <c r="J3141" i="13"/>
  <c r="K3141" i="13" s="1"/>
  <c r="L2338" i="13"/>
  <c r="J2338" i="13"/>
  <c r="K2338" i="13" s="1"/>
  <c r="L3490" i="13"/>
  <c r="J3490" i="13"/>
  <c r="K3490" i="13" s="1"/>
  <c r="L2012" i="13"/>
  <c r="J2012" i="13"/>
  <c r="K2012" i="13" s="1"/>
  <c r="L1418" i="13"/>
  <c r="J1418" i="13"/>
  <c r="K1418" i="13" s="1"/>
  <c r="L984" i="13"/>
  <c r="J984" i="13"/>
  <c r="K984" i="13" s="1"/>
  <c r="L289" i="13"/>
  <c r="J289" i="13"/>
  <c r="K289" i="13" s="1"/>
  <c r="L3554" i="13"/>
  <c r="J3554" i="13"/>
  <c r="K3554" i="13" s="1"/>
  <c r="L280" i="13"/>
  <c r="J280" i="13"/>
  <c r="K280" i="13" s="1"/>
  <c r="L2620" i="13"/>
  <c r="J2620" i="13"/>
  <c r="K2620" i="13" s="1"/>
  <c r="L499" i="13"/>
  <c r="J499" i="13"/>
  <c r="K499" i="13" s="1"/>
  <c r="L1111" i="13"/>
  <c r="J1111" i="13"/>
  <c r="K1111" i="13" s="1"/>
  <c r="L690" i="13"/>
  <c r="J690" i="13"/>
  <c r="K690" i="13" s="1"/>
  <c r="L3540" i="13"/>
  <c r="J3540" i="13"/>
  <c r="K3540" i="13" s="1"/>
  <c r="L540" i="13"/>
  <c r="J540" i="13"/>
  <c r="K540" i="13" s="1"/>
  <c r="L3056" i="13"/>
  <c r="J3056" i="13"/>
  <c r="K3056" i="13" s="1"/>
  <c r="L4073" i="13"/>
  <c r="J4073" i="13"/>
  <c r="K4073" i="13" s="1"/>
  <c r="L558" i="13"/>
  <c r="J558" i="13"/>
  <c r="K558" i="13" s="1"/>
  <c r="L3641" i="13"/>
  <c r="J3641" i="13"/>
  <c r="K3641" i="13" s="1"/>
  <c r="L2517" i="13"/>
  <c r="J2517" i="13"/>
  <c r="K2517" i="13" s="1"/>
  <c r="L3529" i="13"/>
  <c r="J3529" i="13"/>
  <c r="K3529" i="13" s="1"/>
  <c r="L3302" i="13"/>
  <c r="J3302" i="13"/>
  <c r="K3302" i="13" s="1"/>
  <c r="L1173" i="13"/>
  <c r="J1173" i="13"/>
  <c r="K1173" i="13" s="1"/>
  <c r="L1649" i="13"/>
  <c r="J1649" i="13"/>
  <c r="K1649" i="13" s="1"/>
  <c r="L423" i="13"/>
  <c r="J423" i="13"/>
  <c r="K423" i="13" s="1"/>
  <c r="L4000" i="13"/>
  <c r="J4000" i="13"/>
  <c r="K4000" i="13" s="1"/>
  <c r="L2441" i="13"/>
  <c r="J2441" i="13"/>
  <c r="K2441" i="13" s="1"/>
  <c r="L1983" i="13"/>
  <c r="J1983" i="13"/>
  <c r="K1983" i="13" s="1"/>
  <c r="L2081" i="13"/>
  <c r="J2081" i="13"/>
  <c r="K2081" i="13" s="1"/>
  <c r="L1600" i="13"/>
  <c r="J1600" i="13"/>
  <c r="K1600" i="13" s="1"/>
  <c r="L2263" i="13"/>
  <c r="J2263" i="13"/>
  <c r="K2263" i="13" s="1"/>
  <c r="L1525" i="13"/>
  <c r="J1525" i="13"/>
  <c r="K1525" i="13" s="1"/>
  <c r="L2626" i="13"/>
  <c r="J2626" i="13"/>
  <c r="K2626" i="13" s="1"/>
  <c r="L945" i="13"/>
  <c r="J945" i="13"/>
  <c r="K945" i="13" s="1"/>
  <c r="L4185" i="13"/>
  <c r="J4185" i="13"/>
  <c r="K4185" i="13" s="1"/>
  <c r="L3447" i="13"/>
  <c r="J3447" i="13"/>
  <c r="K3447" i="13" s="1"/>
  <c r="L3931" i="13"/>
  <c r="J3931" i="13"/>
  <c r="K3931" i="13" s="1"/>
  <c r="L4080" i="13"/>
  <c r="J4080" i="13"/>
  <c r="K4080" i="13" s="1"/>
  <c r="L2424" i="13"/>
  <c r="J2424" i="13"/>
  <c r="K2424" i="13" s="1"/>
  <c r="L166" i="13"/>
  <c r="J166" i="13"/>
  <c r="K166" i="13" s="1"/>
  <c r="L1561" i="13"/>
  <c r="J1561" i="13"/>
  <c r="K1561" i="13" s="1"/>
  <c r="L4054" i="13"/>
  <c r="J4054" i="13"/>
  <c r="K4054" i="13" s="1"/>
  <c r="L2232" i="13"/>
  <c r="J2232" i="13"/>
  <c r="K2232" i="13" s="1"/>
  <c r="L2326" i="13"/>
  <c r="J2326" i="13"/>
  <c r="K2326" i="13" s="1"/>
  <c r="L1466" i="13"/>
  <c r="J1466" i="13"/>
  <c r="K1466" i="13" s="1"/>
  <c r="L4122" i="13"/>
  <c r="J4122" i="13"/>
  <c r="K4122" i="13" s="1"/>
  <c r="L3079" i="13"/>
  <c r="J3079" i="13"/>
  <c r="K3079" i="13" s="1"/>
  <c r="L2667" i="13"/>
  <c r="J2667" i="13"/>
  <c r="K2667" i="13" s="1"/>
  <c r="L116" i="13"/>
  <c r="J116" i="13"/>
  <c r="K116" i="13" s="1"/>
  <c r="L2944" i="13"/>
  <c r="J2944" i="13"/>
  <c r="K2944" i="13" s="1"/>
  <c r="L2599" i="13"/>
  <c r="J2599" i="13"/>
  <c r="K2599" i="13" s="1"/>
  <c r="L3574" i="13"/>
  <c r="J3574" i="13"/>
  <c r="K3574" i="13" s="1"/>
  <c r="L2926" i="13"/>
  <c r="J2926" i="13"/>
  <c r="K2926" i="13" s="1"/>
  <c r="L673" i="13"/>
  <c r="J673" i="13"/>
  <c r="K673" i="13" s="1"/>
  <c r="L3023" i="13"/>
  <c r="J3023" i="13"/>
  <c r="K3023" i="13" s="1"/>
  <c r="L3723" i="13"/>
  <c r="J3723" i="13"/>
  <c r="K3723" i="13" s="1"/>
  <c r="L2830" i="13"/>
  <c r="J2830" i="13"/>
  <c r="K2830" i="13" s="1"/>
  <c r="L2218" i="13"/>
  <c r="J2218" i="13"/>
  <c r="K2218" i="13" s="1"/>
  <c r="L848" i="13"/>
  <c r="J848" i="13"/>
  <c r="K848" i="13" s="1"/>
  <c r="L2560" i="13"/>
  <c r="J2560" i="13"/>
  <c r="K2560" i="13" s="1"/>
  <c r="L4057" i="13"/>
  <c r="J4057" i="13"/>
  <c r="K4057" i="13" s="1"/>
  <c r="L2240" i="13"/>
  <c r="J2240" i="13"/>
  <c r="K2240" i="13" s="1"/>
  <c r="L1644" i="13"/>
  <c r="J1644" i="13"/>
  <c r="K1644" i="13" s="1"/>
  <c r="L2167" i="13"/>
  <c r="J2167" i="13"/>
  <c r="K2167" i="13" s="1"/>
  <c r="L756" i="13"/>
  <c r="J756" i="13"/>
  <c r="K756" i="13" s="1"/>
  <c r="L4148" i="13"/>
  <c r="J4148" i="13"/>
  <c r="K4148" i="13" s="1"/>
  <c r="L2311" i="13"/>
  <c r="J2311" i="13"/>
  <c r="K2311" i="13" s="1"/>
  <c r="L306" i="13"/>
  <c r="J306" i="13"/>
  <c r="K306" i="13" s="1"/>
  <c r="L2889" i="13"/>
  <c r="J2889" i="13"/>
  <c r="K2889" i="13" s="1"/>
  <c r="L3219" i="13"/>
  <c r="J3219" i="13"/>
  <c r="K3219" i="13" s="1"/>
  <c r="L3189" i="13"/>
  <c r="J3189" i="13"/>
  <c r="K3189" i="13" s="1"/>
  <c r="L561" i="13"/>
  <c r="J561" i="13"/>
  <c r="K561" i="13" s="1"/>
  <c r="L2606" i="13"/>
  <c r="J2606" i="13"/>
  <c r="K2606" i="13" s="1"/>
  <c r="L647" i="13"/>
  <c r="J647" i="13"/>
  <c r="K647" i="13" s="1"/>
  <c r="L3436" i="13"/>
  <c r="J3436" i="13"/>
  <c r="K3436" i="13" s="1"/>
  <c r="L439" i="13"/>
  <c r="J439" i="13"/>
  <c r="K439" i="13" s="1"/>
  <c r="L486" i="13"/>
  <c r="J486" i="13"/>
  <c r="K486" i="13" s="1"/>
  <c r="L593" i="13"/>
  <c r="J593" i="13"/>
  <c r="K593" i="13" s="1"/>
  <c r="L3729" i="13"/>
  <c r="J3729" i="13"/>
  <c r="K3729" i="13" s="1"/>
  <c r="L3656" i="13"/>
  <c r="J3656" i="13"/>
  <c r="K3656" i="13" s="1"/>
  <c r="L1765" i="13"/>
  <c r="J1765" i="13"/>
  <c r="K1765" i="13" s="1"/>
  <c r="L3852" i="13"/>
  <c r="J3852" i="13"/>
  <c r="K3852" i="13" s="1"/>
  <c r="L1062" i="13"/>
  <c r="J1062" i="13"/>
  <c r="K1062" i="13" s="1"/>
  <c r="L2534" i="13"/>
  <c r="J2534" i="13"/>
  <c r="K2534" i="13" s="1"/>
  <c r="L3392" i="13"/>
  <c r="J3392" i="13"/>
  <c r="K3392" i="13" s="1"/>
  <c r="L3088" i="13"/>
  <c r="J3088" i="13"/>
  <c r="K3088" i="13" s="1"/>
  <c r="L1140" i="13"/>
  <c r="J1140" i="13"/>
  <c r="K1140" i="13" s="1"/>
  <c r="L4192" i="13"/>
  <c r="J4192" i="13"/>
  <c r="K4192" i="13" s="1"/>
  <c r="L376" i="13"/>
  <c r="J376" i="13"/>
  <c r="K376" i="13" s="1"/>
  <c r="L2309" i="13"/>
  <c r="J2309" i="13"/>
  <c r="K2309" i="13" s="1"/>
  <c r="L38" i="13"/>
  <c r="J38" i="13"/>
  <c r="K38" i="13" s="1"/>
  <c r="L3331" i="13"/>
  <c r="J3331" i="13"/>
  <c r="K3331" i="13" s="1"/>
  <c r="L4175" i="13"/>
  <c r="J4175" i="13"/>
  <c r="K4175" i="13" s="1"/>
  <c r="L3218" i="13"/>
  <c r="J3218" i="13"/>
  <c r="K3218" i="13" s="1"/>
  <c r="L450" i="13"/>
  <c r="J450" i="13"/>
  <c r="K450" i="13" s="1"/>
  <c r="L600" i="13"/>
  <c r="J600" i="13"/>
  <c r="K600" i="13" s="1"/>
  <c r="L2777" i="13"/>
  <c r="J2777" i="13"/>
  <c r="K2777" i="13" s="1"/>
  <c r="L1242" i="13"/>
  <c r="J1242" i="13"/>
  <c r="K1242" i="13" s="1"/>
  <c r="L3659" i="13"/>
  <c r="J3659" i="13"/>
  <c r="K3659" i="13" s="1"/>
  <c r="L2299" i="13"/>
  <c r="J2299" i="13"/>
  <c r="K2299" i="13" s="1"/>
  <c r="L1472" i="13"/>
  <c r="J1472" i="13"/>
  <c r="K1472" i="13" s="1"/>
  <c r="L3384" i="13"/>
  <c r="J3384" i="13"/>
  <c r="K3384" i="13" s="1"/>
  <c r="L2579" i="13"/>
  <c r="J2579" i="13"/>
  <c r="K2579" i="13" s="1"/>
  <c r="L436" i="13"/>
  <c r="J436" i="13"/>
  <c r="K436" i="13" s="1"/>
  <c r="L2525" i="13"/>
  <c r="J2525" i="13"/>
  <c r="K2525" i="13" s="1"/>
  <c r="L1045" i="13"/>
  <c r="J1045" i="13"/>
  <c r="K1045" i="13" s="1"/>
  <c r="L688" i="13"/>
  <c r="J688" i="13"/>
  <c r="K688" i="13" s="1"/>
  <c r="L632" i="13"/>
  <c r="J632" i="13"/>
  <c r="K632" i="13" s="1"/>
  <c r="L1783" i="13"/>
  <c r="J1783" i="13"/>
  <c r="K1783" i="13" s="1"/>
  <c r="L3517" i="13"/>
  <c r="J3517" i="13"/>
  <c r="K3517" i="13" s="1"/>
  <c r="L21" i="13"/>
  <c r="J21" i="13"/>
  <c r="K21" i="13" s="1"/>
  <c r="L3465" i="13"/>
  <c r="J3465" i="13"/>
  <c r="K3465" i="13" s="1"/>
  <c r="L3228" i="13"/>
  <c r="J3228" i="13"/>
  <c r="K3228" i="13" s="1"/>
  <c r="L3520" i="13"/>
  <c r="J3520" i="13"/>
  <c r="K3520" i="13" s="1"/>
  <c r="L2356" i="13"/>
  <c r="J2356" i="13"/>
  <c r="K2356" i="13" s="1"/>
  <c r="L2822" i="13"/>
  <c r="J2822" i="13"/>
  <c r="K2822" i="13" s="1"/>
  <c r="L700" i="13"/>
  <c r="J700" i="13"/>
  <c r="K700" i="13" s="1"/>
  <c r="L197" i="13"/>
  <c r="J197" i="13"/>
  <c r="K197" i="13" s="1"/>
  <c r="L3742" i="13"/>
  <c r="J3742" i="13"/>
  <c r="K3742" i="13" s="1"/>
  <c r="L3450" i="13"/>
  <c r="J3450" i="13"/>
  <c r="K3450" i="13" s="1"/>
  <c r="L1240" i="13"/>
  <c r="J1240" i="13"/>
  <c r="K1240" i="13" s="1"/>
  <c r="L3297" i="13"/>
  <c r="J3297" i="13"/>
  <c r="K3297" i="13" s="1"/>
  <c r="L2494" i="13"/>
  <c r="J2494" i="13"/>
  <c r="K2494" i="13" s="1"/>
  <c r="L2337" i="13"/>
  <c r="J2337" i="13"/>
  <c r="K2337" i="13" s="1"/>
  <c r="L727" i="13"/>
  <c r="J727" i="13"/>
  <c r="K727" i="13" s="1"/>
  <c r="L752" i="13"/>
  <c r="J752" i="13"/>
  <c r="K752" i="13" s="1"/>
  <c r="L2739" i="13"/>
  <c r="J2739" i="13"/>
  <c r="K2739" i="13" s="1"/>
  <c r="L3363" i="13"/>
  <c r="J3363" i="13"/>
  <c r="K3363" i="13" s="1"/>
  <c r="L3427" i="13"/>
  <c r="J3427" i="13"/>
  <c r="K3427" i="13" s="1"/>
  <c r="L3611" i="13"/>
  <c r="J3611" i="13"/>
  <c r="K3611" i="13" s="1"/>
  <c r="L3072" i="13"/>
  <c r="J3072" i="13"/>
  <c r="K3072" i="13" s="1"/>
  <c r="L2135" i="13"/>
  <c r="J2135" i="13"/>
  <c r="K2135" i="13" s="1"/>
  <c r="L1604" i="13"/>
  <c r="J1604" i="13"/>
  <c r="K1604" i="13" s="1"/>
  <c r="L1847" i="13"/>
  <c r="J1847" i="13"/>
  <c r="K1847" i="13" s="1"/>
  <c r="L3622" i="13"/>
  <c r="J3622" i="13"/>
  <c r="K3622" i="13" s="1"/>
  <c r="L1640" i="13"/>
  <c r="J1640" i="13"/>
  <c r="K1640" i="13" s="1"/>
  <c r="L3087" i="13"/>
  <c r="J3087" i="13"/>
  <c r="K3087" i="13" s="1"/>
  <c r="L410" i="13"/>
  <c r="J410" i="13"/>
  <c r="K410" i="13" s="1"/>
  <c r="L1756" i="13"/>
  <c r="J1756" i="13"/>
  <c r="K1756" i="13" s="1"/>
  <c r="L1340" i="13"/>
  <c r="J1340" i="13"/>
  <c r="K1340" i="13" s="1"/>
  <c r="L1248" i="13"/>
  <c r="J1248" i="13"/>
  <c r="K1248" i="13" s="1"/>
  <c r="L2951" i="13"/>
  <c r="J2951" i="13"/>
  <c r="K2951" i="13" s="1"/>
  <c r="L463" i="13"/>
  <c r="J463" i="13"/>
  <c r="K463" i="13" s="1"/>
  <c r="L3335" i="13"/>
  <c r="J3335" i="13"/>
  <c r="K3335" i="13" s="1"/>
  <c r="L3109" i="13"/>
  <c r="J3109" i="13"/>
  <c r="K3109" i="13" s="1"/>
  <c r="L132" i="13"/>
  <c r="J132" i="13"/>
  <c r="K132" i="13" s="1"/>
  <c r="L452" i="13"/>
  <c r="J452" i="13"/>
  <c r="K452" i="13" s="1"/>
  <c r="L2634" i="13"/>
  <c r="J2634" i="13"/>
  <c r="K2634" i="13" s="1"/>
  <c r="L3080" i="13"/>
  <c r="J3080" i="13"/>
  <c r="K3080" i="13" s="1"/>
  <c r="L769" i="13"/>
  <c r="J769" i="13"/>
  <c r="K769" i="13" s="1"/>
  <c r="L3085" i="13"/>
  <c r="J3085" i="13"/>
  <c r="K3085" i="13" s="1"/>
  <c r="L3866" i="13"/>
  <c r="J3866" i="13"/>
  <c r="K3866" i="13" s="1"/>
  <c r="L66" i="13"/>
  <c r="J66" i="13"/>
  <c r="K66" i="13" s="1"/>
  <c r="L2127" i="13"/>
  <c r="J2127" i="13"/>
  <c r="K2127" i="13" s="1"/>
  <c r="L1958" i="13"/>
  <c r="J1958" i="13"/>
  <c r="K1958" i="13" s="1"/>
  <c r="L4173" i="13"/>
  <c r="J4173" i="13"/>
  <c r="K4173" i="13" s="1"/>
  <c r="L1805" i="13"/>
  <c r="J1805" i="13"/>
  <c r="K1805" i="13" s="1"/>
  <c r="L2230" i="13"/>
  <c r="J2230" i="13"/>
  <c r="K2230" i="13" s="1"/>
  <c r="L1722" i="13"/>
  <c r="J1722" i="13"/>
  <c r="K1722" i="13" s="1"/>
  <c r="L2495" i="13"/>
  <c r="J2495" i="13"/>
  <c r="K2495" i="13" s="1"/>
  <c r="L1039" i="13"/>
  <c r="J1039" i="13"/>
  <c r="K1039" i="13" s="1"/>
  <c r="L3016" i="13"/>
  <c r="J3016" i="13"/>
  <c r="K3016" i="13" s="1"/>
  <c r="L1639" i="13"/>
  <c r="J1639" i="13"/>
  <c r="K1639" i="13" s="1"/>
  <c r="L3506" i="13"/>
  <c r="J3506" i="13"/>
  <c r="K3506" i="13" s="1"/>
  <c r="L224" i="13"/>
  <c r="J224" i="13"/>
  <c r="K224" i="13" s="1"/>
  <c r="L1676" i="13"/>
  <c r="J1676" i="13"/>
  <c r="K1676" i="13" s="1"/>
  <c r="L2295" i="13"/>
  <c r="J2295" i="13"/>
  <c r="K2295" i="13" s="1"/>
  <c r="L2769" i="13"/>
  <c r="J2769" i="13"/>
  <c r="K2769" i="13" s="1"/>
  <c r="L211" i="13"/>
  <c r="J211" i="13"/>
  <c r="K211" i="13" s="1"/>
  <c r="L2040" i="13"/>
  <c r="J2040" i="13"/>
  <c r="K2040" i="13" s="1"/>
  <c r="L174" i="13"/>
  <c r="J174" i="13"/>
  <c r="K174" i="13" s="1"/>
  <c r="L3655" i="13"/>
  <c r="J3655" i="13"/>
  <c r="K3655" i="13" s="1"/>
  <c r="L2948" i="13"/>
  <c r="J2948" i="13"/>
  <c r="K2948" i="13" s="1"/>
  <c r="L892" i="13"/>
  <c r="J892" i="13"/>
  <c r="K892" i="13" s="1"/>
  <c r="L1672" i="13"/>
  <c r="J1672" i="13"/>
  <c r="K1672" i="13" s="1"/>
  <c r="L2277" i="13"/>
  <c r="J2277" i="13"/>
  <c r="K2277" i="13" s="1"/>
  <c r="L1962" i="13"/>
  <c r="J1962" i="13"/>
  <c r="K1962" i="13" s="1"/>
  <c r="L1420" i="13"/>
  <c r="J1420" i="13"/>
  <c r="K1420" i="13" s="1"/>
  <c r="L321" i="13"/>
  <c r="J321" i="13"/>
  <c r="K321" i="13" s="1"/>
  <c r="L3578" i="13"/>
  <c r="J3578" i="13"/>
  <c r="K3578" i="13" s="1"/>
  <c r="L3002" i="13"/>
  <c r="J3002" i="13"/>
  <c r="K3002" i="13" s="1"/>
  <c r="L535" i="13"/>
  <c r="J535" i="13"/>
  <c r="K535" i="13" s="1"/>
  <c r="L3797" i="13"/>
  <c r="J3797" i="13"/>
  <c r="K3797" i="13" s="1"/>
  <c r="L2251" i="13"/>
  <c r="J2251" i="13"/>
  <c r="K2251" i="13" s="1"/>
  <c r="L1099" i="13"/>
  <c r="J1099" i="13"/>
  <c r="K1099" i="13" s="1"/>
  <c r="L644" i="13"/>
  <c r="J644" i="13"/>
  <c r="K644" i="13" s="1"/>
  <c r="L1544" i="13"/>
  <c r="J1544" i="13"/>
  <c r="K1544" i="13" s="1"/>
  <c r="L1869" i="13"/>
  <c r="J1869" i="13"/>
  <c r="K1869" i="13" s="1"/>
  <c r="L2709" i="13"/>
  <c r="J2709" i="13"/>
  <c r="K2709" i="13" s="1"/>
  <c r="L3848" i="13"/>
  <c r="J3848" i="13"/>
  <c r="K3848" i="13" s="1"/>
  <c r="L147" i="13"/>
  <c r="J147" i="13"/>
  <c r="K147" i="13" s="1"/>
  <c r="L2181" i="13"/>
  <c r="J2181" i="13"/>
  <c r="K2181" i="13" s="1"/>
  <c r="L636" i="13"/>
  <c r="J636" i="13"/>
  <c r="K636" i="13" s="1"/>
  <c r="L1951" i="13"/>
  <c r="J1951" i="13"/>
  <c r="K1951" i="13" s="1"/>
  <c r="L1934" i="13"/>
  <c r="J1934" i="13"/>
  <c r="K1934" i="13" s="1"/>
  <c r="L120" i="13"/>
  <c r="J120" i="13"/>
  <c r="K120" i="13" s="1"/>
  <c r="L3009" i="13"/>
  <c r="J3009" i="13"/>
  <c r="K3009" i="13" s="1"/>
  <c r="L2122" i="13"/>
  <c r="J2122" i="13"/>
  <c r="K2122" i="13" s="1"/>
  <c r="L2920" i="13"/>
  <c r="J2920" i="13"/>
  <c r="K2920" i="13" s="1"/>
  <c r="L698" i="13"/>
  <c r="J698" i="13"/>
  <c r="K698" i="13" s="1"/>
  <c r="L2342" i="13"/>
  <c r="J2342" i="13"/>
  <c r="K2342" i="13" s="1"/>
  <c r="L940" i="13"/>
  <c r="J940" i="13"/>
  <c r="K940" i="13" s="1"/>
  <c r="L3151" i="13"/>
  <c r="J3151" i="13"/>
  <c r="K3151" i="13" s="1"/>
  <c r="L1808" i="13"/>
  <c r="J1808" i="13"/>
  <c r="K1808" i="13" s="1"/>
  <c r="L1824" i="13"/>
  <c r="J1824" i="13"/>
  <c r="K1824" i="13" s="1"/>
  <c r="L3229" i="13"/>
  <c r="J3229" i="13"/>
  <c r="K3229" i="13" s="1"/>
  <c r="L2010" i="13"/>
  <c r="J2010" i="13"/>
  <c r="K2010" i="13" s="1"/>
  <c r="L2042" i="13"/>
  <c r="J2042" i="13"/>
  <c r="K2042" i="13" s="1"/>
  <c r="L1803" i="13"/>
  <c r="J1803" i="13"/>
  <c r="K1803" i="13" s="1"/>
  <c r="L3525" i="13"/>
  <c r="J3525" i="13"/>
  <c r="K3525" i="13" s="1"/>
  <c r="L1077" i="13"/>
  <c r="J1077" i="13"/>
  <c r="K1077" i="13" s="1"/>
  <c r="L502" i="13"/>
  <c r="J502" i="13"/>
  <c r="K502" i="13" s="1"/>
  <c r="L2635" i="13"/>
  <c r="J2635" i="13"/>
  <c r="K2635" i="13" s="1"/>
  <c r="L2610" i="13"/>
  <c r="J2610" i="13"/>
  <c r="K2610" i="13" s="1"/>
  <c r="L2804" i="13"/>
  <c r="J2804" i="13"/>
  <c r="K2804" i="13" s="1"/>
  <c r="L184" i="13"/>
  <c r="J184" i="13"/>
  <c r="K184" i="13" s="1"/>
  <c r="L3569" i="13"/>
  <c r="J3569" i="13"/>
  <c r="K3569" i="13" s="1"/>
  <c r="L1341" i="13"/>
  <c r="J1341" i="13"/>
  <c r="K1341" i="13" s="1"/>
  <c r="L3751" i="13"/>
  <c r="J3751" i="13"/>
  <c r="K3751" i="13" s="1"/>
  <c r="L482" i="13"/>
  <c r="J482" i="13"/>
  <c r="K482" i="13" s="1"/>
  <c r="L2701" i="13"/>
  <c r="J2701" i="13"/>
  <c r="K2701" i="13" s="1"/>
  <c r="L1800" i="13"/>
  <c r="J1800" i="13"/>
  <c r="K1800" i="13" s="1"/>
  <c r="L2790" i="13"/>
  <c r="J2790" i="13"/>
  <c r="K2790" i="13" s="1"/>
  <c r="L1733" i="13"/>
  <c r="J1733" i="13"/>
  <c r="K1733" i="13" s="1"/>
  <c r="L169" i="13"/>
  <c r="J169" i="13"/>
  <c r="K169" i="13" s="1"/>
  <c r="L2149" i="13"/>
  <c r="J2149" i="13"/>
  <c r="K2149" i="13" s="1"/>
  <c r="L3799" i="13"/>
  <c r="J3799" i="13"/>
  <c r="K3799" i="13" s="1"/>
  <c r="L3595" i="13"/>
  <c r="J3595" i="13"/>
  <c r="K3595" i="13" s="1"/>
  <c r="L871" i="13"/>
  <c r="J871" i="13"/>
  <c r="K871" i="13" s="1"/>
  <c r="L1304" i="13"/>
  <c r="J1304" i="13"/>
  <c r="K1304" i="13" s="1"/>
  <c r="L2455" i="13"/>
  <c r="J2455" i="13"/>
  <c r="K2455" i="13" s="1"/>
  <c r="L1262" i="13"/>
  <c r="J1262" i="13"/>
  <c r="K1262" i="13" s="1"/>
  <c r="L1782" i="13"/>
  <c r="J1782" i="13"/>
  <c r="K1782" i="13" s="1"/>
  <c r="L4161" i="13"/>
  <c r="J4161" i="13"/>
  <c r="K4161" i="13" s="1"/>
  <c r="L3893" i="13"/>
  <c r="J3893" i="13"/>
  <c r="K3893" i="13" s="1"/>
  <c r="L628" i="13"/>
  <c r="J628" i="13"/>
  <c r="K628" i="13" s="1"/>
  <c r="L846" i="13"/>
  <c r="J846" i="13"/>
  <c r="K846" i="13" s="1"/>
  <c r="L2114" i="13"/>
  <c r="J2114" i="13"/>
  <c r="K2114" i="13" s="1"/>
  <c r="L3184" i="13"/>
  <c r="J3184" i="13"/>
  <c r="K3184" i="13" s="1"/>
  <c r="L1832" i="13"/>
  <c r="J1832" i="13"/>
  <c r="K1832" i="13" s="1"/>
  <c r="L458" i="13"/>
  <c r="J458" i="13"/>
  <c r="K458" i="13" s="1"/>
  <c r="L3037" i="13"/>
  <c r="J3037" i="13"/>
  <c r="K3037" i="13" s="1"/>
  <c r="L1907" i="13"/>
  <c r="J1907" i="13"/>
  <c r="K1907" i="13" s="1"/>
  <c r="L2442" i="13"/>
  <c r="J2442" i="13"/>
  <c r="K2442" i="13" s="1"/>
  <c r="L969" i="13"/>
  <c r="J969" i="13"/>
  <c r="K969" i="13" s="1"/>
  <c r="L3988" i="13"/>
  <c r="J3988" i="13"/>
  <c r="K3988" i="13" s="1"/>
  <c r="L785" i="13"/>
  <c r="J785" i="13"/>
  <c r="K785" i="13" s="1"/>
  <c r="L947" i="13"/>
  <c r="J947" i="13"/>
  <c r="K947" i="13" s="1"/>
  <c r="L1812" i="13"/>
  <c r="J1812" i="13"/>
  <c r="K1812" i="13" s="1"/>
  <c r="L3157" i="13"/>
  <c r="J3157" i="13"/>
  <c r="K3157" i="13" s="1"/>
  <c r="L2659" i="13"/>
  <c r="J2659" i="13"/>
  <c r="K2659" i="13" s="1"/>
  <c r="L1734" i="13"/>
  <c r="J1734" i="13"/>
  <c r="K1734" i="13" s="1"/>
  <c r="L2725" i="13"/>
  <c r="J2725" i="13"/>
  <c r="K2725" i="13" s="1"/>
  <c r="L894" i="13"/>
  <c r="J894" i="13"/>
  <c r="K894" i="13" s="1"/>
  <c r="L2577" i="13"/>
  <c r="J2577" i="13"/>
  <c r="K2577" i="13" s="1"/>
  <c r="L3587" i="13"/>
  <c r="J3587" i="13"/>
  <c r="K3587" i="13" s="1"/>
  <c r="L2836" i="13"/>
  <c r="J2836" i="13"/>
  <c r="K2836" i="13" s="1"/>
  <c r="L1591" i="13"/>
  <c r="J1591" i="13"/>
  <c r="K1591" i="13" s="1"/>
  <c r="L2523" i="13"/>
  <c r="J2523" i="13"/>
  <c r="K2523" i="13" s="1"/>
  <c r="L3415" i="13"/>
  <c r="J3415" i="13"/>
  <c r="K3415" i="13" s="1"/>
  <c r="L354" i="13"/>
  <c r="J354" i="13"/>
  <c r="K354" i="13" s="1"/>
  <c r="L1359" i="13"/>
  <c r="J1359" i="13"/>
  <c r="K1359" i="13" s="1"/>
  <c r="L966" i="13"/>
  <c r="J966" i="13"/>
  <c r="K966" i="13" s="1"/>
  <c r="L3877" i="13"/>
  <c r="J3877" i="13"/>
  <c r="K3877" i="13" s="1"/>
  <c r="L3612" i="13"/>
  <c r="J3612" i="13"/>
  <c r="K3612" i="13" s="1"/>
  <c r="L2991" i="13"/>
  <c r="J2991" i="13"/>
  <c r="K2991" i="13" s="1"/>
  <c r="L1551" i="13"/>
  <c r="J1551" i="13"/>
  <c r="K1551" i="13" s="1"/>
  <c r="L3007" i="13"/>
  <c r="J3007" i="13"/>
  <c r="K3007" i="13" s="1"/>
  <c r="L3478" i="13"/>
  <c r="J3478" i="13"/>
  <c r="K3478" i="13" s="1"/>
  <c r="L2754" i="13"/>
  <c r="J2754" i="13"/>
  <c r="K2754" i="13" s="1"/>
  <c r="L1399" i="13"/>
  <c r="J1399" i="13"/>
  <c r="K1399" i="13" s="1"/>
  <c r="L3196" i="13"/>
  <c r="J3196" i="13"/>
  <c r="K3196" i="13" s="1"/>
  <c r="L1053" i="13"/>
  <c r="J1053" i="13"/>
  <c r="K1053" i="13" s="1"/>
  <c r="L3699" i="13"/>
  <c r="J3699" i="13"/>
  <c r="K3699" i="13" s="1"/>
  <c r="L327" i="13"/>
  <c r="J327" i="13"/>
  <c r="K327" i="13" s="1"/>
  <c r="L124" i="13"/>
  <c r="J124" i="13"/>
  <c r="K124" i="13" s="1"/>
  <c r="L1369" i="13"/>
  <c r="J1369" i="13"/>
  <c r="K1369" i="13" s="1"/>
  <c r="L3227" i="13"/>
  <c r="J3227" i="13"/>
  <c r="K3227" i="13" s="1"/>
  <c r="L3690" i="13"/>
  <c r="J3690" i="13"/>
  <c r="K3690" i="13" s="1"/>
  <c r="L493" i="13"/>
  <c r="J493" i="13"/>
  <c r="K493" i="13" s="1"/>
  <c r="L2224" i="13"/>
  <c r="J2224" i="13"/>
  <c r="K2224" i="13" s="1"/>
  <c r="L4070" i="13"/>
  <c r="J4070" i="13"/>
  <c r="K4070" i="13" s="1"/>
  <c r="L171" i="13"/>
  <c r="J171" i="13"/>
  <c r="K171" i="13" s="1"/>
  <c r="L428" i="13"/>
  <c r="J428" i="13"/>
  <c r="K428" i="13" s="1"/>
  <c r="L649" i="13"/>
  <c r="J649" i="13"/>
  <c r="K649" i="13" s="1"/>
  <c r="L3194" i="13"/>
  <c r="J3194" i="13"/>
  <c r="K3194" i="13" s="1"/>
  <c r="L1040" i="13"/>
  <c r="J1040" i="13"/>
  <c r="K1040" i="13" s="1"/>
  <c r="L1329" i="13"/>
  <c r="J1329" i="13"/>
  <c r="K1329" i="13" s="1"/>
  <c r="L2987" i="13"/>
  <c r="J2987" i="13"/>
  <c r="K2987" i="13" s="1"/>
  <c r="L3030" i="13"/>
  <c r="J3030" i="13"/>
  <c r="K3030" i="13" s="1"/>
  <c r="L3732" i="13"/>
  <c r="J3732" i="13"/>
  <c r="K3732" i="13" s="1"/>
  <c r="L2464" i="13"/>
  <c r="J2464" i="13"/>
  <c r="K2464" i="13" s="1"/>
  <c r="L910" i="13"/>
  <c r="J910" i="13"/>
  <c r="K910" i="13" s="1"/>
  <c r="L3645" i="13"/>
  <c r="J3645" i="13"/>
  <c r="K3645" i="13" s="1"/>
  <c r="L1657" i="13"/>
  <c r="J1657" i="13"/>
  <c r="K1657" i="13" s="1"/>
  <c r="L1577" i="13"/>
  <c r="J1577" i="13"/>
  <c r="K1577" i="13" s="1"/>
  <c r="L2335" i="13"/>
  <c r="J2335" i="13"/>
  <c r="K2335" i="13" s="1"/>
  <c r="L2800" i="13"/>
  <c r="J2800" i="13"/>
  <c r="K2800" i="13" s="1"/>
  <c r="L1648" i="13"/>
  <c r="J1648" i="13"/>
  <c r="K1648" i="13" s="1"/>
  <c r="L3489" i="13"/>
  <c r="J3489" i="13"/>
  <c r="K3489" i="13" s="1"/>
  <c r="L2600" i="13"/>
  <c r="J2600" i="13"/>
  <c r="K2600" i="13" s="1"/>
  <c r="L4086" i="13"/>
  <c r="J4086" i="13"/>
  <c r="K4086" i="13" s="1"/>
  <c r="L2288" i="13"/>
  <c r="J2288" i="13"/>
  <c r="K2288" i="13" s="1"/>
  <c r="L319" i="13"/>
  <c r="J319" i="13"/>
  <c r="K319" i="13" s="1"/>
  <c r="L142" i="13"/>
  <c r="J142" i="13"/>
  <c r="K142" i="13" s="1"/>
  <c r="L2158" i="13"/>
  <c r="J2158" i="13"/>
  <c r="K2158" i="13" s="1"/>
  <c r="L3033" i="13"/>
  <c r="J3033" i="13"/>
  <c r="K3033" i="13" s="1"/>
  <c r="L959" i="13"/>
  <c r="J959" i="13"/>
  <c r="K959" i="13" s="1"/>
  <c r="L3567" i="13"/>
  <c r="J3567" i="13"/>
  <c r="K3567" i="13" s="1"/>
  <c r="L3262" i="13"/>
  <c r="J3262" i="13"/>
  <c r="K3262" i="13" s="1"/>
  <c r="L508" i="13"/>
  <c r="J508" i="13"/>
  <c r="K508" i="13" s="1"/>
  <c r="L1624" i="13"/>
  <c r="J1624" i="13"/>
  <c r="K1624" i="13" s="1"/>
  <c r="L1699" i="13"/>
  <c r="J1699" i="13"/>
  <c r="K1699" i="13" s="1"/>
  <c r="L1166" i="13"/>
  <c r="J1166" i="13"/>
  <c r="K1166" i="13" s="1"/>
  <c r="L2450" i="13"/>
  <c r="J2450" i="13"/>
  <c r="K2450" i="13" s="1"/>
  <c r="L584" i="13"/>
  <c r="J584" i="13"/>
  <c r="K584" i="13" s="1"/>
  <c r="L2617" i="13"/>
  <c r="J2617" i="13"/>
  <c r="K2617" i="13" s="1"/>
  <c r="L563" i="13"/>
  <c r="J563" i="13"/>
  <c r="K563" i="13" s="1"/>
  <c r="L3990" i="13"/>
  <c r="J3990" i="13"/>
  <c r="K3990" i="13" s="1"/>
  <c r="L2306" i="13"/>
  <c r="J2306" i="13"/>
  <c r="K2306" i="13" s="1"/>
  <c r="L2371" i="13"/>
  <c r="J2371" i="13"/>
  <c r="K2371" i="13" s="1"/>
  <c r="L1850" i="13"/>
  <c r="J1850" i="13"/>
  <c r="K1850" i="13" s="1"/>
  <c r="L1012" i="13"/>
  <c r="J1012" i="13"/>
  <c r="K1012" i="13" s="1"/>
  <c r="L2631" i="13"/>
  <c r="J2631" i="13"/>
  <c r="K2631" i="13" s="1"/>
  <c r="L517" i="13"/>
  <c r="J517" i="13"/>
  <c r="K517" i="13" s="1"/>
  <c r="L1497" i="13"/>
  <c r="J1497" i="13"/>
  <c r="K1497" i="13" s="1"/>
  <c r="L3716" i="13"/>
  <c r="J3716" i="13"/>
  <c r="K3716" i="13" s="1"/>
  <c r="L2507" i="13"/>
  <c r="J2507" i="13"/>
  <c r="K2507" i="13" s="1"/>
  <c r="L3332" i="13"/>
  <c r="J3332" i="13"/>
  <c r="K3332" i="13" s="1"/>
  <c r="L1307" i="13"/>
  <c r="J1307" i="13"/>
  <c r="K1307" i="13" s="1"/>
  <c r="L3564" i="13"/>
  <c r="J3564" i="13"/>
  <c r="K3564" i="13" s="1"/>
  <c r="L3113" i="13"/>
  <c r="J3113" i="13"/>
  <c r="K3113" i="13" s="1"/>
  <c r="L1622" i="13"/>
  <c r="J1622" i="13"/>
  <c r="K1622" i="13" s="1"/>
  <c r="L4067" i="13"/>
  <c r="J4067" i="13"/>
  <c r="K4067" i="13" s="1"/>
  <c r="L1546" i="13"/>
  <c r="J1546" i="13"/>
  <c r="K1546" i="13" s="1"/>
  <c r="L3292" i="13"/>
  <c r="J3292" i="13"/>
  <c r="K3292" i="13" s="1"/>
  <c r="L3274" i="13"/>
  <c r="J3274" i="13"/>
  <c r="K3274" i="13" s="1"/>
  <c r="L2063" i="13"/>
  <c r="J2063" i="13"/>
  <c r="K2063" i="13" s="1"/>
  <c r="L3398" i="13"/>
  <c r="J3398" i="13"/>
  <c r="K3398" i="13" s="1"/>
  <c r="L3252" i="13"/>
  <c r="J3252" i="13"/>
  <c r="K3252" i="13" s="1"/>
  <c r="L704" i="13"/>
  <c r="J704" i="13"/>
  <c r="K704" i="13" s="1"/>
  <c r="L618" i="13"/>
  <c r="J618" i="13"/>
  <c r="K618" i="13" s="1"/>
  <c r="L1601" i="13"/>
  <c r="J1601" i="13"/>
  <c r="K1601" i="13" s="1"/>
  <c r="L264" i="13"/>
  <c r="J264" i="13"/>
  <c r="K264" i="13" s="1"/>
  <c r="L276" i="13"/>
  <c r="J276" i="13"/>
  <c r="K276" i="13" s="1"/>
  <c r="L1555" i="13"/>
  <c r="J1555" i="13"/>
  <c r="K1555" i="13" s="1"/>
  <c r="L241" i="13"/>
  <c r="J241" i="13"/>
  <c r="K241" i="13" s="1"/>
  <c r="L3445" i="13"/>
  <c r="J3445" i="13"/>
  <c r="K3445" i="13" s="1"/>
  <c r="L2644" i="13"/>
  <c r="J2644" i="13"/>
  <c r="K2644" i="13" s="1"/>
  <c r="L3811" i="13"/>
  <c r="J3811" i="13"/>
  <c r="K3811" i="13" s="1"/>
  <c r="L1108" i="13"/>
  <c r="J1108" i="13"/>
  <c r="K1108" i="13" s="1"/>
  <c r="L1161" i="13"/>
  <c r="J1161" i="13"/>
  <c r="K1161" i="13" s="1"/>
  <c r="L29" i="13"/>
  <c r="J29" i="13"/>
  <c r="K29" i="13" s="1"/>
  <c r="L948" i="13"/>
  <c r="J948" i="13"/>
  <c r="K948" i="13" s="1"/>
  <c r="L3139" i="13"/>
  <c r="J3139" i="13"/>
  <c r="K3139" i="13" s="1"/>
  <c r="L2008" i="13"/>
  <c r="J2008" i="13"/>
  <c r="K2008" i="13" s="1"/>
  <c r="L95" i="13"/>
  <c r="J95" i="13"/>
  <c r="K95" i="13" s="1"/>
  <c r="L2456" i="13"/>
  <c r="J2456" i="13"/>
  <c r="K2456" i="13" s="1"/>
  <c r="L3441" i="13"/>
  <c r="J3441" i="13"/>
  <c r="K3441" i="13" s="1"/>
  <c r="L1385" i="13"/>
  <c r="J1385" i="13"/>
  <c r="K1385" i="13" s="1"/>
  <c r="L764" i="13"/>
  <c r="J764" i="13"/>
  <c r="K764" i="13" s="1"/>
  <c r="L683" i="13"/>
  <c r="J683" i="13"/>
  <c r="K683" i="13" s="1"/>
  <c r="L208" i="13"/>
  <c r="J208" i="13"/>
  <c r="K208" i="13" s="1"/>
  <c r="L3668" i="13"/>
  <c r="J3668" i="13"/>
  <c r="K3668" i="13" s="1"/>
  <c r="L252" i="13"/>
  <c r="J252" i="13"/>
  <c r="K252" i="13" s="1"/>
  <c r="L2220" i="13"/>
  <c r="J2220" i="13"/>
  <c r="K2220" i="13" s="1"/>
  <c r="L161" i="13"/>
  <c r="J161" i="13"/>
  <c r="K161" i="13" s="1"/>
  <c r="L2947" i="13"/>
  <c r="J2947" i="13"/>
  <c r="K2947" i="13" s="1"/>
  <c r="L3753" i="13"/>
  <c r="J3753" i="13"/>
  <c r="K3753" i="13" s="1"/>
  <c r="L1758" i="13"/>
  <c r="J1758" i="13"/>
  <c r="K1758" i="13" s="1"/>
  <c r="L1617" i="13"/>
  <c r="J1617" i="13"/>
  <c r="K1617" i="13" s="1"/>
  <c r="L219" i="13"/>
  <c r="J219" i="13"/>
  <c r="K219" i="13" s="1"/>
  <c r="L1123" i="13"/>
  <c r="J1123" i="13"/>
  <c r="K1123" i="13" s="1"/>
  <c r="L3226" i="13"/>
  <c r="J3226" i="13"/>
  <c r="K3226" i="13" s="1"/>
  <c r="L1178" i="13"/>
  <c r="J1178" i="13"/>
  <c r="K1178" i="13" s="1"/>
  <c r="L865" i="13"/>
  <c r="J865" i="13"/>
  <c r="K865" i="13" s="1"/>
  <c r="L588" i="13"/>
  <c r="J588" i="13"/>
  <c r="K588" i="13" s="1"/>
  <c r="L4074" i="13"/>
  <c r="J4074" i="13"/>
  <c r="K4074" i="13" s="1"/>
  <c r="L2473" i="13"/>
  <c r="J2473" i="13"/>
  <c r="K2473" i="13" s="1"/>
  <c r="L2302" i="13"/>
  <c r="J2302" i="13"/>
  <c r="K2302" i="13" s="1"/>
  <c r="L1147" i="13"/>
  <c r="J1147" i="13"/>
  <c r="K1147" i="13" s="1"/>
  <c r="L898" i="13"/>
  <c r="J898" i="13"/>
  <c r="K898" i="13" s="1"/>
  <c r="L2242" i="13"/>
  <c r="J2242" i="13"/>
  <c r="K2242" i="13" s="1"/>
  <c r="L2011" i="13"/>
  <c r="J2011" i="13"/>
  <c r="K2011" i="13" s="1"/>
  <c r="L148" i="13"/>
  <c r="J148" i="13"/>
  <c r="K148" i="13" s="1"/>
  <c r="L863" i="13"/>
  <c r="J863" i="13"/>
  <c r="K863" i="13" s="1"/>
  <c r="L3607" i="13"/>
  <c r="J3607" i="13"/>
  <c r="K3607" i="13" s="1"/>
  <c r="L140" i="13"/>
  <c r="J140" i="13"/>
  <c r="K140" i="13" s="1"/>
  <c r="L4150" i="13"/>
  <c r="J4150" i="13"/>
  <c r="K4150" i="13" s="1"/>
  <c r="L3808" i="13"/>
  <c r="J3808" i="13"/>
  <c r="K3808" i="13" s="1"/>
  <c r="L446" i="13"/>
  <c r="J446" i="13"/>
  <c r="K446" i="13" s="1"/>
  <c r="L3409" i="13"/>
  <c r="J3409" i="13"/>
  <c r="K3409" i="13" s="1"/>
  <c r="L531" i="13"/>
  <c r="J531" i="13"/>
  <c r="K531" i="13" s="1"/>
  <c r="L1977" i="13"/>
  <c r="J1977" i="13"/>
  <c r="K1977" i="13" s="1"/>
  <c r="L4019" i="13"/>
  <c r="J4019" i="13"/>
  <c r="K4019" i="13" s="1"/>
  <c r="L3870" i="13"/>
  <c r="J3870" i="13"/>
  <c r="K3870" i="13" s="1"/>
  <c r="L1036" i="13"/>
  <c r="J1036" i="13"/>
  <c r="K1036" i="13" s="1"/>
  <c r="L384" i="13"/>
  <c r="J384" i="13"/>
  <c r="K384" i="13" s="1"/>
  <c r="L4022" i="13"/>
  <c r="J4022" i="13"/>
  <c r="K4022" i="13" s="1"/>
  <c r="L1541" i="13"/>
  <c r="J1541" i="13"/>
  <c r="K1541" i="13" s="1"/>
  <c r="L1184" i="13"/>
  <c r="J1184" i="13"/>
  <c r="K1184" i="13" s="1"/>
  <c r="L2246" i="13"/>
  <c r="J2246" i="13"/>
  <c r="K2246" i="13" s="1"/>
  <c r="L3358" i="13"/>
  <c r="J3358" i="13"/>
  <c r="K3358" i="13" s="1"/>
  <c r="L3372" i="13"/>
  <c r="J3372" i="13"/>
  <c r="K3372" i="13" s="1"/>
  <c r="L886" i="13"/>
  <c r="J886" i="13"/>
  <c r="K886" i="13" s="1"/>
  <c r="L914" i="13"/>
  <c r="J914" i="13"/>
  <c r="K914" i="13" s="1"/>
  <c r="L3487" i="13"/>
  <c r="J3487" i="13"/>
  <c r="K3487" i="13" s="1"/>
  <c r="L4027" i="13"/>
  <c r="J4027" i="13"/>
  <c r="K4027" i="13" s="1"/>
  <c r="L2829" i="13"/>
  <c r="J2829" i="13"/>
  <c r="K2829" i="13" s="1"/>
  <c r="L2837" i="13"/>
  <c r="J2837" i="13"/>
  <c r="K2837" i="13" s="1"/>
  <c r="L491" i="13"/>
  <c r="J491" i="13"/>
  <c r="K491" i="13" s="1"/>
  <c r="L2923" i="13"/>
  <c r="J2923" i="13"/>
  <c r="K2923" i="13" s="1"/>
  <c r="L3832" i="13"/>
  <c r="J3832" i="13"/>
  <c r="K3832" i="13" s="1"/>
  <c r="L209" i="13"/>
  <c r="J209" i="13"/>
  <c r="K209" i="13" s="1"/>
  <c r="L3211" i="13"/>
  <c r="J3211" i="13"/>
  <c r="K3211" i="13" s="1"/>
  <c r="L3015" i="13"/>
  <c r="J3015" i="13"/>
  <c r="K3015" i="13" s="1"/>
  <c r="L3617" i="13"/>
  <c r="J3617" i="13"/>
  <c r="K3617" i="13" s="1"/>
  <c r="L2741" i="13"/>
  <c r="J2741" i="13"/>
  <c r="K2741" i="13" s="1"/>
  <c r="L3381" i="13"/>
  <c r="J3381" i="13"/>
  <c r="K3381" i="13" s="1"/>
  <c r="L835" i="13"/>
  <c r="J835" i="13"/>
  <c r="K835" i="13" s="1"/>
  <c r="L442" i="13"/>
  <c r="J442" i="13"/>
  <c r="K442" i="13" s="1"/>
  <c r="L3889" i="13"/>
  <c r="J3889" i="13"/>
  <c r="K3889" i="13" s="1"/>
  <c r="L3512" i="13"/>
  <c r="J3512" i="13"/>
  <c r="K3512" i="13" s="1"/>
  <c r="L345" i="13"/>
  <c r="J345" i="13"/>
  <c r="K345" i="13" s="1"/>
  <c r="L935" i="13"/>
  <c r="J935" i="13"/>
  <c r="K935" i="13" s="1"/>
  <c r="L440" i="13"/>
  <c r="J440" i="13"/>
  <c r="K440" i="13" s="1"/>
  <c r="L3734" i="13"/>
  <c r="J3734" i="13"/>
  <c r="K3734" i="13" s="1"/>
  <c r="L1117" i="13"/>
  <c r="J1117" i="13"/>
  <c r="K1117" i="13" s="1"/>
  <c r="L2355" i="13"/>
  <c r="J2355" i="13"/>
  <c r="K2355" i="13" s="1"/>
  <c r="L344" i="13"/>
  <c r="J344" i="13"/>
  <c r="K344" i="13" s="1"/>
  <c r="L816" i="13"/>
  <c r="J816" i="13"/>
  <c r="K816" i="13" s="1"/>
  <c r="L1005" i="13"/>
  <c r="J1005" i="13"/>
  <c r="K1005" i="13" s="1"/>
  <c r="L1490" i="13"/>
  <c r="J1490" i="13"/>
  <c r="K1490" i="13" s="1"/>
  <c r="L1190" i="13"/>
  <c r="J1190" i="13"/>
  <c r="K1190" i="13" s="1"/>
  <c r="L3770" i="13"/>
  <c r="J3770" i="13"/>
  <c r="K3770" i="13" s="1"/>
  <c r="L2640" i="13"/>
  <c r="J2640" i="13"/>
  <c r="K2640" i="13" s="1"/>
  <c r="L1636" i="13"/>
  <c r="J1636" i="13"/>
  <c r="K1636" i="13" s="1"/>
  <c r="L3307" i="13"/>
  <c r="J3307" i="13"/>
  <c r="K3307" i="13" s="1"/>
  <c r="L401" i="13"/>
  <c r="J401" i="13"/>
  <c r="K401" i="13" s="1"/>
  <c r="L1621" i="13"/>
  <c r="J1621" i="13"/>
  <c r="K1621" i="13" s="1"/>
  <c r="L3625" i="13"/>
  <c r="J3625" i="13"/>
  <c r="K3625" i="13" s="1"/>
  <c r="L3457" i="13"/>
  <c r="J3457" i="13"/>
  <c r="K3457" i="13" s="1"/>
  <c r="L4106" i="13"/>
  <c r="J4106" i="13"/>
  <c r="K4106" i="13" s="1"/>
  <c r="L3233" i="13"/>
  <c r="J3233" i="13"/>
  <c r="K3233" i="13" s="1"/>
  <c r="L2825" i="13"/>
  <c r="J2825" i="13"/>
  <c r="K2825" i="13" s="1"/>
  <c r="L1835" i="13"/>
  <c r="J1835" i="13"/>
  <c r="K1835" i="13" s="1"/>
  <c r="L3245" i="13"/>
  <c r="J3245" i="13"/>
  <c r="K3245" i="13" s="1"/>
  <c r="L2140" i="13"/>
  <c r="J2140" i="13"/>
  <c r="K2140" i="13" s="1"/>
  <c r="L1779" i="13"/>
  <c r="J1779" i="13"/>
  <c r="K1779" i="13" s="1"/>
  <c r="L1753" i="13"/>
  <c r="J1753" i="13"/>
  <c r="K1753" i="13" s="1"/>
  <c r="L2981" i="13"/>
  <c r="J2981" i="13"/>
  <c r="K2981" i="13" s="1"/>
  <c r="L2196" i="13"/>
  <c r="J2196" i="13"/>
  <c r="K2196" i="13" s="1"/>
  <c r="L3295" i="13"/>
  <c r="J3295" i="13"/>
  <c r="K3295" i="13" s="1"/>
  <c r="L1227" i="13"/>
  <c r="J1227" i="13"/>
  <c r="K1227" i="13" s="1"/>
  <c r="L3265" i="13"/>
  <c r="J3265" i="13"/>
  <c r="K3265" i="13" s="1"/>
  <c r="L3036" i="13"/>
  <c r="J3036" i="13"/>
  <c r="K3036" i="13" s="1"/>
  <c r="L2890" i="13"/>
  <c r="J2890" i="13"/>
  <c r="K2890" i="13" s="1"/>
  <c r="L2073" i="13"/>
  <c r="J2073" i="13"/>
  <c r="K2073" i="13" s="1"/>
  <c r="L259" i="13"/>
  <c r="J259" i="13"/>
  <c r="K259" i="13" s="1"/>
  <c r="L2104" i="13"/>
  <c r="J2104" i="13"/>
  <c r="K2104" i="13" s="1"/>
  <c r="L4111" i="13"/>
  <c r="J4111" i="13"/>
  <c r="K4111" i="13" s="1"/>
  <c r="L85" i="13"/>
  <c r="J85" i="13"/>
  <c r="K85" i="13" s="1"/>
  <c r="L2655" i="13"/>
  <c r="J2655" i="13"/>
  <c r="K2655" i="13" s="1"/>
  <c r="L1237" i="13"/>
  <c r="J1237" i="13"/>
  <c r="K1237" i="13" s="1"/>
  <c r="L1367" i="13"/>
  <c r="J1367" i="13"/>
  <c r="K1367" i="13" s="1"/>
  <c r="L1236" i="13"/>
  <c r="J1236" i="13"/>
  <c r="K1236" i="13" s="1"/>
  <c r="L3435" i="13"/>
  <c r="J3435" i="13"/>
  <c r="K3435" i="13" s="1"/>
  <c r="L1597" i="13"/>
  <c r="J1597" i="13"/>
  <c r="K1597" i="13" s="1"/>
  <c r="L1098" i="13"/>
  <c r="J1098" i="13"/>
  <c r="K1098" i="13" s="1"/>
  <c r="L481" i="13"/>
  <c r="J481" i="13"/>
  <c r="K481" i="13" s="1"/>
  <c r="L297" i="13"/>
  <c r="J297" i="13"/>
  <c r="K297" i="13" s="1"/>
  <c r="L3288" i="13"/>
  <c r="J3288" i="13"/>
  <c r="K3288" i="13" s="1"/>
  <c r="L358" i="13"/>
  <c r="J358" i="13"/>
  <c r="K358" i="13" s="1"/>
  <c r="L2638" i="13"/>
  <c r="J2638" i="13"/>
  <c r="K2638" i="13" s="1"/>
  <c r="L1134" i="13"/>
  <c r="J1134" i="13"/>
  <c r="K1134" i="13" s="1"/>
  <c r="L2289" i="13"/>
  <c r="J2289" i="13"/>
  <c r="K2289" i="13" s="1"/>
  <c r="L1208" i="13"/>
  <c r="J1208" i="13"/>
  <c r="K1208" i="13" s="1"/>
  <c r="L987" i="13"/>
  <c r="J987" i="13"/>
  <c r="K987" i="13" s="1"/>
  <c r="L1326" i="13"/>
  <c r="J1326" i="13"/>
  <c r="K1326" i="13" s="1"/>
  <c r="L2935" i="13"/>
  <c r="J2935" i="13"/>
  <c r="K2935" i="13" s="1"/>
  <c r="L3197" i="13"/>
  <c r="J3197" i="13"/>
  <c r="K3197" i="13" s="1"/>
  <c r="L1425" i="13"/>
  <c r="J1425" i="13"/>
  <c r="K1425" i="13" s="1"/>
  <c r="L817" i="13"/>
  <c r="J817" i="13"/>
  <c r="K817" i="13" s="1"/>
  <c r="L43" i="13"/>
  <c r="J43" i="13"/>
  <c r="K43" i="13" s="1"/>
  <c r="L3955" i="13"/>
  <c r="J3955" i="13"/>
  <c r="K3955" i="13" s="1"/>
  <c r="L2538" i="13"/>
  <c r="J2538" i="13"/>
  <c r="K2538" i="13" s="1"/>
  <c r="L2287" i="13"/>
  <c r="J2287" i="13"/>
  <c r="K2287" i="13" s="1"/>
  <c r="L3414" i="13"/>
  <c r="J3414" i="13"/>
  <c r="K3414" i="13" s="1"/>
  <c r="L2781" i="13"/>
  <c r="J2781" i="13"/>
  <c r="K2781" i="13" s="1"/>
  <c r="L3667" i="13"/>
  <c r="J3667" i="13"/>
  <c r="K3667" i="13" s="1"/>
  <c r="L2221" i="13"/>
  <c r="J2221" i="13"/>
  <c r="K2221" i="13" s="1"/>
  <c r="L165" i="13"/>
  <c r="J165" i="13"/>
  <c r="K165" i="13" s="1"/>
  <c r="L990" i="13"/>
  <c r="J990" i="13"/>
  <c r="K990" i="13" s="1"/>
  <c r="L3647" i="13"/>
  <c r="J3647" i="13"/>
  <c r="K3647" i="13" s="1"/>
  <c r="L3673" i="13"/>
  <c r="J3673" i="13"/>
  <c r="K3673" i="13" s="1"/>
  <c r="L4108" i="13"/>
  <c r="J4108" i="13"/>
  <c r="K4108" i="13" s="1"/>
  <c r="L90" i="13"/>
  <c r="J90" i="13"/>
  <c r="K90" i="13" s="1"/>
  <c r="L1360" i="13"/>
  <c r="J1360" i="13"/>
  <c r="K1360" i="13" s="1"/>
  <c r="L1964" i="13"/>
  <c r="J1964" i="13"/>
  <c r="K1964" i="13" s="1"/>
  <c r="L92" i="13"/>
  <c r="J92" i="13"/>
  <c r="K92" i="13" s="1"/>
  <c r="L1947" i="13"/>
  <c r="J1947" i="13"/>
  <c r="K1947" i="13" s="1"/>
  <c r="L3098" i="13"/>
  <c r="J3098" i="13"/>
  <c r="K3098" i="13" s="1"/>
  <c r="L3703" i="13"/>
  <c r="J3703" i="13"/>
  <c r="K3703" i="13" s="1"/>
  <c r="L2720" i="13"/>
  <c r="J2720" i="13"/>
  <c r="K2720" i="13" s="1"/>
  <c r="L3634" i="13"/>
  <c r="J3634" i="13"/>
  <c r="K3634" i="13" s="1"/>
  <c r="L326" i="13"/>
  <c r="J326" i="13"/>
  <c r="K326" i="13" s="1"/>
  <c r="L2315" i="13"/>
  <c r="J2315" i="13"/>
  <c r="K2315" i="13" s="1"/>
  <c r="L251" i="13"/>
  <c r="J251" i="13"/>
  <c r="K251" i="13" s="1"/>
  <c r="L3900" i="13"/>
  <c r="J3900" i="13"/>
  <c r="K3900" i="13" s="1"/>
  <c r="L811" i="13"/>
  <c r="J811" i="13"/>
  <c r="K811" i="13" s="1"/>
  <c r="L3018" i="13"/>
  <c r="J3018" i="13"/>
  <c r="K3018" i="13" s="1"/>
  <c r="L715" i="13"/>
  <c r="J715" i="13"/>
  <c r="K715" i="13" s="1"/>
  <c r="L3562" i="13"/>
  <c r="J3562" i="13"/>
  <c r="K3562" i="13" s="1"/>
  <c r="L2489" i="13"/>
  <c r="J2489" i="13"/>
  <c r="K2489" i="13" s="1"/>
  <c r="L611" i="13"/>
  <c r="J611" i="13"/>
  <c r="K611" i="13" s="1"/>
  <c r="L2101" i="13"/>
  <c r="J2101" i="13"/>
  <c r="K2101" i="13" s="1"/>
  <c r="L537" i="13"/>
  <c r="J537" i="13"/>
  <c r="K537" i="13" s="1"/>
  <c r="L1281" i="13"/>
  <c r="J1281" i="13"/>
  <c r="K1281" i="13" s="1"/>
  <c r="L291" i="13"/>
  <c r="J291" i="13"/>
  <c r="K291" i="13" s="1"/>
  <c r="L1884" i="13"/>
  <c r="J1884" i="13"/>
  <c r="K1884" i="13" s="1"/>
  <c r="L2414" i="13"/>
  <c r="J2414" i="13"/>
  <c r="K2414" i="13" s="1"/>
  <c r="L868" i="13"/>
  <c r="J868" i="13"/>
  <c r="K868" i="13" s="1"/>
  <c r="L2583" i="13"/>
  <c r="J2583" i="13"/>
  <c r="K2583" i="13" s="1"/>
  <c r="L2731" i="13"/>
  <c r="J2731" i="13"/>
  <c r="K2731" i="13" s="1"/>
  <c r="L3681" i="13"/>
  <c r="J3681" i="13"/>
  <c r="K3681" i="13" s="1"/>
  <c r="L1719" i="13"/>
  <c r="J1719" i="13"/>
  <c r="K1719" i="13" s="1"/>
  <c r="L2811" i="13"/>
  <c r="J2811" i="13"/>
  <c r="K2811" i="13" s="1"/>
  <c r="L3248" i="13"/>
  <c r="J3248" i="13"/>
  <c r="K3248" i="13" s="1"/>
  <c r="L1071" i="13"/>
  <c r="J1071" i="13"/>
  <c r="K1071" i="13" s="1"/>
  <c r="L4103" i="13"/>
  <c r="J4103" i="13"/>
  <c r="K4103" i="13" s="1"/>
  <c r="L1106" i="13"/>
  <c r="J1106" i="13"/>
  <c r="K1106" i="13" s="1"/>
  <c r="L1270" i="13"/>
  <c r="J1270" i="13"/>
  <c r="K1270" i="13" s="1"/>
  <c r="L2545" i="13"/>
  <c r="J2545" i="13"/>
  <c r="K2545" i="13" s="1"/>
  <c r="L1266" i="13"/>
  <c r="J1266" i="13"/>
  <c r="K1266" i="13" s="1"/>
  <c r="L3249" i="13"/>
  <c r="J3249" i="13"/>
  <c r="K3249" i="13" s="1"/>
  <c r="L2192" i="13"/>
  <c r="J2192" i="13"/>
  <c r="K2192" i="13" s="1"/>
  <c r="L4023" i="13"/>
  <c r="J4023" i="13"/>
  <c r="K4023" i="13" s="1"/>
  <c r="L19" i="13"/>
  <c r="J19" i="13"/>
  <c r="K19" i="13" s="1"/>
  <c r="L2048" i="13"/>
  <c r="J2048" i="13"/>
  <c r="K2048" i="13" s="1"/>
  <c r="L1536" i="13"/>
  <c r="J1536" i="13"/>
  <c r="K1536" i="13" s="1"/>
  <c r="L2170" i="13"/>
  <c r="J2170" i="13"/>
  <c r="K2170" i="13" s="1"/>
  <c r="L2972" i="13"/>
  <c r="J2972" i="13"/>
  <c r="K2972" i="13" s="1"/>
  <c r="L2765" i="13"/>
  <c r="J2765" i="13"/>
  <c r="K2765" i="13" s="1"/>
  <c r="L3146" i="13"/>
  <c r="J3146" i="13"/>
  <c r="K3146" i="13" s="1"/>
  <c r="L3983" i="13"/>
  <c r="J3983" i="13"/>
  <c r="K3983" i="13" s="1"/>
  <c r="L3449" i="13"/>
  <c r="J3449" i="13"/>
  <c r="K3449" i="13" s="1"/>
  <c r="L1923" i="13"/>
  <c r="J1923" i="13"/>
  <c r="K1923" i="13" s="1"/>
  <c r="L1794" i="13"/>
  <c r="J1794" i="13"/>
  <c r="K1794" i="13" s="1"/>
  <c r="L2039" i="13"/>
  <c r="J2039" i="13"/>
  <c r="K2039" i="13" s="1"/>
  <c r="L3294" i="13"/>
  <c r="J3294" i="13"/>
  <c r="K3294" i="13" s="1"/>
  <c r="L3293" i="13"/>
  <c r="J3293" i="13"/>
  <c r="K3293" i="13" s="1"/>
  <c r="L2206" i="13"/>
  <c r="J2206" i="13"/>
  <c r="K2206" i="13" s="1"/>
  <c r="L474" i="13"/>
  <c r="J474" i="13"/>
  <c r="K474" i="13" s="1"/>
  <c r="L3563" i="13"/>
  <c r="J3563" i="13"/>
  <c r="K3563" i="13" s="1"/>
  <c r="L1961" i="13"/>
  <c r="J1961" i="13"/>
  <c r="K1961" i="13" s="1"/>
  <c r="L3466" i="13"/>
  <c r="J3466" i="13"/>
  <c r="K3466" i="13" s="1"/>
  <c r="L1896" i="13"/>
  <c r="J1896" i="13"/>
  <c r="K1896" i="13" s="1"/>
  <c r="L4034" i="13"/>
  <c r="J4034" i="13"/>
  <c r="K4034" i="13" s="1"/>
  <c r="L2144" i="13"/>
  <c r="J2144" i="13"/>
  <c r="K2144" i="13" s="1"/>
  <c r="L1042" i="13"/>
  <c r="J1042" i="13"/>
  <c r="K1042" i="13" s="1"/>
  <c r="L2973" i="13"/>
  <c r="J2973" i="13"/>
  <c r="K2973" i="13" s="1"/>
  <c r="L483" i="13"/>
  <c r="J483" i="13"/>
  <c r="K483" i="13" s="1"/>
  <c r="L466" i="13"/>
  <c r="J466" i="13"/>
  <c r="K466" i="13" s="1"/>
  <c r="L1245" i="13"/>
  <c r="J1245" i="13"/>
  <c r="K1245" i="13" s="1"/>
  <c r="L3621" i="13"/>
  <c r="J3621" i="13"/>
  <c r="K3621" i="13" s="1"/>
  <c r="L918" i="13"/>
  <c r="J918" i="13"/>
  <c r="K918" i="13" s="1"/>
  <c r="L3913" i="13"/>
  <c r="J3913" i="13"/>
  <c r="K3913" i="13" s="1"/>
  <c r="L89" i="13"/>
  <c r="J89" i="13"/>
  <c r="K89" i="13" s="1"/>
  <c r="L3150" i="13"/>
  <c r="J3150" i="13"/>
  <c r="K3150" i="13" s="1"/>
  <c r="L2682" i="13"/>
  <c r="J2682" i="13"/>
  <c r="K2682" i="13" s="1"/>
  <c r="L3995" i="13"/>
  <c r="J3995" i="13"/>
  <c r="K3995" i="13" s="1"/>
  <c r="L3783" i="13"/>
  <c r="J3783" i="13"/>
  <c r="K3783" i="13" s="1"/>
  <c r="L441" i="13"/>
  <c r="J441" i="13"/>
  <c r="K441" i="13" s="1"/>
  <c r="L877" i="13"/>
  <c r="J877" i="13"/>
  <c r="K877" i="13" s="1"/>
  <c r="L1607" i="13"/>
  <c r="J1607" i="13"/>
  <c r="K1607" i="13" s="1"/>
  <c r="L3598" i="13"/>
  <c r="J3598" i="13"/>
  <c r="K3598" i="13" s="1"/>
  <c r="L2797" i="13"/>
  <c r="J2797" i="13"/>
  <c r="K2797" i="13" s="1"/>
  <c r="L2245" i="13"/>
  <c r="J2245" i="13"/>
  <c r="K2245" i="13" s="1"/>
  <c r="L3147" i="13"/>
  <c r="J3147" i="13"/>
  <c r="K3147" i="13" s="1"/>
  <c r="L3223" i="13"/>
  <c r="J3223" i="13"/>
  <c r="K3223" i="13" s="1"/>
  <c r="L2771" i="13"/>
  <c r="J2771" i="13"/>
  <c r="K2771" i="13" s="1"/>
  <c r="L4040" i="13"/>
  <c r="J4040" i="13"/>
  <c r="K4040" i="13" s="1"/>
  <c r="L332" i="13"/>
  <c r="J332" i="13"/>
  <c r="K332" i="13" s="1"/>
  <c r="L1626" i="13"/>
  <c r="J1626" i="13"/>
  <c r="K1626" i="13" s="1"/>
  <c r="L2514" i="13"/>
  <c r="J2514" i="13"/>
  <c r="K2514" i="13" s="1"/>
  <c r="L844" i="13"/>
  <c r="J844" i="13"/>
  <c r="K844" i="13" s="1"/>
  <c r="L2843" i="13"/>
  <c r="J2843" i="13"/>
  <c r="K2843" i="13" s="1"/>
  <c r="L1000" i="13"/>
  <c r="J1000" i="13"/>
  <c r="K1000" i="13" s="1"/>
  <c r="L2415" i="13"/>
  <c r="J2415" i="13"/>
  <c r="K2415" i="13" s="1"/>
  <c r="L1328" i="13"/>
  <c r="J1328" i="13"/>
  <c r="K1328" i="13" s="1"/>
  <c r="L842" i="13"/>
  <c r="J842" i="13"/>
  <c r="K842" i="13" s="1"/>
  <c r="L3721" i="13"/>
  <c r="J3721" i="13"/>
  <c r="K3721" i="13" s="1"/>
  <c r="L919" i="13"/>
  <c r="J919" i="13"/>
  <c r="K919" i="13" s="1"/>
  <c r="L3939" i="13"/>
  <c r="J3939" i="13"/>
  <c r="K3939" i="13" s="1"/>
  <c r="L2179" i="13"/>
  <c r="J2179" i="13"/>
  <c r="K2179" i="13" s="1"/>
  <c r="L1022" i="13"/>
  <c r="J1022" i="13"/>
  <c r="K1022" i="13" s="1"/>
  <c r="L1865" i="13"/>
  <c r="J1865" i="13"/>
  <c r="K1865" i="13" s="1"/>
  <c r="L2367" i="13"/>
  <c r="J2367" i="13"/>
  <c r="K2367" i="13" s="1"/>
  <c r="L1182" i="13"/>
  <c r="J1182" i="13"/>
  <c r="K1182" i="13" s="1"/>
  <c r="L2325" i="13"/>
  <c r="J2325" i="13"/>
  <c r="K2325" i="13" s="1"/>
  <c r="L2226" i="13"/>
  <c r="J2226" i="13"/>
  <c r="K2226" i="13" s="1"/>
  <c r="L1068" i="13"/>
  <c r="J1068" i="13"/>
  <c r="K1068" i="13" s="1"/>
  <c r="L1714" i="13"/>
  <c r="J1714" i="13"/>
  <c r="K1714" i="13" s="1"/>
  <c r="L2486" i="13"/>
  <c r="J2486" i="13"/>
  <c r="K2486" i="13" s="1"/>
  <c r="L1828" i="13"/>
  <c r="J1828" i="13"/>
  <c r="K1828" i="13" s="1"/>
  <c r="L1194" i="13"/>
  <c r="J1194" i="13"/>
  <c r="K1194" i="13" s="1"/>
  <c r="L1313" i="13"/>
  <c r="J1313" i="13"/>
  <c r="K1313" i="13" s="1"/>
  <c r="L3963" i="13"/>
  <c r="J3963" i="13"/>
  <c r="K3963" i="13" s="1"/>
  <c r="L2091" i="13"/>
  <c r="J2091" i="13"/>
  <c r="K2091" i="13" s="1"/>
  <c r="L3238" i="13"/>
  <c r="J3238" i="13"/>
  <c r="K3238" i="13" s="1"/>
  <c r="L1757" i="13"/>
  <c r="J1757" i="13"/>
  <c r="K1757" i="13" s="1"/>
  <c r="L1144" i="13"/>
  <c r="J1144" i="13"/>
  <c r="K1144" i="13" s="1"/>
  <c r="L3259" i="13"/>
  <c r="J3259" i="13"/>
  <c r="K3259" i="13" s="1"/>
  <c r="L1556" i="13"/>
  <c r="J1556" i="13"/>
  <c r="K1556" i="13" s="1"/>
  <c r="L1793" i="13"/>
  <c r="J1793" i="13"/>
  <c r="K1793" i="13" s="1"/>
  <c r="L3771" i="13"/>
  <c r="J3771" i="13"/>
  <c r="K3771" i="13" s="1"/>
  <c r="L766" i="13"/>
  <c r="J766" i="13"/>
  <c r="K766" i="13" s="1"/>
  <c r="L1041" i="13"/>
  <c r="J1041" i="13"/>
  <c r="K1041" i="13" s="1"/>
  <c r="L869" i="13"/>
  <c r="J869" i="13"/>
  <c r="K869" i="13" s="1"/>
  <c r="L3198" i="13"/>
  <c r="J3198" i="13"/>
  <c r="K3198" i="13" s="1"/>
  <c r="L3764" i="13"/>
  <c r="J3764" i="13"/>
  <c r="K3764" i="13" s="1"/>
  <c r="L2715" i="13"/>
  <c r="J2715" i="13"/>
  <c r="K2715" i="13" s="1"/>
  <c r="L32" i="13"/>
  <c r="J32" i="13"/>
  <c r="K32" i="13" s="1"/>
  <c r="L3692" i="13"/>
  <c r="J3692" i="13"/>
  <c r="K3692" i="13" s="1"/>
  <c r="L4029" i="13"/>
  <c r="J4029" i="13"/>
  <c r="K4029" i="13" s="1"/>
  <c r="L2121" i="13"/>
  <c r="J2121" i="13"/>
  <c r="K2121" i="13" s="1"/>
  <c r="L663" i="13"/>
  <c r="J663" i="13"/>
  <c r="K663" i="13" s="1"/>
  <c r="L591" i="13"/>
  <c r="J591" i="13"/>
  <c r="K591" i="13" s="1"/>
  <c r="L1901" i="13"/>
  <c r="J1901" i="13"/>
  <c r="K1901" i="13" s="1"/>
  <c r="L111" i="13"/>
  <c r="J111" i="13"/>
  <c r="K111" i="13" s="1"/>
  <c r="L1664" i="13"/>
  <c r="J1664" i="13"/>
  <c r="K1664" i="13" s="1"/>
  <c r="L2171" i="13"/>
  <c r="J2171" i="13"/>
  <c r="K2171" i="13" s="1"/>
  <c r="L4098" i="13"/>
  <c r="J4098" i="13"/>
  <c r="K4098" i="13" s="1"/>
  <c r="L1375" i="13"/>
  <c r="J1375" i="13"/>
  <c r="K1375" i="13" s="1"/>
  <c r="L1474" i="13"/>
  <c r="J1474" i="13"/>
  <c r="K1474" i="13" s="1"/>
  <c r="L789" i="13"/>
  <c r="J789" i="13"/>
  <c r="K789" i="13" s="1"/>
  <c r="L758" i="13"/>
  <c r="J758" i="13"/>
  <c r="K758" i="13" s="1"/>
  <c r="L2905" i="13"/>
  <c r="J2905" i="13"/>
  <c r="K2905" i="13" s="1"/>
  <c r="L4168" i="13"/>
  <c r="J4168" i="13"/>
  <c r="K4168" i="13" s="1"/>
  <c r="L295" i="13"/>
  <c r="J295" i="13"/>
  <c r="K295" i="13" s="1"/>
  <c r="L2737" i="13"/>
  <c r="J2737" i="13"/>
  <c r="K2737" i="13" s="1"/>
  <c r="L3515" i="13"/>
  <c r="J3515" i="13"/>
  <c r="K3515" i="13" s="1"/>
  <c r="L1993" i="13"/>
  <c r="J1993" i="13"/>
  <c r="K1993" i="13" s="1"/>
  <c r="L625" i="13"/>
  <c r="J625" i="13"/>
  <c r="K625" i="13" s="1"/>
  <c r="L3761" i="13"/>
  <c r="J3761" i="13"/>
  <c r="K3761" i="13" s="1"/>
  <c r="L1423" i="13"/>
  <c r="J1423" i="13"/>
  <c r="K1423" i="13" s="1"/>
  <c r="L3115" i="13"/>
  <c r="J3115" i="13"/>
  <c r="K3115" i="13" s="1"/>
  <c r="L831" i="13"/>
  <c r="J831" i="13"/>
  <c r="K831" i="13" s="1"/>
  <c r="L2215" i="13"/>
  <c r="J2215" i="13"/>
  <c r="K2215" i="13" s="1"/>
  <c r="L2989" i="13"/>
  <c r="J2989" i="13"/>
  <c r="K2989" i="13" s="1"/>
  <c r="L1335" i="13"/>
  <c r="J1335" i="13"/>
  <c r="K1335" i="13" s="1"/>
  <c r="L2992" i="13"/>
  <c r="J2992" i="13"/>
  <c r="K2992" i="13" s="1"/>
  <c r="L796" i="13"/>
  <c r="J796" i="13"/>
  <c r="K796" i="13" s="1"/>
  <c r="L1535" i="13"/>
  <c r="J1535" i="13"/>
  <c r="K1535" i="13" s="1"/>
  <c r="L1333" i="13"/>
  <c r="J1333" i="13"/>
  <c r="K1333" i="13" s="1"/>
  <c r="L1075" i="13"/>
  <c r="J1075" i="13"/>
  <c r="K1075" i="13" s="1"/>
  <c r="L1031" i="13"/>
  <c r="J1031" i="13"/>
  <c r="K1031" i="13" s="1"/>
  <c r="L1678" i="13"/>
  <c r="J1678" i="13"/>
  <c r="K1678" i="13" s="1"/>
  <c r="L2202" i="13"/>
  <c r="J2202" i="13"/>
  <c r="K2202" i="13" s="1"/>
  <c r="L172" i="13"/>
  <c r="J172" i="13"/>
  <c r="K172" i="13" s="1"/>
  <c r="L200" i="13"/>
  <c r="J200" i="13"/>
  <c r="K200" i="13" s="1"/>
  <c r="L1386" i="13"/>
  <c r="J1386" i="13"/>
  <c r="K1386" i="13" s="1"/>
  <c r="L3936" i="13"/>
  <c r="J3936" i="13"/>
  <c r="K3936" i="13" s="1"/>
  <c r="L3025" i="13"/>
  <c r="J3025" i="13"/>
  <c r="K3025" i="13" s="1"/>
  <c r="L956" i="13"/>
  <c r="J956" i="13"/>
  <c r="K956" i="13" s="1"/>
  <c r="L367" i="13"/>
  <c r="J367" i="13"/>
  <c r="K367" i="13" s="1"/>
  <c r="L426" i="13"/>
  <c r="J426" i="13"/>
  <c r="K426" i="13" s="1"/>
  <c r="L3912" i="13"/>
  <c r="J3912" i="13"/>
  <c r="K3912" i="13" s="1"/>
  <c r="L2404" i="13"/>
  <c r="J2404" i="13"/>
  <c r="K2404" i="13" s="1"/>
  <c r="L2814" i="13"/>
  <c r="J2814" i="13"/>
  <c r="K2814" i="13" s="1"/>
  <c r="L780" i="13"/>
  <c r="J780" i="13"/>
  <c r="K780" i="13" s="1"/>
  <c r="L1888" i="13"/>
  <c r="J1888" i="13"/>
  <c r="K1888" i="13" s="1"/>
  <c r="L2673" i="13"/>
  <c r="J2673" i="13"/>
  <c r="K2673" i="13" s="1"/>
  <c r="L4094" i="13"/>
  <c r="J4094" i="13"/>
  <c r="K4094" i="13" s="1"/>
  <c r="L1427" i="13"/>
  <c r="J1427" i="13"/>
  <c r="K1427" i="13" s="1"/>
  <c r="L3841" i="13"/>
  <c r="J3841" i="13"/>
  <c r="K3841" i="13" s="1"/>
  <c r="L128" i="13"/>
  <c r="J128" i="13"/>
  <c r="K128" i="13" s="1"/>
  <c r="L2496" i="13"/>
  <c r="J2496" i="13"/>
  <c r="K2496" i="13" s="1"/>
  <c r="L4003" i="13"/>
  <c r="J4003" i="13"/>
  <c r="K4003" i="13" s="1"/>
  <c r="L3480" i="13"/>
  <c r="J3480" i="13"/>
  <c r="K3480" i="13" s="1"/>
  <c r="L1398" i="13"/>
  <c r="J1398" i="13"/>
  <c r="K1398" i="13" s="1"/>
  <c r="L1527" i="13"/>
  <c r="J1527" i="13"/>
  <c r="K1527" i="13" s="1"/>
  <c r="L1790" i="13"/>
  <c r="J1790" i="13"/>
  <c r="K1790" i="13" s="1"/>
  <c r="L1992" i="13"/>
  <c r="J1992" i="13"/>
  <c r="K1992" i="13" s="1"/>
  <c r="L1506" i="13"/>
  <c r="J1506" i="13"/>
  <c r="K1506" i="13" s="1"/>
  <c r="L315" i="13"/>
  <c r="J315" i="13"/>
  <c r="K315" i="13" s="1"/>
  <c r="L2235" i="13"/>
  <c r="J2235" i="13"/>
  <c r="K2235" i="13" s="1"/>
  <c r="L438" i="13"/>
  <c r="J438" i="13"/>
  <c r="K438" i="13" s="1"/>
  <c r="L1220" i="13"/>
  <c r="J1220" i="13"/>
  <c r="K1220" i="13" s="1"/>
  <c r="L589" i="13"/>
  <c r="J589" i="13"/>
  <c r="K589" i="13" s="1"/>
  <c r="L1078" i="13"/>
  <c r="J1078" i="13"/>
  <c r="K1078" i="13" s="1"/>
  <c r="L2511" i="13"/>
  <c r="J2511" i="13"/>
  <c r="K2511" i="13" s="1"/>
  <c r="L3997" i="13"/>
  <c r="J3997" i="13"/>
  <c r="K3997" i="13" s="1"/>
  <c r="L2389" i="13"/>
  <c r="J2389" i="13"/>
  <c r="K2389" i="13" s="1"/>
  <c r="L520" i="13"/>
  <c r="J520" i="13"/>
  <c r="K520" i="13" s="1"/>
  <c r="L3596" i="13"/>
  <c r="J3596" i="13"/>
  <c r="K3596" i="13" s="1"/>
  <c r="L847" i="13"/>
  <c r="J847" i="13"/>
  <c r="K847" i="13" s="1"/>
  <c r="L3646" i="13"/>
  <c r="J3646" i="13"/>
  <c r="K3646" i="13" s="1"/>
  <c r="L1762" i="13"/>
  <c r="J1762" i="13"/>
  <c r="K1762" i="13" s="1"/>
  <c r="L2229" i="13"/>
  <c r="J2229" i="13"/>
  <c r="K2229" i="13" s="1"/>
  <c r="L962" i="13"/>
  <c r="J962" i="13"/>
  <c r="K962" i="13" s="1"/>
  <c r="L1791" i="13"/>
  <c r="J1791" i="13"/>
  <c r="K1791" i="13" s="1"/>
  <c r="L3535" i="13"/>
  <c r="J3535" i="13"/>
  <c r="K3535" i="13" s="1"/>
  <c r="L26" i="13"/>
  <c r="J26" i="13"/>
  <c r="K26" i="13" s="1"/>
  <c r="L1255" i="13"/>
  <c r="J1255" i="13"/>
  <c r="K1255" i="13" s="1"/>
  <c r="L2848" i="13"/>
  <c r="J2848" i="13"/>
  <c r="K2848" i="13" s="1"/>
  <c r="L953" i="13"/>
  <c r="J953" i="13"/>
  <c r="K953" i="13" s="1"/>
  <c r="L175" i="13"/>
  <c r="J175" i="13"/>
  <c r="K175" i="13" s="1"/>
  <c r="L411" i="13"/>
  <c r="J411" i="13"/>
  <c r="K411" i="13" s="1"/>
  <c r="L660" i="13"/>
  <c r="J660" i="13"/>
  <c r="K660" i="13" s="1"/>
  <c r="L2120" i="13"/>
  <c r="J2120" i="13"/>
  <c r="K2120" i="13" s="1"/>
  <c r="L949" i="13"/>
  <c r="J949" i="13"/>
  <c r="K949" i="13" s="1"/>
  <c r="L1948" i="13"/>
  <c r="J1948" i="13"/>
  <c r="K1948" i="13" s="1"/>
  <c r="L2110" i="13"/>
  <c r="J2110" i="13"/>
  <c r="K2110" i="13" s="1"/>
  <c r="L2316" i="13"/>
  <c r="J2316" i="13"/>
  <c r="K2316" i="13" s="1"/>
  <c r="L1001" i="13"/>
  <c r="J1001" i="13"/>
  <c r="K1001" i="13" s="1"/>
  <c r="L3017" i="13"/>
  <c r="J3017" i="13"/>
  <c r="K3017" i="13" s="1"/>
  <c r="L1299" i="13"/>
  <c r="J1299" i="13"/>
  <c r="K1299" i="13" s="1"/>
  <c r="L4176" i="13"/>
  <c r="J4176" i="13"/>
  <c r="K4176" i="13" s="1"/>
  <c r="L2557" i="13"/>
  <c r="J2557" i="13"/>
  <c r="K2557" i="13" s="1"/>
  <c r="L3304" i="13"/>
  <c r="J3304" i="13"/>
  <c r="K3304" i="13" s="1"/>
  <c r="L4030" i="13"/>
  <c r="J4030" i="13"/>
  <c r="K4030" i="13" s="1"/>
  <c r="L2217" i="13"/>
  <c r="J2217" i="13"/>
  <c r="K2217" i="13" s="1"/>
  <c r="L2689" i="13"/>
  <c r="J2689" i="13"/>
  <c r="K2689" i="13" s="1"/>
  <c r="L3665" i="13"/>
  <c r="J3665" i="13"/>
  <c r="K3665" i="13" s="1"/>
  <c r="L2974" i="13"/>
  <c r="J2974" i="13"/>
  <c r="K2974" i="13" s="1"/>
  <c r="L2642" i="13"/>
  <c r="J2642" i="13"/>
  <c r="K2642" i="13" s="1"/>
  <c r="L696" i="13"/>
  <c r="J696" i="13"/>
  <c r="K696" i="13" s="1"/>
  <c r="L1118" i="13"/>
  <c r="J1118" i="13"/>
  <c r="K1118" i="13" s="1"/>
  <c r="L3256" i="13"/>
  <c r="J3256" i="13"/>
  <c r="K3256" i="13" s="1"/>
  <c r="L602" i="13"/>
  <c r="J602" i="13"/>
  <c r="K602" i="13" s="1"/>
  <c r="L472" i="13"/>
  <c r="J472" i="13"/>
  <c r="K472" i="13" s="1"/>
  <c r="L1126" i="13"/>
  <c r="J1126" i="13"/>
  <c r="K1126" i="13" s="1"/>
  <c r="L890" i="13"/>
  <c r="J890" i="13"/>
  <c r="K890" i="13" s="1"/>
  <c r="L3835" i="13"/>
  <c r="J3835" i="13"/>
  <c r="K3835" i="13" s="1"/>
  <c r="L3534" i="13"/>
  <c r="J3534" i="13"/>
  <c r="K3534" i="13" s="1"/>
  <c r="L2293" i="13"/>
  <c r="J2293" i="13"/>
  <c r="K2293" i="13" s="1"/>
  <c r="L2250" i="13"/>
  <c r="J2250" i="13"/>
  <c r="K2250" i="13" s="1"/>
  <c r="L2053" i="13"/>
  <c r="J2053" i="13"/>
  <c r="K2053" i="13" s="1"/>
  <c r="L3176" i="13"/>
  <c r="J3176" i="13"/>
  <c r="K3176" i="13" s="1"/>
  <c r="L2185" i="13"/>
  <c r="J2185" i="13"/>
  <c r="K2185" i="13" s="1"/>
  <c r="L16" i="13"/>
  <c r="J16" i="13"/>
  <c r="K16" i="13" s="1"/>
  <c r="L3429" i="13"/>
  <c r="J3429" i="13"/>
  <c r="K3429" i="13" s="1"/>
  <c r="L228" i="13"/>
  <c r="J228" i="13"/>
  <c r="K228" i="13" s="1"/>
  <c r="L3123" i="13"/>
  <c r="J3123" i="13"/>
  <c r="K3123" i="13" s="1"/>
  <c r="L3714" i="13"/>
  <c r="J3714" i="13"/>
  <c r="K3714" i="13" s="1"/>
  <c r="L355" i="13"/>
  <c r="J355" i="13"/>
  <c r="K355" i="13" s="1"/>
  <c r="L3853" i="13"/>
  <c r="J3853" i="13"/>
  <c r="K3853" i="13" s="1"/>
  <c r="L1348" i="13"/>
  <c r="J1348" i="13"/>
  <c r="K1348" i="13" s="1"/>
  <c r="L2099" i="13"/>
  <c r="J2099" i="13"/>
  <c r="K2099" i="13" s="1"/>
  <c r="L2029" i="13"/>
  <c r="J2029" i="13"/>
  <c r="K2029" i="13" s="1"/>
  <c r="L3026" i="13"/>
  <c r="J3026" i="13"/>
  <c r="K3026" i="13" s="1"/>
  <c r="L2134" i="13"/>
  <c r="J2134" i="13"/>
  <c r="K2134" i="13" s="1"/>
  <c r="L343" i="13"/>
  <c r="J343" i="13"/>
  <c r="K343" i="13" s="1"/>
  <c r="L1933" i="13"/>
  <c r="J1933" i="13"/>
  <c r="K1933" i="13" s="1"/>
  <c r="L1450" i="13"/>
  <c r="J1450" i="13"/>
  <c r="K1450" i="13" s="1"/>
  <c r="L4167" i="13"/>
  <c r="J4167" i="13"/>
  <c r="K4167" i="13" s="1"/>
  <c r="L1603" i="13"/>
  <c r="J1603" i="13"/>
  <c r="K1603" i="13" s="1"/>
  <c r="L3688" i="13"/>
  <c r="J3688" i="13"/>
  <c r="K3688" i="13" s="1"/>
  <c r="L4077" i="13"/>
  <c r="J4077" i="13"/>
  <c r="K4077" i="13" s="1"/>
  <c r="L1991" i="13"/>
  <c r="J1991" i="13"/>
  <c r="K1991" i="13" s="1"/>
  <c r="L2388" i="13"/>
  <c r="J2388" i="13"/>
  <c r="K2388" i="13" s="1"/>
  <c r="L2915" i="13"/>
  <c r="J2915" i="13"/>
  <c r="K2915" i="13" s="1"/>
  <c r="L3070" i="13"/>
  <c r="J3070" i="13"/>
  <c r="K3070" i="13" s="1"/>
  <c r="L3890" i="13"/>
  <c r="J3890" i="13"/>
  <c r="K3890" i="13" s="1"/>
  <c r="L2313" i="13"/>
  <c r="J2313" i="13"/>
  <c r="K2313" i="13" s="1"/>
  <c r="L2680" i="13"/>
  <c r="J2680" i="13"/>
  <c r="K2680" i="13" s="1"/>
  <c r="L3053" i="13"/>
  <c r="J3053" i="13"/>
  <c r="K3053" i="13" s="1"/>
  <c r="L515" i="13"/>
  <c r="J515" i="13"/>
  <c r="K515" i="13" s="1"/>
  <c r="L2566" i="13"/>
  <c r="J2566" i="13"/>
  <c r="K2566" i="13" s="1"/>
  <c r="L2146" i="13"/>
  <c r="J2146" i="13"/>
  <c r="K2146" i="13" s="1"/>
  <c r="L1183" i="13"/>
  <c r="J1183" i="13"/>
  <c r="K1183" i="13" s="1"/>
  <c r="L1735" i="13"/>
  <c r="J1735" i="13"/>
  <c r="K1735" i="13" s="1"/>
  <c r="L1950" i="13"/>
  <c r="J1950" i="13"/>
  <c r="K1950" i="13" s="1"/>
  <c r="L4068" i="13"/>
  <c r="J4068" i="13"/>
  <c r="K4068" i="13" s="1"/>
  <c r="L365" i="13"/>
  <c r="J365" i="13"/>
  <c r="K365" i="13" s="1"/>
  <c r="L607" i="13"/>
  <c r="J607" i="13"/>
  <c r="K607" i="13" s="1"/>
  <c r="L1483" i="13"/>
  <c r="J1483" i="13"/>
  <c r="K1483" i="13" s="1"/>
  <c r="L1231" i="13"/>
  <c r="J1231" i="13"/>
  <c r="K1231" i="13" s="1"/>
  <c r="L524" i="13"/>
  <c r="J524" i="13"/>
  <c r="K524" i="13" s="1"/>
  <c r="L3082" i="13"/>
  <c r="J3082" i="13"/>
  <c r="K3082" i="13" s="1"/>
  <c r="L3958" i="13"/>
  <c r="J3958" i="13"/>
  <c r="K3958" i="13" s="1"/>
  <c r="L2988" i="13"/>
  <c r="J2988" i="13"/>
  <c r="K2988" i="13" s="1"/>
  <c r="L3472" i="13"/>
  <c r="J3472" i="13"/>
  <c r="K3472" i="13" s="1"/>
  <c r="L4024" i="13"/>
  <c r="J4024" i="13"/>
  <c r="K4024" i="13" s="1"/>
  <c r="L1214" i="13"/>
  <c r="J1214" i="13"/>
  <c r="K1214" i="13" s="1"/>
  <c r="L2222" i="13"/>
  <c r="J2222" i="13"/>
  <c r="K2222" i="13" s="1"/>
  <c r="L2651" i="13"/>
  <c r="J2651" i="13"/>
  <c r="K2651" i="13" s="1"/>
  <c r="L2370" i="13"/>
  <c r="J2370" i="13"/>
  <c r="K2370" i="13" s="1"/>
  <c r="L1797" i="13"/>
  <c r="J1797" i="13"/>
  <c r="K1797" i="13" s="1"/>
  <c r="L810" i="13"/>
  <c r="J810" i="13"/>
  <c r="K810" i="13" s="1"/>
  <c r="L104" i="13"/>
  <c r="J104" i="13"/>
  <c r="K104" i="13" s="1"/>
  <c r="L465" i="13"/>
  <c r="J465" i="13"/>
  <c r="K465" i="13" s="1"/>
  <c r="L2857" i="13"/>
  <c r="J2857" i="13"/>
  <c r="K2857" i="13" s="1"/>
  <c r="L3355" i="13"/>
  <c r="J3355" i="13"/>
  <c r="K3355" i="13" s="1"/>
  <c r="L478" i="13"/>
  <c r="J478" i="13"/>
  <c r="K478" i="13" s="1"/>
  <c r="L3000" i="13"/>
  <c r="J3000" i="13"/>
  <c r="K3000" i="13" s="1"/>
  <c r="L860" i="13"/>
  <c r="J860" i="13"/>
  <c r="K860" i="13" s="1"/>
  <c r="L1148" i="13"/>
  <c r="J1148" i="13"/>
  <c r="K1148" i="13" s="1"/>
  <c r="L909" i="13"/>
  <c r="J909" i="13"/>
  <c r="K909" i="13" s="1"/>
  <c r="L206" i="13"/>
  <c r="J206" i="13"/>
  <c r="K206" i="13" s="1"/>
  <c r="L3985" i="13"/>
  <c r="J3985" i="13"/>
  <c r="K3985" i="13" s="1"/>
  <c r="L1612" i="13"/>
  <c r="J1612" i="13"/>
  <c r="K1612" i="13" s="1"/>
  <c r="L2785" i="13"/>
  <c r="J2785" i="13"/>
  <c r="K2785" i="13" s="1"/>
  <c r="L2722" i="13"/>
  <c r="J2722" i="13"/>
  <c r="K2722" i="13" s="1"/>
  <c r="L946" i="13"/>
  <c r="J946" i="13"/>
  <c r="K946" i="13" s="1"/>
  <c r="L3917" i="13"/>
  <c r="J3917" i="13"/>
  <c r="K3917" i="13" s="1"/>
  <c r="L2983" i="13"/>
  <c r="J2983" i="13"/>
  <c r="K2983" i="13" s="1"/>
  <c r="L3746" i="13"/>
  <c r="J3746" i="13"/>
  <c r="K3746" i="13" s="1"/>
  <c r="L238" i="13"/>
  <c r="J238" i="13"/>
  <c r="K238" i="13" s="1"/>
  <c r="L139" i="13"/>
  <c r="J139" i="13"/>
  <c r="K139" i="13" s="1"/>
  <c r="L3947" i="13"/>
  <c r="J3947" i="13"/>
  <c r="K3947" i="13" s="1"/>
  <c r="L3074" i="13"/>
  <c r="J3074" i="13"/>
  <c r="K3074" i="13" s="1"/>
  <c r="L3722" i="13"/>
  <c r="J3722" i="13"/>
  <c r="K3722" i="13" s="1"/>
  <c r="L1131" i="13"/>
  <c r="J1131" i="13"/>
  <c r="K1131" i="13" s="1"/>
  <c r="L1938" i="13"/>
  <c r="J1938" i="13"/>
  <c r="K1938" i="13" s="1"/>
  <c r="L1026" i="13"/>
  <c r="J1026" i="13"/>
  <c r="K1026" i="13" s="1"/>
  <c r="L2820" i="13"/>
  <c r="J2820" i="13"/>
  <c r="K2820" i="13" s="1"/>
  <c r="L2728" i="13"/>
  <c r="J2728" i="13"/>
  <c r="K2728" i="13" s="1"/>
  <c r="L1421" i="13"/>
  <c r="J1421" i="13"/>
  <c r="K1421" i="13" s="1"/>
  <c r="L4090" i="13"/>
  <c r="J4090" i="13"/>
  <c r="K4090" i="13" s="1"/>
  <c r="L1350" i="13"/>
  <c r="J1350" i="13"/>
  <c r="K1350" i="13" s="1"/>
  <c r="L2130" i="13"/>
  <c r="J2130" i="13"/>
  <c r="K2130" i="13" s="1"/>
  <c r="L2899" i="13"/>
  <c r="J2899" i="13"/>
  <c r="K2899" i="13" s="1"/>
  <c r="L1004" i="13"/>
  <c r="J1004" i="13"/>
  <c r="K1004" i="13" s="1"/>
  <c r="L3057" i="13"/>
  <c r="J3057" i="13"/>
  <c r="K3057" i="13" s="1"/>
  <c r="L4050" i="13"/>
  <c r="J4050" i="13"/>
  <c r="K4050" i="13" s="1"/>
  <c r="L2410" i="13"/>
  <c r="J2410" i="13"/>
  <c r="K2410" i="13" s="1"/>
  <c r="L4119" i="13"/>
  <c r="J4119" i="13"/>
  <c r="K4119" i="13" s="1"/>
  <c r="L1930" i="13"/>
  <c r="J1930" i="13"/>
  <c r="K1930" i="13" s="1"/>
  <c r="L1243" i="13"/>
  <c r="J1243" i="13"/>
  <c r="K1243" i="13" s="1"/>
  <c r="L3583" i="13"/>
  <c r="J3583" i="13"/>
  <c r="K3583" i="13" s="1"/>
  <c r="L2297" i="13"/>
  <c r="J2297" i="13"/>
  <c r="K2297" i="13" s="1"/>
  <c r="L360" i="13"/>
  <c r="J360" i="13"/>
  <c r="K360" i="13" s="1"/>
  <c r="L2001" i="13"/>
  <c r="J2001" i="13"/>
  <c r="K2001" i="13" s="1"/>
  <c r="L3881" i="13"/>
  <c r="J3881" i="13"/>
  <c r="K3881" i="13" s="1"/>
  <c r="L3636" i="13"/>
  <c r="J3636" i="13"/>
  <c r="K3636" i="13" s="1"/>
  <c r="L1392" i="13"/>
  <c r="J1392" i="13"/>
  <c r="K1392" i="13" s="1"/>
  <c r="L2895" i="13"/>
  <c r="J2895" i="13"/>
  <c r="K2895" i="13" s="1"/>
  <c r="L2656" i="13"/>
  <c r="J2656" i="13"/>
  <c r="K2656" i="13" s="1"/>
  <c r="L1833" i="13"/>
  <c r="J1833" i="13"/>
  <c r="K1833" i="13" s="1"/>
  <c r="L1908" i="13"/>
  <c r="J1908" i="13"/>
  <c r="K1908" i="13" s="1"/>
  <c r="L357" i="13"/>
  <c r="J357" i="13"/>
  <c r="K357" i="13" s="1"/>
  <c r="L2469" i="13"/>
  <c r="J2469" i="13"/>
  <c r="K2469" i="13" s="1"/>
  <c r="L1277" i="13"/>
  <c r="J1277" i="13"/>
  <c r="K1277" i="13" s="1"/>
  <c r="L754" i="13"/>
  <c r="J754" i="13"/>
  <c r="K754" i="13" s="1"/>
  <c r="L595" i="13"/>
  <c r="J595" i="13"/>
  <c r="K595" i="13" s="1"/>
  <c r="L1269" i="13"/>
  <c r="J1269" i="13"/>
  <c r="K1269" i="13" s="1"/>
  <c r="L3944" i="13"/>
  <c r="J3944" i="13"/>
  <c r="K3944" i="13" s="1"/>
  <c r="L719" i="13"/>
  <c r="J719" i="13"/>
  <c r="K719" i="13" s="1"/>
  <c r="L1539" i="13"/>
  <c r="J1539" i="13"/>
  <c r="K1539" i="13" s="1"/>
  <c r="L2483" i="13"/>
  <c r="J2483" i="13"/>
  <c r="K2483" i="13" s="1"/>
  <c r="L2532" i="13"/>
  <c r="J2532" i="13"/>
  <c r="K2532" i="13" s="1"/>
  <c r="L2465" i="13"/>
  <c r="J2465" i="13"/>
  <c r="K2465" i="13" s="1"/>
  <c r="L2695" i="13"/>
  <c r="J2695" i="13"/>
  <c r="K2695" i="13" s="1"/>
  <c r="L2770" i="13"/>
  <c r="J2770" i="13"/>
  <c r="K2770" i="13" s="1"/>
  <c r="L1322" i="13"/>
  <c r="J1322" i="13"/>
  <c r="K1322" i="13" s="1"/>
  <c r="L1376" i="13"/>
  <c r="J1376" i="13"/>
  <c r="K1376" i="13" s="1"/>
  <c r="L210" i="13"/>
  <c r="J210" i="13"/>
  <c r="K210" i="13" s="1"/>
  <c r="L3389" i="13"/>
  <c r="J3389" i="13"/>
  <c r="K3389" i="13" s="1"/>
  <c r="L2438" i="13"/>
  <c r="J2438" i="13"/>
  <c r="K2438" i="13" s="1"/>
  <c r="L4179" i="13"/>
  <c r="J4179" i="13"/>
  <c r="K4179" i="13" s="1"/>
  <c r="L1224" i="13"/>
  <c r="J1224" i="13"/>
  <c r="K1224" i="13" s="1"/>
  <c r="L2562" i="13"/>
  <c r="J2562" i="13"/>
  <c r="K2562" i="13" s="1"/>
  <c r="L3550" i="13"/>
  <c r="J3550" i="13"/>
  <c r="K3550" i="13" s="1"/>
  <c r="L1034" i="13"/>
  <c r="J1034" i="13"/>
  <c r="K1034" i="13" s="1"/>
  <c r="L3511" i="13"/>
  <c r="J3511" i="13"/>
  <c r="K3511" i="13" s="1"/>
  <c r="L739" i="13"/>
  <c r="J739" i="13"/>
  <c r="K739" i="13" s="1"/>
  <c r="L96" i="13"/>
  <c r="J96" i="13"/>
  <c r="K96" i="13" s="1"/>
  <c r="L568" i="13"/>
  <c r="J568" i="13"/>
  <c r="K568" i="13" s="1"/>
  <c r="L2537" i="13"/>
  <c r="J2537" i="13"/>
  <c r="K2537" i="13" s="1"/>
  <c r="L1633" i="13"/>
  <c r="J1633" i="13"/>
  <c r="K1633" i="13" s="1"/>
  <c r="L986" i="13"/>
  <c r="J986" i="13"/>
  <c r="K986" i="13" s="1"/>
  <c r="L2274" i="13"/>
  <c r="J2274" i="13"/>
  <c r="K2274" i="13" s="1"/>
  <c r="L1234" i="13"/>
  <c r="J1234" i="13"/>
  <c r="K1234" i="13" s="1"/>
  <c r="L3278" i="13"/>
  <c r="J3278" i="13"/>
  <c r="K3278" i="13" s="1"/>
  <c r="L928" i="13"/>
  <c r="J928" i="13"/>
  <c r="K928" i="13" s="1"/>
  <c r="L680" i="13"/>
  <c r="J680" i="13"/>
  <c r="K680" i="13" s="1"/>
  <c r="L366" i="13"/>
  <c r="J366" i="13"/>
  <c r="K366" i="13" s="1"/>
  <c r="L3991" i="13"/>
  <c r="J3991" i="13"/>
  <c r="K3991" i="13" s="1"/>
  <c r="L1906" i="13"/>
  <c r="J1906" i="13"/>
  <c r="K1906" i="13" s="1"/>
  <c r="L685" i="13"/>
  <c r="J685" i="13"/>
  <c r="K685" i="13" s="1"/>
  <c r="L1960" i="13"/>
  <c r="J1960" i="13"/>
  <c r="K1960" i="13" s="1"/>
  <c r="L3855" i="13"/>
  <c r="J3855" i="13"/>
  <c r="K3855" i="13" s="1"/>
  <c r="L2653" i="13"/>
  <c r="J2653" i="13"/>
  <c r="K2653" i="13" s="1"/>
  <c r="L1070" i="13"/>
  <c r="J1070" i="13"/>
  <c r="K1070" i="13" s="1"/>
  <c r="L3572" i="13"/>
  <c r="J3572" i="13"/>
  <c r="K3572" i="13" s="1"/>
  <c r="L1473" i="13"/>
  <c r="J1473" i="13"/>
  <c r="K1473" i="13" s="1"/>
  <c r="L278" i="13"/>
  <c r="J278" i="13"/>
  <c r="K278" i="13" s="1"/>
  <c r="L2267" i="13"/>
  <c r="J2267" i="13"/>
  <c r="K2267" i="13" s="1"/>
  <c r="L1256" i="13"/>
  <c r="J1256" i="13"/>
  <c r="K1256" i="13" s="1"/>
  <c r="L2838" i="13"/>
  <c r="J2838" i="13"/>
  <c r="K2838" i="13" s="1"/>
  <c r="L3468" i="13"/>
  <c r="J3468" i="13"/>
  <c r="K3468" i="13" s="1"/>
  <c r="L3677" i="13"/>
  <c r="J3677" i="13"/>
  <c r="K3677" i="13" s="1"/>
  <c r="L1434" i="13"/>
  <c r="J1434" i="13"/>
  <c r="K1434" i="13" s="1"/>
  <c r="L1400" i="13"/>
  <c r="J1400" i="13"/>
  <c r="K1400" i="13" s="1"/>
  <c r="L1549" i="13"/>
  <c r="J1549" i="13"/>
  <c r="K1549" i="13" s="1"/>
  <c r="L2045" i="13"/>
  <c r="J2045" i="13"/>
  <c r="K2045" i="13" s="1"/>
  <c r="L3399" i="13"/>
  <c r="J3399" i="13"/>
  <c r="K3399" i="13" s="1"/>
  <c r="L1912" i="13"/>
  <c r="J1912" i="13"/>
  <c r="K1912" i="13" s="1"/>
  <c r="L1637" i="13"/>
  <c r="J1637" i="13"/>
  <c r="K1637" i="13" s="1"/>
  <c r="L2019" i="13"/>
  <c r="J2019" i="13"/>
  <c r="K2019" i="13" s="1"/>
  <c r="L2867" i="13"/>
  <c r="J2867" i="13"/>
  <c r="K2867" i="13" s="1"/>
  <c r="L1874" i="13"/>
  <c r="J1874" i="13"/>
  <c r="K1874" i="13" s="1"/>
  <c r="L921" i="13"/>
  <c r="J921" i="13"/>
  <c r="K921" i="13" s="1"/>
  <c r="L1913" i="13"/>
  <c r="J1913" i="13"/>
  <c r="K1913" i="13" s="1"/>
  <c r="L3748" i="13"/>
  <c r="J3748" i="13"/>
  <c r="K3748" i="13" s="1"/>
  <c r="L77" i="13"/>
  <c r="J77" i="13"/>
  <c r="K77" i="13" s="1"/>
  <c r="L3235" i="13"/>
  <c r="J3235" i="13"/>
  <c r="K3235" i="13" s="1"/>
  <c r="L1578" i="13"/>
  <c r="J1578" i="13"/>
  <c r="K1578" i="13" s="1"/>
  <c r="L854" i="13"/>
  <c r="J854" i="13"/>
  <c r="K854" i="13" s="1"/>
  <c r="L3232" i="13"/>
  <c r="J3232" i="13"/>
  <c r="K3232" i="13" s="1"/>
  <c r="L2509" i="13"/>
  <c r="J2509" i="13"/>
  <c r="K2509" i="13" s="1"/>
  <c r="L3076" i="13"/>
  <c r="J3076" i="13"/>
  <c r="K3076" i="13" s="1"/>
  <c r="L3043" i="13"/>
  <c r="J3043" i="13"/>
  <c r="K3043" i="13" s="1"/>
  <c r="L1317" i="13"/>
  <c r="J1317" i="13"/>
  <c r="K1317" i="13" s="1"/>
  <c r="L2758" i="13"/>
  <c r="J2758" i="13"/>
  <c r="K2758" i="13" s="1"/>
  <c r="L3921" i="13"/>
  <c r="J3921" i="13"/>
  <c r="K3921" i="13" s="1"/>
  <c r="L1336" i="13"/>
  <c r="J1336" i="13"/>
  <c r="K1336" i="13" s="1"/>
  <c r="L3386" i="13"/>
  <c r="J3386" i="13"/>
  <c r="K3386" i="13" s="1"/>
  <c r="L2629" i="13"/>
  <c r="J2629" i="13"/>
  <c r="K2629" i="13" s="1"/>
  <c r="L2558" i="13"/>
  <c r="J2558" i="13"/>
  <c r="K2558" i="13" s="1"/>
  <c r="L2668" i="13"/>
  <c r="J2668" i="13"/>
  <c r="K2668" i="13" s="1"/>
  <c r="L978" i="13"/>
  <c r="J978" i="13"/>
  <c r="K978" i="13" s="1"/>
  <c r="L1312" i="13"/>
  <c r="J1312" i="13"/>
  <c r="K1312" i="13" s="1"/>
  <c r="L207" i="13"/>
  <c r="J207" i="13"/>
  <c r="K207" i="13" s="1"/>
  <c r="L3568" i="13"/>
  <c r="J3568" i="13"/>
  <c r="K3568" i="13" s="1"/>
  <c r="L108" i="13"/>
  <c r="J108" i="13"/>
  <c r="K108" i="13" s="1"/>
  <c r="L791" i="13"/>
  <c r="J791" i="13"/>
  <c r="K791" i="13" s="1"/>
  <c r="L1378" i="13"/>
  <c r="J1378" i="13"/>
  <c r="K1378" i="13" s="1"/>
  <c r="L1531" i="13"/>
  <c r="J1531" i="13"/>
  <c r="K1531" i="13" s="1"/>
  <c r="L3260" i="13"/>
  <c r="J3260" i="13"/>
  <c r="K3260" i="13" s="1"/>
  <c r="L199" i="13"/>
  <c r="J199" i="13"/>
  <c r="K199" i="13" s="1"/>
  <c r="L1251" i="13"/>
  <c r="J1251" i="13"/>
  <c r="K1251" i="13" s="1"/>
  <c r="L1163" i="13"/>
  <c r="J1163" i="13"/>
  <c r="K1163" i="13" s="1"/>
  <c r="L1778" i="13"/>
  <c r="J1778" i="13"/>
  <c r="K1778" i="13" s="1"/>
  <c r="L1786" i="13"/>
  <c r="J1786" i="13"/>
  <c r="K1786" i="13" s="1"/>
  <c r="L4097" i="13"/>
  <c r="J4097" i="13"/>
  <c r="K4097" i="13" s="1"/>
  <c r="L1015" i="13"/>
  <c r="J1015" i="13"/>
  <c r="K1015" i="13" s="1"/>
  <c r="L1459" i="13"/>
  <c r="J1459" i="13"/>
  <c r="K1459" i="13" s="1"/>
  <c r="L1430" i="13"/>
  <c r="J1430" i="13"/>
  <c r="K1430" i="13" s="1"/>
  <c r="L4180" i="13"/>
  <c r="J4180" i="13"/>
  <c r="K4180" i="13" s="1"/>
  <c r="L4116" i="13"/>
  <c r="J4116" i="13"/>
  <c r="K4116" i="13" s="1"/>
  <c r="L2076" i="13"/>
  <c r="J2076" i="13"/>
  <c r="K2076" i="13" s="1"/>
  <c r="L236" i="13"/>
  <c r="J236" i="13"/>
  <c r="K236" i="13" s="1"/>
  <c r="L268" i="13"/>
  <c r="J268" i="13"/>
  <c r="K268" i="13" s="1"/>
  <c r="L1931" i="13"/>
  <c r="J1931" i="13"/>
  <c r="K1931" i="13" s="1"/>
  <c r="L1113" i="13"/>
  <c r="J1113" i="13"/>
  <c r="K1113" i="13" s="1"/>
  <c r="L2686" i="13"/>
  <c r="J2686" i="13"/>
  <c r="K2686" i="13" s="1"/>
  <c r="L1295" i="13"/>
  <c r="J1295" i="13"/>
  <c r="K1295" i="13" s="1"/>
  <c r="L3068" i="13"/>
  <c r="J3068" i="13"/>
  <c r="K3068" i="13" s="1"/>
  <c r="L2844" i="13"/>
  <c r="J2844" i="13"/>
  <c r="K2844" i="13" s="1"/>
  <c r="L2952" i="13"/>
  <c r="J2952" i="13"/>
  <c r="K2952" i="13" s="1"/>
  <c r="L3461" i="13"/>
  <c r="J3461" i="13"/>
  <c r="K3461" i="13" s="1"/>
  <c r="L2933" i="13"/>
  <c r="J2933" i="13"/>
  <c r="K2933" i="13" s="1"/>
  <c r="L1858" i="13"/>
  <c r="J1858" i="13"/>
  <c r="K1858" i="13" s="1"/>
  <c r="L1842" i="13"/>
  <c r="J1842" i="13"/>
  <c r="K1842" i="13" s="1"/>
  <c r="L1579" i="13"/>
  <c r="J1579" i="13"/>
  <c r="K1579" i="13" s="1"/>
  <c r="L154" i="13"/>
  <c r="J154" i="13"/>
  <c r="K154" i="13" s="1"/>
  <c r="L658" i="13"/>
  <c r="J658" i="13"/>
  <c r="K658" i="13" s="1"/>
  <c r="L1587" i="13"/>
  <c r="J1587" i="13"/>
  <c r="K1587" i="13" s="1"/>
  <c r="L4146" i="13"/>
  <c r="J4146" i="13"/>
  <c r="K4146" i="13" s="1"/>
  <c r="L2493" i="13"/>
  <c r="J2493" i="13"/>
  <c r="K2493" i="13" s="1"/>
  <c r="L2727" i="13"/>
  <c r="J2727" i="13"/>
  <c r="K2727" i="13" s="1"/>
  <c r="L3024" i="13"/>
  <c r="J3024" i="13"/>
  <c r="K3024" i="13" s="1"/>
  <c r="L3208" i="13"/>
  <c r="J3208" i="13"/>
  <c r="K3208" i="13" s="1"/>
  <c r="L2721" i="13"/>
  <c r="J2721" i="13"/>
  <c r="K2721" i="13" s="1"/>
  <c r="L2646" i="13"/>
  <c r="J2646" i="13"/>
  <c r="K2646" i="13" s="1"/>
  <c r="L3836" i="13"/>
  <c r="J3836" i="13"/>
  <c r="K3836" i="13" s="1"/>
  <c r="L4112" i="13"/>
  <c r="J4112" i="13"/>
  <c r="K4112" i="13" s="1"/>
  <c r="L2440" i="13"/>
  <c r="J2440" i="13"/>
  <c r="K2440" i="13" s="1"/>
  <c r="L2994" i="13"/>
  <c r="J2994" i="13"/>
  <c r="K2994" i="13" s="1"/>
  <c r="L905" i="13"/>
  <c r="J905" i="13"/>
  <c r="K905" i="13" s="1"/>
  <c r="L94" i="13"/>
  <c r="J94" i="13"/>
  <c r="K94" i="13" s="1"/>
  <c r="L99" i="13"/>
  <c r="J99" i="13"/>
  <c r="K99" i="13" s="1"/>
  <c r="L2298" i="13"/>
  <c r="J2298" i="13"/>
  <c r="K2298" i="13" s="1"/>
  <c r="L3987" i="13"/>
  <c r="J3987" i="13"/>
  <c r="K3987" i="13" s="1"/>
  <c r="L3063" i="13"/>
  <c r="J3063" i="13"/>
  <c r="K3063" i="13" s="1"/>
  <c r="L639" i="13"/>
  <c r="J639" i="13"/>
  <c r="K639" i="13" s="1"/>
  <c r="L839" i="13"/>
  <c r="J839" i="13"/>
  <c r="K839" i="13" s="1"/>
  <c r="L4002" i="13"/>
  <c r="J4002" i="13"/>
  <c r="K4002" i="13" s="1"/>
  <c r="L895" i="13"/>
  <c r="J895" i="13"/>
  <c r="K895" i="13" s="1"/>
  <c r="L2348" i="13"/>
  <c r="J2348" i="13"/>
  <c r="K2348" i="13" s="1"/>
  <c r="L2762" i="13"/>
  <c r="J2762" i="13"/>
  <c r="K2762" i="13" s="1"/>
  <c r="L2368" i="13"/>
  <c r="J2368" i="13"/>
  <c r="K2368" i="13" s="1"/>
  <c r="L2808" i="13"/>
  <c r="J2808" i="13"/>
  <c r="K2808" i="13" s="1"/>
  <c r="L809" i="13"/>
  <c r="J809" i="13"/>
  <c r="K809" i="13" s="1"/>
  <c r="L1873" i="13"/>
  <c r="J1873" i="13"/>
  <c r="K1873" i="13" s="1"/>
  <c r="L3090" i="13"/>
  <c r="J3090" i="13"/>
  <c r="K3090" i="13" s="1"/>
  <c r="L202" i="13"/>
  <c r="J202" i="13"/>
  <c r="K202" i="13" s="1"/>
  <c r="L4152" i="13"/>
  <c r="J4152" i="13"/>
  <c r="K4152" i="13" s="1"/>
  <c r="L1429" i="13"/>
  <c r="J1429" i="13"/>
  <c r="K1429" i="13" s="1"/>
  <c r="L1165" i="13"/>
  <c r="J1165" i="13"/>
  <c r="K1165" i="13" s="1"/>
  <c r="L3345" i="13"/>
  <c r="J3345" i="13"/>
  <c r="K3345" i="13" s="1"/>
  <c r="L1110" i="13"/>
  <c r="J1110" i="13"/>
  <c r="K1110" i="13" s="1"/>
  <c r="L960" i="13"/>
  <c r="J960" i="13"/>
  <c r="K960" i="13" s="1"/>
  <c r="L549" i="13"/>
  <c r="J549" i="13"/>
  <c r="K549" i="13" s="1"/>
  <c r="L3864" i="13"/>
  <c r="J3864" i="13"/>
  <c r="K3864" i="13" s="1"/>
  <c r="L1881" i="13"/>
  <c r="J1881" i="13"/>
  <c r="K1881" i="13" s="1"/>
  <c r="L1784" i="13"/>
  <c r="J1784" i="13"/>
  <c r="K1784" i="13" s="1"/>
  <c r="L3793" i="13"/>
  <c r="J3793" i="13"/>
  <c r="K3793" i="13" s="1"/>
  <c r="L318" i="13"/>
  <c r="J318" i="13"/>
  <c r="K318" i="13" s="1"/>
  <c r="L2996" i="13"/>
  <c r="J2996" i="13"/>
  <c r="K2996" i="13" s="1"/>
  <c r="L3069" i="13"/>
  <c r="J3069" i="13"/>
  <c r="K3069" i="13" s="1"/>
  <c r="L829" i="13"/>
  <c r="J829" i="13"/>
  <c r="K829" i="13" s="1"/>
  <c r="L613" i="13"/>
  <c r="J613" i="13"/>
  <c r="K613" i="13" s="1"/>
  <c r="L900" i="13"/>
  <c r="J900" i="13"/>
  <c r="K900" i="13" s="1"/>
  <c r="L1177" i="13"/>
  <c r="J1177" i="13"/>
  <c r="K1177" i="13" s="1"/>
  <c r="L1096" i="13"/>
  <c r="J1096" i="13"/>
  <c r="K1096" i="13" s="1"/>
  <c r="L3454" i="13"/>
  <c r="J3454" i="13"/>
  <c r="K3454" i="13" s="1"/>
  <c r="L1089" i="13"/>
  <c r="J1089" i="13"/>
  <c r="K1089" i="13" s="1"/>
  <c r="L988" i="13"/>
  <c r="J988" i="13"/>
  <c r="K988" i="13" s="1"/>
  <c r="L777" i="13"/>
  <c r="J777" i="13"/>
  <c r="K777" i="13" s="1"/>
  <c r="L1072" i="13"/>
  <c r="J1072" i="13"/>
  <c r="K1072" i="13" s="1"/>
  <c r="L3188" i="13"/>
  <c r="J3188" i="13"/>
  <c r="K3188" i="13" s="1"/>
  <c r="L1485" i="13"/>
  <c r="J1485" i="13"/>
  <c r="K1485" i="13" s="1"/>
  <c r="L2688" i="13"/>
  <c r="J2688" i="13"/>
  <c r="K2688" i="13" s="1"/>
  <c r="L2657" i="13"/>
  <c r="J2657" i="13"/>
  <c r="K2657" i="13" s="1"/>
  <c r="L3402" i="13"/>
  <c r="J3402" i="13"/>
  <c r="K3402" i="13" s="1"/>
  <c r="L1097" i="13"/>
  <c r="J1097" i="13"/>
  <c r="K1097" i="13" s="1"/>
  <c r="L1940" i="13"/>
  <c r="J1940" i="13"/>
  <c r="K1940" i="13" s="1"/>
  <c r="L338" i="13"/>
  <c r="J338" i="13"/>
  <c r="K338" i="13" s="1"/>
  <c r="L1133" i="13"/>
  <c r="J1133" i="13"/>
  <c r="K1133" i="13" s="1"/>
  <c r="L133" i="13"/>
  <c r="J133" i="13"/>
  <c r="K133" i="13" s="1"/>
  <c r="L1530" i="13"/>
  <c r="J1530" i="13"/>
  <c r="K1530" i="13" s="1"/>
  <c r="L417" i="13"/>
  <c r="J417" i="13"/>
  <c r="K417" i="13" s="1"/>
  <c r="L2539" i="13"/>
  <c r="J2539" i="13"/>
  <c r="K2539" i="13" s="1"/>
  <c r="L220" i="13"/>
  <c r="J220" i="13"/>
  <c r="K220" i="13" s="1"/>
  <c r="L2535" i="13"/>
  <c r="J2535" i="13"/>
  <c r="K2535" i="13" s="1"/>
  <c r="L1944" i="13"/>
  <c r="J1944" i="13"/>
  <c r="K1944" i="13" s="1"/>
  <c r="L1736" i="13"/>
  <c r="J1736" i="13"/>
  <c r="K1736" i="13" s="1"/>
  <c r="L212" i="13"/>
  <c r="J212" i="13"/>
  <c r="K212" i="13" s="1"/>
  <c r="L1159" i="13"/>
  <c r="J1159" i="13"/>
  <c r="K1159" i="13" s="1"/>
  <c r="L1547" i="13"/>
  <c r="J1547" i="13"/>
  <c r="K1547" i="13" s="1"/>
  <c r="L4001" i="13"/>
  <c r="J4001" i="13"/>
  <c r="K4001" i="13" s="1"/>
  <c r="L747" i="13"/>
  <c r="J747" i="13"/>
  <c r="K747" i="13" s="1"/>
  <c r="L3614" i="13"/>
  <c r="J3614" i="13"/>
  <c r="K3614" i="13" s="1"/>
  <c r="L897" i="13"/>
  <c r="J897" i="13"/>
  <c r="K897" i="13" s="1"/>
  <c r="L2213" i="13"/>
  <c r="J2213" i="13"/>
  <c r="K2213" i="13" s="1"/>
  <c r="L3456" i="13"/>
  <c r="J3456" i="13"/>
  <c r="K3456" i="13" s="1"/>
  <c r="L3169" i="13"/>
  <c r="J3169" i="13"/>
  <c r="K3169" i="13" s="1"/>
  <c r="L2713" i="13"/>
  <c r="J2713" i="13"/>
  <c r="K2713" i="13" s="1"/>
  <c r="L435" i="13"/>
  <c r="J435" i="13"/>
  <c r="K435" i="13" s="1"/>
  <c r="L1822" i="13"/>
  <c r="J1822" i="13"/>
  <c r="K1822" i="13" s="1"/>
  <c r="L543" i="13"/>
  <c r="J543" i="13"/>
  <c r="K543" i="13" s="1"/>
  <c r="L3254" i="13"/>
  <c r="J3254" i="13"/>
  <c r="K3254" i="13" s="1"/>
  <c r="L2363" i="13"/>
  <c r="J2363" i="13"/>
  <c r="K2363" i="13" s="1"/>
  <c r="L2699" i="13"/>
  <c r="J2699" i="13"/>
  <c r="K2699" i="13" s="1"/>
  <c r="L4109" i="13"/>
  <c r="J4109" i="13"/>
  <c r="K4109" i="13" s="1"/>
  <c r="L545" i="13"/>
  <c r="J545" i="13"/>
  <c r="K545" i="13" s="1"/>
  <c r="L506" i="13"/>
  <c r="J506" i="13"/>
  <c r="K506" i="13" s="1"/>
  <c r="L1745" i="13"/>
  <c r="J1745" i="13"/>
  <c r="K1745" i="13" s="1"/>
  <c r="L1191" i="13"/>
  <c r="J1191" i="13"/>
  <c r="K1191" i="13" s="1"/>
  <c r="L783" i="13"/>
  <c r="J783" i="13"/>
  <c r="K783" i="13" s="1"/>
  <c r="L4093" i="13"/>
  <c r="J4093" i="13"/>
  <c r="K4093" i="13" s="1"/>
  <c r="L2148" i="13"/>
  <c r="J2148" i="13"/>
  <c r="K2148" i="13" s="1"/>
  <c r="L476" i="13"/>
  <c r="J476" i="13"/>
  <c r="K476" i="13" s="1"/>
  <c r="L2555" i="13"/>
  <c r="J2555" i="13"/>
  <c r="K2555" i="13" s="1"/>
  <c r="L1885" i="13"/>
  <c r="J1885" i="13"/>
  <c r="K1885" i="13" s="1"/>
  <c r="L3674" i="13"/>
  <c r="J3674" i="13"/>
  <c r="K3674" i="13" s="1"/>
  <c r="L3313" i="13"/>
  <c r="J3313" i="13"/>
  <c r="K3313" i="13" s="1"/>
  <c r="L3166" i="13"/>
  <c r="J3166" i="13"/>
  <c r="K3166" i="13" s="1"/>
  <c r="L3592" i="13"/>
  <c r="J3592" i="13"/>
  <c r="K3592" i="13" s="1"/>
  <c r="L3767" i="13"/>
  <c r="J3767" i="13"/>
  <c r="K3767" i="13" s="1"/>
  <c r="L2679" i="13"/>
  <c r="J2679" i="13"/>
  <c r="K2679" i="13" s="1"/>
  <c r="L2333" i="13"/>
  <c r="J2333" i="13"/>
  <c r="K2333" i="13" s="1"/>
  <c r="L3177" i="13"/>
  <c r="J3177" i="13"/>
  <c r="K3177" i="13" s="1"/>
  <c r="L822" i="13"/>
  <c r="J822" i="13"/>
  <c r="K822" i="13" s="1"/>
  <c r="L746" i="13"/>
  <c r="J746" i="13"/>
  <c r="K746" i="13" s="1"/>
  <c r="L3287" i="13"/>
  <c r="J3287" i="13"/>
  <c r="K3287" i="13" s="1"/>
  <c r="L2166" i="13"/>
  <c r="J2166" i="13"/>
  <c r="K2166" i="13" s="1"/>
  <c r="L3579" i="13"/>
  <c r="J3579" i="13"/>
  <c r="K3579" i="13" s="1"/>
  <c r="L1671" i="13"/>
  <c r="J1671" i="13"/>
  <c r="K1671" i="13" s="1"/>
  <c r="L1275" i="13"/>
  <c r="J1275" i="13"/>
  <c r="K1275" i="13" s="1"/>
  <c r="L1726" i="13"/>
  <c r="J1726" i="13"/>
  <c r="K1726" i="13" s="1"/>
  <c r="L4048" i="13"/>
  <c r="J4048" i="13"/>
  <c r="K4048" i="13" s="1"/>
  <c r="L447" i="13"/>
  <c r="J447" i="13"/>
  <c r="K447" i="13" s="1"/>
  <c r="L3960" i="13"/>
  <c r="J3960" i="13"/>
  <c r="K3960" i="13" s="1"/>
  <c r="L115" i="13"/>
  <c r="J115" i="13"/>
  <c r="K115" i="13" s="1"/>
  <c r="L4159" i="13"/>
  <c r="J4159" i="13"/>
  <c r="K4159" i="13" s="1"/>
  <c r="L504" i="13"/>
  <c r="J504" i="13"/>
  <c r="K504" i="13" s="1"/>
  <c r="L4051" i="13"/>
  <c r="J4051" i="13"/>
  <c r="K4051" i="13" s="1"/>
  <c r="L1573" i="13"/>
  <c r="J1573" i="13"/>
  <c r="K1573" i="13" s="1"/>
  <c r="L3142" i="13"/>
  <c r="J3142" i="13"/>
  <c r="K3142" i="13" s="1"/>
  <c r="L2209" i="13"/>
  <c r="J2209" i="13"/>
  <c r="K2209" i="13" s="1"/>
  <c r="L4131" i="13"/>
  <c r="J4131" i="13"/>
  <c r="K4131" i="13" s="1"/>
  <c r="L2312" i="13"/>
  <c r="J2312" i="13"/>
  <c r="K2312" i="13" s="1"/>
  <c r="L2833" i="13"/>
  <c r="J2833" i="13"/>
  <c r="K2833" i="13" s="1"/>
  <c r="L911" i="13"/>
  <c r="J911" i="13"/>
  <c r="K911" i="13" s="1"/>
  <c r="L786" i="13"/>
  <c r="J786" i="13"/>
  <c r="K786" i="13" s="1"/>
  <c r="L2186" i="13"/>
  <c r="J2186" i="13"/>
  <c r="K2186" i="13" s="1"/>
  <c r="L4184" i="13"/>
  <c r="J4184" i="13"/>
  <c r="K4184" i="13" s="1"/>
  <c r="L3546" i="13"/>
  <c r="J3546" i="13"/>
  <c r="K3546" i="13" s="1"/>
  <c r="L3628" i="13"/>
  <c r="J3628" i="13"/>
  <c r="K3628" i="13" s="1"/>
  <c r="L137" i="13"/>
  <c r="J137" i="13"/>
  <c r="K137" i="13" s="1"/>
  <c r="L3883" i="13"/>
  <c r="J3883" i="13"/>
  <c r="K3883" i="13" s="1"/>
  <c r="L1895" i="13"/>
  <c r="J1895" i="13"/>
  <c r="K1895" i="13" s="1"/>
  <c r="L3491" i="13"/>
  <c r="J3491" i="13"/>
  <c r="K3491" i="13" s="1"/>
  <c r="L2593" i="13"/>
  <c r="J2593" i="13"/>
  <c r="K2593" i="13" s="1"/>
  <c r="L10" i="13"/>
  <c r="J10" i="13"/>
  <c r="K10" i="13" s="1"/>
  <c r="L3570" i="13"/>
  <c r="J3570" i="13"/>
  <c r="K3570" i="13" s="1"/>
  <c r="L2069" i="13"/>
  <c r="J2069" i="13"/>
  <c r="K2069" i="13" s="1"/>
  <c r="L1725" i="13"/>
  <c r="J1725" i="13"/>
  <c r="K1725" i="13" s="1"/>
  <c r="L1767" i="13"/>
  <c r="J1767" i="13"/>
  <c r="K1767" i="13" s="1"/>
  <c r="L1853" i="13"/>
  <c r="J1853" i="13"/>
  <c r="K1853" i="13" s="1"/>
  <c r="L2064" i="13"/>
  <c r="J2064" i="13"/>
  <c r="K2064" i="13" s="1"/>
  <c r="L4134" i="13"/>
  <c r="J4134" i="13"/>
  <c r="K4134" i="13" s="1"/>
  <c r="L3541" i="13"/>
  <c r="J3541" i="13"/>
  <c r="K3541" i="13" s="1"/>
  <c r="L1880" i="13"/>
  <c r="J1880" i="13"/>
  <c r="K1880" i="13" s="1"/>
  <c r="L1789" i="13"/>
  <c r="J1789" i="13"/>
  <c r="K1789" i="13" s="1"/>
  <c r="L2533" i="13"/>
  <c r="J2533" i="13"/>
  <c r="K2533" i="13" s="1"/>
  <c r="L194" i="13"/>
  <c r="J194" i="13"/>
  <c r="K194" i="13" s="1"/>
  <c r="L3519" i="13"/>
  <c r="J3519" i="13"/>
  <c r="K3519" i="13" s="1"/>
  <c r="L3144" i="13"/>
  <c r="J3144" i="13"/>
  <c r="K3144" i="13" s="1"/>
  <c r="L1688" i="13"/>
  <c r="J1688" i="13"/>
  <c r="K1688" i="13" s="1"/>
  <c r="L775" i="13"/>
  <c r="J775" i="13"/>
  <c r="K775" i="13" s="1"/>
  <c r="L3909" i="13"/>
  <c r="J3909" i="13"/>
  <c r="K3909" i="13" s="1"/>
  <c r="L957" i="13"/>
  <c r="J957" i="13"/>
  <c r="K957" i="13" s="1"/>
  <c r="L2789" i="13"/>
  <c r="J2789" i="13"/>
  <c r="K2789" i="13" s="1"/>
  <c r="L2390" i="13"/>
  <c r="J2390" i="13"/>
  <c r="K2390" i="13" s="1"/>
  <c r="L4061" i="13"/>
  <c r="J4061" i="13"/>
  <c r="K4061" i="13" s="1"/>
  <c r="L1974" i="13"/>
  <c r="J1974" i="13"/>
  <c r="K1974" i="13" s="1"/>
  <c r="L3833" i="13"/>
  <c r="J3833" i="13"/>
  <c r="K3833" i="13" s="1"/>
  <c r="L2259" i="13"/>
  <c r="J2259" i="13"/>
  <c r="K2259" i="13" s="1"/>
  <c r="L1840" i="13"/>
  <c r="J1840" i="13"/>
  <c r="K1840" i="13" s="1"/>
  <c r="L347" i="13"/>
  <c r="J347" i="13"/>
  <c r="K347" i="13" s="1"/>
  <c r="L1109" i="13"/>
  <c r="J1109" i="13"/>
  <c r="K1109" i="13" s="1"/>
  <c r="L1902" i="13"/>
  <c r="J1902" i="13"/>
  <c r="K1902" i="13" s="1"/>
  <c r="L2874" i="13"/>
  <c r="J2874" i="13"/>
  <c r="K2874" i="13" s="1"/>
  <c r="L2195" i="13"/>
  <c r="J2195" i="13"/>
  <c r="K2195" i="13" s="1"/>
  <c r="L2124" i="13"/>
  <c r="J2124" i="13"/>
  <c r="K2124" i="13" s="1"/>
  <c r="L3678" i="13"/>
  <c r="J3678" i="13"/>
  <c r="K3678" i="13" s="1"/>
  <c r="L2459" i="13"/>
  <c r="J2459" i="13"/>
  <c r="K2459" i="13" s="1"/>
  <c r="L521" i="13"/>
  <c r="J521" i="13"/>
  <c r="K521" i="13" s="1"/>
  <c r="L2482" i="13"/>
  <c r="J2482" i="13"/>
  <c r="K2482" i="13" s="1"/>
  <c r="L626" i="13"/>
  <c r="J626" i="13"/>
  <c r="K626" i="13" s="1"/>
  <c r="L2260" i="13"/>
  <c r="J2260" i="13"/>
  <c r="K2260" i="13" s="1"/>
  <c r="L884" i="13"/>
  <c r="J884" i="13"/>
  <c r="K884" i="13" s="1"/>
  <c r="L2443" i="13"/>
  <c r="J2443" i="13"/>
  <c r="K2443" i="13" s="1"/>
  <c r="L1697" i="13"/>
  <c r="J1697" i="13"/>
  <c r="K1697" i="13" s="1"/>
  <c r="L3067" i="13"/>
  <c r="J3067" i="13"/>
  <c r="K3067" i="13" s="1"/>
  <c r="L2570" i="13"/>
  <c r="J2570" i="13"/>
  <c r="K2570" i="13" s="1"/>
  <c r="L1558" i="13"/>
  <c r="J1558" i="13"/>
  <c r="K1558" i="13" s="1"/>
  <c r="L3624" i="13"/>
  <c r="J3624" i="13"/>
  <c r="K3624" i="13" s="1"/>
  <c r="L2123" i="13"/>
  <c r="J2123" i="13"/>
  <c r="K2123" i="13" s="1"/>
  <c r="L4137" i="13"/>
  <c r="J4137" i="13"/>
  <c r="K4137" i="13" s="1"/>
  <c r="L4115" i="13"/>
  <c r="J4115" i="13"/>
  <c r="K4115" i="13" s="1"/>
  <c r="L2641" i="13"/>
  <c r="J2641" i="13"/>
  <c r="K2641" i="13" s="1"/>
  <c r="L279" i="13"/>
  <c r="J279" i="13"/>
  <c r="K279" i="13" s="1"/>
  <c r="L2304" i="13"/>
  <c r="J2304" i="13"/>
  <c r="K2304" i="13" s="1"/>
  <c r="L3013" i="13"/>
  <c r="J3013" i="13"/>
  <c r="K3013" i="13" s="1"/>
  <c r="L331" i="13"/>
  <c r="J331" i="13"/>
  <c r="K331" i="13" s="1"/>
  <c r="L3485" i="13"/>
  <c r="J3485" i="13"/>
  <c r="K3485" i="13" s="1"/>
  <c r="L63" i="13"/>
  <c r="J63" i="13"/>
  <c r="K63" i="13" s="1"/>
  <c r="L84" i="13"/>
  <c r="J84" i="13"/>
  <c r="K84" i="13" s="1"/>
  <c r="L3896" i="13"/>
  <c r="J3896" i="13"/>
  <c r="K3896" i="13" s="1"/>
  <c r="L3633" i="13"/>
  <c r="J3633" i="13"/>
  <c r="K3633" i="13" s="1"/>
  <c r="L1257" i="13"/>
  <c r="J1257" i="13"/>
  <c r="K1257" i="13" s="1"/>
  <c r="L294" i="13"/>
  <c r="J294" i="13"/>
  <c r="K294" i="13" s="1"/>
  <c r="L1945" i="13"/>
  <c r="J1945" i="13"/>
  <c r="K1945" i="13" s="1"/>
  <c r="L2041" i="13"/>
  <c r="J2041" i="13"/>
  <c r="K2041" i="13" s="1"/>
  <c r="L1389" i="13"/>
  <c r="J1389" i="13"/>
  <c r="K1389" i="13" s="1"/>
  <c r="L1937" i="13"/>
  <c r="J1937" i="13"/>
  <c r="K1937" i="13" s="1"/>
  <c r="L1480" i="13"/>
  <c r="J1480" i="13"/>
  <c r="K1480" i="13" s="1"/>
  <c r="L2879" i="13"/>
  <c r="J2879" i="13"/>
  <c r="K2879" i="13" s="1"/>
  <c r="L205" i="13"/>
  <c r="J205" i="13"/>
  <c r="K205" i="13" s="1"/>
  <c r="L1708" i="13"/>
  <c r="J1708" i="13"/>
  <c r="K1708" i="13" s="1"/>
  <c r="L1095" i="13"/>
  <c r="J1095" i="13"/>
  <c r="K1095" i="13" s="1"/>
  <c r="L1495" i="13"/>
  <c r="J1495" i="13"/>
  <c r="K1495" i="13" s="1"/>
  <c r="L3616" i="13"/>
  <c r="J3616" i="13"/>
  <c r="K3616" i="13" s="1"/>
  <c r="L2292" i="13"/>
  <c r="J2292" i="13"/>
  <c r="K2292" i="13" s="1"/>
  <c r="L3234" i="13"/>
  <c r="J3234" i="13"/>
  <c r="K3234" i="13" s="1"/>
  <c r="L2623" i="13"/>
  <c r="J2623" i="13"/>
  <c r="K2623" i="13" s="1"/>
  <c r="L216" i="13"/>
  <c r="J216" i="13"/>
  <c r="K216" i="13" s="1"/>
  <c r="L838" i="13"/>
  <c r="J838" i="13"/>
  <c r="K838" i="13" s="1"/>
  <c r="L1707" i="13"/>
  <c r="J1707" i="13"/>
  <c r="K1707" i="13" s="1"/>
  <c r="L654" i="13"/>
  <c r="J654" i="13"/>
  <c r="K654" i="13" s="1"/>
  <c r="L3474" i="13"/>
  <c r="J3474" i="13"/>
  <c r="K3474" i="13" s="1"/>
  <c r="L1213" i="13"/>
  <c r="J1213" i="13"/>
  <c r="K1213" i="13" s="1"/>
  <c r="L3099" i="13"/>
  <c r="J3099" i="13"/>
  <c r="K3099" i="13" s="1"/>
  <c r="L42" i="13"/>
  <c r="J42" i="13"/>
  <c r="K42" i="13" s="1"/>
  <c r="L3192" i="13"/>
  <c r="J3192" i="13"/>
  <c r="K3192" i="13" s="1"/>
  <c r="L3280" i="13"/>
  <c r="J3280" i="13"/>
  <c r="K3280" i="13" s="1"/>
  <c r="L1254" i="13"/>
  <c r="J1254" i="13"/>
  <c r="K1254" i="13" s="1"/>
  <c r="L1882" i="13"/>
  <c r="J1882" i="13"/>
  <c r="K1882" i="13" s="1"/>
  <c r="L827" i="13"/>
  <c r="J827" i="13"/>
  <c r="K827" i="13" s="1"/>
  <c r="L1500" i="13"/>
  <c r="J1500" i="13"/>
  <c r="K1500" i="13" s="1"/>
  <c r="L1301" i="13"/>
  <c r="J1301" i="13"/>
  <c r="K1301" i="13" s="1"/>
  <c r="L1533" i="13"/>
  <c r="J1533" i="13"/>
  <c r="K1533" i="13" s="1"/>
  <c r="L4158" i="13"/>
  <c r="J4158" i="13"/>
  <c r="K4158" i="13" s="1"/>
  <c r="L3928" i="13"/>
  <c r="J3928" i="13"/>
  <c r="K3928" i="13" s="1"/>
  <c r="L155" i="13"/>
  <c r="J155" i="13"/>
  <c r="K155" i="13" s="1"/>
  <c r="L3271" i="13"/>
  <c r="J3271" i="13"/>
  <c r="K3271" i="13" s="1"/>
  <c r="L687" i="13"/>
  <c r="J687" i="13"/>
  <c r="K687" i="13" s="1"/>
  <c r="L3706" i="13"/>
  <c r="J3706" i="13"/>
  <c r="K3706" i="13" s="1"/>
  <c r="L3329" i="13"/>
  <c r="J3329" i="13"/>
  <c r="K3329" i="13" s="1"/>
  <c r="L1609" i="13"/>
  <c r="J1609" i="13"/>
  <c r="K1609" i="13" s="1"/>
  <c r="L497" i="13"/>
  <c r="J497" i="13"/>
  <c r="K497" i="13" s="1"/>
  <c r="L1205" i="13"/>
  <c r="J1205" i="13"/>
  <c r="K1205" i="13" s="1"/>
  <c r="L2437" i="13"/>
  <c r="J2437" i="13"/>
  <c r="K2437" i="13" s="1"/>
  <c r="L2921" i="13"/>
  <c r="J2921" i="13"/>
  <c r="K2921" i="13" s="1"/>
  <c r="L2824" i="13"/>
  <c r="J2824" i="13"/>
  <c r="K2824" i="13" s="1"/>
  <c r="L3084" i="13"/>
  <c r="J3084" i="13"/>
  <c r="K3084" i="13" s="1"/>
  <c r="L2823" i="13"/>
  <c r="J2823" i="13"/>
  <c r="K2823" i="13" s="1"/>
  <c r="L3342" i="13"/>
  <c r="J3342" i="13"/>
  <c r="K3342" i="13" s="1"/>
  <c r="L2392" i="13"/>
  <c r="J2392" i="13"/>
  <c r="K2392" i="13" s="1"/>
  <c r="L3330" i="13"/>
  <c r="J3330" i="13"/>
  <c r="K3330" i="13" s="1"/>
  <c r="L2184" i="13"/>
  <c r="J2184" i="13"/>
  <c r="K2184" i="13" s="1"/>
  <c r="L1267" i="13"/>
  <c r="J1267" i="13"/>
  <c r="K1267" i="13" s="1"/>
  <c r="L3273" i="13"/>
  <c r="J3273" i="13"/>
  <c r="K3273" i="13" s="1"/>
  <c r="L2457" i="13"/>
  <c r="J2457" i="13"/>
  <c r="K2457" i="13" s="1"/>
  <c r="L2585" i="13"/>
  <c r="J2585" i="13"/>
  <c r="K2585" i="13" s="1"/>
  <c r="L2567" i="13"/>
  <c r="J2567" i="13"/>
  <c r="K2567" i="13" s="1"/>
  <c r="L3809" i="13"/>
  <c r="J3809" i="13"/>
  <c r="K3809" i="13" s="1"/>
  <c r="L1139" i="13"/>
  <c r="J1139" i="13"/>
  <c r="K1139" i="13" s="1"/>
  <c r="L3821" i="13"/>
  <c r="J3821" i="13"/>
  <c r="K3821" i="13" s="1"/>
  <c r="L4124" i="13"/>
  <c r="J4124" i="13"/>
  <c r="K4124" i="13" s="1"/>
  <c r="L2330" i="13"/>
  <c r="J2330" i="13"/>
  <c r="K2330" i="13" s="1"/>
  <c r="L2095" i="13"/>
  <c r="J2095" i="13"/>
  <c r="K2095" i="13" s="1"/>
  <c r="L30" i="13"/>
  <c r="J30" i="13"/>
  <c r="K30" i="13" s="1"/>
  <c r="L1280" i="13"/>
  <c r="J1280" i="13"/>
  <c r="K1280" i="13" s="1"/>
  <c r="L17" i="13"/>
  <c r="J17" i="13"/>
  <c r="K17" i="13" s="1"/>
  <c r="L828" i="13"/>
  <c r="J828" i="13"/>
  <c r="K828" i="13" s="1"/>
  <c r="L2393" i="13"/>
  <c r="J2393" i="13"/>
  <c r="K2393" i="13" s="1"/>
  <c r="L453" i="13"/>
  <c r="J453" i="13"/>
  <c r="K453" i="13" s="1"/>
  <c r="L3908" i="13"/>
  <c r="J3908" i="13"/>
  <c r="K3908" i="13" s="1"/>
  <c r="L1338" i="13"/>
  <c r="J1338" i="13"/>
  <c r="K1338" i="13" s="1"/>
  <c r="L2187" i="13"/>
  <c r="J2187" i="13"/>
  <c r="K2187" i="13" s="1"/>
  <c r="L933" i="13"/>
  <c r="J933" i="13"/>
  <c r="K933" i="13" s="1"/>
  <c r="L968" i="13"/>
  <c r="J968" i="13"/>
  <c r="K968" i="13" s="1"/>
  <c r="L1559" i="13"/>
  <c r="J1559" i="13"/>
  <c r="K1559" i="13" s="1"/>
  <c r="L881" i="13"/>
  <c r="J881" i="13"/>
  <c r="K881" i="13" s="1"/>
  <c r="L44" i="13"/>
  <c r="J44" i="13"/>
  <c r="K44" i="13" s="1"/>
  <c r="L2068" i="13"/>
  <c r="J2068" i="13"/>
  <c r="K2068" i="13" s="1"/>
  <c r="L2449" i="13"/>
  <c r="J2449" i="13"/>
  <c r="K2449" i="13" s="1"/>
  <c r="L2696" i="13"/>
  <c r="J2696" i="13"/>
  <c r="K2696" i="13" s="1"/>
  <c r="L2020" i="13"/>
  <c r="J2020" i="13"/>
  <c r="K2020" i="13" s="1"/>
  <c r="L2128" i="13"/>
  <c r="J2128" i="13"/>
  <c r="K2128" i="13" s="1"/>
  <c r="L1776" i="13"/>
  <c r="J1776" i="13"/>
  <c r="K1776" i="13" s="1"/>
  <c r="L710" i="13"/>
  <c r="J710" i="13"/>
  <c r="K710" i="13" s="1"/>
  <c r="L624" i="13"/>
  <c r="J624" i="13"/>
  <c r="K624" i="13" s="1"/>
  <c r="L712" i="13"/>
  <c r="J712" i="13"/>
  <c r="K712" i="13" s="1"/>
  <c r="L3137" i="13"/>
  <c r="J3137" i="13"/>
  <c r="K3137" i="13" s="1"/>
  <c r="L1854" i="13"/>
  <c r="J1854" i="13"/>
  <c r="K1854" i="13" s="1"/>
  <c r="L2364" i="13"/>
  <c r="J2364" i="13"/>
  <c r="K2364" i="13" s="1"/>
  <c r="L3350" i="13"/>
  <c r="J3350" i="13"/>
  <c r="K3350" i="13" s="1"/>
  <c r="L757" i="13"/>
  <c r="J757" i="13"/>
  <c r="K757" i="13" s="1"/>
  <c r="L1279" i="13"/>
  <c r="J1279" i="13"/>
  <c r="K1279" i="13" s="1"/>
  <c r="L4166" i="13"/>
  <c r="J4166" i="13"/>
  <c r="K4166" i="13" s="1"/>
  <c r="L3437" i="13"/>
  <c r="J3437" i="13"/>
  <c r="K3437" i="13" s="1"/>
  <c r="L4128" i="13"/>
  <c r="J4128" i="13"/>
  <c r="K4128" i="13" s="1"/>
  <c r="L3243" i="13"/>
  <c r="J3243" i="13"/>
  <c r="K3243" i="13" s="1"/>
  <c r="L1614" i="13"/>
  <c r="J1614" i="13"/>
  <c r="K1614" i="13" s="1"/>
  <c r="L2386" i="13"/>
  <c r="J2386" i="13"/>
  <c r="K2386" i="13" s="1"/>
  <c r="L1997" i="13"/>
  <c r="J1997" i="13"/>
  <c r="K1997" i="13" s="1"/>
  <c r="L2710" i="13"/>
  <c r="J2710" i="13"/>
  <c r="K2710" i="13" s="1"/>
  <c r="L53" i="13"/>
  <c r="J53" i="13"/>
  <c r="K53" i="13" s="1"/>
  <c r="L603" i="13"/>
  <c r="J603" i="13"/>
  <c r="K603" i="13" s="1"/>
  <c r="L4100" i="13"/>
  <c r="J4100" i="13"/>
  <c r="K4100" i="13" s="1"/>
  <c r="L3787" i="13"/>
  <c r="J3787" i="13"/>
  <c r="K3787" i="13" s="1"/>
  <c r="L3432" i="13"/>
  <c r="J3432" i="13"/>
  <c r="K3432" i="13" s="1"/>
  <c r="L2910" i="13"/>
  <c r="J2910" i="13"/>
  <c r="K2910" i="13" s="1"/>
  <c r="L1482" i="13"/>
  <c r="J1482" i="13"/>
  <c r="K1482" i="13" s="1"/>
  <c r="L1724" i="13"/>
  <c r="J1724" i="13"/>
  <c r="K1724" i="13" s="1"/>
  <c r="L2434" i="13"/>
  <c r="J2434" i="13"/>
  <c r="K2434" i="13" s="1"/>
  <c r="L178" i="13"/>
  <c r="J178" i="13"/>
  <c r="K178" i="13" s="1"/>
  <c r="L3932" i="13"/>
  <c r="J3932" i="13"/>
  <c r="K3932" i="13" s="1"/>
  <c r="L2340" i="13"/>
  <c r="J2340" i="13"/>
  <c r="K2340" i="13" s="1"/>
  <c r="L1073" i="13"/>
  <c r="J1073" i="13"/>
  <c r="K1073" i="13" s="1"/>
  <c r="L415" i="13"/>
  <c r="J415" i="13"/>
  <c r="K415" i="13" s="1"/>
  <c r="L572" i="13"/>
  <c r="J572" i="13"/>
  <c r="K572" i="13" s="1"/>
  <c r="L1273" i="13"/>
  <c r="J1273" i="13"/>
  <c r="K1273" i="13" s="1"/>
  <c r="L2436" i="13"/>
  <c r="J2436" i="13"/>
  <c r="K2436" i="13" s="1"/>
  <c r="L3482" i="13"/>
  <c r="J3482" i="13"/>
  <c r="K3482" i="13" s="1"/>
  <c r="L2586" i="13"/>
  <c r="J2586" i="13"/>
  <c r="K2586" i="13" s="1"/>
  <c r="L3691" i="13"/>
  <c r="J3691" i="13"/>
  <c r="K3691" i="13" s="1"/>
  <c r="L1198" i="13"/>
  <c r="J1198" i="13"/>
  <c r="K1198" i="13" s="1"/>
  <c r="L952" i="13"/>
  <c r="J952" i="13"/>
  <c r="K952" i="13" s="1"/>
  <c r="L3438" i="13"/>
  <c r="J3438" i="13"/>
  <c r="K3438" i="13" s="1"/>
  <c r="L1667" i="13"/>
  <c r="J1667" i="13"/>
  <c r="K1667" i="13" s="1"/>
  <c r="L1746" i="13"/>
  <c r="J1746" i="13"/>
  <c r="K1746" i="13" s="1"/>
  <c r="L153" i="13"/>
  <c r="J153" i="13"/>
  <c r="K153" i="13" s="1"/>
  <c r="L648" i="13"/>
  <c r="J648" i="13"/>
  <c r="K648" i="13" s="1"/>
  <c r="L2084" i="13"/>
  <c r="J2084" i="13"/>
  <c r="K2084" i="13" s="1"/>
  <c r="L2500" i="13"/>
  <c r="J2500" i="13"/>
  <c r="K2500" i="13" s="1"/>
  <c r="L500" i="13"/>
  <c r="J500" i="13"/>
  <c r="K500" i="13" s="1"/>
  <c r="L3462" i="13"/>
  <c r="J3462" i="13"/>
  <c r="K3462" i="13" s="1"/>
  <c r="L2621" i="13"/>
  <c r="J2621" i="13"/>
  <c r="K2621" i="13" s="1"/>
  <c r="L2000" i="13"/>
  <c r="J2000" i="13"/>
  <c r="K2000" i="13" s="1"/>
  <c r="L580" i="13"/>
  <c r="J580" i="13"/>
  <c r="K580" i="13" s="1"/>
  <c r="L2778" i="13"/>
  <c r="J2778" i="13"/>
  <c r="K2778" i="13" s="1"/>
  <c r="L3469" i="13"/>
  <c r="J3469" i="13"/>
  <c r="K3469" i="13" s="1"/>
  <c r="L1795" i="13"/>
  <c r="J1795" i="13"/>
  <c r="K1795" i="13" s="1"/>
  <c r="L1615" i="13"/>
  <c r="J1615" i="13"/>
  <c r="K1615" i="13" s="1"/>
  <c r="L668" i="13"/>
  <c r="J668" i="13"/>
  <c r="K668" i="13" s="1"/>
  <c r="L3093" i="13"/>
  <c r="J3093" i="13"/>
  <c r="K3093" i="13" s="1"/>
  <c r="L1465" i="13"/>
  <c r="J1465" i="13"/>
  <c r="K1465" i="13" s="1"/>
  <c r="L830" i="13"/>
  <c r="J830" i="13"/>
  <c r="K830" i="13" s="1"/>
  <c r="L4095" i="13"/>
  <c r="J4095" i="13"/>
  <c r="K4095" i="13" s="1"/>
  <c r="L3807" i="13"/>
  <c r="J3807" i="13"/>
  <c r="K3807" i="13" s="1"/>
  <c r="L3553" i="13"/>
  <c r="J3553" i="13"/>
  <c r="K3553" i="13" s="1"/>
  <c r="L64" i="13"/>
  <c r="J64" i="13"/>
  <c r="K64" i="13" s="1"/>
  <c r="L1831" i="13"/>
  <c r="J1831" i="13"/>
  <c r="K1831" i="13" s="1"/>
  <c r="L1817" i="13"/>
  <c r="J1817" i="13"/>
  <c r="K1817" i="13" s="1"/>
  <c r="L3012" i="13"/>
  <c r="J3012" i="13"/>
  <c r="K3012" i="13" s="1"/>
  <c r="L825" i="13"/>
  <c r="J825" i="13"/>
  <c r="K825" i="13" s="1"/>
  <c r="L420" i="13"/>
  <c r="J420" i="13"/>
  <c r="K420" i="13" s="1"/>
  <c r="L2430" i="13"/>
  <c r="J2430" i="13"/>
  <c r="K2430" i="13" s="1"/>
  <c r="L1043" i="13"/>
  <c r="J1043" i="13"/>
  <c r="K1043" i="13" s="1"/>
  <c r="L1345" i="13"/>
  <c r="J1345" i="13"/>
  <c r="K1345" i="13" s="1"/>
  <c r="L851" i="13"/>
  <c r="J851" i="13"/>
  <c r="K851" i="13" s="1"/>
  <c r="L1769" i="13"/>
  <c r="J1769" i="13"/>
  <c r="K1769" i="13" s="1"/>
  <c r="L3801" i="13"/>
  <c r="J3801" i="13"/>
  <c r="K3801" i="13" s="1"/>
  <c r="L795" i="13"/>
  <c r="J795" i="13"/>
  <c r="K795" i="13" s="1"/>
  <c r="L2524" i="13"/>
  <c r="J2524" i="13"/>
  <c r="K2524" i="13" s="1"/>
  <c r="L3782" i="13"/>
  <c r="J3782" i="13"/>
  <c r="K3782" i="13" s="1"/>
  <c r="L285" i="13"/>
  <c r="J285" i="13"/>
  <c r="K285" i="13" s="1"/>
  <c r="L2207" i="13"/>
  <c r="J2207" i="13"/>
  <c r="K2207" i="13" s="1"/>
  <c r="L3281" i="13"/>
  <c r="J3281" i="13"/>
  <c r="K3281" i="13" s="1"/>
  <c r="L788" i="13"/>
  <c r="J788" i="13"/>
  <c r="K788" i="13" s="1"/>
  <c r="L1590" i="13"/>
  <c r="J1590" i="13"/>
  <c r="K1590" i="13" s="1"/>
  <c r="L548" i="13"/>
  <c r="J548" i="13"/>
  <c r="K548" i="13" s="1"/>
  <c r="L1151" i="13"/>
  <c r="J1151" i="13"/>
  <c r="K1151" i="13" s="1"/>
  <c r="L262" i="13"/>
  <c r="J262" i="13"/>
  <c r="K262" i="13" s="1"/>
  <c r="L1268" i="13"/>
  <c r="J1268" i="13"/>
  <c r="K1268" i="13" s="1"/>
  <c r="L1843" i="13"/>
  <c r="J1843" i="13"/>
  <c r="K1843" i="13" s="1"/>
  <c r="L2109" i="13"/>
  <c r="J2109" i="13"/>
  <c r="K2109" i="13" s="1"/>
  <c r="L2774" i="13"/>
  <c r="J2774" i="13"/>
  <c r="K2774" i="13" s="1"/>
  <c r="L1130" i="13"/>
  <c r="J1130" i="13"/>
  <c r="K1130" i="13" s="1"/>
  <c r="L1946" i="13"/>
  <c r="J1946" i="13"/>
  <c r="K1946" i="13" s="1"/>
  <c r="L2301" i="13"/>
  <c r="J2301" i="13"/>
  <c r="K2301" i="13" s="1"/>
  <c r="L3825" i="13"/>
  <c r="J3825" i="13"/>
  <c r="K3825" i="13" s="1"/>
  <c r="L123" i="13"/>
  <c r="J123" i="13"/>
  <c r="K123" i="13" s="1"/>
  <c r="L1760" i="13"/>
  <c r="J1760" i="13"/>
  <c r="K1760" i="13" s="1"/>
  <c r="L3730" i="13"/>
  <c r="J3730" i="13"/>
  <c r="K3730" i="13" s="1"/>
  <c r="L3819" i="13"/>
  <c r="J3819" i="13"/>
  <c r="K3819" i="13" s="1"/>
  <c r="L1543" i="13"/>
  <c r="J1543" i="13"/>
  <c r="K1543" i="13" s="1"/>
  <c r="L1206" i="13"/>
  <c r="J1206" i="13"/>
  <c r="K1206" i="13" s="1"/>
  <c r="L2237" i="13"/>
  <c r="J2237" i="13"/>
  <c r="K2237" i="13" s="1"/>
  <c r="L2834" i="13"/>
  <c r="J2834" i="13"/>
  <c r="K2834" i="13" s="1"/>
  <c r="L3299" i="13"/>
  <c r="J3299" i="13"/>
  <c r="K3299" i="13" s="1"/>
  <c r="L1239" i="13"/>
  <c r="J1239" i="13"/>
  <c r="K1239" i="13" s="1"/>
  <c r="L460" i="13"/>
  <c r="J460" i="13"/>
  <c r="K460" i="13" s="1"/>
  <c r="L3593" i="13"/>
  <c r="J3593" i="13"/>
  <c r="K3593" i="13" s="1"/>
  <c r="L1087" i="13"/>
  <c r="J1087" i="13"/>
  <c r="K1087" i="13" s="1"/>
  <c r="L2815" i="13"/>
  <c r="J2815" i="13"/>
  <c r="K2815" i="13" s="1"/>
  <c r="L2164" i="13"/>
  <c r="J2164" i="13"/>
  <c r="K2164" i="13" s="1"/>
  <c r="L1645" i="13"/>
  <c r="J1645" i="13"/>
  <c r="K1645" i="13" s="1"/>
  <c r="L4165" i="13"/>
  <c r="J4165" i="13"/>
  <c r="K4165" i="13" s="1"/>
  <c r="L3980" i="13"/>
  <c r="J3980" i="13"/>
  <c r="K3980" i="13" s="1"/>
  <c r="L616" i="13"/>
  <c r="J616" i="13"/>
  <c r="K616" i="13" s="1"/>
  <c r="L1467" i="13"/>
  <c r="J1467" i="13"/>
  <c r="K1467" i="13" s="1"/>
  <c r="L2107" i="13"/>
  <c r="J2107" i="13"/>
  <c r="K2107" i="13" s="1"/>
  <c r="L4069" i="13"/>
  <c r="J4069" i="13"/>
  <c r="K4069" i="13" s="1"/>
  <c r="L3473" i="13"/>
  <c r="J3473" i="13"/>
  <c r="K3473" i="13" s="1"/>
  <c r="L998" i="13"/>
  <c r="J998" i="13"/>
  <c r="K998" i="13" s="1"/>
  <c r="L4053" i="13"/>
  <c r="J4053" i="13"/>
  <c r="K4053" i="13" s="1"/>
  <c r="L1871" i="13"/>
  <c r="J1871" i="13"/>
  <c r="K1871" i="13" s="1"/>
  <c r="L812" i="13"/>
  <c r="J812" i="13"/>
  <c r="K812" i="13" s="1"/>
  <c r="L2241" i="13"/>
  <c r="J2241" i="13"/>
  <c r="K2241" i="13" s="1"/>
  <c r="L1179" i="13"/>
  <c r="J1179" i="13"/>
  <c r="K1179" i="13" s="1"/>
  <c r="L3686" i="13"/>
  <c r="J3686" i="13"/>
  <c r="K3686" i="13" s="1"/>
  <c r="L2796" i="13"/>
  <c r="J2796" i="13"/>
  <c r="K2796" i="13" s="1"/>
  <c r="L162" i="13"/>
  <c r="J162" i="13"/>
  <c r="K162" i="13" s="1"/>
  <c r="L1046" i="13"/>
  <c r="J1046" i="13"/>
  <c r="K1046" i="13" s="1"/>
  <c r="L177" i="13"/>
  <c r="J177" i="13"/>
  <c r="K177" i="13" s="1"/>
  <c r="L2324" i="13"/>
  <c r="J2324" i="13"/>
  <c r="K2324" i="13" s="1"/>
  <c r="L2840" i="13"/>
  <c r="J2840" i="13"/>
  <c r="K2840" i="13" s="1"/>
  <c r="L3395" i="13"/>
  <c r="J3395" i="13"/>
  <c r="K3395" i="13" s="1"/>
  <c r="L3784" i="13"/>
  <c r="J3784" i="13"/>
  <c r="K3784" i="13" s="1"/>
  <c r="L513" i="13"/>
  <c r="J513" i="13"/>
  <c r="K513" i="13" s="1"/>
  <c r="L2799" i="13"/>
  <c r="J2799" i="13"/>
  <c r="K2799" i="13" s="1"/>
  <c r="L3788" i="13"/>
  <c r="J3788" i="13"/>
  <c r="K3788" i="13" s="1"/>
  <c r="L1632" i="13"/>
  <c r="J1632" i="13"/>
  <c r="K1632" i="13" s="1"/>
  <c r="L3609" i="13"/>
  <c r="J3609" i="13"/>
  <c r="K3609" i="13" s="1"/>
  <c r="L1101" i="13"/>
  <c r="J1101" i="13"/>
  <c r="K1101" i="13" s="1"/>
  <c r="L1167" i="13"/>
  <c r="J1167" i="13"/>
  <c r="K1167" i="13" s="1"/>
  <c r="L2576" i="13"/>
  <c r="J2576" i="13"/>
  <c r="K2576" i="13" s="1"/>
  <c r="L4191" i="13"/>
  <c r="J4191" i="13"/>
  <c r="K4191" i="13" s="1"/>
  <c r="L2877" i="13"/>
  <c r="J2877" i="13"/>
  <c r="K2877" i="13" s="1"/>
  <c r="L3049" i="13"/>
  <c r="J3049" i="13"/>
  <c r="K3049" i="13" s="1"/>
  <c r="L3205" i="13"/>
  <c r="J3205" i="13"/>
  <c r="K3205" i="13" s="1"/>
  <c r="L303" i="13"/>
  <c r="J303" i="13"/>
  <c r="K303" i="13" s="1"/>
  <c r="L3497" i="13"/>
  <c r="J3497" i="13"/>
  <c r="K3497" i="13" s="1"/>
  <c r="L1952" i="13"/>
  <c r="J1952" i="13"/>
  <c r="K1952" i="13" s="1"/>
  <c r="L519" i="13"/>
  <c r="J519" i="13"/>
  <c r="K519" i="13" s="1"/>
  <c r="L1623" i="13"/>
  <c r="J1623" i="13"/>
  <c r="K1623" i="13" s="1"/>
  <c r="L1563" i="13"/>
  <c r="J1563" i="13"/>
  <c r="K1563" i="13" s="1"/>
  <c r="L487" i="13"/>
  <c r="J487" i="13"/>
  <c r="K487" i="13" s="1"/>
  <c r="L867" i="13"/>
  <c r="J867" i="13"/>
  <c r="K867" i="13" s="1"/>
  <c r="L2406" i="13"/>
  <c r="J2406" i="13"/>
  <c r="K2406" i="13" s="1"/>
  <c r="L993" i="13"/>
  <c r="J993" i="13"/>
  <c r="K993" i="13" s="1"/>
  <c r="L1319" i="13"/>
  <c r="J1319" i="13"/>
  <c r="K1319" i="13" s="1"/>
  <c r="L1007" i="13"/>
  <c r="J1007" i="13"/>
  <c r="K1007" i="13" s="1"/>
  <c r="L604" i="13"/>
  <c r="J604" i="13"/>
  <c r="K604" i="13" s="1"/>
  <c r="L759" i="13"/>
  <c r="J759" i="13"/>
  <c r="K759" i="13" s="1"/>
  <c r="L1303" i="13"/>
  <c r="J1303" i="13"/>
  <c r="K1303" i="13" s="1"/>
  <c r="L1665" i="13"/>
  <c r="J1665" i="13"/>
  <c r="K1665" i="13" s="1"/>
  <c r="L301" i="13"/>
  <c r="J301" i="13"/>
  <c r="K301" i="13" s="1"/>
  <c r="L3477" i="13"/>
  <c r="J3477" i="13"/>
  <c r="K3477" i="13" s="1"/>
  <c r="L1186" i="13"/>
  <c r="J1186" i="13"/>
  <c r="K1186" i="13" s="1"/>
  <c r="L991" i="13"/>
  <c r="J991" i="13"/>
  <c r="K991" i="13" s="1"/>
  <c r="J1353" i="13"/>
  <c r="K1353" i="13" s="1"/>
  <c r="J1192" i="13"/>
  <c r="K1192" i="13" s="1"/>
  <c r="J801" i="13"/>
  <c r="K801" i="13" s="1"/>
  <c r="J3121" i="13"/>
  <c r="K3121" i="13" s="1"/>
  <c r="J1115" i="13"/>
  <c r="K1115" i="13" s="1"/>
  <c r="J3133" i="13"/>
  <c r="K3133" i="13" s="1"/>
  <c r="J1926" i="13"/>
  <c r="K1926" i="13" s="1"/>
  <c r="J3022" i="13"/>
  <c r="K3022" i="13" s="1"/>
  <c r="J1176" i="13"/>
  <c r="K1176" i="13" s="1"/>
  <c r="J2928" i="13"/>
  <c r="K2928" i="13" s="1"/>
  <c r="J2752" i="13"/>
  <c r="K2752" i="13" s="1"/>
  <c r="J369" i="13"/>
  <c r="K369" i="13" s="1"/>
  <c r="J4013" i="13"/>
  <c r="K4013" i="13" s="1"/>
  <c r="J31" i="13"/>
  <c r="K31" i="13" s="1"/>
  <c r="J2732" i="13"/>
  <c r="K2732" i="13" s="1"/>
  <c r="J3954" i="13"/>
  <c r="K3954" i="13" s="1"/>
  <c r="J2718" i="13"/>
  <c r="K2718" i="13" s="1"/>
  <c r="J392" i="13"/>
  <c r="K392" i="13" s="1"/>
  <c r="J4183" i="13"/>
  <c r="K4183" i="13" s="1"/>
  <c r="J3528" i="13"/>
  <c r="K3528" i="13" s="1"/>
  <c r="J395" i="13"/>
  <c r="K395" i="13" s="1"/>
  <c r="J677" i="13"/>
  <c r="K677" i="13" s="1"/>
  <c r="J761" i="13"/>
  <c r="K761" i="13" s="1"/>
  <c r="J245" i="13"/>
  <c r="K245" i="13" s="1"/>
  <c r="J1943" i="13"/>
  <c r="K1943" i="13" s="1"/>
  <c r="J3547" i="13"/>
  <c r="K3547" i="13" s="1"/>
  <c r="J3756" i="13"/>
  <c r="K3756" i="13" s="1"/>
  <c r="J975" i="13"/>
  <c r="K975" i="13" s="1"/>
  <c r="J1580" i="13"/>
  <c r="K1580" i="13" s="1"/>
  <c r="J4126" i="13"/>
  <c r="K4126" i="13" s="1"/>
  <c r="J738" i="13"/>
  <c r="K738" i="13" s="1"/>
  <c r="J2417" i="13"/>
  <c r="K2417" i="13" s="1"/>
  <c r="J599" i="13"/>
  <c r="K599" i="13" s="1"/>
  <c r="J1127" i="13"/>
  <c r="K1127" i="13" s="1"/>
  <c r="J3715" i="13"/>
  <c r="K3715" i="13" s="1"/>
  <c r="J11" i="13"/>
  <c r="K11" i="13" s="1"/>
  <c r="J3707" i="13"/>
  <c r="K3707" i="13" s="1"/>
  <c r="J2052" i="13"/>
  <c r="K2052" i="13" s="1"/>
  <c r="J1515" i="13"/>
  <c r="K1515" i="13" s="1"/>
  <c r="J1685" i="13"/>
  <c r="K1685" i="13" s="1"/>
  <c r="J2106" i="13"/>
  <c r="K2106" i="13" s="1"/>
  <c r="J231" i="13"/>
  <c r="K231" i="13" s="1"/>
  <c r="J3463" i="13"/>
  <c r="K3463" i="13" s="1"/>
  <c r="J3250" i="13"/>
  <c r="K3250" i="13" s="1"/>
  <c r="J2914" i="13"/>
  <c r="K2914" i="13" s="1"/>
  <c r="J3874" i="13"/>
  <c r="K3874" i="13" s="1"/>
  <c r="J3255" i="13"/>
  <c r="K3255" i="13" s="1"/>
  <c r="J3008" i="13"/>
  <c r="K3008" i="13" s="1"/>
  <c r="J2119" i="13"/>
  <c r="K2119" i="13" s="1"/>
  <c r="J767" i="13"/>
  <c r="K767" i="13" s="1"/>
  <c r="J2565" i="13"/>
  <c r="K2565" i="13" s="1"/>
  <c r="J325" i="13"/>
  <c r="K325" i="13" s="1"/>
  <c r="J2488" i="13"/>
  <c r="K2488" i="13" s="1"/>
  <c r="J2751" i="13"/>
  <c r="K2751" i="13" s="1"/>
  <c r="J4143" i="13"/>
  <c r="K4143" i="13" s="1"/>
  <c r="J3481" i="13"/>
  <c r="K3481" i="13" s="1"/>
  <c r="J679" i="13"/>
  <c r="K679" i="13" s="1"/>
  <c r="J3918" i="13"/>
  <c r="K3918" i="13" s="1"/>
  <c r="J250" i="13"/>
  <c r="K250" i="13" s="1"/>
  <c r="J2487" i="13"/>
  <c r="K2487" i="13" s="1"/>
  <c r="J750" i="13"/>
  <c r="K750" i="13" s="1"/>
  <c r="J4193" i="13"/>
  <c r="K4193" i="13" s="1"/>
  <c r="J443" i="13"/>
  <c r="K443" i="13" s="1"/>
  <c r="J3565" i="13"/>
  <c r="K3565" i="13" s="1"/>
  <c r="J1618" i="13"/>
  <c r="K1618" i="13" s="1"/>
  <c r="J1100" i="13"/>
  <c r="K1100" i="13" s="1"/>
  <c r="J2411" i="13"/>
  <c r="K2411" i="13" s="1"/>
  <c r="J2416" i="13"/>
  <c r="K2416" i="13" s="1"/>
  <c r="J2733" i="13"/>
  <c r="K2733" i="13" s="1"/>
  <c r="J2499" i="13"/>
  <c r="K2499" i="13" s="1"/>
  <c r="J2724" i="13"/>
  <c r="K2724" i="13" s="1"/>
  <c r="J2604" i="13"/>
  <c r="K2604" i="13" s="1"/>
  <c r="J929" i="13"/>
  <c r="K929" i="13" s="1"/>
  <c r="J488" i="13"/>
  <c r="K488" i="13" s="1"/>
  <c r="J3178" i="13"/>
  <c r="K3178" i="13" s="1"/>
  <c r="J4037" i="13"/>
  <c r="K4037" i="13" s="1"/>
  <c r="J650" i="13"/>
  <c r="K650" i="13" s="1"/>
  <c r="J3444" i="13"/>
  <c r="K3444" i="13" s="1"/>
  <c r="J288" i="13"/>
  <c r="K288" i="13" s="1"/>
  <c r="J3371" i="13"/>
  <c r="K3371" i="13" s="1"/>
  <c r="J3134" i="13"/>
  <c r="K3134" i="13" s="1"/>
  <c r="J3627" i="13"/>
  <c r="K3627" i="13" s="1"/>
  <c r="J1897" i="13"/>
  <c r="K1897" i="13" s="1"/>
  <c r="J1741" i="13"/>
  <c r="K1741" i="13" s="1"/>
  <c r="J1994" i="13"/>
  <c r="K1994" i="13" s="1"/>
  <c r="J3948" i="13"/>
  <c r="K3948" i="13" s="1"/>
  <c r="J3047" i="13"/>
  <c r="K3047" i="13" s="1"/>
  <c r="J2381" i="13"/>
  <c r="K2381" i="13" s="1"/>
  <c r="J1419" i="13"/>
  <c r="K1419" i="13" s="1"/>
  <c r="J1029" i="13"/>
  <c r="K1029" i="13" s="1"/>
  <c r="J1837" i="13"/>
  <c r="K1837" i="13" s="1"/>
  <c r="J736" i="13"/>
  <c r="K736" i="13" s="1"/>
  <c r="J3152" i="13"/>
  <c r="K3152" i="13" s="1"/>
  <c r="J571" i="13"/>
  <c r="K571" i="13" s="1"/>
  <c r="J3451" i="13"/>
  <c r="K3451" i="13" s="1"/>
  <c r="J2046" i="13"/>
  <c r="K2046" i="13" s="1"/>
  <c r="J388" i="13"/>
  <c r="K388" i="13" s="1"/>
  <c r="J60" i="13"/>
  <c r="K60" i="13" s="1"/>
  <c r="J4187" i="13"/>
  <c r="K4187" i="13" s="1"/>
  <c r="J2156" i="13"/>
  <c r="K2156" i="13" s="1"/>
  <c r="J3945" i="13"/>
  <c r="K3945" i="13" s="1"/>
  <c r="J3155" i="13"/>
  <c r="K3155" i="13" s="1"/>
  <c r="J3078" i="13"/>
  <c r="K3078" i="13" s="1"/>
  <c r="J1844" i="13"/>
  <c r="K1844" i="13" s="1"/>
  <c r="J117" i="13"/>
  <c r="K117" i="13" s="1"/>
  <c r="J2422" i="13"/>
  <c r="K2422" i="13" s="1"/>
  <c r="J922" i="13"/>
  <c r="K922" i="13" s="1"/>
  <c r="J3426" i="13"/>
  <c r="K3426" i="13" s="1"/>
  <c r="J3105" i="13"/>
  <c r="K3105" i="13" s="1"/>
  <c r="J2038" i="13"/>
  <c r="K2038" i="13" s="1"/>
  <c r="J406" i="13"/>
  <c r="K406" i="13" s="1"/>
  <c r="J3539" i="13"/>
  <c r="K3539" i="13" s="1"/>
  <c r="J1439" i="13"/>
  <c r="K1439" i="13" s="1"/>
  <c r="J1690" i="13"/>
  <c r="K1690" i="13" s="1"/>
  <c r="J2934" i="13"/>
  <c r="K2934" i="13" s="1"/>
  <c r="J4163" i="13"/>
  <c r="K4163" i="13" s="1"/>
  <c r="J2145" i="13"/>
  <c r="K2145" i="13" s="1"/>
  <c r="J3160" i="13"/>
  <c r="K3160" i="13" s="1"/>
  <c r="J2515" i="13"/>
  <c r="K2515" i="13" s="1"/>
  <c r="J3597" i="13"/>
  <c r="K3597" i="13" s="1"/>
  <c r="J362" i="13"/>
  <c r="K362" i="13" s="1"/>
  <c r="J853" i="13"/>
  <c r="K853" i="13" s="1"/>
  <c r="J2205" i="13"/>
  <c r="K2205" i="13" s="1"/>
  <c r="J2476" i="13"/>
  <c r="K2476" i="13" s="1"/>
  <c r="J52" i="13"/>
  <c r="K52" i="13" s="1"/>
  <c r="J2431" i="13"/>
  <c r="K2431" i="13" s="1"/>
  <c r="J4162" i="13"/>
  <c r="K4162" i="13" s="1"/>
  <c r="J2407" i="13"/>
  <c r="K2407" i="13" s="1"/>
  <c r="J579" i="13"/>
  <c r="K579" i="13" s="1"/>
  <c r="J3800" i="13"/>
  <c r="K3800" i="13" s="1"/>
  <c r="J2568" i="13"/>
  <c r="K2568" i="13" s="1"/>
  <c r="J4130" i="13"/>
  <c r="K4130" i="13" s="1"/>
  <c r="J1620" i="13"/>
  <c r="K1620" i="13" s="1"/>
  <c r="J4085" i="13"/>
  <c r="K4085" i="13" s="1"/>
  <c r="J1305" i="13"/>
  <c r="K1305" i="13" s="1"/>
  <c r="J1468" i="13"/>
  <c r="K1468" i="13" s="1"/>
  <c r="J1103" i="13"/>
  <c r="K1103" i="13" s="1"/>
  <c r="J2236" i="13"/>
  <c r="K2236" i="13" s="1"/>
  <c r="J3710" i="13"/>
  <c r="K3710" i="13" s="1"/>
  <c r="J385" i="13"/>
  <c r="K385" i="13" s="1"/>
  <c r="J3638" i="13"/>
  <c r="K3638" i="13" s="1"/>
  <c r="J22" i="13"/>
  <c r="K22" i="13" s="1"/>
  <c r="J4182" i="13"/>
  <c r="K4182" i="13" s="1"/>
  <c r="J1619" i="13"/>
  <c r="K1619" i="13" s="1"/>
  <c r="J445" i="13"/>
  <c r="K445" i="13" s="1"/>
  <c r="J1593" i="13"/>
  <c r="K1593" i="13" s="1"/>
  <c r="J661" i="13"/>
  <c r="K661" i="13" s="1"/>
  <c r="J387" i="13"/>
  <c r="K387" i="13" s="1"/>
  <c r="J3796" i="13"/>
  <c r="K3796" i="13" s="1"/>
  <c r="J455" i="13"/>
  <c r="K455" i="13" s="1"/>
  <c r="J4062" i="13"/>
  <c r="K4062" i="13" s="1"/>
  <c r="J576" i="13"/>
  <c r="K576" i="13" s="1"/>
  <c r="J1342" i="13"/>
  <c r="K1342" i="13" s="1"/>
  <c r="J3708" i="13"/>
  <c r="K3708" i="13" s="1"/>
  <c r="J1377" i="13"/>
  <c r="K1377" i="13" s="1"/>
  <c r="J3697" i="13"/>
  <c r="K3697" i="13" s="1"/>
  <c r="J2387" i="13"/>
  <c r="K2387" i="13" s="1"/>
  <c r="J3543" i="13"/>
  <c r="K3543" i="13" s="1"/>
  <c r="J3303" i="13"/>
  <c r="K3303" i="13" s="1"/>
  <c r="J2403" i="13"/>
  <c r="K2403" i="13" s="1"/>
  <c r="J2792" i="13"/>
  <c r="K2792" i="13" s="1"/>
  <c r="J3148" i="13"/>
  <c r="K3148" i="13" s="1"/>
  <c r="J2047" i="13"/>
  <c r="K2047" i="13" s="1"/>
  <c r="J2694" i="13"/>
  <c r="K2694" i="13" s="1"/>
  <c r="J3829" i="13"/>
  <c r="K3829" i="13" s="1"/>
  <c r="J3327" i="13"/>
  <c r="K3327" i="13" s="1"/>
  <c r="J2542" i="13"/>
  <c r="K2542" i="13" s="1"/>
  <c r="J2513" i="13"/>
  <c r="K2513" i="13" s="1"/>
  <c r="J257" i="13"/>
  <c r="K257" i="13" s="1"/>
  <c r="J346" i="13"/>
  <c r="K346" i="13" s="1"/>
  <c r="J930" i="13"/>
  <c r="K930" i="13" s="1"/>
  <c r="J2072" i="13"/>
  <c r="K2072" i="13" s="1"/>
  <c r="J305" i="13"/>
  <c r="K305" i="13" s="1"/>
  <c r="J2866" i="13"/>
  <c r="K2866" i="13" s="1"/>
  <c r="J3467" i="13"/>
  <c r="K3467" i="13" s="1"/>
  <c r="J665" i="13"/>
  <c r="K665" i="13" s="1"/>
  <c r="J1652" i="13"/>
  <c r="K1652" i="13" s="1"/>
  <c r="J286" i="13"/>
  <c r="K286" i="13" s="1"/>
  <c r="J1827" i="13"/>
  <c r="K1827" i="13" s="1"/>
  <c r="J1276" i="13"/>
  <c r="K1276" i="13" s="1"/>
  <c r="J3499" i="13"/>
  <c r="K3499" i="13" s="1"/>
  <c r="J3657" i="13"/>
  <c r="K3657" i="13" s="1"/>
  <c r="J980" i="13"/>
  <c r="K980" i="13" s="1"/>
  <c r="J3689" i="13"/>
  <c r="K3689" i="13" s="1"/>
  <c r="J1185" i="13"/>
  <c r="K1185" i="13" s="1"/>
  <c r="J2044" i="13"/>
  <c r="K2044" i="13" s="1"/>
  <c r="I387" i="11"/>
  <c r="I229" i="11"/>
  <c r="I37" i="11"/>
  <c r="I35" i="11"/>
  <c r="I772" i="11"/>
  <c r="I386" i="11"/>
  <c r="I537" i="11"/>
  <c r="I771" i="11"/>
  <c r="I418" i="11"/>
  <c r="I325" i="11"/>
  <c r="I162" i="11"/>
  <c r="I160" i="11"/>
  <c r="I158" i="11"/>
  <c r="I66" i="11"/>
  <c r="I64" i="11"/>
  <c r="I62" i="11"/>
  <c r="I555" i="11"/>
  <c r="I779" i="11"/>
  <c r="I757" i="11"/>
  <c r="I659" i="11"/>
  <c r="I388" i="11"/>
  <c r="I34" i="11"/>
  <c r="I385" i="11"/>
  <c r="I361" i="11"/>
  <c r="I367" i="11" s="1"/>
  <c r="I323" i="11"/>
  <c r="I225" i="11"/>
  <c r="I33" i="11"/>
  <c r="I681" i="11"/>
  <c r="I384" i="11"/>
  <c r="I163" i="11"/>
  <c r="I161" i="11"/>
  <c r="I159" i="11"/>
  <c r="I67" i="11"/>
  <c r="I65" i="11"/>
  <c r="I63" i="11"/>
  <c r="I36" i="11"/>
  <c r="I829" i="11"/>
  <c r="I770" i="11"/>
  <c r="I552" i="11"/>
  <c r="I32" i="11"/>
  <c r="H190" i="11"/>
  <c r="F187" i="11"/>
  <c r="F186" i="11"/>
  <c r="F183" i="11"/>
  <c r="F182" i="11"/>
  <c r="H192" i="11"/>
  <c r="H188" i="11"/>
  <c r="F185" i="11"/>
  <c r="F184" i="11"/>
  <c r="H193" i="11"/>
  <c r="H191" i="11"/>
  <c r="H189" i="11"/>
  <c r="H685" i="11"/>
  <c r="H688" i="11" s="1"/>
  <c r="H783" i="11"/>
  <c r="H786" i="11" s="1"/>
  <c r="I227" i="11"/>
  <c r="I494" i="11"/>
  <c r="I755" i="11"/>
  <c r="H516" i="11"/>
  <c r="H521" i="11" s="1"/>
  <c r="I510" i="11"/>
  <c r="I498" i="11"/>
  <c r="I497" i="11"/>
  <c r="I321" i="11"/>
  <c r="I827" i="11"/>
  <c r="I357" i="11"/>
  <c r="H514" i="11"/>
  <c r="H519" i="11" s="1"/>
  <c r="I331" i="11"/>
  <c r="I781" i="11"/>
  <c r="I415" i="11"/>
  <c r="I226" i="11"/>
  <c r="I551" i="11"/>
  <c r="I553" i="11"/>
  <c r="I828" i="11"/>
  <c r="H831" i="11"/>
  <c r="I756" i="11"/>
  <c r="H759" i="11"/>
  <c r="I699" i="11"/>
  <c r="H702" i="11"/>
  <c r="J682" i="11"/>
  <c r="E685" i="11"/>
  <c r="E683" i="11"/>
  <c r="J680" i="11"/>
  <c r="I846" i="11"/>
  <c r="H849" i="11"/>
  <c r="I662" i="11"/>
  <c r="H667" i="11"/>
  <c r="I664" i="11"/>
  <c r="I847" i="11"/>
  <c r="H850" i="11"/>
  <c r="H853" i="11" s="1"/>
  <c r="H670" i="11"/>
  <c r="H647" i="11"/>
  <c r="H640" i="11"/>
  <c r="E389" i="11"/>
  <c r="J384" i="11"/>
  <c r="E391" i="11"/>
  <c r="J386" i="11"/>
  <c r="E393" i="11"/>
  <c r="J388" i="11"/>
  <c r="E37" i="11"/>
  <c r="J31" i="11"/>
  <c r="E36" i="11"/>
  <c r="J30" i="11"/>
  <c r="E35" i="11"/>
  <c r="J29" i="11"/>
  <c r="E34" i="11"/>
  <c r="J28" i="11"/>
  <c r="E33" i="11"/>
  <c r="J27" i="11"/>
  <c r="E32" i="11"/>
  <c r="J26" i="11"/>
  <c r="H814" i="11"/>
  <c r="H232" i="11"/>
  <c r="H238" i="11" s="1"/>
  <c r="I700" i="11"/>
  <c r="H703" i="11"/>
  <c r="I698" i="11"/>
  <c r="H701" i="11"/>
  <c r="J681" i="11"/>
  <c r="E684" i="11"/>
  <c r="E390" i="11"/>
  <c r="J385" i="11"/>
  <c r="E397" i="11"/>
  <c r="J392" i="11"/>
  <c r="H812" i="11"/>
  <c r="I663" i="11"/>
  <c r="H668" i="11"/>
  <c r="H673" i="11" s="1"/>
  <c r="I661" i="11"/>
  <c r="H666" i="11"/>
  <c r="H671" i="11" s="1"/>
  <c r="I549" i="11"/>
  <c r="I845" i="11"/>
  <c r="H848" i="11"/>
  <c r="H851" i="11" s="1"/>
  <c r="I683" i="11"/>
  <c r="H686" i="11"/>
  <c r="I660" i="11"/>
  <c r="H520" i="11"/>
  <c r="I414" i="11"/>
  <c r="H419" i="11"/>
  <c r="I356" i="11"/>
  <c r="H362" i="11"/>
  <c r="H368" i="11" s="1"/>
  <c r="I224" i="11"/>
  <c r="H230" i="11"/>
  <c r="I513" i="11"/>
  <c r="H518" i="11"/>
  <c r="H523" i="11" s="1"/>
  <c r="I417" i="11"/>
  <c r="H422" i="11"/>
  <c r="I324" i="11"/>
  <c r="H330" i="11"/>
  <c r="H428" i="11"/>
  <c r="H433" i="11" s="1"/>
  <c r="I360" i="11"/>
  <c r="H366" i="11"/>
  <c r="I358" i="11"/>
  <c r="H364" i="11"/>
  <c r="H370" i="11" s="1"/>
  <c r="H373" i="11"/>
  <c r="I320" i="11"/>
  <c r="I228" i="11"/>
  <c r="H234" i="11"/>
  <c r="H145" i="11"/>
  <c r="H144" i="11"/>
  <c r="H143" i="11"/>
  <c r="H142" i="11"/>
  <c r="H141" i="11"/>
  <c r="H140" i="11"/>
  <c r="I512" i="11"/>
  <c r="H517" i="11"/>
  <c r="I416" i="11"/>
  <c r="H421" i="11"/>
  <c r="H332" i="11"/>
  <c r="I359" i="11"/>
  <c r="H365" i="11"/>
  <c r="H334" i="11"/>
  <c r="H435" i="11"/>
  <c r="I390" i="11"/>
  <c r="H395" i="11"/>
  <c r="H400" i="11" s="1"/>
  <c r="I392" i="11"/>
  <c r="H397" i="11"/>
  <c r="H402" i="11" s="1"/>
  <c r="H369" i="11"/>
  <c r="I322" i="11"/>
  <c r="Y45" i="13" l="1"/>
  <c r="X45" i="13"/>
  <c r="W46" i="13"/>
  <c r="W12" i="13"/>
  <c r="Y11" i="13"/>
  <c r="X11" i="13"/>
  <c r="N8" i="13"/>
  <c r="N9" i="13" s="1"/>
  <c r="I326" i="11"/>
  <c r="I554" i="11"/>
  <c r="I669" i="11"/>
  <c r="I556" i="11"/>
  <c r="I420" i="11"/>
  <c r="I337" i="11"/>
  <c r="I830" i="11"/>
  <c r="I515" i="11"/>
  <c r="I233" i="11"/>
  <c r="I38" i="11"/>
  <c r="I557" i="11"/>
  <c r="I832" i="11"/>
  <c r="I42" i="11"/>
  <c r="I69" i="11"/>
  <c r="I71" i="11"/>
  <c r="I73" i="11"/>
  <c r="I171" i="11"/>
  <c r="I173" i="11"/>
  <c r="I175" i="11"/>
  <c r="I389" i="11"/>
  <c r="I39" i="11"/>
  <c r="I231" i="11"/>
  <c r="I40" i="11"/>
  <c r="I393" i="11"/>
  <c r="I760" i="11"/>
  <c r="I782" i="11"/>
  <c r="I560" i="11"/>
  <c r="I68" i="11"/>
  <c r="I70" i="11"/>
  <c r="I72" i="11"/>
  <c r="I170" i="11"/>
  <c r="I172" i="11"/>
  <c r="I174" i="11"/>
  <c r="I391" i="11"/>
  <c r="I41" i="11"/>
  <c r="I43" i="11"/>
  <c r="I235" i="11"/>
  <c r="I328" i="11"/>
  <c r="I334" i="11" s="1"/>
  <c r="I423" i="11"/>
  <c r="I665" i="11"/>
  <c r="I684" i="11"/>
  <c r="I558" i="11"/>
  <c r="I784" i="11"/>
  <c r="I363" i="11"/>
  <c r="I327" i="11"/>
  <c r="I329" i="11"/>
  <c r="I758" i="11"/>
  <c r="F190" i="11"/>
  <c r="F191" i="11"/>
  <c r="F188" i="11"/>
  <c r="F189" i="11"/>
  <c r="F192" i="11"/>
  <c r="F193" i="11"/>
  <c r="I685" i="11"/>
  <c r="I783" i="11"/>
  <c r="I232" i="11"/>
  <c r="I516" i="11"/>
  <c r="I373" i="11"/>
  <c r="I364" i="11"/>
  <c r="I428" i="11"/>
  <c r="I514" i="11"/>
  <c r="I850" i="11"/>
  <c r="I397" i="11"/>
  <c r="I395" i="11"/>
  <c r="I686" i="11"/>
  <c r="H689" i="11"/>
  <c r="I666" i="11"/>
  <c r="I668" i="11"/>
  <c r="E402" i="11"/>
  <c r="J397" i="11"/>
  <c r="E395" i="11"/>
  <c r="J390" i="11"/>
  <c r="E38" i="11"/>
  <c r="J32" i="11"/>
  <c r="E39" i="11"/>
  <c r="J33" i="11"/>
  <c r="E40" i="11"/>
  <c r="J34" i="11"/>
  <c r="E41" i="11"/>
  <c r="J35" i="11"/>
  <c r="E42" i="11"/>
  <c r="J36" i="11"/>
  <c r="E43" i="11"/>
  <c r="J37" i="11"/>
  <c r="E398" i="11"/>
  <c r="J393" i="11"/>
  <c r="E396" i="11"/>
  <c r="J391" i="11"/>
  <c r="E394" i="11"/>
  <c r="J389" i="11"/>
  <c r="H691" i="11"/>
  <c r="I667" i="11"/>
  <c r="H672" i="11"/>
  <c r="J683" i="11"/>
  <c r="E686" i="11"/>
  <c r="I848" i="11"/>
  <c r="H815" i="11"/>
  <c r="H818" i="11" s="1"/>
  <c r="E687" i="11"/>
  <c r="J684" i="11"/>
  <c r="I701" i="11"/>
  <c r="H704" i="11"/>
  <c r="I703" i="11"/>
  <c r="H706" i="11"/>
  <c r="H817" i="11"/>
  <c r="H820" i="11" s="1"/>
  <c r="H645" i="11"/>
  <c r="I670" i="11"/>
  <c r="H789" i="11"/>
  <c r="H792" i="11" s="1"/>
  <c r="I849" i="11"/>
  <c r="H852" i="11"/>
  <c r="J685" i="11"/>
  <c r="E688" i="11"/>
  <c r="I702" i="11"/>
  <c r="H705" i="11"/>
  <c r="H708" i="11" s="1"/>
  <c r="I759" i="11"/>
  <c r="H762" i="11"/>
  <c r="I831" i="11"/>
  <c r="H834" i="11"/>
  <c r="H440" i="11"/>
  <c r="H340" i="11"/>
  <c r="I365" i="11"/>
  <c r="H371" i="11"/>
  <c r="I332" i="11"/>
  <c r="H338" i="11"/>
  <c r="I421" i="11"/>
  <c r="H426" i="11"/>
  <c r="H431" i="11" s="1"/>
  <c r="I517" i="11"/>
  <c r="H522" i="11"/>
  <c r="I234" i="11"/>
  <c r="H240" i="11"/>
  <c r="I366" i="11"/>
  <c r="H372" i="11"/>
  <c r="H438" i="11"/>
  <c r="H443" i="11" s="1"/>
  <c r="H448" i="11" s="1"/>
  <c r="I330" i="11"/>
  <c r="H336" i="11"/>
  <c r="I422" i="11"/>
  <c r="H427" i="11"/>
  <c r="I518" i="11"/>
  <c r="I362" i="11"/>
  <c r="I230" i="11"/>
  <c r="H236" i="11"/>
  <c r="H244" i="11"/>
  <c r="I419" i="11"/>
  <c r="H424" i="11"/>
  <c r="H429" i="11" s="1"/>
  <c r="H434" i="11" s="1"/>
  <c r="H439" i="11" s="1"/>
  <c r="H444" i="11" s="1"/>
  <c r="Y46" i="13" l="1"/>
  <c r="X46" i="13"/>
  <c r="W47" i="13"/>
  <c r="W13" i="13"/>
  <c r="Y12" i="13"/>
  <c r="X12" i="13"/>
  <c r="N10" i="13"/>
  <c r="O9" i="13"/>
  <c r="P9" i="13" s="1"/>
  <c r="Q9" i="13" s="1"/>
  <c r="O8" i="13"/>
  <c r="I368" i="11"/>
  <c r="I671" i="11"/>
  <c r="I402" i="11"/>
  <c r="I853" i="11"/>
  <c r="I433" i="11"/>
  <c r="I521" i="11"/>
  <c r="I786" i="11"/>
  <c r="I335" i="11"/>
  <c r="I333" i="11"/>
  <c r="I787" i="11"/>
  <c r="I563" i="11"/>
  <c r="I241" i="11"/>
  <c r="I49" i="11"/>
  <c r="I47" i="11"/>
  <c r="I396" i="11"/>
  <c r="I180" i="11"/>
  <c r="I178" i="11"/>
  <c r="I176" i="11"/>
  <c r="I78" i="11"/>
  <c r="I76" i="11"/>
  <c r="I74" i="11"/>
  <c r="I565" i="11"/>
  <c r="I785" i="11"/>
  <c r="I763" i="11"/>
  <c r="I398" i="11"/>
  <c r="I46" i="11"/>
  <c r="I237" i="11"/>
  <c r="I45" i="11"/>
  <c r="I394" i="11"/>
  <c r="I181" i="11"/>
  <c r="I179" i="11"/>
  <c r="I177" i="11"/>
  <c r="I79" i="11"/>
  <c r="I77" i="11"/>
  <c r="I75" i="11"/>
  <c r="I48" i="11"/>
  <c r="I835" i="11"/>
  <c r="I562" i="11"/>
  <c r="I44" i="11"/>
  <c r="I239" i="11"/>
  <c r="I833" i="11"/>
  <c r="I343" i="11"/>
  <c r="I425" i="11"/>
  <c r="I561" i="11"/>
  <c r="I559" i="11"/>
  <c r="I520" i="11"/>
  <c r="I523" i="11"/>
  <c r="I851" i="11"/>
  <c r="I673" i="11"/>
  <c r="I400" i="11"/>
  <c r="I369" i="11"/>
  <c r="I519" i="11"/>
  <c r="I370" i="11"/>
  <c r="I238" i="11"/>
  <c r="I688" i="11"/>
  <c r="I761" i="11"/>
  <c r="I687" i="11"/>
  <c r="I438" i="11"/>
  <c r="I672" i="11"/>
  <c r="I522" i="11"/>
  <c r="I338" i="11"/>
  <c r="I340" i="11"/>
  <c r="I762" i="11"/>
  <c r="I852" i="11"/>
  <c r="I705" i="11"/>
  <c r="I706" i="11"/>
  <c r="H709" i="11"/>
  <c r="H712" i="11" s="1"/>
  <c r="I704" i="11"/>
  <c r="H707" i="11"/>
  <c r="H710" i="11" s="1"/>
  <c r="I691" i="11"/>
  <c r="E399" i="11"/>
  <c r="J394" i="11"/>
  <c r="E401" i="11"/>
  <c r="J396" i="11"/>
  <c r="E403" i="11"/>
  <c r="J398" i="11"/>
  <c r="E49" i="11"/>
  <c r="J43" i="11"/>
  <c r="E48" i="11"/>
  <c r="J42" i="11"/>
  <c r="E47" i="11"/>
  <c r="J41" i="11"/>
  <c r="E46" i="11"/>
  <c r="J40" i="11"/>
  <c r="E45" i="11"/>
  <c r="J39" i="11"/>
  <c r="E44" i="11"/>
  <c r="J38" i="11"/>
  <c r="E400" i="11"/>
  <c r="J395" i="11"/>
  <c r="E407" i="11"/>
  <c r="J402" i="11"/>
  <c r="I689" i="11"/>
  <c r="I834" i="11"/>
  <c r="H837" i="11"/>
  <c r="H711" i="11"/>
  <c r="H714" i="11" s="1"/>
  <c r="J688" i="11"/>
  <c r="E691" i="11"/>
  <c r="H795" i="11"/>
  <c r="J687" i="11"/>
  <c r="E690" i="11"/>
  <c r="J686" i="11"/>
  <c r="E689" i="11"/>
  <c r="H449" i="11"/>
  <c r="H454" i="11" s="1"/>
  <c r="H459" i="11" s="1"/>
  <c r="I424" i="11"/>
  <c r="H250" i="11"/>
  <c r="I236" i="11"/>
  <c r="H242" i="11"/>
  <c r="I427" i="11"/>
  <c r="H432" i="11"/>
  <c r="I336" i="11"/>
  <c r="H342" i="11"/>
  <c r="H453" i="11"/>
  <c r="I372" i="11"/>
  <c r="I426" i="11"/>
  <c r="I371" i="11"/>
  <c r="I240" i="11"/>
  <c r="H246" i="11"/>
  <c r="H436" i="11"/>
  <c r="H441" i="11" s="1"/>
  <c r="H446" i="11" s="1"/>
  <c r="H445" i="11"/>
  <c r="H450" i="11" s="1"/>
  <c r="Y47" i="13" l="1"/>
  <c r="X47" i="13"/>
  <c r="W48" i="13"/>
  <c r="W14" i="13"/>
  <c r="Y13" i="13"/>
  <c r="X13" i="13"/>
  <c r="P8" i="13"/>
  <c r="Q8" i="13" s="1"/>
  <c r="N11" i="13"/>
  <c r="O10" i="13"/>
  <c r="P10" i="13" s="1"/>
  <c r="Q10" i="13" s="1"/>
  <c r="I708" i="11"/>
  <c r="I429" i="11"/>
  <c r="I443" i="11"/>
  <c r="I690" i="11"/>
  <c r="I564" i="11"/>
  <c r="I566" i="11"/>
  <c r="I430" i="11"/>
  <c r="I836" i="11"/>
  <c r="I245" i="11"/>
  <c r="I567" i="11"/>
  <c r="I838" i="11"/>
  <c r="I81" i="11"/>
  <c r="I83" i="11"/>
  <c r="I85" i="11"/>
  <c r="I183" i="11"/>
  <c r="I185" i="11"/>
  <c r="I187" i="11"/>
  <c r="I399" i="11"/>
  <c r="I243" i="11"/>
  <c r="I403" i="11"/>
  <c r="I788" i="11"/>
  <c r="I570" i="11"/>
  <c r="I80" i="11"/>
  <c r="I82" i="11"/>
  <c r="I84" i="11"/>
  <c r="I182" i="11"/>
  <c r="I184" i="11"/>
  <c r="I186" i="11"/>
  <c r="I401" i="11"/>
  <c r="I247" i="11"/>
  <c r="I568" i="11"/>
  <c r="I790" i="11"/>
  <c r="I339" i="11"/>
  <c r="I341" i="11"/>
  <c r="I431" i="11"/>
  <c r="I244" i="11"/>
  <c r="I789" i="11"/>
  <c r="I711" i="11"/>
  <c r="I342" i="11"/>
  <c r="J689" i="11"/>
  <c r="E692" i="11"/>
  <c r="J690" i="11"/>
  <c r="E693" i="11"/>
  <c r="H798" i="11"/>
  <c r="J691" i="11"/>
  <c r="E694" i="11"/>
  <c r="H717" i="11"/>
  <c r="I837" i="11"/>
  <c r="E412" i="11"/>
  <c r="J407" i="11"/>
  <c r="E405" i="11"/>
  <c r="J400" i="11"/>
  <c r="E50" i="11"/>
  <c r="J44" i="11"/>
  <c r="E51" i="11"/>
  <c r="J45" i="11"/>
  <c r="E52" i="11"/>
  <c r="J46" i="11"/>
  <c r="E53" i="11"/>
  <c r="J47" i="11"/>
  <c r="E54" i="11"/>
  <c r="J48" i="11"/>
  <c r="E55" i="11"/>
  <c r="J49" i="11"/>
  <c r="E408" i="11"/>
  <c r="J403" i="11"/>
  <c r="E406" i="11"/>
  <c r="J401" i="11"/>
  <c r="E404" i="11"/>
  <c r="J399" i="11"/>
  <c r="I707" i="11"/>
  <c r="I709" i="11"/>
  <c r="I710" i="11"/>
  <c r="H713" i="11"/>
  <c r="H715" i="11"/>
  <c r="H455" i="11"/>
  <c r="H451" i="11"/>
  <c r="H456" i="11" s="1"/>
  <c r="H461" i="11" s="1"/>
  <c r="I246" i="11"/>
  <c r="H252" i="11"/>
  <c r="H464" i="11"/>
  <c r="H469" i="11" s="1"/>
  <c r="H474" i="11" s="1"/>
  <c r="H479" i="11" s="1"/>
  <c r="H458" i="11"/>
  <c r="H463" i="11" s="1"/>
  <c r="I432" i="11"/>
  <c r="H437" i="11"/>
  <c r="I242" i="11"/>
  <c r="H248" i="11"/>
  <c r="H256" i="11"/>
  <c r="X48" i="13" l="1"/>
  <c r="Y48" i="13"/>
  <c r="W49" i="13"/>
  <c r="W15" i="13"/>
  <c r="Y14" i="13"/>
  <c r="X14" i="13"/>
  <c r="N12" i="13"/>
  <c r="O11" i="13"/>
  <c r="P11" i="13" s="1"/>
  <c r="Q11" i="13" s="1"/>
  <c r="I436" i="11"/>
  <c r="I712" i="11"/>
  <c r="I441" i="11"/>
  <c r="I714" i="11"/>
  <c r="I793" i="11"/>
  <c r="I573" i="11"/>
  <c r="I253" i="11"/>
  <c r="I90" i="11"/>
  <c r="I88" i="11"/>
  <c r="I86" i="11"/>
  <c r="I575" i="11"/>
  <c r="I791" i="11"/>
  <c r="I249" i="11"/>
  <c r="I91" i="11"/>
  <c r="I89" i="11"/>
  <c r="I87" i="11"/>
  <c r="I572" i="11"/>
  <c r="I251" i="11"/>
  <c r="I435" i="11"/>
  <c r="I571" i="11"/>
  <c r="I569" i="11"/>
  <c r="I448" i="11"/>
  <c r="I434" i="11"/>
  <c r="I250" i="11"/>
  <c r="I792" i="11"/>
  <c r="I192" i="11"/>
  <c r="I190" i="11"/>
  <c r="I188" i="11"/>
  <c r="I193" i="11"/>
  <c r="I191" i="11"/>
  <c r="I189" i="11"/>
  <c r="E409" i="11"/>
  <c r="J404" i="11"/>
  <c r="E411" i="11"/>
  <c r="J406" i="11"/>
  <c r="E413" i="11"/>
  <c r="J408" i="11"/>
  <c r="E61" i="11"/>
  <c r="J55" i="11"/>
  <c r="E60" i="11"/>
  <c r="J54" i="11"/>
  <c r="E59" i="11"/>
  <c r="J53" i="11"/>
  <c r="E58" i="11"/>
  <c r="J52" i="11"/>
  <c r="E57" i="11"/>
  <c r="J51" i="11"/>
  <c r="E56" i="11"/>
  <c r="J50" i="11"/>
  <c r="E410" i="11"/>
  <c r="J405" i="11"/>
  <c r="E417" i="11"/>
  <c r="J412" i="11"/>
  <c r="H720" i="11"/>
  <c r="J694" i="11"/>
  <c r="E697" i="11"/>
  <c r="H801" i="11"/>
  <c r="J693" i="11"/>
  <c r="E696" i="11"/>
  <c r="E695" i="11"/>
  <c r="J692" i="11"/>
  <c r="I715" i="11"/>
  <c r="H718" i="11"/>
  <c r="I713" i="11"/>
  <c r="H716" i="11"/>
  <c r="H719" i="11" s="1"/>
  <c r="I256" i="11"/>
  <c r="H262" i="11"/>
  <c r="H268" i="11" s="1"/>
  <c r="I248" i="11"/>
  <c r="H254" i="11"/>
  <c r="I437" i="11"/>
  <c r="H442" i="11"/>
  <c r="H468" i="11"/>
  <c r="H473" i="11" s="1"/>
  <c r="H478" i="11" s="1"/>
  <c r="H483" i="11" s="1"/>
  <c r="I252" i="11"/>
  <c r="H258" i="11"/>
  <c r="H466" i="11"/>
  <c r="H471" i="11" s="1"/>
  <c r="H476" i="11" s="1"/>
  <c r="H481" i="11" s="1"/>
  <c r="H460" i="11"/>
  <c r="H465" i="11" s="1"/>
  <c r="Y49" i="13" l="1"/>
  <c r="X49" i="13"/>
  <c r="W50" i="13"/>
  <c r="W16" i="13"/>
  <c r="Y15" i="13"/>
  <c r="X15" i="13"/>
  <c r="N13" i="13"/>
  <c r="O12" i="13"/>
  <c r="P12" i="13" s="1"/>
  <c r="Q12" i="13" s="1"/>
  <c r="I717" i="11"/>
  <c r="I439" i="11"/>
  <c r="I453" i="11"/>
  <c r="I574" i="11"/>
  <c r="I576" i="11"/>
  <c r="I257" i="11"/>
  <c r="I577" i="11"/>
  <c r="I255" i="11"/>
  <c r="I580" i="11"/>
  <c r="I259" i="11"/>
  <c r="I578" i="11"/>
  <c r="I796" i="11"/>
  <c r="I446" i="11"/>
  <c r="I795" i="11"/>
  <c r="I440" i="11"/>
  <c r="I93" i="11"/>
  <c r="I95" i="11"/>
  <c r="I97" i="11"/>
  <c r="I794" i="11"/>
  <c r="I92" i="11"/>
  <c r="I94" i="11"/>
  <c r="I96" i="11"/>
  <c r="I262" i="11"/>
  <c r="I716" i="11"/>
  <c r="J695" i="11"/>
  <c r="E698" i="11"/>
  <c r="E422" i="11"/>
  <c r="J417" i="11"/>
  <c r="E415" i="11"/>
  <c r="J410" i="11"/>
  <c r="E62" i="11"/>
  <c r="J56" i="11"/>
  <c r="E63" i="11"/>
  <c r="J57" i="11"/>
  <c r="E64" i="11"/>
  <c r="J58" i="11"/>
  <c r="E65" i="11"/>
  <c r="J59" i="11"/>
  <c r="E66" i="11"/>
  <c r="J60" i="11"/>
  <c r="E67" i="11"/>
  <c r="J61" i="11"/>
  <c r="E418" i="11"/>
  <c r="J413" i="11"/>
  <c r="E416" i="11"/>
  <c r="J411" i="11"/>
  <c r="E414" i="11"/>
  <c r="J409" i="11"/>
  <c r="H722" i="11"/>
  <c r="H725" i="11" s="1"/>
  <c r="I718" i="11"/>
  <c r="H721" i="11"/>
  <c r="J696" i="11"/>
  <c r="E699" i="11"/>
  <c r="H804" i="11"/>
  <c r="J697" i="11"/>
  <c r="E700" i="11"/>
  <c r="I720" i="11"/>
  <c r="H723" i="11"/>
  <c r="I442" i="11"/>
  <c r="H447" i="11"/>
  <c r="I254" i="11"/>
  <c r="H260" i="11"/>
  <c r="H266" i="11" s="1"/>
  <c r="H274" i="11"/>
  <c r="H470" i="11"/>
  <c r="I258" i="11"/>
  <c r="H264" i="11"/>
  <c r="Y50" i="13" l="1"/>
  <c r="X50" i="13"/>
  <c r="W51" i="13"/>
  <c r="W17" i="13"/>
  <c r="Y16" i="13"/>
  <c r="X16" i="13"/>
  <c r="N14" i="13"/>
  <c r="O13" i="13"/>
  <c r="I719" i="11"/>
  <c r="I102" i="11"/>
  <c r="I100" i="11"/>
  <c r="I98" i="11"/>
  <c r="I797" i="11"/>
  <c r="I103" i="11"/>
  <c r="I101" i="11"/>
  <c r="I99" i="11"/>
  <c r="I451" i="11"/>
  <c r="I799" i="11"/>
  <c r="I583" i="11"/>
  <c r="I265" i="11"/>
  <c r="I585" i="11"/>
  <c r="I261" i="11"/>
  <c r="I582" i="11"/>
  <c r="I263" i="11"/>
  <c r="I581" i="11"/>
  <c r="I579" i="11"/>
  <c r="I444" i="11"/>
  <c r="I268" i="11"/>
  <c r="I274" i="11" s="1"/>
  <c r="I445" i="11"/>
  <c r="I798" i="11"/>
  <c r="I458" i="11"/>
  <c r="I722" i="11"/>
  <c r="E419" i="11"/>
  <c r="J414" i="11"/>
  <c r="E421" i="11"/>
  <c r="J416" i="11"/>
  <c r="E423" i="11"/>
  <c r="J418" i="11"/>
  <c r="E73" i="11"/>
  <c r="J67" i="11"/>
  <c r="E72" i="11"/>
  <c r="J66" i="11"/>
  <c r="E71" i="11"/>
  <c r="J65" i="11"/>
  <c r="E70" i="11"/>
  <c r="J64" i="11"/>
  <c r="E69" i="11"/>
  <c r="J63" i="11"/>
  <c r="E68" i="11"/>
  <c r="J62" i="11"/>
  <c r="E420" i="11"/>
  <c r="J415" i="11"/>
  <c r="E427" i="11"/>
  <c r="J422" i="11"/>
  <c r="I260" i="11"/>
  <c r="I723" i="11"/>
  <c r="H726" i="11"/>
  <c r="J700" i="11"/>
  <c r="E703" i="11"/>
  <c r="H807" i="11"/>
  <c r="J699" i="11"/>
  <c r="E702" i="11"/>
  <c r="I721" i="11"/>
  <c r="H724" i="11"/>
  <c r="H727" i="11" s="1"/>
  <c r="H728" i="11"/>
  <c r="J698" i="11"/>
  <c r="E701" i="11"/>
  <c r="I264" i="11"/>
  <c r="H270" i="11"/>
  <c r="H475" i="11"/>
  <c r="H280" i="11"/>
  <c r="H272" i="11"/>
  <c r="I447" i="11"/>
  <c r="H452" i="11"/>
  <c r="Y51" i="13" l="1"/>
  <c r="X51" i="13"/>
  <c r="P13" i="13"/>
  <c r="Q13" i="13" s="1"/>
  <c r="W52" i="13"/>
  <c r="W18" i="13"/>
  <c r="Y17" i="13"/>
  <c r="X17" i="13"/>
  <c r="N15" i="13"/>
  <c r="O14" i="13"/>
  <c r="I725" i="11"/>
  <c r="I449" i="11"/>
  <c r="I584" i="11"/>
  <c r="I586" i="11"/>
  <c r="I269" i="11"/>
  <c r="I587" i="11"/>
  <c r="I267" i="11"/>
  <c r="I590" i="11"/>
  <c r="I271" i="11"/>
  <c r="I588" i="11"/>
  <c r="I802" i="11"/>
  <c r="I105" i="11"/>
  <c r="I107" i="11"/>
  <c r="I109" i="11"/>
  <c r="I800" i="11"/>
  <c r="I104" i="11"/>
  <c r="I106" i="11"/>
  <c r="I108" i="11"/>
  <c r="I266" i="11"/>
  <c r="I463" i="11"/>
  <c r="I801" i="11"/>
  <c r="I450" i="11"/>
  <c r="I456" i="11"/>
  <c r="I724" i="11"/>
  <c r="J701" i="11"/>
  <c r="E704" i="11"/>
  <c r="I728" i="11"/>
  <c r="H731" i="11"/>
  <c r="H730" i="11"/>
  <c r="J702" i="11"/>
  <c r="E705" i="11"/>
  <c r="H810" i="11"/>
  <c r="J703" i="11"/>
  <c r="E706" i="11"/>
  <c r="I726" i="11"/>
  <c r="H729" i="11"/>
  <c r="H732" i="11" s="1"/>
  <c r="E432" i="11"/>
  <c r="J427" i="11"/>
  <c r="E425" i="11"/>
  <c r="J420" i="11"/>
  <c r="E74" i="11"/>
  <c r="J68" i="11"/>
  <c r="E75" i="11"/>
  <c r="J69" i="11"/>
  <c r="E76" i="11"/>
  <c r="J70" i="11"/>
  <c r="E77" i="11"/>
  <c r="J71" i="11"/>
  <c r="E78" i="11"/>
  <c r="J72" i="11"/>
  <c r="E79" i="11"/>
  <c r="J73" i="11"/>
  <c r="E428" i="11"/>
  <c r="J423" i="11"/>
  <c r="E426" i="11"/>
  <c r="J421" i="11"/>
  <c r="E424" i="11"/>
  <c r="J419" i="11"/>
  <c r="I452" i="11"/>
  <c r="H457" i="11"/>
  <c r="H278" i="11"/>
  <c r="I280" i="11"/>
  <c r="H286" i="11"/>
  <c r="H480" i="11"/>
  <c r="I270" i="11"/>
  <c r="H276" i="11"/>
  <c r="X52" i="13" l="1"/>
  <c r="Y52" i="13"/>
  <c r="P14" i="13"/>
  <c r="Q14" i="13" s="1"/>
  <c r="W53" i="13"/>
  <c r="W19" i="13"/>
  <c r="Y18" i="13"/>
  <c r="X18" i="13"/>
  <c r="N16" i="13"/>
  <c r="O15" i="13"/>
  <c r="I272" i="11"/>
  <c r="I804" i="11"/>
  <c r="I277" i="11"/>
  <c r="I273" i="11"/>
  <c r="I454" i="11"/>
  <c r="I727" i="11"/>
  <c r="I461" i="11"/>
  <c r="I455" i="11"/>
  <c r="I468" i="11"/>
  <c r="I114" i="11"/>
  <c r="I112" i="11"/>
  <c r="I110" i="11"/>
  <c r="I803" i="11"/>
  <c r="I115" i="11"/>
  <c r="I113" i="11"/>
  <c r="I111" i="11"/>
  <c r="I805" i="11"/>
  <c r="I593" i="11"/>
  <c r="I595" i="11"/>
  <c r="I592" i="11"/>
  <c r="I275" i="11"/>
  <c r="I591" i="11"/>
  <c r="I589" i="11"/>
  <c r="I729" i="11"/>
  <c r="H735" i="11"/>
  <c r="J706" i="11"/>
  <c r="E709" i="11"/>
  <c r="H813" i="11"/>
  <c r="J705" i="11"/>
  <c r="E708" i="11"/>
  <c r="I730" i="11"/>
  <c r="H733" i="11"/>
  <c r="I731" i="11"/>
  <c r="H734" i="11"/>
  <c r="H737" i="11" s="1"/>
  <c r="E707" i="11"/>
  <c r="J704" i="11"/>
  <c r="E429" i="11"/>
  <c r="J424" i="11"/>
  <c r="E431" i="11"/>
  <c r="J426" i="11"/>
  <c r="E433" i="11"/>
  <c r="J428" i="11"/>
  <c r="E85" i="11"/>
  <c r="J79" i="11"/>
  <c r="E84" i="11"/>
  <c r="J78" i="11"/>
  <c r="E83" i="11"/>
  <c r="J77" i="11"/>
  <c r="E82" i="11"/>
  <c r="J76" i="11"/>
  <c r="E81" i="11"/>
  <c r="J75" i="11"/>
  <c r="E80" i="11"/>
  <c r="J74" i="11"/>
  <c r="E430" i="11"/>
  <c r="J425" i="11"/>
  <c r="E437" i="11"/>
  <c r="J432" i="11"/>
  <c r="I276" i="11"/>
  <c r="H282" i="11"/>
  <c r="I286" i="11"/>
  <c r="H292" i="11"/>
  <c r="I278" i="11"/>
  <c r="H284" i="11"/>
  <c r="I457" i="11"/>
  <c r="H462" i="11"/>
  <c r="H467" i="11" s="1"/>
  <c r="Y53" i="13" l="1"/>
  <c r="X53" i="13"/>
  <c r="W54" i="13"/>
  <c r="W20" i="13"/>
  <c r="Y19" i="13"/>
  <c r="X19" i="13"/>
  <c r="P15" i="13"/>
  <c r="Q15" i="13" s="1"/>
  <c r="N17" i="13"/>
  <c r="O16" i="13"/>
  <c r="I732" i="11"/>
  <c r="I735" i="11" s="1"/>
  <c r="I473" i="11"/>
  <c r="I460" i="11"/>
  <c r="I807" i="11"/>
  <c r="I594" i="11"/>
  <c r="I596" i="11"/>
  <c r="I281" i="11"/>
  <c r="I597" i="11"/>
  <c r="I600" i="11"/>
  <c r="I598" i="11"/>
  <c r="I808" i="11"/>
  <c r="I117" i="11"/>
  <c r="I119" i="11"/>
  <c r="I121" i="11"/>
  <c r="I806" i="11"/>
  <c r="I116" i="11"/>
  <c r="I118" i="11"/>
  <c r="I120" i="11"/>
  <c r="I466" i="11"/>
  <c r="I459" i="11"/>
  <c r="I279" i="11"/>
  <c r="I283" i="11"/>
  <c r="I462" i="11"/>
  <c r="I467" i="11" s="1"/>
  <c r="I734" i="11"/>
  <c r="E442" i="11"/>
  <c r="J437" i="11"/>
  <c r="E86" i="11"/>
  <c r="J80" i="11"/>
  <c r="E87" i="11"/>
  <c r="J81" i="11"/>
  <c r="E89" i="11"/>
  <c r="J83" i="11"/>
  <c r="E90" i="11"/>
  <c r="J84" i="11"/>
  <c r="E438" i="11"/>
  <c r="J433" i="11"/>
  <c r="E436" i="11"/>
  <c r="J431" i="11"/>
  <c r="J707" i="11"/>
  <c r="E710" i="11"/>
  <c r="I733" i="11"/>
  <c r="H736" i="11"/>
  <c r="H739" i="11" s="1"/>
  <c r="E711" i="11"/>
  <c r="J708" i="11"/>
  <c r="H816" i="11"/>
  <c r="J709" i="11"/>
  <c r="E712" i="11"/>
  <c r="H738" i="11"/>
  <c r="E435" i="11"/>
  <c r="J430" i="11"/>
  <c r="E88" i="11"/>
  <c r="J82" i="11"/>
  <c r="E91" i="11"/>
  <c r="J85" i="11"/>
  <c r="E434" i="11"/>
  <c r="J429" i="11"/>
  <c r="H472" i="11"/>
  <c r="I284" i="11"/>
  <c r="H290" i="11"/>
  <c r="I292" i="11"/>
  <c r="H298" i="11"/>
  <c r="I282" i="11"/>
  <c r="H288" i="11"/>
  <c r="Y54" i="13" l="1"/>
  <c r="X54" i="13"/>
  <c r="P16" i="13"/>
  <c r="Q16" i="13" s="1"/>
  <c r="W55" i="13"/>
  <c r="W21" i="13"/>
  <c r="Y20" i="13"/>
  <c r="X20" i="13"/>
  <c r="N18" i="13"/>
  <c r="O17" i="13"/>
  <c r="P17" i="13" s="1"/>
  <c r="Q17" i="13" s="1"/>
  <c r="I737" i="11"/>
  <c r="I471" i="11"/>
  <c r="I810" i="11"/>
  <c r="I465" i="11"/>
  <c r="I289" i="11"/>
  <c r="I285" i="11"/>
  <c r="I464" i="11"/>
  <c r="I126" i="11"/>
  <c r="I124" i="11"/>
  <c r="I122" i="11"/>
  <c r="I809" i="11"/>
  <c r="I127" i="11"/>
  <c r="I125" i="11"/>
  <c r="I123" i="11"/>
  <c r="I811" i="11"/>
  <c r="I603" i="11"/>
  <c r="I605" i="11"/>
  <c r="I602" i="11"/>
  <c r="I287" i="11"/>
  <c r="I601" i="11"/>
  <c r="I599" i="11"/>
  <c r="I478" i="11"/>
  <c r="I738" i="11"/>
  <c r="E439" i="11"/>
  <c r="J434" i="11"/>
  <c r="E97" i="11"/>
  <c r="J91" i="11"/>
  <c r="E94" i="11"/>
  <c r="J88" i="11"/>
  <c r="E440" i="11"/>
  <c r="J435" i="11"/>
  <c r="J711" i="11"/>
  <c r="E714" i="11"/>
  <c r="I736" i="11"/>
  <c r="J710" i="11"/>
  <c r="E713" i="11"/>
  <c r="J712" i="11"/>
  <c r="E715" i="11"/>
  <c r="H819" i="11"/>
  <c r="E441" i="11"/>
  <c r="J436" i="11"/>
  <c r="E443" i="11"/>
  <c r="J438" i="11"/>
  <c r="E96" i="11"/>
  <c r="J90" i="11"/>
  <c r="E95" i="11"/>
  <c r="J89" i="11"/>
  <c r="E93" i="11"/>
  <c r="J87" i="11"/>
  <c r="E92" i="11"/>
  <c r="J86" i="11"/>
  <c r="E447" i="11"/>
  <c r="J442" i="11"/>
  <c r="I288" i="11"/>
  <c r="H294" i="11"/>
  <c r="I298" i="11"/>
  <c r="H304" i="11"/>
  <c r="I290" i="11"/>
  <c r="H296" i="11"/>
  <c r="I472" i="11"/>
  <c r="H477" i="11"/>
  <c r="Y55" i="13" l="1"/>
  <c r="X55" i="13"/>
  <c r="W56" i="13"/>
  <c r="W22" i="13"/>
  <c r="Y21" i="13"/>
  <c r="X21" i="13"/>
  <c r="N19" i="13"/>
  <c r="O18" i="13"/>
  <c r="P18" i="13" s="1"/>
  <c r="Q18" i="13" s="1"/>
  <c r="I739" i="11"/>
  <c r="I469" i="11"/>
  <c r="I813" i="11"/>
  <c r="I483" i="11"/>
  <c r="I604" i="11"/>
  <c r="I606" i="11"/>
  <c r="I293" i="11"/>
  <c r="I607" i="11"/>
  <c r="I610" i="11"/>
  <c r="I608" i="11"/>
  <c r="I814" i="11"/>
  <c r="I129" i="11"/>
  <c r="I131" i="11"/>
  <c r="I133" i="11"/>
  <c r="I812" i="11"/>
  <c r="I128" i="11"/>
  <c r="I130" i="11"/>
  <c r="I132" i="11"/>
  <c r="I291" i="11"/>
  <c r="I295" i="11"/>
  <c r="I470" i="11"/>
  <c r="I476" i="11"/>
  <c r="J714" i="11"/>
  <c r="E717" i="11"/>
  <c r="E452" i="11"/>
  <c r="J447" i="11"/>
  <c r="E98" i="11"/>
  <c r="J92" i="11"/>
  <c r="E99" i="11"/>
  <c r="J93" i="11"/>
  <c r="E101" i="11"/>
  <c r="J95" i="11"/>
  <c r="E102" i="11"/>
  <c r="J96" i="11"/>
  <c r="E448" i="11"/>
  <c r="J443" i="11"/>
  <c r="E446" i="11"/>
  <c r="J441" i="11"/>
  <c r="J715" i="11"/>
  <c r="E718" i="11"/>
  <c r="J713" i="11"/>
  <c r="E716" i="11"/>
  <c r="E445" i="11"/>
  <c r="J440" i="11"/>
  <c r="E100" i="11"/>
  <c r="J94" i="11"/>
  <c r="E103" i="11"/>
  <c r="J97" i="11"/>
  <c r="E444" i="11"/>
  <c r="J439" i="11"/>
  <c r="I477" i="11"/>
  <c r="H482" i="11"/>
  <c r="I296" i="11"/>
  <c r="H302" i="11"/>
  <c r="I304" i="11"/>
  <c r="I294" i="11"/>
  <c r="H300" i="11"/>
  <c r="X56" i="13" l="1"/>
  <c r="Y56" i="13"/>
  <c r="W57" i="13"/>
  <c r="W23" i="13"/>
  <c r="Y22" i="13"/>
  <c r="X22" i="13"/>
  <c r="N20" i="13"/>
  <c r="O19" i="13"/>
  <c r="P19" i="13" s="1"/>
  <c r="Q19" i="13" s="1"/>
  <c r="I475" i="11"/>
  <c r="I815" i="11"/>
  <c r="I817" i="11"/>
  <c r="I816" i="11"/>
  <c r="I481" i="11"/>
  <c r="I301" i="11"/>
  <c r="I297" i="11"/>
  <c r="I138" i="11"/>
  <c r="I136" i="11"/>
  <c r="I134" i="11"/>
  <c r="I139" i="11"/>
  <c r="I137" i="11"/>
  <c r="I135" i="11"/>
  <c r="I613" i="11"/>
  <c r="I615" i="11"/>
  <c r="I612" i="11"/>
  <c r="I299" i="11"/>
  <c r="I611" i="11"/>
  <c r="I609" i="11"/>
  <c r="I474" i="11"/>
  <c r="E719" i="11"/>
  <c r="J716" i="11"/>
  <c r="J718" i="11"/>
  <c r="E721" i="11"/>
  <c r="J717" i="11"/>
  <c r="E720" i="11"/>
  <c r="E449" i="11"/>
  <c r="J444" i="11"/>
  <c r="E109" i="11"/>
  <c r="J103" i="11"/>
  <c r="E106" i="11"/>
  <c r="J100" i="11"/>
  <c r="E450" i="11"/>
  <c r="J445" i="11"/>
  <c r="E451" i="11"/>
  <c r="J446" i="11"/>
  <c r="E453" i="11"/>
  <c r="J448" i="11"/>
  <c r="E108" i="11"/>
  <c r="J102" i="11"/>
  <c r="E107" i="11"/>
  <c r="J101" i="11"/>
  <c r="E105" i="11"/>
  <c r="J99" i="11"/>
  <c r="E104" i="11"/>
  <c r="J98" i="11"/>
  <c r="E457" i="11"/>
  <c r="J452" i="11"/>
  <c r="I302" i="11"/>
  <c r="I482" i="11"/>
  <c r="I300" i="11"/>
  <c r="H306" i="11"/>
  <c r="Y57" i="13" l="1"/>
  <c r="X57" i="13"/>
  <c r="W58" i="13"/>
  <c r="W24" i="13"/>
  <c r="Y23" i="13"/>
  <c r="X23" i="13"/>
  <c r="N21" i="13"/>
  <c r="O20" i="13"/>
  <c r="P20" i="13" s="1"/>
  <c r="Q20" i="13" s="1"/>
  <c r="I819" i="11"/>
  <c r="I820" i="11"/>
  <c r="I818" i="11"/>
  <c r="I480" i="11"/>
  <c r="I479" i="11"/>
  <c r="I614" i="11"/>
  <c r="I616" i="11"/>
  <c r="I305" i="11"/>
  <c r="I617" i="11"/>
  <c r="I625" i="11"/>
  <c r="I618" i="11"/>
  <c r="I141" i="11"/>
  <c r="I143" i="11"/>
  <c r="I145" i="11"/>
  <c r="I140" i="11"/>
  <c r="I142" i="11"/>
  <c r="I144" i="11"/>
  <c r="I303" i="11"/>
  <c r="I307" i="11"/>
  <c r="I306" i="11"/>
  <c r="J720" i="11"/>
  <c r="E723" i="11"/>
  <c r="J721" i="11"/>
  <c r="E724" i="11"/>
  <c r="E462" i="11"/>
  <c r="J457" i="11"/>
  <c r="E110" i="11"/>
  <c r="J104" i="11"/>
  <c r="E111" i="11"/>
  <c r="J105" i="11"/>
  <c r="E113" i="11"/>
  <c r="J107" i="11"/>
  <c r="E114" i="11"/>
  <c r="J108" i="11"/>
  <c r="E458" i="11"/>
  <c r="J453" i="11"/>
  <c r="E456" i="11"/>
  <c r="J451" i="11"/>
  <c r="E455" i="11"/>
  <c r="J450" i="11"/>
  <c r="E112" i="11"/>
  <c r="J106" i="11"/>
  <c r="E115" i="11"/>
  <c r="J109" i="11"/>
  <c r="E454" i="11"/>
  <c r="J449" i="11"/>
  <c r="J719" i="11"/>
  <c r="E722" i="11"/>
  <c r="Y58" i="13" l="1"/>
  <c r="X58" i="13"/>
  <c r="W59" i="13"/>
  <c r="W25" i="13"/>
  <c r="Y24" i="13"/>
  <c r="X24" i="13"/>
  <c r="N22" i="13"/>
  <c r="O21" i="13"/>
  <c r="I628" i="11"/>
  <c r="I630" i="11"/>
  <c r="I627" i="11"/>
  <c r="I626" i="11"/>
  <c r="I624" i="11"/>
  <c r="J722" i="11"/>
  <c r="E725" i="11"/>
  <c r="E459" i="11"/>
  <c r="J454" i="11"/>
  <c r="E121" i="11"/>
  <c r="J115" i="11"/>
  <c r="E118" i="11"/>
  <c r="J112" i="11"/>
  <c r="E460" i="11"/>
  <c r="J455" i="11"/>
  <c r="E461" i="11"/>
  <c r="J456" i="11"/>
  <c r="E463" i="11"/>
  <c r="J458" i="11"/>
  <c r="E120" i="11"/>
  <c r="J114" i="11"/>
  <c r="E119" i="11"/>
  <c r="J113" i="11"/>
  <c r="E117" i="11"/>
  <c r="J111" i="11"/>
  <c r="E116" i="11"/>
  <c r="J110" i="11"/>
  <c r="E467" i="11"/>
  <c r="J462" i="11"/>
  <c r="E727" i="11"/>
  <c r="J724" i="11"/>
  <c r="J723" i="11"/>
  <c r="E726" i="11"/>
  <c r="Y59" i="13" l="1"/>
  <c r="X59" i="13"/>
  <c r="W60" i="13"/>
  <c r="P21" i="13"/>
  <c r="Q21" i="13" s="1"/>
  <c r="W26" i="13"/>
  <c r="Y25" i="13"/>
  <c r="X25" i="13"/>
  <c r="N23" i="13"/>
  <c r="O22" i="13"/>
  <c r="P22" i="13" s="1"/>
  <c r="Q22" i="13" s="1"/>
  <c r="I629" i="11"/>
  <c r="I631" i="11"/>
  <c r="I632" i="11"/>
  <c r="I635" i="11"/>
  <c r="I633" i="11"/>
  <c r="J725" i="11"/>
  <c r="E728" i="11"/>
  <c r="J726" i="11"/>
  <c r="E729" i="11"/>
  <c r="J727" i="11"/>
  <c r="E730" i="11"/>
  <c r="E472" i="11"/>
  <c r="J467" i="11"/>
  <c r="E122" i="11"/>
  <c r="J116" i="11"/>
  <c r="E123" i="11"/>
  <c r="J117" i="11"/>
  <c r="E125" i="11"/>
  <c r="J119" i="11"/>
  <c r="E126" i="11"/>
  <c r="J120" i="11"/>
  <c r="E468" i="11"/>
  <c r="J463" i="11"/>
  <c r="E466" i="11"/>
  <c r="J461" i="11"/>
  <c r="E465" i="11"/>
  <c r="J460" i="11"/>
  <c r="E124" i="11"/>
  <c r="J118" i="11"/>
  <c r="E127" i="11"/>
  <c r="J121" i="11"/>
  <c r="E464" i="11"/>
  <c r="J459" i="11"/>
  <c r="X60" i="13" l="1"/>
  <c r="Y60" i="13"/>
  <c r="W61" i="13"/>
  <c r="W27" i="13"/>
  <c r="Y26" i="13"/>
  <c r="X26" i="13"/>
  <c r="N24" i="13"/>
  <c r="O23" i="13"/>
  <c r="I640" i="11"/>
  <c r="I638" i="11"/>
  <c r="I637" i="11"/>
  <c r="I636" i="11"/>
  <c r="I634" i="11"/>
  <c r="E469" i="11"/>
  <c r="J464" i="11"/>
  <c r="E130" i="11"/>
  <c r="J124" i="11"/>
  <c r="E471" i="11"/>
  <c r="J466" i="11"/>
  <c r="J730" i="11"/>
  <c r="E733" i="11"/>
  <c r="J729" i="11"/>
  <c r="E732" i="11"/>
  <c r="J728" i="11"/>
  <c r="E731" i="11"/>
  <c r="E133" i="11"/>
  <c r="J127" i="11"/>
  <c r="E470" i="11"/>
  <c r="J465" i="11"/>
  <c r="E473" i="11"/>
  <c r="J468" i="11"/>
  <c r="E132" i="11"/>
  <c r="J126" i="11"/>
  <c r="E131" i="11"/>
  <c r="J125" i="11"/>
  <c r="E129" i="11"/>
  <c r="J123" i="11"/>
  <c r="E128" i="11"/>
  <c r="J122" i="11"/>
  <c r="E477" i="11"/>
  <c r="J472" i="11"/>
  <c r="Y61" i="13" l="1"/>
  <c r="X61" i="13"/>
  <c r="W62" i="13"/>
  <c r="W28" i="13"/>
  <c r="Y27" i="13"/>
  <c r="X27" i="13"/>
  <c r="P23" i="13"/>
  <c r="Q23" i="13" s="1"/>
  <c r="N25" i="13"/>
  <c r="O24" i="13"/>
  <c r="P24" i="13" s="1"/>
  <c r="Q24" i="13" s="1"/>
  <c r="I639" i="11"/>
  <c r="I641" i="11"/>
  <c r="I642" i="11"/>
  <c r="I643" i="11"/>
  <c r="I645" i="11"/>
  <c r="E482" i="11"/>
  <c r="J477" i="11"/>
  <c r="E135" i="11"/>
  <c r="J129" i="11"/>
  <c r="J731" i="11"/>
  <c r="E734" i="11"/>
  <c r="E735" i="11"/>
  <c r="J732" i="11"/>
  <c r="J733" i="11"/>
  <c r="E736" i="11"/>
  <c r="E134" i="11"/>
  <c r="J128" i="11"/>
  <c r="E137" i="11"/>
  <c r="J131" i="11"/>
  <c r="E138" i="11"/>
  <c r="J132" i="11"/>
  <c r="E478" i="11"/>
  <c r="J473" i="11"/>
  <c r="E475" i="11"/>
  <c r="J470" i="11"/>
  <c r="E139" i="11"/>
  <c r="J133" i="11"/>
  <c r="E476" i="11"/>
  <c r="J471" i="11"/>
  <c r="E136" i="11"/>
  <c r="J130" i="11"/>
  <c r="E474" i="11"/>
  <c r="J469" i="11"/>
  <c r="Y62" i="13" l="1"/>
  <c r="X62" i="13"/>
  <c r="W63" i="13"/>
  <c r="W29" i="13"/>
  <c r="Y28" i="13"/>
  <c r="X28" i="13"/>
  <c r="N26" i="13"/>
  <c r="O25" i="13"/>
  <c r="P25" i="13" s="1"/>
  <c r="Q25" i="13" s="1"/>
  <c r="I647" i="11"/>
  <c r="I648" i="11"/>
  <c r="I646" i="11"/>
  <c r="I644" i="11"/>
  <c r="E142" i="11"/>
  <c r="J136" i="11"/>
  <c r="E739" i="11"/>
  <c r="J736" i="11"/>
  <c r="J734" i="11"/>
  <c r="E737" i="11"/>
  <c r="E479" i="11"/>
  <c r="J474" i="11"/>
  <c r="E481" i="11"/>
  <c r="J476" i="11"/>
  <c r="E145" i="11"/>
  <c r="J139" i="11"/>
  <c r="E480" i="11"/>
  <c r="J475" i="11"/>
  <c r="E483" i="11"/>
  <c r="J478" i="11"/>
  <c r="E144" i="11"/>
  <c r="J138" i="11"/>
  <c r="E143" i="11"/>
  <c r="J137" i="11"/>
  <c r="E140" i="11"/>
  <c r="J134" i="11"/>
  <c r="J735" i="11"/>
  <c r="E738" i="11"/>
  <c r="E141" i="11"/>
  <c r="J135" i="11"/>
  <c r="E487" i="11"/>
  <c r="J482" i="11"/>
  <c r="Y63" i="13" l="1"/>
  <c r="X63" i="13"/>
  <c r="W64" i="13"/>
  <c r="W30" i="13"/>
  <c r="X29" i="13"/>
  <c r="Y29" i="13"/>
  <c r="N27" i="13"/>
  <c r="O26" i="13"/>
  <c r="J738" i="11"/>
  <c r="E741" i="11"/>
  <c r="J737" i="11"/>
  <c r="E740" i="11"/>
  <c r="E492" i="11"/>
  <c r="J487" i="11"/>
  <c r="E147" i="11"/>
  <c r="J141" i="11"/>
  <c r="E146" i="11"/>
  <c r="J140" i="11"/>
  <c r="E149" i="11"/>
  <c r="J143" i="11"/>
  <c r="E150" i="11"/>
  <c r="J144" i="11"/>
  <c r="E488" i="11"/>
  <c r="J483" i="11"/>
  <c r="E485" i="11"/>
  <c r="J480" i="11"/>
  <c r="E151" i="11"/>
  <c r="J145" i="11"/>
  <c r="E486" i="11"/>
  <c r="J481" i="11"/>
  <c r="E484" i="11"/>
  <c r="J479" i="11"/>
  <c r="J739" i="11"/>
  <c r="E742" i="11"/>
  <c r="E148" i="11"/>
  <c r="J142" i="11"/>
  <c r="Y64" i="13" l="1"/>
  <c r="X64" i="13"/>
  <c r="P26" i="13"/>
  <c r="Q26" i="13" s="1"/>
  <c r="W65" i="13"/>
  <c r="W31" i="13"/>
  <c r="Y30" i="13"/>
  <c r="X30" i="13"/>
  <c r="N28" i="13"/>
  <c r="O27" i="13"/>
  <c r="E154" i="11"/>
  <c r="J148" i="11"/>
  <c r="J742" i="11"/>
  <c r="E745" i="11"/>
  <c r="J740" i="11"/>
  <c r="E743" i="11"/>
  <c r="J741" i="11"/>
  <c r="E744" i="11"/>
  <c r="E489" i="11"/>
  <c r="J484" i="11"/>
  <c r="E491" i="11"/>
  <c r="J486" i="11"/>
  <c r="E157" i="11"/>
  <c r="J151" i="11"/>
  <c r="E490" i="11"/>
  <c r="J485" i="11"/>
  <c r="E493" i="11"/>
  <c r="J488" i="11"/>
  <c r="E156" i="11"/>
  <c r="J150" i="11"/>
  <c r="E155" i="11"/>
  <c r="J149" i="11"/>
  <c r="E152" i="11"/>
  <c r="J146" i="11"/>
  <c r="E153" i="11"/>
  <c r="J147" i="11"/>
  <c r="E497" i="11"/>
  <c r="J492" i="11"/>
  <c r="Y65" i="13" l="1"/>
  <c r="X65" i="13"/>
  <c r="W66" i="13"/>
  <c r="P27" i="13"/>
  <c r="Q27" i="13" s="1"/>
  <c r="W32" i="13"/>
  <c r="X31" i="13"/>
  <c r="Y31" i="13"/>
  <c r="N29" i="13"/>
  <c r="O28" i="13"/>
  <c r="E747" i="11"/>
  <c r="J744" i="11"/>
  <c r="J743" i="11"/>
  <c r="E746" i="11"/>
  <c r="J745" i="11"/>
  <c r="E748" i="11"/>
  <c r="E502" i="11"/>
  <c r="J497" i="11"/>
  <c r="E159" i="11"/>
  <c r="J153" i="11"/>
  <c r="E158" i="11"/>
  <c r="J152" i="11"/>
  <c r="E161" i="11"/>
  <c r="J155" i="11"/>
  <c r="E162" i="11"/>
  <c r="J156" i="11"/>
  <c r="E498" i="11"/>
  <c r="J493" i="11"/>
  <c r="E495" i="11"/>
  <c r="J490" i="11"/>
  <c r="E163" i="11"/>
  <c r="J157" i="11"/>
  <c r="E496" i="11"/>
  <c r="J491" i="11"/>
  <c r="E494" i="11"/>
  <c r="J489" i="11"/>
  <c r="E160" i="11"/>
  <c r="J154" i="11"/>
  <c r="Y66" i="13" l="1"/>
  <c r="X66" i="13"/>
  <c r="W67" i="13"/>
  <c r="P28" i="13"/>
  <c r="Q28" i="13" s="1"/>
  <c r="W33" i="13"/>
  <c r="Y32" i="13"/>
  <c r="X32" i="13"/>
  <c r="N30" i="13"/>
  <c r="O29" i="13"/>
  <c r="E499" i="11"/>
  <c r="J494" i="11"/>
  <c r="E169" i="11"/>
  <c r="J163" i="11"/>
  <c r="E751" i="11"/>
  <c r="J748" i="11"/>
  <c r="J746" i="11"/>
  <c r="E749" i="11"/>
  <c r="E166" i="11"/>
  <c r="J160" i="11"/>
  <c r="E501" i="11"/>
  <c r="J496" i="11"/>
  <c r="E500" i="11"/>
  <c r="J495" i="11"/>
  <c r="E503" i="11"/>
  <c r="J498" i="11"/>
  <c r="E168" i="11"/>
  <c r="J162" i="11"/>
  <c r="E167" i="11"/>
  <c r="J161" i="11"/>
  <c r="E164" i="11"/>
  <c r="J158" i="11"/>
  <c r="E165" i="11"/>
  <c r="J159" i="11"/>
  <c r="E507" i="11"/>
  <c r="J502" i="11"/>
  <c r="J747" i="11"/>
  <c r="E750" i="11"/>
  <c r="Y67" i="13" l="1"/>
  <c r="X67" i="13"/>
  <c r="W68" i="13"/>
  <c r="P29" i="13"/>
  <c r="Q29" i="13" s="1"/>
  <c r="W34" i="13"/>
  <c r="X33" i="13"/>
  <c r="Y33" i="13"/>
  <c r="N31" i="13"/>
  <c r="O30" i="13"/>
  <c r="P30" i="13" s="1"/>
  <c r="Q30" i="13" s="1"/>
  <c r="J750" i="11"/>
  <c r="E753" i="11"/>
  <c r="J749" i="11"/>
  <c r="E752" i="11"/>
  <c r="E512" i="11"/>
  <c r="J507" i="11"/>
  <c r="E171" i="11"/>
  <c r="E177" i="11" s="1"/>
  <c r="J165" i="11"/>
  <c r="E170" i="11"/>
  <c r="E176" i="11" s="1"/>
  <c r="J164" i="11"/>
  <c r="E173" i="11"/>
  <c r="E179" i="11" s="1"/>
  <c r="J167" i="11"/>
  <c r="E174" i="11"/>
  <c r="E180" i="11" s="1"/>
  <c r="J168" i="11"/>
  <c r="E508" i="11"/>
  <c r="J503" i="11"/>
  <c r="E505" i="11"/>
  <c r="J500" i="11"/>
  <c r="E506" i="11"/>
  <c r="J501" i="11"/>
  <c r="E172" i="11"/>
  <c r="E178" i="11" s="1"/>
  <c r="J166" i="11"/>
  <c r="J751" i="11"/>
  <c r="E754" i="11"/>
  <c r="E175" i="11"/>
  <c r="E181" i="11" s="1"/>
  <c r="J169" i="11"/>
  <c r="E504" i="11"/>
  <c r="J499" i="11"/>
  <c r="Y68" i="13" l="1"/>
  <c r="X68" i="13"/>
  <c r="W69" i="13"/>
  <c r="W35" i="13"/>
  <c r="Y34" i="13"/>
  <c r="X34" i="13"/>
  <c r="N32" i="13"/>
  <c r="O31" i="13"/>
  <c r="E187" i="11"/>
  <c r="J181" i="11"/>
  <c r="E184" i="11"/>
  <c r="J178" i="11"/>
  <c r="E186" i="11"/>
  <c r="J180" i="11"/>
  <c r="E185" i="11"/>
  <c r="J179" i="11"/>
  <c r="E182" i="11"/>
  <c r="J176" i="11"/>
  <c r="E183" i="11"/>
  <c r="J177" i="11"/>
  <c r="J754" i="11"/>
  <c r="E757" i="11"/>
  <c r="E755" i="11"/>
  <c r="J752" i="11"/>
  <c r="J753" i="11"/>
  <c r="E756" i="11"/>
  <c r="E509" i="11"/>
  <c r="J504" i="11"/>
  <c r="J175" i="11"/>
  <c r="J172" i="11"/>
  <c r="E511" i="11"/>
  <c r="J506" i="11"/>
  <c r="E510" i="11"/>
  <c r="J505" i="11"/>
  <c r="E513" i="11"/>
  <c r="J508" i="11"/>
  <c r="J174" i="11"/>
  <c r="J173" i="11"/>
  <c r="J170" i="11"/>
  <c r="J171" i="11"/>
  <c r="E517" i="11"/>
  <c r="J512" i="11"/>
  <c r="Y69" i="13" l="1"/>
  <c r="X69" i="13"/>
  <c r="W70" i="13"/>
  <c r="P31" i="13"/>
  <c r="Q31" i="13" s="1"/>
  <c r="W36" i="13"/>
  <c r="X35" i="13"/>
  <c r="Y35" i="13"/>
  <c r="N33" i="13"/>
  <c r="O32" i="13"/>
  <c r="E189" i="11"/>
  <c r="J183" i="11"/>
  <c r="E188" i="11"/>
  <c r="J182" i="11"/>
  <c r="E191" i="11"/>
  <c r="J185" i="11"/>
  <c r="E192" i="11"/>
  <c r="J186" i="11"/>
  <c r="E190" i="11"/>
  <c r="J184" i="11"/>
  <c r="E193" i="11"/>
  <c r="J187" i="11"/>
  <c r="E759" i="11"/>
  <c r="J756" i="11"/>
  <c r="J757" i="11"/>
  <c r="E760" i="11"/>
  <c r="E522" i="11"/>
  <c r="J517" i="11"/>
  <c r="E518" i="11"/>
  <c r="J513" i="11"/>
  <c r="E515" i="11"/>
  <c r="J510" i="11"/>
  <c r="E516" i="11"/>
  <c r="J511" i="11"/>
  <c r="E514" i="11"/>
  <c r="J509" i="11"/>
  <c r="J755" i="11"/>
  <c r="E758" i="11"/>
  <c r="P32" i="13" l="1"/>
  <c r="Q32" i="13" s="1"/>
  <c r="Y70" i="13"/>
  <c r="X70" i="13"/>
  <c r="W37" i="13"/>
  <c r="Y36" i="13"/>
  <c r="X36" i="13"/>
  <c r="N34" i="13"/>
  <c r="O33" i="13"/>
  <c r="J193" i="11"/>
  <c r="E199" i="11"/>
  <c r="J190" i="11"/>
  <c r="E196" i="11"/>
  <c r="J192" i="11"/>
  <c r="E198" i="11"/>
  <c r="J191" i="11"/>
  <c r="E197" i="11"/>
  <c r="J188" i="11"/>
  <c r="E194" i="11"/>
  <c r="J189" i="11"/>
  <c r="E195" i="11"/>
  <c r="E519" i="11"/>
  <c r="J514" i="11"/>
  <c r="J758" i="11"/>
  <c r="E761" i="11"/>
  <c r="J760" i="11"/>
  <c r="E763" i="11"/>
  <c r="E521" i="11"/>
  <c r="J516" i="11"/>
  <c r="E520" i="11"/>
  <c r="J515" i="11"/>
  <c r="E523" i="11"/>
  <c r="J518" i="11"/>
  <c r="E527" i="11"/>
  <c r="J522" i="11"/>
  <c r="J759" i="11"/>
  <c r="E762" i="11"/>
  <c r="P33" i="13" l="1"/>
  <c r="Q33" i="13" s="1"/>
  <c r="X37" i="13"/>
  <c r="Y37" i="13"/>
  <c r="N35" i="13"/>
  <c r="O34" i="13"/>
  <c r="J763" i="11"/>
  <c r="E766" i="11"/>
  <c r="J761" i="11"/>
  <c r="E764" i="11"/>
  <c r="J762" i="11"/>
  <c r="E765" i="11"/>
  <c r="E532" i="11"/>
  <c r="J527" i="11"/>
  <c r="E528" i="11"/>
  <c r="J523" i="11"/>
  <c r="E525" i="11"/>
  <c r="J520" i="11"/>
  <c r="E526" i="11"/>
  <c r="J521" i="11"/>
  <c r="E524" i="11"/>
  <c r="J519" i="11"/>
  <c r="P34" i="13" l="1"/>
  <c r="Q34" i="13" s="1"/>
  <c r="N36" i="13"/>
  <c r="O35" i="13"/>
  <c r="J765" i="11"/>
  <c r="E768" i="11"/>
  <c r="E767" i="11"/>
  <c r="J764" i="11"/>
  <c r="J766" i="11"/>
  <c r="E769" i="11"/>
  <c r="E529" i="11"/>
  <c r="J524" i="11"/>
  <c r="E531" i="11"/>
  <c r="J526" i="11"/>
  <c r="E530" i="11"/>
  <c r="J525" i="11"/>
  <c r="E533" i="11"/>
  <c r="J528" i="11"/>
  <c r="E537" i="11"/>
  <c r="J532" i="11"/>
  <c r="P35" i="13" l="1"/>
  <c r="Q35" i="13" s="1"/>
  <c r="N37" i="13"/>
  <c r="O36" i="13"/>
  <c r="P36" i="13" s="1"/>
  <c r="Q36" i="13" s="1"/>
  <c r="E201" i="11"/>
  <c r="J195" i="11"/>
  <c r="J769" i="11"/>
  <c r="E772" i="11"/>
  <c r="J768" i="11"/>
  <c r="E771" i="11"/>
  <c r="E542" i="11"/>
  <c r="J537" i="11"/>
  <c r="E200" i="11"/>
  <c r="J194" i="11"/>
  <c r="E203" i="11"/>
  <c r="J197" i="11"/>
  <c r="E204" i="11"/>
  <c r="J198" i="11"/>
  <c r="E538" i="11"/>
  <c r="J533" i="11"/>
  <c r="E535" i="11"/>
  <c r="J530" i="11"/>
  <c r="E536" i="11"/>
  <c r="J531" i="11"/>
  <c r="E202" i="11"/>
  <c r="J196" i="11"/>
  <c r="E205" i="11"/>
  <c r="J199" i="11"/>
  <c r="E534" i="11"/>
  <c r="J529" i="11"/>
  <c r="J767" i="11"/>
  <c r="E770" i="11"/>
  <c r="N38" i="13" l="1"/>
  <c r="O37" i="13"/>
  <c r="P37" i="13" s="1"/>
  <c r="Q37" i="13" s="1"/>
  <c r="J771" i="11"/>
  <c r="E774" i="11"/>
  <c r="E775" i="11"/>
  <c r="J772" i="11"/>
  <c r="J770" i="11"/>
  <c r="E773" i="11"/>
  <c r="E539" i="11"/>
  <c r="J534" i="11"/>
  <c r="E211" i="11"/>
  <c r="J205" i="11"/>
  <c r="E208" i="11"/>
  <c r="J202" i="11"/>
  <c r="E541" i="11"/>
  <c r="J536" i="11"/>
  <c r="E540" i="11"/>
  <c r="J535" i="11"/>
  <c r="E543" i="11"/>
  <c r="J538" i="11"/>
  <c r="E210" i="11"/>
  <c r="J204" i="11"/>
  <c r="E209" i="11"/>
  <c r="J203" i="11"/>
  <c r="E206" i="11"/>
  <c r="J200" i="11"/>
  <c r="E547" i="11"/>
  <c r="J542" i="11"/>
  <c r="E207" i="11"/>
  <c r="J201" i="11"/>
  <c r="N39" i="13" l="1"/>
  <c r="O38" i="13"/>
  <c r="P38" i="13" s="1"/>
  <c r="Q38" i="13" s="1"/>
  <c r="J773" i="11"/>
  <c r="E776" i="11"/>
  <c r="J774" i="11"/>
  <c r="E777" i="11"/>
  <c r="E213" i="11"/>
  <c r="J207" i="11"/>
  <c r="E552" i="11"/>
  <c r="J547" i="11"/>
  <c r="E212" i="11"/>
  <c r="J206" i="11"/>
  <c r="E215" i="11"/>
  <c r="J209" i="11"/>
  <c r="E216" i="11"/>
  <c r="J210" i="11"/>
  <c r="E548" i="11"/>
  <c r="J543" i="11"/>
  <c r="E545" i="11"/>
  <c r="J540" i="11"/>
  <c r="E546" i="11"/>
  <c r="J541" i="11"/>
  <c r="E214" i="11"/>
  <c r="J208" i="11"/>
  <c r="E217" i="11"/>
  <c r="J211" i="11"/>
  <c r="E544" i="11"/>
  <c r="J539" i="11"/>
  <c r="J775" i="11"/>
  <c r="E778" i="11"/>
  <c r="N40" i="13" l="1"/>
  <c r="O39" i="13"/>
  <c r="P39" i="13" s="1"/>
  <c r="Q39" i="13" s="1"/>
  <c r="J778" i="11"/>
  <c r="E781" i="11"/>
  <c r="J777" i="11"/>
  <c r="E780" i="11"/>
  <c r="J776" i="11"/>
  <c r="E779" i="11"/>
  <c r="E549" i="11"/>
  <c r="J544" i="11"/>
  <c r="E223" i="11"/>
  <c r="J217" i="11"/>
  <c r="E220" i="11"/>
  <c r="J214" i="11"/>
  <c r="E551" i="11"/>
  <c r="J546" i="11"/>
  <c r="E550" i="11"/>
  <c r="J545" i="11"/>
  <c r="E553" i="11"/>
  <c r="J548" i="11"/>
  <c r="E222" i="11"/>
  <c r="J216" i="11"/>
  <c r="E221" i="11"/>
  <c r="J215" i="11"/>
  <c r="E218" i="11"/>
  <c r="J212" i="11"/>
  <c r="E557" i="11"/>
  <c r="J552" i="11"/>
  <c r="E219" i="11"/>
  <c r="J213" i="11"/>
  <c r="N41" i="13" l="1"/>
  <c r="O40" i="13"/>
  <c r="P40" i="13" s="1"/>
  <c r="Q40" i="13" s="1"/>
  <c r="J779" i="11"/>
  <c r="E782" i="11"/>
  <c r="E783" i="11"/>
  <c r="J780" i="11"/>
  <c r="J781" i="11"/>
  <c r="E784" i="11"/>
  <c r="E225" i="11"/>
  <c r="J219" i="11"/>
  <c r="E562" i="11"/>
  <c r="J557" i="11"/>
  <c r="E224" i="11"/>
  <c r="J218" i="11"/>
  <c r="E227" i="11"/>
  <c r="J221" i="11"/>
  <c r="E228" i="11"/>
  <c r="J222" i="11"/>
  <c r="E558" i="11"/>
  <c r="J553" i="11"/>
  <c r="E555" i="11"/>
  <c r="J550" i="11"/>
  <c r="E556" i="11"/>
  <c r="J551" i="11"/>
  <c r="E226" i="11"/>
  <c r="J220" i="11"/>
  <c r="E229" i="11"/>
  <c r="J223" i="11"/>
  <c r="E554" i="11"/>
  <c r="J549" i="11"/>
  <c r="N42" i="13" l="1"/>
  <c r="O41" i="13"/>
  <c r="P41" i="13" s="1"/>
  <c r="Q41" i="13" s="1"/>
  <c r="E559" i="11"/>
  <c r="J554" i="11"/>
  <c r="E232" i="11"/>
  <c r="J226" i="11"/>
  <c r="E787" i="11"/>
  <c r="J784" i="11"/>
  <c r="J782" i="11"/>
  <c r="E785" i="11"/>
  <c r="E235" i="11"/>
  <c r="J229" i="11"/>
  <c r="E561" i="11"/>
  <c r="J556" i="11"/>
  <c r="E560" i="11"/>
  <c r="J555" i="11"/>
  <c r="E563" i="11"/>
  <c r="J558" i="11"/>
  <c r="E234" i="11"/>
  <c r="J228" i="11"/>
  <c r="E233" i="11"/>
  <c r="J227" i="11"/>
  <c r="E230" i="11"/>
  <c r="J224" i="11"/>
  <c r="E567" i="11"/>
  <c r="J562" i="11"/>
  <c r="E231" i="11"/>
  <c r="J225" i="11"/>
  <c r="J783" i="11"/>
  <c r="E786" i="11"/>
  <c r="N43" i="13" l="1"/>
  <c r="O42" i="13"/>
  <c r="P42" i="13" s="1"/>
  <c r="Q42" i="13" s="1"/>
  <c r="J786" i="11"/>
  <c r="E789" i="11"/>
  <c r="J785" i="11"/>
  <c r="E788" i="11"/>
  <c r="E237" i="11"/>
  <c r="J231" i="11"/>
  <c r="E572" i="11"/>
  <c r="J567" i="11"/>
  <c r="E236" i="11"/>
  <c r="J230" i="11"/>
  <c r="E239" i="11"/>
  <c r="J233" i="11"/>
  <c r="E240" i="11"/>
  <c r="J234" i="11"/>
  <c r="E568" i="11"/>
  <c r="J563" i="11"/>
  <c r="E565" i="11"/>
  <c r="J560" i="11"/>
  <c r="E566" i="11"/>
  <c r="J561" i="11"/>
  <c r="E241" i="11"/>
  <c r="J235" i="11"/>
  <c r="J787" i="11"/>
  <c r="E790" i="11"/>
  <c r="E238" i="11"/>
  <c r="J232" i="11"/>
  <c r="E564" i="11"/>
  <c r="J559" i="11"/>
  <c r="N44" i="13" l="1"/>
  <c r="O43" i="13"/>
  <c r="P43" i="13" s="1"/>
  <c r="Q43" i="13" s="1"/>
  <c r="E569" i="11"/>
  <c r="J564" i="11"/>
  <c r="E244" i="11"/>
  <c r="J238" i="11"/>
  <c r="J790" i="11"/>
  <c r="E793" i="11"/>
  <c r="E791" i="11"/>
  <c r="J788" i="11"/>
  <c r="J789" i="11"/>
  <c r="E792" i="11"/>
  <c r="E247" i="11"/>
  <c r="J241" i="11"/>
  <c r="E571" i="11"/>
  <c r="J566" i="11"/>
  <c r="E570" i="11"/>
  <c r="J565" i="11"/>
  <c r="E573" i="11"/>
  <c r="J568" i="11"/>
  <c r="E246" i="11"/>
  <c r="J240" i="11"/>
  <c r="E245" i="11"/>
  <c r="J239" i="11"/>
  <c r="E242" i="11"/>
  <c r="J236" i="11"/>
  <c r="E577" i="11"/>
  <c r="J572" i="11"/>
  <c r="E243" i="11"/>
  <c r="J237" i="11"/>
  <c r="N45" i="13" l="1"/>
  <c r="O44" i="13"/>
  <c r="P44" i="13" s="1"/>
  <c r="Q44" i="13" s="1"/>
  <c r="E582" i="11"/>
  <c r="J577" i="11"/>
  <c r="J792" i="11"/>
  <c r="E795" i="11"/>
  <c r="J793" i="11"/>
  <c r="E796" i="11"/>
  <c r="E249" i="11"/>
  <c r="J243" i="11"/>
  <c r="E248" i="11"/>
  <c r="J242" i="11"/>
  <c r="E251" i="11"/>
  <c r="J245" i="11"/>
  <c r="E252" i="11"/>
  <c r="J246" i="11"/>
  <c r="E578" i="11"/>
  <c r="J573" i="11"/>
  <c r="E575" i="11"/>
  <c r="J570" i="11"/>
  <c r="E576" i="11"/>
  <c r="J571" i="11"/>
  <c r="E253" i="11"/>
  <c r="J247" i="11"/>
  <c r="J791" i="11"/>
  <c r="E794" i="11"/>
  <c r="E250" i="11"/>
  <c r="J244" i="11"/>
  <c r="E574" i="11"/>
  <c r="J569" i="11"/>
  <c r="N46" i="13" l="1"/>
  <c r="O45" i="13"/>
  <c r="P45" i="13" s="1"/>
  <c r="Q45" i="13" s="1"/>
  <c r="E579" i="11"/>
  <c r="J574" i="11"/>
  <c r="J794" i="11"/>
  <c r="E797" i="11"/>
  <c r="J796" i="11"/>
  <c r="E799" i="11"/>
  <c r="J795" i="11"/>
  <c r="E798" i="11"/>
  <c r="E256" i="11"/>
  <c r="J250" i="11"/>
  <c r="E259" i="11"/>
  <c r="J253" i="11"/>
  <c r="E581" i="11"/>
  <c r="J576" i="11"/>
  <c r="E580" i="11"/>
  <c r="J575" i="11"/>
  <c r="E583" i="11"/>
  <c r="J578" i="11"/>
  <c r="E258" i="11"/>
  <c r="J252" i="11"/>
  <c r="E257" i="11"/>
  <c r="J251" i="11"/>
  <c r="E254" i="11"/>
  <c r="J248" i="11"/>
  <c r="E255" i="11"/>
  <c r="J249" i="11"/>
  <c r="E587" i="11"/>
  <c r="J582" i="11"/>
  <c r="N47" i="13" l="1"/>
  <c r="O46" i="13"/>
  <c r="P46" i="13" s="1"/>
  <c r="Q46" i="13" s="1"/>
  <c r="J798" i="11"/>
  <c r="E801" i="11"/>
  <c r="J799" i="11"/>
  <c r="E802" i="11"/>
  <c r="J797" i="11"/>
  <c r="E800" i="11"/>
  <c r="E592" i="11"/>
  <c r="J587" i="11"/>
  <c r="E261" i="11"/>
  <c r="J255" i="11"/>
  <c r="E260" i="11"/>
  <c r="J254" i="11"/>
  <c r="E263" i="11"/>
  <c r="J257" i="11"/>
  <c r="E264" i="11"/>
  <c r="J258" i="11"/>
  <c r="E588" i="11"/>
  <c r="J583" i="11"/>
  <c r="E585" i="11"/>
  <c r="J580" i="11"/>
  <c r="E586" i="11"/>
  <c r="J581" i="11"/>
  <c r="E265" i="11"/>
  <c r="J259" i="11"/>
  <c r="E262" i="11"/>
  <c r="J256" i="11"/>
  <c r="E584" i="11"/>
  <c r="J579" i="11"/>
  <c r="N48" i="13" l="1"/>
  <c r="O47" i="13"/>
  <c r="P47" i="13" s="1"/>
  <c r="Q47" i="13" s="1"/>
  <c r="E589" i="11"/>
  <c r="J584" i="11"/>
  <c r="E268" i="11"/>
  <c r="J262" i="11"/>
  <c r="E271" i="11"/>
  <c r="J265" i="11"/>
  <c r="E591" i="11"/>
  <c r="J586" i="11"/>
  <c r="E803" i="11"/>
  <c r="J800" i="11"/>
  <c r="J802" i="11"/>
  <c r="E805" i="11"/>
  <c r="J801" i="11"/>
  <c r="E804" i="11"/>
  <c r="E590" i="11"/>
  <c r="J585" i="11"/>
  <c r="E593" i="11"/>
  <c r="J588" i="11"/>
  <c r="E270" i="11"/>
  <c r="J264" i="11"/>
  <c r="E269" i="11"/>
  <c r="J263" i="11"/>
  <c r="E266" i="11"/>
  <c r="J260" i="11"/>
  <c r="E267" i="11"/>
  <c r="J261" i="11"/>
  <c r="E597" i="11"/>
  <c r="J592" i="11"/>
  <c r="N49" i="13" l="1"/>
  <c r="O48" i="13"/>
  <c r="P48" i="13" s="1"/>
  <c r="Q48" i="13" s="1"/>
  <c r="E807" i="11"/>
  <c r="J804" i="11"/>
  <c r="J805" i="11"/>
  <c r="E808" i="11"/>
  <c r="E602" i="11"/>
  <c r="J597" i="11"/>
  <c r="E273" i="11"/>
  <c r="J267" i="11"/>
  <c r="E272" i="11"/>
  <c r="J266" i="11"/>
  <c r="E275" i="11"/>
  <c r="J269" i="11"/>
  <c r="E276" i="11"/>
  <c r="J270" i="11"/>
  <c r="E598" i="11"/>
  <c r="J593" i="11"/>
  <c r="E595" i="11"/>
  <c r="J590" i="11"/>
  <c r="J803" i="11"/>
  <c r="E806" i="11"/>
  <c r="E596" i="11"/>
  <c r="J591" i="11"/>
  <c r="E277" i="11"/>
  <c r="J271" i="11"/>
  <c r="E274" i="11"/>
  <c r="J268" i="11"/>
  <c r="E594" i="11"/>
  <c r="J589" i="11"/>
  <c r="N50" i="13" l="1"/>
  <c r="O49" i="13"/>
  <c r="P49" i="13" s="1"/>
  <c r="Q49" i="13" s="1"/>
  <c r="J806" i="11"/>
  <c r="E809" i="11"/>
  <c r="E811" i="11"/>
  <c r="J808" i="11"/>
  <c r="E599" i="11"/>
  <c r="J594" i="11"/>
  <c r="E280" i="11"/>
  <c r="J274" i="11"/>
  <c r="E283" i="11"/>
  <c r="J277" i="11"/>
  <c r="E601" i="11"/>
  <c r="J596" i="11"/>
  <c r="E600" i="11"/>
  <c r="J595" i="11"/>
  <c r="E603" i="11"/>
  <c r="J598" i="11"/>
  <c r="E282" i="11"/>
  <c r="J276" i="11"/>
  <c r="E281" i="11"/>
  <c r="J275" i="11"/>
  <c r="E278" i="11"/>
  <c r="J272" i="11"/>
  <c r="E279" i="11"/>
  <c r="J273" i="11"/>
  <c r="E607" i="11"/>
  <c r="J602" i="11"/>
  <c r="J807" i="11"/>
  <c r="E810" i="11"/>
  <c r="N51" i="13" l="1"/>
  <c r="O50" i="13"/>
  <c r="P50" i="13" s="1"/>
  <c r="Q50" i="13" s="1"/>
  <c r="J810" i="11"/>
  <c r="E813" i="11"/>
  <c r="J809" i="11"/>
  <c r="E812" i="11"/>
  <c r="E612" i="11"/>
  <c r="J607" i="11"/>
  <c r="E285" i="11"/>
  <c r="J279" i="11"/>
  <c r="E284" i="11"/>
  <c r="J278" i="11"/>
  <c r="E287" i="11"/>
  <c r="J281" i="11"/>
  <c r="E288" i="11"/>
  <c r="J282" i="11"/>
  <c r="E608" i="11"/>
  <c r="J603" i="11"/>
  <c r="E605" i="11"/>
  <c r="J600" i="11"/>
  <c r="E606" i="11"/>
  <c r="J601" i="11"/>
  <c r="E289" i="11"/>
  <c r="J283" i="11"/>
  <c r="E286" i="11"/>
  <c r="J280" i="11"/>
  <c r="E604" i="11"/>
  <c r="J599" i="11"/>
  <c r="J811" i="11"/>
  <c r="E814" i="11"/>
  <c r="N52" i="13" l="1"/>
  <c r="O51" i="13"/>
  <c r="P51" i="13" s="1"/>
  <c r="Q51" i="13" s="1"/>
  <c r="J814" i="11"/>
  <c r="E817" i="11"/>
  <c r="E815" i="11"/>
  <c r="J812" i="11"/>
  <c r="J813" i="11"/>
  <c r="E816" i="11"/>
  <c r="E609" i="11"/>
  <c r="J604" i="11"/>
  <c r="E292" i="11"/>
  <c r="J286" i="11"/>
  <c r="E295" i="11"/>
  <c r="J289" i="11"/>
  <c r="E611" i="11"/>
  <c r="J606" i="11"/>
  <c r="E610" i="11"/>
  <c r="J605" i="11"/>
  <c r="E613" i="11"/>
  <c r="J608" i="11"/>
  <c r="E294" i="11"/>
  <c r="J288" i="11"/>
  <c r="E293" i="11"/>
  <c r="J287" i="11"/>
  <c r="E290" i="11"/>
  <c r="J284" i="11"/>
  <c r="E291" i="11"/>
  <c r="J285" i="11"/>
  <c r="E617" i="11"/>
  <c r="J612" i="11"/>
  <c r="N53" i="13" l="1"/>
  <c r="O52" i="13"/>
  <c r="P52" i="13" s="1"/>
  <c r="Q52" i="13" s="1"/>
  <c r="E819" i="11"/>
  <c r="J816" i="11"/>
  <c r="J817" i="11"/>
  <c r="E820" i="11"/>
  <c r="J617" i="11"/>
  <c r="E622" i="11"/>
  <c r="E297" i="11"/>
  <c r="J291" i="11"/>
  <c r="E296" i="11"/>
  <c r="J290" i="11"/>
  <c r="E299" i="11"/>
  <c r="J293" i="11"/>
  <c r="E300" i="11"/>
  <c r="J294" i="11"/>
  <c r="E618" i="11"/>
  <c r="J613" i="11"/>
  <c r="E615" i="11"/>
  <c r="J610" i="11"/>
  <c r="E616" i="11"/>
  <c r="J611" i="11"/>
  <c r="E301" i="11"/>
  <c r="J295" i="11"/>
  <c r="E298" i="11"/>
  <c r="J292" i="11"/>
  <c r="E614" i="11"/>
  <c r="J609" i="11"/>
  <c r="J815" i="11"/>
  <c r="E818" i="11"/>
  <c r="N54" i="13" l="1"/>
  <c r="O53" i="13"/>
  <c r="P53" i="13" s="1"/>
  <c r="Q53" i="13" s="1"/>
  <c r="J622" i="11"/>
  <c r="E627" i="11"/>
  <c r="E823" i="11"/>
  <c r="J820" i="11"/>
  <c r="J818" i="11"/>
  <c r="E821" i="11"/>
  <c r="J614" i="11"/>
  <c r="E619" i="11"/>
  <c r="E304" i="11"/>
  <c r="J298" i="11"/>
  <c r="E307" i="11"/>
  <c r="J301" i="11"/>
  <c r="J616" i="11"/>
  <c r="E621" i="11"/>
  <c r="J615" i="11"/>
  <c r="E620" i="11"/>
  <c r="E623" i="11"/>
  <c r="J618" i="11"/>
  <c r="E306" i="11"/>
  <c r="J300" i="11"/>
  <c r="E305" i="11"/>
  <c r="J299" i="11"/>
  <c r="E302" i="11"/>
  <c r="J296" i="11"/>
  <c r="E303" i="11"/>
  <c r="J297" i="11"/>
  <c r="J819" i="11"/>
  <c r="E822" i="11"/>
  <c r="N55" i="13" l="1"/>
  <c r="O54" i="13"/>
  <c r="P54" i="13" s="1"/>
  <c r="Q54" i="13" s="1"/>
  <c r="J822" i="11"/>
  <c r="E825" i="11"/>
  <c r="J620" i="11"/>
  <c r="E625" i="11"/>
  <c r="J621" i="11"/>
  <c r="E626" i="11"/>
  <c r="J619" i="11"/>
  <c r="E624" i="11"/>
  <c r="J821" i="11"/>
  <c r="E824" i="11"/>
  <c r="J627" i="11"/>
  <c r="E632" i="11"/>
  <c r="E309" i="11"/>
  <c r="J303" i="11"/>
  <c r="E308" i="11"/>
  <c r="J302" i="11"/>
  <c r="E311" i="11"/>
  <c r="J305" i="11"/>
  <c r="E312" i="11"/>
  <c r="J306" i="11"/>
  <c r="J623" i="11"/>
  <c r="E628" i="11"/>
  <c r="E313" i="11"/>
  <c r="J307" i="11"/>
  <c r="E310" i="11"/>
  <c r="J304" i="11"/>
  <c r="J823" i="11"/>
  <c r="E826" i="11"/>
  <c r="N56" i="13" l="1"/>
  <c r="O55" i="13"/>
  <c r="P55" i="13" s="1"/>
  <c r="Q55" i="13" s="1"/>
  <c r="J628" i="11"/>
  <c r="E633" i="11"/>
  <c r="J632" i="11"/>
  <c r="E637" i="11"/>
  <c r="E827" i="11"/>
  <c r="J824" i="11"/>
  <c r="J624" i="11"/>
  <c r="E629" i="11"/>
  <c r="E631" i="11"/>
  <c r="J626" i="11"/>
  <c r="J625" i="11"/>
  <c r="E630" i="11"/>
  <c r="J825" i="11"/>
  <c r="E828" i="11"/>
  <c r="J826" i="11"/>
  <c r="E829" i="11"/>
  <c r="E316" i="11"/>
  <c r="J310" i="11"/>
  <c r="E319" i="11"/>
  <c r="J313" i="11"/>
  <c r="E318" i="11"/>
  <c r="J312" i="11"/>
  <c r="E317" i="11"/>
  <c r="J311" i="11"/>
  <c r="E314" i="11"/>
  <c r="J308" i="11"/>
  <c r="E315" i="11"/>
  <c r="J309" i="11"/>
  <c r="N57" i="13" l="1"/>
  <c r="O56" i="13"/>
  <c r="P56" i="13" s="1"/>
  <c r="Q56" i="13" s="1"/>
  <c r="E321" i="11"/>
  <c r="J315" i="11"/>
  <c r="J829" i="11"/>
  <c r="E832" i="11"/>
  <c r="J828" i="11"/>
  <c r="E831" i="11"/>
  <c r="J630" i="11"/>
  <c r="E635" i="11"/>
  <c r="J629" i="11"/>
  <c r="E634" i="11"/>
  <c r="J637" i="11"/>
  <c r="E642" i="11"/>
  <c r="J633" i="11"/>
  <c r="E638" i="11"/>
  <c r="E320" i="11"/>
  <c r="J314" i="11"/>
  <c r="E323" i="11"/>
  <c r="J317" i="11"/>
  <c r="E324" i="11"/>
  <c r="J318" i="11"/>
  <c r="E325" i="11"/>
  <c r="J319" i="11"/>
  <c r="E322" i="11"/>
  <c r="J316" i="11"/>
  <c r="J631" i="11"/>
  <c r="E636" i="11"/>
  <c r="J827" i="11"/>
  <c r="E830" i="11"/>
  <c r="N58" i="13" l="1"/>
  <c r="O57" i="13"/>
  <c r="P57" i="13" s="1"/>
  <c r="Q57" i="13" s="1"/>
  <c r="J830" i="11"/>
  <c r="E833" i="11"/>
  <c r="J636" i="11"/>
  <c r="E641" i="11"/>
  <c r="J638" i="11"/>
  <c r="E643" i="11"/>
  <c r="E647" i="11"/>
  <c r="J642" i="11"/>
  <c r="E639" i="11"/>
  <c r="J634" i="11"/>
  <c r="J635" i="11"/>
  <c r="E640" i="11"/>
  <c r="J831" i="11"/>
  <c r="E834" i="11"/>
  <c r="J832" i="11"/>
  <c r="E835" i="11"/>
  <c r="E328" i="11"/>
  <c r="J322" i="11"/>
  <c r="E331" i="11"/>
  <c r="J325" i="11"/>
  <c r="E330" i="11"/>
  <c r="J324" i="11"/>
  <c r="E329" i="11"/>
  <c r="J323" i="11"/>
  <c r="E326" i="11"/>
  <c r="J320" i="11"/>
  <c r="E327" i="11"/>
  <c r="J321" i="11"/>
  <c r="N59" i="13" l="1"/>
  <c r="O58" i="13"/>
  <c r="P58" i="13" s="1"/>
  <c r="Q58" i="13" s="1"/>
  <c r="E333" i="11"/>
  <c r="J327" i="11"/>
  <c r="J835" i="11"/>
  <c r="E838" i="11"/>
  <c r="E837" i="11"/>
  <c r="J834" i="11"/>
  <c r="J640" i="11"/>
  <c r="E645" i="11"/>
  <c r="J643" i="11"/>
  <c r="E648" i="11"/>
  <c r="J641" i="11"/>
  <c r="E646" i="11"/>
  <c r="J833" i="11"/>
  <c r="E836" i="11"/>
  <c r="E332" i="11"/>
  <c r="J326" i="11"/>
  <c r="E335" i="11"/>
  <c r="J329" i="11"/>
  <c r="E336" i="11"/>
  <c r="J330" i="11"/>
  <c r="E337" i="11"/>
  <c r="J331" i="11"/>
  <c r="E334" i="11"/>
  <c r="J328" i="11"/>
  <c r="J639" i="11"/>
  <c r="E644" i="11"/>
  <c r="J647" i="11"/>
  <c r="E652" i="11"/>
  <c r="N60" i="13" l="1"/>
  <c r="O59" i="13"/>
  <c r="P59" i="13" s="1"/>
  <c r="Q59" i="13" s="1"/>
  <c r="J652" i="11"/>
  <c r="E657" i="11"/>
  <c r="J644" i="11"/>
  <c r="E649" i="11"/>
  <c r="E839" i="11"/>
  <c r="J836" i="11"/>
  <c r="E651" i="11"/>
  <c r="J646" i="11"/>
  <c r="J648" i="11"/>
  <c r="E653" i="11"/>
  <c r="J645" i="11"/>
  <c r="E650" i="11"/>
  <c r="J838" i="11"/>
  <c r="E841" i="11"/>
  <c r="E340" i="11"/>
  <c r="J334" i="11"/>
  <c r="E343" i="11"/>
  <c r="J337" i="11"/>
  <c r="E342" i="11"/>
  <c r="J336" i="11"/>
  <c r="E341" i="11"/>
  <c r="J335" i="11"/>
  <c r="E338" i="11"/>
  <c r="J332" i="11"/>
  <c r="J837" i="11"/>
  <c r="E840" i="11"/>
  <c r="E339" i="11"/>
  <c r="J333" i="11"/>
  <c r="N61" i="13" l="1"/>
  <c r="O60" i="13"/>
  <c r="P60" i="13" s="1"/>
  <c r="Q60" i="13" s="1"/>
  <c r="E843" i="11"/>
  <c r="J840" i="11"/>
  <c r="J841" i="11"/>
  <c r="E844" i="11"/>
  <c r="E655" i="11"/>
  <c r="J650" i="11"/>
  <c r="J653" i="11"/>
  <c r="E658" i="11"/>
  <c r="J649" i="11"/>
  <c r="E654" i="11"/>
  <c r="J657" i="11"/>
  <c r="E662" i="11"/>
  <c r="E345" i="11"/>
  <c r="J339" i="11"/>
  <c r="E344" i="11"/>
  <c r="J338" i="11"/>
  <c r="E347" i="11"/>
  <c r="J341" i="11"/>
  <c r="E348" i="11"/>
  <c r="J342" i="11"/>
  <c r="E349" i="11"/>
  <c r="J343" i="11"/>
  <c r="E346" i="11"/>
  <c r="J340" i="11"/>
  <c r="J651" i="11"/>
  <c r="E656" i="11"/>
  <c r="J839" i="11"/>
  <c r="E842" i="11"/>
  <c r="N62" i="13" l="1"/>
  <c r="O61" i="13"/>
  <c r="P61" i="13" s="1"/>
  <c r="Q61" i="13" s="1"/>
  <c r="J842" i="11"/>
  <c r="E845" i="11"/>
  <c r="J656" i="11"/>
  <c r="E661" i="11"/>
  <c r="E667" i="11"/>
  <c r="J662" i="11"/>
  <c r="J654" i="11"/>
  <c r="E659" i="11"/>
  <c r="E663" i="11"/>
  <c r="J658" i="11"/>
  <c r="E847" i="11"/>
  <c r="J844" i="11"/>
  <c r="E352" i="11"/>
  <c r="J346" i="11"/>
  <c r="E355" i="11"/>
  <c r="J349" i="11"/>
  <c r="E354" i="11"/>
  <c r="J348" i="11"/>
  <c r="E353" i="11"/>
  <c r="J347" i="11"/>
  <c r="E350" i="11"/>
  <c r="J344" i="11"/>
  <c r="E351" i="11"/>
  <c r="J345" i="11"/>
  <c r="J655" i="11"/>
  <c r="E660" i="11"/>
  <c r="J843" i="11"/>
  <c r="E846" i="11"/>
  <c r="N63" i="13" l="1"/>
  <c r="O62" i="13"/>
  <c r="P62" i="13" s="1"/>
  <c r="Q62" i="13" s="1"/>
  <c r="E849" i="11"/>
  <c r="J846" i="11"/>
  <c r="J659" i="11"/>
  <c r="E664" i="11"/>
  <c r="J661" i="11"/>
  <c r="E666" i="11"/>
  <c r="J845" i="11"/>
  <c r="E848" i="11"/>
  <c r="J660" i="11"/>
  <c r="E665" i="11"/>
  <c r="E357" i="11"/>
  <c r="J351" i="11"/>
  <c r="E356" i="11"/>
  <c r="J350" i="11"/>
  <c r="E359" i="11"/>
  <c r="J353" i="11"/>
  <c r="E360" i="11"/>
  <c r="J354" i="11"/>
  <c r="E361" i="11"/>
  <c r="J355" i="11"/>
  <c r="E358" i="11"/>
  <c r="J352" i="11"/>
  <c r="J847" i="11"/>
  <c r="E850" i="11"/>
  <c r="J663" i="11"/>
  <c r="E668" i="11"/>
  <c r="J667" i="11"/>
  <c r="E672" i="11"/>
  <c r="J672" i="11" s="1"/>
  <c r="N64" i="13" l="1"/>
  <c r="O63" i="13"/>
  <c r="P63" i="13" s="1"/>
  <c r="Q63" i="13" s="1"/>
  <c r="J668" i="11"/>
  <c r="E673" i="11"/>
  <c r="J673" i="11" s="1"/>
  <c r="E853" i="11"/>
  <c r="J853" i="11" s="1"/>
  <c r="J850" i="11"/>
  <c r="J665" i="11"/>
  <c r="E670" i="11"/>
  <c r="J670" i="11" s="1"/>
  <c r="J848" i="11"/>
  <c r="E851" i="11"/>
  <c r="J851" i="11" s="1"/>
  <c r="E671" i="11"/>
  <c r="J671" i="11" s="1"/>
  <c r="J666" i="11"/>
  <c r="J664" i="11"/>
  <c r="E669" i="11"/>
  <c r="J669" i="11" s="1"/>
  <c r="E364" i="11"/>
  <c r="J358" i="11"/>
  <c r="E367" i="11"/>
  <c r="J361" i="11"/>
  <c r="E366" i="11"/>
  <c r="J360" i="11"/>
  <c r="E365" i="11"/>
  <c r="J359" i="11"/>
  <c r="E362" i="11"/>
  <c r="J356" i="11"/>
  <c r="E363" i="11"/>
  <c r="J357" i="11"/>
  <c r="J849" i="11"/>
  <c r="E852" i="11"/>
  <c r="J852" i="11" s="1"/>
  <c r="N65" i="13" l="1"/>
  <c r="O64" i="13"/>
  <c r="P64" i="13" s="1"/>
  <c r="Q64" i="13" s="1"/>
  <c r="E369" i="11"/>
  <c r="J369" i="11" s="1"/>
  <c r="J363" i="11"/>
  <c r="E368" i="11"/>
  <c r="J368" i="11" s="1"/>
  <c r="J362" i="11"/>
  <c r="E371" i="11"/>
  <c r="J371" i="11" s="1"/>
  <c r="J365" i="11"/>
  <c r="E372" i="11"/>
  <c r="J372" i="11" s="1"/>
  <c r="J366" i="11"/>
  <c r="E373" i="11"/>
  <c r="J373" i="11" s="1"/>
  <c r="J367" i="11"/>
  <c r="E370" i="11"/>
  <c r="J370" i="11" s="1"/>
  <c r="J364" i="11"/>
  <c r="N66" i="13" l="1"/>
  <c r="O65" i="13"/>
  <c r="P65" i="13" s="1"/>
  <c r="Q65" i="13" s="1"/>
  <c r="N67" i="13" l="1"/>
  <c r="O66" i="13"/>
  <c r="P66" i="13" s="1"/>
  <c r="Q66" i="13" s="1"/>
  <c r="N68" i="13" l="1"/>
  <c r="O67" i="13"/>
  <c r="P67" i="13" s="1"/>
  <c r="Q67" i="13" s="1"/>
  <c r="N69" i="13" l="1"/>
  <c r="O68" i="13"/>
  <c r="P68" i="13" s="1"/>
  <c r="Q68" i="13" s="1"/>
  <c r="N70" i="13" l="1"/>
  <c r="O69" i="13"/>
  <c r="P69" i="13" s="1"/>
  <c r="Q69" i="13" s="1"/>
  <c r="N71" i="13" l="1"/>
  <c r="O70" i="13"/>
  <c r="P70" i="13" s="1"/>
  <c r="Q70" i="13" s="1"/>
  <c r="N72" i="13" l="1"/>
  <c r="O71" i="13"/>
  <c r="P71" i="13" s="1"/>
  <c r="Q71" i="13" s="1"/>
  <c r="N73" i="13" l="1"/>
  <c r="O72" i="13"/>
  <c r="P72" i="13" s="1"/>
  <c r="Q72" i="13" s="1"/>
  <c r="N74" i="13" l="1"/>
  <c r="O73" i="13"/>
  <c r="P73" i="13" s="1"/>
  <c r="Q73" i="13" s="1"/>
  <c r="N75" i="13" l="1"/>
  <c r="O74" i="13"/>
  <c r="P74" i="13" s="1"/>
  <c r="Q74" i="13" s="1"/>
  <c r="N76" i="13" l="1"/>
  <c r="O75" i="13"/>
  <c r="P75" i="13" s="1"/>
  <c r="Q75" i="13" s="1"/>
  <c r="N77" i="13" l="1"/>
  <c r="O76" i="13"/>
  <c r="P76" i="13" s="1"/>
  <c r="Q76" i="13" s="1"/>
  <c r="N78" i="13" l="1"/>
  <c r="O77" i="13"/>
  <c r="P77" i="13" s="1"/>
  <c r="Q77" i="13" s="1"/>
  <c r="N79" i="13" l="1"/>
  <c r="O78" i="13"/>
  <c r="P78" i="13" s="1"/>
  <c r="Q78" i="13" s="1"/>
  <c r="N80" i="13" l="1"/>
  <c r="O79" i="13"/>
  <c r="P79" i="13" s="1"/>
  <c r="Q79" i="13" s="1"/>
  <c r="N81" i="13" l="1"/>
  <c r="O80" i="13"/>
  <c r="P80" i="13" s="1"/>
  <c r="Q80" i="13" s="1"/>
  <c r="N82" i="13" l="1"/>
  <c r="O81" i="13"/>
  <c r="P81" i="13" s="1"/>
  <c r="Q81" i="13" s="1"/>
  <c r="N83" i="13" l="1"/>
  <c r="O82" i="13"/>
  <c r="P82" i="13" s="1"/>
  <c r="Q82" i="13" s="1"/>
  <c r="N84" i="13" l="1"/>
  <c r="O83" i="13"/>
  <c r="P83" i="13" s="1"/>
  <c r="Q83" i="13" s="1"/>
  <c r="N85" i="13" l="1"/>
  <c r="O84" i="13"/>
  <c r="P84" i="13" s="1"/>
  <c r="Q84" i="13" s="1"/>
  <c r="N86" i="13" l="1"/>
  <c r="O85" i="13"/>
  <c r="P85" i="13" s="1"/>
  <c r="Q85" i="13" s="1"/>
  <c r="N87" i="13" l="1"/>
  <c r="O86" i="13"/>
  <c r="P86" i="13" s="1"/>
  <c r="Q86" i="13" s="1"/>
  <c r="N88" i="13" l="1"/>
  <c r="O87" i="13"/>
  <c r="P87" i="13" s="1"/>
  <c r="Q87" i="13" s="1"/>
  <c r="N89" i="13" l="1"/>
  <c r="O88" i="13"/>
  <c r="P88" i="13" s="1"/>
  <c r="Q88" i="13" s="1"/>
  <c r="N90" i="13" l="1"/>
  <c r="O89" i="13"/>
  <c r="P89" i="13" s="1"/>
  <c r="Q89" i="13" s="1"/>
  <c r="N91" i="13" l="1"/>
  <c r="O90" i="13"/>
  <c r="P90" i="13" s="1"/>
  <c r="Q90" i="13" s="1"/>
  <c r="N92" i="13" l="1"/>
  <c r="O91" i="13"/>
  <c r="P91" i="13" s="1"/>
  <c r="Q91" i="13" s="1"/>
  <c r="N93" i="13" l="1"/>
  <c r="O92" i="13"/>
  <c r="P92" i="13" s="1"/>
  <c r="Q92" i="13" s="1"/>
  <c r="N94" i="13" l="1"/>
  <c r="O93" i="13"/>
  <c r="P93" i="13" s="1"/>
  <c r="Q93" i="13" s="1"/>
  <c r="N95" i="13" l="1"/>
  <c r="O94" i="13"/>
  <c r="P94" i="13" s="1"/>
  <c r="Q94" i="13" s="1"/>
  <c r="N96" i="13" l="1"/>
  <c r="O95" i="13"/>
  <c r="P95" i="13" s="1"/>
  <c r="Q95" i="13" s="1"/>
  <c r="N97" i="13" l="1"/>
  <c r="O96" i="13"/>
  <c r="P96" i="13" s="1"/>
  <c r="Q96" i="13" s="1"/>
  <c r="N98" i="13" l="1"/>
  <c r="O97" i="13"/>
  <c r="P97" i="13" s="1"/>
  <c r="Q97" i="13" s="1"/>
  <c r="N99" i="13" l="1"/>
  <c r="O98" i="13"/>
  <c r="P98" i="13" s="1"/>
  <c r="Q98" i="13" s="1"/>
  <c r="N100" i="13" l="1"/>
  <c r="O99" i="13"/>
  <c r="P99" i="13" s="1"/>
  <c r="Q99" i="13" s="1"/>
  <c r="N101" i="13" l="1"/>
  <c r="O100" i="13"/>
  <c r="P100" i="13" s="1"/>
  <c r="Q100" i="13" s="1"/>
  <c r="N102" i="13" l="1"/>
  <c r="O101" i="13"/>
  <c r="P101" i="13" s="1"/>
  <c r="Q101" i="13" s="1"/>
  <c r="N103" i="13" l="1"/>
  <c r="O102" i="13"/>
  <c r="P102" i="13" s="1"/>
  <c r="Q102" i="13" s="1"/>
  <c r="N104" i="13" l="1"/>
  <c r="O103" i="13"/>
  <c r="P103" i="13" s="1"/>
  <c r="Q103" i="13" s="1"/>
  <c r="N105" i="13" l="1"/>
  <c r="O104" i="13"/>
  <c r="P104" i="13" s="1"/>
  <c r="Q104" i="13" s="1"/>
  <c r="N106" i="13" l="1"/>
  <c r="O105" i="13"/>
  <c r="P105" i="13" s="1"/>
  <c r="Q105" i="13" s="1"/>
  <c r="N107" i="13" l="1"/>
  <c r="O106" i="13"/>
  <c r="P106" i="13" s="1"/>
  <c r="Q106" i="13" s="1"/>
  <c r="N108" i="13" l="1"/>
  <c r="O107" i="13"/>
  <c r="P107" i="13" s="1"/>
  <c r="Q107" i="13" s="1"/>
  <c r="N109" i="13" l="1"/>
  <c r="O108" i="13"/>
  <c r="P108" i="13" s="1"/>
  <c r="Q108" i="13" s="1"/>
  <c r="N110" i="13" l="1"/>
  <c r="O109" i="13"/>
  <c r="P109" i="13" s="1"/>
  <c r="Q109" i="13" s="1"/>
  <c r="N111" i="13" l="1"/>
  <c r="O110" i="13"/>
  <c r="P110" i="13" s="1"/>
  <c r="Q110" i="13" s="1"/>
  <c r="N112" i="13" l="1"/>
  <c r="O111" i="13"/>
  <c r="P111" i="13" s="1"/>
  <c r="Q111" i="13" s="1"/>
  <c r="N113" i="13" l="1"/>
  <c r="O112" i="13"/>
  <c r="P112" i="13" s="1"/>
  <c r="Q112" i="13" s="1"/>
  <c r="N114" i="13" l="1"/>
  <c r="O113" i="13"/>
  <c r="P113" i="13" s="1"/>
  <c r="Q113" i="13" s="1"/>
  <c r="N115" i="13" l="1"/>
  <c r="O114" i="13"/>
  <c r="P114" i="13" s="1"/>
  <c r="Q114" i="13" s="1"/>
  <c r="N116" i="13" l="1"/>
  <c r="O115" i="13"/>
  <c r="P115" i="13" s="1"/>
  <c r="Q115" i="13" s="1"/>
  <c r="N117" i="13" l="1"/>
  <c r="O116" i="13"/>
  <c r="P116" i="13" s="1"/>
  <c r="Q116" i="13" s="1"/>
  <c r="N118" i="13" l="1"/>
  <c r="O117" i="13"/>
  <c r="P117" i="13" s="1"/>
  <c r="Q117" i="13" s="1"/>
  <c r="N119" i="13" l="1"/>
  <c r="O118" i="13"/>
  <c r="P118" i="13" s="1"/>
  <c r="Q118" i="13" s="1"/>
  <c r="N120" i="13" l="1"/>
  <c r="O119" i="13"/>
  <c r="P119" i="13" s="1"/>
  <c r="Q119" i="13" s="1"/>
  <c r="N121" i="13" l="1"/>
  <c r="O120" i="13"/>
  <c r="P120" i="13" s="1"/>
  <c r="Q120" i="13" s="1"/>
  <c r="N122" i="13" l="1"/>
  <c r="O121" i="13"/>
  <c r="P121" i="13" s="1"/>
  <c r="Q121" i="13" s="1"/>
  <c r="N123" i="13" l="1"/>
  <c r="O122" i="13"/>
  <c r="P122" i="13" s="1"/>
  <c r="Q122" i="13" s="1"/>
  <c r="N124" i="13" l="1"/>
  <c r="O123" i="13"/>
  <c r="P123" i="13" s="1"/>
  <c r="Q123" i="13" s="1"/>
  <c r="N125" i="13" l="1"/>
  <c r="O124" i="13"/>
  <c r="P124" i="13" s="1"/>
  <c r="Q124" i="13" s="1"/>
  <c r="N126" i="13" l="1"/>
  <c r="O125" i="13"/>
  <c r="P125" i="13" s="1"/>
  <c r="Q125" i="13" s="1"/>
  <c r="N127" i="13" l="1"/>
  <c r="O126" i="13"/>
  <c r="P126" i="13" s="1"/>
  <c r="Q126" i="13" s="1"/>
  <c r="N128" i="13" l="1"/>
  <c r="O127" i="13"/>
  <c r="P127" i="13" s="1"/>
  <c r="Q127" i="13" s="1"/>
  <c r="N129" i="13" l="1"/>
  <c r="O128" i="13"/>
  <c r="P128" i="13" s="1"/>
  <c r="Q128" i="13" s="1"/>
  <c r="N130" i="13" l="1"/>
  <c r="O129" i="13"/>
  <c r="P129" i="13" s="1"/>
  <c r="Q129" i="13" s="1"/>
  <c r="N131" i="13" l="1"/>
  <c r="O130" i="13"/>
  <c r="P130" i="13" s="1"/>
  <c r="Q130" i="13" s="1"/>
  <c r="N132" i="13" l="1"/>
  <c r="O131" i="13"/>
  <c r="P131" i="13" s="1"/>
  <c r="Q131" i="13" s="1"/>
  <c r="N133" i="13" l="1"/>
  <c r="O132" i="13"/>
  <c r="P132" i="13" s="1"/>
  <c r="Q132" i="13" s="1"/>
  <c r="N134" i="13" l="1"/>
  <c r="O133" i="13"/>
  <c r="P133" i="13" s="1"/>
  <c r="Q133" i="13" s="1"/>
  <c r="N135" i="13" l="1"/>
  <c r="O134" i="13"/>
  <c r="P134" i="13" s="1"/>
  <c r="Q134" i="13" s="1"/>
  <c r="N136" i="13" l="1"/>
  <c r="O135" i="13"/>
  <c r="P135" i="13" s="1"/>
  <c r="Q135" i="13" s="1"/>
  <c r="N137" i="13" l="1"/>
  <c r="O136" i="13"/>
  <c r="P136" i="13" s="1"/>
  <c r="Q136" i="13" s="1"/>
  <c r="N138" i="13" l="1"/>
  <c r="O137" i="13"/>
  <c r="P137" i="13" s="1"/>
  <c r="Q137" i="13" s="1"/>
  <c r="N139" i="13" l="1"/>
  <c r="O138" i="13"/>
  <c r="P138" i="13" s="1"/>
  <c r="Q138" i="13" s="1"/>
  <c r="N140" i="13" l="1"/>
  <c r="O139" i="13"/>
  <c r="P139" i="13" s="1"/>
  <c r="Q139" i="13" s="1"/>
  <c r="N141" i="13" l="1"/>
  <c r="O140" i="13"/>
  <c r="P140" i="13" s="1"/>
  <c r="Q140" i="13" s="1"/>
  <c r="N142" i="13" l="1"/>
  <c r="O141" i="13"/>
  <c r="P141" i="13" s="1"/>
  <c r="Q141" i="13" s="1"/>
  <c r="N143" i="13" l="1"/>
  <c r="O142" i="13"/>
  <c r="P142" i="13" s="1"/>
  <c r="Q142" i="13" s="1"/>
  <c r="N144" i="13" l="1"/>
  <c r="O143" i="13"/>
  <c r="P143" i="13" s="1"/>
  <c r="Q143" i="13" s="1"/>
  <c r="N145" i="13" l="1"/>
  <c r="O144" i="13"/>
  <c r="P144" i="13" s="1"/>
  <c r="Q144" i="13" s="1"/>
  <c r="N146" i="13" l="1"/>
  <c r="O145" i="13"/>
  <c r="P145" i="13" s="1"/>
  <c r="Q145" i="13" s="1"/>
  <c r="N147" i="13" l="1"/>
  <c r="O146" i="13"/>
  <c r="P146" i="13" s="1"/>
  <c r="Q146" i="13" s="1"/>
  <c r="N148" i="13" l="1"/>
  <c r="O147" i="13"/>
  <c r="P147" i="13" s="1"/>
  <c r="Q147" i="13" s="1"/>
  <c r="N149" i="13" l="1"/>
  <c r="O148" i="13"/>
  <c r="P148" i="13" s="1"/>
  <c r="Q148" i="13" s="1"/>
  <c r="N150" i="13" l="1"/>
  <c r="O149" i="13"/>
  <c r="P149" i="13" s="1"/>
  <c r="Q149" i="13" s="1"/>
  <c r="N151" i="13" l="1"/>
  <c r="O150" i="13"/>
  <c r="P150" i="13" s="1"/>
  <c r="Q150" i="13" s="1"/>
  <c r="N152" i="13" l="1"/>
  <c r="O151" i="13"/>
  <c r="P151" i="13" s="1"/>
  <c r="Q151" i="13" s="1"/>
  <c r="N153" i="13" l="1"/>
  <c r="O152" i="13"/>
  <c r="P152" i="13" s="1"/>
  <c r="Q152" i="13" s="1"/>
  <c r="N154" i="13" l="1"/>
  <c r="O153" i="13"/>
  <c r="P153" i="13" s="1"/>
  <c r="Q153" i="13" s="1"/>
  <c r="N155" i="13" l="1"/>
  <c r="O154" i="13"/>
  <c r="P154" i="13" s="1"/>
  <c r="Q154" i="13" s="1"/>
  <c r="N156" i="13" l="1"/>
  <c r="O155" i="13"/>
  <c r="P155" i="13" s="1"/>
  <c r="Q155" i="13" s="1"/>
  <c r="N157" i="13" l="1"/>
  <c r="O156" i="13"/>
  <c r="P156" i="13" s="1"/>
  <c r="Q156" i="13" s="1"/>
  <c r="N158" i="13" l="1"/>
  <c r="O157" i="13"/>
  <c r="P157" i="13" s="1"/>
  <c r="Q157" i="13" s="1"/>
  <c r="N159" i="13" l="1"/>
  <c r="O158" i="13"/>
  <c r="P158" i="13" s="1"/>
  <c r="Q158" i="13" s="1"/>
  <c r="N160" i="13" l="1"/>
  <c r="O159" i="13"/>
  <c r="P159" i="13" s="1"/>
  <c r="Q159" i="13" s="1"/>
  <c r="N161" i="13" l="1"/>
  <c r="O160" i="13"/>
  <c r="P160" i="13" s="1"/>
  <c r="Q160" i="13" s="1"/>
  <c r="N162" i="13" l="1"/>
  <c r="O161" i="13"/>
  <c r="P161" i="13" s="1"/>
  <c r="Q161" i="13" s="1"/>
  <c r="N163" i="13" l="1"/>
  <c r="O162" i="13"/>
  <c r="P162" i="13" s="1"/>
  <c r="Q162" i="13" s="1"/>
  <c r="N164" i="13" l="1"/>
  <c r="O163" i="13"/>
  <c r="P163" i="13" s="1"/>
  <c r="Q163" i="13" s="1"/>
  <c r="N165" i="13" l="1"/>
  <c r="O164" i="13"/>
  <c r="P164" i="13" s="1"/>
  <c r="Q164" i="13" s="1"/>
  <c r="N166" i="13" l="1"/>
  <c r="O165" i="13"/>
  <c r="P165" i="13" s="1"/>
  <c r="Q165" i="13" s="1"/>
  <c r="N167" i="13" l="1"/>
  <c r="O166" i="13"/>
  <c r="P166" i="13" s="1"/>
  <c r="Q166" i="13" s="1"/>
  <c r="N168" i="13" l="1"/>
  <c r="O167" i="13"/>
  <c r="P167" i="13" s="1"/>
  <c r="Q167" i="13" s="1"/>
  <c r="N169" i="13" l="1"/>
  <c r="O168" i="13"/>
  <c r="P168" i="13" s="1"/>
  <c r="Q168" i="13" s="1"/>
  <c r="N170" i="13" l="1"/>
  <c r="O169" i="13"/>
  <c r="P169" i="13" s="1"/>
  <c r="Q169" i="13" s="1"/>
  <c r="N171" i="13" l="1"/>
  <c r="O170" i="13"/>
  <c r="P170" i="13" s="1"/>
  <c r="Q170" i="13" s="1"/>
  <c r="N172" i="13" l="1"/>
  <c r="O171" i="13"/>
  <c r="P171" i="13" s="1"/>
  <c r="Q171" i="13" s="1"/>
  <c r="N173" i="13" l="1"/>
  <c r="O172" i="13"/>
  <c r="P172" i="13" s="1"/>
  <c r="Q172" i="13" s="1"/>
  <c r="N174" i="13" l="1"/>
  <c r="O173" i="13"/>
  <c r="P173" i="13" s="1"/>
  <c r="Q173" i="13" s="1"/>
  <c r="N175" i="13" l="1"/>
  <c r="O174" i="13"/>
  <c r="P174" i="13" s="1"/>
  <c r="Q174" i="13" s="1"/>
  <c r="N176" i="13" l="1"/>
  <c r="O175" i="13"/>
  <c r="P175" i="13" s="1"/>
  <c r="Q175" i="13" s="1"/>
  <c r="N177" i="13" l="1"/>
  <c r="O176" i="13"/>
  <c r="P176" i="13" s="1"/>
  <c r="Q176" i="13" s="1"/>
  <c r="N178" i="13" l="1"/>
  <c r="O177" i="13"/>
  <c r="P177" i="13" s="1"/>
  <c r="Q177" i="13" s="1"/>
  <c r="N179" i="13" l="1"/>
  <c r="O178" i="13"/>
  <c r="P178" i="13" s="1"/>
  <c r="Q178" i="13" s="1"/>
  <c r="N180" i="13" l="1"/>
  <c r="O179" i="13"/>
  <c r="P179" i="13" s="1"/>
  <c r="Q179" i="13" s="1"/>
  <c r="N181" i="13" l="1"/>
  <c r="O180" i="13"/>
  <c r="P180" i="13" s="1"/>
  <c r="Q180" i="13" s="1"/>
  <c r="N182" i="13" l="1"/>
  <c r="O181" i="13"/>
  <c r="P181" i="13" s="1"/>
  <c r="Q181" i="13" s="1"/>
  <c r="N183" i="13" l="1"/>
  <c r="O182" i="13"/>
  <c r="P182" i="13" s="1"/>
  <c r="Q182" i="13" s="1"/>
  <c r="N184" i="13" l="1"/>
  <c r="O183" i="13"/>
  <c r="P183" i="13" s="1"/>
  <c r="Q183" i="13" s="1"/>
  <c r="N185" i="13" l="1"/>
  <c r="O184" i="13"/>
  <c r="P184" i="13" s="1"/>
  <c r="Q184" i="13" s="1"/>
  <c r="N186" i="13" l="1"/>
  <c r="O185" i="13"/>
  <c r="P185" i="13" s="1"/>
  <c r="Q185" i="13" s="1"/>
  <c r="N187" i="13" l="1"/>
  <c r="O186" i="13"/>
  <c r="P186" i="13" s="1"/>
  <c r="Q186" i="13" s="1"/>
  <c r="N188" i="13" l="1"/>
  <c r="O187" i="13"/>
  <c r="P187" i="13" s="1"/>
  <c r="Q187" i="13" s="1"/>
  <c r="N189" i="13" l="1"/>
  <c r="O188" i="13"/>
  <c r="P188" i="13" s="1"/>
  <c r="Q188" i="13" s="1"/>
  <c r="N190" i="13" l="1"/>
  <c r="O189" i="13"/>
  <c r="P189" i="13" s="1"/>
  <c r="Q189" i="13" s="1"/>
  <c r="N191" i="13" l="1"/>
  <c r="O190" i="13"/>
  <c r="P190" i="13" s="1"/>
  <c r="Q190" i="13" s="1"/>
  <c r="N192" i="13" l="1"/>
  <c r="O191" i="13"/>
  <c r="P191" i="13" s="1"/>
  <c r="Q191" i="13" s="1"/>
  <c r="N193" i="13" l="1"/>
  <c r="O192" i="13"/>
  <c r="P192" i="13" s="1"/>
  <c r="Q192" i="13" s="1"/>
  <c r="N194" i="13" l="1"/>
  <c r="O193" i="13"/>
  <c r="P193" i="13" s="1"/>
  <c r="Q193" i="13" s="1"/>
  <c r="N195" i="13" l="1"/>
  <c r="O194" i="13"/>
  <c r="P194" i="13" s="1"/>
  <c r="Q194" i="13" s="1"/>
  <c r="N196" i="13" l="1"/>
  <c r="O195" i="13"/>
  <c r="P195" i="13" s="1"/>
  <c r="Q195" i="13" s="1"/>
  <c r="N197" i="13" l="1"/>
  <c r="O196" i="13"/>
  <c r="P196" i="13" s="1"/>
  <c r="Q196" i="13" s="1"/>
  <c r="N198" i="13" l="1"/>
  <c r="O197" i="13"/>
  <c r="P197" i="13" s="1"/>
  <c r="Q197" i="13" s="1"/>
  <c r="N199" i="13" l="1"/>
  <c r="O198" i="13"/>
  <c r="P198" i="13" s="1"/>
  <c r="Q198" i="13" s="1"/>
  <c r="N200" i="13" l="1"/>
  <c r="O199" i="13"/>
  <c r="P199" i="13" s="1"/>
  <c r="Q199" i="13" s="1"/>
  <c r="N201" i="13" l="1"/>
  <c r="O200" i="13"/>
  <c r="P200" i="13" s="1"/>
  <c r="Q200" i="13" s="1"/>
  <c r="N202" i="13" l="1"/>
  <c r="O201" i="13"/>
  <c r="P201" i="13" s="1"/>
  <c r="Q201" i="13" s="1"/>
  <c r="N203" i="13" l="1"/>
  <c r="O202" i="13"/>
  <c r="P202" i="13" s="1"/>
  <c r="Q202" i="13" s="1"/>
  <c r="N204" i="13" l="1"/>
  <c r="O203" i="13"/>
  <c r="P203" i="13" s="1"/>
  <c r="Q203" i="13" s="1"/>
  <c r="N205" i="13" l="1"/>
  <c r="O204" i="13"/>
  <c r="P204" i="13" s="1"/>
  <c r="Q204" i="13" s="1"/>
  <c r="N206" i="13" l="1"/>
  <c r="O205" i="13"/>
  <c r="P205" i="13" s="1"/>
  <c r="Q205" i="13" s="1"/>
  <c r="N207" i="13" l="1"/>
  <c r="O206" i="13"/>
  <c r="P206" i="13" s="1"/>
  <c r="Q206" i="13" s="1"/>
  <c r="N208" i="13" l="1"/>
  <c r="O207" i="13"/>
  <c r="P207" i="13" s="1"/>
  <c r="Q207" i="13" s="1"/>
  <c r="N209" i="13" l="1"/>
  <c r="O208" i="13"/>
  <c r="P208" i="13" s="1"/>
  <c r="Q208" i="13" s="1"/>
  <c r="N210" i="13" l="1"/>
  <c r="O209" i="13"/>
  <c r="P209" i="13" s="1"/>
  <c r="Q209" i="13" s="1"/>
  <c r="N211" i="13" l="1"/>
  <c r="O210" i="13"/>
  <c r="P210" i="13" s="1"/>
  <c r="Q210" i="13" s="1"/>
  <c r="N212" i="13" l="1"/>
  <c r="O211" i="13"/>
  <c r="P211" i="13" s="1"/>
  <c r="Q211" i="13" s="1"/>
  <c r="N213" i="13" l="1"/>
  <c r="O212" i="13"/>
  <c r="P212" i="13" s="1"/>
  <c r="Q212" i="13" s="1"/>
  <c r="N214" i="13" l="1"/>
  <c r="O213" i="13"/>
  <c r="P213" i="13" s="1"/>
  <c r="Q213" i="13" s="1"/>
  <c r="N215" i="13" l="1"/>
  <c r="O214" i="13"/>
  <c r="P214" i="13" s="1"/>
  <c r="Q214" i="13" s="1"/>
  <c r="N216" i="13" l="1"/>
  <c r="O215" i="13"/>
  <c r="P215" i="13" s="1"/>
  <c r="Q215" i="13" s="1"/>
  <c r="N217" i="13" l="1"/>
  <c r="O216" i="13"/>
  <c r="P216" i="13" s="1"/>
  <c r="Q216" i="13" s="1"/>
  <c r="N218" i="13" l="1"/>
  <c r="O217" i="13"/>
  <c r="P217" i="13" s="1"/>
  <c r="Q217" i="13" s="1"/>
  <c r="N219" i="13" l="1"/>
  <c r="O218" i="13"/>
  <c r="P218" i="13" s="1"/>
  <c r="Q218" i="13" s="1"/>
  <c r="N220" i="13" l="1"/>
  <c r="O219" i="13"/>
  <c r="P219" i="13" s="1"/>
  <c r="Q219" i="13" s="1"/>
  <c r="N221" i="13" l="1"/>
  <c r="O220" i="13"/>
  <c r="P220" i="13" s="1"/>
  <c r="Q220" i="13" s="1"/>
  <c r="N222" i="13" l="1"/>
  <c r="O221" i="13"/>
  <c r="P221" i="13" s="1"/>
  <c r="Q221" i="13" s="1"/>
  <c r="N223" i="13" l="1"/>
  <c r="O222" i="13"/>
  <c r="P222" i="13" s="1"/>
  <c r="Q222" i="13" s="1"/>
  <c r="N224" i="13" l="1"/>
  <c r="O223" i="13"/>
  <c r="P223" i="13" s="1"/>
  <c r="Q223" i="13" s="1"/>
  <c r="N225" i="13" l="1"/>
  <c r="O224" i="13"/>
  <c r="P224" i="13" s="1"/>
  <c r="Q224" i="13" s="1"/>
  <c r="N226" i="13" l="1"/>
  <c r="O225" i="13"/>
  <c r="P225" i="13" s="1"/>
  <c r="Q225" i="13" s="1"/>
  <c r="N227" i="13" l="1"/>
  <c r="O226" i="13"/>
  <c r="P226" i="13" s="1"/>
  <c r="Q226" i="13" s="1"/>
  <c r="N228" i="13" l="1"/>
  <c r="O227" i="13"/>
  <c r="P227" i="13" s="1"/>
  <c r="Q227" i="13" s="1"/>
  <c r="N229" i="13" l="1"/>
  <c r="O228" i="13"/>
  <c r="P228" i="13" s="1"/>
  <c r="Q228" i="13" s="1"/>
  <c r="N230" i="13" l="1"/>
  <c r="O229" i="13"/>
  <c r="P229" i="13" s="1"/>
  <c r="Q229" i="13" s="1"/>
  <c r="N231" i="13" l="1"/>
  <c r="O230" i="13"/>
  <c r="P230" i="13" s="1"/>
  <c r="Q230" i="13" s="1"/>
  <c r="N232" i="13" l="1"/>
  <c r="O231" i="13"/>
  <c r="P231" i="13" s="1"/>
  <c r="Q231" i="13" s="1"/>
  <c r="N233" i="13" l="1"/>
  <c r="O232" i="13"/>
  <c r="P232" i="13" s="1"/>
  <c r="Q232" i="13" s="1"/>
  <c r="N234" i="13" l="1"/>
  <c r="O233" i="13"/>
  <c r="P233" i="13" s="1"/>
  <c r="Q233" i="13" s="1"/>
  <c r="N235" i="13" l="1"/>
  <c r="O234" i="13"/>
  <c r="P234" i="13" s="1"/>
  <c r="Q234" i="13" s="1"/>
  <c r="N236" i="13" l="1"/>
  <c r="O235" i="13"/>
  <c r="P235" i="13" s="1"/>
  <c r="Q235" i="13" s="1"/>
  <c r="N237" i="13" l="1"/>
  <c r="O236" i="13"/>
  <c r="P236" i="13" s="1"/>
  <c r="Q236" i="13" s="1"/>
  <c r="N238" i="13" l="1"/>
  <c r="O237" i="13"/>
  <c r="P237" i="13" s="1"/>
  <c r="Q237" i="13" s="1"/>
  <c r="N239" i="13" l="1"/>
  <c r="O238" i="13"/>
  <c r="P238" i="13" s="1"/>
  <c r="Q238" i="13" s="1"/>
  <c r="N240" i="13" l="1"/>
  <c r="O239" i="13"/>
  <c r="P239" i="13" s="1"/>
  <c r="Q239" i="13" s="1"/>
  <c r="N241" i="13" l="1"/>
  <c r="O240" i="13"/>
  <c r="P240" i="13" s="1"/>
  <c r="Q240" i="13" s="1"/>
  <c r="N242" i="13" l="1"/>
  <c r="O241" i="13"/>
  <c r="P241" i="13" s="1"/>
  <c r="Q241" i="13" s="1"/>
  <c r="N243" i="13" l="1"/>
  <c r="O242" i="13"/>
  <c r="P242" i="13" s="1"/>
  <c r="Q242" i="13" s="1"/>
  <c r="N244" i="13" l="1"/>
  <c r="O243" i="13"/>
  <c r="P243" i="13" s="1"/>
  <c r="Q243" i="13" s="1"/>
  <c r="N245" i="13" l="1"/>
  <c r="O244" i="13"/>
  <c r="P244" i="13" s="1"/>
  <c r="Q244" i="13" s="1"/>
  <c r="N246" i="13" l="1"/>
  <c r="O245" i="13"/>
  <c r="P245" i="13" s="1"/>
  <c r="Q245" i="13" s="1"/>
  <c r="N247" i="13" l="1"/>
  <c r="O246" i="13"/>
  <c r="P246" i="13" s="1"/>
  <c r="Q246" i="13" s="1"/>
  <c r="N248" i="13" l="1"/>
  <c r="O247" i="13"/>
  <c r="P247" i="13" s="1"/>
  <c r="Q247" i="13" s="1"/>
  <c r="N249" i="13" l="1"/>
  <c r="O248" i="13"/>
  <c r="P248" i="13" s="1"/>
  <c r="Q248" i="13" s="1"/>
  <c r="N250" i="13" l="1"/>
  <c r="O249" i="13"/>
  <c r="P249" i="13" s="1"/>
  <c r="Q249" i="13" s="1"/>
  <c r="N251" i="13" l="1"/>
  <c r="O250" i="13"/>
  <c r="P250" i="13" s="1"/>
  <c r="Q250" i="13" s="1"/>
  <c r="N252" i="13" l="1"/>
  <c r="O251" i="13"/>
  <c r="P251" i="13" s="1"/>
  <c r="Q251" i="13" s="1"/>
  <c r="N253" i="13" l="1"/>
  <c r="O252" i="13"/>
  <c r="P252" i="13" s="1"/>
  <c r="Q252" i="13" s="1"/>
  <c r="N254" i="13" l="1"/>
  <c r="O253" i="13"/>
  <c r="P253" i="13" s="1"/>
  <c r="Q253" i="13" s="1"/>
  <c r="N255" i="13" l="1"/>
  <c r="O254" i="13"/>
  <c r="P254" i="13" s="1"/>
  <c r="Q254" i="13" s="1"/>
  <c r="N256" i="13" l="1"/>
  <c r="O255" i="13"/>
  <c r="P255" i="13" s="1"/>
  <c r="Q255" i="13" s="1"/>
  <c r="N257" i="13" l="1"/>
  <c r="O256" i="13"/>
  <c r="P256" i="13" s="1"/>
  <c r="Q256" i="13" s="1"/>
  <c r="N258" i="13" l="1"/>
  <c r="O257" i="13"/>
  <c r="P257" i="13" s="1"/>
  <c r="Q257" i="13" s="1"/>
  <c r="N259" i="13" l="1"/>
  <c r="O258" i="13"/>
  <c r="P258" i="13" s="1"/>
  <c r="Q258" i="13" s="1"/>
  <c r="N260" i="13" l="1"/>
  <c r="O259" i="13"/>
  <c r="P259" i="13" s="1"/>
  <c r="Q259" i="13" s="1"/>
  <c r="N261" i="13" l="1"/>
  <c r="O260" i="13"/>
  <c r="P260" i="13" s="1"/>
  <c r="Q260" i="13" s="1"/>
  <c r="N262" i="13" l="1"/>
  <c r="O261" i="13"/>
  <c r="P261" i="13" s="1"/>
  <c r="Q261" i="13" s="1"/>
  <c r="N263" i="13" l="1"/>
  <c r="O262" i="13"/>
  <c r="P262" i="13" s="1"/>
  <c r="Q262" i="13" s="1"/>
  <c r="N264" i="13" l="1"/>
  <c r="O263" i="13"/>
  <c r="P263" i="13" s="1"/>
  <c r="Q263" i="13" s="1"/>
  <c r="N265" i="13" l="1"/>
  <c r="O264" i="13"/>
  <c r="P264" i="13" s="1"/>
  <c r="Q264" i="13" s="1"/>
  <c r="N266" i="13" l="1"/>
  <c r="O265" i="13"/>
  <c r="P265" i="13" s="1"/>
  <c r="Q265" i="13" s="1"/>
  <c r="N267" i="13" l="1"/>
  <c r="O266" i="13"/>
  <c r="P266" i="13" s="1"/>
  <c r="Q266" i="13" s="1"/>
  <c r="N268" i="13" l="1"/>
  <c r="O267" i="13"/>
  <c r="P267" i="13" s="1"/>
  <c r="Q267" i="13" s="1"/>
  <c r="N269" i="13" l="1"/>
  <c r="O268" i="13"/>
  <c r="P268" i="13" s="1"/>
  <c r="Q268" i="13" s="1"/>
  <c r="N270" i="13" l="1"/>
  <c r="O269" i="13"/>
  <c r="P269" i="13" s="1"/>
  <c r="Q269" i="13" s="1"/>
  <c r="N271" i="13" l="1"/>
  <c r="O270" i="13"/>
  <c r="P270" i="13" s="1"/>
  <c r="Q270" i="13" s="1"/>
  <c r="N272" i="13" l="1"/>
  <c r="O271" i="13"/>
  <c r="P271" i="13" s="1"/>
  <c r="Q271" i="13" s="1"/>
  <c r="N273" i="13" l="1"/>
  <c r="O272" i="13"/>
  <c r="P272" i="13" s="1"/>
  <c r="Q272" i="13" s="1"/>
  <c r="N274" i="13" l="1"/>
  <c r="O273" i="13"/>
  <c r="P273" i="13" s="1"/>
  <c r="Q273" i="13" s="1"/>
  <c r="N275" i="13" l="1"/>
  <c r="O274" i="13"/>
  <c r="P274" i="13" s="1"/>
  <c r="Q274" i="13" s="1"/>
  <c r="N276" i="13" l="1"/>
  <c r="O275" i="13"/>
  <c r="P275" i="13" s="1"/>
  <c r="Q275" i="13" s="1"/>
  <c r="N277" i="13" l="1"/>
  <c r="O276" i="13"/>
  <c r="P276" i="13" s="1"/>
  <c r="Q276" i="13" s="1"/>
  <c r="N278" i="13" l="1"/>
  <c r="O277" i="13"/>
  <c r="P277" i="13" s="1"/>
  <c r="Q277" i="13" s="1"/>
  <c r="N279" i="13" l="1"/>
  <c r="O278" i="13"/>
  <c r="P278" i="13" s="1"/>
  <c r="Q278" i="13" s="1"/>
  <c r="N280" i="13" l="1"/>
  <c r="O279" i="13"/>
  <c r="P279" i="13" s="1"/>
  <c r="Q279" i="13" s="1"/>
  <c r="N281" i="13" l="1"/>
  <c r="O280" i="13"/>
  <c r="P280" i="13" s="1"/>
  <c r="Q280" i="13" s="1"/>
  <c r="N282" i="13" l="1"/>
  <c r="O281" i="13"/>
  <c r="P281" i="13" s="1"/>
  <c r="Q281" i="13" s="1"/>
  <c r="N283" i="13" l="1"/>
  <c r="O282" i="13"/>
  <c r="P282" i="13" s="1"/>
  <c r="Q282" i="13" s="1"/>
  <c r="N284" i="13" l="1"/>
  <c r="O283" i="13"/>
  <c r="P283" i="13" s="1"/>
  <c r="Q283" i="13" s="1"/>
  <c r="N285" i="13" l="1"/>
  <c r="O284" i="13"/>
  <c r="P284" i="13" s="1"/>
  <c r="Q284" i="13" s="1"/>
  <c r="N286" i="13" l="1"/>
  <c r="O285" i="13"/>
  <c r="P285" i="13" s="1"/>
  <c r="Q285" i="13" s="1"/>
  <c r="N287" i="13" l="1"/>
  <c r="O286" i="13"/>
  <c r="P286" i="13" s="1"/>
  <c r="Q286" i="13" s="1"/>
  <c r="N288" i="13" l="1"/>
  <c r="O287" i="13"/>
  <c r="P287" i="13" s="1"/>
  <c r="Q287" i="13" s="1"/>
  <c r="N289" i="13" l="1"/>
  <c r="O288" i="13"/>
  <c r="P288" i="13" s="1"/>
  <c r="Q288" i="13" s="1"/>
  <c r="N290" i="13" l="1"/>
  <c r="O289" i="13"/>
  <c r="P289" i="13" s="1"/>
  <c r="Q289" i="13" s="1"/>
  <c r="N291" i="13" l="1"/>
  <c r="O290" i="13"/>
  <c r="P290" i="13" s="1"/>
  <c r="Q290" i="13" s="1"/>
  <c r="N292" i="13" l="1"/>
  <c r="O291" i="13"/>
  <c r="P291" i="13" s="1"/>
  <c r="Q291" i="13" s="1"/>
  <c r="N293" i="13" l="1"/>
  <c r="O292" i="13"/>
  <c r="P292" i="13" s="1"/>
  <c r="Q292" i="13" s="1"/>
  <c r="N294" i="13" l="1"/>
  <c r="O293" i="13"/>
  <c r="P293" i="13" s="1"/>
  <c r="Q293" i="13" s="1"/>
  <c r="N295" i="13" l="1"/>
  <c r="O294" i="13"/>
  <c r="P294" i="13" s="1"/>
  <c r="Q294" i="13" s="1"/>
  <c r="N296" i="13" l="1"/>
  <c r="O295" i="13"/>
  <c r="P295" i="13" s="1"/>
  <c r="Q295" i="13" s="1"/>
  <c r="N297" i="13" l="1"/>
  <c r="O296" i="13"/>
  <c r="P296" i="13" s="1"/>
  <c r="Q296" i="13" s="1"/>
  <c r="N298" i="13" l="1"/>
  <c r="O297" i="13"/>
  <c r="P297" i="13" s="1"/>
  <c r="Q297" i="13" s="1"/>
  <c r="N299" i="13" l="1"/>
  <c r="O298" i="13"/>
  <c r="P298" i="13" s="1"/>
  <c r="Q298" i="13" s="1"/>
  <c r="N300" i="13" l="1"/>
  <c r="O299" i="13"/>
  <c r="P299" i="13" s="1"/>
  <c r="Q299" i="13" s="1"/>
  <c r="N301" i="13" l="1"/>
  <c r="O300" i="13"/>
  <c r="P300" i="13" s="1"/>
  <c r="Q300" i="13" s="1"/>
  <c r="N302" i="13" l="1"/>
  <c r="O301" i="13"/>
  <c r="P301" i="13" s="1"/>
  <c r="Q301" i="13" s="1"/>
  <c r="N303" i="13" l="1"/>
  <c r="O302" i="13"/>
  <c r="P302" i="13" s="1"/>
  <c r="Q302" i="13" s="1"/>
  <c r="N304" i="13" l="1"/>
  <c r="O303" i="13"/>
  <c r="P303" i="13" s="1"/>
  <c r="Q303" i="13" s="1"/>
  <c r="N305" i="13" l="1"/>
  <c r="O304" i="13"/>
  <c r="P304" i="13" s="1"/>
  <c r="Q304" i="13" s="1"/>
  <c r="N306" i="13" l="1"/>
  <c r="O305" i="13"/>
  <c r="P305" i="13" s="1"/>
  <c r="Q305" i="13" s="1"/>
  <c r="N307" i="13" l="1"/>
  <c r="O306" i="13"/>
  <c r="P306" i="13" s="1"/>
  <c r="Q306" i="13" s="1"/>
  <c r="N308" i="13" l="1"/>
  <c r="O307" i="13"/>
  <c r="P307" i="13" s="1"/>
  <c r="Q307" i="13" s="1"/>
  <c r="N309" i="13" l="1"/>
  <c r="O308" i="13"/>
  <c r="P308" i="13" s="1"/>
  <c r="Q308" i="13" s="1"/>
  <c r="N310" i="13" l="1"/>
  <c r="O309" i="13"/>
  <c r="P309" i="13" s="1"/>
  <c r="Q309" i="13" s="1"/>
  <c r="N311" i="13" l="1"/>
  <c r="O310" i="13"/>
  <c r="P310" i="13" s="1"/>
  <c r="Q310" i="13" s="1"/>
  <c r="N312" i="13" l="1"/>
  <c r="O311" i="13"/>
  <c r="P311" i="13" s="1"/>
  <c r="Q311" i="13" s="1"/>
  <c r="N313" i="13" l="1"/>
  <c r="O312" i="13"/>
  <c r="P312" i="13" s="1"/>
  <c r="Q312" i="13" s="1"/>
  <c r="N314" i="13" l="1"/>
  <c r="O313" i="13"/>
  <c r="P313" i="13" s="1"/>
  <c r="Q313" i="13" s="1"/>
  <c r="N315" i="13" l="1"/>
  <c r="O314" i="13"/>
  <c r="P314" i="13" s="1"/>
  <c r="Q314" i="13" s="1"/>
  <c r="N316" i="13" l="1"/>
  <c r="O315" i="13"/>
  <c r="P315" i="13" s="1"/>
  <c r="Q315" i="13" s="1"/>
  <c r="N317" i="13" l="1"/>
  <c r="O316" i="13"/>
  <c r="P316" i="13" s="1"/>
  <c r="Q316" i="13" s="1"/>
  <c r="N318" i="13" l="1"/>
  <c r="O317" i="13"/>
  <c r="P317" i="13" s="1"/>
  <c r="Q317" i="13" s="1"/>
  <c r="N319" i="13" l="1"/>
  <c r="O318" i="13"/>
  <c r="P318" i="13" s="1"/>
  <c r="Q318" i="13" s="1"/>
  <c r="N320" i="13" l="1"/>
  <c r="O319" i="13"/>
  <c r="P319" i="13" s="1"/>
  <c r="Q319" i="13" s="1"/>
  <c r="N321" i="13" l="1"/>
  <c r="O320" i="13"/>
  <c r="P320" i="13" s="1"/>
  <c r="Q320" i="13" s="1"/>
  <c r="N322" i="13" l="1"/>
  <c r="O321" i="13"/>
  <c r="P321" i="13" s="1"/>
  <c r="Q321" i="13" s="1"/>
  <c r="N323" i="13" l="1"/>
  <c r="O322" i="13"/>
  <c r="P322" i="13" s="1"/>
  <c r="Q322" i="13" s="1"/>
  <c r="N324" i="13" l="1"/>
  <c r="O323" i="13"/>
  <c r="P323" i="13" s="1"/>
  <c r="Q323" i="13" s="1"/>
  <c r="N325" i="13" l="1"/>
  <c r="O324" i="13"/>
  <c r="P324" i="13" s="1"/>
  <c r="Q324" i="13" s="1"/>
  <c r="N326" i="13" l="1"/>
  <c r="O325" i="13"/>
  <c r="P325" i="13" s="1"/>
  <c r="Q325" i="13" s="1"/>
  <c r="N327" i="13" l="1"/>
  <c r="O326" i="13"/>
  <c r="P326" i="13" s="1"/>
  <c r="Q326" i="13" s="1"/>
  <c r="N328" i="13" l="1"/>
  <c r="O327" i="13"/>
  <c r="P327" i="13" s="1"/>
  <c r="Q327" i="13" s="1"/>
  <c r="N329" i="13" l="1"/>
  <c r="O328" i="13"/>
  <c r="P328" i="13" s="1"/>
  <c r="Q328" i="13" s="1"/>
  <c r="N330" i="13" l="1"/>
  <c r="O329" i="13"/>
  <c r="P329" i="13" s="1"/>
  <c r="Q329" i="13" s="1"/>
  <c r="N331" i="13" l="1"/>
  <c r="O330" i="13"/>
  <c r="P330" i="13" s="1"/>
  <c r="Q330" i="13" s="1"/>
  <c r="N332" i="13" l="1"/>
  <c r="O331" i="13"/>
  <c r="P331" i="13" s="1"/>
  <c r="Q331" i="13" s="1"/>
  <c r="N333" i="13" l="1"/>
  <c r="O332" i="13"/>
  <c r="P332" i="13" s="1"/>
  <c r="Q332" i="13" s="1"/>
  <c r="N334" i="13" l="1"/>
  <c r="O333" i="13"/>
  <c r="P333" i="13" s="1"/>
  <c r="Q333" i="13" s="1"/>
  <c r="N335" i="13" l="1"/>
  <c r="O334" i="13"/>
  <c r="P334" i="13" s="1"/>
  <c r="Q334" i="13" s="1"/>
  <c r="N336" i="13" l="1"/>
  <c r="O335" i="13"/>
  <c r="P335" i="13" s="1"/>
  <c r="Q335" i="13" s="1"/>
  <c r="N337" i="13" l="1"/>
  <c r="O336" i="13"/>
  <c r="P336" i="13" s="1"/>
  <c r="Q336" i="13" s="1"/>
  <c r="N338" i="13" l="1"/>
  <c r="O337" i="13"/>
  <c r="P337" i="13" s="1"/>
  <c r="Q337" i="13" s="1"/>
  <c r="N339" i="13" l="1"/>
  <c r="O338" i="13"/>
  <c r="P338" i="13" s="1"/>
  <c r="Q338" i="13" s="1"/>
  <c r="N340" i="13" l="1"/>
  <c r="O339" i="13"/>
  <c r="P339" i="13" s="1"/>
  <c r="Q339" i="13" s="1"/>
  <c r="N341" i="13" l="1"/>
  <c r="O340" i="13"/>
  <c r="P340" i="13" s="1"/>
  <c r="Q340" i="13" s="1"/>
  <c r="N342" i="13" l="1"/>
  <c r="O341" i="13"/>
  <c r="P341" i="13" s="1"/>
  <c r="Q341" i="13" s="1"/>
  <c r="N343" i="13" l="1"/>
  <c r="O342" i="13"/>
  <c r="P342" i="13" s="1"/>
  <c r="Q342" i="13" s="1"/>
  <c r="N344" i="13" l="1"/>
  <c r="O343" i="13"/>
  <c r="P343" i="13" s="1"/>
  <c r="Q343" i="13" s="1"/>
  <c r="N345" i="13" l="1"/>
  <c r="O344" i="13"/>
  <c r="P344" i="13" s="1"/>
  <c r="Q344" i="13" s="1"/>
  <c r="N346" i="13" l="1"/>
  <c r="O345" i="13"/>
  <c r="P345" i="13" s="1"/>
  <c r="Q345" i="13" s="1"/>
  <c r="N347" i="13" l="1"/>
  <c r="O346" i="13"/>
  <c r="P346" i="13" s="1"/>
  <c r="Q346" i="13" s="1"/>
  <c r="N348" i="13" l="1"/>
  <c r="O347" i="13"/>
  <c r="P347" i="13" s="1"/>
  <c r="Q347" i="13" s="1"/>
  <c r="N349" i="13" l="1"/>
  <c r="O348" i="13"/>
  <c r="P348" i="13" s="1"/>
  <c r="Q348" i="13" s="1"/>
  <c r="N350" i="13" l="1"/>
  <c r="O349" i="13"/>
  <c r="P349" i="13" s="1"/>
  <c r="Q349" i="13" s="1"/>
  <c r="N351" i="13" l="1"/>
  <c r="O350" i="13"/>
  <c r="P350" i="13" s="1"/>
  <c r="Q350" i="13" s="1"/>
  <c r="N352" i="13" l="1"/>
  <c r="O351" i="13"/>
  <c r="P351" i="13" s="1"/>
  <c r="Q351" i="13" s="1"/>
  <c r="N353" i="13" l="1"/>
  <c r="O352" i="13"/>
  <c r="P352" i="13" s="1"/>
  <c r="Q352" i="13" s="1"/>
  <c r="N354" i="13" l="1"/>
  <c r="O353" i="13"/>
  <c r="P353" i="13" s="1"/>
  <c r="Q353" i="13" s="1"/>
  <c r="N355" i="13" l="1"/>
  <c r="O354" i="13"/>
  <c r="P354" i="13" s="1"/>
  <c r="Q354" i="13" s="1"/>
  <c r="N356" i="13" l="1"/>
  <c r="O355" i="13"/>
  <c r="P355" i="13" s="1"/>
  <c r="Q355" i="13" s="1"/>
  <c r="N357" i="13" l="1"/>
  <c r="O356" i="13"/>
  <c r="P356" i="13" s="1"/>
  <c r="Q356" i="13" s="1"/>
  <c r="N358" i="13" l="1"/>
  <c r="O357" i="13"/>
  <c r="P357" i="13" s="1"/>
  <c r="Q357" i="13" s="1"/>
  <c r="N359" i="13" l="1"/>
  <c r="O358" i="13"/>
  <c r="P358" i="13" s="1"/>
  <c r="Q358" i="13" s="1"/>
  <c r="N360" i="13" l="1"/>
  <c r="O359" i="13"/>
  <c r="P359" i="13" s="1"/>
  <c r="Q359" i="13" s="1"/>
  <c r="N361" i="13" l="1"/>
  <c r="O360" i="13"/>
  <c r="P360" i="13" s="1"/>
  <c r="Q360" i="13" s="1"/>
  <c r="N362" i="13" l="1"/>
  <c r="O361" i="13"/>
  <c r="P361" i="13" s="1"/>
  <c r="Q361" i="13" s="1"/>
  <c r="N363" i="13" l="1"/>
  <c r="O362" i="13"/>
  <c r="P362" i="13" s="1"/>
  <c r="Q362" i="13" s="1"/>
  <c r="N364" i="13" l="1"/>
  <c r="O363" i="13"/>
  <c r="P363" i="13" s="1"/>
  <c r="Q363" i="13" s="1"/>
  <c r="N365" i="13" l="1"/>
  <c r="O364" i="13"/>
  <c r="P364" i="13" s="1"/>
  <c r="Q364" i="13" s="1"/>
  <c r="N366" i="13" l="1"/>
  <c r="O365" i="13"/>
  <c r="P365" i="13" s="1"/>
  <c r="Q365" i="13" s="1"/>
  <c r="N367" i="13" l="1"/>
  <c r="O366" i="13"/>
  <c r="P366" i="13" s="1"/>
  <c r="Q366" i="13" s="1"/>
  <c r="N368" i="13" l="1"/>
  <c r="O367" i="13"/>
  <c r="P367" i="13" s="1"/>
  <c r="Q367" i="13" s="1"/>
  <c r="N369" i="13" l="1"/>
  <c r="O368" i="13"/>
  <c r="P368" i="13" s="1"/>
  <c r="Q368" i="13" s="1"/>
  <c r="N370" i="13" l="1"/>
  <c r="O369" i="13"/>
  <c r="P369" i="13" s="1"/>
  <c r="Q369" i="13" s="1"/>
  <c r="N371" i="13" l="1"/>
  <c r="O370" i="13"/>
  <c r="P370" i="13" s="1"/>
  <c r="Q370" i="13" s="1"/>
  <c r="N372" i="13" l="1"/>
  <c r="O371" i="13"/>
  <c r="P371" i="13" s="1"/>
  <c r="Q371" i="13" s="1"/>
  <c r="N373" i="13" l="1"/>
  <c r="O372" i="13"/>
  <c r="P372" i="13" s="1"/>
  <c r="Q372" i="13" s="1"/>
  <c r="N374" i="13" l="1"/>
  <c r="O373" i="13"/>
  <c r="P373" i="13" s="1"/>
  <c r="Q373" i="13" s="1"/>
  <c r="N375" i="13" l="1"/>
  <c r="O374" i="13"/>
  <c r="P374" i="13" s="1"/>
  <c r="Q374" i="13" s="1"/>
  <c r="N376" i="13" l="1"/>
  <c r="O375" i="13"/>
  <c r="P375" i="13" s="1"/>
  <c r="Q375" i="13" s="1"/>
  <c r="N377" i="13" l="1"/>
  <c r="O376" i="13"/>
  <c r="P376" i="13" s="1"/>
  <c r="Q376" i="13" s="1"/>
  <c r="N378" i="13" l="1"/>
  <c r="O377" i="13"/>
  <c r="P377" i="13" s="1"/>
  <c r="Q377" i="13" s="1"/>
  <c r="N379" i="13" l="1"/>
  <c r="O378" i="13"/>
  <c r="P378" i="13" s="1"/>
  <c r="Q378" i="13" s="1"/>
  <c r="N380" i="13" l="1"/>
  <c r="O379" i="13"/>
  <c r="P379" i="13" s="1"/>
  <c r="Q379" i="13" s="1"/>
  <c r="N381" i="13" l="1"/>
  <c r="O380" i="13"/>
  <c r="P380" i="13" s="1"/>
  <c r="Q380" i="13" s="1"/>
  <c r="N382" i="13" l="1"/>
  <c r="O381" i="13"/>
  <c r="P381" i="13" s="1"/>
  <c r="Q381" i="13" s="1"/>
  <c r="N383" i="13" l="1"/>
  <c r="O382" i="13"/>
  <c r="P382" i="13" s="1"/>
  <c r="Q382" i="13" s="1"/>
  <c r="N384" i="13" l="1"/>
  <c r="O383" i="13"/>
  <c r="P383" i="13" s="1"/>
  <c r="Q383" i="13" s="1"/>
  <c r="N385" i="13" l="1"/>
  <c r="O384" i="13"/>
  <c r="P384" i="13" s="1"/>
  <c r="Q384" i="13" s="1"/>
  <c r="N386" i="13" l="1"/>
  <c r="O385" i="13"/>
  <c r="P385" i="13" s="1"/>
  <c r="Q385" i="13" s="1"/>
  <c r="N387" i="13" l="1"/>
  <c r="O386" i="13"/>
  <c r="P386" i="13" s="1"/>
  <c r="Q386" i="13" s="1"/>
  <c r="N388" i="13" l="1"/>
  <c r="O387" i="13"/>
  <c r="P387" i="13" s="1"/>
  <c r="Q387" i="13" s="1"/>
  <c r="N389" i="13" l="1"/>
  <c r="O388" i="13"/>
  <c r="P388" i="13" s="1"/>
  <c r="Q388" i="13" s="1"/>
  <c r="N390" i="13" l="1"/>
  <c r="O389" i="13"/>
  <c r="P389" i="13" s="1"/>
  <c r="Q389" i="13" s="1"/>
  <c r="N391" i="13" l="1"/>
  <c r="O390" i="13"/>
  <c r="P390" i="13" s="1"/>
  <c r="Q390" i="13" s="1"/>
  <c r="N392" i="13" l="1"/>
  <c r="O391" i="13"/>
  <c r="P391" i="13" s="1"/>
  <c r="Q391" i="13" s="1"/>
  <c r="N393" i="13" l="1"/>
  <c r="O392" i="13"/>
  <c r="P392" i="13" s="1"/>
  <c r="Q392" i="13" s="1"/>
  <c r="N394" i="13" l="1"/>
  <c r="O393" i="13"/>
  <c r="P393" i="13" s="1"/>
  <c r="Q393" i="13" s="1"/>
  <c r="N395" i="13" l="1"/>
  <c r="O394" i="13"/>
  <c r="P394" i="13" s="1"/>
  <c r="Q394" i="13" s="1"/>
  <c r="N396" i="13" l="1"/>
  <c r="O395" i="13"/>
  <c r="P395" i="13" s="1"/>
  <c r="Q395" i="13" s="1"/>
  <c r="N397" i="13" l="1"/>
  <c r="O396" i="13"/>
  <c r="P396" i="13" s="1"/>
  <c r="Q396" i="13" s="1"/>
  <c r="N398" i="13" l="1"/>
  <c r="O397" i="13"/>
  <c r="P397" i="13" s="1"/>
  <c r="Q397" i="13" s="1"/>
  <c r="N399" i="13" l="1"/>
  <c r="O398" i="13"/>
  <c r="P398" i="13" s="1"/>
  <c r="Q398" i="13" s="1"/>
  <c r="N400" i="13" l="1"/>
  <c r="O399" i="13"/>
  <c r="P399" i="13" s="1"/>
  <c r="Q399" i="13" s="1"/>
  <c r="N401" i="13" l="1"/>
  <c r="O400" i="13"/>
  <c r="P400" i="13" s="1"/>
  <c r="Q400" i="13" s="1"/>
  <c r="N402" i="13" l="1"/>
  <c r="O401" i="13"/>
  <c r="P401" i="13" s="1"/>
  <c r="Q401" i="13" s="1"/>
  <c r="N403" i="13" l="1"/>
  <c r="O402" i="13"/>
  <c r="P402" i="13" s="1"/>
  <c r="Q402" i="13" s="1"/>
  <c r="N404" i="13" l="1"/>
  <c r="O403" i="13"/>
  <c r="P403" i="13" s="1"/>
  <c r="Q403" i="13" s="1"/>
  <c r="N405" i="13" l="1"/>
  <c r="O404" i="13"/>
  <c r="P404" i="13" s="1"/>
  <c r="Q404" i="13" s="1"/>
  <c r="N406" i="13" l="1"/>
  <c r="O405" i="13"/>
  <c r="P405" i="13" s="1"/>
  <c r="Q405" i="13" s="1"/>
  <c r="N407" i="13" l="1"/>
  <c r="O406" i="13"/>
  <c r="P406" i="13" s="1"/>
  <c r="Q406" i="13" s="1"/>
  <c r="N408" i="13" l="1"/>
  <c r="O407" i="13"/>
  <c r="P407" i="13" s="1"/>
  <c r="Q407" i="13" s="1"/>
  <c r="N409" i="13" l="1"/>
  <c r="O408" i="13"/>
  <c r="P408" i="13" s="1"/>
  <c r="Q408" i="13" s="1"/>
  <c r="N410" i="13" l="1"/>
  <c r="O409" i="13"/>
  <c r="P409" i="13" s="1"/>
  <c r="Q409" i="13" s="1"/>
  <c r="N411" i="13" l="1"/>
  <c r="O410" i="13"/>
  <c r="P410" i="13" s="1"/>
  <c r="Q410" i="13" s="1"/>
  <c r="N412" i="13" l="1"/>
  <c r="O411" i="13"/>
  <c r="P411" i="13" s="1"/>
  <c r="Q411" i="13" s="1"/>
  <c r="N413" i="13" l="1"/>
  <c r="O412" i="13"/>
  <c r="P412" i="13" s="1"/>
  <c r="Q412" i="13" s="1"/>
  <c r="N414" i="13" l="1"/>
  <c r="O413" i="13"/>
  <c r="P413" i="13" s="1"/>
  <c r="Q413" i="13" s="1"/>
  <c r="N415" i="13" l="1"/>
  <c r="O414" i="13"/>
  <c r="P414" i="13" s="1"/>
  <c r="Q414" i="13" s="1"/>
  <c r="N416" i="13" l="1"/>
  <c r="O415" i="13"/>
  <c r="P415" i="13" s="1"/>
  <c r="Q415" i="13" s="1"/>
  <c r="N417" i="13" l="1"/>
  <c r="O416" i="13"/>
  <c r="P416" i="13" s="1"/>
  <c r="Q416" i="13" s="1"/>
  <c r="N418" i="13" l="1"/>
  <c r="O417" i="13"/>
  <c r="P417" i="13" s="1"/>
  <c r="Q417" i="13" s="1"/>
  <c r="N419" i="13" l="1"/>
  <c r="O418" i="13"/>
  <c r="P418" i="13" s="1"/>
  <c r="Q418" i="13" s="1"/>
  <c r="N420" i="13" l="1"/>
  <c r="O419" i="13"/>
  <c r="P419" i="13" s="1"/>
  <c r="Q419" i="13" s="1"/>
  <c r="N421" i="13" l="1"/>
  <c r="O420" i="13"/>
  <c r="P420" i="13" s="1"/>
  <c r="Q420" i="13" s="1"/>
  <c r="N422" i="13" l="1"/>
  <c r="O421" i="13"/>
  <c r="P421" i="13" s="1"/>
  <c r="Q421" i="13" s="1"/>
  <c r="N423" i="13" l="1"/>
  <c r="O422" i="13"/>
  <c r="P422" i="13" s="1"/>
  <c r="Q422" i="13" s="1"/>
  <c r="N424" i="13" l="1"/>
  <c r="O423" i="13"/>
  <c r="P423" i="13" s="1"/>
  <c r="Q423" i="13" s="1"/>
  <c r="N425" i="13" l="1"/>
  <c r="O424" i="13"/>
  <c r="P424" i="13" s="1"/>
  <c r="Q424" i="13" s="1"/>
  <c r="N426" i="13" l="1"/>
  <c r="O425" i="13"/>
  <c r="P425" i="13" s="1"/>
  <c r="Q425" i="13" s="1"/>
  <c r="N427" i="13" l="1"/>
  <c r="O426" i="13"/>
  <c r="P426" i="13" s="1"/>
  <c r="Q426" i="13" s="1"/>
  <c r="N428" i="13" l="1"/>
  <c r="O427" i="13"/>
  <c r="P427" i="13" s="1"/>
  <c r="Q427" i="13" s="1"/>
  <c r="N429" i="13" l="1"/>
  <c r="O428" i="13"/>
  <c r="P428" i="13" s="1"/>
  <c r="Q428" i="13" s="1"/>
  <c r="N430" i="13" l="1"/>
  <c r="O429" i="13"/>
  <c r="P429" i="13" s="1"/>
  <c r="Q429" i="13" s="1"/>
  <c r="N431" i="13" l="1"/>
  <c r="O430" i="13"/>
  <c r="P430" i="13" s="1"/>
  <c r="Q430" i="13" s="1"/>
  <c r="N432" i="13" l="1"/>
  <c r="O431" i="13"/>
  <c r="P431" i="13" s="1"/>
  <c r="Q431" i="13" s="1"/>
  <c r="N433" i="13" l="1"/>
  <c r="O432" i="13"/>
  <c r="P432" i="13" s="1"/>
  <c r="Q432" i="13" s="1"/>
  <c r="N434" i="13" l="1"/>
  <c r="O433" i="13"/>
  <c r="P433" i="13" s="1"/>
  <c r="Q433" i="13" s="1"/>
  <c r="N435" i="13" l="1"/>
  <c r="O434" i="13"/>
  <c r="P434" i="13" s="1"/>
  <c r="Q434" i="13" s="1"/>
  <c r="N436" i="13" l="1"/>
  <c r="O435" i="13"/>
  <c r="P435" i="13" s="1"/>
  <c r="Q435" i="13" s="1"/>
  <c r="N437" i="13" l="1"/>
  <c r="O436" i="13"/>
  <c r="P436" i="13" s="1"/>
  <c r="Q436" i="13" s="1"/>
  <c r="N438" i="13" l="1"/>
  <c r="O437" i="13"/>
  <c r="P437" i="13" s="1"/>
  <c r="Q437" i="13" s="1"/>
  <c r="N439" i="13" l="1"/>
  <c r="O438" i="13"/>
  <c r="P438" i="13" s="1"/>
  <c r="Q438" i="13" s="1"/>
  <c r="N440" i="13" l="1"/>
  <c r="O439" i="13"/>
  <c r="P439" i="13" s="1"/>
  <c r="Q439" i="13" s="1"/>
  <c r="N441" i="13" l="1"/>
  <c r="O440" i="13"/>
  <c r="P440" i="13" s="1"/>
  <c r="Q440" i="13" s="1"/>
  <c r="N442" i="13" l="1"/>
  <c r="O441" i="13"/>
  <c r="P441" i="13" s="1"/>
  <c r="Q441" i="13" s="1"/>
  <c r="N443" i="13" l="1"/>
  <c r="O442" i="13"/>
  <c r="P442" i="13" s="1"/>
  <c r="Q442" i="13" s="1"/>
  <c r="N444" i="13" l="1"/>
  <c r="O443" i="13"/>
  <c r="P443" i="13" s="1"/>
  <c r="Q443" i="13" s="1"/>
  <c r="N445" i="13" l="1"/>
  <c r="O444" i="13"/>
  <c r="P444" i="13" s="1"/>
  <c r="Q444" i="13" s="1"/>
  <c r="N446" i="13" l="1"/>
  <c r="O445" i="13"/>
  <c r="P445" i="13" s="1"/>
  <c r="Q445" i="13" s="1"/>
  <c r="N447" i="13" l="1"/>
  <c r="O446" i="13"/>
  <c r="P446" i="13" s="1"/>
  <c r="Q446" i="13" s="1"/>
  <c r="N448" i="13" l="1"/>
  <c r="O447" i="13"/>
  <c r="P447" i="13" s="1"/>
  <c r="Q447" i="13" s="1"/>
  <c r="N449" i="13" l="1"/>
  <c r="O448" i="13"/>
  <c r="P448" i="13" s="1"/>
  <c r="Q448" i="13" s="1"/>
  <c r="N450" i="13" l="1"/>
  <c r="O449" i="13"/>
  <c r="P449" i="13" s="1"/>
  <c r="Q449" i="13" s="1"/>
  <c r="N451" i="13" l="1"/>
  <c r="O450" i="13"/>
  <c r="P450" i="13" s="1"/>
  <c r="Q450" i="13" s="1"/>
  <c r="N452" i="13" l="1"/>
  <c r="O451" i="13"/>
  <c r="P451" i="13" s="1"/>
  <c r="Q451" i="13" s="1"/>
  <c r="N453" i="13" l="1"/>
  <c r="O452" i="13"/>
  <c r="P452" i="13" s="1"/>
  <c r="Q452" i="13" s="1"/>
  <c r="N454" i="13" l="1"/>
  <c r="O453" i="13"/>
  <c r="P453" i="13" s="1"/>
  <c r="Q453" i="13" s="1"/>
  <c r="N455" i="13" l="1"/>
  <c r="O454" i="13"/>
  <c r="P454" i="13" s="1"/>
  <c r="Q454" i="13" s="1"/>
  <c r="N456" i="13" l="1"/>
  <c r="O455" i="13"/>
  <c r="P455" i="13" s="1"/>
  <c r="Q455" i="13" s="1"/>
  <c r="N457" i="13" l="1"/>
  <c r="O456" i="13"/>
  <c r="P456" i="13" s="1"/>
  <c r="Q456" i="13" s="1"/>
  <c r="N458" i="13" l="1"/>
  <c r="O457" i="13"/>
  <c r="P457" i="13" s="1"/>
  <c r="Q457" i="13" s="1"/>
  <c r="N459" i="13" l="1"/>
  <c r="O458" i="13"/>
  <c r="P458" i="13" s="1"/>
  <c r="Q458" i="13" s="1"/>
  <c r="N460" i="13" l="1"/>
  <c r="O459" i="13"/>
  <c r="P459" i="13" s="1"/>
  <c r="Q459" i="13" s="1"/>
  <c r="N461" i="13" l="1"/>
  <c r="O460" i="13"/>
  <c r="P460" i="13" s="1"/>
  <c r="Q460" i="13" s="1"/>
  <c r="N462" i="13" l="1"/>
  <c r="O461" i="13"/>
  <c r="P461" i="13" s="1"/>
  <c r="Q461" i="13" s="1"/>
  <c r="N463" i="13" l="1"/>
  <c r="O462" i="13"/>
  <c r="P462" i="13" s="1"/>
  <c r="Q462" i="13" s="1"/>
  <c r="N464" i="13" l="1"/>
  <c r="O463" i="13"/>
  <c r="P463" i="13" s="1"/>
  <c r="Q463" i="13" s="1"/>
  <c r="N465" i="13" l="1"/>
  <c r="O464" i="13"/>
  <c r="P464" i="13" s="1"/>
  <c r="Q464" i="13" s="1"/>
  <c r="N466" i="13" l="1"/>
  <c r="O465" i="13"/>
  <c r="P465" i="13" s="1"/>
  <c r="Q465" i="13" s="1"/>
  <c r="N467" i="13" l="1"/>
  <c r="O466" i="13"/>
  <c r="P466" i="13" s="1"/>
  <c r="Q466" i="13" s="1"/>
  <c r="N468" i="13" l="1"/>
  <c r="O467" i="13"/>
  <c r="P467" i="13" s="1"/>
  <c r="Q467" i="13" s="1"/>
  <c r="N469" i="13" l="1"/>
  <c r="O468" i="13"/>
  <c r="P468" i="13" s="1"/>
  <c r="Q468" i="13" s="1"/>
  <c r="N470" i="13" l="1"/>
  <c r="O469" i="13"/>
  <c r="P469" i="13" s="1"/>
  <c r="Q469" i="13" s="1"/>
  <c r="N471" i="13" l="1"/>
  <c r="O470" i="13"/>
  <c r="P470" i="13" s="1"/>
  <c r="Q470" i="13" s="1"/>
  <c r="N472" i="13" l="1"/>
  <c r="O471" i="13"/>
  <c r="P471" i="13" s="1"/>
  <c r="Q471" i="13" s="1"/>
  <c r="N473" i="13" l="1"/>
  <c r="O472" i="13"/>
  <c r="P472" i="13" s="1"/>
  <c r="Q472" i="13" s="1"/>
  <c r="N474" i="13" l="1"/>
  <c r="O473" i="13"/>
  <c r="P473" i="13" s="1"/>
  <c r="Q473" i="13" s="1"/>
  <c r="N475" i="13" l="1"/>
  <c r="O474" i="13"/>
  <c r="P474" i="13" s="1"/>
  <c r="Q474" i="13" s="1"/>
  <c r="N476" i="13" l="1"/>
  <c r="O475" i="13"/>
  <c r="P475" i="13" s="1"/>
  <c r="Q475" i="13" s="1"/>
  <c r="N477" i="13" l="1"/>
  <c r="O476" i="13"/>
  <c r="P476" i="13" s="1"/>
  <c r="Q476" i="13" s="1"/>
  <c r="N478" i="13" l="1"/>
  <c r="O477" i="13"/>
  <c r="P477" i="13" s="1"/>
  <c r="Q477" i="13" s="1"/>
  <c r="N479" i="13" l="1"/>
  <c r="O478" i="13"/>
  <c r="P478" i="13" s="1"/>
  <c r="Q478" i="13" s="1"/>
  <c r="N480" i="13" l="1"/>
  <c r="O479" i="13"/>
  <c r="P479" i="13" s="1"/>
  <c r="Q479" i="13" s="1"/>
  <c r="N481" i="13" l="1"/>
  <c r="O480" i="13"/>
  <c r="P480" i="13" s="1"/>
  <c r="Q480" i="13" s="1"/>
  <c r="N482" i="13" l="1"/>
  <c r="O481" i="13"/>
  <c r="P481" i="13" s="1"/>
  <c r="Q481" i="13" s="1"/>
  <c r="N483" i="13" l="1"/>
  <c r="O482" i="13"/>
  <c r="P482" i="13" s="1"/>
  <c r="Q482" i="13" s="1"/>
  <c r="N484" i="13" l="1"/>
  <c r="O483" i="13"/>
  <c r="P483" i="13" s="1"/>
  <c r="Q483" i="13" s="1"/>
  <c r="N485" i="13" l="1"/>
  <c r="O484" i="13"/>
  <c r="P484" i="13" s="1"/>
  <c r="Q484" i="13" s="1"/>
  <c r="N486" i="13" l="1"/>
  <c r="O485" i="13"/>
  <c r="P485" i="13" s="1"/>
  <c r="Q485" i="13" s="1"/>
  <c r="N487" i="13" l="1"/>
  <c r="O486" i="13"/>
  <c r="P486" i="13" s="1"/>
  <c r="Q486" i="13" s="1"/>
  <c r="N488" i="13" l="1"/>
  <c r="O487" i="13"/>
  <c r="P487" i="13" s="1"/>
  <c r="Q487" i="13" s="1"/>
  <c r="N489" i="13" l="1"/>
  <c r="O488" i="13"/>
  <c r="P488" i="13" s="1"/>
  <c r="Q488" i="13" s="1"/>
  <c r="N490" i="13" l="1"/>
  <c r="O489" i="13"/>
  <c r="P489" i="13" s="1"/>
  <c r="Q489" i="13" s="1"/>
  <c r="N491" i="13" l="1"/>
  <c r="O490" i="13"/>
  <c r="P490" i="13" s="1"/>
  <c r="Q490" i="13" s="1"/>
  <c r="N492" i="13" l="1"/>
  <c r="O491" i="13"/>
  <c r="P491" i="13" s="1"/>
  <c r="Q491" i="13" s="1"/>
  <c r="N493" i="13" l="1"/>
  <c r="O492" i="13"/>
  <c r="P492" i="13" s="1"/>
  <c r="Q492" i="13" s="1"/>
  <c r="N494" i="13" l="1"/>
  <c r="O493" i="13"/>
  <c r="P493" i="13" s="1"/>
  <c r="Q493" i="13" s="1"/>
  <c r="N495" i="13" l="1"/>
  <c r="O494" i="13"/>
  <c r="P494" i="13" s="1"/>
  <c r="Q494" i="13" s="1"/>
  <c r="N496" i="13" l="1"/>
  <c r="O495" i="13"/>
  <c r="P495" i="13" s="1"/>
  <c r="Q495" i="13" s="1"/>
  <c r="N497" i="13" l="1"/>
  <c r="O496" i="13"/>
  <c r="P496" i="13" s="1"/>
  <c r="Q496" i="13" s="1"/>
  <c r="N498" i="13" l="1"/>
  <c r="O497" i="13"/>
  <c r="P497" i="13" s="1"/>
  <c r="Q497" i="13" s="1"/>
  <c r="N499" i="13" l="1"/>
  <c r="O498" i="13"/>
  <c r="P498" i="13" s="1"/>
  <c r="Q498" i="13" s="1"/>
  <c r="N500" i="13" l="1"/>
  <c r="O499" i="13"/>
  <c r="P499" i="13" s="1"/>
  <c r="Q499" i="13" s="1"/>
  <c r="N501" i="13" l="1"/>
  <c r="O500" i="13"/>
  <c r="P500" i="13" s="1"/>
  <c r="Q500" i="13" s="1"/>
  <c r="N502" i="13" l="1"/>
  <c r="O501" i="13"/>
  <c r="P501" i="13" s="1"/>
  <c r="Q501" i="13" s="1"/>
  <c r="N503" i="13" l="1"/>
  <c r="O502" i="13"/>
  <c r="P502" i="13" s="1"/>
  <c r="Q502" i="13" s="1"/>
  <c r="N504" i="13" l="1"/>
  <c r="O503" i="13"/>
  <c r="P503" i="13" s="1"/>
  <c r="Q503" i="13" s="1"/>
  <c r="N505" i="13" l="1"/>
  <c r="O504" i="13"/>
  <c r="P504" i="13" s="1"/>
  <c r="Q504" i="13" s="1"/>
  <c r="N506" i="13" l="1"/>
  <c r="O505" i="13"/>
  <c r="P505" i="13" s="1"/>
  <c r="Q505" i="13" s="1"/>
  <c r="N507" i="13" l="1"/>
  <c r="O506" i="13"/>
  <c r="P506" i="13" s="1"/>
  <c r="Q506" i="13" s="1"/>
  <c r="N508" i="13" l="1"/>
  <c r="O507" i="13"/>
  <c r="P507" i="13" s="1"/>
  <c r="Q507" i="13" s="1"/>
  <c r="N509" i="13" l="1"/>
  <c r="O508" i="13"/>
  <c r="P508" i="13" s="1"/>
  <c r="Q508" i="13" s="1"/>
  <c r="N510" i="13" l="1"/>
  <c r="O509" i="13"/>
  <c r="P509" i="13" s="1"/>
  <c r="Q509" i="13" s="1"/>
  <c r="N511" i="13" l="1"/>
  <c r="O510" i="13"/>
  <c r="P510" i="13" s="1"/>
  <c r="Q510" i="13" s="1"/>
  <c r="N512" i="13" l="1"/>
  <c r="O511" i="13"/>
  <c r="P511" i="13" s="1"/>
  <c r="Q511" i="13" s="1"/>
  <c r="N513" i="13" l="1"/>
  <c r="O512" i="13"/>
  <c r="P512" i="13" s="1"/>
  <c r="Q512" i="13" s="1"/>
  <c r="N514" i="13" l="1"/>
  <c r="O513" i="13"/>
  <c r="P513" i="13" s="1"/>
  <c r="Q513" i="13" s="1"/>
  <c r="N515" i="13" l="1"/>
  <c r="O514" i="13"/>
  <c r="P514" i="13" s="1"/>
  <c r="Q514" i="13" s="1"/>
  <c r="N516" i="13" l="1"/>
  <c r="O515" i="13"/>
  <c r="P515" i="13" s="1"/>
  <c r="Q515" i="13" s="1"/>
  <c r="N517" i="13" l="1"/>
  <c r="O516" i="13"/>
  <c r="P516" i="13" s="1"/>
  <c r="Q516" i="13" s="1"/>
  <c r="N518" i="13" l="1"/>
  <c r="O517" i="13"/>
  <c r="P517" i="13" s="1"/>
  <c r="Q517" i="13" s="1"/>
  <c r="N519" i="13" l="1"/>
  <c r="O518" i="13"/>
  <c r="P518" i="13" s="1"/>
  <c r="Q518" i="13" s="1"/>
  <c r="N520" i="13" l="1"/>
  <c r="O519" i="13"/>
  <c r="P519" i="13" s="1"/>
  <c r="Q519" i="13" s="1"/>
  <c r="N521" i="13" l="1"/>
  <c r="O520" i="13"/>
  <c r="P520" i="13" s="1"/>
  <c r="Q520" i="13" s="1"/>
  <c r="N522" i="13" l="1"/>
  <c r="O521" i="13"/>
  <c r="P521" i="13" s="1"/>
  <c r="Q521" i="13" s="1"/>
  <c r="N523" i="13" l="1"/>
  <c r="O522" i="13"/>
  <c r="P522" i="13" s="1"/>
  <c r="Q522" i="13" s="1"/>
  <c r="N524" i="13" l="1"/>
  <c r="O523" i="13"/>
  <c r="P523" i="13" s="1"/>
  <c r="Q523" i="13" s="1"/>
  <c r="N525" i="13" l="1"/>
  <c r="O524" i="13"/>
  <c r="P524" i="13" s="1"/>
  <c r="Q524" i="13" s="1"/>
  <c r="N526" i="13" l="1"/>
  <c r="O525" i="13"/>
  <c r="P525" i="13" s="1"/>
  <c r="Q525" i="13" s="1"/>
  <c r="N527" i="13" l="1"/>
  <c r="O526" i="13"/>
  <c r="P526" i="13" s="1"/>
  <c r="Q526" i="13" s="1"/>
  <c r="N528" i="13" l="1"/>
  <c r="O527" i="13"/>
  <c r="P527" i="13" s="1"/>
  <c r="Q527" i="13" s="1"/>
  <c r="N529" i="13" l="1"/>
  <c r="O528" i="13"/>
  <c r="P528" i="13" s="1"/>
  <c r="Q528" i="13" s="1"/>
  <c r="N530" i="13" l="1"/>
  <c r="O529" i="13"/>
  <c r="P529" i="13" s="1"/>
  <c r="Q529" i="13" s="1"/>
  <c r="N531" i="13" l="1"/>
  <c r="O530" i="13"/>
  <c r="P530" i="13" s="1"/>
  <c r="Q530" i="13" s="1"/>
  <c r="N532" i="13" l="1"/>
  <c r="O531" i="13"/>
  <c r="P531" i="13" s="1"/>
  <c r="Q531" i="13" s="1"/>
  <c r="N533" i="13" l="1"/>
  <c r="O532" i="13"/>
  <c r="P532" i="13" s="1"/>
  <c r="Q532" i="13" s="1"/>
  <c r="N534" i="13" l="1"/>
  <c r="O533" i="13"/>
  <c r="P533" i="13" s="1"/>
  <c r="Q533" i="13" s="1"/>
  <c r="N535" i="13" l="1"/>
  <c r="O534" i="13"/>
  <c r="P534" i="13" s="1"/>
  <c r="Q534" i="13" s="1"/>
  <c r="N536" i="13" l="1"/>
  <c r="O535" i="13"/>
  <c r="P535" i="13" s="1"/>
  <c r="Q535" i="13" s="1"/>
  <c r="N537" i="13" l="1"/>
  <c r="O536" i="13"/>
  <c r="P536" i="13" s="1"/>
  <c r="Q536" i="13" s="1"/>
  <c r="N538" i="13" l="1"/>
  <c r="O537" i="13"/>
  <c r="P537" i="13" s="1"/>
  <c r="Q537" i="13" s="1"/>
  <c r="N539" i="13" l="1"/>
  <c r="O538" i="13"/>
  <c r="P538" i="13" s="1"/>
  <c r="Q538" i="13" s="1"/>
  <c r="N540" i="13" l="1"/>
  <c r="O539" i="13"/>
  <c r="P539" i="13" s="1"/>
  <c r="Q539" i="13" s="1"/>
  <c r="N541" i="13" l="1"/>
  <c r="O540" i="13"/>
  <c r="P540" i="13" s="1"/>
  <c r="Q540" i="13" s="1"/>
  <c r="N542" i="13" l="1"/>
  <c r="O541" i="13"/>
  <c r="P541" i="13" s="1"/>
  <c r="Q541" i="13" s="1"/>
  <c r="N543" i="13" l="1"/>
  <c r="O542" i="13"/>
  <c r="P542" i="13" s="1"/>
  <c r="Q542" i="13" s="1"/>
  <c r="N544" i="13" l="1"/>
  <c r="O543" i="13"/>
  <c r="P543" i="13" s="1"/>
  <c r="Q543" i="13" s="1"/>
  <c r="N545" i="13" l="1"/>
  <c r="O544" i="13"/>
  <c r="P544" i="13" s="1"/>
  <c r="Q544" i="13" s="1"/>
  <c r="N546" i="13" l="1"/>
  <c r="O545" i="13"/>
  <c r="P545" i="13" s="1"/>
  <c r="Q545" i="13" s="1"/>
  <c r="N547" i="13" l="1"/>
  <c r="O546" i="13"/>
  <c r="P546" i="13" s="1"/>
  <c r="Q546" i="13" s="1"/>
  <c r="N548" i="13" l="1"/>
  <c r="O547" i="13"/>
  <c r="P547" i="13" s="1"/>
  <c r="Q547" i="13" s="1"/>
  <c r="N549" i="13" l="1"/>
  <c r="O548" i="13"/>
  <c r="P548" i="13" s="1"/>
  <c r="Q548" i="13" s="1"/>
  <c r="N550" i="13" l="1"/>
  <c r="O549" i="13"/>
  <c r="P549" i="13" s="1"/>
  <c r="Q549" i="13" s="1"/>
  <c r="N551" i="13" l="1"/>
  <c r="O550" i="13"/>
  <c r="P550" i="13" s="1"/>
  <c r="Q550" i="13" s="1"/>
  <c r="N552" i="13" l="1"/>
  <c r="O551" i="13"/>
  <c r="P551" i="13" s="1"/>
  <c r="Q551" i="13" s="1"/>
  <c r="N553" i="13" l="1"/>
  <c r="O552" i="13"/>
  <c r="P552" i="13" s="1"/>
  <c r="Q552" i="13" s="1"/>
  <c r="N554" i="13" l="1"/>
  <c r="O553" i="13"/>
  <c r="P553" i="13" s="1"/>
  <c r="Q553" i="13" s="1"/>
  <c r="N555" i="13" l="1"/>
  <c r="O554" i="13"/>
  <c r="P554" i="13" s="1"/>
  <c r="Q554" i="13" s="1"/>
  <c r="N556" i="13" l="1"/>
  <c r="O555" i="13"/>
  <c r="P555" i="13" s="1"/>
  <c r="Q555" i="13" s="1"/>
  <c r="N557" i="13" l="1"/>
  <c r="O556" i="13"/>
  <c r="P556" i="13" s="1"/>
  <c r="Q556" i="13" s="1"/>
  <c r="N558" i="13" l="1"/>
  <c r="O557" i="13"/>
  <c r="P557" i="13" s="1"/>
  <c r="Q557" i="13" s="1"/>
  <c r="N559" i="13" l="1"/>
  <c r="O558" i="13"/>
  <c r="P558" i="13" s="1"/>
  <c r="Q558" i="13" s="1"/>
  <c r="N560" i="13" l="1"/>
  <c r="O559" i="13"/>
  <c r="P559" i="13" s="1"/>
  <c r="Q559" i="13" s="1"/>
  <c r="N561" i="13" l="1"/>
  <c r="O560" i="13"/>
  <c r="P560" i="13" s="1"/>
  <c r="Q560" i="13" s="1"/>
  <c r="N562" i="13" l="1"/>
  <c r="O561" i="13"/>
  <c r="P561" i="13" s="1"/>
  <c r="Q561" i="13" s="1"/>
  <c r="N563" i="13" l="1"/>
  <c r="O562" i="13"/>
  <c r="P562" i="13" s="1"/>
  <c r="Q562" i="13" s="1"/>
  <c r="N564" i="13" l="1"/>
  <c r="O563" i="13"/>
  <c r="P563" i="13" s="1"/>
  <c r="Q563" i="13" s="1"/>
  <c r="N565" i="13" l="1"/>
  <c r="O564" i="13"/>
  <c r="P564" i="13" s="1"/>
  <c r="Q564" i="13" s="1"/>
  <c r="N566" i="13" l="1"/>
  <c r="O565" i="13"/>
  <c r="P565" i="13" s="1"/>
  <c r="Q565" i="13" s="1"/>
  <c r="N567" i="13" l="1"/>
  <c r="O566" i="13"/>
  <c r="P566" i="13" s="1"/>
  <c r="Q566" i="13" s="1"/>
  <c r="N568" i="13" l="1"/>
  <c r="O567" i="13"/>
  <c r="P567" i="13" s="1"/>
  <c r="Q567" i="13" s="1"/>
  <c r="N569" i="13" l="1"/>
  <c r="O568" i="13"/>
  <c r="P568" i="13" s="1"/>
  <c r="Q568" i="13" s="1"/>
  <c r="N570" i="13" l="1"/>
  <c r="O569" i="13"/>
  <c r="P569" i="13" s="1"/>
  <c r="Q569" i="13" s="1"/>
  <c r="N571" i="13" l="1"/>
  <c r="O570" i="13"/>
  <c r="P570" i="13" s="1"/>
  <c r="Q570" i="13" s="1"/>
  <c r="N572" i="13" l="1"/>
  <c r="O571" i="13"/>
  <c r="P571" i="13" s="1"/>
  <c r="Q571" i="13" s="1"/>
  <c r="N573" i="13" l="1"/>
  <c r="O572" i="13"/>
  <c r="P572" i="13" s="1"/>
  <c r="Q572" i="13" s="1"/>
  <c r="N574" i="13" l="1"/>
  <c r="O573" i="13"/>
  <c r="P573" i="13" s="1"/>
  <c r="Q573" i="13" s="1"/>
  <c r="N575" i="13" l="1"/>
  <c r="O574" i="13"/>
  <c r="P574" i="13" s="1"/>
  <c r="Q574" i="13" s="1"/>
  <c r="N576" i="13" l="1"/>
  <c r="O575" i="13"/>
  <c r="P575" i="13" s="1"/>
  <c r="Q575" i="13" s="1"/>
  <c r="N577" i="13" l="1"/>
  <c r="O576" i="13"/>
  <c r="P576" i="13" s="1"/>
  <c r="Q576" i="13" s="1"/>
  <c r="N578" i="13" l="1"/>
  <c r="O577" i="13"/>
  <c r="P577" i="13" s="1"/>
  <c r="Q577" i="13" s="1"/>
  <c r="N579" i="13" l="1"/>
  <c r="O578" i="13"/>
  <c r="P578" i="13" s="1"/>
  <c r="Q578" i="13" s="1"/>
  <c r="N580" i="13" l="1"/>
  <c r="O579" i="13"/>
  <c r="P579" i="13" s="1"/>
  <c r="Q579" i="13" s="1"/>
  <c r="N581" i="13" l="1"/>
  <c r="O580" i="13"/>
  <c r="P580" i="13" s="1"/>
  <c r="Q580" i="13" s="1"/>
  <c r="N582" i="13" l="1"/>
  <c r="O581" i="13"/>
  <c r="P581" i="13" s="1"/>
  <c r="Q581" i="13" s="1"/>
  <c r="N583" i="13" l="1"/>
  <c r="O582" i="13"/>
  <c r="P582" i="13" s="1"/>
  <c r="Q582" i="13" s="1"/>
  <c r="N584" i="13" l="1"/>
  <c r="O583" i="13"/>
  <c r="P583" i="13" s="1"/>
  <c r="Q583" i="13" s="1"/>
  <c r="N585" i="13" l="1"/>
  <c r="O584" i="13"/>
  <c r="P584" i="13" s="1"/>
  <c r="Q584" i="13" s="1"/>
  <c r="N586" i="13" l="1"/>
  <c r="O585" i="13"/>
  <c r="P585" i="13" s="1"/>
  <c r="Q585" i="13" s="1"/>
  <c r="N587" i="13" l="1"/>
  <c r="O586" i="13"/>
  <c r="P586" i="13" s="1"/>
  <c r="Q586" i="13" s="1"/>
  <c r="N588" i="13" l="1"/>
  <c r="O587" i="13"/>
  <c r="P587" i="13" s="1"/>
  <c r="Q587" i="13" s="1"/>
  <c r="N589" i="13" l="1"/>
  <c r="O588" i="13"/>
  <c r="P588" i="13" s="1"/>
  <c r="Q588" i="13" s="1"/>
  <c r="N590" i="13" l="1"/>
  <c r="O589" i="13"/>
  <c r="P589" i="13" s="1"/>
  <c r="Q589" i="13" s="1"/>
  <c r="N591" i="13" l="1"/>
  <c r="O590" i="13"/>
  <c r="P590" i="13" s="1"/>
  <c r="Q590" i="13" s="1"/>
  <c r="N592" i="13" l="1"/>
  <c r="O591" i="13"/>
  <c r="P591" i="13" s="1"/>
  <c r="Q591" i="13" s="1"/>
  <c r="N593" i="13" l="1"/>
  <c r="O592" i="13"/>
  <c r="P592" i="13" s="1"/>
  <c r="Q592" i="13" s="1"/>
  <c r="N594" i="13" l="1"/>
  <c r="O593" i="13"/>
  <c r="P593" i="13" s="1"/>
  <c r="Q593" i="13" s="1"/>
  <c r="N595" i="13" l="1"/>
  <c r="O594" i="13"/>
  <c r="P594" i="13" s="1"/>
  <c r="Q594" i="13" s="1"/>
  <c r="N596" i="13" l="1"/>
  <c r="O595" i="13"/>
  <c r="P595" i="13" s="1"/>
  <c r="Q595" i="13" s="1"/>
  <c r="N597" i="13" l="1"/>
  <c r="O596" i="13"/>
  <c r="P596" i="13" s="1"/>
  <c r="Q596" i="13" s="1"/>
  <c r="N598" i="13" l="1"/>
  <c r="O597" i="13"/>
  <c r="P597" i="13" s="1"/>
  <c r="Q597" i="13" s="1"/>
  <c r="N599" i="13" l="1"/>
  <c r="O598" i="13"/>
  <c r="P598" i="13" s="1"/>
  <c r="Q598" i="13" s="1"/>
  <c r="N600" i="13" l="1"/>
  <c r="O599" i="13"/>
  <c r="P599" i="13" s="1"/>
  <c r="Q599" i="13" s="1"/>
  <c r="N601" i="13" l="1"/>
  <c r="O600" i="13"/>
  <c r="P600" i="13" s="1"/>
  <c r="Q600" i="13" s="1"/>
  <c r="N602" i="13" l="1"/>
  <c r="O601" i="13"/>
  <c r="P601" i="13" s="1"/>
  <c r="Q601" i="13" s="1"/>
  <c r="N603" i="13" l="1"/>
  <c r="O602" i="13"/>
  <c r="P602" i="13" s="1"/>
  <c r="Q602" i="13" s="1"/>
  <c r="N604" i="13" l="1"/>
  <c r="O603" i="13"/>
  <c r="P603" i="13" s="1"/>
  <c r="Q603" i="13" s="1"/>
  <c r="N605" i="13" l="1"/>
  <c r="O604" i="13"/>
  <c r="P604" i="13" s="1"/>
  <c r="Q604" i="13" s="1"/>
  <c r="N606" i="13" l="1"/>
  <c r="O605" i="13"/>
  <c r="P605" i="13" s="1"/>
  <c r="Q605" i="13" s="1"/>
  <c r="N607" i="13" l="1"/>
  <c r="O606" i="13"/>
  <c r="P606" i="13" s="1"/>
  <c r="Q606" i="13" s="1"/>
  <c r="N608" i="13" l="1"/>
  <c r="O607" i="13"/>
  <c r="P607" i="13" s="1"/>
  <c r="Q607" i="13" s="1"/>
  <c r="N609" i="13" l="1"/>
  <c r="O608" i="13"/>
  <c r="P608" i="13" s="1"/>
  <c r="Q608" i="13" s="1"/>
  <c r="N610" i="13" l="1"/>
  <c r="O609" i="13"/>
  <c r="P609" i="13" s="1"/>
  <c r="Q609" i="13" s="1"/>
  <c r="N611" i="13" l="1"/>
  <c r="O610" i="13"/>
  <c r="P610" i="13" s="1"/>
  <c r="Q610" i="13" s="1"/>
  <c r="N612" i="13" l="1"/>
  <c r="O611" i="13"/>
  <c r="P611" i="13" s="1"/>
  <c r="Q611" i="13" s="1"/>
  <c r="N613" i="13" l="1"/>
  <c r="O612" i="13"/>
  <c r="P612" i="13" s="1"/>
  <c r="Q612" i="13" s="1"/>
  <c r="N614" i="13" l="1"/>
  <c r="O613" i="13"/>
  <c r="P613" i="13" s="1"/>
  <c r="Q613" i="13" s="1"/>
  <c r="N615" i="13" l="1"/>
  <c r="O614" i="13"/>
  <c r="P614" i="13" s="1"/>
  <c r="Q614" i="13" s="1"/>
  <c r="N616" i="13" l="1"/>
  <c r="O615" i="13"/>
  <c r="P615" i="13" s="1"/>
  <c r="Q615" i="13" s="1"/>
  <c r="N617" i="13" l="1"/>
  <c r="O616" i="13"/>
  <c r="P616" i="13" s="1"/>
  <c r="Q616" i="13" s="1"/>
  <c r="N618" i="13" l="1"/>
  <c r="O617" i="13"/>
  <c r="P617" i="13" s="1"/>
  <c r="Q617" i="13" s="1"/>
  <c r="N619" i="13" l="1"/>
  <c r="O618" i="13"/>
  <c r="P618" i="13" s="1"/>
  <c r="Q618" i="13" s="1"/>
  <c r="N620" i="13" l="1"/>
  <c r="O619" i="13"/>
  <c r="P619" i="13" s="1"/>
  <c r="Q619" i="13" s="1"/>
  <c r="N621" i="13" l="1"/>
  <c r="O620" i="13"/>
  <c r="P620" i="13" s="1"/>
  <c r="Q620" i="13" s="1"/>
  <c r="N622" i="13" l="1"/>
  <c r="O621" i="13"/>
  <c r="P621" i="13" s="1"/>
  <c r="Q621" i="13" s="1"/>
  <c r="N623" i="13" l="1"/>
  <c r="O622" i="13"/>
  <c r="P622" i="13" s="1"/>
  <c r="Q622" i="13" s="1"/>
  <c r="N624" i="13" l="1"/>
  <c r="O623" i="13"/>
  <c r="P623" i="13" s="1"/>
  <c r="Q623" i="13" s="1"/>
  <c r="N625" i="13" l="1"/>
  <c r="O624" i="13"/>
  <c r="P624" i="13" s="1"/>
  <c r="Q624" i="13" s="1"/>
  <c r="N626" i="13" l="1"/>
  <c r="O625" i="13"/>
  <c r="P625" i="13" s="1"/>
  <c r="Q625" i="13" s="1"/>
  <c r="N627" i="13" l="1"/>
  <c r="O626" i="13"/>
  <c r="P626" i="13" s="1"/>
  <c r="Q626" i="13" s="1"/>
  <c r="N628" i="13" l="1"/>
  <c r="O627" i="13"/>
  <c r="P627" i="13" s="1"/>
  <c r="Q627" i="13" s="1"/>
  <c r="N629" i="13" l="1"/>
  <c r="O628" i="13"/>
  <c r="P628" i="13" s="1"/>
  <c r="Q628" i="13" s="1"/>
  <c r="N630" i="13" l="1"/>
  <c r="O629" i="13"/>
  <c r="P629" i="13" s="1"/>
  <c r="Q629" i="13" s="1"/>
  <c r="N631" i="13" l="1"/>
  <c r="O630" i="13"/>
  <c r="P630" i="13" s="1"/>
  <c r="Q630" i="13" s="1"/>
  <c r="N632" i="13" l="1"/>
  <c r="O631" i="13"/>
  <c r="P631" i="13" s="1"/>
  <c r="Q631" i="13" s="1"/>
  <c r="N633" i="13" l="1"/>
  <c r="O632" i="13"/>
  <c r="P632" i="13" s="1"/>
  <c r="Q632" i="13" s="1"/>
  <c r="N634" i="13" l="1"/>
  <c r="O633" i="13"/>
  <c r="P633" i="13" s="1"/>
  <c r="Q633" i="13" s="1"/>
  <c r="N635" i="13" l="1"/>
  <c r="O634" i="13"/>
  <c r="P634" i="13" s="1"/>
  <c r="Q634" i="13" s="1"/>
  <c r="N636" i="13" l="1"/>
  <c r="O635" i="13"/>
  <c r="P635" i="13" s="1"/>
  <c r="Q635" i="13" s="1"/>
  <c r="N637" i="13" l="1"/>
  <c r="O636" i="13"/>
  <c r="P636" i="13" s="1"/>
  <c r="Q636" i="13" s="1"/>
  <c r="N638" i="13" l="1"/>
  <c r="O637" i="13"/>
  <c r="P637" i="13" s="1"/>
  <c r="Q637" i="13" s="1"/>
  <c r="N639" i="13" l="1"/>
  <c r="O638" i="13"/>
  <c r="P638" i="13" s="1"/>
  <c r="Q638" i="13" s="1"/>
  <c r="N640" i="13" l="1"/>
  <c r="O639" i="13"/>
  <c r="P639" i="13" s="1"/>
  <c r="Q639" i="13" s="1"/>
  <c r="N641" i="13" l="1"/>
  <c r="O640" i="13"/>
  <c r="P640" i="13" s="1"/>
  <c r="Q640" i="13" s="1"/>
  <c r="N642" i="13" l="1"/>
  <c r="O641" i="13"/>
  <c r="P641" i="13" s="1"/>
  <c r="Q641" i="13" s="1"/>
  <c r="N643" i="13" l="1"/>
  <c r="O642" i="13"/>
  <c r="P642" i="13" s="1"/>
  <c r="Q642" i="13" s="1"/>
  <c r="N644" i="13" l="1"/>
  <c r="O643" i="13"/>
  <c r="P643" i="13" s="1"/>
  <c r="Q643" i="13" s="1"/>
  <c r="N645" i="13" l="1"/>
  <c r="O644" i="13"/>
  <c r="P644" i="13" s="1"/>
  <c r="Q644" i="13" s="1"/>
  <c r="N646" i="13" l="1"/>
  <c r="O645" i="13"/>
  <c r="P645" i="13" s="1"/>
  <c r="Q645" i="13" s="1"/>
  <c r="N647" i="13" l="1"/>
  <c r="O646" i="13"/>
  <c r="P646" i="13" s="1"/>
  <c r="Q646" i="13" s="1"/>
  <c r="N648" i="13" l="1"/>
  <c r="O647" i="13"/>
  <c r="P647" i="13" s="1"/>
  <c r="Q647" i="13" s="1"/>
  <c r="N649" i="13" l="1"/>
  <c r="O648" i="13"/>
  <c r="P648" i="13" s="1"/>
  <c r="Q648" i="13" s="1"/>
  <c r="N650" i="13" l="1"/>
  <c r="O649" i="13"/>
  <c r="P649" i="13" s="1"/>
  <c r="Q649" i="13" s="1"/>
  <c r="N651" i="13" l="1"/>
  <c r="O650" i="13"/>
  <c r="P650" i="13" s="1"/>
  <c r="Q650" i="13" s="1"/>
  <c r="N652" i="13" l="1"/>
  <c r="O651" i="13"/>
  <c r="P651" i="13" s="1"/>
  <c r="Q651" i="13" s="1"/>
  <c r="N653" i="13" l="1"/>
  <c r="O652" i="13"/>
  <c r="P652" i="13" s="1"/>
  <c r="Q652" i="13" s="1"/>
  <c r="N654" i="13" l="1"/>
  <c r="O653" i="13"/>
  <c r="P653" i="13" s="1"/>
  <c r="Q653" i="13" s="1"/>
  <c r="N655" i="13" l="1"/>
  <c r="O654" i="13"/>
  <c r="P654" i="13" s="1"/>
  <c r="Q654" i="13" s="1"/>
  <c r="N656" i="13" l="1"/>
  <c r="O655" i="13"/>
  <c r="P655" i="13" s="1"/>
  <c r="Q655" i="13" s="1"/>
  <c r="N657" i="13" l="1"/>
  <c r="O656" i="13"/>
  <c r="P656" i="13" s="1"/>
  <c r="Q656" i="13" s="1"/>
  <c r="N658" i="13" l="1"/>
  <c r="O657" i="13"/>
  <c r="P657" i="13" s="1"/>
  <c r="Q657" i="13" s="1"/>
  <c r="N659" i="13" l="1"/>
  <c r="O658" i="13"/>
  <c r="P658" i="13" s="1"/>
  <c r="Q658" i="13" s="1"/>
  <c r="N660" i="13" l="1"/>
  <c r="O659" i="13"/>
  <c r="P659" i="13" s="1"/>
  <c r="Q659" i="13" s="1"/>
  <c r="N661" i="13" l="1"/>
  <c r="O660" i="13"/>
  <c r="P660" i="13" s="1"/>
  <c r="Q660" i="13" s="1"/>
  <c r="N662" i="13" l="1"/>
  <c r="O661" i="13"/>
  <c r="P661" i="13" s="1"/>
  <c r="Q661" i="13" s="1"/>
  <c r="N663" i="13" l="1"/>
  <c r="O662" i="13"/>
  <c r="P662" i="13" s="1"/>
  <c r="Q662" i="13" s="1"/>
  <c r="N664" i="13" l="1"/>
  <c r="O663" i="13"/>
  <c r="P663" i="13" s="1"/>
  <c r="Q663" i="13" s="1"/>
  <c r="N665" i="13" l="1"/>
  <c r="O664" i="13"/>
  <c r="P664" i="13" s="1"/>
  <c r="Q664" i="13" s="1"/>
  <c r="N666" i="13" l="1"/>
  <c r="O665" i="13"/>
  <c r="P665" i="13" s="1"/>
  <c r="Q665" i="13" s="1"/>
  <c r="N667" i="13" l="1"/>
  <c r="O666" i="13"/>
  <c r="P666" i="13" s="1"/>
  <c r="Q666" i="13" s="1"/>
  <c r="N668" i="13" l="1"/>
  <c r="O667" i="13"/>
  <c r="P667" i="13" s="1"/>
  <c r="Q667" i="13" s="1"/>
  <c r="N669" i="13" l="1"/>
  <c r="O668" i="13"/>
  <c r="P668" i="13" s="1"/>
  <c r="Q668" i="13" s="1"/>
  <c r="N670" i="13" l="1"/>
  <c r="O669" i="13"/>
  <c r="P669" i="13" s="1"/>
  <c r="Q669" i="13" s="1"/>
  <c r="N671" i="13" l="1"/>
  <c r="O670" i="13"/>
  <c r="P670" i="13" s="1"/>
  <c r="Q670" i="13" s="1"/>
  <c r="N672" i="13" l="1"/>
  <c r="O671" i="13"/>
  <c r="P671" i="13" s="1"/>
  <c r="Q671" i="13" s="1"/>
  <c r="N673" i="13" l="1"/>
  <c r="O672" i="13"/>
  <c r="P672" i="13" s="1"/>
  <c r="Q672" i="13" s="1"/>
  <c r="N674" i="13" l="1"/>
  <c r="O673" i="13"/>
  <c r="P673" i="13" s="1"/>
  <c r="Q673" i="13" s="1"/>
  <c r="N675" i="13" l="1"/>
  <c r="O674" i="13"/>
  <c r="P674" i="13" s="1"/>
  <c r="Q674" i="13" s="1"/>
  <c r="N676" i="13" l="1"/>
  <c r="O675" i="13"/>
  <c r="P675" i="13" s="1"/>
  <c r="Q675" i="13" s="1"/>
  <c r="N677" i="13" l="1"/>
  <c r="O676" i="13"/>
  <c r="P676" i="13" s="1"/>
  <c r="Q676" i="13" s="1"/>
  <c r="N678" i="13" l="1"/>
  <c r="O677" i="13"/>
  <c r="P677" i="13" s="1"/>
  <c r="Q677" i="13" s="1"/>
  <c r="N679" i="13" l="1"/>
  <c r="O678" i="13"/>
  <c r="P678" i="13" s="1"/>
  <c r="Q678" i="13" s="1"/>
  <c r="N680" i="13" l="1"/>
  <c r="O679" i="13"/>
  <c r="P679" i="13" s="1"/>
  <c r="Q679" i="13" s="1"/>
  <c r="N681" i="13" l="1"/>
  <c r="O680" i="13"/>
  <c r="P680" i="13" s="1"/>
  <c r="Q680" i="13" s="1"/>
  <c r="N682" i="13" l="1"/>
  <c r="O681" i="13"/>
  <c r="P681" i="13" s="1"/>
  <c r="Q681" i="13" s="1"/>
  <c r="N683" i="13" l="1"/>
  <c r="O682" i="13"/>
  <c r="P682" i="13" s="1"/>
  <c r="Q682" i="13" s="1"/>
  <c r="N684" i="13" l="1"/>
  <c r="O683" i="13"/>
  <c r="P683" i="13" s="1"/>
  <c r="Q683" i="13" s="1"/>
  <c r="N685" i="13" l="1"/>
  <c r="O684" i="13"/>
  <c r="P684" i="13" s="1"/>
  <c r="Q684" i="13" s="1"/>
  <c r="N686" i="13" l="1"/>
  <c r="O685" i="13"/>
  <c r="P685" i="13" s="1"/>
  <c r="Q685" i="13" s="1"/>
  <c r="N687" i="13" l="1"/>
  <c r="O686" i="13"/>
  <c r="P686" i="13" s="1"/>
  <c r="Q686" i="13" s="1"/>
  <c r="N688" i="13" l="1"/>
  <c r="O687" i="13"/>
  <c r="P687" i="13" s="1"/>
  <c r="Q687" i="13" s="1"/>
  <c r="N689" i="13" l="1"/>
  <c r="O688" i="13"/>
  <c r="P688" i="13" s="1"/>
  <c r="Q688" i="13" s="1"/>
  <c r="N690" i="13" l="1"/>
  <c r="O689" i="13"/>
  <c r="P689" i="13" s="1"/>
  <c r="Q689" i="13" s="1"/>
  <c r="N691" i="13" l="1"/>
  <c r="O690" i="13"/>
  <c r="P690" i="13" s="1"/>
  <c r="Q690" i="13" s="1"/>
  <c r="N692" i="13" l="1"/>
  <c r="O691" i="13"/>
  <c r="P691" i="13" s="1"/>
  <c r="Q691" i="13" s="1"/>
  <c r="N693" i="13" l="1"/>
  <c r="O692" i="13"/>
  <c r="P692" i="13" s="1"/>
  <c r="Q692" i="13" s="1"/>
  <c r="N694" i="13" l="1"/>
  <c r="O693" i="13"/>
  <c r="P693" i="13" s="1"/>
  <c r="Q693" i="13" s="1"/>
  <c r="N695" i="13" l="1"/>
  <c r="O694" i="13"/>
  <c r="P694" i="13" s="1"/>
  <c r="Q694" i="13" s="1"/>
  <c r="N696" i="13" l="1"/>
  <c r="O695" i="13"/>
  <c r="P695" i="13" s="1"/>
  <c r="Q695" i="13" s="1"/>
  <c r="N697" i="13" l="1"/>
  <c r="O696" i="13"/>
  <c r="P696" i="13" s="1"/>
  <c r="Q696" i="13" s="1"/>
  <c r="N698" i="13" l="1"/>
  <c r="O697" i="13"/>
  <c r="P697" i="13" s="1"/>
  <c r="Q697" i="13" s="1"/>
  <c r="N699" i="13" l="1"/>
  <c r="O698" i="13"/>
  <c r="P698" i="13" s="1"/>
  <c r="Q698" i="13" s="1"/>
  <c r="N700" i="13" l="1"/>
  <c r="O699" i="13"/>
  <c r="P699" i="13" s="1"/>
  <c r="Q699" i="13" s="1"/>
  <c r="N701" i="13" l="1"/>
  <c r="O700" i="13"/>
  <c r="P700" i="13" s="1"/>
  <c r="Q700" i="13" s="1"/>
  <c r="N702" i="13" l="1"/>
  <c r="O701" i="13"/>
  <c r="P701" i="13" s="1"/>
  <c r="Q701" i="13" s="1"/>
  <c r="N703" i="13" l="1"/>
  <c r="O702" i="13"/>
  <c r="P702" i="13" s="1"/>
  <c r="Q702" i="13" s="1"/>
  <c r="N704" i="13" l="1"/>
  <c r="O703" i="13"/>
  <c r="P703" i="13" s="1"/>
  <c r="Q703" i="13" s="1"/>
  <c r="N705" i="13" l="1"/>
  <c r="O704" i="13"/>
  <c r="P704" i="13" s="1"/>
  <c r="Q704" i="13" s="1"/>
  <c r="N706" i="13" l="1"/>
  <c r="O705" i="13"/>
  <c r="P705" i="13" s="1"/>
  <c r="Q705" i="13" s="1"/>
  <c r="N707" i="13" l="1"/>
  <c r="O706" i="13"/>
  <c r="P706" i="13" s="1"/>
  <c r="Q706" i="13" s="1"/>
  <c r="N708" i="13" l="1"/>
  <c r="O707" i="13"/>
  <c r="P707" i="13" s="1"/>
  <c r="Q707" i="13" s="1"/>
  <c r="N709" i="13" l="1"/>
  <c r="O708" i="13"/>
  <c r="P708" i="13" s="1"/>
  <c r="Q708" i="13" s="1"/>
  <c r="N710" i="13" l="1"/>
  <c r="O709" i="13"/>
  <c r="P709" i="13" s="1"/>
  <c r="Q709" i="13" s="1"/>
  <c r="N711" i="13" l="1"/>
  <c r="O710" i="13"/>
  <c r="P710" i="13" s="1"/>
  <c r="Q710" i="13" s="1"/>
  <c r="N712" i="13" l="1"/>
  <c r="O711" i="13"/>
  <c r="P711" i="13" s="1"/>
  <c r="Q711" i="13" s="1"/>
  <c r="N713" i="13" l="1"/>
  <c r="O712" i="13"/>
  <c r="P712" i="13" s="1"/>
  <c r="Q712" i="13" s="1"/>
  <c r="N714" i="13" l="1"/>
  <c r="O713" i="13"/>
  <c r="P713" i="13" s="1"/>
  <c r="Q713" i="13" s="1"/>
  <c r="N715" i="13" l="1"/>
  <c r="O714" i="13"/>
  <c r="P714" i="13" s="1"/>
  <c r="Q714" i="13" s="1"/>
  <c r="N716" i="13" l="1"/>
  <c r="O715" i="13"/>
  <c r="P715" i="13" s="1"/>
  <c r="Q715" i="13" s="1"/>
  <c r="N717" i="13" l="1"/>
  <c r="O716" i="13"/>
  <c r="P716" i="13" s="1"/>
  <c r="Q716" i="13" s="1"/>
  <c r="N718" i="13" l="1"/>
  <c r="O717" i="13"/>
  <c r="P717" i="13" s="1"/>
  <c r="Q717" i="13" s="1"/>
  <c r="N719" i="13" l="1"/>
  <c r="O718" i="13"/>
  <c r="P718" i="13" s="1"/>
  <c r="Q718" i="13" s="1"/>
  <c r="N720" i="13" l="1"/>
  <c r="O719" i="13"/>
  <c r="P719" i="13" s="1"/>
  <c r="Q719" i="13" s="1"/>
  <c r="N721" i="13" l="1"/>
  <c r="O720" i="13"/>
  <c r="P720" i="13" s="1"/>
  <c r="Q720" i="13" s="1"/>
  <c r="N722" i="13" l="1"/>
  <c r="O721" i="13"/>
  <c r="P721" i="13" s="1"/>
  <c r="Q721" i="13" s="1"/>
  <c r="N723" i="13" l="1"/>
  <c r="O722" i="13"/>
  <c r="P722" i="13" s="1"/>
  <c r="Q722" i="13" s="1"/>
  <c r="N724" i="13" l="1"/>
  <c r="O723" i="13"/>
  <c r="P723" i="13" s="1"/>
  <c r="Q723" i="13" s="1"/>
  <c r="N725" i="13" l="1"/>
  <c r="O724" i="13"/>
  <c r="P724" i="13" s="1"/>
  <c r="Q724" i="13" s="1"/>
  <c r="N726" i="13" l="1"/>
  <c r="O725" i="13"/>
  <c r="P725" i="13" s="1"/>
  <c r="Q725" i="13" s="1"/>
  <c r="N727" i="13" l="1"/>
  <c r="O726" i="13"/>
  <c r="P726" i="13" s="1"/>
  <c r="Q726" i="13" s="1"/>
  <c r="N728" i="13" l="1"/>
  <c r="O727" i="13"/>
  <c r="P727" i="13" s="1"/>
  <c r="Q727" i="13" s="1"/>
  <c r="N729" i="13" l="1"/>
  <c r="O728" i="13"/>
  <c r="P728" i="13" s="1"/>
  <c r="Q728" i="13" s="1"/>
  <c r="N730" i="13" l="1"/>
  <c r="O729" i="13"/>
  <c r="P729" i="13" s="1"/>
  <c r="Q729" i="13" s="1"/>
  <c r="N731" i="13" l="1"/>
  <c r="O730" i="13"/>
  <c r="P730" i="13" s="1"/>
  <c r="Q730" i="13" s="1"/>
  <c r="N732" i="13" l="1"/>
  <c r="O731" i="13"/>
  <c r="P731" i="13" s="1"/>
  <c r="Q731" i="13" s="1"/>
  <c r="N733" i="13" l="1"/>
  <c r="O732" i="13"/>
  <c r="P732" i="13" s="1"/>
  <c r="Q732" i="13" s="1"/>
  <c r="N734" i="13" l="1"/>
  <c r="O733" i="13"/>
  <c r="P733" i="13" s="1"/>
  <c r="Q733" i="13" s="1"/>
  <c r="N735" i="13" l="1"/>
  <c r="O734" i="13"/>
  <c r="P734" i="13" s="1"/>
  <c r="Q734" i="13" s="1"/>
  <c r="N736" i="13" l="1"/>
  <c r="O735" i="13"/>
  <c r="P735" i="13" s="1"/>
  <c r="Q735" i="13" s="1"/>
  <c r="N737" i="13" l="1"/>
  <c r="O736" i="13"/>
  <c r="P736" i="13" s="1"/>
  <c r="Q736" i="13" s="1"/>
  <c r="N738" i="13" l="1"/>
  <c r="O737" i="13"/>
  <c r="P737" i="13" s="1"/>
  <c r="Q737" i="13" s="1"/>
  <c r="N739" i="13" l="1"/>
  <c r="O738" i="13"/>
  <c r="P738" i="13" s="1"/>
  <c r="Q738" i="13" s="1"/>
  <c r="N740" i="13" l="1"/>
  <c r="O739" i="13"/>
  <c r="P739" i="13" s="1"/>
  <c r="Q739" i="13" s="1"/>
  <c r="N741" i="13" l="1"/>
  <c r="O740" i="13"/>
  <c r="P740" i="13" s="1"/>
  <c r="Q740" i="13" s="1"/>
  <c r="N742" i="13" l="1"/>
  <c r="O741" i="13"/>
  <c r="P741" i="13" s="1"/>
  <c r="Q741" i="13" s="1"/>
  <c r="N743" i="13" l="1"/>
  <c r="O742" i="13"/>
  <c r="P742" i="13" s="1"/>
  <c r="Q742" i="13" s="1"/>
  <c r="N744" i="13" l="1"/>
  <c r="O743" i="13"/>
  <c r="P743" i="13" s="1"/>
  <c r="Q743" i="13" s="1"/>
  <c r="N745" i="13" l="1"/>
  <c r="O744" i="13"/>
  <c r="P744" i="13" s="1"/>
  <c r="Q744" i="13" s="1"/>
  <c r="N746" i="13" l="1"/>
  <c r="O745" i="13"/>
  <c r="P745" i="13" s="1"/>
  <c r="Q745" i="13" s="1"/>
  <c r="N747" i="13" l="1"/>
  <c r="O746" i="13"/>
  <c r="P746" i="13" s="1"/>
  <c r="Q746" i="13" s="1"/>
  <c r="N748" i="13" l="1"/>
  <c r="O747" i="13"/>
  <c r="P747" i="13" s="1"/>
  <c r="Q747" i="13" s="1"/>
  <c r="N749" i="13" l="1"/>
  <c r="O748" i="13"/>
  <c r="P748" i="13" s="1"/>
  <c r="Q748" i="13" s="1"/>
  <c r="N750" i="13" l="1"/>
  <c r="O749" i="13"/>
  <c r="P749" i="13" s="1"/>
  <c r="Q749" i="13" s="1"/>
  <c r="N751" i="13" l="1"/>
  <c r="O750" i="13"/>
  <c r="P750" i="13" s="1"/>
  <c r="Q750" i="13" s="1"/>
  <c r="N752" i="13" l="1"/>
  <c r="O751" i="13"/>
  <c r="P751" i="13" s="1"/>
  <c r="Q751" i="13" s="1"/>
  <c r="N753" i="13" l="1"/>
  <c r="O752" i="13"/>
  <c r="P752" i="13" s="1"/>
  <c r="Q752" i="13" s="1"/>
  <c r="N754" i="13" l="1"/>
  <c r="O753" i="13"/>
  <c r="P753" i="13" s="1"/>
  <c r="Q753" i="13" s="1"/>
  <c r="N755" i="13" l="1"/>
  <c r="O754" i="13"/>
  <c r="P754" i="13" s="1"/>
  <c r="Q754" i="13" s="1"/>
  <c r="N756" i="13" l="1"/>
  <c r="O755" i="13"/>
  <c r="P755" i="13" s="1"/>
  <c r="Q755" i="13" s="1"/>
  <c r="N757" i="13" l="1"/>
  <c r="O756" i="13"/>
  <c r="P756" i="13" s="1"/>
  <c r="Q756" i="13" s="1"/>
  <c r="N758" i="13" l="1"/>
  <c r="O757" i="13"/>
  <c r="P757" i="13" s="1"/>
  <c r="Q757" i="13" s="1"/>
  <c r="N759" i="13" l="1"/>
  <c r="O758" i="13"/>
  <c r="P758" i="13" s="1"/>
  <c r="Q758" i="13" s="1"/>
  <c r="N760" i="13" l="1"/>
  <c r="O759" i="13"/>
  <c r="P759" i="13" s="1"/>
  <c r="Q759" i="13" s="1"/>
  <c r="N761" i="13" l="1"/>
  <c r="O760" i="13"/>
  <c r="P760" i="13" s="1"/>
  <c r="Q760" i="13" s="1"/>
  <c r="N762" i="13" l="1"/>
  <c r="O761" i="13"/>
  <c r="P761" i="13" s="1"/>
  <c r="Q761" i="13" s="1"/>
  <c r="N763" i="13" l="1"/>
  <c r="O762" i="13"/>
  <c r="P762" i="13" s="1"/>
  <c r="Q762" i="13" s="1"/>
  <c r="N764" i="13" l="1"/>
  <c r="O763" i="13"/>
  <c r="P763" i="13" s="1"/>
  <c r="Q763" i="13" s="1"/>
  <c r="N765" i="13" l="1"/>
  <c r="O764" i="13"/>
  <c r="P764" i="13" s="1"/>
  <c r="Q764" i="13" s="1"/>
  <c r="N766" i="13" l="1"/>
  <c r="O765" i="13"/>
  <c r="P765" i="13" s="1"/>
  <c r="Q765" i="13" s="1"/>
  <c r="N767" i="13" l="1"/>
  <c r="O766" i="13"/>
  <c r="P766" i="13" s="1"/>
  <c r="Q766" i="13" s="1"/>
  <c r="N768" i="13" l="1"/>
  <c r="O767" i="13"/>
  <c r="P767" i="13" s="1"/>
  <c r="Q767" i="13" s="1"/>
  <c r="N769" i="13" l="1"/>
  <c r="O768" i="13"/>
  <c r="P768" i="13" s="1"/>
  <c r="Q768" i="13" s="1"/>
  <c r="N770" i="13" l="1"/>
  <c r="O769" i="13"/>
  <c r="P769" i="13" s="1"/>
  <c r="Q769" i="13" s="1"/>
  <c r="N771" i="13" l="1"/>
  <c r="O770" i="13"/>
  <c r="P770" i="13" s="1"/>
  <c r="Q770" i="13" s="1"/>
  <c r="N772" i="13" l="1"/>
  <c r="O771" i="13"/>
  <c r="P771" i="13" s="1"/>
  <c r="Q771" i="13" s="1"/>
  <c r="N773" i="13" l="1"/>
  <c r="O772" i="13"/>
  <c r="P772" i="13" s="1"/>
  <c r="Q772" i="13" s="1"/>
  <c r="N774" i="13" l="1"/>
  <c r="O773" i="13"/>
  <c r="P773" i="13" s="1"/>
  <c r="Q773" i="13" s="1"/>
  <c r="N775" i="13" l="1"/>
  <c r="O774" i="13"/>
  <c r="P774" i="13" s="1"/>
  <c r="Q774" i="13" s="1"/>
  <c r="N776" i="13" l="1"/>
  <c r="O775" i="13"/>
  <c r="P775" i="13" s="1"/>
  <c r="Q775" i="13" s="1"/>
  <c r="N777" i="13" l="1"/>
  <c r="O776" i="13"/>
  <c r="P776" i="13" s="1"/>
  <c r="Q776" i="13" s="1"/>
  <c r="N778" i="13" l="1"/>
  <c r="O777" i="13"/>
  <c r="P777" i="13" s="1"/>
  <c r="Q777" i="13" s="1"/>
  <c r="N779" i="13" l="1"/>
  <c r="O778" i="13"/>
  <c r="P778" i="13" s="1"/>
  <c r="Q778" i="13" s="1"/>
  <c r="N780" i="13" l="1"/>
  <c r="O779" i="13"/>
  <c r="P779" i="13" s="1"/>
  <c r="Q779" i="13" s="1"/>
  <c r="N781" i="13" l="1"/>
  <c r="O780" i="13"/>
  <c r="P780" i="13" s="1"/>
  <c r="Q780" i="13" s="1"/>
  <c r="N782" i="13" l="1"/>
  <c r="O781" i="13"/>
  <c r="P781" i="13" s="1"/>
  <c r="Q781" i="13" s="1"/>
  <c r="N783" i="13" l="1"/>
  <c r="O782" i="13"/>
  <c r="P782" i="13" s="1"/>
  <c r="Q782" i="13" s="1"/>
  <c r="N784" i="13" l="1"/>
  <c r="O783" i="13"/>
  <c r="P783" i="13" s="1"/>
  <c r="Q783" i="13" s="1"/>
  <c r="N785" i="13" l="1"/>
  <c r="O784" i="13"/>
  <c r="P784" i="13" s="1"/>
  <c r="Q784" i="13" s="1"/>
  <c r="N786" i="13" l="1"/>
  <c r="O785" i="13"/>
  <c r="P785" i="13" s="1"/>
  <c r="Q785" i="13" s="1"/>
  <c r="N787" i="13" l="1"/>
  <c r="O786" i="13"/>
  <c r="P786" i="13" s="1"/>
  <c r="Q786" i="13" s="1"/>
  <c r="N788" i="13" l="1"/>
  <c r="O787" i="13"/>
  <c r="P787" i="13" s="1"/>
  <c r="Q787" i="13" s="1"/>
  <c r="N789" i="13" l="1"/>
  <c r="O788" i="13"/>
  <c r="P788" i="13" s="1"/>
  <c r="Q788" i="13" s="1"/>
  <c r="N790" i="13" l="1"/>
  <c r="O789" i="13"/>
  <c r="P789" i="13" s="1"/>
  <c r="Q789" i="13" s="1"/>
  <c r="N791" i="13" l="1"/>
  <c r="O790" i="13"/>
  <c r="P790" i="13" s="1"/>
  <c r="Q790" i="13" s="1"/>
  <c r="N792" i="13" l="1"/>
  <c r="O791" i="13"/>
  <c r="P791" i="13" s="1"/>
  <c r="Q791" i="13" s="1"/>
  <c r="N793" i="13" l="1"/>
  <c r="O792" i="13"/>
  <c r="P792" i="13" s="1"/>
  <c r="Q792" i="13" s="1"/>
  <c r="N794" i="13" l="1"/>
  <c r="O793" i="13"/>
  <c r="P793" i="13" s="1"/>
  <c r="Q793" i="13" s="1"/>
  <c r="N795" i="13" l="1"/>
  <c r="O794" i="13"/>
  <c r="P794" i="13" s="1"/>
  <c r="Q794" i="13" s="1"/>
  <c r="N796" i="13" l="1"/>
  <c r="O795" i="13"/>
  <c r="P795" i="13" s="1"/>
  <c r="Q795" i="13" s="1"/>
  <c r="N797" i="13" l="1"/>
  <c r="O796" i="13"/>
  <c r="P796" i="13" s="1"/>
  <c r="Q796" i="13" s="1"/>
  <c r="N798" i="13" l="1"/>
  <c r="O797" i="13"/>
  <c r="P797" i="13" s="1"/>
  <c r="Q797" i="13" s="1"/>
  <c r="N799" i="13" l="1"/>
  <c r="O798" i="13"/>
  <c r="P798" i="13" s="1"/>
  <c r="Q798" i="13" s="1"/>
  <c r="N800" i="13" l="1"/>
  <c r="O799" i="13"/>
  <c r="P799" i="13" s="1"/>
  <c r="Q799" i="13" s="1"/>
  <c r="N801" i="13" l="1"/>
  <c r="O800" i="13"/>
  <c r="P800" i="13" s="1"/>
  <c r="Q800" i="13" s="1"/>
  <c r="N802" i="13" l="1"/>
  <c r="O801" i="13"/>
  <c r="P801" i="13" s="1"/>
  <c r="Q801" i="13" s="1"/>
  <c r="N803" i="13" l="1"/>
  <c r="O802" i="13"/>
  <c r="P802" i="13" s="1"/>
  <c r="Q802" i="13" s="1"/>
  <c r="N804" i="13" l="1"/>
  <c r="O803" i="13"/>
  <c r="P803" i="13" s="1"/>
  <c r="Q803" i="13" s="1"/>
  <c r="N805" i="13" l="1"/>
  <c r="O804" i="13"/>
  <c r="P804" i="13" s="1"/>
  <c r="Q804" i="13" s="1"/>
  <c r="N806" i="13" l="1"/>
  <c r="O805" i="13"/>
  <c r="P805" i="13" s="1"/>
  <c r="Q805" i="13" s="1"/>
  <c r="N807" i="13" l="1"/>
  <c r="O806" i="13"/>
  <c r="P806" i="13" s="1"/>
  <c r="Q806" i="13" s="1"/>
  <c r="N808" i="13" l="1"/>
  <c r="O807" i="13"/>
  <c r="P807" i="13" s="1"/>
  <c r="Q807" i="13" s="1"/>
  <c r="N809" i="13" l="1"/>
  <c r="O808" i="13"/>
  <c r="P808" i="13" s="1"/>
  <c r="Q808" i="13" s="1"/>
  <c r="N810" i="13" l="1"/>
  <c r="O809" i="13"/>
  <c r="P809" i="13" s="1"/>
  <c r="Q809" i="13" s="1"/>
  <c r="N811" i="13" l="1"/>
  <c r="O810" i="13"/>
  <c r="P810" i="13" s="1"/>
  <c r="Q810" i="13" s="1"/>
  <c r="N812" i="13" l="1"/>
  <c r="O811" i="13"/>
  <c r="P811" i="13" s="1"/>
  <c r="Q811" i="13" s="1"/>
  <c r="N813" i="13" l="1"/>
  <c r="O812" i="13"/>
  <c r="P812" i="13" s="1"/>
  <c r="Q812" i="13" s="1"/>
  <c r="N814" i="13" l="1"/>
  <c r="O813" i="13"/>
  <c r="P813" i="13" s="1"/>
  <c r="Q813" i="13" s="1"/>
  <c r="N815" i="13" l="1"/>
  <c r="O814" i="13"/>
  <c r="P814" i="13" s="1"/>
  <c r="Q814" i="13" s="1"/>
  <c r="N816" i="13" l="1"/>
  <c r="O815" i="13"/>
  <c r="P815" i="13" s="1"/>
  <c r="Q815" i="13" s="1"/>
  <c r="N817" i="13" l="1"/>
  <c r="O816" i="13"/>
  <c r="P816" i="13" s="1"/>
  <c r="Q816" i="13" s="1"/>
  <c r="N818" i="13" l="1"/>
  <c r="O817" i="13"/>
  <c r="P817" i="13" s="1"/>
  <c r="Q817" i="13" s="1"/>
  <c r="N819" i="13" l="1"/>
  <c r="O818" i="13"/>
  <c r="P818" i="13" s="1"/>
  <c r="Q818" i="13" s="1"/>
  <c r="N820" i="13" l="1"/>
  <c r="O819" i="13"/>
  <c r="P819" i="13" s="1"/>
  <c r="Q819" i="13" s="1"/>
  <c r="N821" i="13" l="1"/>
  <c r="O820" i="13"/>
  <c r="P820" i="13" s="1"/>
  <c r="Q820" i="13" s="1"/>
  <c r="N822" i="13" l="1"/>
  <c r="O821" i="13"/>
  <c r="P821" i="13" s="1"/>
  <c r="Q821" i="13" s="1"/>
  <c r="N823" i="13" l="1"/>
  <c r="O822" i="13"/>
  <c r="P822" i="13" s="1"/>
  <c r="Q822" i="13" s="1"/>
  <c r="N824" i="13" l="1"/>
  <c r="O823" i="13"/>
  <c r="P823" i="13" s="1"/>
  <c r="Q823" i="13" s="1"/>
  <c r="N825" i="13" l="1"/>
  <c r="O824" i="13"/>
  <c r="P824" i="13" s="1"/>
  <c r="Q824" i="13" s="1"/>
  <c r="N826" i="13" l="1"/>
  <c r="O825" i="13"/>
  <c r="P825" i="13" s="1"/>
  <c r="Q825" i="13" s="1"/>
  <c r="N827" i="13" l="1"/>
  <c r="O826" i="13"/>
  <c r="P826" i="13" s="1"/>
  <c r="Q826" i="13" s="1"/>
  <c r="N828" i="13" l="1"/>
  <c r="O827" i="13"/>
  <c r="P827" i="13" s="1"/>
  <c r="Q827" i="13" s="1"/>
  <c r="N829" i="13" l="1"/>
  <c r="O828" i="13"/>
  <c r="P828" i="13" s="1"/>
  <c r="Q828" i="13" s="1"/>
  <c r="N830" i="13" l="1"/>
  <c r="O829" i="13"/>
  <c r="P829" i="13" s="1"/>
  <c r="Q829" i="13" s="1"/>
  <c r="N831" i="13" l="1"/>
  <c r="O830" i="13"/>
  <c r="P830" i="13" s="1"/>
  <c r="Q830" i="13" s="1"/>
  <c r="N832" i="13" l="1"/>
  <c r="O831" i="13"/>
  <c r="P831" i="13" s="1"/>
  <c r="Q831" i="13" s="1"/>
  <c r="N833" i="13" l="1"/>
  <c r="O832" i="13"/>
  <c r="P832" i="13" s="1"/>
  <c r="Q832" i="13" s="1"/>
  <c r="N834" i="13" l="1"/>
  <c r="O833" i="13"/>
  <c r="P833" i="13" s="1"/>
  <c r="Q833" i="13" s="1"/>
  <c r="N835" i="13" l="1"/>
  <c r="O834" i="13"/>
  <c r="P834" i="13" s="1"/>
  <c r="Q834" i="13" s="1"/>
  <c r="N836" i="13" l="1"/>
  <c r="O835" i="13"/>
  <c r="P835" i="13" s="1"/>
  <c r="Q835" i="13" s="1"/>
  <c r="N837" i="13" l="1"/>
  <c r="O836" i="13"/>
  <c r="P836" i="13" s="1"/>
  <c r="Q836" i="13" s="1"/>
  <c r="N838" i="13" l="1"/>
  <c r="O837" i="13"/>
  <c r="P837" i="13" s="1"/>
  <c r="Q837" i="13" s="1"/>
  <c r="N839" i="13" l="1"/>
  <c r="O838" i="13"/>
  <c r="P838" i="13" s="1"/>
  <c r="Q838" i="13" s="1"/>
  <c r="N840" i="13" l="1"/>
  <c r="O839" i="13"/>
  <c r="P839" i="13" s="1"/>
  <c r="Q839" i="13" s="1"/>
  <c r="N841" i="13" l="1"/>
  <c r="O840" i="13"/>
  <c r="P840" i="13" s="1"/>
  <c r="Q840" i="13" s="1"/>
  <c r="N842" i="13" l="1"/>
  <c r="O841" i="13"/>
  <c r="P841" i="13" s="1"/>
  <c r="Q841" i="13" s="1"/>
  <c r="N843" i="13" l="1"/>
  <c r="O842" i="13"/>
  <c r="P842" i="13" s="1"/>
  <c r="Q842" i="13" s="1"/>
  <c r="N844" i="13" l="1"/>
  <c r="O843" i="13"/>
  <c r="P843" i="13" s="1"/>
  <c r="Q843" i="13" s="1"/>
  <c r="N845" i="13" l="1"/>
  <c r="O844" i="13"/>
  <c r="P844" i="13" s="1"/>
  <c r="Q844" i="13" s="1"/>
  <c r="N846" i="13" l="1"/>
  <c r="O845" i="13"/>
  <c r="P845" i="13" s="1"/>
  <c r="Q845" i="13" s="1"/>
  <c r="N847" i="13" l="1"/>
  <c r="O846" i="13"/>
  <c r="P846" i="13" s="1"/>
  <c r="Q846" i="13" s="1"/>
  <c r="N848" i="13" l="1"/>
  <c r="O847" i="13"/>
  <c r="P847" i="13" s="1"/>
  <c r="Q847" i="13" s="1"/>
  <c r="N849" i="13" l="1"/>
  <c r="O848" i="13"/>
  <c r="P848" i="13" s="1"/>
  <c r="Q848" i="13" s="1"/>
  <c r="N850" i="13" l="1"/>
  <c r="O849" i="13"/>
  <c r="P849" i="13" s="1"/>
  <c r="Q849" i="13" s="1"/>
  <c r="N851" i="13" l="1"/>
  <c r="O850" i="13"/>
  <c r="P850" i="13" s="1"/>
  <c r="Q850" i="13" s="1"/>
  <c r="N852" i="13" l="1"/>
  <c r="O851" i="13"/>
  <c r="P851" i="13" s="1"/>
  <c r="Q851" i="13" s="1"/>
  <c r="N853" i="13" l="1"/>
  <c r="O852" i="13"/>
  <c r="P852" i="13" s="1"/>
  <c r="Q852" i="13" s="1"/>
  <c r="N854" i="13" l="1"/>
  <c r="O853" i="13"/>
  <c r="P853" i="13" s="1"/>
  <c r="Q853" i="13" s="1"/>
  <c r="N855" i="13" l="1"/>
  <c r="O854" i="13"/>
  <c r="P854" i="13" s="1"/>
  <c r="Q854" i="13" s="1"/>
  <c r="N856" i="13" l="1"/>
  <c r="O855" i="13"/>
  <c r="P855" i="13" s="1"/>
  <c r="Q855" i="13" s="1"/>
  <c r="N857" i="13" l="1"/>
  <c r="O856" i="13"/>
  <c r="P856" i="13" s="1"/>
  <c r="Q856" i="13" s="1"/>
  <c r="N858" i="13" l="1"/>
  <c r="O857" i="13"/>
  <c r="P857" i="13" s="1"/>
  <c r="Q857" i="13" s="1"/>
  <c r="N859" i="13" l="1"/>
  <c r="O858" i="13"/>
  <c r="P858" i="13" s="1"/>
  <c r="Q858" i="13" s="1"/>
  <c r="N860" i="13" l="1"/>
  <c r="O859" i="13"/>
  <c r="P859" i="13" s="1"/>
  <c r="Q859" i="13" s="1"/>
  <c r="N861" i="13" l="1"/>
  <c r="O860" i="13"/>
  <c r="P860" i="13" s="1"/>
  <c r="Q860" i="13" s="1"/>
  <c r="N862" i="13" l="1"/>
  <c r="O861" i="13"/>
  <c r="P861" i="13" s="1"/>
  <c r="Q861" i="13" s="1"/>
  <c r="N863" i="13" l="1"/>
  <c r="O862" i="13"/>
  <c r="P862" i="13" s="1"/>
  <c r="Q862" i="13" s="1"/>
  <c r="N864" i="13" l="1"/>
  <c r="O863" i="13"/>
  <c r="P863" i="13" s="1"/>
  <c r="Q863" i="13" s="1"/>
  <c r="N865" i="13" l="1"/>
  <c r="O864" i="13"/>
  <c r="P864" i="13" s="1"/>
  <c r="Q864" i="13" s="1"/>
  <c r="N866" i="13" l="1"/>
  <c r="O865" i="13"/>
  <c r="P865" i="13" s="1"/>
  <c r="Q865" i="13" s="1"/>
  <c r="N867" i="13" l="1"/>
  <c r="O866" i="13"/>
  <c r="P866" i="13" s="1"/>
  <c r="Q866" i="13" s="1"/>
  <c r="N868" i="13" l="1"/>
  <c r="O867" i="13"/>
  <c r="P867" i="13" s="1"/>
  <c r="Q867" i="13" s="1"/>
  <c r="N869" i="13" l="1"/>
  <c r="O868" i="13"/>
  <c r="P868" i="13" s="1"/>
  <c r="Q868" i="13" s="1"/>
  <c r="N870" i="13" l="1"/>
  <c r="O869" i="13"/>
  <c r="P869" i="13" s="1"/>
  <c r="Q869" i="13" s="1"/>
  <c r="N871" i="13" l="1"/>
  <c r="O870" i="13"/>
  <c r="P870" i="13" s="1"/>
  <c r="Q870" i="13" s="1"/>
  <c r="N872" i="13" l="1"/>
  <c r="O871" i="13"/>
  <c r="P871" i="13" s="1"/>
  <c r="Q871" i="13" s="1"/>
  <c r="N873" i="13" l="1"/>
  <c r="O872" i="13"/>
  <c r="P872" i="13" s="1"/>
  <c r="Q872" i="13" s="1"/>
  <c r="N874" i="13" l="1"/>
  <c r="O873" i="13"/>
  <c r="P873" i="13" s="1"/>
  <c r="Q873" i="13" s="1"/>
  <c r="N875" i="13" l="1"/>
  <c r="O874" i="13"/>
  <c r="P874" i="13" s="1"/>
  <c r="Q874" i="13" s="1"/>
  <c r="N876" i="13" l="1"/>
  <c r="O875" i="13"/>
  <c r="P875" i="13" s="1"/>
  <c r="Q875" i="13" s="1"/>
  <c r="N877" i="13" l="1"/>
  <c r="O876" i="13"/>
  <c r="P876" i="13" s="1"/>
  <c r="Q876" i="13" s="1"/>
  <c r="N878" i="13" l="1"/>
  <c r="O877" i="13"/>
  <c r="P877" i="13" s="1"/>
  <c r="Q877" i="13" s="1"/>
  <c r="N879" i="13" l="1"/>
  <c r="O878" i="13"/>
  <c r="P878" i="13" s="1"/>
  <c r="Q878" i="13" s="1"/>
  <c r="N880" i="13" l="1"/>
  <c r="O879" i="13"/>
  <c r="P879" i="13" s="1"/>
  <c r="Q879" i="13" s="1"/>
  <c r="N881" i="13" l="1"/>
  <c r="O880" i="13"/>
  <c r="P880" i="13" s="1"/>
  <c r="Q880" i="13" s="1"/>
  <c r="N882" i="13" l="1"/>
  <c r="O881" i="13"/>
  <c r="P881" i="13" s="1"/>
  <c r="Q881" i="13" s="1"/>
  <c r="N883" i="13" l="1"/>
  <c r="O882" i="13"/>
  <c r="P882" i="13" s="1"/>
  <c r="Q882" i="13" s="1"/>
  <c r="N884" i="13" l="1"/>
  <c r="O883" i="13"/>
  <c r="P883" i="13" s="1"/>
  <c r="Q883" i="13" s="1"/>
  <c r="N885" i="13" l="1"/>
  <c r="O884" i="13"/>
  <c r="P884" i="13" s="1"/>
  <c r="Q884" i="13" s="1"/>
  <c r="N886" i="13" l="1"/>
  <c r="O885" i="13"/>
  <c r="P885" i="13" s="1"/>
  <c r="Q885" i="13" s="1"/>
  <c r="N887" i="13" l="1"/>
  <c r="O886" i="13"/>
  <c r="P886" i="13" s="1"/>
  <c r="Q886" i="13" s="1"/>
  <c r="N888" i="13" l="1"/>
  <c r="O887" i="13"/>
  <c r="P887" i="13" s="1"/>
  <c r="Q887" i="13" s="1"/>
  <c r="N889" i="13" l="1"/>
  <c r="O888" i="13"/>
  <c r="P888" i="13" s="1"/>
  <c r="Q888" i="13" s="1"/>
  <c r="N890" i="13" l="1"/>
  <c r="O889" i="13"/>
  <c r="P889" i="13" s="1"/>
  <c r="Q889" i="13" s="1"/>
  <c r="N891" i="13" l="1"/>
  <c r="O890" i="13"/>
  <c r="P890" i="13" s="1"/>
  <c r="Q890" i="13" s="1"/>
  <c r="N892" i="13" l="1"/>
  <c r="O891" i="13"/>
  <c r="P891" i="13" s="1"/>
  <c r="Q891" i="13" s="1"/>
  <c r="N893" i="13" l="1"/>
  <c r="O892" i="13"/>
  <c r="P892" i="13" s="1"/>
  <c r="Q892" i="13" s="1"/>
  <c r="N894" i="13" l="1"/>
  <c r="O893" i="13"/>
  <c r="P893" i="13" s="1"/>
  <c r="Q893" i="13" s="1"/>
  <c r="N895" i="13" l="1"/>
  <c r="O894" i="13"/>
  <c r="P894" i="13" s="1"/>
  <c r="Q894" i="13" s="1"/>
  <c r="N896" i="13" l="1"/>
  <c r="O895" i="13"/>
  <c r="P895" i="13" s="1"/>
  <c r="Q895" i="13" s="1"/>
  <c r="N897" i="13" l="1"/>
  <c r="O896" i="13"/>
  <c r="P896" i="13" s="1"/>
  <c r="Q896" i="13" s="1"/>
  <c r="N898" i="13" l="1"/>
  <c r="O897" i="13"/>
  <c r="P897" i="13" s="1"/>
  <c r="Q897" i="13" s="1"/>
  <c r="N899" i="13" l="1"/>
  <c r="O898" i="13"/>
  <c r="P898" i="13" s="1"/>
  <c r="Q898" i="13" s="1"/>
  <c r="N900" i="13" l="1"/>
  <c r="O899" i="13"/>
  <c r="P899" i="13" s="1"/>
  <c r="Q899" i="13" s="1"/>
  <c r="N901" i="13" l="1"/>
  <c r="O900" i="13"/>
  <c r="P900" i="13" s="1"/>
  <c r="Q900" i="13" s="1"/>
  <c r="N902" i="13" l="1"/>
  <c r="O901" i="13"/>
  <c r="P901" i="13" s="1"/>
  <c r="Q901" i="13" s="1"/>
  <c r="N903" i="13" l="1"/>
  <c r="O902" i="13"/>
  <c r="P902" i="13" s="1"/>
  <c r="Q902" i="13" s="1"/>
  <c r="N904" i="13" l="1"/>
  <c r="O903" i="13"/>
  <c r="P903" i="13" s="1"/>
  <c r="Q903" i="13" s="1"/>
  <c r="N905" i="13" l="1"/>
  <c r="O904" i="13"/>
  <c r="P904" i="13" s="1"/>
  <c r="Q904" i="13" s="1"/>
  <c r="N906" i="13" l="1"/>
  <c r="O905" i="13"/>
  <c r="P905" i="13" s="1"/>
  <c r="Q905" i="13" s="1"/>
  <c r="N907" i="13" l="1"/>
  <c r="O906" i="13"/>
  <c r="P906" i="13" s="1"/>
  <c r="Q906" i="13" s="1"/>
  <c r="N908" i="13" l="1"/>
  <c r="O907" i="13"/>
  <c r="P907" i="13" s="1"/>
  <c r="Q907" i="13" s="1"/>
  <c r="N909" i="13" l="1"/>
  <c r="O908" i="13"/>
  <c r="P908" i="13" s="1"/>
  <c r="Q908" i="13" s="1"/>
  <c r="N910" i="13" l="1"/>
  <c r="O909" i="13"/>
  <c r="P909" i="13" s="1"/>
  <c r="Q909" i="13" s="1"/>
  <c r="N911" i="13" l="1"/>
  <c r="O910" i="13"/>
  <c r="P910" i="13" s="1"/>
  <c r="Q910" i="13" s="1"/>
  <c r="N912" i="13" l="1"/>
  <c r="O911" i="13"/>
  <c r="P911" i="13" s="1"/>
  <c r="Q911" i="13" s="1"/>
  <c r="N913" i="13" l="1"/>
  <c r="O912" i="13"/>
  <c r="P912" i="13" s="1"/>
  <c r="Q912" i="13" s="1"/>
  <c r="N914" i="13" l="1"/>
  <c r="O913" i="13"/>
  <c r="P913" i="13" s="1"/>
  <c r="Q913" i="13" s="1"/>
  <c r="N915" i="13" l="1"/>
  <c r="O914" i="13"/>
  <c r="P914" i="13" s="1"/>
  <c r="Q914" i="13" s="1"/>
  <c r="N916" i="13" l="1"/>
  <c r="O915" i="13"/>
  <c r="P915" i="13" s="1"/>
  <c r="Q915" i="13" s="1"/>
  <c r="N917" i="13" l="1"/>
  <c r="O916" i="13"/>
  <c r="P916" i="13" s="1"/>
  <c r="Q916" i="13" s="1"/>
  <c r="N918" i="13" l="1"/>
  <c r="O917" i="13"/>
  <c r="P917" i="13" s="1"/>
  <c r="Q917" i="13" s="1"/>
  <c r="N919" i="13" l="1"/>
  <c r="O918" i="13"/>
  <c r="P918" i="13" s="1"/>
  <c r="Q918" i="13" s="1"/>
  <c r="N920" i="13" l="1"/>
  <c r="O919" i="13"/>
  <c r="P919" i="13" s="1"/>
  <c r="Q919" i="13" s="1"/>
  <c r="N921" i="13" l="1"/>
  <c r="O920" i="13"/>
  <c r="P920" i="13" s="1"/>
  <c r="Q920" i="13" s="1"/>
  <c r="N922" i="13" l="1"/>
  <c r="O921" i="13"/>
  <c r="P921" i="13" s="1"/>
  <c r="Q921" i="13" s="1"/>
  <c r="N923" i="13" l="1"/>
  <c r="O922" i="13"/>
  <c r="P922" i="13" s="1"/>
  <c r="Q922" i="13" s="1"/>
  <c r="N924" i="13" l="1"/>
  <c r="O923" i="13"/>
  <c r="P923" i="13" s="1"/>
  <c r="Q923" i="13" s="1"/>
  <c r="N925" i="13" l="1"/>
  <c r="O924" i="13"/>
  <c r="P924" i="13" s="1"/>
  <c r="Q924" i="13" s="1"/>
  <c r="N926" i="13" l="1"/>
  <c r="O925" i="13"/>
  <c r="P925" i="13" s="1"/>
  <c r="Q925" i="13" s="1"/>
  <c r="N927" i="13" l="1"/>
  <c r="O926" i="13"/>
  <c r="P926" i="13" s="1"/>
  <c r="Q926" i="13" s="1"/>
  <c r="N928" i="13" l="1"/>
  <c r="O927" i="13"/>
  <c r="P927" i="13" s="1"/>
  <c r="Q927" i="13" s="1"/>
  <c r="N929" i="13" l="1"/>
  <c r="O928" i="13"/>
  <c r="P928" i="13" s="1"/>
  <c r="Q928" i="13" s="1"/>
  <c r="N930" i="13" l="1"/>
  <c r="O929" i="13"/>
  <c r="P929" i="13" s="1"/>
  <c r="Q929" i="13" s="1"/>
  <c r="N931" i="13" l="1"/>
  <c r="O930" i="13"/>
  <c r="P930" i="13" s="1"/>
  <c r="Q930" i="13" s="1"/>
  <c r="N932" i="13" l="1"/>
  <c r="O931" i="13"/>
  <c r="P931" i="13" s="1"/>
  <c r="Q931" i="13" s="1"/>
  <c r="N933" i="13" l="1"/>
  <c r="O932" i="13"/>
  <c r="P932" i="13" s="1"/>
  <c r="Q932" i="13" s="1"/>
  <c r="N934" i="13" l="1"/>
  <c r="O933" i="13"/>
  <c r="P933" i="13" s="1"/>
  <c r="Q933" i="13" s="1"/>
  <c r="N935" i="13" l="1"/>
  <c r="O934" i="13"/>
  <c r="P934" i="13" s="1"/>
  <c r="Q934" i="13" s="1"/>
  <c r="N936" i="13" l="1"/>
  <c r="O935" i="13"/>
  <c r="P935" i="13" s="1"/>
  <c r="Q935" i="13" s="1"/>
  <c r="N937" i="13" l="1"/>
  <c r="O936" i="13"/>
  <c r="P936" i="13" s="1"/>
  <c r="Q936" i="13" s="1"/>
  <c r="N938" i="13" l="1"/>
  <c r="O937" i="13"/>
  <c r="P937" i="13" s="1"/>
  <c r="Q937" i="13" s="1"/>
  <c r="N939" i="13" l="1"/>
  <c r="O938" i="13"/>
  <c r="P938" i="13" s="1"/>
  <c r="Q938" i="13" s="1"/>
  <c r="N940" i="13" l="1"/>
  <c r="O939" i="13"/>
  <c r="P939" i="13" s="1"/>
  <c r="Q939" i="13" s="1"/>
  <c r="N941" i="13" l="1"/>
  <c r="O940" i="13"/>
  <c r="P940" i="13" s="1"/>
  <c r="Q940" i="13" s="1"/>
  <c r="N942" i="13" l="1"/>
  <c r="O941" i="13"/>
  <c r="P941" i="13" s="1"/>
  <c r="Q941" i="13" s="1"/>
  <c r="N943" i="13" l="1"/>
  <c r="O942" i="13"/>
  <c r="P942" i="13" s="1"/>
  <c r="Q942" i="13" s="1"/>
  <c r="N944" i="13" l="1"/>
  <c r="O943" i="13"/>
  <c r="P943" i="13" s="1"/>
  <c r="Q943" i="13" s="1"/>
  <c r="N945" i="13" l="1"/>
  <c r="O944" i="13"/>
  <c r="P944" i="13" s="1"/>
  <c r="Q944" i="13" s="1"/>
  <c r="N946" i="13" l="1"/>
  <c r="O945" i="13"/>
  <c r="P945" i="13" s="1"/>
  <c r="Q945" i="13" s="1"/>
  <c r="N947" i="13" l="1"/>
  <c r="O946" i="13"/>
  <c r="P946" i="13" s="1"/>
  <c r="Q946" i="13" s="1"/>
  <c r="N948" i="13" l="1"/>
  <c r="O947" i="13"/>
  <c r="P947" i="13" s="1"/>
  <c r="Q947" i="13" s="1"/>
  <c r="N949" i="13" l="1"/>
  <c r="O948" i="13"/>
  <c r="P948" i="13" s="1"/>
  <c r="Q948" i="13" s="1"/>
  <c r="N950" i="13" l="1"/>
  <c r="O949" i="13"/>
  <c r="P949" i="13" s="1"/>
  <c r="Q949" i="13" s="1"/>
  <c r="N951" i="13" l="1"/>
  <c r="O950" i="13"/>
  <c r="P950" i="13" s="1"/>
  <c r="Q950" i="13" s="1"/>
  <c r="N952" i="13" l="1"/>
  <c r="O951" i="13"/>
  <c r="P951" i="13" s="1"/>
  <c r="Q951" i="13" s="1"/>
  <c r="N953" i="13" l="1"/>
  <c r="O952" i="13"/>
  <c r="P952" i="13" s="1"/>
  <c r="Q952" i="13" s="1"/>
  <c r="N954" i="13" l="1"/>
  <c r="O953" i="13"/>
  <c r="P953" i="13" s="1"/>
  <c r="Q953" i="13" s="1"/>
  <c r="N955" i="13" l="1"/>
  <c r="O954" i="13"/>
  <c r="P954" i="13" s="1"/>
  <c r="Q954" i="13" s="1"/>
  <c r="N956" i="13" l="1"/>
  <c r="O955" i="13"/>
  <c r="P955" i="13" s="1"/>
  <c r="Q955" i="13" s="1"/>
  <c r="N957" i="13" l="1"/>
  <c r="O956" i="13"/>
  <c r="P956" i="13" s="1"/>
  <c r="Q956" i="13" s="1"/>
  <c r="N958" i="13" l="1"/>
  <c r="O957" i="13"/>
  <c r="P957" i="13" s="1"/>
  <c r="Q957" i="13" s="1"/>
  <c r="N959" i="13" l="1"/>
  <c r="O958" i="13"/>
  <c r="P958" i="13" s="1"/>
  <c r="Q958" i="13" s="1"/>
  <c r="N960" i="13" l="1"/>
  <c r="O959" i="13"/>
  <c r="P959" i="13" s="1"/>
  <c r="Q959" i="13" s="1"/>
  <c r="N961" i="13" l="1"/>
  <c r="O960" i="13"/>
  <c r="P960" i="13" s="1"/>
  <c r="Q960" i="13" s="1"/>
  <c r="N962" i="13" l="1"/>
  <c r="O961" i="13"/>
  <c r="P961" i="13" s="1"/>
  <c r="Q961" i="13" s="1"/>
  <c r="N963" i="13" l="1"/>
  <c r="O962" i="13"/>
  <c r="P962" i="13" s="1"/>
  <c r="Q962" i="13" s="1"/>
  <c r="N964" i="13" l="1"/>
  <c r="O963" i="13"/>
  <c r="P963" i="13" s="1"/>
  <c r="Q963" i="13" s="1"/>
  <c r="N965" i="13" l="1"/>
  <c r="O964" i="13"/>
  <c r="P964" i="13" s="1"/>
  <c r="Q964" i="13" s="1"/>
  <c r="N966" i="13" l="1"/>
  <c r="O965" i="13"/>
  <c r="P965" i="13" s="1"/>
  <c r="Q965" i="13" s="1"/>
  <c r="N967" i="13" l="1"/>
  <c r="O966" i="13"/>
  <c r="P966" i="13" s="1"/>
  <c r="Q966" i="13" s="1"/>
  <c r="N968" i="13" l="1"/>
  <c r="O967" i="13"/>
  <c r="P967" i="13" s="1"/>
  <c r="Q967" i="13" s="1"/>
  <c r="N969" i="13" l="1"/>
  <c r="O968" i="13"/>
  <c r="P968" i="13" s="1"/>
  <c r="Q968" i="13" s="1"/>
  <c r="N970" i="13" l="1"/>
  <c r="O969" i="13"/>
  <c r="P969" i="13" s="1"/>
  <c r="Q969" i="13" s="1"/>
  <c r="N971" i="13" l="1"/>
  <c r="O970" i="13"/>
  <c r="P970" i="13" s="1"/>
  <c r="Q970" i="13" s="1"/>
  <c r="N972" i="13" l="1"/>
  <c r="O971" i="13"/>
  <c r="P971" i="13" s="1"/>
  <c r="Q971" i="13" s="1"/>
  <c r="N973" i="13" l="1"/>
  <c r="O972" i="13"/>
  <c r="P972" i="13" s="1"/>
  <c r="Q972" i="13" s="1"/>
  <c r="N974" i="13" l="1"/>
  <c r="O973" i="13"/>
  <c r="P973" i="13" s="1"/>
  <c r="Q973" i="13" s="1"/>
  <c r="N975" i="13" l="1"/>
  <c r="O974" i="13"/>
  <c r="P974" i="13" s="1"/>
  <c r="Q974" i="13" s="1"/>
  <c r="N976" i="13" l="1"/>
  <c r="O975" i="13"/>
  <c r="P975" i="13" s="1"/>
  <c r="Q975" i="13" s="1"/>
  <c r="N977" i="13" l="1"/>
  <c r="O976" i="13"/>
  <c r="P976" i="13" s="1"/>
  <c r="Q976" i="13" s="1"/>
  <c r="N978" i="13" l="1"/>
  <c r="O977" i="13"/>
  <c r="P977" i="13" s="1"/>
  <c r="Q977" i="13" s="1"/>
  <c r="N979" i="13" l="1"/>
  <c r="O978" i="13"/>
  <c r="P978" i="13" s="1"/>
  <c r="Q978" i="13" s="1"/>
  <c r="N980" i="13" l="1"/>
  <c r="O979" i="13"/>
  <c r="P979" i="13" s="1"/>
  <c r="Q979" i="13" s="1"/>
  <c r="N981" i="13" l="1"/>
  <c r="O980" i="13"/>
  <c r="P980" i="13" s="1"/>
  <c r="Q980" i="13" s="1"/>
  <c r="N982" i="13" l="1"/>
  <c r="O981" i="13"/>
  <c r="P981" i="13" s="1"/>
  <c r="Q981" i="13" s="1"/>
  <c r="N983" i="13" l="1"/>
  <c r="O982" i="13"/>
  <c r="P982" i="13" s="1"/>
  <c r="Q982" i="13" s="1"/>
  <c r="N984" i="13" l="1"/>
  <c r="O983" i="13"/>
  <c r="P983" i="13" s="1"/>
  <c r="Q983" i="13" s="1"/>
  <c r="N985" i="13" l="1"/>
  <c r="O984" i="13"/>
  <c r="P984" i="13" s="1"/>
  <c r="Q984" i="13" s="1"/>
  <c r="N986" i="13" l="1"/>
  <c r="O985" i="13"/>
  <c r="P985" i="13" s="1"/>
  <c r="Q985" i="13" s="1"/>
  <c r="N987" i="13" l="1"/>
  <c r="O986" i="13"/>
  <c r="P986" i="13" s="1"/>
  <c r="Q986" i="13" s="1"/>
  <c r="N988" i="13" l="1"/>
  <c r="O987" i="13"/>
  <c r="P987" i="13" s="1"/>
  <c r="Q987" i="13" s="1"/>
  <c r="N989" i="13" l="1"/>
  <c r="O988" i="13"/>
  <c r="P988" i="13" s="1"/>
  <c r="Q988" i="13" s="1"/>
  <c r="N990" i="13" l="1"/>
  <c r="O989" i="13"/>
  <c r="P989" i="13" s="1"/>
  <c r="Q989" i="13" s="1"/>
  <c r="N991" i="13" l="1"/>
  <c r="O990" i="13"/>
  <c r="P990" i="13" s="1"/>
  <c r="Q990" i="13" s="1"/>
  <c r="N992" i="13" l="1"/>
  <c r="O991" i="13"/>
  <c r="P991" i="13" s="1"/>
  <c r="Q991" i="13" s="1"/>
  <c r="N993" i="13" l="1"/>
  <c r="O992" i="13"/>
  <c r="P992" i="13" s="1"/>
  <c r="Q992" i="13" s="1"/>
  <c r="N994" i="13" l="1"/>
  <c r="O993" i="13"/>
  <c r="P993" i="13" s="1"/>
  <c r="Q993" i="13" s="1"/>
  <c r="N995" i="13" l="1"/>
  <c r="O994" i="13"/>
  <c r="P994" i="13" s="1"/>
  <c r="Q994" i="13" s="1"/>
  <c r="N996" i="13" l="1"/>
  <c r="O995" i="13"/>
  <c r="P995" i="13" s="1"/>
  <c r="Q995" i="13" s="1"/>
  <c r="N997" i="13" l="1"/>
  <c r="O996" i="13"/>
  <c r="P996" i="13" s="1"/>
  <c r="Q996" i="13" s="1"/>
  <c r="N998" i="13" l="1"/>
  <c r="O997" i="13"/>
  <c r="P997" i="13" s="1"/>
  <c r="Q997" i="13" s="1"/>
  <c r="N999" i="13" l="1"/>
  <c r="O998" i="13"/>
  <c r="P998" i="13" s="1"/>
  <c r="Q998" i="13" s="1"/>
  <c r="N1000" i="13" l="1"/>
  <c r="O999" i="13"/>
  <c r="P999" i="13" s="1"/>
  <c r="Q999" i="13" s="1"/>
  <c r="N1001" i="13" l="1"/>
  <c r="O1000" i="13"/>
  <c r="P1000" i="13" s="1"/>
  <c r="Q1000" i="13" s="1"/>
  <c r="N1002" i="13" l="1"/>
  <c r="O1001" i="13"/>
  <c r="P1001" i="13" s="1"/>
  <c r="Q1001" i="13" s="1"/>
  <c r="N1003" i="13" l="1"/>
  <c r="O1002" i="13"/>
  <c r="P1002" i="13" s="1"/>
  <c r="Q1002" i="13" s="1"/>
  <c r="N1004" i="13" l="1"/>
  <c r="O1003" i="13"/>
  <c r="P1003" i="13" s="1"/>
  <c r="Q1003" i="13" s="1"/>
  <c r="N1005" i="13" l="1"/>
  <c r="O1004" i="13"/>
  <c r="P1004" i="13" s="1"/>
  <c r="Q1004" i="13" s="1"/>
  <c r="N1006" i="13" l="1"/>
  <c r="O1005" i="13"/>
  <c r="P1005" i="13" s="1"/>
  <c r="Q1005" i="13" s="1"/>
  <c r="N1007" i="13" l="1"/>
  <c r="O1006" i="13"/>
  <c r="P1006" i="13" s="1"/>
  <c r="Q1006" i="13" s="1"/>
  <c r="N1008" i="13" l="1"/>
  <c r="O1007" i="13"/>
  <c r="P1007" i="13" s="1"/>
  <c r="Q1007" i="13" s="1"/>
  <c r="N1009" i="13" l="1"/>
  <c r="O1008" i="13"/>
  <c r="P1008" i="13" s="1"/>
  <c r="Q1008" i="13" s="1"/>
  <c r="N1010" i="13" l="1"/>
  <c r="O1009" i="13"/>
  <c r="P1009" i="13" s="1"/>
  <c r="Q1009" i="13" s="1"/>
  <c r="N1011" i="13" l="1"/>
  <c r="O1010" i="13"/>
  <c r="P1010" i="13" s="1"/>
  <c r="Q1010" i="13" s="1"/>
  <c r="N1012" i="13" l="1"/>
  <c r="O1011" i="13"/>
  <c r="P1011" i="13" s="1"/>
  <c r="Q1011" i="13" s="1"/>
  <c r="N1013" i="13" l="1"/>
  <c r="O1012" i="13"/>
  <c r="P1012" i="13" s="1"/>
  <c r="Q1012" i="13" s="1"/>
  <c r="N1014" i="13" l="1"/>
  <c r="O1013" i="13"/>
  <c r="P1013" i="13" s="1"/>
  <c r="Q1013" i="13" s="1"/>
  <c r="N1015" i="13" l="1"/>
  <c r="O1014" i="13"/>
  <c r="P1014" i="13" s="1"/>
  <c r="Q1014" i="13" s="1"/>
  <c r="N1016" i="13" l="1"/>
  <c r="O1015" i="13"/>
  <c r="P1015" i="13" s="1"/>
  <c r="Q1015" i="13" s="1"/>
  <c r="N1017" i="13" l="1"/>
  <c r="O1016" i="13"/>
  <c r="P1016" i="13" s="1"/>
  <c r="Q1016" i="13" s="1"/>
  <c r="N1018" i="13" l="1"/>
  <c r="O1017" i="13"/>
  <c r="P1017" i="13" s="1"/>
  <c r="Q1017" i="13" s="1"/>
  <c r="N1019" i="13" l="1"/>
  <c r="O1018" i="13"/>
  <c r="P1018" i="13" s="1"/>
  <c r="Q1018" i="13" s="1"/>
  <c r="N1020" i="13" l="1"/>
  <c r="O1019" i="13"/>
  <c r="P1019" i="13" s="1"/>
  <c r="Q1019" i="13" s="1"/>
  <c r="N1021" i="13" l="1"/>
  <c r="O1020" i="13"/>
  <c r="P1020" i="13" s="1"/>
  <c r="Q1020" i="13" s="1"/>
  <c r="N1022" i="13" l="1"/>
  <c r="O1021" i="13"/>
  <c r="P1021" i="13" s="1"/>
  <c r="Q1021" i="13" s="1"/>
  <c r="N1023" i="13" l="1"/>
  <c r="O1022" i="13"/>
  <c r="P1022" i="13" s="1"/>
  <c r="Q1022" i="13" s="1"/>
  <c r="N1024" i="13" l="1"/>
  <c r="O1023" i="13"/>
  <c r="P1023" i="13" s="1"/>
  <c r="Q1023" i="13" s="1"/>
  <c r="N1025" i="13" l="1"/>
  <c r="O1024" i="13"/>
  <c r="P1024" i="13" s="1"/>
  <c r="Q1024" i="13" s="1"/>
  <c r="N1026" i="13" l="1"/>
  <c r="O1025" i="13"/>
  <c r="P1025" i="13" s="1"/>
  <c r="Q1025" i="13" s="1"/>
  <c r="N1027" i="13" l="1"/>
  <c r="O1026" i="13"/>
  <c r="P1026" i="13" s="1"/>
  <c r="Q1026" i="13" s="1"/>
  <c r="N1028" i="13" l="1"/>
  <c r="O1027" i="13"/>
  <c r="P1027" i="13" s="1"/>
  <c r="Q1027" i="13" s="1"/>
  <c r="N1029" i="13" l="1"/>
  <c r="O1028" i="13"/>
  <c r="P1028" i="13" s="1"/>
  <c r="Q1028" i="13" s="1"/>
  <c r="N1030" i="13" l="1"/>
  <c r="O1029" i="13"/>
  <c r="P1029" i="13" s="1"/>
  <c r="Q1029" i="13" s="1"/>
  <c r="N1031" i="13" l="1"/>
  <c r="O1030" i="13"/>
  <c r="P1030" i="13" s="1"/>
  <c r="Q1030" i="13" s="1"/>
  <c r="N1032" i="13" l="1"/>
  <c r="O1031" i="13"/>
  <c r="P1031" i="13" s="1"/>
  <c r="Q1031" i="13" s="1"/>
  <c r="N1033" i="13" l="1"/>
  <c r="O1032" i="13"/>
  <c r="P1032" i="13" s="1"/>
  <c r="Q1032" i="13" s="1"/>
  <c r="N1034" i="13" l="1"/>
  <c r="O1033" i="13"/>
  <c r="P1033" i="13" s="1"/>
  <c r="Q1033" i="13" s="1"/>
  <c r="N1035" i="13" l="1"/>
  <c r="O1034" i="13"/>
  <c r="P1034" i="13" s="1"/>
  <c r="Q1034" i="13" s="1"/>
  <c r="N1036" i="13" l="1"/>
  <c r="O1035" i="13"/>
  <c r="P1035" i="13" s="1"/>
  <c r="Q1035" i="13" s="1"/>
  <c r="N1037" i="13" l="1"/>
  <c r="O1036" i="13"/>
  <c r="P1036" i="13" s="1"/>
  <c r="Q1036" i="13" s="1"/>
  <c r="N1038" i="13" l="1"/>
  <c r="O1037" i="13"/>
  <c r="P1037" i="13" s="1"/>
  <c r="Q1037" i="13" s="1"/>
  <c r="N1039" i="13" l="1"/>
  <c r="O1038" i="13"/>
  <c r="P1038" i="13" s="1"/>
  <c r="Q1038" i="13" s="1"/>
  <c r="N1040" i="13" l="1"/>
  <c r="O1039" i="13"/>
  <c r="P1039" i="13" s="1"/>
  <c r="Q1039" i="13" s="1"/>
  <c r="N1041" i="13" l="1"/>
  <c r="O1040" i="13"/>
  <c r="P1040" i="13" s="1"/>
  <c r="Q1040" i="13" s="1"/>
  <c r="N1042" i="13" l="1"/>
  <c r="O1041" i="13"/>
  <c r="P1041" i="13" s="1"/>
  <c r="Q1041" i="13" s="1"/>
  <c r="N1043" i="13" l="1"/>
  <c r="O1042" i="13"/>
  <c r="P1042" i="13" s="1"/>
  <c r="Q1042" i="13" s="1"/>
  <c r="N1044" i="13" l="1"/>
  <c r="O1043" i="13"/>
  <c r="P1043" i="13" s="1"/>
  <c r="Q1043" i="13" s="1"/>
  <c r="N1045" i="13" l="1"/>
  <c r="O1044" i="13"/>
  <c r="P1044" i="13" s="1"/>
  <c r="Q1044" i="13" s="1"/>
  <c r="N1046" i="13" l="1"/>
  <c r="O1045" i="13"/>
  <c r="P1045" i="13" s="1"/>
  <c r="Q1045" i="13" s="1"/>
  <c r="N1047" i="13" l="1"/>
  <c r="O1046" i="13"/>
  <c r="P1046" i="13" s="1"/>
  <c r="Q1046" i="13" s="1"/>
  <c r="N1048" i="13" l="1"/>
  <c r="O1047" i="13"/>
  <c r="P1047" i="13" s="1"/>
  <c r="Q1047" i="13" s="1"/>
  <c r="N1049" i="13" l="1"/>
  <c r="O1048" i="13"/>
  <c r="P1048" i="13" s="1"/>
  <c r="Q1048" i="13" s="1"/>
  <c r="N1050" i="13" l="1"/>
  <c r="O1049" i="13"/>
  <c r="P1049" i="13" s="1"/>
  <c r="Q1049" i="13" s="1"/>
  <c r="N1051" i="13" l="1"/>
  <c r="O1050" i="13"/>
  <c r="P1050" i="13" s="1"/>
  <c r="Q1050" i="13" s="1"/>
  <c r="N1052" i="13" l="1"/>
  <c r="O1051" i="13"/>
  <c r="P1051" i="13" s="1"/>
  <c r="Q1051" i="13" s="1"/>
  <c r="N1053" i="13" l="1"/>
  <c r="O1052" i="13"/>
  <c r="P1052" i="13" s="1"/>
  <c r="Q1052" i="13" s="1"/>
  <c r="N1054" i="13" l="1"/>
  <c r="O1053" i="13"/>
  <c r="P1053" i="13" s="1"/>
  <c r="Q1053" i="13" s="1"/>
  <c r="N1055" i="13" l="1"/>
  <c r="O1054" i="13"/>
  <c r="P1054" i="13" s="1"/>
  <c r="Q1054" i="13" s="1"/>
  <c r="N1056" i="13" l="1"/>
  <c r="O1055" i="13"/>
  <c r="P1055" i="13" s="1"/>
  <c r="Q1055" i="13" s="1"/>
  <c r="N1057" i="13" l="1"/>
  <c r="O1056" i="13"/>
  <c r="P1056" i="13" s="1"/>
  <c r="Q1056" i="13" s="1"/>
  <c r="N1058" i="13" l="1"/>
  <c r="O1057" i="13"/>
  <c r="P1057" i="13" s="1"/>
  <c r="Q1057" i="13" s="1"/>
  <c r="N1059" i="13" l="1"/>
  <c r="O1058" i="13"/>
  <c r="P1058" i="13" s="1"/>
  <c r="Q1058" i="13" s="1"/>
  <c r="N1060" i="13" l="1"/>
  <c r="O1059" i="13"/>
  <c r="P1059" i="13" s="1"/>
  <c r="Q1059" i="13" s="1"/>
  <c r="N1061" i="13" l="1"/>
  <c r="O1060" i="13"/>
  <c r="P1060" i="13" s="1"/>
  <c r="Q1060" i="13" s="1"/>
  <c r="N1062" i="13" l="1"/>
  <c r="O1061" i="13"/>
  <c r="P1061" i="13" s="1"/>
  <c r="Q1061" i="13" s="1"/>
  <c r="N1063" i="13" l="1"/>
  <c r="O1062" i="13"/>
  <c r="P1062" i="13" s="1"/>
  <c r="Q1062" i="13" s="1"/>
  <c r="N1064" i="13" l="1"/>
  <c r="O1063" i="13"/>
  <c r="P1063" i="13" s="1"/>
  <c r="Q1063" i="13" s="1"/>
  <c r="N1065" i="13" l="1"/>
  <c r="O1064" i="13"/>
  <c r="P1064" i="13" s="1"/>
  <c r="Q1064" i="13" s="1"/>
  <c r="N1066" i="13" l="1"/>
  <c r="O1065" i="13"/>
  <c r="P1065" i="13" s="1"/>
  <c r="Q1065" i="13" s="1"/>
  <c r="N1067" i="13" l="1"/>
  <c r="O1066" i="13"/>
  <c r="P1066" i="13" s="1"/>
  <c r="Q1066" i="13" s="1"/>
  <c r="N1068" i="13" l="1"/>
  <c r="O1067" i="13"/>
  <c r="P1067" i="13" s="1"/>
  <c r="Q1067" i="13" s="1"/>
  <c r="N1069" i="13" l="1"/>
  <c r="O1068" i="13"/>
  <c r="P1068" i="13" s="1"/>
  <c r="Q1068" i="13" s="1"/>
  <c r="N1070" i="13" l="1"/>
  <c r="O1069" i="13"/>
  <c r="P1069" i="13" s="1"/>
  <c r="Q1069" i="13" s="1"/>
  <c r="N1071" i="13" l="1"/>
  <c r="O1070" i="13"/>
  <c r="P1070" i="13" s="1"/>
  <c r="Q1070" i="13" s="1"/>
  <c r="N1072" i="13" l="1"/>
  <c r="O1071" i="13"/>
  <c r="P1071" i="13" s="1"/>
  <c r="Q1071" i="13" s="1"/>
  <c r="N1073" i="13" l="1"/>
  <c r="O1072" i="13"/>
  <c r="P1072" i="13" s="1"/>
  <c r="Q1072" i="13" s="1"/>
  <c r="N1074" i="13" l="1"/>
  <c r="O1073" i="13"/>
  <c r="P1073" i="13" s="1"/>
  <c r="Q1073" i="13" s="1"/>
  <c r="N1075" i="13" l="1"/>
  <c r="O1074" i="13"/>
  <c r="P1074" i="13" s="1"/>
  <c r="Q1074" i="13" s="1"/>
  <c r="N1076" i="13" l="1"/>
  <c r="O1075" i="13"/>
  <c r="P1075" i="13" s="1"/>
  <c r="Q1075" i="13" s="1"/>
  <c r="N1077" i="13" l="1"/>
  <c r="O1076" i="13"/>
  <c r="P1076" i="13" s="1"/>
  <c r="Q1076" i="13" s="1"/>
  <c r="N1078" i="13" l="1"/>
  <c r="O1077" i="13"/>
  <c r="P1077" i="13" s="1"/>
  <c r="Q1077" i="13" s="1"/>
  <c r="N1079" i="13" l="1"/>
  <c r="O1078" i="13"/>
  <c r="P1078" i="13" s="1"/>
  <c r="Q1078" i="13" s="1"/>
  <c r="N1080" i="13" l="1"/>
  <c r="O1079" i="13"/>
  <c r="P1079" i="13" s="1"/>
  <c r="Q1079" i="13" s="1"/>
  <c r="N1081" i="13" l="1"/>
  <c r="O1080" i="13"/>
  <c r="P1080" i="13" s="1"/>
  <c r="Q1080" i="13" s="1"/>
  <c r="N1082" i="13" l="1"/>
  <c r="O1081" i="13"/>
  <c r="P1081" i="13" s="1"/>
  <c r="Q1081" i="13" s="1"/>
  <c r="N1083" i="13" l="1"/>
  <c r="O1082" i="13"/>
  <c r="P1082" i="13" s="1"/>
  <c r="Q1082" i="13" s="1"/>
  <c r="N1084" i="13" l="1"/>
  <c r="O1083" i="13"/>
  <c r="P1083" i="13" s="1"/>
  <c r="Q1083" i="13" s="1"/>
  <c r="N1085" i="13" l="1"/>
  <c r="O1084" i="13"/>
  <c r="P1084" i="13" s="1"/>
  <c r="Q1084" i="13" s="1"/>
  <c r="N1086" i="13" l="1"/>
  <c r="O1085" i="13"/>
  <c r="P1085" i="13" s="1"/>
  <c r="Q1085" i="13" s="1"/>
  <c r="N1087" i="13" l="1"/>
  <c r="O1086" i="13"/>
  <c r="P1086" i="13" s="1"/>
  <c r="Q1086" i="13" s="1"/>
  <c r="N1088" i="13" l="1"/>
  <c r="O1087" i="13"/>
  <c r="P1087" i="13" s="1"/>
  <c r="Q1087" i="13" s="1"/>
  <c r="N1089" i="13" l="1"/>
  <c r="O1088" i="13"/>
  <c r="P1088" i="13" s="1"/>
  <c r="Q1088" i="13" s="1"/>
  <c r="N1090" i="13" l="1"/>
  <c r="O1089" i="13"/>
  <c r="P1089" i="13" s="1"/>
  <c r="Q1089" i="13" s="1"/>
  <c r="N1091" i="13" l="1"/>
  <c r="O1090" i="13"/>
  <c r="P1090" i="13" s="1"/>
  <c r="Q1090" i="13" s="1"/>
  <c r="N1092" i="13" l="1"/>
  <c r="O1091" i="13"/>
  <c r="P1091" i="13" s="1"/>
  <c r="Q1091" i="13" s="1"/>
  <c r="N1093" i="13" l="1"/>
  <c r="O1092" i="13"/>
  <c r="P1092" i="13" s="1"/>
  <c r="Q1092" i="13" s="1"/>
  <c r="N1094" i="13" l="1"/>
  <c r="O1093" i="13"/>
  <c r="P1093" i="13" s="1"/>
  <c r="Q1093" i="13" s="1"/>
  <c r="N1095" i="13" l="1"/>
  <c r="O1094" i="13"/>
  <c r="P1094" i="13" s="1"/>
  <c r="Q1094" i="13" s="1"/>
  <c r="N1096" i="13" l="1"/>
  <c r="O1095" i="13"/>
  <c r="P1095" i="13" s="1"/>
  <c r="Q1095" i="13" s="1"/>
  <c r="N1097" i="13" l="1"/>
  <c r="O1096" i="13"/>
  <c r="P1096" i="13" s="1"/>
  <c r="Q1096" i="13" s="1"/>
  <c r="N1098" i="13" l="1"/>
  <c r="O1097" i="13"/>
  <c r="P1097" i="13" s="1"/>
  <c r="Q1097" i="13" s="1"/>
  <c r="N1099" i="13" l="1"/>
  <c r="O1098" i="13"/>
  <c r="P1098" i="13" s="1"/>
  <c r="Q1098" i="13" s="1"/>
  <c r="N1100" i="13" l="1"/>
  <c r="O1099" i="13"/>
  <c r="P1099" i="13" s="1"/>
  <c r="Q1099" i="13" s="1"/>
  <c r="N1101" i="13" l="1"/>
  <c r="O1100" i="13"/>
  <c r="P1100" i="13" s="1"/>
  <c r="Q1100" i="13" s="1"/>
  <c r="N1102" i="13" l="1"/>
  <c r="O1101" i="13"/>
  <c r="P1101" i="13" s="1"/>
  <c r="Q1101" i="13" s="1"/>
  <c r="N1103" i="13" l="1"/>
  <c r="O1102" i="13"/>
  <c r="P1102" i="13" s="1"/>
  <c r="Q1102" i="13" s="1"/>
  <c r="N1104" i="13" l="1"/>
  <c r="O1103" i="13"/>
  <c r="P1103" i="13" s="1"/>
  <c r="Q1103" i="13" s="1"/>
  <c r="N1105" i="13" l="1"/>
  <c r="O1104" i="13"/>
  <c r="P1104" i="13" s="1"/>
  <c r="Q1104" i="13" s="1"/>
  <c r="N1106" i="13" l="1"/>
  <c r="O1105" i="13"/>
  <c r="P1105" i="13" s="1"/>
  <c r="Q1105" i="13" s="1"/>
  <c r="N1107" i="13" l="1"/>
  <c r="O1106" i="13"/>
  <c r="P1106" i="13" s="1"/>
  <c r="Q1106" i="13" s="1"/>
  <c r="N1108" i="13" l="1"/>
  <c r="O1107" i="13"/>
  <c r="P1107" i="13" s="1"/>
  <c r="Q1107" i="13" s="1"/>
  <c r="N1109" i="13" l="1"/>
  <c r="O1108" i="13"/>
  <c r="P1108" i="13" s="1"/>
  <c r="Q1108" i="13" s="1"/>
  <c r="N1110" i="13" l="1"/>
  <c r="O1109" i="13"/>
  <c r="P1109" i="13" s="1"/>
  <c r="Q1109" i="13" s="1"/>
  <c r="N1111" i="13" l="1"/>
  <c r="O1110" i="13"/>
  <c r="P1110" i="13" s="1"/>
  <c r="Q1110" i="13" s="1"/>
  <c r="N1112" i="13" l="1"/>
  <c r="O1111" i="13"/>
  <c r="P1111" i="13" s="1"/>
  <c r="Q1111" i="13" s="1"/>
  <c r="N1113" i="13" l="1"/>
  <c r="O1112" i="13"/>
  <c r="P1112" i="13" s="1"/>
  <c r="Q1112" i="13" s="1"/>
  <c r="N1114" i="13" l="1"/>
  <c r="O1113" i="13"/>
  <c r="P1113" i="13" s="1"/>
  <c r="Q1113" i="13" s="1"/>
  <c r="N1115" i="13" l="1"/>
  <c r="O1114" i="13"/>
  <c r="P1114" i="13" s="1"/>
  <c r="Q1114" i="13" s="1"/>
  <c r="N1116" i="13" l="1"/>
  <c r="O1115" i="13"/>
  <c r="P1115" i="13" s="1"/>
  <c r="Q1115" i="13" s="1"/>
  <c r="N1117" i="13" l="1"/>
  <c r="O1116" i="13"/>
  <c r="P1116" i="13" s="1"/>
  <c r="Q1116" i="13" s="1"/>
  <c r="N1118" i="13" l="1"/>
  <c r="O1117" i="13"/>
  <c r="P1117" i="13" s="1"/>
  <c r="Q1117" i="13" s="1"/>
  <c r="N1119" i="13" l="1"/>
  <c r="O1118" i="13"/>
  <c r="P1118" i="13" s="1"/>
  <c r="Q1118" i="13" s="1"/>
  <c r="N1120" i="13" l="1"/>
  <c r="O1119" i="13"/>
  <c r="P1119" i="13" s="1"/>
  <c r="Q1119" i="13" s="1"/>
  <c r="N1121" i="13" l="1"/>
  <c r="O1120" i="13"/>
  <c r="P1120" i="13" s="1"/>
  <c r="Q1120" i="13" s="1"/>
  <c r="N1122" i="13" l="1"/>
  <c r="O1121" i="13"/>
  <c r="P1121" i="13" s="1"/>
  <c r="Q1121" i="13" s="1"/>
  <c r="N1123" i="13" l="1"/>
  <c r="O1122" i="13"/>
  <c r="P1122" i="13" s="1"/>
  <c r="Q1122" i="13" s="1"/>
  <c r="N1124" i="13" l="1"/>
  <c r="O1123" i="13"/>
  <c r="P1123" i="13" s="1"/>
  <c r="Q1123" i="13" s="1"/>
  <c r="N1125" i="13" l="1"/>
  <c r="O1124" i="13"/>
  <c r="P1124" i="13" s="1"/>
  <c r="Q1124" i="13" s="1"/>
  <c r="N1126" i="13" l="1"/>
  <c r="O1125" i="13"/>
  <c r="P1125" i="13" s="1"/>
  <c r="Q1125" i="13" s="1"/>
  <c r="N1127" i="13" l="1"/>
  <c r="O1126" i="13"/>
  <c r="P1126" i="13" s="1"/>
  <c r="Q1126" i="13" s="1"/>
  <c r="N1128" i="13" l="1"/>
  <c r="O1127" i="13"/>
  <c r="P1127" i="13" s="1"/>
  <c r="Q1127" i="13" s="1"/>
  <c r="N1129" i="13" l="1"/>
  <c r="O1128" i="13"/>
  <c r="P1128" i="13" s="1"/>
  <c r="Q1128" i="13" s="1"/>
  <c r="N1130" i="13" l="1"/>
  <c r="O1129" i="13"/>
  <c r="P1129" i="13" s="1"/>
  <c r="Q1129" i="13" s="1"/>
  <c r="N1131" i="13" l="1"/>
  <c r="O1130" i="13"/>
  <c r="P1130" i="13" s="1"/>
  <c r="Q1130" i="13" s="1"/>
  <c r="N1132" i="13" l="1"/>
  <c r="O1131" i="13"/>
  <c r="P1131" i="13" s="1"/>
  <c r="Q1131" i="13" s="1"/>
  <c r="N1133" i="13" l="1"/>
  <c r="O1132" i="13"/>
  <c r="P1132" i="13" s="1"/>
  <c r="Q1132" i="13" s="1"/>
  <c r="N1134" i="13" l="1"/>
  <c r="O1133" i="13"/>
  <c r="P1133" i="13" s="1"/>
  <c r="Q1133" i="13" s="1"/>
  <c r="N1135" i="13" l="1"/>
  <c r="O1134" i="13"/>
  <c r="P1134" i="13" s="1"/>
  <c r="Q1134" i="13" s="1"/>
  <c r="N1136" i="13" l="1"/>
  <c r="O1135" i="13"/>
  <c r="P1135" i="13" s="1"/>
  <c r="Q1135" i="13" s="1"/>
  <c r="N1137" i="13" l="1"/>
  <c r="O1136" i="13"/>
  <c r="P1136" i="13" s="1"/>
  <c r="Q1136" i="13" s="1"/>
  <c r="N1138" i="13" l="1"/>
  <c r="O1137" i="13"/>
  <c r="P1137" i="13" s="1"/>
  <c r="Q1137" i="13" s="1"/>
  <c r="N1139" i="13" l="1"/>
  <c r="O1138" i="13"/>
  <c r="P1138" i="13" s="1"/>
  <c r="Q1138" i="13" s="1"/>
  <c r="N1140" i="13" l="1"/>
  <c r="O1139" i="13"/>
  <c r="P1139" i="13" s="1"/>
  <c r="Q1139" i="13" s="1"/>
  <c r="N1141" i="13" l="1"/>
  <c r="O1140" i="13"/>
  <c r="P1140" i="13" s="1"/>
  <c r="Q1140" i="13" s="1"/>
  <c r="N1142" i="13" l="1"/>
  <c r="O1141" i="13"/>
  <c r="P1141" i="13" s="1"/>
  <c r="Q1141" i="13" s="1"/>
  <c r="N1143" i="13" l="1"/>
  <c r="O1142" i="13"/>
  <c r="P1142" i="13" s="1"/>
  <c r="Q1142" i="13" s="1"/>
  <c r="N1144" i="13" l="1"/>
  <c r="O1143" i="13"/>
  <c r="P1143" i="13" s="1"/>
  <c r="Q1143" i="13" s="1"/>
  <c r="N1145" i="13" l="1"/>
  <c r="O1144" i="13"/>
  <c r="P1144" i="13" s="1"/>
  <c r="Q1144" i="13" s="1"/>
  <c r="N1146" i="13" l="1"/>
  <c r="O1145" i="13"/>
  <c r="P1145" i="13" s="1"/>
  <c r="Q1145" i="13" s="1"/>
  <c r="N1147" i="13" l="1"/>
  <c r="O1146" i="13"/>
  <c r="P1146" i="13" s="1"/>
  <c r="Q1146" i="13" s="1"/>
  <c r="N1148" i="13" l="1"/>
  <c r="O1147" i="13"/>
  <c r="P1147" i="13" s="1"/>
  <c r="Q1147" i="13" s="1"/>
  <c r="N1149" i="13" l="1"/>
  <c r="O1148" i="13"/>
  <c r="P1148" i="13" s="1"/>
  <c r="Q1148" i="13" s="1"/>
  <c r="N1150" i="13" l="1"/>
  <c r="O1149" i="13"/>
  <c r="P1149" i="13" s="1"/>
  <c r="Q1149" i="13" s="1"/>
  <c r="N1151" i="13" l="1"/>
  <c r="O1150" i="13"/>
  <c r="P1150" i="13" s="1"/>
  <c r="Q1150" i="13" s="1"/>
  <c r="N1152" i="13" l="1"/>
  <c r="O1151" i="13"/>
  <c r="P1151" i="13" s="1"/>
  <c r="Q1151" i="13" s="1"/>
  <c r="N1153" i="13" l="1"/>
  <c r="O1152" i="13"/>
  <c r="P1152" i="13" s="1"/>
  <c r="Q1152" i="13" s="1"/>
  <c r="N1154" i="13" l="1"/>
  <c r="O1153" i="13"/>
  <c r="P1153" i="13" s="1"/>
  <c r="Q1153" i="13" s="1"/>
  <c r="N1155" i="13" l="1"/>
  <c r="O1154" i="13"/>
  <c r="P1154" i="13" s="1"/>
  <c r="Q1154" i="13" s="1"/>
  <c r="N1156" i="13" l="1"/>
  <c r="O1155" i="13"/>
  <c r="P1155" i="13" s="1"/>
  <c r="Q1155" i="13" s="1"/>
  <c r="N1157" i="13" l="1"/>
  <c r="O1156" i="13"/>
  <c r="P1156" i="13" s="1"/>
  <c r="Q1156" i="13" s="1"/>
  <c r="N1158" i="13" l="1"/>
  <c r="O1157" i="13"/>
  <c r="P1157" i="13" s="1"/>
  <c r="Q1157" i="13" s="1"/>
  <c r="N1159" i="13" l="1"/>
  <c r="O1158" i="13"/>
  <c r="P1158" i="13" s="1"/>
  <c r="Q1158" i="13" s="1"/>
  <c r="N1160" i="13" l="1"/>
  <c r="O1159" i="13"/>
  <c r="P1159" i="13" s="1"/>
  <c r="Q1159" i="13" s="1"/>
  <c r="N1161" i="13" l="1"/>
  <c r="O1160" i="13"/>
  <c r="P1160" i="13" s="1"/>
  <c r="Q1160" i="13" s="1"/>
  <c r="N1162" i="13" l="1"/>
  <c r="O1161" i="13"/>
  <c r="P1161" i="13" s="1"/>
  <c r="Q1161" i="13" s="1"/>
  <c r="N1163" i="13" l="1"/>
  <c r="O1162" i="13"/>
  <c r="P1162" i="13" s="1"/>
  <c r="Q1162" i="13" s="1"/>
  <c r="N1164" i="13" l="1"/>
  <c r="O1163" i="13"/>
  <c r="P1163" i="13" s="1"/>
  <c r="Q1163" i="13" s="1"/>
  <c r="N1165" i="13" l="1"/>
  <c r="O1164" i="13"/>
  <c r="P1164" i="13" s="1"/>
  <c r="Q1164" i="13" s="1"/>
  <c r="N1166" i="13" l="1"/>
  <c r="O1165" i="13"/>
  <c r="P1165" i="13" s="1"/>
  <c r="Q1165" i="13" s="1"/>
  <c r="N1167" i="13" l="1"/>
  <c r="O1166" i="13"/>
  <c r="P1166" i="13" s="1"/>
  <c r="Q1166" i="13" s="1"/>
  <c r="N1168" i="13" l="1"/>
  <c r="O1167" i="13"/>
  <c r="P1167" i="13" s="1"/>
  <c r="Q1167" i="13" s="1"/>
  <c r="N1169" i="13" l="1"/>
  <c r="O1168" i="13"/>
  <c r="P1168" i="13" s="1"/>
  <c r="Q1168" i="13" s="1"/>
  <c r="N1170" i="13" l="1"/>
  <c r="O1169" i="13"/>
  <c r="P1169" i="13" s="1"/>
  <c r="Q1169" i="13" s="1"/>
  <c r="N1171" i="13" l="1"/>
  <c r="O1170" i="13"/>
  <c r="P1170" i="13" s="1"/>
  <c r="Q1170" i="13" s="1"/>
  <c r="N1172" i="13" l="1"/>
  <c r="O1171" i="13"/>
  <c r="P1171" i="13" s="1"/>
  <c r="Q1171" i="13" s="1"/>
  <c r="N1173" i="13" l="1"/>
  <c r="O1172" i="13"/>
  <c r="P1172" i="13" s="1"/>
  <c r="Q1172" i="13" s="1"/>
  <c r="N1174" i="13" l="1"/>
  <c r="O1173" i="13"/>
  <c r="P1173" i="13" s="1"/>
  <c r="Q1173" i="13" s="1"/>
  <c r="N1175" i="13" l="1"/>
  <c r="O1174" i="13"/>
  <c r="P1174" i="13" s="1"/>
  <c r="Q1174" i="13" s="1"/>
  <c r="N1176" i="13" l="1"/>
  <c r="O1175" i="13"/>
  <c r="P1175" i="13" s="1"/>
  <c r="Q1175" i="13" s="1"/>
  <c r="N1177" i="13" l="1"/>
  <c r="O1176" i="13"/>
  <c r="P1176" i="13" s="1"/>
  <c r="Q1176" i="13" s="1"/>
  <c r="N1178" i="13" l="1"/>
  <c r="O1177" i="13"/>
  <c r="P1177" i="13" s="1"/>
  <c r="Q1177" i="13" s="1"/>
  <c r="N1179" i="13" l="1"/>
  <c r="O1178" i="13"/>
  <c r="P1178" i="13" s="1"/>
  <c r="Q1178" i="13" s="1"/>
  <c r="N1180" i="13" l="1"/>
  <c r="O1179" i="13"/>
  <c r="P1179" i="13" s="1"/>
  <c r="Q1179" i="13" s="1"/>
  <c r="N1181" i="13" l="1"/>
  <c r="O1180" i="13"/>
  <c r="P1180" i="13" s="1"/>
  <c r="Q1180" i="13" s="1"/>
  <c r="N1182" i="13" l="1"/>
  <c r="O1181" i="13"/>
  <c r="P1181" i="13" s="1"/>
  <c r="Q1181" i="13" s="1"/>
  <c r="N1183" i="13" l="1"/>
  <c r="O1182" i="13"/>
  <c r="P1182" i="13" s="1"/>
  <c r="Q1182" i="13" s="1"/>
  <c r="N1184" i="13" l="1"/>
  <c r="O1183" i="13"/>
  <c r="P1183" i="13" s="1"/>
  <c r="Q1183" i="13" s="1"/>
  <c r="N1185" i="13" l="1"/>
  <c r="O1184" i="13"/>
  <c r="P1184" i="13" s="1"/>
  <c r="Q1184" i="13" s="1"/>
  <c r="N1186" i="13" l="1"/>
  <c r="O1185" i="13"/>
  <c r="P1185" i="13" s="1"/>
  <c r="Q1185" i="13" s="1"/>
  <c r="N1187" i="13" l="1"/>
  <c r="O1186" i="13"/>
  <c r="P1186" i="13" s="1"/>
  <c r="Q1186" i="13" s="1"/>
  <c r="N1188" i="13" l="1"/>
  <c r="O1187" i="13"/>
  <c r="P1187" i="13" s="1"/>
  <c r="Q1187" i="13" s="1"/>
  <c r="N1189" i="13" l="1"/>
  <c r="O1188" i="13"/>
  <c r="P1188" i="13" s="1"/>
  <c r="Q1188" i="13" s="1"/>
  <c r="N1190" i="13" l="1"/>
  <c r="O1189" i="13"/>
  <c r="P1189" i="13" s="1"/>
  <c r="Q1189" i="13" s="1"/>
  <c r="N1191" i="13" l="1"/>
  <c r="O1190" i="13"/>
  <c r="P1190" i="13" s="1"/>
  <c r="Q1190" i="13" s="1"/>
  <c r="N1192" i="13" l="1"/>
  <c r="O1191" i="13"/>
  <c r="P1191" i="13" s="1"/>
  <c r="Q1191" i="13" s="1"/>
  <c r="N1193" i="13" l="1"/>
  <c r="O1192" i="13"/>
  <c r="P1192" i="13" s="1"/>
  <c r="Q1192" i="13" s="1"/>
  <c r="N1194" i="13" l="1"/>
  <c r="O1193" i="13"/>
  <c r="P1193" i="13" s="1"/>
  <c r="Q1193" i="13" s="1"/>
  <c r="N1195" i="13" l="1"/>
  <c r="O1194" i="13"/>
  <c r="P1194" i="13" s="1"/>
  <c r="Q1194" i="13" s="1"/>
  <c r="N1196" i="13" l="1"/>
  <c r="O1195" i="13"/>
  <c r="P1195" i="13" s="1"/>
  <c r="Q1195" i="13" s="1"/>
  <c r="N1197" i="13" l="1"/>
  <c r="O1196" i="13"/>
  <c r="P1196" i="13" s="1"/>
  <c r="Q1196" i="13" s="1"/>
  <c r="N1198" i="13" l="1"/>
  <c r="O1197" i="13"/>
  <c r="P1197" i="13" s="1"/>
  <c r="Q1197" i="13" s="1"/>
  <c r="N1199" i="13" l="1"/>
  <c r="O1198" i="13"/>
  <c r="P1198" i="13" s="1"/>
  <c r="Q1198" i="13" s="1"/>
  <c r="N1200" i="13" l="1"/>
  <c r="O1199" i="13"/>
  <c r="P1199" i="13" s="1"/>
  <c r="Q1199" i="13" s="1"/>
  <c r="N1201" i="13" l="1"/>
  <c r="O1200" i="13"/>
  <c r="P1200" i="13" s="1"/>
  <c r="Q1200" i="13" s="1"/>
  <c r="N1202" i="13" l="1"/>
  <c r="O1201" i="13"/>
  <c r="P1201" i="13" s="1"/>
  <c r="Q1201" i="13" s="1"/>
  <c r="N1203" i="13" l="1"/>
  <c r="O1202" i="13"/>
  <c r="P1202" i="13" s="1"/>
  <c r="Q1202" i="13" s="1"/>
  <c r="N1204" i="13" l="1"/>
  <c r="O1203" i="13"/>
  <c r="P1203" i="13" s="1"/>
  <c r="Q1203" i="13" s="1"/>
  <c r="N1205" i="13" l="1"/>
  <c r="O1204" i="13"/>
  <c r="P1204" i="13" s="1"/>
  <c r="Q1204" i="13" s="1"/>
  <c r="N1206" i="13" l="1"/>
  <c r="O1205" i="13"/>
  <c r="P1205" i="13" s="1"/>
  <c r="Q1205" i="13" s="1"/>
  <c r="N1207" i="13" l="1"/>
  <c r="O1206" i="13"/>
  <c r="P1206" i="13" s="1"/>
  <c r="Q1206" i="13" s="1"/>
  <c r="N1208" i="13" l="1"/>
  <c r="O1207" i="13"/>
  <c r="P1207" i="13" s="1"/>
  <c r="Q1207" i="13" s="1"/>
  <c r="N1209" i="13" l="1"/>
  <c r="O1208" i="13"/>
  <c r="P1208" i="13" s="1"/>
  <c r="Q1208" i="13" s="1"/>
  <c r="N1210" i="13" l="1"/>
  <c r="O1209" i="13"/>
  <c r="P1209" i="13" s="1"/>
  <c r="Q1209" i="13" s="1"/>
  <c r="N1211" i="13" l="1"/>
  <c r="O1210" i="13"/>
  <c r="P1210" i="13" s="1"/>
  <c r="Q1210" i="13" s="1"/>
  <c r="N1212" i="13" l="1"/>
  <c r="O1211" i="13"/>
  <c r="P1211" i="13" s="1"/>
  <c r="Q1211" i="13" s="1"/>
  <c r="N1213" i="13" l="1"/>
  <c r="O1212" i="13"/>
  <c r="P1212" i="13" s="1"/>
  <c r="Q1212" i="13" s="1"/>
  <c r="N1214" i="13" l="1"/>
  <c r="O1213" i="13"/>
  <c r="P1213" i="13" s="1"/>
  <c r="Q1213" i="13" s="1"/>
  <c r="N1215" i="13" l="1"/>
  <c r="O1214" i="13"/>
  <c r="P1214" i="13" s="1"/>
  <c r="Q1214" i="13" s="1"/>
  <c r="N1216" i="13" l="1"/>
  <c r="O1215" i="13"/>
  <c r="P1215" i="13" s="1"/>
  <c r="Q1215" i="13" s="1"/>
  <c r="N1217" i="13" l="1"/>
  <c r="O1216" i="13"/>
  <c r="P1216" i="13" s="1"/>
  <c r="Q1216" i="13" s="1"/>
  <c r="N1218" i="13" l="1"/>
  <c r="O1217" i="13"/>
  <c r="P1217" i="13" s="1"/>
  <c r="Q1217" i="13" s="1"/>
  <c r="N1219" i="13" l="1"/>
  <c r="O1218" i="13"/>
  <c r="P1218" i="13" s="1"/>
  <c r="Q1218" i="13" s="1"/>
  <c r="N1220" i="13" l="1"/>
  <c r="O1219" i="13"/>
  <c r="P1219" i="13" s="1"/>
  <c r="Q1219" i="13" s="1"/>
  <c r="N1221" i="13" l="1"/>
  <c r="O1220" i="13"/>
  <c r="P1220" i="13" s="1"/>
  <c r="Q1220" i="13" s="1"/>
  <c r="N1222" i="13" l="1"/>
  <c r="O1221" i="13"/>
  <c r="P1221" i="13" s="1"/>
  <c r="Q1221" i="13" s="1"/>
  <c r="N1223" i="13" l="1"/>
  <c r="O1222" i="13"/>
  <c r="P1222" i="13" s="1"/>
  <c r="Q1222" i="13" s="1"/>
  <c r="N1224" i="13" l="1"/>
  <c r="O1223" i="13"/>
  <c r="P1223" i="13" s="1"/>
  <c r="Q1223" i="13" s="1"/>
  <c r="N1225" i="13" l="1"/>
  <c r="O1224" i="13"/>
  <c r="P1224" i="13" s="1"/>
  <c r="Q1224" i="13" s="1"/>
  <c r="N1226" i="13" l="1"/>
  <c r="O1225" i="13"/>
  <c r="P1225" i="13" s="1"/>
  <c r="Q1225" i="13" s="1"/>
  <c r="N1227" i="13" l="1"/>
  <c r="O1226" i="13"/>
  <c r="P1226" i="13" s="1"/>
  <c r="Q1226" i="13" s="1"/>
  <c r="N1228" i="13" l="1"/>
  <c r="O1227" i="13"/>
  <c r="P1227" i="13" s="1"/>
  <c r="Q1227" i="13" s="1"/>
  <c r="N1229" i="13" l="1"/>
  <c r="O1228" i="13"/>
  <c r="P1228" i="13" s="1"/>
  <c r="Q1228" i="13" s="1"/>
  <c r="N1230" i="13" l="1"/>
  <c r="O1229" i="13"/>
  <c r="P1229" i="13" s="1"/>
  <c r="Q1229" i="13" s="1"/>
  <c r="N1231" i="13" l="1"/>
  <c r="O1230" i="13"/>
  <c r="P1230" i="13" s="1"/>
  <c r="Q1230" i="13" s="1"/>
  <c r="N1232" i="13" l="1"/>
  <c r="O1231" i="13"/>
  <c r="P1231" i="13" s="1"/>
  <c r="Q1231" i="13" s="1"/>
  <c r="N1233" i="13" l="1"/>
  <c r="O1232" i="13"/>
  <c r="P1232" i="13" s="1"/>
  <c r="Q1232" i="13" s="1"/>
  <c r="N1234" i="13" l="1"/>
  <c r="O1233" i="13"/>
  <c r="P1233" i="13" s="1"/>
  <c r="Q1233" i="13" s="1"/>
  <c r="N1235" i="13" l="1"/>
  <c r="O1234" i="13"/>
  <c r="P1234" i="13" s="1"/>
  <c r="Q1234" i="13" s="1"/>
  <c r="N1236" i="13" l="1"/>
  <c r="O1235" i="13"/>
  <c r="P1235" i="13" s="1"/>
  <c r="Q1235" i="13" s="1"/>
  <c r="N1237" i="13" l="1"/>
  <c r="O1236" i="13"/>
  <c r="P1236" i="13" s="1"/>
  <c r="Q1236" i="13" s="1"/>
  <c r="N1238" i="13" l="1"/>
  <c r="O1237" i="13"/>
  <c r="P1237" i="13" s="1"/>
  <c r="Q1237" i="13" s="1"/>
  <c r="N1239" i="13" l="1"/>
  <c r="O1238" i="13"/>
  <c r="P1238" i="13" s="1"/>
  <c r="Q1238" i="13" s="1"/>
  <c r="N1240" i="13" l="1"/>
  <c r="O1239" i="13"/>
  <c r="P1239" i="13" s="1"/>
  <c r="Q1239" i="13" s="1"/>
  <c r="N1241" i="13" l="1"/>
  <c r="O1240" i="13"/>
  <c r="P1240" i="13" s="1"/>
  <c r="Q1240" i="13" s="1"/>
  <c r="N1242" i="13" l="1"/>
  <c r="O1241" i="13"/>
  <c r="P1241" i="13" s="1"/>
  <c r="Q1241" i="13" s="1"/>
  <c r="N1243" i="13" l="1"/>
  <c r="O1242" i="13"/>
  <c r="P1242" i="13" s="1"/>
  <c r="Q1242" i="13" s="1"/>
  <c r="N1244" i="13" l="1"/>
  <c r="O1243" i="13"/>
  <c r="P1243" i="13" s="1"/>
  <c r="Q1243" i="13" s="1"/>
  <c r="N1245" i="13" l="1"/>
  <c r="O1244" i="13"/>
  <c r="P1244" i="13" s="1"/>
  <c r="Q1244" i="13" s="1"/>
  <c r="N1246" i="13" l="1"/>
  <c r="O1245" i="13"/>
  <c r="P1245" i="13" s="1"/>
  <c r="Q1245" i="13" s="1"/>
  <c r="N1247" i="13" l="1"/>
  <c r="O1246" i="13"/>
  <c r="P1246" i="13" s="1"/>
  <c r="Q1246" i="13" s="1"/>
  <c r="N1248" i="13" l="1"/>
  <c r="O1247" i="13"/>
  <c r="P1247" i="13" s="1"/>
  <c r="Q1247" i="13" s="1"/>
  <c r="N1249" i="13" l="1"/>
  <c r="O1248" i="13"/>
  <c r="P1248" i="13" s="1"/>
  <c r="Q1248" i="13" s="1"/>
  <c r="N1250" i="13" l="1"/>
  <c r="O1249" i="13"/>
  <c r="P1249" i="13" s="1"/>
  <c r="Q1249" i="13" s="1"/>
  <c r="N1251" i="13" l="1"/>
  <c r="O1250" i="13"/>
  <c r="P1250" i="13" s="1"/>
  <c r="Q1250" i="13" s="1"/>
  <c r="N1252" i="13" l="1"/>
  <c r="O1251" i="13"/>
  <c r="P1251" i="13" s="1"/>
  <c r="Q1251" i="13" s="1"/>
  <c r="N1253" i="13" l="1"/>
  <c r="O1252" i="13"/>
  <c r="P1252" i="13" s="1"/>
  <c r="Q1252" i="13" s="1"/>
  <c r="N1254" i="13" l="1"/>
  <c r="O1253" i="13"/>
  <c r="P1253" i="13" s="1"/>
  <c r="Q1253" i="13" s="1"/>
  <c r="N1255" i="13" l="1"/>
  <c r="O1254" i="13"/>
  <c r="P1254" i="13" s="1"/>
  <c r="Q1254" i="13" s="1"/>
  <c r="N1256" i="13" l="1"/>
  <c r="O1255" i="13"/>
  <c r="P1255" i="13" s="1"/>
  <c r="Q1255" i="13" s="1"/>
  <c r="N1257" i="13" l="1"/>
  <c r="O1256" i="13"/>
  <c r="P1256" i="13" s="1"/>
  <c r="Q1256" i="13" s="1"/>
  <c r="N1258" i="13" l="1"/>
  <c r="O1257" i="13"/>
  <c r="P1257" i="13" s="1"/>
  <c r="Q1257" i="13" s="1"/>
  <c r="N1259" i="13" l="1"/>
  <c r="O1258" i="13"/>
  <c r="P1258" i="13" s="1"/>
  <c r="Q1258" i="13" s="1"/>
  <c r="N1260" i="13" l="1"/>
  <c r="O1259" i="13"/>
  <c r="P1259" i="13" s="1"/>
  <c r="Q1259" i="13" s="1"/>
  <c r="N1261" i="13" l="1"/>
  <c r="O1260" i="13"/>
  <c r="P1260" i="13" s="1"/>
  <c r="Q1260" i="13" s="1"/>
  <c r="N1262" i="13" l="1"/>
  <c r="O1261" i="13"/>
  <c r="P1261" i="13" s="1"/>
  <c r="Q1261" i="13" s="1"/>
  <c r="N1263" i="13" l="1"/>
  <c r="O1262" i="13"/>
  <c r="P1262" i="13" s="1"/>
  <c r="Q1262" i="13" s="1"/>
  <c r="N1264" i="13" l="1"/>
  <c r="O1263" i="13"/>
  <c r="P1263" i="13" s="1"/>
  <c r="Q1263" i="13" s="1"/>
  <c r="N1265" i="13" l="1"/>
  <c r="O1264" i="13"/>
  <c r="P1264" i="13" s="1"/>
  <c r="Q1264" i="13" s="1"/>
  <c r="N1266" i="13" l="1"/>
  <c r="O1265" i="13"/>
  <c r="P1265" i="13" s="1"/>
  <c r="Q1265" i="13" s="1"/>
  <c r="N1267" i="13" l="1"/>
  <c r="O1266" i="13"/>
  <c r="P1266" i="13" s="1"/>
  <c r="Q1266" i="13" s="1"/>
  <c r="N1268" i="13" l="1"/>
  <c r="O1267" i="13"/>
  <c r="P1267" i="13" s="1"/>
  <c r="Q1267" i="13" s="1"/>
  <c r="N1269" i="13" l="1"/>
  <c r="O1268" i="13"/>
  <c r="P1268" i="13" s="1"/>
  <c r="Q1268" i="13" s="1"/>
  <c r="N1270" i="13" l="1"/>
  <c r="O1269" i="13"/>
  <c r="P1269" i="13" s="1"/>
  <c r="Q1269" i="13" s="1"/>
  <c r="N1271" i="13" l="1"/>
  <c r="O1270" i="13"/>
  <c r="P1270" i="13" s="1"/>
  <c r="Q1270" i="13" s="1"/>
  <c r="N1272" i="13" l="1"/>
  <c r="O1271" i="13"/>
  <c r="P1271" i="13" s="1"/>
  <c r="Q1271" i="13" s="1"/>
  <c r="N1273" i="13" l="1"/>
  <c r="O1272" i="13"/>
  <c r="P1272" i="13" s="1"/>
  <c r="Q1272" i="13" s="1"/>
  <c r="N1274" i="13" l="1"/>
  <c r="O1273" i="13"/>
  <c r="P1273" i="13" s="1"/>
  <c r="Q1273" i="13" s="1"/>
  <c r="N1275" i="13" l="1"/>
  <c r="O1274" i="13"/>
  <c r="P1274" i="13" s="1"/>
  <c r="Q1274" i="13" s="1"/>
  <c r="N1276" i="13" l="1"/>
  <c r="O1275" i="13"/>
  <c r="P1275" i="13" s="1"/>
  <c r="Q1275" i="13" s="1"/>
  <c r="N1277" i="13" l="1"/>
  <c r="O1276" i="13"/>
  <c r="P1276" i="13" s="1"/>
  <c r="Q1276" i="13" s="1"/>
  <c r="N1278" i="13" l="1"/>
  <c r="O1277" i="13"/>
  <c r="P1277" i="13" s="1"/>
  <c r="Q1277" i="13" s="1"/>
  <c r="N1279" i="13" l="1"/>
  <c r="O1278" i="13"/>
  <c r="P1278" i="13" s="1"/>
  <c r="Q1278" i="13" s="1"/>
  <c r="N1280" i="13" l="1"/>
  <c r="O1279" i="13"/>
  <c r="P1279" i="13" s="1"/>
  <c r="Q1279" i="13" s="1"/>
  <c r="N1281" i="13" l="1"/>
  <c r="O1280" i="13"/>
  <c r="P1280" i="13" s="1"/>
  <c r="Q1280" i="13" s="1"/>
  <c r="N1282" i="13" l="1"/>
  <c r="O1281" i="13"/>
  <c r="P1281" i="13" s="1"/>
  <c r="Q1281" i="13" s="1"/>
  <c r="N1283" i="13" l="1"/>
  <c r="O1282" i="13"/>
  <c r="P1282" i="13" s="1"/>
  <c r="Q1282" i="13" s="1"/>
  <c r="N1284" i="13" l="1"/>
  <c r="O1283" i="13"/>
  <c r="P1283" i="13" s="1"/>
  <c r="Q1283" i="13" s="1"/>
  <c r="N1285" i="13" l="1"/>
  <c r="O1284" i="13"/>
  <c r="P1284" i="13" s="1"/>
  <c r="Q1284" i="13" s="1"/>
  <c r="N1286" i="13" l="1"/>
  <c r="O1285" i="13"/>
  <c r="P1285" i="13" s="1"/>
  <c r="Q1285" i="13" s="1"/>
  <c r="N1287" i="13" l="1"/>
  <c r="O1286" i="13"/>
  <c r="P1286" i="13" s="1"/>
  <c r="Q1286" i="13" s="1"/>
  <c r="N1288" i="13" l="1"/>
  <c r="O1287" i="13"/>
  <c r="P1287" i="13" s="1"/>
  <c r="Q1287" i="13" s="1"/>
  <c r="N1289" i="13" l="1"/>
  <c r="O1288" i="13"/>
  <c r="P1288" i="13" s="1"/>
  <c r="Q1288" i="13" s="1"/>
  <c r="N1290" i="13" l="1"/>
  <c r="O1289" i="13"/>
  <c r="P1289" i="13" s="1"/>
  <c r="Q1289" i="13" s="1"/>
  <c r="N1291" i="13" l="1"/>
  <c r="O1290" i="13"/>
  <c r="P1290" i="13" s="1"/>
  <c r="Q1290" i="13" s="1"/>
  <c r="N1292" i="13" l="1"/>
  <c r="O1291" i="13"/>
  <c r="P1291" i="13" s="1"/>
  <c r="Q1291" i="13" s="1"/>
  <c r="N1293" i="13" l="1"/>
  <c r="O1292" i="13"/>
  <c r="P1292" i="13" s="1"/>
  <c r="Q1292" i="13" s="1"/>
  <c r="N1294" i="13" l="1"/>
  <c r="O1293" i="13"/>
  <c r="P1293" i="13" s="1"/>
  <c r="Q1293" i="13" s="1"/>
  <c r="N1295" i="13" l="1"/>
  <c r="O1294" i="13"/>
  <c r="P1294" i="13" s="1"/>
  <c r="Q1294" i="13" s="1"/>
  <c r="N1296" i="13" l="1"/>
  <c r="O1295" i="13"/>
  <c r="P1295" i="13" s="1"/>
  <c r="Q1295" i="13" s="1"/>
  <c r="N1297" i="13" l="1"/>
  <c r="O1296" i="13"/>
  <c r="P1296" i="13" s="1"/>
  <c r="Q1296" i="13" s="1"/>
  <c r="N1298" i="13" l="1"/>
  <c r="O1297" i="13"/>
  <c r="P1297" i="13" s="1"/>
  <c r="Q1297" i="13" s="1"/>
  <c r="N1299" i="13" l="1"/>
  <c r="O1298" i="13"/>
  <c r="P1298" i="13" s="1"/>
  <c r="Q1298" i="13" s="1"/>
  <c r="N1300" i="13" l="1"/>
  <c r="O1299" i="13"/>
  <c r="P1299" i="13" s="1"/>
  <c r="Q1299" i="13" s="1"/>
  <c r="N1301" i="13" l="1"/>
  <c r="O1300" i="13"/>
  <c r="P1300" i="13" s="1"/>
  <c r="Q1300" i="13" s="1"/>
  <c r="N1302" i="13" l="1"/>
  <c r="O1301" i="13"/>
  <c r="P1301" i="13" s="1"/>
  <c r="Q1301" i="13" s="1"/>
  <c r="N1303" i="13" l="1"/>
  <c r="O1302" i="13"/>
  <c r="P1302" i="13" s="1"/>
  <c r="Q1302" i="13" s="1"/>
  <c r="N1304" i="13" l="1"/>
  <c r="O1303" i="13"/>
  <c r="P1303" i="13" s="1"/>
  <c r="Q1303" i="13" s="1"/>
  <c r="N1305" i="13" l="1"/>
  <c r="O1304" i="13"/>
  <c r="P1304" i="13" s="1"/>
  <c r="Q1304" i="13" s="1"/>
  <c r="N1306" i="13" l="1"/>
  <c r="O1305" i="13"/>
  <c r="P1305" i="13" s="1"/>
  <c r="Q1305" i="13" s="1"/>
  <c r="N1307" i="13" l="1"/>
  <c r="O1306" i="13"/>
  <c r="P1306" i="13" s="1"/>
  <c r="Q1306" i="13" s="1"/>
  <c r="N1308" i="13" l="1"/>
  <c r="O1307" i="13"/>
  <c r="P1307" i="13" s="1"/>
  <c r="Q1307" i="13" s="1"/>
  <c r="N1309" i="13" l="1"/>
  <c r="O1308" i="13"/>
  <c r="P1308" i="13" s="1"/>
  <c r="Q1308" i="13" s="1"/>
  <c r="N1310" i="13" l="1"/>
  <c r="O1309" i="13"/>
  <c r="P1309" i="13" s="1"/>
  <c r="Q1309" i="13" s="1"/>
  <c r="N1311" i="13" l="1"/>
  <c r="O1310" i="13"/>
  <c r="P1310" i="13" s="1"/>
  <c r="Q1310" i="13" s="1"/>
  <c r="N1312" i="13" l="1"/>
  <c r="O1311" i="13"/>
  <c r="P1311" i="13" s="1"/>
  <c r="Q1311" i="13" s="1"/>
  <c r="N1313" i="13" l="1"/>
  <c r="O1312" i="13"/>
  <c r="P1312" i="13" s="1"/>
  <c r="Q1312" i="13" s="1"/>
  <c r="N1314" i="13" l="1"/>
  <c r="O1313" i="13"/>
  <c r="P1313" i="13" s="1"/>
  <c r="Q1313" i="13" s="1"/>
  <c r="N1315" i="13" l="1"/>
  <c r="O1314" i="13"/>
  <c r="P1314" i="13" s="1"/>
  <c r="Q1314" i="13" s="1"/>
  <c r="N1316" i="13" l="1"/>
  <c r="O1315" i="13"/>
  <c r="P1315" i="13" s="1"/>
  <c r="Q1315" i="13" s="1"/>
  <c r="N1317" i="13" l="1"/>
  <c r="O1316" i="13"/>
  <c r="P1316" i="13" s="1"/>
  <c r="Q1316" i="13" s="1"/>
  <c r="N1318" i="13" l="1"/>
  <c r="O1317" i="13"/>
  <c r="P1317" i="13" s="1"/>
  <c r="Q1317" i="13" s="1"/>
  <c r="N1319" i="13" l="1"/>
  <c r="O1318" i="13"/>
  <c r="P1318" i="13" s="1"/>
  <c r="Q1318" i="13" s="1"/>
  <c r="N1320" i="13" l="1"/>
  <c r="O1319" i="13"/>
  <c r="P1319" i="13" s="1"/>
  <c r="Q1319" i="13" s="1"/>
  <c r="N1321" i="13" l="1"/>
  <c r="O1320" i="13"/>
  <c r="P1320" i="13" s="1"/>
  <c r="Q1320" i="13" s="1"/>
  <c r="N1322" i="13" l="1"/>
  <c r="O1321" i="13"/>
  <c r="P1321" i="13" s="1"/>
  <c r="Q1321" i="13" s="1"/>
  <c r="N1323" i="13" l="1"/>
  <c r="O1322" i="13"/>
  <c r="P1322" i="13" s="1"/>
  <c r="Q1322" i="13" s="1"/>
  <c r="N1324" i="13" l="1"/>
  <c r="O1323" i="13"/>
  <c r="P1323" i="13" s="1"/>
  <c r="Q1323" i="13" s="1"/>
  <c r="N1325" i="13" l="1"/>
  <c r="O1324" i="13"/>
  <c r="P1324" i="13" s="1"/>
  <c r="Q1324" i="13" s="1"/>
  <c r="N1326" i="13" l="1"/>
  <c r="O1325" i="13"/>
  <c r="P1325" i="13" s="1"/>
  <c r="Q1325" i="13" s="1"/>
  <c r="N1327" i="13" l="1"/>
  <c r="O1326" i="13"/>
  <c r="P1326" i="13" s="1"/>
  <c r="Q1326" i="13" s="1"/>
  <c r="N1328" i="13" l="1"/>
  <c r="O1327" i="13"/>
  <c r="P1327" i="13" s="1"/>
  <c r="Q1327" i="13" s="1"/>
  <c r="N1329" i="13" l="1"/>
  <c r="O1328" i="13"/>
  <c r="P1328" i="13" s="1"/>
  <c r="Q1328" i="13" s="1"/>
  <c r="N1330" i="13" l="1"/>
  <c r="O1329" i="13"/>
  <c r="P1329" i="13" s="1"/>
  <c r="Q1329" i="13" s="1"/>
  <c r="N1331" i="13" l="1"/>
  <c r="O1330" i="13"/>
  <c r="P1330" i="13" s="1"/>
  <c r="Q1330" i="13" s="1"/>
  <c r="N1332" i="13" l="1"/>
  <c r="O1331" i="13"/>
  <c r="P1331" i="13" s="1"/>
  <c r="Q1331" i="13" s="1"/>
  <c r="N1333" i="13" l="1"/>
  <c r="O1332" i="13"/>
  <c r="P1332" i="13" s="1"/>
  <c r="Q1332" i="13" s="1"/>
  <c r="N1334" i="13" l="1"/>
  <c r="O1333" i="13"/>
  <c r="P1333" i="13" s="1"/>
  <c r="Q1333" i="13" s="1"/>
  <c r="N1335" i="13" l="1"/>
  <c r="O1334" i="13"/>
  <c r="P1334" i="13" s="1"/>
  <c r="Q1334" i="13" s="1"/>
  <c r="N1336" i="13" l="1"/>
  <c r="O1335" i="13"/>
  <c r="P1335" i="13" s="1"/>
  <c r="Q1335" i="13" s="1"/>
  <c r="N1337" i="13" l="1"/>
  <c r="O1336" i="13"/>
  <c r="P1336" i="13" s="1"/>
  <c r="Q1336" i="13" s="1"/>
  <c r="N1338" i="13" l="1"/>
  <c r="O1337" i="13"/>
  <c r="P1337" i="13" s="1"/>
  <c r="Q1337" i="13" s="1"/>
  <c r="N1339" i="13" l="1"/>
  <c r="O1338" i="13"/>
  <c r="P1338" i="13" s="1"/>
  <c r="Q1338" i="13" s="1"/>
  <c r="N1340" i="13" l="1"/>
  <c r="O1339" i="13"/>
  <c r="P1339" i="13" s="1"/>
  <c r="Q1339" i="13" s="1"/>
  <c r="N1341" i="13" l="1"/>
  <c r="O1340" i="13"/>
  <c r="P1340" i="13" s="1"/>
  <c r="Q1340" i="13" s="1"/>
  <c r="N1342" i="13" l="1"/>
  <c r="O1341" i="13"/>
  <c r="P1341" i="13" s="1"/>
  <c r="Q1341" i="13" s="1"/>
  <c r="N1343" i="13" l="1"/>
  <c r="O1342" i="13"/>
  <c r="P1342" i="13" s="1"/>
  <c r="Q1342" i="13" s="1"/>
  <c r="N1344" i="13" l="1"/>
  <c r="O1343" i="13"/>
  <c r="P1343" i="13" s="1"/>
  <c r="Q1343" i="13" s="1"/>
  <c r="N1345" i="13" l="1"/>
  <c r="O1344" i="13"/>
  <c r="P1344" i="13" s="1"/>
  <c r="Q1344" i="13" s="1"/>
  <c r="N1346" i="13" l="1"/>
  <c r="O1345" i="13"/>
  <c r="P1345" i="13" s="1"/>
  <c r="Q1345" i="13" s="1"/>
  <c r="N1347" i="13" l="1"/>
  <c r="O1346" i="13"/>
  <c r="P1346" i="13" s="1"/>
  <c r="Q1346" i="13" s="1"/>
  <c r="N1348" i="13" l="1"/>
  <c r="O1347" i="13"/>
  <c r="P1347" i="13" s="1"/>
  <c r="Q1347" i="13" s="1"/>
  <c r="N1349" i="13" l="1"/>
  <c r="O1348" i="13"/>
  <c r="P1348" i="13" s="1"/>
  <c r="Q1348" i="13" s="1"/>
  <c r="N1350" i="13" l="1"/>
  <c r="O1349" i="13"/>
  <c r="P1349" i="13" s="1"/>
  <c r="Q1349" i="13" s="1"/>
  <c r="N1351" i="13" l="1"/>
  <c r="O1350" i="13"/>
  <c r="P1350" i="13" s="1"/>
  <c r="Q1350" i="13" s="1"/>
  <c r="N1352" i="13" l="1"/>
  <c r="O1351" i="13"/>
  <c r="P1351" i="13" s="1"/>
  <c r="Q1351" i="13" s="1"/>
  <c r="N1353" i="13" l="1"/>
  <c r="O1352" i="13"/>
  <c r="P1352" i="13" s="1"/>
  <c r="Q1352" i="13" s="1"/>
  <c r="N1354" i="13" l="1"/>
  <c r="O1353" i="13"/>
  <c r="P1353" i="13" s="1"/>
  <c r="Q1353" i="13" s="1"/>
  <c r="N1355" i="13" l="1"/>
  <c r="O1354" i="13"/>
  <c r="P1354" i="13" s="1"/>
  <c r="Q1354" i="13" s="1"/>
  <c r="N1356" i="13" l="1"/>
  <c r="O1355" i="13"/>
  <c r="P1355" i="13" s="1"/>
  <c r="Q1355" i="13" s="1"/>
  <c r="N1357" i="13" l="1"/>
  <c r="O1356" i="13"/>
  <c r="P1356" i="13" s="1"/>
  <c r="Q1356" i="13" s="1"/>
  <c r="N1358" i="13" l="1"/>
  <c r="O1357" i="13"/>
  <c r="P1357" i="13" s="1"/>
  <c r="Q1357" i="13" s="1"/>
  <c r="N1359" i="13" l="1"/>
  <c r="O1358" i="13"/>
  <c r="P1358" i="13" s="1"/>
  <c r="Q1358" i="13" s="1"/>
  <c r="N1360" i="13" l="1"/>
  <c r="O1359" i="13"/>
  <c r="P1359" i="13" s="1"/>
  <c r="Q1359" i="13" s="1"/>
  <c r="N1361" i="13" l="1"/>
  <c r="O1360" i="13"/>
  <c r="P1360" i="13" s="1"/>
  <c r="Q1360" i="13" s="1"/>
  <c r="N1362" i="13" l="1"/>
  <c r="O1361" i="13"/>
  <c r="P1361" i="13" s="1"/>
  <c r="Q1361" i="13" s="1"/>
  <c r="N1363" i="13" l="1"/>
  <c r="O1362" i="13"/>
  <c r="P1362" i="13" s="1"/>
  <c r="Q1362" i="13" s="1"/>
  <c r="N1364" i="13" l="1"/>
  <c r="O1363" i="13"/>
  <c r="P1363" i="13" s="1"/>
  <c r="Q1363" i="13" s="1"/>
  <c r="N1365" i="13" l="1"/>
  <c r="O1364" i="13"/>
  <c r="P1364" i="13" s="1"/>
  <c r="Q1364" i="13" s="1"/>
  <c r="N1366" i="13" l="1"/>
  <c r="O1365" i="13"/>
  <c r="P1365" i="13" s="1"/>
  <c r="Q1365" i="13" s="1"/>
  <c r="N1367" i="13" l="1"/>
  <c r="O1366" i="13"/>
  <c r="P1366" i="13" s="1"/>
  <c r="Q1366" i="13" s="1"/>
  <c r="N1368" i="13" l="1"/>
  <c r="O1367" i="13"/>
  <c r="P1367" i="13" s="1"/>
  <c r="Q1367" i="13" s="1"/>
  <c r="N1369" i="13" l="1"/>
  <c r="O1368" i="13"/>
  <c r="P1368" i="13" s="1"/>
  <c r="Q1368" i="13" s="1"/>
  <c r="N1370" i="13" l="1"/>
  <c r="O1369" i="13"/>
  <c r="P1369" i="13" s="1"/>
  <c r="Q1369" i="13" s="1"/>
  <c r="N1371" i="13" l="1"/>
  <c r="O1370" i="13"/>
  <c r="P1370" i="13" s="1"/>
  <c r="Q1370" i="13" s="1"/>
  <c r="N1372" i="13" l="1"/>
  <c r="O1371" i="13"/>
  <c r="P1371" i="13" s="1"/>
  <c r="Q1371" i="13" s="1"/>
  <c r="N1373" i="13" l="1"/>
  <c r="O1372" i="13"/>
  <c r="P1372" i="13" s="1"/>
  <c r="Q1372" i="13" s="1"/>
  <c r="N1374" i="13" l="1"/>
  <c r="O1373" i="13"/>
  <c r="P1373" i="13" s="1"/>
  <c r="Q1373" i="13" s="1"/>
  <c r="N1375" i="13" l="1"/>
  <c r="O1374" i="13"/>
  <c r="P1374" i="13" s="1"/>
  <c r="Q1374" i="13" s="1"/>
  <c r="N1376" i="13" l="1"/>
  <c r="O1375" i="13"/>
  <c r="P1375" i="13" s="1"/>
  <c r="Q1375" i="13" s="1"/>
  <c r="N1377" i="13" l="1"/>
  <c r="O1376" i="13"/>
  <c r="P1376" i="13" s="1"/>
  <c r="Q1376" i="13" s="1"/>
  <c r="N1378" i="13" l="1"/>
  <c r="O1377" i="13"/>
  <c r="P1377" i="13" s="1"/>
  <c r="Q1377" i="13" s="1"/>
  <c r="N1379" i="13" l="1"/>
  <c r="O1378" i="13"/>
  <c r="P1378" i="13" s="1"/>
  <c r="Q1378" i="13" s="1"/>
  <c r="N1380" i="13" l="1"/>
  <c r="O1379" i="13"/>
  <c r="P1379" i="13" s="1"/>
  <c r="Q1379" i="13" s="1"/>
  <c r="N1381" i="13" l="1"/>
  <c r="O1380" i="13"/>
  <c r="P1380" i="13" s="1"/>
  <c r="Q1380" i="13" s="1"/>
  <c r="N1382" i="13" l="1"/>
  <c r="O1381" i="13"/>
  <c r="P1381" i="13" s="1"/>
  <c r="Q1381" i="13" s="1"/>
  <c r="N1383" i="13" l="1"/>
  <c r="O1382" i="13"/>
  <c r="P1382" i="13" s="1"/>
  <c r="Q1382" i="13" s="1"/>
  <c r="N1384" i="13" l="1"/>
  <c r="O1383" i="13"/>
  <c r="P1383" i="13" s="1"/>
  <c r="Q1383" i="13" s="1"/>
  <c r="N1385" i="13" l="1"/>
  <c r="O1384" i="13"/>
  <c r="P1384" i="13" s="1"/>
  <c r="Q1384" i="13" s="1"/>
  <c r="N1386" i="13" l="1"/>
  <c r="O1385" i="13"/>
  <c r="P1385" i="13" s="1"/>
  <c r="Q1385" i="13" s="1"/>
  <c r="N1387" i="13" l="1"/>
  <c r="O1386" i="13"/>
  <c r="P1386" i="13" s="1"/>
  <c r="Q1386" i="13" s="1"/>
  <c r="N1388" i="13" l="1"/>
  <c r="O1387" i="13"/>
  <c r="P1387" i="13" s="1"/>
  <c r="Q1387" i="13" s="1"/>
  <c r="N1389" i="13" l="1"/>
  <c r="O1388" i="13"/>
  <c r="P1388" i="13" s="1"/>
  <c r="Q1388" i="13" s="1"/>
  <c r="N1390" i="13" l="1"/>
  <c r="O1389" i="13"/>
  <c r="P1389" i="13" s="1"/>
  <c r="Q1389" i="13" s="1"/>
  <c r="N1391" i="13" l="1"/>
  <c r="O1390" i="13"/>
  <c r="P1390" i="13" s="1"/>
  <c r="Q1390" i="13" s="1"/>
  <c r="N1392" i="13" l="1"/>
  <c r="O1391" i="13"/>
  <c r="P1391" i="13" s="1"/>
  <c r="Q1391" i="13" s="1"/>
  <c r="N1393" i="13" l="1"/>
  <c r="O1392" i="13"/>
  <c r="P1392" i="13" s="1"/>
  <c r="Q1392" i="13" s="1"/>
  <c r="N1394" i="13" l="1"/>
  <c r="O1393" i="13"/>
  <c r="P1393" i="13" s="1"/>
  <c r="Q1393" i="13" s="1"/>
  <c r="N1395" i="13" l="1"/>
  <c r="O1394" i="13"/>
  <c r="P1394" i="13" s="1"/>
  <c r="Q1394" i="13" s="1"/>
  <c r="N1396" i="13" l="1"/>
  <c r="O1395" i="13"/>
  <c r="P1395" i="13" s="1"/>
  <c r="Q1395" i="13" s="1"/>
  <c r="N1397" i="13" l="1"/>
  <c r="O1396" i="13"/>
  <c r="P1396" i="13" s="1"/>
  <c r="Q1396" i="13" s="1"/>
  <c r="N1398" i="13" l="1"/>
  <c r="O1397" i="13"/>
  <c r="P1397" i="13" s="1"/>
  <c r="Q1397" i="13" s="1"/>
  <c r="N1399" i="13" l="1"/>
  <c r="O1398" i="13"/>
  <c r="P1398" i="13" s="1"/>
  <c r="Q1398" i="13" s="1"/>
  <c r="N1400" i="13" l="1"/>
  <c r="O1399" i="13"/>
  <c r="P1399" i="13" s="1"/>
  <c r="Q1399" i="13" s="1"/>
  <c r="N1401" i="13" l="1"/>
  <c r="O1400" i="13"/>
  <c r="P1400" i="13" s="1"/>
  <c r="Q1400" i="13" s="1"/>
  <c r="N1402" i="13" l="1"/>
  <c r="O1401" i="13"/>
  <c r="P1401" i="13" s="1"/>
  <c r="Q1401" i="13" s="1"/>
  <c r="N1403" i="13" l="1"/>
  <c r="O1402" i="13"/>
  <c r="P1402" i="13" s="1"/>
  <c r="Q1402" i="13" s="1"/>
  <c r="N1404" i="13" l="1"/>
  <c r="O1403" i="13"/>
  <c r="P1403" i="13" s="1"/>
  <c r="Q1403" i="13" s="1"/>
  <c r="N1405" i="13" l="1"/>
  <c r="O1404" i="13"/>
  <c r="P1404" i="13" s="1"/>
  <c r="Q1404" i="13" s="1"/>
  <c r="N1406" i="13" l="1"/>
  <c r="O1405" i="13"/>
  <c r="P1405" i="13" s="1"/>
  <c r="Q1405" i="13" s="1"/>
  <c r="N1407" i="13" l="1"/>
  <c r="O1406" i="13"/>
  <c r="P1406" i="13" s="1"/>
  <c r="Q1406" i="13" s="1"/>
  <c r="N1408" i="13" l="1"/>
  <c r="O1407" i="13"/>
  <c r="P1407" i="13" s="1"/>
  <c r="Q1407" i="13" s="1"/>
  <c r="N1409" i="13" l="1"/>
  <c r="O1408" i="13"/>
  <c r="P1408" i="13" s="1"/>
  <c r="Q1408" i="13" s="1"/>
  <c r="N1410" i="13" l="1"/>
  <c r="O1409" i="13"/>
  <c r="P1409" i="13" s="1"/>
  <c r="Q1409" i="13" s="1"/>
  <c r="N1411" i="13" l="1"/>
  <c r="O1410" i="13"/>
  <c r="P1410" i="13" s="1"/>
  <c r="Q1410" i="13" s="1"/>
  <c r="N1412" i="13" l="1"/>
  <c r="O1411" i="13"/>
  <c r="P1411" i="13" s="1"/>
  <c r="Q1411" i="13" s="1"/>
  <c r="N1413" i="13" l="1"/>
  <c r="O1412" i="13"/>
  <c r="P1412" i="13" s="1"/>
  <c r="Q1412" i="13" s="1"/>
  <c r="N1414" i="13" l="1"/>
  <c r="O1413" i="13"/>
  <c r="P1413" i="13" s="1"/>
  <c r="Q1413" i="13" s="1"/>
  <c r="N1415" i="13" l="1"/>
  <c r="O1414" i="13"/>
  <c r="P1414" i="13" s="1"/>
  <c r="Q1414" i="13" s="1"/>
  <c r="N1416" i="13" l="1"/>
  <c r="O1415" i="13"/>
  <c r="P1415" i="13" s="1"/>
  <c r="Q1415" i="13" s="1"/>
  <c r="N1417" i="13" l="1"/>
  <c r="O1416" i="13"/>
  <c r="P1416" i="13" s="1"/>
  <c r="Q1416" i="13" s="1"/>
  <c r="N1418" i="13" l="1"/>
  <c r="O1417" i="13"/>
  <c r="P1417" i="13" s="1"/>
  <c r="Q1417" i="13" s="1"/>
  <c r="N1419" i="13" l="1"/>
  <c r="O1418" i="13"/>
  <c r="P1418" i="13" s="1"/>
  <c r="Q1418" i="13" s="1"/>
  <c r="N1420" i="13" l="1"/>
  <c r="O1419" i="13"/>
  <c r="P1419" i="13" s="1"/>
  <c r="Q1419" i="13" s="1"/>
  <c r="N1421" i="13" l="1"/>
  <c r="O1420" i="13"/>
  <c r="P1420" i="13" s="1"/>
  <c r="Q1420" i="13" s="1"/>
  <c r="N1422" i="13" l="1"/>
  <c r="O1421" i="13"/>
  <c r="P1421" i="13" s="1"/>
  <c r="Q1421" i="13" s="1"/>
  <c r="N1423" i="13" l="1"/>
  <c r="O1422" i="13"/>
  <c r="P1422" i="13" s="1"/>
  <c r="Q1422" i="13" s="1"/>
  <c r="N1424" i="13" l="1"/>
  <c r="O1423" i="13"/>
  <c r="P1423" i="13" s="1"/>
  <c r="Q1423" i="13" s="1"/>
  <c r="N1425" i="13" l="1"/>
  <c r="O1424" i="13"/>
  <c r="P1424" i="13" s="1"/>
  <c r="Q1424" i="13" s="1"/>
  <c r="N1426" i="13" l="1"/>
  <c r="O1425" i="13"/>
  <c r="P1425" i="13" s="1"/>
  <c r="Q1425" i="13" s="1"/>
  <c r="N1427" i="13" l="1"/>
  <c r="O1426" i="13"/>
  <c r="P1426" i="13" s="1"/>
  <c r="Q1426" i="13" s="1"/>
  <c r="N1428" i="13" l="1"/>
  <c r="O1427" i="13"/>
  <c r="P1427" i="13" s="1"/>
  <c r="Q1427" i="13" s="1"/>
  <c r="N1429" i="13" l="1"/>
  <c r="O1428" i="13"/>
  <c r="P1428" i="13" s="1"/>
  <c r="Q1428" i="13" s="1"/>
  <c r="N1430" i="13" l="1"/>
  <c r="O1429" i="13"/>
  <c r="P1429" i="13" s="1"/>
  <c r="Q1429" i="13" s="1"/>
  <c r="N1431" i="13" l="1"/>
  <c r="O1430" i="13"/>
  <c r="P1430" i="13" s="1"/>
  <c r="Q1430" i="13" s="1"/>
  <c r="N1432" i="13" l="1"/>
  <c r="O1431" i="13"/>
  <c r="P1431" i="13" s="1"/>
  <c r="Q1431" i="13" s="1"/>
  <c r="N1433" i="13" l="1"/>
  <c r="O1432" i="13"/>
  <c r="P1432" i="13" s="1"/>
  <c r="Q1432" i="13" s="1"/>
  <c r="N1434" i="13" l="1"/>
  <c r="O1433" i="13"/>
  <c r="P1433" i="13" s="1"/>
  <c r="Q1433" i="13" s="1"/>
  <c r="N1435" i="13" l="1"/>
  <c r="O1434" i="13"/>
  <c r="P1434" i="13" s="1"/>
  <c r="Q1434" i="13" s="1"/>
  <c r="N1436" i="13" l="1"/>
  <c r="O1435" i="13"/>
  <c r="P1435" i="13" s="1"/>
  <c r="Q1435" i="13" s="1"/>
  <c r="N1437" i="13" l="1"/>
  <c r="O1436" i="13"/>
  <c r="P1436" i="13" s="1"/>
  <c r="Q1436" i="13" s="1"/>
  <c r="N1438" i="13" l="1"/>
  <c r="O1437" i="13"/>
  <c r="P1437" i="13" s="1"/>
  <c r="Q1437" i="13" s="1"/>
  <c r="N1439" i="13" l="1"/>
  <c r="O1438" i="13"/>
  <c r="P1438" i="13" s="1"/>
  <c r="Q1438" i="13" s="1"/>
  <c r="N1440" i="13" l="1"/>
  <c r="O1439" i="13"/>
  <c r="P1439" i="13" s="1"/>
  <c r="Q1439" i="13" s="1"/>
  <c r="N1441" i="13" l="1"/>
  <c r="O1440" i="13"/>
  <c r="P1440" i="13" s="1"/>
  <c r="Q1440" i="13" s="1"/>
  <c r="N1442" i="13" l="1"/>
  <c r="O1441" i="13"/>
  <c r="P1441" i="13" s="1"/>
  <c r="Q1441" i="13" s="1"/>
  <c r="N1443" i="13" l="1"/>
  <c r="O1442" i="13"/>
  <c r="P1442" i="13" s="1"/>
  <c r="Q1442" i="13" s="1"/>
  <c r="N1444" i="13" l="1"/>
  <c r="O1443" i="13"/>
  <c r="P1443" i="13" s="1"/>
  <c r="Q1443" i="13" s="1"/>
  <c r="N1445" i="13" l="1"/>
  <c r="O1444" i="13"/>
  <c r="P1444" i="13" s="1"/>
  <c r="Q1444" i="13" s="1"/>
  <c r="N1446" i="13" l="1"/>
  <c r="O1445" i="13"/>
  <c r="P1445" i="13" s="1"/>
  <c r="Q1445" i="13" s="1"/>
  <c r="N1447" i="13" l="1"/>
  <c r="O1446" i="13"/>
  <c r="P1446" i="13" s="1"/>
  <c r="Q1446" i="13" s="1"/>
  <c r="N1448" i="13" l="1"/>
  <c r="O1447" i="13"/>
  <c r="P1447" i="13" s="1"/>
  <c r="Q1447" i="13" s="1"/>
  <c r="N1449" i="13" l="1"/>
  <c r="O1448" i="13"/>
  <c r="P1448" i="13" s="1"/>
  <c r="Q1448" i="13" s="1"/>
  <c r="N1450" i="13" l="1"/>
  <c r="O1449" i="13"/>
  <c r="P1449" i="13" s="1"/>
  <c r="Q1449" i="13" s="1"/>
  <c r="N1451" i="13" l="1"/>
  <c r="O1450" i="13"/>
  <c r="P1450" i="13" s="1"/>
  <c r="Q1450" i="13" s="1"/>
  <c r="N1452" i="13" l="1"/>
  <c r="O1451" i="13"/>
  <c r="P1451" i="13" s="1"/>
  <c r="Q1451" i="13" s="1"/>
  <c r="N1453" i="13" l="1"/>
  <c r="O1452" i="13"/>
  <c r="P1452" i="13" s="1"/>
  <c r="Q1452" i="13" s="1"/>
  <c r="N1454" i="13" l="1"/>
  <c r="O1453" i="13"/>
  <c r="P1453" i="13" s="1"/>
  <c r="Q1453" i="13" s="1"/>
  <c r="N1455" i="13" l="1"/>
  <c r="O1454" i="13"/>
  <c r="P1454" i="13" s="1"/>
  <c r="Q1454" i="13" s="1"/>
  <c r="N1456" i="13" l="1"/>
  <c r="O1455" i="13"/>
  <c r="P1455" i="13" s="1"/>
  <c r="Q1455" i="13" s="1"/>
  <c r="N1457" i="13" l="1"/>
  <c r="O1456" i="13"/>
  <c r="P1456" i="13" s="1"/>
  <c r="Q1456" i="13" s="1"/>
  <c r="N1458" i="13" l="1"/>
  <c r="O1457" i="13"/>
  <c r="P1457" i="13" s="1"/>
  <c r="Q1457" i="13" s="1"/>
  <c r="N1459" i="13" l="1"/>
  <c r="O1458" i="13"/>
  <c r="P1458" i="13" s="1"/>
  <c r="Q1458" i="13" s="1"/>
  <c r="N1460" i="13" l="1"/>
  <c r="O1459" i="13"/>
  <c r="P1459" i="13" s="1"/>
  <c r="Q1459" i="13" s="1"/>
  <c r="N1461" i="13" l="1"/>
  <c r="O1460" i="13"/>
  <c r="P1460" i="13" s="1"/>
  <c r="Q1460" i="13" s="1"/>
  <c r="N1462" i="13" l="1"/>
  <c r="O1461" i="13"/>
  <c r="P1461" i="13" s="1"/>
  <c r="Q1461" i="13" s="1"/>
  <c r="N1463" i="13" l="1"/>
  <c r="O1462" i="13"/>
  <c r="P1462" i="13" s="1"/>
  <c r="Q1462" i="13" s="1"/>
  <c r="N1464" i="13" l="1"/>
  <c r="O1463" i="13"/>
  <c r="P1463" i="13" s="1"/>
  <c r="Q1463" i="13" s="1"/>
  <c r="N1465" i="13" l="1"/>
  <c r="O1464" i="13"/>
  <c r="P1464" i="13" s="1"/>
  <c r="Q1464" i="13" s="1"/>
  <c r="N1466" i="13" l="1"/>
  <c r="O1465" i="13"/>
  <c r="P1465" i="13" s="1"/>
  <c r="Q1465" i="13" s="1"/>
  <c r="N1467" i="13" l="1"/>
  <c r="O1466" i="13"/>
  <c r="P1466" i="13" s="1"/>
  <c r="Q1466" i="13" s="1"/>
  <c r="N1468" i="13" l="1"/>
  <c r="O1467" i="13"/>
  <c r="P1467" i="13" s="1"/>
  <c r="Q1467" i="13" s="1"/>
  <c r="N1469" i="13" l="1"/>
  <c r="O1468" i="13"/>
  <c r="P1468" i="13" s="1"/>
  <c r="Q1468" i="13" s="1"/>
  <c r="N1470" i="13" l="1"/>
  <c r="O1469" i="13"/>
  <c r="P1469" i="13" s="1"/>
  <c r="Q1469" i="13" s="1"/>
  <c r="N1471" i="13" l="1"/>
  <c r="O1470" i="13"/>
  <c r="P1470" i="13" s="1"/>
  <c r="Q1470" i="13" s="1"/>
  <c r="N1472" i="13" l="1"/>
  <c r="O1471" i="13"/>
  <c r="P1471" i="13" s="1"/>
  <c r="Q1471" i="13" s="1"/>
  <c r="N1473" i="13" l="1"/>
  <c r="O1472" i="13"/>
  <c r="P1472" i="13" s="1"/>
  <c r="Q1472" i="13" s="1"/>
  <c r="N1474" i="13" l="1"/>
  <c r="O1473" i="13"/>
  <c r="P1473" i="13" s="1"/>
  <c r="Q1473" i="13" s="1"/>
  <c r="N1475" i="13" l="1"/>
  <c r="O1474" i="13"/>
  <c r="P1474" i="13" s="1"/>
  <c r="Q1474" i="13" s="1"/>
  <c r="N1476" i="13" l="1"/>
  <c r="O1475" i="13"/>
  <c r="P1475" i="13" s="1"/>
  <c r="Q1475" i="13" s="1"/>
  <c r="N1477" i="13" l="1"/>
  <c r="O1476" i="13"/>
  <c r="P1476" i="13" s="1"/>
  <c r="Q1476" i="13" s="1"/>
  <c r="N1478" i="13" l="1"/>
  <c r="O1477" i="13"/>
  <c r="P1477" i="13" s="1"/>
  <c r="Q1477" i="13" s="1"/>
  <c r="N1479" i="13" l="1"/>
  <c r="O1478" i="13"/>
  <c r="P1478" i="13" s="1"/>
  <c r="Q1478" i="13" s="1"/>
  <c r="N1480" i="13" l="1"/>
  <c r="O1479" i="13"/>
  <c r="P1479" i="13" s="1"/>
  <c r="Q1479" i="13" s="1"/>
  <c r="N1481" i="13" l="1"/>
  <c r="O1480" i="13"/>
  <c r="P1480" i="13" s="1"/>
  <c r="Q1480" i="13" s="1"/>
  <c r="N1482" i="13" l="1"/>
  <c r="O1481" i="13"/>
  <c r="P1481" i="13" s="1"/>
  <c r="Q1481" i="13" s="1"/>
  <c r="N1483" i="13" l="1"/>
  <c r="O1482" i="13"/>
  <c r="P1482" i="13" s="1"/>
  <c r="Q1482" i="13" s="1"/>
  <c r="N1484" i="13" l="1"/>
  <c r="O1483" i="13"/>
  <c r="P1483" i="13" s="1"/>
  <c r="Q1483" i="13" s="1"/>
  <c r="N1485" i="13" l="1"/>
  <c r="O1484" i="13"/>
  <c r="P1484" i="13" s="1"/>
  <c r="Q1484" i="13" s="1"/>
  <c r="N1486" i="13" l="1"/>
  <c r="O1485" i="13"/>
  <c r="P1485" i="13" s="1"/>
  <c r="Q1485" i="13" s="1"/>
  <c r="N1487" i="13" l="1"/>
  <c r="O1486" i="13"/>
  <c r="P1486" i="13" s="1"/>
  <c r="Q1486" i="13" s="1"/>
  <c r="N1488" i="13" l="1"/>
  <c r="O1487" i="13"/>
  <c r="P1487" i="13" s="1"/>
  <c r="Q1487" i="13" s="1"/>
  <c r="N1489" i="13" l="1"/>
  <c r="O1488" i="13"/>
  <c r="P1488" i="13" s="1"/>
  <c r="Q1488" i="13" s="1"/>
  <c r="N1490" i="13" l="1"/>
  <c r="O1489" i="13"/>
  <c r="P1489" i="13" s="1"/>
  <c r="Q1489" i="13" s="1"/>
  <c r="N1491" i="13" l="1"/>
  <c r="O1490" i="13"/>
  <c r="P1490" i="13" s="1"/>
  <c r="Q1490" i="13" s="1"/>
  <c r="N1492" i="13" l="1"/>
  <c r="O1491" i="13"/>
  <c r="P1491" i="13" s="1"/>
  <c r="Q1491" i="13" s="1"/>
  <c r="N1493" i="13" l="1"/>
  <c r="O1492" i="13"/>
  <c r="P1492" i="13" s="1"/>
  <c r="Q1492" i="13" s="1"/>
  <c r="N1494" i="13" l="1"/>
  <c r="O1493" i="13"/>
  <c r="P1493" i="13" s="1"/>
  <c r="Q1493" i="13" s="1"/>
  <c r="N1495" i="13" l="1"/>
  <c r="O1494" i="13"/>
  <c r="P1494" i="13" s="1"/>
  <c r="Q1494" i="13" s="1"/>
  <c r="N1496" i="13" l="1"/>
  <c r="O1495" i="13"/>
  <c r="P1495" i="13" s="1"/>
  <c r="Q1495" i="13" s="1"/>
  <c r="N1497" i="13" l="1"/>
  <c r="O1496" i="13"/>
  <c r="P1496" i="13" s="1"/>
  <c r="Q1496" i="13" s="1"/>
  <c r="N1498" i="13" l="1"/>
  <c r="O1497" i="13"/>
  <c r="P1497" i="13" s="1"/>
  <c r="Q1497" i="13" s="1"/>
  <c r="N1499" i="13" l="1"/>
  <c r="O1498" i="13"/>
  <c r="P1498" i="13" s="1"/>
  <c r="Q1498" i="13" s="1"/>
  <c r="N1500" i="13" l="1"/>
  <c r="O1499" i="13"/>
  <c r="P1499" i="13" s="1"/>
  <c r="Q1499" i="13" s="1"/>
  <c r="N1501" i="13" l="1"/>
  <c r="O1500" i="13"/>
  <c r="P1500" i="13" s="1"/>
  <c r="Q1500" i="13" s="1"/>
  <c r="N1502" i="13" l="1"/>
  <c r="O1501" i="13"/>
  <c r="P1501" i="13" s="1"/>
  <c r="Q1501" i="13" s="1"/>
  <c r="N1503" i="13" l="1"/>
  <c r="O1502" i="13"/>
  <c r="P1502" i="13" s="1"/>
  <c r="Q1502" i="13" s="1"/>
  <c r="N1504" i="13" l="1"/>
  <c r="O1503" i="13"/>
  <c r="P1503" i="13" s="1"/>
  <c r="Q1503" i="13" s="1"/>
  <c r="N1505" i="13" l="1"/>
  <c r="O1504" i="13"/>
  <c r="P1504" i="13" s="1"/>
  <c r="Q1504" i="13" s="1"/>
  <c r="N1506" i="13" l="1"/>
  <c r="O1505" i="13"/>
  <c r="P1505" i="13" s="1"/>
  <c r="Q1505" i="13" s="1"/>
  <c r="N1507" i="13" l="1"/>
  <c r="O1506" i="13"/>
  <c r="P1506" i="13" s="1"/>
  <c r="Q1506" i="13" s="1"/>
  <c r="N1508" i="13" l="1"/>
  <c r="O1507" i="13"/>
  <c r="P1507" i="13" s="1"/>
  <c r="Q1507" i="13" s="1"/>
  <c r="N1509" i="13" l="1"/>
  <c r="O1508" i="13"/>
  <c r="P1508" i="13" s="1"/>
  <c r="Q1508" i="13" s="1"/>
  <c r="N1510" i="13" l="1"/>
  <c r="O1509" i="13"/>
  <c r="P1509" i="13" s="1"/>
  <c r="Q1509" i="13" s="1"/>
  <c r="N1511" i="13" l="1"/>
  <c r="O1510" i="13"/>
  <c r="P1510" i="13" s="1"/>
  <c r="Q1510" i="13" s="1"/>
  <c r="N1512" i="13" l="1"/>
  <c r="O1511" i="13"/>
  <c r="P1511" i="13" s="1"/>
  <c r="Q1511" i="13" s="1"/>
  <c r="N1513" i="13" l="1"/>
  <c r="O1512" i="13"/>
  <c r="P1512" i="13" s="1"/>
  <c r="Q1512" i="13" s="1"/>
  <c r="N1514" i="13" l="1"/>
  <c r="O1513" i="13"/>
  <c r="P1513" i="13" s="1"/>
  <c r="Q1513" i="13" s="1"/>
  <c r="N1515" i="13" l="1"/>
  <c r="O1514" i="13"/>
  <c r="P1514" i="13" s="1"/>
  <c r="Q1514" i="13" s="1"/>
  <c r="N1516" i="13" l="1"/>
  <c r="O1515" i="13"/>
  <c r="P1515" i="13" s="1"/>
  <c r="Q1515" i="13" s="1"/>
  <c r="N1517" i="13" l="1"/>
  <c r="O1516" i="13"/>
  <c r="P1516" i="13" s="1"/>
  <c r="Q1516" i="13" s="1"/>
  <c r="N1518" i="13" l="1"/>
  <c r="O1517" i="13"/>
  <c r="P1517" i="13" s="1"/>
  <c r="Q1517" i="13" s="1"/>
  <c r="N1519" i="13" l="1"/>
  <c r="O1518" i="13"/>
  <c r="P1518" i="13" s="1"/>
  <c r="Q1518" i="13" s="1"/>
  <c r="N1520" i="13" l="1"/>
  <c r="O1519" i="13"/>
  <c r="P1519" i="13" s="1"/>
  <c r="Q1519" i="13" s="1"/>
  <c r="N1521" i="13" l="1"/>
  <c r="O1520" i="13"/>
  <c r="P1520" i="13" s="1"/>
  <c r="Q1520" i="13" s="1"/>
  <c r="N1522" i="13" l="1"/>
  <c r="O1521" i="13"/>
  <c r="P1521" i="13" s="1"/>
  <c r="Q1521" i="13" s="1"/>
  <c r="N1523" i="13" l="1"/>
  <c r="O1522" i="13"/>
  <c r="P1522" i="13" s="1"/>
  <c r="Q1522" i="13" s="1"/>
  <c r="N1524" i="13" l="1"/>
  <c r="O1523" i="13"/>
  <c r="P1523" i="13" s="1"/>
  <c r="Q1523" i="13" s="1"/>
  <c r="N1525" i="13" l="1"/>
  <c r="O1524" i="13"/>
  <c r="P1524" i="13" s="1"/>
  <c r="Q1524" i="13" s="1"/>
  <c r="N1526" i="13" l="1"/>
  <c r="O1525" i="13"/>
  <c r="P1525" i="13" s="1"/>
  <c r="Q1525" i="13" s="1"/>
  <c r="N1527" i="13" l="1"/>
  <c r="O1526" i="13"/>
  <c r="P1526" i="13" s="1"/>
  <c r="Q1526" i="13" s="1"/>
  <c r="N1528" i="13" l="1"/>
  <c r="O1527" i="13"/>
  <c r="P1527" i="13" s="1"/>
  <c r="Q1527" i="13" s="1"/>
  <c r="N1529" i="13" l="1"/>
  <c r="O1528" i="13"/>
  <c r="P1528" i="13" s="1"/>
  <c r="Q1528" i="13" s="1"/>
  <c r="N1530" i="13" l="1"/>
  <c r="O1529" i="13"/>
  <c r="P1529" i="13" s="1"/>
  <c r="Q1529" i="13" s="1"/>
  <c r="N1531" i="13" l="1"/>
  <c r="O1530" i="13"/>
  <c r="P1530" i="13" s="1"/>
  <c r="Q1530" i="13" s="1"/>
  <c r="N1532" i="13" l="1"/>
  <c r="O1531" i="13"/>
  <c r="P1531" i="13" s="1"/>
  <c r="Q1531" i="13" s="1"/>
  <c r="N1533" i="13" l="1"/>
  <c r="O1532" i="13"/>
  <c r="P1532" i="13" s="1"/>
  <c r="Q1532" i="13" s="1"/>
  <c r="N1534" i="13" l="1"/>
  <c r="O1533" i="13"/>
  <c r="P1533" i="13" s="1"/>
  <c r="Q1533" i="13" s="1"/>
  <c r="N1535" i="13" l="1"/>
  <c r="O1534" i="13"/>
  <c r="P1534" i="13" s="1"/>
  <c r="Q1534" i="13" s="1"/>
  <c r="N1536" i="13" l="1"/>
  <c r="O1535" i="13"/>
  <c r="P1535" i="13" s="1"/>
  <c r="Q1535" i="13" s="1"/>
  <c r="N1537" i="13" l="1"/>
  <c r="O1536" i="13"/>
  <c r="P1536" i="13" s="1"/>
  <c r="Q1536" i="13" s="1"/>
  <c r="N1538" i="13" l="1"/>
  <c r="O1537" i="13"/>
  <c r="P1537" i="13" s="1"/>
  <c r="Q1537" i="13" s="1"/>
  <c r="N1539" i="13" l="1"/>
  <c r="O1538" i="13"/>
  <c r="P1538" i="13" s="1"/>
  <c r="Q1538" i="13" s="1"/>
  <c r="N1540" i="13" l="1"/>
  <c r="O1539" i="13"/>
  <c r="P1539" i="13" s="1"/>
  <c r="Q1539" i="13" s="1"/>
  <c r="N1541" i="13" l="1"/>
  <c r="O1540" i="13"/>
  <c r="P1540" i="13" s="1"/>
  <c r="Q1540" i="13" s="1"/>
  <c r="N1542" i="13" l="1"/>
  <c r="O1541" i="13"/>
  <c r="P1541" i="13" s="1"/>
  <c r="Q1541" i="13" s="1"/>
  <c r="N1543" i="13" l="1"/>
  <c r="O1542" i="13"/>
  <c r="P1542" i="13" s="1"/>
  <c r="Q1542" i="13" s="1"/>
  <c r="N1544" i="13" l="1"/>
  <c r="O1543" i="13"/>
  <c r="P1543" i="13" s="1"/>
  <c r="Q1543" i="13" s="1"/>
  <c r="N1545" i="13" l="1"/>
  <c r="O1544" i="13"/>
  <c r="P1544" i="13" s="1"/>
  <c r="Q1544" i="13" s="1"/>
  <c r="N1546" i="13" l="1"/>
  <c r="O1545" i="13"/>
  <c r="P1545" i="13" s="1"/>
  <c r="Q1545" i="13" s="1"/>
  <c r="N1547" i="13" l="1"/>
  <c r="O1546" i="13"/>
  <c r="P1546" i="13" s="1"/>
  <c r="Q1546" i="13" s="1"/>
  <c r="N1548" i="13" l="1"/>
  <c r="O1547" i="13"/>
  <c r="P1547" i="13" s="1"/>
  <c r="Q1547" i="13" s="1"/>
  <c r="N1549" i="13" l="1"/>
  <c r="O1548" i="13"/>
  <c r="P1548" i="13" s="1"/>
  <c r="Q1548" i="13" s="1"/>
  <c r="N1550" i="13" l="1"/>
  <c r="O1549" i="13"/>
  <c r="P1549" i="13" s="1"/>
  <c r="Q1549" i="13" s="1"/>
  <c r="N1551" i="13" l="1"/>
  <c r="O1550" i="13"/>
  <c r="P1550" i="13" s="1"/>
  <c r="Q1550" i="13" s="1"/>
  <c r="N1552" i="13" l="1"/>
  <c r="O1551" i="13"/>
  <c r="P1551" i="13" s="1"/>
  <c r="Q1551" i="13" s="1"/>
  <c r="N1553" i="13" l="1"/>
  <c r="O1552" i="13"/>
  <c r="P1552" i="13" s="1"/>
  <c r="Q1552" i="13" s="1"/>
  <c r="N1554" i="13" l="1"/>
  <c r="O1553" i="13"/>
  <c r="P1553" i="13" s="1"/>
  <c r="Q1553" i="13" s="1"/>
  <c r="N1555" i="13" l="1"/>
  <c r="O1554" i="13"/>
  <c r="P1554" i="13" s="1"/>
  <c r="Q1554" i="13" s="1"/>
  <c r="N1556" i="13" l="1"/>
  <c r="O1555" i="13"/>
  <c r="P1555" i="13" s="1"/>
  <c r="Q1555" i="13" s="1"/>
  <c r="N1557" i="13" l="1"/>
  <c r="O1556" i="13"/>
  <c r="P1556" i="13" s="1"/>
  <c r="Q1556" i="13" s="1"/>
  <c r="N1558" i="13" l="1"/>
  <c r="O1557" i="13"/>
  <c r="P1557" i="13" s="1"/>
  <c r="Q1557" i="13" s="1"/>
  <c r="N1559" i="13" l="1"/>
  <c r="O1558" i="13"/>
  <c r="P1558" i="13" s="1"/>
  <c r="Q1558" i="13" s="1"/>
  <c r="N1560" i="13" l="1"/>
  <c r="O1559" i="13"/>
  <c r="P1559" i="13" s="1"/>
  <c r="Q1559" i="13" s="1"/>
  <c r="N1561" i="13" l="1"/>
  <c r="O1560" i="13"/>
  <c r="P1560" i="13" s="1"/>
  <c r="Q1560" i="13" s="1"/>
  <c r="N1562" i="13" l="1"/>
  <c r="O1561" i="13"/>
  <c r="P1561" i="13" s="1"/>
  <c r="Q1561" i="13" s="1"/>
  <c r="N1563" i="13" l="1"/>
  <c r="O1562" i="13"/>
  <c r="P1562" i="13" s="1"/>
  <c r="Q1562" i="13" s="1"/>
  <c r="N1564" i="13" l="1"/>
  <c r="O1563" i="13"/>
  <c r="P1563" i="13" s="1"/>
  <c r="Q1563" i="13" s="1"/>
  <c r="N1565" i="13" l="1"/>
  <c r="O1564" i="13"/>
  <c r="P1564" i="13" s="1"/>
  <c r="Q1564" i="13" s="1"/>
  <c r="N1566" i="13" l="1"/>
  <c r="O1565" i="13"/>
  <c r="P1565" i="13" s="1"/>
  <c r="Q1565" i="13" s="1"/>
  <c r="N1567" i="13" l="1"/>
  <c r="O1566" i="13"/>
  <c r="P1566" i="13" s="1"/>
  <c r="Q1566" i="13" s="1"/>
  <c r="N1568" i="13" l="1"/>
  <c r="O1567" i="13"/>
  <c r="P1567" i="13" s="1"/>
  <c r="Q1567" i="13" s="1"/>
  <c r="N1569" i="13" l="1"/>
  <c r="O1568" i="13"/>
  <c r="P1568" i="13" s="1"/>
  <c r="Q1568" i="13" s="1"/>
  <c r="N1570" i="13" l="1"/>
  <c r="O1569" i="13"/>
  <c r="P1569" i="13" s="1"/>
  <c r="Q1569" i="13" s="1"/>
  <c r="N1571" i="13" l="1"/>
  <c r="O1570" i="13"/>
  <c r="P1570" i="13" s="1"/>
  <c r="Q1570" i="13" s="1"/>
  <c r="N1572" i="13" l="1"/>
  <c r="O1571" i="13"/>
  <c r="P1571" i="13" s="1"/>
  <c r="Q1571" i="13" s="1"/>
  <c r="N1573" i="13" l="1"/>
  <c r="O1572" i="13"/>
  <c r="P1572" i="13" s="1"/>
  <c r="Q1572" i="13" s="1"/>
  <c r="N1574" i="13" l="1"/>
  <c r="O1573" i="13"/>
  <c r="P1573" i="13" s="1"/>
  <c r="Q1573" i="13" s="1"/>
  <c r="N1575" i="13" l="1"/>
  <c r="O1574" i="13"/>
  <c r="P1574" i="13" s="1"/>
  <c r="Q1574" i="13" s="1"/>
  <c r="N1576" i="13" l="1"/>
  <c r="O1575" i="13"/>
  <c r="P1575" i="13" s="1"/>
  <c r="Q1575" i="13" s="1"/>
  <c r="N1577" i="13" l="1"/>
  <c r="O1576" i="13"/>
  <c r="P1576" i="13" s="1"/>
  <c r="Q1576" i="13" s="1"/>
  <c r="N1578" i="13" l="1"/>
  <c r="O1577" i="13"/>
  <c r="P1577" i="13" s="1"/>
  <c r="Q1577" i="13" s="1"/>
  <c r="N1579" i="13" l="1"/>
  <c r="O1578" i="13"/>
  <c r="P1578" i="13" s="1"/>
  <c r="Q1578" i="13" s="1"/>
  <c r="N1580" i="13" l="1"/>
  <c r="O1579" i="13"/>
  <c r="P1579" i="13" s="1"/>
  <c r="Q1579" i="13" s="1"/>
  <c r="N1581" i="13" l="1"/>
  <c r="O1580" i="13"/>
  <c r="P1580" i="13" s="1"/>
  <c r="Q1580" i="13" s="1"/>
  <c r="N1582" i="13" l="1"/>
  <c r="O1581" i="13"/>
  <c r="P1581" i="13" s="1"/>
  <c r="Q1581" i="13" s="1"/>
  <c r="N1583" i="13" l="1"/>
  <c r="O1582" i="13"/>
  <c r="P1582" i="13" s="1"/>
  <c r="Q1582" i="13" s="1"/>
  <c r="N1584" i="13" l="1"/>
  <c r="O1583" i="13"/>
  <c r="P1583" i="13" s="1"/>
  <c r="Q1583" i="13" s="1"/>
  <c r="N1585" i="13" l="1"/>
  <c r="O1584" i="13"/>
  <c r="P1584" i="13" s="1"/>
  <c r="Q1584" i="13" s="1"/>
  <c r="N1586" i="13" l="1"/>
  <c r="O1585" i="13"/>
  <c r="P1585" i="13" s="1"/>
  <c r="Q1585" i="13" s="1"/>
  <c r="N1587" i="13" l="1"/>
  <c r="O1586" i="13"/>
  <c r="P1586" i="13" s="1"/>
  <c r="Q1586" i="13" s="1"/>
  <c r="N1588" i="13" l="1"/>
  <c r="O1587" i="13"/>
  <c r="P1587" i="13" s="1"/>
  <c r="Q1587" i="13" s="1"/>
  <c r="N1589" i="13" l="1"/>
  <c r="O1588" i="13"/>
  <c r="P1588" i="13" s="1"/>
  <c r="Q1588" i="13" s="1"/>
  <c r="N1590" i="13" l="1"/>
  <c r="O1589" i="13"/>
  <c r="P1589" i="13" s="1"/>
  <c r="Q1589" i="13" s="1"/>
  <c r="N1591" i="13" l="1"/>
  <c r="O1590" i="13"/>
  <c r="P1590" i="13" s="1"/>
  <c r="Q1590" i="13" s="1"/>
  <c r="N1592" i="13" l="1"/>
  <c r="O1591" i="13"/>
  <c r="P1591" i="13" s="1"/>
  <c r="Q1591" i="13" s="1"/>
  <c r="N1593" i="13" l="1"/>
  <c r="O1592" i="13"/>
  <c r="P1592" i="13" s="1"/>
  <c r="Q1592" i="13" s="1"/>
  <c r="N1594" i="13" l="1"/>
  <c r="O1593" i="13"/>
  <c r="P1593" i="13" s="1"/>
  <c r="Q1593" i="13" s="1"/>
  <c r="N1595" i="13" l="1"/>
  <c r="O1594" i="13"/>
  <c r="P1594" i="13" s="1"/>
  <c r="Q1594" i="13" s="1"/>
  <c r="N1596" i="13" l="1"/>
  <c r="O1595" i="13"/>
  <c r="P1595" i="13" s="1"/>
  <c r="Q1595" i="13" s="1"/>
  <c r="N1597" i="13" l="1"/>
  <c r="O1596" i="13"/>
  <c r="P1596" i="13" s="1"/>
  <c r="Q1596" i="13" s="1"/>
  <c r="N1598" i="13" l="1"/>
  <c r="O1597" i="13"/>
  <c r="P1597" i="13" s="1"/>
  <c r="Q1597" i="13" s="1"/>
  <c r="N1599" i="13" l="1"/>
  <c r="O1598" i="13"/>
  <c r="P1598" i="13" s="1"/>
  <c r="Q1598" i="13" s="1"/>
  <c r="N1600" i="13" l="1"/>
  <c r="O1599" i="13"/>
  <c r="P1599" i="13" s="1"/>
  <c r="Q1599" i="13" s="1"/>
  <c r="N1601" i="13" l="1"/>
  <c r="O1600" i="13"/>
  <c r="P1600" i="13" s="1"/>
  <c r="Q1600" i="13" s="1"/>
  <c r="N1602" i="13" l="1"/>
  <c r="O1601" i="13"/>
  <c r="P1601" i="13" s="1"/>
  <c r="Q1601" i="13" s="1"/>
  <c r="N1603" i="13" l="1"/>
  <c r="O1602" i="13"/>
  <c r="P1602" i="13" s="1"/>
  <c r="Q1602" i="13" s="1"/>
  <c r="N1604" i="13" l="1"/>
  <c r="O1603" i="13"/>
  <c r="P1603" i="13" s="1"/>
  <c r="Q1603" i="13" s="1"/>
  <c r="N1605" i="13" l="1"/>
  <c r="O1604" i="13"/>
  <c r="P1604" i="13" s="1"/>
  <c r="Q1604" i="13" s="1"/>
  <c r="N1606" i="13" l="1"/>
  <c r="O1605" i="13"/>
  <c r="P1605" i="13" s="1"/>
  <c r="Q1605" i="13" s="1"/>
  <c r="N1607" i="13" l="1"/>
  <c r="O1606" i="13"/>
  <c r="P1606" i="13" s="1"/>
  <c r="Q1606" i="13" s="1"/>
  <c r="N1608" i="13" l="1"/>
  <c r="O1607" i="13"/>
  <c r="P1607" i="13" s="1"/>
  <c r="Q1607" i="13" s="1"/>
  <c r="N1609" i="13" l="1"/>
  <c r="O1608" i="13"/>
  <c r="P1608" i="13" s="1"/>
  <c r="Q1608" i="13" s="1"/>
  <c r="N1610" i="13" l="1"/>
  <c r="O1609" i="13"/>
  <c r="P1609" i="13" s="1"/>
  <c r="Q1609" i="13" s="1"/>
  <c r="N1611" i="13" l="1"/>
  <c r="O1610" i="13"/>
  <c r="P1610" i="13" s="1"/>
  <c r="Q1610" i="13" s="1"/>
  <c r="N1612" i="13" l="1"/>
  <c r="O1611" i="13"/>
  <c r="P1611" i="13" s="1"/>
  <c r="Q1611" i="13" s="1"/>
  <c r="N1613" i="13" l="1"/>
  <c r="O1612" i="13"/>
  <c r="P1612" i="13" s="1"/>
  <c r="Q1612" i="13" s="1"/>
  <c r="N1614" i="13" l="1"/>
  <c r="O1613" i="13"/>
  <c r="P1613" i="13" s="1"/>
  <c r="Q1613" i="13" s="1"/>
  <c r="N1615" i="13" l="1"/>
  <c r="O1614" i="13"/>
  <c r="P1614" i="13" s="1"/>
  <c r="Q1614" i="13" s="1"/>
  <c r="N1616" i="13" l="1"/>
  <c r="O1615" i="13"/>
  <c r="P1615" i="13" s="1"/>
  <c r="Q1615" i="13" s="1"/>
  <c r="N1617" i="13" l="1"/>
  <c r="O1616" i="13"/>
  <c r="P1616" i="13" s="1"/>
  <c r="Q1616" i="13" s="1"/>
  <c r="N1618" i="13" l="1"/>
  <c r="O1617" i="13"/>
  <c r="P1617" i="13" s="1"/>
  <c r="Q1617" i="13" s="1"/>
  <c r="N1619" i="13" l="1"/>
  <c r="O1618" i="13"/>
  <c r="P1618" i="13" s="1"/>
  <c r="Q1618" i="13" s="1"/>
  <c r="N1620" i="13" l="1"/>
  <c r="O1619" i="13"/>
  <c r="P1619" i="13" s="1"/>
  <c r="Q1619" i="13" s="1"/>
  <c r="N1621" i="13" l="1"/>
  <c r="O1620" i="13"/>
  <c r="P1620" i="13" s="1"/>
  <c r="Q1620" i="13" s="1"/>
  <c r="N1622" i="13" l="1"/>
  <c r="O1621" i="13"/>
  <c r="P1621" i="13" s="1"/>
  <c r="Q1621" i="13" s="1"/>
  <c r="N1623" i="13" l="1"/>
  <c r="O1622" i="13"/>
  <c r="P1622" i="13" s="1"/>
  <c r="Q1622" i="13" s="1"/>
  <c r="N1624" i="13" l="1"/>
  <c r="O1623" i="13"/>
  <c r="P1623" i="13" s="1"/>
  <c r="Q1623" i="13" s="1"/>
  <c r="N1625" i="13" l="1"/>
  <c r="O1624" i="13"/>
  <c r="P1624" i="13" s="1"/>
  <c r="Q1624" i="13" s="1"/>
  <c r="N1626" i="13" l="1"/>
  <c r="O1625" i="13"/>
  <c r="P1625" i="13" s="1"/>
  <c r="Q1625" i="13" s="1"/>
  <c r="N1627" i="13" l="1"/>
  <c r="O1626" i="13"/>
  <c r="P1626" i="13" s="1"/>
  <c r="Q1626" i="13" s="1"/>
  <c r="N1628" i="13" l="1"/>
  <c r="O1627" i="13"/>
  <c r="P1627" i="13" s="1"/>
  <c r="Q1627" i="13" s="1"/>
  <c r="N1629" i="13" l="1"/>
  <c r="O1628" i="13"/>
  <c r="P1628" i="13" s="1"/>
  <c r="Q1628" i="13" s="1"/>
  <c r="N1630" i="13" l="1"/>
  <c r="O1629" i="13"/>
  <c r="P1629" i="13" s="1"/>
  <c r="Q1629" i="13" s="1"/>
  <c r="N1631" i="13" l="1"/>
  <c r="O1630" i="13"/>
  <c r="P1630" i="13" s="1"/>
  <c r="Q1630" i="13" s="1"/>
  <c r="N1632" i="13" l="1"/>
  <c r="O1631" i="13"/>
  <c r="P1631" i="13" s="1"/>
  <c r="Q1631" i="13" s="1"/>
  <c r="N1633" i="13" l="1"/>
  <c r="O1632" i="13"/>
  <c r="P1632" i="13" s="1"/>
  <c r="Q1632" i="13" s="1"/>
  <c r="N1634" i="13" l="1"/>
  <c r="O1633" i="13"/>
  <c r="P1633" i="13" s="1"/>
  <c r="Q1633" i="13" s="1"/>
  <c r="N1635" i="13" l="1"/>
  <c r="O1634" i="13"/>
  <c r="P1634" i="13" s="1"/>
  <c r="Q1634" i="13" s="1"/>
  <c r="N1636" i="13" l="1"/>
  <c r="O1635" i="13"/>
  <c r="P1635" i="13" s="1"/>
  <c r="Q1635" i="13" s="1"/>
  <c r="N1637" i="13" l="1"/>
  <c r="O1636" i="13"/>
  <c r="P1636" i="13" s="1"/>
  <c r="Q1636" i="13" s="1"/>
  <c r="N1638" i="13" l="1"/>
  <c r="O1637" i="13"/>
  <c r="P1637" i="13" s="1"/>
  <c r="Q1637" i="13" s="1"/>
  <c r="N1639" i="13" l="1"/>
  <c r="O1638" i="13"/>
  <c r="P1638" i="13" s="1"/>
  <c r="Q1638" i="13" s="1"/>
  <c r="N1640" i="13" l="1"/>
  <c r="O1639" i="13"/>
  <c r="P1639" i="13" s="1"/>
  <c r="Q1639" i="13" s="1"/>
  <c r="N1641" i="13" l="1"/>
  <c r="O1640" i="13"/>
  <c r="P1640" i="13" s="1"/>
  <c r="Q1640" i="13" s="1"/>
  <c r="N1642" i="13" l="1"/>
  <c r="O1641" i="13"/>
  <c r="P1641" i="13" s="1"/>
  <c r="Q1641" i="13" s="1"/>
  <c r="N1643" i="13" l="1"/>
  <c r="O1642" i="13"/>
  <c r="P1642" i="13" s="1"/>
  <c r="Q1642" i="13" s="1"/>
  <c r="N1644" i="13" l="1"/>
  <c r="O1643" i="13"/>
  <c r="P1643" i="13" s="1"/>
  <c r="Q1643" i="13" s="1"/>
  <c r="N1645" i="13" l="1"/>
  <c r="O1644" i="13"/>
  <c r="P1644" i="13" s="1"/>
  <c r="Q1644" i="13" s="1"/>
  <c r="N1646" i="13" l="1"/>
  <c r="O1645" i="13"/>
  <c r="P1645" i="13" s="1"/>
  <c r="Q1645" i="13" s="1"/>
  <c r="N1647" i="13" l="1"/>
  <c r="O1646" i="13"/>
  <c r="P1646" i="13" s="1"/>
  <c r="Q1646" i="13" s="1"/>
  <c r="N1648" i="13" l="1"/>
  <c r="O1647" i="13"/>
  <c r="P1647" i="13" s="1"/>
  <c r="Q1647" i="13" s="1"/>
  <c r="N1649" i="13" l="1"/>
  <c r="O1648" i="13"/>
  <c r="P1648" i="13" s="1"/>
  <c r="Q1648" i="13" s="1"/>
  <c r="N1650" i="13" l="1"/>
  <c r="O1649" i="13"/>
  <c r="P1649" i="13" s="1"/>
  <c r="Q1649" i="13" s="1"/>
  <c r="N1651" i="13" l="1"/>
  <c r="O1650" i="13"/>
  <c r="P1650" i="13" s="1"/>
  <c r="Q1650" i="13" s="1"/>
  <c r="N1652" i="13" l="1"/>
  <c r="O1651" i="13"/>
  <c r="P1651" i="13" s="1"/>
  <c r="Q1651" i="13" s="1"/>
  <c r="N1653" i="13" l="1"/>
  <c r="O1652" i="13"/>
  <c r="P1652" i="13" s="1"/>
  <c r="Q1652" i="13" s="1"/>
  <c r="N1654" i="13" l="1"/>
  <c r="O1653" i="13"/>
  <c r="P1653" i="13" s="1"/>
  <c r="Q1653" i="13" s="1"/>
  <c r="N1655" i="13" l="1"/>
  <c r="O1654" i="13"/>
  <c r="P1654" i="13" s="1"/>
  <c r="Q1654" i="13" s="1"/>
  <c r="N1656" i="13" l="1"/>
  <c r="O1655" i="13"/>
  <c r="P1655" i="13" s="1"/>
  <c r="Q1655" i="13" s="1"/>
  <c r="N1657" i="13" l="1"/>
  <c r="O1656" i="13"/>
  <c r="P1656" i="13" s="1"/>
  <c r="Q1656" i="13" s="1"/>
  <c r="N1658" i="13" l="1"/>
  <c r="O1657" i="13"/>
  <c r="P1657" i="13" s="1"/>
  <c r="Q1657" i="13" s="1"/>
  <c r="N1659" i="13" l="1"/>
  <c r="O1658" i="13"/>
  <c r="P1658" i="13" s="1"/>
  <c r="Q1658" i="13" s="1"/>
  <c r="N1660" i="13" l="1"/>
  <c r="O1659" i="13"/>
  <c r="P1659" i="13" s="1"/>
  <c r="Q1659" i="13" s="1"/>
  <c r="N1661" i="13" l="1"/>
  <c r="O1660" i="13"/>
  <c r="P1660" i="13" s="1"/>
  <c r="Q1660" i="13" s="1"/>
  <c r="N1662" i="13" l="1"/>
  <c r="O1661" i="13"/>
  <c r="P1661" i="13" s="1"/>
  <c r="Q1661" i="13" s="1"/>
  <c r="N1663" i="13" l="1"/>
  <c r="O1662" i="13"/>
  <c r="P1662" i="13" s="1"/>
  <c r="Q1662" i="13" s="1"/>
  <c r="N1664" i="13" l="1"/>
  <c r="O1663" i="13"/>
  <c r="P1663" i="13" s="1"/>
  <c r="Q1663" i="13" s="1"/>
  <c r="N1665" i="13" l="1"/>
  <c r="O1664" i="13"/>
  <c r="P1664" i="13" s="1"/>
  <c r="Q1664" i="13" s="1"/>
  <c r="N1666" i="13" l="1"/>
  <c r="O1665" i="13"/>
  <c r="P1665" i="13" s="1"/>
  <c r="Q1665" i="13" s="1"/>
  <c r="N1667" i="13" l="1"/>
  <c r="O1666" i="13"/>
  <c r="P1666" i="13" s="1"/>
  <c r="Q1666" i="13" s="1"/>
  <c r="N1668" i="13" l="1"/>
  <c r="O1667" i="13"/>
  <c r="P1667" i="13" s="1"/>
  <c r="Q1667" i="13" s="1"/>
  <c r="N1669" i="13" l="1"/>
  <c r="O1668" i="13"/>
  <c r="P1668" i="13" s="1"/>
  <c r="Q1668" i="13" s="1"/>
  <c r="N1670" i="13" l="1"/>
  <c r="O1669" i="13"/>
  <c r="P1669" i="13" s="1"/>
  <c r="Q1669" i="13" s="1"/>
  <c r="N1671" i="13" l="1"/>
  <c r="O1670" i="13"/>
  <c r="P1670" i="13" s="1"/>
  <c r="Q1670" i="13" s="1"/>
  <c r="N1672" i="13" l="1"/>
  <c r="O1671" i="13"/>
  <c r="P1671" i="13" s="1"/>
  <c r="Q1671" i="13" s="1"/>
  <c r="N1673" i="13" l="1"/>
  <c r="O1672" i="13"/>
  <c r="P1672" i="13" s="1"/>
  <c r="Q1672" i="13" s="1"/>
  <c r="N1674" i="13" l="1"/>
  <c r="O1673" i="13"/>
  <c r="P1673" i="13" s="1"/>
  <c r="Q1673" i="13" s="1"/>
  <c r="N1675" i="13" l="1"/>
  <c r="O1674" i="13"/>
  <c r="P1674" i="13" s="1"/>
  <c r="Q1674" i="13" s="1"/>
  <c r="N1676" i="13" l="1"/>
  <c r="O1675" i="13"/>
  <c r="P1675" i="13" s="1"/>
  <c r="Q1675" i="13" s="1"/>
  <c r="N1677" i="13" l="1"/>
  <c r="O1676" i="13"/>
  <c r="P1676" i="13" s="1"/>
  <c r="Q1676" i="13" s="1"/>
  <c r="N1678" i="13" l="1"/>
  <c r="O1677" i="13"/>
  <c r="P1677" i="13" s="1"/>
  <c r="Q1677" i="13" s="1"/>
  <c r="N1679" i="13" l="1"/>
  <c r="O1678" i="13"/>
  <c r="P1678" i="13" s="1"/>
  <c r="Q1678" i="13" s="1"/>
  <c r="N1680" i="13" l="1"/>
  <c r="O1679" i="13"/>
  <c r="P1679" i="13" s="1"/>
  <c r="Q1679" i="13" s="1"/>
  <c r="N1681" i="13" l="1"/>
  <c r="O1680" i="13"/>
  <c r="P1680" i="13" s="1"/>
  <c r="Q1680" i="13" s="1"/>
  <c r="N1682" i="13" l="1"/>
  <c r="O1681" i="13"/>
  <c r="P1681" i="13" s="1"/>
  <c r="Q1681" i="13" s="1"/>
  <c r="N1683" i="13" l="1"/>
  <c r="O1682" i="13"/>
  <c r="P1682" i="13" s="1"/>
  <c r="Q1682" i="13" s="1"/>
  <c r="N1684" i="13" l="1"/>
  <c r="O1683" i="13"/>
  <c r="P1683" i="13" s="1"/>
  <c r="Q1683" i="13" s="1"/>
  <c r="N1685" i="13" l="1"/>
  <c r="O1684" i="13"/>
  <c r="P1684" i="13" s="1"/>
  <c r="Q1684" i="13" s="1"/>
  <c r="N1686" i="13" l="1"/>
  <c r="O1685" i="13"/>
  <c r="P1685" i="13" s="1"/>
  <c r="Q1685" i="13" s="1"/>
  <c r="N1687" i="13" l="1"/>
  <c r="O1686" i="13"/>
  <c r="P1686" i="13" s="1"/>
  <c r="Q1686" i="13" s="1"/>
  <c r="N1688" i="13" l="1"/>
  <c r="O1687" i="13"/>
  <c r="P1687" i="13" s="1"/>
  <c r="Q1687" i="13" s="1"/>
  <c r="N1689" i="13" l="1"/>
  <c r="O1688" i="13"/>
  <c r="P1688" i="13" s="1"/>
  <c r="Q1688" i="13" s="1"/>
  <c r="N1690" i="13" l="1"/>
  <c r="O1689" i="13"/>
  <c r="P1689" i="13" s="1"/>
  <c r="Q1689" i="13" s="1"/>
  <c r="N1691" i="13" l="1"/>
  <c r="O1690" i="13"/>
  <c r="P1690" i="13" s="1"/>
  <c r="Q1690" i="13" s="1"/>
  <c r="N1692" i="13" l="1"/>
  <c r="O1691" i="13"/>
  <c r="P1691" i="13" s="1"/>
  <c r="Q1691" i="13" s="1"/>
  <c r="N1693" i="13" l="1"/>
  <c r="O1692" i="13"/>
  <c r="P1692" i="13" s="1"/>
  <c r="Q1692" i="13" s="1"/>
  <c r="N1694" i="13" l="1"/>
  <c r="O1693" i="13"/>
  <c r="P1693" i="13" s="1"/>
  <c r="Q1693" i="13" s="1"/>
  <c r="N1695" i="13" l="1"/>
  <c r="O1694" i="13"/>
  <c r="P1694" i="13" s="1"/>
  <c r="Q1694" i="13" s="1"/>
  <c r="N1696" i="13" l="1"/>
  <c r="O1695" i="13"/>
  <c r="P1695" i="13" s="1"/>
  <c r="Q1695" i="13" s="1"/>
  <c r="N1697" i="13" l="1"/>
  <c r="O1696" i="13"/>
  <c r="P1696" i="13" s="1"/>
  <c r="Q1696" i="13" s="1"/>
  <c r="N1698" i="13" l="1"/>
  <c r="O1697" i="13"/>
  <c r="P1697" i="13" s="1"/>
  <c r="Q1697" i="13" s="1"/>
  <c r="N1699" i="13" l="1"/>
  <c r="O1698" i="13"/>
  <c r="P1698" i="13" s="1"/>
  <c r="Q1698" i="13" s="1"/>
  <c r="N1700" i="13" l="1"/>
  <c r="O1699" i="13"/>
  <c r="P1699" i="13" s="1"/>
  <c r="Q1699" i="13" s="1"/>
  <c r="N1701" i="13" l="1"/>
  <c r="O1700" i="13"/>
  <c r="P1700" i="13" s="1"/>
  <c r="Q1700" i="13" s="1"/>
  <c r="N1702" i="13" l="1"/>
  <c r="O1701" i="13"/>
  <c r="P1701" i="13" s="1"/>
  <c r="Q1701" i="13" s="1"/>
  <c r="N1703" i="13" l="1"/>
  <c r="O1702" i="13"/>
  <c r="P1702" i="13" s="1"/>
  <c r="Q1702" i="13" s="1"/>
  <c r="N1704" i="13" l="1"/>
  <c r="O1703" i="13"/>
  <c r="P1703" i="13" s="1"/>
  <c r="Q1703" i="13" s="1"/>
  <c r="N1705" i="13" l="1"/>
  <c r="O1704" i="13"/>
  <c r="P1704" i="13" s="1"/>
  <c r="Q1704" i="13" s="1"/>
  <c r="N1706" i="13" l="1"/>
  <c r="O1705" i="13"/>
  <c r="P1705" i="13" s="1"/>
  <c r="Q1705" i="13" s="1"/>
  <c r="N1707" i="13" l="1"/>
  <c r="O1706" i="13"/>
  <c r="P1706" i="13" s="1"/>
  <c r="Q1706" i="13" s="1"/>
  <c r="N1708" i="13" l="1"/>
  <c r="O1707" i="13"/>
  <c r="P1707" i="13" s="1"/>
  <c r="Q1707" i="13" s="1"/>
  <c r="N1709" i="13" l="1"/>
  <c r="O1708" i="13"/>
  <c r="P1708" i="13" s="1"/>
  <c r="Q1708" i="13" s="1"/>
  <c r="N1710" i="13" l="1"/>
  <c r="O1709" i="13"/>
  <c r="P1709" i="13" s="1"/>
  <c r="Q1709" i="13" s="1"/>
  <c r="N1711" i="13" l="1"/>
  <c r="O1710" i="13"/>
  <c r="P1710" i="13" s="1"/>
  <c r="Q1710" i="13" s="1"/>
  <c r="N1712" i="13" l="1"/>
  <c r="O1711" i="13"/>
  <c r="P1711" i="13" s="1"/>
  <c r="Q1711" i="13" s="1"/>
  <c r="N1713" i="13" l="1"/>
  <c r="O1712" i="13"/>
  <c r="P1712" i="13" s="1"/>
  <c r="Q1712" i="13" s="1"/>
  <c r="N1714" i="13" l="1"/>
  <c r="O1713" i="13"/>
  <c r="P1713" i="13" s="1"/>
  <c r="Q1713" i="13" s="1"/>
  <c r="N1715" i="13" l="1"/>
  <c r="O1714" i="13"/>
  <c r="P1714" i="13" s="1"/>
  <c r="Q1714" i="13" s="1"/>
  <c r="N1716" i="13" l="1"/>
  <c r="O1715" i="13"/>
  <c r="P1715" i="13" s="1"/>
  <c r="Q1715" i="13" s="1"/>
  <c r="N1717" i="13" l="1"/>
  <c r="O1716" i="13"/>
  <c r="P1716" i="13" s="1"/>
  <c r="Q1716" i="13" s="1"/>
  <c r="N1718" i="13" l="1"/>
  <c r="O1717" i="13"/>
  <c r="P1717" i="13" s="1"/>
  <c r="Q1717" i="13" s="1"/>
  <c r="N1719" i="13" l="1"/>
  <c r="O1718" i="13"/>
  <c r="P1718" i="13" s="1"/>
  <c r="Q1718" i="13" s="1"/>
  <c r="N1720" i="13" l="1"/>
  <c r="O1719" i="13"/>
  <c r="P1719" i="13" s="1"/>
  <c r="Q1719" i="13" s="1"/>
  <c r="N1721" i="13" l="1"/>
  <c r="O1720" i="13"/>
  <c r="P1720" i="13" s="1"/>
  <c r="Q1720" i="13" s="1"/>
  <c r="N1722" i="13" l="1"/>
  <c r="O1721" i="13"/>
  <c r="P1721" i="13" s="1"/>
  <c r="Q1721" i="13" s="1"/>
  <c r="N1723" i="13" l="1"/>
  <c r="O1722" i="13"/>
  <c r="P1722" i="13" s="1"/>
  <c r="Q1722" i="13" s="1"/>
  <c r="N1724" i="13" l="1"/>
  <c r="O1723" i="13"/>
  <c r="P1723" i="13" s="1"/>
  <c r="Q1723" i="13" s="1"/>
  <c r="N1725" i="13" l="1"/>
  <c r="O1724" i="13"/>
  <c r="P1724" i="13" s="1"/>
  <c r="Q1724" i="13" s="1"/>
  <c r="N1726" i="13" l="1"/>
  <c r="O1725" i="13"/>
  <c r="P1725" i="13" s="1"/>
  <c r="Q1725" i="13" s="1"/>
  <c r="N1727" i="13" l="1"/>
  <c r="O1726" i="13"/>
  <c r="P1726" i="13" s="1"/>
  <c r="Q1726" i="13" s="1"/>
  <c r="N1728" i="13" l="1"/>
  <c r="O1727" i="13"/>
  <c r="P1727" i="13" s="1"/>
  <c r="Q1727" i="13" s="1"/>
  <c r="N1729" i="13" l="1"/>
  <c r="O1728" i="13"/>
  <c r="P1728" i="13" s="1"/>
  <c r="Q1728" i="13" s="1"/>
  <c r="N1730" i="13" l="1"/>
  <c r="O1729" i="13"/>
  <c r="P1729" i="13" s="1"/>
  <c r="Q1729" i="13" s="1"/>
  <c r="N1731" i="13" l="1"/>
  <c r="O1730" i="13"/>
  <c r="P1730" i="13" s="1"/>
  <c r="Q1730" i="13" s="1"/>
  <c r="N1732" i="13" l="1"/>
  <c r="O1731" i="13"/>
  <c r="P1731" i="13" s="1"/>
  <c r="Q1731" i="13" s="1"/>
  <c r="N1733" i="13" l="1"/>
  <c r="O1732" i="13"/>
  <c r="P1732" i="13" s="1"/>
  <c r="Q1732" i="13" s="1"/>
  <c r="N1734" i="13" l="1"/>
  <c r="O1733" i="13"/>
  <c r="P1733" i="13" s="1"/>
  <c r="Q1733" i="13" s="1"/>
  <c r="N1735" i="13" l="1"/>
  <c r="O1734" i="13"/>
  <c r="P1734" i="13" s="1"/>
  <c r="Q1734" i="13" s="1"/>
  <c r="N1736" i="13" l="1"/>
  <c r="O1735" i="13"/>
  <c r="P1735" i="13" s="1"/>
  <c r="Q1735" i="13" s="1"/>
  <c r="N1737" i="13" l="1"/>
  <c r="O1736" i="13"/>
  <c r="P1736" i="13" s="1"/>
  <c r="Q1736" i="13" s="1"/>
  <c r="N1738" i="13" l="1"/>
  <c r="O1737" i="13"/>
  <c r="P1737" i="13" s="1"/>
  <c r="Q1737" i="13" s="1"/>
  <c r="N1739" i="13" l="1"/>
  <c r="O1738" i="13"/>
  <c r="P1738" i="13" s="1"/>
  <c r="Q1738" i="13" s="1"/>
  <c r="N1740" i="13" l="1"/>
  <c r="O1739" i="13"/>
  <c r="P1739" i="13" s="1"/>
  <c r="Q1739" i="13" s="1"/>
  <c r="N1741" i="13" l="1"/>
  <c r="O1740" i="13"/>
  <c r="P1740" i="13" s="1"/>
  <c r="Q1740" i="13" s="1"/>
  <c r="N1742" i="13" l="1"/>
  <c r="O1741" i="13"/>
  <c r="P1741" i="13" s="1"/>
  <c r="Q1741" i="13" s="1"/>
  <c r="N1743" i="13" l="1"/>
  <c r="O1742" i="13"/>
  <c r="P1742" i="13" s="1"/>
  <c r="Q1742" i="13" s="1"/>
  <c r="N1744" i="13" l="1"/>
  <c r="O1743" i="13"/>
  <c r="P1743" i="13" s="1"/>
  <c r="Q1743" i="13" s="1"/>
  <c r="N1745" i="13" l="1"/>
  <c r="O1744" i="13"/>
  <c r="P1744" i="13" s="1"/>
  <c r="Q1744" i="13" s="1"/>
  <c r="N1746" i="13" l="1"/>
  <c r="O1745" i="13"/>
  <c r="P1745" i="13" s="1"/>
  <c r="Q1745" i="13" s="1"/>
  <c r="N1747" i="13" l="1"/>
  <c r="O1746" i="13"/>
  <c r="P1746" i="13" s="1"/>
  <c r="Q1746" i="13" s="1"/>
  <c r="N1748" i="13" l="1"/>
  <c r="O1747" i="13"/>
  <c r="P1747" i="13" s="1"/>
  <c r="Q1747" i="13" s="1"/>
  <c r="N1749" i="13" l="1"/>
  <c r="O1748" i="13"/>
  <c r="P1748" i="13" s="1"/>
  <c r="Q1748" i="13" s="1"/>
  <c r="N1750" i="13" l="1"/>
  <c r="O1749" i="13"/>
  <c r="P1749" i="13" s="1"/>
  <c r="Q1749" i="13" s="1"/>
  <c r="N1751" i="13" l="1"/>
  <c r="O1750" i="13"/>
  <c r="P1750" i="13" s="1"/>
  <c r="Q1750" i="13" s="1"/>
  <c r="N1752" i="13" l="1"/>
  <c r="O1751" i="13"/>
  <c r="P1751" i="13" s="1"/>
  <c r="Q1751" i="13" s="1"/>
  <c r="N1753" i="13" l="1"/>
  <c r="O1752" i="13"/>
  <c r="P1752" i="13" s="1"/>
  <c r="Q1752" i="13" s="1"/>
  <c r="N1754" i="13" l="1"/>
  <c r="O1753" i="13"/>
  <c r="P1753" i="13" s="1"/>
  <c r="Q1753" i="13" s="1"/>
  <c r="N1755" i="13" l="1"/>
  <c r="O1754" i="13"/>
  <c r="P1754" i="13" s="1"/>
  <c r="Q1754" i="13" s="1"/>
  <c r="N1756" i="13" l="1"/>
  <c r="O1755" i="13"/>
  <c r="P1755" i="13" s="1"/>
  <c r="Q1755" i="13" s="1"/>
  <c r="N1757" i="13" l="1"/>
  <c r="O1756" i="13"/>
  <c r="P1756" i="13" s="1"/>
  <c r="Q1756" i="13" s="1"/>
  <c r="N1758" i="13" l="1"/>
  <c r="O1757" i="13"/>
  <c r="P1757" i="13" s="1"/>
  <c r="Q1757" i="13" s="1"/>
  <c r="N1759" i="13" l="1"/>
  <c r="O1758" i="13"/>
  <c r="P1758" i="13" s="1"/>
  <c r="Q1758" i="13" s="1"/>
  <c r="N1760" i="13" l="1"/>
  <c r="O1759" i="13"/>
  <c r="P1759" i="13" s="1"/>
  <c r="Q1759" i="13" s="1"/>
  <c r="N1761" i="13" l="1"/>
  <c r="O1760" i="13"/>
  <c r="P1760" i="13" s="1"/>
  <c r="Q1760" i="13" s="1"/>
  <c r="N1762" i="13" l="1"/>
  <c r="O1761" i="13"/>
  <c r="P1761" i="13" s="1"/>
  <c r="Q1761" i="13" s="1"/>
  <c r="N1763" i="13" l="1"/>
  <c r="O1762" i="13"/>
  <c r="P1762" i="13" s="1"/>
  <c r="Q1762" i="13" s="1"/>
  <c r="N1764" i="13" l="1"/>
  <c r="O1763" i="13"/>
  <c r="P1763" i="13" s="1"/>
  <c r="Q1763" i="13" s="1"/>
  <c r="N1765" i="13" l="1"/>
  <c r="O1764" i="13"/>
  <c r="P1764" i="13" s="1"/>
  <c r="Q1764" i="13" s="1"/>
  <c r="N1766" i="13" l="1"/>
  <c r="O1765" i="13"/>
  <c r="P1765" i="13" s="1"/>
  <c r="Q1765" i="13" s="1"/>
  <c r="N1767" i="13" l="1"/>
  <c r="O1766" i="13"/>
  <c r="P1766" i="13" s="1"/>
  <c r="Q1766" i="13" s="1"/>
  <c r="N1768" i="13" l="1"/>
  <c r="O1767" i="13"/>
  <c r="P1767" i="13" s="1"/>
  <c r="Q1767" i="13" s="1"/>
  <c r="N1769" i="13" l="1"/>
  <c r="O1768" i="13"/>
  <c r="P1768" i="13" s="1"/>
  <c r="Q1768" i="13" s="1"/>
  <c r="N1770" i="13" l="1"/>
  <c r="O1769" i="13"/>
  <c r="P1769" i="13" s="1"/>
  <c r="Q1769" i="13" s="1"/>
  <c r="N1771" i="13" l="1"/>
  <c r="O1770" i="13"/>
  <c r="P1770" i="13" s="1"/>
  <c r="Q1770" i="13" s="1"/>
  <c r="N1772" i="13" l="1"/>
  <c r="O1771" i="13"/>
  <c r="P1771" i="13" s="1"/>
  <c r="Q1771" i="13" s="1"/>
  <c r="N1773" i="13" l="1"/>
  <c r="O1772" i="13"/>
  <c r="P1772" i="13" s="1"/>
  <c r="Q1772" i="13" s="1"/>
  <c r="N1774" i="13" l="1"/>
  <c r="O1773" i="13"/>
  <c r="P1773" i="13" s="1"/>
  <c r="Q1773" i="13" s="1"/>
  <c r="N1775" i="13" l="1"/>
  <c r="O1774" i="13"/>
  <c r="P1774" i="13" s="1"/>
  <c r="Q1774" i="13" s="1"/>
  <c r="N1776" i="13" l="1"/>
  <c r="O1775" i="13"/>
  <c r="P1775" i="13" s="1"/>
  <c r="Q1775" i="13" s="1"/>
  <c r="N1777" i="13" l="1"/>
  <c r="O1776" i="13"/>
  <c r="P1776" i="13" s="1"/>
  <c r="Q1776" i="13" s="1"/>
  <c r="N1778" i="13" l="1"/>
  <c r="O1777" i="13"/>
  <c r="P1777" i="13" s="1"/>
  <c r="Q1777" i="13" s="1"/>
  <c r="N1779" i="13" l="1"/>
  <c r="O1778" i="13"/>
  <c r="P1778" i="13" s="1"/>
  <c r="Q1778" i="13" s="1"/>
  <c r="N1780" i="13" l="1"/>
  <c r="O1779" i="13"/>
  <c r="P1779" i="13" s="1"/>
  <c r="Q1779" i="13" s="1"/>
  <c r="N1781" i="13" l="1"/>
  <c r="O1780" i="13"/>
  <c r="P1780" i="13" s="1"/>
  <c r="Q1780" i="13" s="1"/>
  <c r="N1782" i="13" l="1"/>
  <c r="O1781" i="13"/>
  <c r="P1781" i="13" s="1"/>
  <c r="Q1781" i="13" s="1"/>
  <c r="N1783" i="13" l="1"/>
  <c r="O1782" i="13"/>
  <c r="P1782" i="13" s="1"/>
  <c r="Q1782" i="13" s="1"/>
  <c r="N1784" i="13" l="1"/>
  <c r="O1783" i="13"/>
  <c r="P1783" i="13" s="1"/>
  <c r="Q1783" i="13" s="1"/>
  <c r="N1785" i="13" l="1"/>
  <c r="O1784" i="13"/>
  <c r="P1784" i="13" s="1"/>
  <c r="Q1784" i="13" s="1"/>
  <c r="N1786" i="13" l="1"/>
  <c r="O1785" i="13"/>
  <c r="P1785" i="13" s="1"/>
  <c r="Q1785" i="13" s="1"/>
  <c r="N1787" i="13" l="1"/>
  <c r="O1786" i="13"/>
  <c r="P1786" i="13" s="1"/>
  <c r="Q1786" i="13" s="1"/>
  <c r="N1788" i="13" l="1"/>
  <c r="O1787" i="13"/>
  <c r="P1787" i="13" s="1"/>
  <c r="Q1787" i="13" s="1"/>
  <c r="N1789" i="13" l="1"/>
  <c r="O1788" i="13"/>
  <c r="P1788" i="13" s="1"/>
  <c r="Q1788" i="13" s="1"/>
  <c r="N1790" i="13" l="1"/>
  <c r="O1789" i="13"/>
  <c r="P1789" i="13" s="1"/>
  <c r="Q1789" i="13" s="1"/>
  <c r="N1791" i="13" l="1"/>
  <c r="O1790" i="13"/>
  <c r="P1790" i="13" s="1"/>
  <c r="Q1790" i="13" s="1"/>
  <c r="N1792" i="13" l="1"/>
  <c r="O1791" i="13"/>
  <c r="P1791" i="13" s="1"/>
  <c r="Q1791" i="13" s="1"/>
  <c r="N1793" i="13" l="1"/>
  <c r="O1792" i="13"/>
  <c r="P1792" i="13" s="1"/>
  <c r="Q1792" i="13" s="1"/>
  <c r="N1794" i="13" l="1"/>
  <c r="O1793" i="13"/>
  <c r="P1793" i="13" s="1"/>
  <c r="Q1793" i="13" s="1"/>
  <c r="N1795" i="13" l="1"/>
  <c r="O1794" i="13"/>
  <c r="P1794" i="13" s="1"/>
  <c r="Q1794" i="13" s="1"/>
  <c r="N1796" i="13" l="1"/>
  <c r="O1795" i="13"/>
  <c r="P1795" i="13" s="1"/>
  <c r="Q1795" i="13" s="1"/>
  <c r="N1797" i="13" l="1"/>
  <c r="O1796" i="13"/>
  <c r="P1796" i="13" s="1"/>
  <c r="Q1796" i="13" s="1"/>
  <c r="N1798" i="13" l="1"/>
  <c r="O1797" i="13"/>
  <c r="P1797" i="13" s="1"/>
  <c r="Q1797" i="13" s="1"/>
  <c r="N1799" i="13" l="1"/>
  <c r="O1798" i="13"/>
  <c r="P1798" i="13" s="1"/>
  <c r="Q1798" i="13" s="1"/>
  <c r="N1800" i="13" l="1"/>
  <c r="O1799" i="13"/>
  <c r="P1799" i="13" s="1"/>
  <c r="Q1799" i="13" s="1"/>
  <c r="N1801" i="13" l="1"/>
  <c r="O1800" i="13"/>
  <c r="P1800" i="13" s="1"/>
  <c r="Q1800" i="13" s="1"/>
  <c r="N1802" i="13" l="1"/>
  <c r="O1801" i="13"/>
  <c r="P1801" i="13" s="1"/>
  <c r="Q1801" i="13" s="1"/>
  <c r="N1803" i="13" l="1"/>
  <c r="O1802" i="13"/>
  <c r="P1802" i="13" s="1"/>
  <c r="Q1802" i="13" s="1"/>
  <c r="N1804" i="13" l="1"/>
  <c r="O1803" i="13"/>
  <c r="P1803" i="13" s="1"/>
  <c r="Q1803" i="13" s="1"/>
  <c r="N1805" i="13" l="1"/>
  <c r="O1804" i="13"/>
  <c r="P1804" i="13" s="1"/>
  <c r="Q1804" i="13" s="1"/>
  <c r="N1806" i="13" l="1"/>
  <c r="O1805" i="13"/>
  <c r="P1805" i="13" s="1"/>
  <c r="Q1805" i="13" s="1"/>
  <c r="N1807" i="13" l="1"/>
  <c r="O1806" i="13"/>
  <c r="P1806" i="13" s="1"/>
  <c r="Q1806" i="13" s="1"/>
  <c r="N1808" i="13" l="1"/>
  <c r="O1807" i="13"/>
  <c r="P1807" i="13" s="1"/>
  <c r="Q1807" i="13" s="1"/>
  <c r="N1809" i="13" l="1"/>
  <c r="O1808" i="13"/>
  <c r="P1808" i="13" s="1"/>
  <c r="Q1808" i="13" s="1"/>
  <c r="N1810" i="13" l="1"/>
  <c r="O1809" i="13"/>
  <c r="P1809" i="13" s="1"/>
  <c r="Q1809" i="13" s="1"/>
  <c r="N1811" i="13" l="1"/>
  <c r="O1810" i="13"/>
  <c r="P1810" i="13" s="1"/>
  <c r="Q1810" i="13" s="1"/>
  <c r="N1812" i="13" l="1"/>
  <c r="O1811" i="13"/>
  <c r="P1811" i="13" s="1"/>
  <c r="Q1811" i="13" s="1"/>
  <c r="N1813" i="13" l="1"/>
  <c r="O1812" i="13"/>
  <c r="P1812" i="13" s="1"/>
  <c r="Q1812" i="13" s="1"/>
  <c r="N1814" i="13" l="1"/>
  <c r="O1813" i="13"/>
  <c r="P1813" i="13" s="1"/>
  <c r="Q1813" i="13" s="1"/>
  <c r="N1815" i="13" l="1"/>
  <c r="O1814" i="13"/>
  <c r="P1814" i="13" s="1"/>
  <c r="Q1814" i="13" s="1"/>
  <c r="N1816" i="13" l="1"/>
  <c r="O1815" i="13"/>
  <c r="P1815" i="13" s="1"/>
  <c r="Q1815" i="13" s="1"/>
  <c r="N1817" i="13" l="1"/>
  <c r="O1816" i="13"/>
  <c r="P1816" i="13" s="1"/>
  <c r="Q1816" i="13" s="1"/>
  <c r="N1818" i="13" l="1"/>
  <c r="O1817" i="13"/>
  <c r="P1817" i="13" s="1"/>
  <c r="Q1817" i="13" s="1"/>
  <c r="N1819" i="13" l="1"/>
  <c r="O1818" i="13"/>
  <c r="P1818" i="13" s="1"/>
  <c r="Q1818" i="13" s="1"/>
  <c r="N1820" i="13" l="1"/>
  <c r="O1819" i="13"/>
  <c r="P1819" i="13" s="1"/>
  <c r="Q1819" i="13" s="1"/>
  <c r="N1821" i="13" l="1"/>
  <c r="O1820" i="13"/>
  <c r="P1820" i="13" s="1"/>
  <c r="Q1820" i="13" s="1"/>
  <c r="N1822" i="13" l="1"/>
  <c r="O1821" i="13"/>
  <c r="P1821" i="13" s="1"/>
  <c r="Q1821" i="13" s="1"/>
  <c r="N1823" i="13" l="1"/>
  <c r="O1822" i="13"/>
  <c r="P1822" i="13" s="1"/>
  <c r="Q1822" i="13" s="1"/>
  <c r="N1824" i="13" l="1"/>
  <c r="O1823" i="13"/>
  <c r="P1823" i="13" s="1"/>
  <c r="Q1823" i="13" s="1"/>
  <c r="N1825" i="13" l="1"/>
  <c r="O1824" i="13"/>
  <c r="P1824" i="13" s="1"/>
  <c r="Q1824" i="13" s="1"/>
  <c r="N1826" i="13" l="1"/>
  <c r="O1825" i="13"/>
  <c r="P1825" i="13" s="1"/>
  <c r="Q1825" i="13" s="1"/>
  <c r="N1827" i="13" l="1"/>
  <c r="O1826" i="13"/>
  <c r="P1826" i="13" s="1"/>
  <c r="Q1826" i="13" s="1"/>
  <c r="N1828" i="13" l="1"/>
  <c r="O1827" i="13"/>
  <c r="P1827" i="13" s="1"/>
  <c r="Q1827" i="13" s="1"/>
  <c r="N1829" i="13" l="1"/>
  <c r="O1828" i="13"/>
  <c r="P1828" i="13" s="1"/>
  <c r="Q1828" i="13" s="1"/>
  <c r="N1830" i="13" l="1"/>
  <c r="O1829" i="13"/>
  <c r="P1829" i="13" s="1"/>
  <c r="Q1829" i="13" s="1"/>
  <c r="N1831" i="13" l="1"/>
  <c r="O1830" i="13"/>
  <c r="P1830" i="13" s="1"/>
  <c r="Q1830" i="13" s="1"/>
  <c r="N1832" i="13" l="1"/>
  <c r="O1831" i="13"/>
  <c r="P1831" i="13" s="1"/>
  <c r="Q1831" i="13" s="1"/>
  <c r="N1833" i="13" l="1"/>
  <c r="O1832" i="13"/>
  <c r="P1832" i="13" s="1"/>
  <c r="Q1832" i="13" s="1"/>
  <c r="N1834" i="13" l="1"/>
  <c r="O1833" i="13"/>
  <c r="P1833" i="13" s="1"/>
  <c r="Q1833" i="13" s="1"/>
  <c r="N1835" i="13" l="1"/>
  <c r="O1834" i="13"/>
  <c r="P1834" i="13" s="1"/>
  <c r="Q1834" i="13" s="1"/>
  <c r="N1836" i="13" l="1"/>
  <c r="O1835" i="13"/>
  <c r="P1835" i="13" s="1"/>
  <c r="Q1835" i="13" s="1"/>
  <c r="N1837" i="13" l="1"/>
  <c r="O1836" i="13"/>
  <c r="P1836" i="13" s="1"/>
  <c r="Q1836" i="13" s="1"/>
  <c r="N1838" i="13" l="1"/>
  <c r="O1837" i="13"/>
  <c r="P1837" i="13" s="1"/>
  <c r="Q1837" i="13" s="1"/>
  <c r="N1839" i="13" l="1"/>
  <c r="O1838" i="13"/>
  <c r="P1838" i="13" s="1"/>
  <c r="Q1838" i="13" s="1"/>
  <c r="N1840" i="13" l="1"/>
  <c r="O1839" i="13"/>
  <c r="P1839" i="13" s="1"/>
  <c r="Q1839" i="13" s="1"/>
  <c r="N1841" i="13" l="1"/>
  <c r="O1840" i="13"/>
  <c r="P1840" i="13" s="1"/>
  <c r="Q1840" i="13" s="1"/>
  <c r="N1842" i="13" l="1"/>
  <c r="O1841" i="13"/>
  <c r="P1841" i="13" s="1"/>
  <c r="Q1841" i="13" s="1"/>
  <c r="N1843" i="13" l="1"/>
  <c r="O1842" i="13"/>
  <c r="P1842" i="13" s="1"/>
  <c r="Q1842" i="13" s="1"/>
  <c r="N1844" i="13" l="1"/>
  <c r="O1843" i="13"/>
  <c r="P1843" i="13" s="1"/>
  <c r="Q1843" i="13" s="1"/>
  <c r="N1845" i="13" l="1"/>
  <c r="O1844" i="13"/>
  <c r="P1844" i="13" s="1"/>
  <c r="Q1844" i="13" s="1"/>
  <c r="N1846" i="13" l="1"/>
  <c r="O1845" i="13"/>
  <c r="P1845" i="13" s="1"/>
  <c r="Q1845" i="13" s="1"/>
  <c r="N1847" i="13" l="1"/>
  <c r="O1846" i="13"/>
  <c r="P1846" i="13" s="1"/>
  <c r="Q1846" i="13" s="1"/>
  <c r="N1848" i="13" l="1"/>
  <c r="O1847" i="13"/>
  <c r="P1847" i="13" s="1"/>
  <c r="Q1847" i="13" s="1"/>
  <c r="N1849" i="13" l="1"/>
  <c r="O1848" i="13"/>
  <c r="P1848" i="13" s="1"/>
  <c r="Q1848" i="13" s="1"/>
  <c r="N1850" i="13" l="1"/>
  <c r="O1849" i="13"/>
  <c r="P1849" i="13" s="1"/>
  <c r="Q1849" i="13" s="1"/>
  <c r="N1851" i="13" l="1"/>
  <c r="O1850" i="13"/>
  <c r="P1850" i="13" s="1"/>
  <c r="Q1850" i="13" s="1"/>
  <c r="N1852" i="13" l="1"/>
  <c r="O1851" i="13"/>
  <c r="P1851" i="13" s="1"/>
  <c r="Q1851" i="13" s="1"/>
  <c r="N1853" i="13" l="1"/>
  <c r="O1852" i="13"/>
  <c r="P1852" i="13" s="1"/>
  <c r="Q1852" i="13" s="1"/>
  <c r="N1854" i="13" l="1"/>
  <c r="O1853" i="13"/>
  <c r="P1853" i="13" s="1"/>
  <c r="Q1853" i="13" s="1"/>
  <c r="N1855" i="13" l="1"/>
  <c r="O1854" i="13"/>
  <c r="P1854" i="13" s="1"/>
  <c r="Q1854" i="13" s="1"/>
  <c r="N1856" i="13" l="1"/>
  <c r="O1855" i="13"/>
  <c r="P1855" i="13" s="1"/>
  <c r="Q1855" i="13" s="1"/>
  <c r="N1857" i="13" l="1"/>
  <c r="O1856" i="13"/>
  <c r="P1856" i="13" s="1"/>
  <c r="Q1856" i="13" s="1"/>
  <c r="N1858" i="13" l="1"/>
  <c r="O1857" i="13"/>
  <c r="P1857" i="13" s="1"/>
  <c r="Q1857" i="13" s="1"/>
  <c r="N1859" i="13" l="1"/>
  <c r="O1858" i="13"/>
  <c r="P1858" i="13" s="1"/>
  <c r="Q1858" i="13" s="1"/>
  <c r="N1860" i="13" l="1"/>
  <c r="O1859" i="13"/>
  <c r="P1859" i="13" s="1"/>
  <c r="Q1859" i="13" s="1"/>
  <c r="N1861" i="13" l="1"/>
  <c r="O1860" i="13"/>
  <c r="P1860" i="13" s="1"/>
  <c r="Q1860" i="13" s="1"/>
  <c r="N1862" i="13" l="1"/>
  <c r="O1861" i="13"/>
  <c r="P1861" i="13" s="1"/>
  <c r="Q1861" i="13" s="1"/>
  <c r="N1863" i="13" l="1"/>
  <c r="O1862" i="13"/>
  <c r="P1862" i="13" s="1"/>
  <c r="Q1862" i="13" s="1"/>
  <c r="N1864" i="13" l="1"/>
  <c r="O1863" i="13"/>
  <c r="P1863" i="13" s="1"/>
  <c r="Q1863" i="13" s="1"/>
  <c r="N1865" i="13" l="1"/>
  <c r="O1864" i="13"/>
  <c r="P1864" i="13" s="1"/>
  <c r="Q1864" i="13" s="1"/>
  <c r="N1866" i="13" l="1"/>
  <c r="O1865" i="13"/>
  <c r="P1865" i="13" s="1"/>
  <c r="Q1865" i="13" s="1"/>
  <c r="N1867" i="13" l="1"/>
  <c r="O1866" i="13"/>
  <c r="P1866" i="13" s="1"/>
  <c r="Q1866" i="13" s="1"/>
  <c r="N1868" i="13" l="1"/>
  <c r="O1867" i="13"/>
  <c r="P1867" i="13" s="1"/>
  <c r="Q1867" i="13" s="1"/>
  <c r="N1869" i="13" l="1"/>
  <c r="O1868" i="13"/>
  <c r="P1868" i="13" s="1"/>
  <c r="Q1868" i="13" s="1"/>
  <c r="N1870" i="13" l="1"/>
  <c r="O1869" i="13"/>
  <c r="P1869" i="13" s="1"/>
  <c r="Q1869" i="13" s="1"/>
  <c r="N1871" i="13" l="1"/>
  <c r="O1870" i="13"/>
  <c r="P1870" i="13" s="1"/>
  <c r="Q1870" i="13" s="1"/>
  <c r="N1872" i="13" l="1"/>
  <c r="O1871" i="13"/>
  <c r="P1871" i="13" s="1"/>
  <c r="Q1871" i="13" s="1"/>
  <c r="N1873" i="13" l="1"/>
  <c r="O1872" i="13"/>
  <c r="P1872" i="13" s="1"/>
  <c r="Q1872" i="13" s="1"/>
  <c r="N1874" i="13" l="1"/>
  <c r="O1873" i="13"/>
  <c r="P1873" i="13" s="1"/>
  <c r="Q1873" i="13" s="1"/>
  <c r="N1875" i="13" l="1"/>
  <c r="O1874" i="13"/>
  <c r="P1874" i="13" s="1"/>
  <c r="Q1874" i="13" s="1"/>
  <c r="N1876" i="13" l="1"/>
  <c r="O1875" i="13"/>
  <c r="P1875" i="13" s="1"/>
  <c r="Q1875" i="13" s="1"/>
  <c r="N1877" i="13" l="1"/>
  <c r="O1876" i="13"/>
  <c r="P1876" i="13" s="1"/>
  <c r="Q1876" i="13" s="1"/>
  <c r="N1878" i="13" l="1"/>
  <c r="O1877" i="13"/>
  <c r="P1877" i="13" s="1"/>
  <c r="Q1877" i="13" s="1"/>
  <c r="N1879" i="13" l="1"/>
  <c r="O1878" i="13"/>
  <c r="P1878" i="13" s="1"/>
  <c r="Q1878" i="13" s="1"/>
  <c r="N1880" i="13" l="1"/>
  <c r="O1879" i="13"/>
  <c r="P1879" i="13" s="1"/>
  <c r="Q1879" i="13" s="1"/>
  <c r="N1881" i="13" l="1"/>
  <c r="O1880" i="13"/>
  <c r="P1880" i="13" s="1"/>
  <c r="Q1880" i="13" s="1"/>
  <c r="N1882" i="13" l="1"/>
  <c r="O1881" i="13"/>
  <c r="P1881" i="13" s="1"/>
  <c r="Q1881" i="13" s="1"/>
  <c r="N1883" i="13" l="1"/>
  <c r="O1882" i="13"/>
  <c r="P1882" i="13" s="1"/>
  <c r="Q1882" i="13" s="1"/>
  <c r="N1884" i="13" l="1"/>
  <c r="O1883" i="13"/>
  <c r="P1883" i="13" s="1"/>
  <c r="Q1883" i="13" s="1"/>
  <c r="N1885" i="13" l="1"/>
  <c r="O1884" i="13"/>
  <c r="P1884" i="13" s="1"/>
  <c r="Q1884" i="13" s="1"/>
  <c r="N1886" i="13" l="1"/>
  <c r="O1885" i="13"/>
  <c r="P1885" i="13" s="1"/>
  <c r="Q1885" i="13" s="1"/>
  <c r="N1887" i="13" l="1"/>
  <c r="O1886" i="13"/>
  <c r="P1886" i="13" s="1"/>
  <c r="Q1886" i="13" s="1"/>
  <c r="N1888" i="13" l="1"/>
  <c r="O1887" i="13"/>
  <c r="P1887" i="13" s="1"/>
  <c r="Q1887" i="13" s="1"/>
  <c r="N1889" i="13" l="1"/>
  <c r="O1888" i="13"/>
  <c r="P1888" i="13" s="1"/>
  <c r="Q1888" i="13" s="1"/>
  <c r="N1890" i="13" l="1"/>
  <c r="O1889" i="13"/>
  <c r="P1889" i="13" s="1"/>
  <c r="Q1889" i="13" s="1"/>
  <c r="N1891" i="13" l="1"/>
  <c r="O1890" i="13"/>
  <c r="P1890" i="13" s="1"/>
  <c r="Q1890" i="13" s="1"/>
  <c r="N1892" i="13" l="1"/>
  <c r="O1891" i="13"/>
  <c r="P1891" i="13" s="1"/>
  <c r="Q1891" i="13" s="1"/>
  <c r="N1893" i="13" l="1"/>
  <c r="O1892" i="13"/>
  <c r="P1892" i="13" s="1"/>
  <c r="Q1892" i="13" s="1"/>
  <c r="N1894" i="13" l="1"/>
  <c r="O1893" i="13"/>
  <c r="P1893" i="13" s="1"/>
  <c r="Q1893" i="13" s="1"/>
  <c r="N1895" i="13" l="1"/>
  <c r="O1894" i="13"/>
  <c r="P1894" i="13" s="1"/>
  <c r="Q1894" i="13" s="1"/>
  <c r="N1896" i="13" l="1"/>
  <c r="O1895" i="13"/>
  <c r="P1895" i="13" s="1"/>
  <c r="Q1895" i="13" s="1"/>
  <c r="N1897" i="13" l="1"/>
  <c r="O1896" i="13"/>
  <c r="P1896" i="13" s="1"/>
  <c r="Q1896" i="13" s="1"/>
  <c r="N1898" i="13" l="1"/>
  <c r="O1897" i="13"/>
  <c r="P1897" i="13" s="1"/>
  <c r="Q1897" i="13" s="1"/>
  <c r="N1899" i="13" l="1"/>
  <c r="O1898" i="13"/>
  <c r="P1898" i="13" s="1"/>
  <c r="Q1898" i="13" s="1"/>
  <c r="N1900" i="13" l="1"/>
  <c r="O1899" i="13"/>
  <c r="P1899" i="13" s="1"/>
  <c r="Q1899" i="13" s="1"/>
  <c r="N1901" i="13" l="1"/>
  <c r="O1900" i="13"/>
  <c r="P1900" i="13" s="1"/>
  <c r="Q1900" i="13" s="1"/>
  <c r="N1902" i="13" l="1"/>
  <c r="O1901" i="13"/>
  <c r="P1901" i="13" s="1"/>
  <c r="Q1901" i="13" s="1"/>
  <c r="N1903" i="13" l="1"/>
  <c r="O1902" i="13"/>
  <c r="P1902" i="13" s="1"/>
  <c r="Q1902" i="13" s="1"/>
  <c r="N1904" i="13" l="1"/>
  <c r="O1903" i="13"/>
  <c r="P1903" i="13" s="1"/>
  <c r="Q1903" i="13" s="1"/>
  <c r="N1905" i="13" l="1"/>
  <c r="O1904" i="13"/>
  <c r="P1904" i="13" s="1"/>
  <c r="Q1904" i="13" s="1"/>
  <c r="N1906" i="13" l="1"/>
  <c r="O1905" i="13"/>
  <c r="P1905" i="13" s="1"/>
  <c r="Q1905" i="13" s="1"/>
  <c r="N1907" i="13" l="1"/>
  <c r="O1906" i="13"/>
  <c r="P1906" i="13" s="1"/>
  <c r="Q1906" i="13" s="1"/>
  <c r="N1908" i="13" l="1"/>
  <c r="O1907" i="13"/>
  <c r="P1907" i="13" s="1"/>
  <c r="Q1907" i="13" s="1"/>
  <c r="N1909" i="13" l="1"/>
  <c r="O1908" i="13"/>
  <c r="P1908" i="13" s="1"/>
  <c r="Q1908" i="13" s="1"/>
  <c r="N1910" i="13" l="1"/>
  <c r="O1909" i="13"/>
  <c r="P1909" i="13" s="1"/>
  <c r="Q1909" i="13" s="1"/>
  <c r="N1911" i="13" l="1"/>
  <c r="O1910" i="13"/>
  <c r="P1910" i="13" s="1"/>
  <c r="Q1910" i="13" s="1"/>
  <c r="N1912" i="13" l="1"/>
  <c r="O1911" i="13"/>
  <c r="P1911" i="13" s="1"/>
  <c r="Q1911" i="13" s="1"/>
  <c r="N1913" i="13" l="1"/>
  <c r="O1912" i="13"/>
  <c r="P1912" i="13" s="1"/>
  <c r="Q1912" i="13" s="1"/>
  <c r="N1914" i="13" l="1"/>
  <c r="O1913" i="13"/>
  <c r="P1913" i="13" s="1"/>
  <c r="Q1913" i="13" s="1"/>
  <c r="N1915" i="13" l="1"/>
  <c r="O1914" i="13"/>
  <c r="P1914" i="13" s="1"/>
  <c r="Q1914" i="13" s="1"/>
  <c r="N1916" i="13" l="1"/>
  <c r="O1915" i="13"/>
  <c r="P1915" i="13" s="1"/>
  <c r="Q1915" i="13" s="1"/>
  <c r="N1917" i="13" l="1"/>
  <c r="O1916" i="13"/>
  <c r="P1916" i="13" s="1"/>
  <c r="Q1916" i="13" s="1"/>
  <c r="N1918" i="13" l="1"/>
  <c r="O1917" i="13"/>
  <c r="P1917" i="13" s="1"/>
  <c r="Q1917" i="13" s="1"/>
  <c r="N1919" i="13" l="1"/>
  <c r="O1918" i="13"/>
  <c r="P1918" i="13" s="1"/>
  <c r="Q1918" i="13" s="1"/>
  <c r="N1920" i="13" l="1"/>
  <c r="O1919" i="13"/>
  <c r="P1919" i="13" s="1"/>
  <c r="Q1919" i="13" s="1"/>
  <c r="N1921" i="13" l="1"/>
  <c r="O1920" i="13"/>
  <c r="P1920" i="13" s="1"/>
  <c r="Q1920" i="13" s="1"/>
  <c r="N1922" i="13" l="1"/>
  <c r="O1921" i="13"/>
  <c r="P1921" i="13" s="1"/>
  <c r="Q1921" i="13" s="1"/>
  <c r="N1923" i="13" l="1"/>
  <c r="O1922" i="13"/>
  <c r="P1922" i="13" s="1"/>
  <c r="Q1922" i="13" s="1"/>
  <c r="N1924" i="13" l="1"/>
  <c r="O1923" i="13"/>
  <c r="P1923" i="13" s="1"/>
  <c r="Q1923" i="13" s="1"/>
  <c r="N1925" i="13" l="1"/>
  <c r="O1924" i="13"/>
  <c r="P1924" i="13" s="1"/>
  <c r="Q1924" i="13" s="1"/>
  <c r="N1926" i="13" l="1"/>
  <c r="O1925" i="13"/>
  <c r="P1925" i="13" s="1"/>
  <c r="Q1925" i="13" s="1"/>
  <c r="N1927" i="13" l="1"/>
  <c r="O1926" i="13"/>
  <c r="P1926" i="13" s="1"/>
  <c r="Q1926" i="13" s="1"/>
  <c r="N1928" i="13" l="1"/>
  <c r="O1927" i="13"/>
  <c r="P1927" i="13" s="1"/>
  <c r="Q1927" i="13" s="1"/>
  <c r="N1929" i="13" l="1"/>
  <c r="O1928" i="13"/>
  <c r="P1928" i="13" s="1"/>
  <c r="Q1928" i="13" s="1"/>
  <c r="N1930" i="13" l="1"/>
  <c r="O1929" i="13"/>
  <c r="P1929" i="13" s="1"/>
  <c r="Q1929" i="13" s="1"/>
  <c r="N1931" i="13" l="1"/>
  <c r="O1930" i="13"/>
  <c r="P1930" i="13" s="1"/>
  <c r="Q1930" i="13" s="1"/>
  <c r="N1932" i="13" l="1"/>
  <c r="O1931" i="13"/>
  <c r="P1931" i="13" s="1"/>
  <c r="Q1931" i="13" s="1"/>
  <c r="N1933" i="13" l="1"/>
  <c r="O1932" i="13"/>
  <c r="P1932" i="13" s="1"/>
  <c r="Q1932" i="13" s="1"/>
  <c r="N1934" i="13" l="1"/>
  <c r="O1933" i="13"/>
  <c r="P1933" i="13" s="1"/>
  <c r="Q1933" i="13" s="1"/>
  <c r="N1935" i="13" l="1"/>
  <c r="O1934" i="13"/>
  <c r="P1934" i="13" s="1"/>
  <c r="Q1934" i="13" s="1"/>
  <c r="N1936" i="13" l="1"/>
  <c r="O1935" i="13"/>
  <c r="P1935" i="13" s="1"/>
  <c r="Q1935" i="13" s="1"/>
  <c r="N1937" i="13" l="1"/>
  <c r="O1936" i="13"/>
  <c r="P1936" i="13" s="1"/>
  <c r="Q1936" i="13" s="1"/>
  <c r="N1938" i="13" l="1"/>
  <c r="O1937" i="13"/>
  <c r="P1937" i="13" s="1"/>
  <c r="Q1937" i="13" s="1"/>
  <c r="N1939" i="13" l="1"/>
  <c r="O1938" i="13"/>
  <c r="P1938" i="13" s="1"/>
  <c r="Q1938" i="13" s="1"/>
  <c r="N1940" i="13" l="1"/>
  <c r="O1939" i="13"/>
  <c r="P1939" i="13" s="1"/>
  <c r="Q1939" i="13" s="1"/>
  <c r="N1941" i="13" l="1"/>
  <c r="O1940" i="13"/>
  <c r="P1940" i="13" s="1"/>
  <c r="Q1940" i="13" s="1"/>
  <c r="N1942" i="13" l="1"/>
  <c r="O1941" i="13"/>
  <c r="P1941" i="13" s="1"/>
  <c r="Q1941" i="13" s="1"/>
  <c r="N1943" i="13" l="1"/>
  <c r="O1942" i="13"/>
  <c r="P1942" i="13" s="1"/>
  <c r="Q1942" i="13" s="1"/>
  <c r="N1944" i="13" l="1"/>
  <c r="O1943" i="13"/>
  <c r="P1943" i="13" s="1"/>
  <c r="Q1943" i="13" s="1"/>
  <c r="N1945" i="13" l="1"/>
  <c r="O1944" i="13"/>
  <c r="P1944" i="13" s="1"/>
  <c r="Q1944" i="13" s="1"/>
  <c r="N1946" i="13" l="1"/>
  <c r="O1945" i="13"/>
  <c r="P1945" i="13" s="1"/>
  <c r="Q1945" i="13" s="1"/>
  <c r="N1947" i="13" l="1"/>
  <c r="O1946" i="13"/>
  <c r="P1946" i="13" s="1"/>
  <c r="Q1946" i="13" s="1"/>
  <c r="N1948" i="13" l="1"/>
  <c r="O1947" i="13"/>
  <c r="P1947" i="13" s="1"/>
  <c r="Q1947" i="13" s="1"/>
  <c r="N1949" i="13" l="1"/>
  <c r="O1948" i="13"/>
  <c r="P1948" i="13" s="1"/>
  <c r="Q1948" i="13" s="1"/>
  <c r="N1950" i="13" l="1"/>
  <c r="O1949" i="13"/>
  <c r="P1949" i="13" s="1"/>
  <c r="Q1949" i="13" s="1"/>
  <c r="N1951" i="13" l="1"/>
  <c r="O1950" i="13"/>
  <c r="P1950" i="13" s="1"/>
  <c r="Q1950" i="13" s="1"/>
  <c r="N1952" i="13" l="1"/>
  <c r="O1951" i="13"/>
  <c r="P1951" i="13" s="1"/>
  <c r="Q1951" i="13" s="1"/>
  <c r="N1953" i="13" l="1"/>
  <c r="O1952" i="13"/>
  <c r="P1952" i="13" s="1"/>
  <c r="Q1952" i="13" s="1"/>
  <c r="N1954" i="13" l="1"/>
  <c r="O1953" i="13"/>
  <c r="P1953" i="13" s="1"/>
  <c r="Q1953" i="13" s="1"/>
  <c r="N1955" i="13" l="1"/>
  <c r="O1954" i="13"/>
  <c r="P1954" i="13" s="1"/>
  <c r="Q1954" i="13" s="1"/>
  <c r="N1956" i="13" l="1"/>
  <c r="O1955" i="13"/>
  <c r="P1955" i="13" s="1"/>
  <c r="Q1955" i="13" s="1"/>
  <c r="N1957" i="13" l="1"/>
  <c r="O1956" i="13"/>
  <c r="P1956" i="13" s="1"/>
  <c r="Q1956" i="13" s="1"/>
  <c r="N1958" i="13" l="1"/>
  <c r="O1957" i="13"/>
  <c r="P1957" i="13" s="1"/>
  <c r="Q1957" i="13" s="1"/>
  <c r="N1959" i="13" l="1"/>
  <c r="O1958" i="13"/>
  <c r="P1958" i="13" s="1"/>
  <c r="Q1958" i="13" s="1"/>
  <c r="N1960" i="13" l="1"/>
  <c r="O1959" i="13"/>
  <c r="P1959" i="13" s="1"/>
  <c r="Q1959" i="13" s="1"/>
  <c r="N1961" i="13" l="1"/>
  <c r="O1960" i="13"/>
  <c r="P1960" i="13" s="1"/>
  <c r="Q1960" i="13" s="1"/>
  <c r="N1962" i="13" l="1"/>
  <c r="O1961" i="13"/>
  <c r="P1961" i="13" s="1"/>
  <c r="Q1961" i="13" s="1"/>
  <c r="N1963" i="13" l="1"/>
  <c r="O1962" i="13"/>
  <c r="P1962" i="13" s="1"/>
  <c r="Q1962" i="13" s="1"/>
  <c r="N1964" i="13" l="1"/>
  <c r="O1963" i="13"/>
  <c r="P1963" i="13" s="1"/>
  <c r="Q1963" i="13" s="1"/>
  <c r="N1965" i="13" l="1"/>
  <c r="O1964" i="13"/>
  <c r="P1964" i="13" s="1"/>
  <c r="Q1964" i="13" s="1"/>
  <c r="N1966" i="13" l="1"/>
  <c r="O1965" i="13"/>
  <c r="P1965" i="13" s="1"/>
  <c r="Q1965" i="13" s="1"/>
  <c r="N1967" i="13" l="1"/>
  <c r="O1966" i="13"/>
  <c r="P1966" i="13" s="1"/>
  <c r="Q1966" i="13" s="1"/>
  <c r="N1968" i="13" l="1"/>
  <c r="O1967" i="13"/>
  <c r="P1967" i="13" s="1"/>
  <c r="Q1967" i="13" s="1"/>
  <c r="N1969" i="13" l="1"/>
  <c r="O1968" i="13"/>
  <c r="P1968" i="13" s="1"/>
  <c r="Q1968" i="13" s="1"/>
  <c r="N1970" i="13" l="1"/>
  <c r="O1969" i="13"/>
  <c r="P1969" i="13" s="1"/>
  <c r="Q1969" i="13" s="1"/>
  <c r="N1971" i="13" l="1"/>
  <c r="O1970" i="13"/>
  <c r="P1970" i="13" s="1"/>
  <c r="Q1970" i="13" s="1"/>
  <c r="N1972" i="13" l="1"/>
  <c r="O1971" i="13"/>
  <c r="P1971" i="13" s="1"/>
  <c r="Q1971" i="13" s="1"/>
  <c r="N1973" i="13" l="1"/>
  <c r="O1972" i="13"/>
  <c r="P1972" i="13" s="1"/>
  <c r="Q1972" i="13" s="1"/>
  <c r="N1974" i="13" l="1"/>
  <c r="O1973" i="13"/>
  <c r="P1973" i="13" s="1"/>
  <c r="Q1973" i="13" s="1"/>
  <c r="N1975" i="13" l="1"/>
  <c r="O1974" i="13"/>
  <c r="P1974" i="13" s="1"/>
  <c r="Q1974" i="13" s="1"/>
  <c r="N1976" i="13" l="1"/>
  <c r="O1975" i="13"/>
  <c r="P1975" i="13" s="1"/>
  <c r="Q1975" i="13" s="1"/>
  <c r="N1977" i="13" l="1"/>
  <c r="O1976" i="13"/>
  <c r="P1976" i="13" s="1"/>
  <c r="Q1976" i="13" s="1"/>
  <c r="N1978" i="13" l="1"/>
  <c r="O1977" i="13"/>
  <c r="P1977" i="13" s="1"/>
  <c r="Q1977" i="13" s="1"/>
  <c r="N1979" i="13" l="1"/>
  <c r="O1978" i="13"/>
  <c r="P1978" i="13" s="1"/>
  <c r="Q1978" i="13" s="1"/>
  <c r="N1980" i="13" l="1"/>
  <c r="O1979" i="13"/>
  <c r="P1979" i="13" s="1"/>
  <c r="Q1979" i="13" s="1"/>
  <c r="N1981" i="13" l="1"/>
  <c r="O1980" i="13"/>
  <c r="P1980" i="13" s="1"/>
  <c r="Q1980" i="13" s="1"/>
  <c r="N1982" i="13" l="1"/>
  <c r="O1981" i="13"/>
  <c r="P1981" i="13" s="1"/>
  <c r="Q1981" i="13" s="1"/>
  <c r="N1983" i="13" l="1"/>
  <c r="O1982" i="13"/>
  <c r="P1982" i="13" s="1"/>
  <c r="Q1982" i="13" s="1"/>
  <c r="N1984" i="13" l="1"/>
  <c r="O1983" i="13"/>
  <c r="P1983" i="13" s="1"/>
  <c r="Q1983" i="13" s="1"/>
  <c r="N1985" i="13" l="1"/>
  <c r="O1984" i="13"/>
  <c r="P1984" i="13" s="1"/>
  <c r="Q1984" i="13" s="1"/>
  <c r="N1986" i="13" l="1"/>
  <c r="O1985" i="13"/>
  <c r="P1985" i="13" s="1"/>
  <c r="Q1985" i="13" s="1"/>
  <c r="N1987" i="13" l="1"/>
  <c r="O1986" i="13"/>
  <c r="P1986" i="13" s="1"/>
  <c r="Q1986" i="13" s="1"/>
  <c r="N1988" i="13" l="1"/>
  <c r="O1987" i="13"/>
  <c r="P1987" i="13" s="1"/>
  <c r="Q1987" i="13" s="1"/>
  <c r="N1989" i="13" l="1"/>
  <c r="O1988" i="13"/>
  <c r="P1988" i="13" s="1"/>
  <c r="Q1988" i="13" s="1"/>
  <c r="N1990" i="13" l="1"/>
  <c r="O1989" i="13"/>
  <c r="P1989" i="13" s="1"/>
  <c r="Q1989" i="13" s="1"/>
  <c r="N1991" i="13" l="1"/>
  <c r="O1990" i="13"/>
  <c r="P1990" i="13" s="1"/>
  <c r="Q1990" i="13" s="1"/>
  <c r="N1992" i="13" l="1"/>
  <c r="O1991" i="13"/>
  <c r="P1991" i="13" s="1"/>
  <c r="Q1991" i="13" s="1"/>
  <c r="N1993" i="13" l="1"/>
  <c r="O1992" i="13"/>
  <c r="P1992" i="13" s="1"/>
  <c r="Q1992" i="13" s="1"/>
  <c r="N1994" i="13" l="1"/>
  <c r="O1993" i="13"/>
  <c r="P1993" i="13" s="1"/>
  <c r="Q1993" i="13" s="1"/>
  <c r="N1995" i="13" l="1"/>
  <c r="O1994" i="13"/>
  <c r="P1994" i="13" s="1"/>
  <c r="Q1994" i="13" s="1"/>
  <c r="N1996" i="13" l="1"/>
  <c r="O1995" i="13"/>
  <c r="P1995" i="13" s="1"/>
  <c r="Q1995" i="13" s="1"/>
  <c r="N1997" i="13" l="1"/>
  <c r="O1996" i="13"/>
  <c r="P1996" i="13" s="1"/>
  <c r="Q1996" i="13" s="1"/>
  <c r="N1998" i="13" l="1"/>
  <c r="O1997" i="13"/>
  <c r="P1997" i="13" s="1"/>
  <c r="Q1997" i="13" s="1"/>
  <c r="N1999" i="13" l="1"/>
  <c r="O1998" i="13"/>
  <c r="P1998" i="13" s="1"/>
  <c r="Q1998" i="13" s="1"/>
  <c r="N2000" i="13" l="1"/>
  <c r="O1999" i="13"/>
  <c r="P1999" i="13" s="1"/>
  <c r="Q1999" i="13" s="1"/>
  <c r="N2001" i="13" l="1"/>
  <c r="O2000" i="13"/>
  <c r="P2000" i="13" s="1"/>
  <c r="Q2000" i="13" s="1"/>
  <c r="N2002" i="13" l="1"/>
  <c r="O2001" i="13"/>
  <c r="P2001" i="13" s="1"/>
  <c r="Q2001" i="13" s="1"/>
  <c r="N2003" i="13" l="1"/>
  <c r="O2002" i="13"/>
  <c r="P2002" i="13" s="1"/>
  <c r="Q2002" i="13" s="1"/>
  <c r="N2004" i="13" l="1"/>
  <c r="O2003" i="13"/>
  <c r="P2003" i="13" s="1"/>
  <c r="Q2003" i="13" s="1"/>
  <c r="N2005" i="13" l="1"/>
  <c r="O2004" i="13"/>
  <c r="P2004" i="13" s="1"/>
  <c r="Q2004" i="13" s="1"/>
  <c r="N2006" i="13" l="1"/>
  <c r="O2005" i="13"/>
  <c r="P2005" i="13" s="1"/>
  <c r="Q2005" i="13" s="1"/>
  <c r="N2007" i="13" l="1"/>
  <c r="O2006" i="13"/>
  <c r="P2006" i="13" s="1"/>
  <c r="Q2006" i="13" s="1"/>
  <c r="N2008" i="13" l="1"/>
  <c r="O2007" i="13"/>
  <c r="P2007" i="13" s="1"/>
  <c r="Q2007" i="13" s="1"/>
  <c r="N2009" i="13" l="1"/>
  <c r="O2008" i="13"/>
  <c r="P2008" i="13" s="1"/>
  <c r="Q2008" i="13" s="1"/>
  <c r="N2010" i="13" l="1"/>
  <c r="O2009" i="13"/>
  <c r="P2009" i="13" s="1"/>
  <c r="Q2009" i="13" s="1"/>
  <c r="N2011" i="13" l="1"/>
  <c r="O2010" i="13"/>
  <c r="P2010" i="13" s="1"/>
  <c r="Q2010" i="13" s="1"/>
  <c r="N2012" i="13" l="1"/>
  <c r="O2011" i="13"/>
  <c r="P2011" i="13" s="1"/>
  <c r="Q2011" i="13" s="1"/>
  <c r="N2013" i="13" l="1"/>
  <c r="O2012" i="13"/>
  <c r="P2012" i="13" s="1"/>
  <c r="Q2012" i="13" s="1"/>
  <c r="N2014" i="13" l="1"/>
  <c r="O2013" i="13"/>
  <c r="P2013" i="13" s="1"/>
  <c r="Q2013" i="13" s="1"/>
  <c r="N2015" i="13" l="1"/>
  <c r="O2014" i="13"/>
  <c r="P2014" i="13" s="1"/>
  <c r="Q2014" i="13" s="1"/>
  <c r="N2016" i="13" l="1"/>
  <c r="O2015" i="13"/>
  <c r="P2015" i="13" s="1"/>
  <c r="Q2015" i="13" s="1"/>
  <c r="N2017" i="13" l="1"/>
  <c r="O2016" i="13"/>
  <c r="P2016" i="13" s="1"/>
  <c r="Q2016" i="13" s="1"/>
  <c r="N2018" i="13" l="1"/>
  <c r="O2017" i="13"/>
  <c r="P2017" i="13" s="1"/>
  <c r="Q2017" i="13" s="1"/>
  <c r="N2019" i="13" l="1"/>
  <c r="O2018" i="13"/>
  <c r="P2018" i="13" s="1"/>
  <c r="Q2018" i="13" s="1"/>
  <c r="N2020" i="13" l="1"/>
  <c r="O2019" i="13"/>
  <c r="P2019" i="13" s="1"/>
  <c r="Q2019" i="13" s="1"/>
  <c r="N2021" i="13" l="1"/>
  <c r="O2020" i="13"/>
  <c r="P2020" i="13" s="1"/>
  <c r="Q2020" i="13" s="1"/>
  <c r="N2022" i="13" l="1"/>
  <c r="O2021" i="13"/>
  <c r="P2021" i="13" s="1"/>
  <c r="Q2021" i="13" s="1"/>
  <c r="N2023" i="13" l="1"/>
  <c r="O2022" i="13"/>
  <c r="P2022" i="13" s="1"/>
  <c r="Q2022" i="13" s="1"/>
  <c r="N2024" i="13" l="1"/>
  <c r="O2023" i="13"/>
  <c r="P2023" i="13" s="1"/>
  <c r="Q2023" i="13" s="1"/>
  <c r="N2025" i="13" l="1"/>
  <c r="O2024" i="13"/>
  <c r="P2024" i="13" s="1"/>
  <c r="Q2024" i="13" s="1"/>
  <c r="N2026" i="13" l="1"/>
  <c r="O2025" i="13"/>
  <c r="P2025" i="13" s="1"/>
  <c r="Q2025" i="13" s="1"/>
  <c r="N2027" i="13" l="1"/>
  <c r="O2026" i="13"/>
  <c r="P2026" i="13" s="1"/>
  <c r="Q2026" i="13" s="1"/>
  <c r="N2028" i="13" l="1"/>
  <c r="O2027" i="13"/>
  <c r="P2027" i="13" s="1"/>
  <c r="Q2027" i="13" s="1"/>
  <c r="N2029" i="13" l="1"/>
  <c r="O2028" i="13"/>
  <c r="P2028" i="13" s="1"/>
  <c r="Q2028" i="13" s="1"/>
  <c r="N2030" i="13" l="1"/>
  <c r="O2029" i="13"/>
  <c r="P2029" i="13" s="1"/>
  <c r="Q2029" i="13" s="1"/>
  <c r="N2031" i="13" l="1"/>
  <c r="O2030" i="13"/>
  <c r="P2030" i="13" s="1"/>
  <c r="Q2030" i="13" s="1"/>
  <c r="N2032" i="13" l="1"/>
  <c r="O2031" i="13"/>
  <c r="P2031" i="13" s="1"/>
  <c r="Q2031" i="13" s="1"/>
  <c r="N2033" i="13" l="1"/>
  <c r="O2032" i="13"/>
  <c r="P2032" i="13" s="1"/>
  <c r="Q2032" i="13" s="1"/>
  <c r="N2034" i="13" l="1"/>
  <c r="O2033" i="13"/>
  <c r="P2033" i="13" s="1"/>
  <c r="Q2033" i="13" s="1"/>
  <c r="N2035" i="13" l="1"/>
  <c r="O2034" i="13"/>
  <c r="P2034" i="13" s="1"/>
  <c r="Q2034" i="13" s="1"/>
  <c r="N2036" i="13" l="1"/>
  <c r="O2035" i="13"/>
  <c r="P2035" i="13" s="1"/>
  <c r="Q2035" i="13" s="1"/>
  <c r="N2037" i="13" l="1"/>
  <c r="O2036" i="13"/>
  <c r="P2036" i="13" s="1"/>
  <c r="Q2036" i="13" s="1"/>
  <c r="N2038" i="13" l="1"/>
  <c r="O2037" i="13"/>
  <c r="P2037" i="13" s="1"/>
  <c r="Q2037" i="13" s="1"/>
  <c r="N2039" i="13" l="1"/>
  <c r="O2038" i="13"/>
  <c r="P2038" i="13" s="1"/>
  <c r="Q2038" i="13" s="1"/>
  <c r="N2040" i="13" l="1"/>
  <c r="O2039" i="13"/>
  <c r="P2039" i="13" s="1"/>
  <c r="Q2039" i="13" s="1"/>
  <c r="N2041" i="13" l="1"/>
  <c r="O2040" i="13"/>
  <c r="P2040" i="13" s="1"/>
  <c r="Q2040" i="13" s="1"/>
  <c r="N2042" i="13" l="1"/>
  <c r="O2041" i="13"/>
  <c r="P2041" i="13" s="1"/>
  <c r="Q2041" i="13" s="1"/>
  <c r="N2043" i="13" l="1"/>
  <c r="O2042" i="13"/>
  <c r="P2042" i="13" s="1"/>
  <c r="Q2042" i="13" s="1"/>
  <c r="N2044" i="13" l="1"/>
  <c r="O2043" i="13"/>
  <c r="P2043" i="13" s="1"/>
  <c r="Q2043" i="13" s="1"/>
  <c r="N2045" i="13" l="1"/>
  <c r="O2044" i="13"/>
  <c r="P2044" i="13" s="1"/>
  <c r="Q2044" i="13" s="1"/>
  <c r="N2046" i="13" l="1"/>
  <c r="O2045" i="13"/>
  <c r="P2045" i="13" s="1"/>
  <c r="Q2045" i="13" s="1"/>
  <c r="N2047" i="13" l="1"/>
  <c r="O2046" i="13"/>
  <c r="P2046" i="13" s="1"/>
  <c r="Q2046" i="13" s="1"/>
  <c r="N2048" i="13" l="1"/>
  <c r="O2047" i="13"/>
  <c r="P2047" i="13" s="1"/>
  <c r="Q2047" i="13" s="1"/>
  <c r="N2049" i="13" l="1"/>
  <c r="O2048" i="13"/>
  <c r="P2048" i="13" s="1"/>
  <c r="Q2048" i="13" s="1"/>
  <c r="N2050" i="13" l="1"/>
  <c r="O2049" i="13"/>
  <c r="P2049" i="13" s="1"/>
  <c r="Q2049" i="13" s="1"/>
  <c r="N2051" i="13" l="1"/>
  <c r="O2050" i="13"/>
  <c r="P2050" i="13" s="1"/>
  <c r="Q2050" i="13" s="1"/>
  <c r="N2052" i="13" l="1"/>
  <c r="O2051" i="13"/>
  <c r="P2051" i="13" s="1"/>
  <c r="Q2051" i="13" s="1"/>
  <c r="N2053" i="13" l="1"/>
  <c r="O2052" i="13"/>
  <c r="P2052" i="13" s="1"/>
  <c r="Q2052" i="13" s="1"/>
  <c r="N2054" i="13" l="1"/>
  <c r="O2053" i="13"/>
  <c r="P2053" i="13" s="1"/>
  <c r="Q2053" i="13" s="1"/>
  <c r="N2055" i="13" l="1"/>
  <c r="O2054" i="13"/>
  <c r="P2054" i="13" s="1"/>
  <c r="Q2054" i="13" s="1"/>
  <c r="N2056" i="13" l="1"/>
  <c r="O2055" i="13"/>
  <c r="P2055" i="13" s="1"/>
  <c r="Q2055" i="13" s="1"/>
  <c r="N2057" i="13" l="1"/>
  <c r="O2056" i="13"/>
  <c r="P2056" i="13" s="1"/>
  <c r="Q2056" i="13" s="1"/>
  <c r="N2058" i="13" l="1"/>
  <c r="O2057" i="13"/>
  <c r="P2057" i="13" s="1"/>
  <c r="Q2057" i="13" s="1"/>
  <c r="N2059" i="13" l="1"/>
  <c r="O2058" i="13"/>
  <c r="P2058" i="13" s="1"/>
  <c r="Q2058" i="13" s="1"/>
  <c r="N2060" i="13" l="1"/>
  <c r="O2059" i="13"/>
  <c r="P2059" i="13" s="1"/>
  <c r="Q2059" i="13" s="1"/>
  <c r="N2061" i="13" l="1"/>
  <c r="O2060" i="13"/>
  <c r="P2060" i="13" s="1"/>
  <c r="Q2060" i="13" s="1"/>
  <c r="N2062" i="13" l="1"/>
  <c r="O2061" i="13"/>
  <c r="P2061" i="13" s="1"/>
  <c r="Q2061" i="13" s="1"/>
  <c r="N2063" i="13" l="1"/>
  <c r="O2062" i="13"/>
  <c r="P2062" i="13" s="1"/>
  <c r="Q2062" i="13" s="1"/>
  <c r="N2064" i="13" l="1"/>
  <c r="O2063" i="13"/>
  <c r="P2063" i="13" s="1"/>
  <c r="Q2063" i="13" s="1"/>
  <c r="N2065" i="13" l="1"/>
  <c r="O2064" i="13"/>
  <c r="P2064" i="13" s="1"/>
  <c r="Q2064" i="13" s="1"/>
  <c r="N2066" i="13" l="1"/>
  <c r="O2065" i="13"/>
  <c r="P2065" i="13" s="1"/>
  <c r="Q2065" i="13" s="1"/>
  <c r="N2067" i="13" l="1"/>
  <c r="O2066" i="13"/>
  <c r="P2066" i="13" s="1"/>
  <c r="Q2066" i="13" s="1"/>
  <c r="N2068" i="13" l="1"/>
  <c r="O2067" i="13"/>
  <c r="P2067" i="13" s="1"/>
  <c r="Q2067" i="13" s="1"/>
  <c r="N2069" i="13" l="1"/>
  <c r="O2068" i="13"/>
  <c r="P2068" i="13" s="1"/>
  <c r="Q2068" i="13" s="1"/>
  <c r="N2070" i="13" l="1"/>
  <c r="O2069" i="13"/>
  <c r="P2069" i="13" s="1"/>
  <c r="Q2069" i="13" s="1"/>
  <c r="N2071" i="13" l="1"/>
  <c r="O2070" i="13"/>
  <c r="P2070" i="13" s="1"/>
  <c r="Q2070" i="13" s="1"/>
  <c r="N2072" i="13" l="1"/>
  <c r="O2071" i="13"/>
  <c r="P2071" i="13" s="1"/>
  <c r="Q2071" i="13" s="1"/>
  <c r="N2073" i="13" l="1"/>
  <c r="O2072" i="13"/>
  <c r="P2072" i="13" s="1"/>
  <c r="Q2072" i="13" s="1"/>
  <c r="N2074" i="13" l="1"/>
  <c r="O2073" i="13"/>
  <c r="P2073" i="13" s="1"/>
  <c r="Q2073" i="13" s="1"/>
  <c r="N2075" i="13" l="1"/>
  <c r="O2074" i="13"/>
  <c r="P2074" i="13" s="1"/>
  <c r="Q2074" i="13" s="1"/>
  <c r="N2076" i="13" l="1"/>
  <c r="O2075" i="13"/>
  <c r="P2075" i="13" s="1"/>
  <c r="Q2075" i="13" s="1"/>
  <c r="N2077" i="13" l="1"/>
  <c r="O2076" i="13"/>
  <c r="P2076" i="13" s="1"/>
  <c r="Q2076" i="13" s="1"/>
  <c r="N2078" i="13" l="1"/>
  <c r="O2077" i="13"/>
  <c r="P2077" i="13" s="1"/>
  <c r="Q2077" i="13" s="1"/>
  <c r="N2079" i="13" l="1"/>
  <c r="O2078" i="13"/>
  <c r="P2078" i="13" s="1"/>
  <c r="Q2078" i="13" s="1"/>
  <c r="N2080" i="13" l="1"/>
  <c r="O2079" i="13"/>
  <c r="P2079" i="13" s="1"/>
  <c r="Q2079" i="13" s="1"/>
  <c r="N2081" i="13" l="1"/>
  <c r="O2080" i="13"/>
  <c r="P2080" i="13" s="1"/>
  <c r="Q2080" i="13" s="1"/>
  <c r="N2082" i="13" l="1"/>
  <c r="O2081" i="13"/>
  <c r="P2081" i="13" s="1"/>
  <c r="Q2081" i="13" s="1"/>
  <c r="N2083" i="13" l="1"/>
  <c r="O2082" i="13"/>
  <c r="P2082" i="13" s="1"/>
  <c r="Q2082" i="13" s="1"/>
  <c r="N2084" i="13" l="1"/>
  <c r="O2083" i="13"/>
  <c r="P2083" i="13" s="1"/>
  <c r="Q2083" i="13" s="1"/>
  <c r="N2085" i="13" l="1"/>
  <c r="O2084" i="13"/>
  <c r="P2084" i="13" s="1"/>
  <c r="Q2084" i="13" s="1"/>
  <c r="N2086" i="13" l="1"/>
  <c r="O2085" i="13"/>
  <c r="P2085" i="13" s="1"/>
  <c r="Q2085" i="13" s="1"/>
  <c r="N2087" i="13" l="1"/>
  <c r="O2086" i="13"/>
  <c r="P2086" i="13" s="1"/>
  <c r="Q2086" i="13" s="1"/>
  <c r="N2088" i="13" l="1"/>
  <c r="O2087" i="13"/>
  <c r="P2087" i="13" s="1"/>
  <c r="Q2087" i="13" s="1"/>
  <c r="N2089" i="13" l="1"/>
  <c r="O2088" i="13"/>
  <c r="P2088" i="13" s="1"/>
  <c r="Q2088" i="13" s="1"/>
  <c r="N2090" i="13" l="1"/>
  <c r="O2089" i="13"/>
  <c r="P2089" i="13" s="1"/>
  <c r="Q2089" i="13" s="1"/>
  <c r="N2091" i="13" l="1"/>
  <c r="O2090" i="13"/>
  <c r="P2090" i="13" s="1"/>
  <c r="Q2090" i="13" s="1"/>
  <c r="N2092" i="13" l="1"/>
  <c r="O2091" i="13"/>
  <c r="P2091" i="13" s="1"/>
  <c r="Q2091" i="13" s="1"/>
  <c r="N2093" i="13" l="1"/>
  <c r="O2092" i="13"/>
  <c r="P2092" i="13" s="1"/>
  <c r="Q2092" i="13" s="1"/>
  <c r="N2094" i="13" l="1"/>
  <c r="O2093" i="13"/>
  <c r="P2093" i="13" s="1"/>
  <c r="Q2093" i="13" s="1"/>
  <c r="N2095" i="13" l="1"/>
  <c r="O2094" i="13"/>
  <c r="P2094" i="13" s="1"/>
  <c r="Q2094" i="13" s="1"/>
  <c r="N2096" i="13" l="1"/>
  <c r="O2095" i="13"/>
  <c r="P2095" i="13" s="1"/>
  <c r="Q2095" i="13" s="1"/>
  <c r="N2097" i="13" l="1"/>
  <c r="O2096" i="13"/>
  <c r="P2096" i="13" s="1"/>
  <c r="Q2096" i="13" s="1"/>
  <c r="N2098" i="13" l="1"/>
  <c r="O2097" i="13"/>
  <c r="P2097" i="13" s="1"/>
  <c r="Q2097" i="13" s="1"/>
  <c r="N2099" i="13" l="1"/>
  <c r="O2098" i="13"/>
  <c r="P2098" i="13" s="1"/>
  <c r="Q2098" i="13" s="1"/>
  <c r="N2100" i="13" l="1"/>
  <c r="O2099" i="13"/>
  <c r="P2099" i="13" s="1"/>
  <c r="Q2099" i="13" s="1"/>
  <c r="N2101" i="13" l="1"/>
  <c r="O2100" i="13"/>
  <c r="P2100" i="13" s="1"/>
  <c r="Q2100" i="13" s="1"/>
  <c r="N2102" i="13" l="1"/>
  <c r="O2101" i="13"/>
  <c r="P2101" i="13" s="1"/>
  <c r="Q2101" i="13" s="1"/>
  <c r="N2103" i="13" l="1"/>
  <c r="O2102" i="13"/>
  <c r="P2102" i="13" s="1"/>
  <c r="Q2102" i="13" s="1"/>
  <c r="N2104" i="13" l="1"/>
  <c r="O2103" i="13"/>
  <c r="P2103" i="13" s="1"/>
  <c r="Q2103" i="13" s="1"/>
  <c r="N2105" i="13" l="1"/>
  <c r="O2104" i="13"/>
  <c r="P2104" i="13" s="1"/>
  <c r="Q2104" i="13" s="1"/>
  <c r="N2106" i="13" l="1"/>
  <c r="O2105" i="13"/>
  <c r="P2105" i="13" s="1"/>
  <c r="Q2105" i="13" s="1"/>
  <c r="N2107" i="13" l="1"/>
  <c r="O2106" i="13"/>
  <c r="P2106" i="13" s="1"/>
  <c r="Q2106" i="13" s="1"/>
  <c r="N2108" i="13" l="1"/>
  <c r="O2107" i="13"/>
  <c r="P2107" i="13" s="1"/>
  <c r="Q2107" i="13" s="1"/>
  <c r="N2109" i="13" l="1"/>
  <c r="O2108" i="13"/>
  <c r="P2108" i="13" s="1"/>
  <c r="Q2108" i="13" s="1"/>
  <c r="N2110" i="13" l="1"/>
  <c r="O2109" i="13"/>
  <c r="P2109" i="13" s="1"/>
  <c r="Q2109" i="13" s="1"/>
  <c r="N2111" i="13" l="1"/>
  <c r="O2110" i="13"/>
  <c r="P2110" i="13" s="1"/>
  <c r="Q2110" i="13" s="1"/>
  <c r="N2112" i="13" l="1"/>
  <c r="O2111" i="13"/>
  <c r="P2111" i="13" s="1"/>
  <c r="Q2111" i="13" s="1"/>
  <c r="N2113" i="13" l="1"/>
  <c r="O2112" i="13"/>
  <c r="P2112" i="13" s="1"/>
  <c r="Q2112" i="13" s="1"/>
  <c r="N2114" i="13" l="1"/>
  <c r="O2113" i="13"/>
  <c r="P2113" i="13" s="1"/>
  <c r="Q2113" i="13" s="1"/>
  <c r="N2115" i="13" l="1"/>
  <c r="O2114" i="13"/>
  <c r="P2114" i="13" s="1"/>
  <c r="Q2114" i="13" s="1"/>
  <c r="N2116" i="13" l="1"/>
  <c r="O2115" i="13"/>
  <c r="P2115" i="13" s="1"/>
  <c r="Q2115" i="13" s="1"/>
  <c r="N2117" i="13" l="1"/>
  <c r="O2116" i="13"/>
  <c r="P2116" i="13" s="1"/>
  <c r="Q2116" i="13" s="1"/>
  <c r="N2118" i="13" l="1"/>
  <c r="O2117" i="13"/>
  <c r="P2117" i="13" s="1"/>
  <c r="Q2117" i="13" s="1"/>
  <c r="N2119" i="13" l="1"/>
  <c r="O2118" i="13"/>
  <c r="P2118" i="13" s="1"/>
  <c r="Q2118" i="13" s="1"/>
  <c r="N2120" i="13" l="1"/>
  <c r="O2119" i="13"/>
  <c r="P2119" i="13" s="1"/>
  <c r="Q2119" i="13" s="1"/>
  <c r="N2121" i="13" l="1"/>
  <c r="O2120" i="13"/>
  <c r="P2120" i="13" s="1"/>
  <c r="Q2120" i="13" s="1"/>
  <c r="N2122" i="13" l="1"/>
  <c r="O2121" i="13"/>
  <c r="P2121" i="13" s="1"/>
  <c r="Q2121" i="13" s="1"/>
  <c r="N2123" i="13" l="1"/>
  <c r="O2122" i="13"/>
  <c r="P2122" i="13" s="1"/>
  <c r="Q2122" i="13" s="1"/>
  <c r="N2124" i="13" l="1"/>
  <c r="O2123" i="13"/>
  <c r="P2123" i="13" s="1"/>
  <c r="Q2123" i="13" s="1"/>
  <c r="N2125" i="13" l="1"/>
  <c r="O2124" i="13"/>
  <c r="P2124" i="13" s="1"/>
  <c r="Q2124" i="13" s="1"/>
  <c r="N2126" i="13" l="1"/>
  <c r="O2125" i="13"/>
  <c r="P2125" i="13" s="1"/>
  <c r="Q2125" i="13" s="1"/>
  <c r="N2127" i="13" l="1"/>
  <c r="O2126" i="13"/>
  <c r="P2126" i="13" s="1"/>
  <c r="Q2126" i="13" s="1"/>
  <c r="N2128" i="13" l="1"/>
  <c r="O2127" i="13"/>
  <c r="P2127" i="13" s="1"/>
  <c r="Q2127" i="13" s="1"/>
  <c r="N2129" i="13" l="1"/>
  <c r="O2128" i="13"/>
  <c r="P2128" i="13" s="1"/>
  <c r="Q2128" i="13" s="1"/>
  <c r="N2130" i="13" l="1"/>
  <c r="O2129" i="13"/>
  <c r="P2129" i="13" s="1"/>
  <c r="Q2129" i="13" s="1"/>
  <c r="N2131" i="13" l="1"/>
  <c r="O2130" i="13"/>
  <c r="P2130" i="13" s="1"/>
  <c r="Q2130" i="13" s="1"/>
  <c r="N2132" i="13" l="1"/>
  <c r="O2131" i="13"/>
  <c r="P2131" i="13" s="1"/>
  <c r="Q2131" i="13" s="1"/>
  <c r="N2133" i="13" l="1"/>
  <c r="O2132" i="13"/>
  <c r="P2132" i="13" s="1"/>
  <c r="Q2132" i="13" s="1"/>
  <c r="N2134" i="13" l="1"/>
  <c r="O2133" i="13"/>
  <c r="P2133" i="13" s="1"/>
  <c r="Q2133" i="13" s="1"/>
  <c r="N2135" i="13" l="1"/>
  <c r="O2134" i="13"/>
  <c r="P2134" i="13" s="1"/>
  <c r="Q2134" i="13" s="1"/>
  <c r="N2136" i="13" l="1"/>
  <c r="O2135" i="13"/>
  <c r="P2135" i="13" s="1"/>
  <c r="Q2135" i="13" s="1"/>
  <c r="N2137" i="13" l="1"/>
  <c r="O2136" i="13"/>
  <c r="P2136" i="13" s="1"/>
  <c r="Q2136" i="13" s="1"/>
  <c r="N2138" i="13" l="1"/>
  <c r="O2137" i="13"/>
  <c r="P2137" i="13" s="1"/>
  <c r="Q2137" i="13" s="1"/>
  <c r="N2139" i="13" l="1"/>
  <c r="O2138" i="13"/>
  <c r="P2138" i="13" s="1"/>
  <c r="Q2138" i="13" s="1"/>
  <c r="N2140" i="13" l="1"/>
  <c r="O2139" i="13"/>
  <c r="P2139" i="13" s="1"/>
  <c r="Q2139" i="13" s="1"/>
  <c r="N2141" i="13" l="1"/>
  <c r="O2140" i="13"/>
  <c r="P2140" i="13" s="1"/>
  <c r="Q2140" i="13" s="1"/>
  <c r="N2142" i="13" l="1"/>
  <c r="O2141" i="13"/>
  <c r="P2141" i="13" s="1"/>
  <c r="Q2141" i="13" s="1"/>
  <c r="N2143" i="13" l="1"/>
  <c r="O2142" i="13"/>
  <c r="P2142" i="13" s="1"/>
  <c r="Q2142" i="13" s="1"/>
  <c r="N2144" i="13" l="1"/>
  <c r="O2143" i="13"/>
  <c r="P2143" i="13" s="1"/>
  <c r="Q2143" i="13" s="1"/>
  <c r="N2145" i="13" l="1"/>
  <c r="O2144" i="13"/>
  <c r="P2144" i="13" s="1"/>
  <c r="Q2144" i="13" s="1"/>
  <c r="N2146" i="13" l="1"/>
  <c r="O2145" i="13"/>
  <c r="P2145" i="13" s="1"/>
  <c r="Q2145" i="13" s="1"/>
  <c r="N2147" i="13" l="1"/>
  <c r="O2146" i="13"/>
  <c r="P2146" i="13" s="1"/>
  <c r="Q2146" i="13" s="1"/>
  <c r="N2148" i="13" l="1"/>
  <c r="O2147" i="13"/>
  <c r="P2147" i="13" s="1"/>
  <c r="Q2147" i="13" s="1"/>
  <c r="N2149" i="13" l="1"/>
  <c r="O2148" i="13"/>
  <c r="P2148" i="13" s="1"/>
  <c r="Q2148" i="13" s="1"/>
  <c r="N2150" i="13" l="1"/>
  <c r="O2149" i="13"/>
  <c r="P2149" i="13" s="1"/>
  <c r="Q2149" i="13" s="1"/>
  <c r="N2151" i="13" l="1"/>
  <c r="O2150" i="13"/>
  <c r="P2150" i="13" s="1"/>
  <c r="Q2150" i="13" s="1"/>
  <c r="N2152" i="13" l="1"/>
  <c r="O2151" i="13"/>
  <c r="P2151" i="13" s="1"/>
  <c r="Q2151" i="13" s="1"/>
  <c r="N2153" i="13" l="1"/>
  <c r="O2152" i="13"/>
  <c r="P2152" i="13" s="1"/>
  <c r="Q2152" i="13" s="1"/>
  <c r="N2154" i="13" l="1"/>
  <c r="O2153" i="13"/>
  <c r="P2153" i="13" s="1"/>
  <c r="Q2153" i="13" s="1"/>
  <c r="N2155" i="13" l="1"/>
  <c r="O2154" i="13"/>
  <c r="P2154" i="13" s="1"/>
  <c r="Q2154" i="13" s="1"/>
  <c r="N2156" i="13" l="1"/>
  <c r="O2155" i="13"/>
  <c r="P2155" i="13" s="1"/>
  <c r="Q2155" i="13" s="1"/>
  <c r="N2157" i="13" l="1"/>
  <c r="O2156" i="13"/>
  <c r="P2156" i="13" s="1"/>
  <c r="Q2156" i="13" s="1"/>
  <c r="N2158" i="13" l="1"/>
  <c r="O2157" i="13"/>
  <c r="P2157" i="13" s="1"/>
  <c r="Q2157" i="13" s="1"/>
  <c r="N2159" i="13" l="1"/>
  <c r="O2158" i="13"/>
  <c r="P2158" i="13" s="1"/>
  <c r="Q2158" i="13" s="1"/>
  <c r="N2160" i="13" l="1"/>
  <c r="O2159" i="13"/>
  <c r="P2159" i="13" s="1"/>
  <c r="Q2159" i="13" s="1"/>
  <c r="N2161" i="13" l="1"/>
  <c r="O2160" i="13"/>
  <c r="P2160" i="13" s="1"/>
  <c r="Q2160" i="13" s="1"/>
  <c r="N2162" i="13" l="1"/>
  <c r="O2161" i="13"/>
  <c r="P2161" i="13" s="1"/>
  <c r="Q2161" i="13" s="1"/>
  <c r="N2163" i="13" l="1"/>
  <c r="O2162" i="13"/>
  <c r="P2162" i="13" s="1"/>
  <c r="Q2162" i="13" s="1"/>
  <c r="N2164" i="13" l="1"/>
  <c r="O2163" i="13"/>
  <c r="P2163" i="13" s="1"/>
  <c r="Q2163" i="13" s="1"/>
  <c r="N2165" i="13" l="1"/>
  <c r="O2164" i="13"/>
  <c r="P2164" i="13" s="1"/>
  <c r="Q2164" i="13" s="1"/>
  <c r="N2166" i="13" l="1"/>
  <c r="O2165" i="13"/>
  <c r="P2165" i="13" s="1"/>
  <c r="Q2165" i="13" s="1"/>
  <c r="N2167" i="13" l="1"/>
  <c r="O2166" i="13"/>
  <c r="P2166" i="13" s="1"/>
  <c r="Q2166" i="13" s="1"/>
  <c r="N2168" i="13" l="1"/>
  <c r="O2167" i="13"/>
  <c r="P2167" i="13" s="1"/>
  <c r="Q2167" i="13" s="1"/>
  <c r="N2169" i="13" l="1"/>
  <c r="O2168" i="13"/>
  <c r="P2168" i="13" s="1"/>
  <c r="Q2168" i="13" s="1"/>
  <c r="N2170" i="13" l="1"/>
  <c r="O2169" i="13"/>
  <c r="P2169" i="13" s="1"/>
  <c r="Q2169" i="13" s="1"/>
  <c r="N2171" i="13" l="1"/>
  <c r="O2170" i="13"/>
  <c r="P2170" i="13" s="1"/>
  <c r="Q2170" i="13" s="1"/>
  <c r="N2172" i="13" l="1"/>
  <c r="O2171" i="13"/>
  <c r="P2171" i="13" s="1"/>
  <c r="Q2171" i="13" s="1"/>
  <c r="N2173" i="13" l="1"/>
  <c r="O2172" i="13"/>
  <c r="P2172" i="13" s="1"/>
  <c r="Q2172" i="13" s="1"/>
  <c r="N2174" i="13" l="1"/>
  <c r="O2173" i="13"/>
  <c r="P2173" i="13" s="1"/>
  <c r="Q2173" i="13" s="1"/>
  <c r="N2175" i="13" l="1"/>
  <c r="O2174" i="13"/>
  <c r="P2174" i="13" s="1"/>
  <c r="Q2174" i="13" s="1"/>
  <c r="N2176" i="13" l="1"/>
  <c r="O2175" i="13"/>
  <c r="P2175" i="13" s="1"/>
  <c r="Q2175" i="13" s="1"/>
  <c r="N2177" i="13" l="1"/>
  <c r="O2176" i="13"/>
  <c r="P2176" i="13" s="1"/>
  <c r="Q2176" i="13" s="1"/>
  <c r="N2178" i="13" l="1"/>
  <c r="O2177" i="13"/>
  <c r="P2177" i="13" s="1"/>
  <c r="Q2177" i="13" s="1"/>
  <c r="N2179" i="13" l="1"/>
  <c r="O2178" i="13"/>
  <c r="P2178" i="13" s="1"/>
  <c r="Q2178" i="13" s="1"/>
  <c r="N2180" i="13" l="1"/>
  <c r="O2179" i="13"/>
  <c r="P2179" i="13" s="1"/>
  <c r="Q2179" i="13" s="1"/>
  <c r="N2181" i="13" l="1"/>
  <c r="O2180" i="13"/>
  <c r="P2180" i="13" s="1"/>
  <c r="Q2180" i="13" s="1"/>
  <c r="N2182" i="13" l="1"/>
  <c r="O2181" i="13"/>
  <c r="P2181" i="13" s="1"/>
  <c r="Q2181" i="13" s="1"/>
  <c r="N2183" i="13" l="1"/>
  <c r="O2182" i="13"/>
  <c r="P2182" i="13" s="1"/>
  <c r="Q2182" i="13" s="1"/>
  <c r="N2184" i="13" l="1"/>
  <c r="O2183" i="13"/>
  <c r="P2183" i="13" s="1"/>
  <c r="Q2183" i="13" s="1"/>
  <c r="N2185" i="13" l="1"/>
  <c r="O2184" i="13"/>
  <c r="P2184" i="13" s="1"/>
  <c r="Q2184" i="13" s="1"/>
  <c r="N2186" i="13" l="1"/>
  <c r="O2185" i="13"/>
  <c r="P2185" i="13" s="1"/>
  <c r="Q2185" i="13" s="1"/>
  <c r="N2187" i="13" l="1"/>
  <c r="O2186" i="13"/>
  <c r="P2186" i="13" s="1"/>
  <c r="Q2186" i="13" s="1"/>
  <c r="N2188" i="13" l="1"/>
  <c r="O2187" i="13"/>
  <c r="P2187" i="13" s="1"/>
  <c r="Q2187" i="13" s="1"/>
  <c r="N2189" i="13" l="1"/>
  <c r="O2188" i="13"/>
  <c r="P2188" i="13" s="1"/>
  <c r="Q2188" i="13" s="1"/>
  <c r="N2190" i="13" l="1"/>
  <c r="O2189" i="13"/>
  <c r="P2189" i="13" s="1"/>
  <c r="Q2189" i="13" s="1"/>
  <c r="N2191" i="13" l="1"/>
  <c r="O2190" i="13"/>
  <c r="P2190" i="13" s="1"/>
  <c r="Q2190" i="13" s="1"/>
  <c r="N2192" i="13" l="1"/>
  <c r="O2191" i="13"/>
  <c r="P2191" i="13" s="1"/>
  <c r="Q2191" i="13" s="1"/>
  <c r="N2193" i="13" l="1"/>
  <c r="O2192" i="13"/>
  <c r="P2192" i="13" s="1"/>
  <c r="Q2192" i="13" s="1"/>
  <c r="N2194" i="13" l="1"/>
  <c r="O2193" i="13"/>
  <c r="P2193" i="13" s="1"/>
  <c r="Q2193" i="13" s="1"/>
  <c r="N2195" i="13" l="1"/>
  <c r="O2194" i="13"/>
  <c r="P2194" i="13" s="1"/>
  <c r="Q2194" i="13" s="1"/>
  <c r="N2196" i="13" l="1"/>
  <c r="O2195" i="13"/>
  <c r="P2195" i="13" s="1"/>
  <c r="Q2195" i="13" s="1"/>
  <c r="N2197" i="13" l="1"/>
  <c r="O2196" i="13"/>
  <c r="P2196" i="13" s="1"/>
  <c r="Q2196" i="13" s="1"/>
  <c r="N2198" i="13" l="1"/>
  <c r="O2197" i="13"/>
  <c r="P2197" i="13" s="1"/>
  <c r="Q2197" i="13" s="1"/>
  <c r="N2199" i="13" l="1"/>
  <c r="O2198" i="13"/>
  <c r="P2198" i="13" s="1"/>
  <c r="Q2198" i="13" s="1"/>
  <c r="N2200" i="13" l="1"/>
  <c r="O2199" i="13"/>
  <c r="P2199" i="13" s="1"/>
  <c r="Q2199" i="13" s="1"/>
  <c r="N2201" i="13" l="1"/>
  <c r="O2200" i="13"/>
  <c r="P2200" i="13" s="1"/>
  <c r="Q2200" i="13" s="1"/>
  <c r="N2202" i="13" l="1"/>
  <c r="O2201" i="13"/>
  <c r="P2201" i="13" s="1"/>
  <c r="Q2201" i="13" s="1"/>
  <c r="N2203" i="13" l="1"/>
  <c r="O2202" i="13"/>
  <c r="P2202" i="13" s="1"/>
  <c r="Q2202" i="13" s="1"/>
  <c r="N2204" i="13" l="1"/>
  <c r="O2203" i="13"/>
  <c r="P2203" i="13" s="1"/>
  <c r="Q2203" i="13" s="1"/>
  <c r="N2205" i="13" l="1"/>
  <c r="O2204" i="13"/>
  <c r="P2204" i="13" s="1"/>
  <c r="Q2204" i="13" s="1"/>
  <c r="N2206" i="13" l="1"/>
  <c r="O2205" i="13"/>
  <c r="P2205" i="13" s="1"/>
  <c r="Q2205" i="13" s="1"/>
  <c r="N2207" i="13" l="1"/>
  <c r="O2206" i="13"/>
  <c r="P2206" i="13" s="1"/>
  <c r="Q2206" i="13" s="1"/>
  <c r="N2208" i="13" l="1"/>
  <c r="O2207" i="13"/>
  <c r="P2207" i="13" s="1"/>
  <c r="Q2207" i="13" s="1"/>
  <c r="N2209" i="13" l="1"/>
  <c r="O2208" i="13"/>
  <c r="P2208" i="13" s="1"/>
  <c r="Q2208" i="13" s="1"/>
  <c r="N2210" i="13" l="1"/>
  <c r="O2209" i="13"/>
  <c r="P2209" i="13" s="1"/>
  <c r="Q2209" i="13" s="1"/>
  <c r="N2211" i="13" l="1"/>
  <c r="O2210" i="13"/>
  <c r="P2210" i="13" s="1"/>
  <c r="Q2210" i="13" s="1"/>
  <c r="N2212" i="13" l="1"/>
  <c r="O2211" i="13"/>
  <c r="P2211" i="13" s="1"/>
  <c r="Q2211" i="13" s="1"/>
  <c r="N2213" i="13" l="1"/>
  <c r="O2212" i="13"/>
  <c r="P2212" i="13" s="1"/>
  <c r="Q2212" i="13" s="1"/>
  <c r="N2214" i="13" l="1"/>
  <c r="O2213" i="13"/>
  <c r="P2213" i="13" s="1"/>
  <c r="Q2213" i="13" s="1"/>
  <c r="N2215" i="13" l="1"/>
  <c r="O2214" i="13"/>
  <c r="P2214" i="13" s="1"/>
  <c r="Q2214" i="13" s="1"/>
  <c r="N2216" i="13" l="1"/>
  <c r="O2215" i="13"/>
  <c r="P2215" i="13" s="1"/>
  <c r="Q2215" i="13" s="1"/>
  <c r="N2217" i="13" l="1"/>
  <c r="O2216" i="13"/>
  <c r="P2216" i="13" s="1"/>
  <c r="Q2216" i="13" s="1"/>
  <c r="N2218" i="13" l="1"/>
  <c r="O2217" i="13"/>
  <c r="P2217" i="13" s="1"/>
  <c r="Q2217" i="13" s="1"/>
  <c r="N2219" i="13" l="1"/>
  <c r="O2218" i="13"/>
  <c r="P2218" i="13" s="1"/>
  <c r="Q2218" i="13" s="1"/>
  <c r="N2220" i="13" l="1"/>
  <c r="O2219" i="13"/>
  <c r="P2219" i="13" s="1"/>
  <c r="Q2219" i="13" s="1"/>
  <c r="N2221" i="13" l="1"/>
  <c r="O2220" i="13"/>
  <c r="P2220" i="13" s="1"/>
  <c r="Q2220" i="13" s="1"/>
  <c r="N2222" i="13" l="1"/>
  <c r="O2221" i="13"/>
  <c r="P2221" i="13" s="1"/>
  <c r="Q2221" i="13" s="1"/>
  <c r="N2223" i="13" l="1"/>
  <c r="O2222" i="13"/>
  <c r="P2222" i="13" s="1"/>
  <c r="Q2222" i="13" s="1"/>
  <c r="N2224" i="13" l="1"/>
  <c r="O2223" i="13"/>
  <c r="P2223" i="13" s="1"/>
  <c r="Q2223" i="13" s="1"/>
  <c r="N2225" i="13" l="1"/>
  <c r="O2224" i="13"/>
  <c r="P2224" i="13" s="1"/>
  <c r="Q2224" i="13" s="1"/>
  <c r="N2226" i="13" l="1"/>
  <c r="O2225" i="13"/>
  <c r="P2225" i="13" s="1"/>
  <c r="Q2225" i="13" s="1"/>
  <c r="N2227" i="13" l="1"/>
  <c r="O2226" i="13"/>
  <c r="P2226" i="13" s="1"/>
  <c r="Q2226" i="13" s="1"/>
  <c r="N2228" i="13" l="1"/>
  <c r="O2227" i="13"/>
  <c r="P2227" i="13" s="1"/>
  <c r="Q2227" i="13" s="1"/>
  <c r="N2229" i="13" l="1"/>
  <c r="O2228" i="13"/>
  <c r="P2228" i="13" s="1"/>
  <c r="Q2228" i="13" s="1"/>
  <c r="N2230" i="13" l="1"/>
  <c r="O2229" i="13"/>
  <c r="P2229" i="13" s="1"/>
  <c r="Q2229" i="13" s="1"/>
  <c r="N2231" i="13" l="1"/>
  <c r="O2230" i="13"/>
  <c r="P2230" i="13" s="1"/>
  <c r="Q2230" i="13" s="1"/>
  <c r="N2232" i="13" l="1"/>
  <c r="O2231" i="13"/>
  <c r="P2231" i="13" s="1"/>
  <c r="Q2231" i="13" s="1"/>
  <c r="N2233" i="13" l="1"/>
  <c r="O2232" i="13"/>
  <c r="P2232" i="13" s="1"/>
  <c r="Q2232" i="13" s="1"/>
  <c r="N2234" i="13" l="1"/>
  <c r="O2233" i="13"/>
  <c r="P2233" i="13" s="1"/>
  <c r="Q2233" i="13" s="1"/>
  <c r="N2235" i="13" l="1"/>
  <c r="O2234" i="13"/>
  <c r="P2234" i="13" s="1"/>
  <c r="Q2234" i="13" s="1"/>
  <c r="N2236" i="13" l="1"/>
  <c r="O2235" i="13"/>
  <c r="P2235" i="13" s="1"/>
  <c r="Q2235" i="13" s="1"/>
  <c r="N2237" i="13" l="1"/>
  <c r="O2236" i="13"/>
  <c r="P2236" i="13" s="1"/>
  <c r="Q2236" i="13" s="1"/>
  <c r="N2238" i="13" l="1"/>
  <c r="O2237" i="13"/>
  <c r="P2237" i="13" s="1"/>
  <c r="Q2237" i="13" s="1"/>
  <c r="N2239" i="13" l="1"/>
  <c r="O2238" i="13"/>
  <c r="P2238" i="13" s="1"/>
  <c r="Q2238" i="13" s="1"/>
  <c r="N2240" i="13" l="1"/>
  <c r="O2239" i="13"/>
  <c r="P2239" i="13" s="1"/>
  <c r="Q2239" i="13" s="1"/>
  <c r="N2241" i="13" l="1"/>
  <c r="O2240" i="13"/>
  <c r="P2240" i="13" s="1"/>
  <c r="Q2240" i="13" s="1"/>
  <c r="N2242" i="13" l="1"/>
  <c r="O2241" i="13"/>
  <c r="P2241" i="13" s="1"/>
  <c r="Q2241" i="13" s="1"/>
  <c r="N2243" i="13" l="1"/>
  <c r="O2242" i="13"/>
  <c r="P2242" i="13" s="1"/>
  <c r="Q2242" i="13" s="1"/>
  <c r="N2244" i="13" l="1"/>
  <c r="O2243" i="13"/>
  <c r="P2243" i="13" s="1"/>
  <c r="Q2243" i="13" s="1"/>
  <c r="N2245" i="13" l="1"/>
  <c r="O2244" i="13"/>
  <c r="P2244" i="13" s="1"/>
  <c r="Q2244" i="13" s="1"/>
  <c r="N2246" i="13" l="1"/>
  <c r="O2245" i="13"/>
  <c r="P2245" i="13" s="1"/>
  <c r="Q2245" i="13" s="1"/>
  <c r="N2247" i="13" l="1"/>
  <c r="O2246" i="13"/>
  <c r="P2246" i="13" s="1"/>
  <c r="Q2246" i="13" s="1"/>
  <c r="N2248" i="13" l="1"/>
  <c r="O2247" i="13"/>
  <c r="P2247" i="13" s="1"/>
  <c r="Q2247" i="13" s="1"/>
  <c r="N2249" i="13" l="1"/>
  <c r="O2248" i="13"/>
  <c r="P2248" i="13" s="1"/>
  <c r="Q2248" i="13" s="1"/>
  <c r="N2250" i="13" l="1"/>
  <c r="O2249" i="13"/>
  <c r="P2249" i="13" s="1"/>
  <c r="Q2249" i="13" s="1"/>
  <c r="N2251" i="13" l="1"/>
  <c r="O2250" i="13"/>
  <c r="P2250" i="13" s="1"/>
  <c r="Q2250" i="13" s="1"/>
  <c r="N2252" i="13" l="1"/>
  <c r="O2251" i="13"/>
  <c r="P2251" i="13" s="1"/>
  <c r="Q2251" i="13" s="1"/>
  <c r="N2253" i="13" l="1"/>
  <c r="O2252" i="13"/>
  <c r="P2252" i="13" s="1"/>
  <c r="Q2252" i="13" s="1"/>
  <c r="N2254" i="13" l="1"/>
  <c r="O2253" i="13"/>
  <c r="P2253" i="13" s="1"/>
  <c r="Q2253" i="13" s="1"/>
  <c r="N2255" i="13" l="1"/>
  <c r="O2254" i="13"/>
  <c r="P2254" i="13" s="1"/>
  <c r="Q2254" i="13" s="1"/>
  <c r="N2256" i="13" l="1"/>
  <c r="O2255" i="13"/>
  <c r="P2255" i="13" s="1"/>
  <c r="Q2255" i="13" s="1"/>
  <c r="N2257" i="13" l="1"/>
  <c r="O2256" i="13"/>
  <c r="P2256" i="13" s="1"/>
  <c r="Q2256" i="13" s="1"/>
  <c r="N2258" i="13" l="1"/>
  <c r="O2257" i="13"/>
  <c r="P2257" i="13" s="1"/>
  <c r="Q2257" i="13" s="1"/>
  <c r="N2259" i="13" l="1"/>
  <c r="O2258" i="13"/>
  <c r="P2258" i="13" s="1"/>
  <c r="Q2258" i="13" s="1"/>
  <c r="N2260" i="13" l="1"/>
  <c r="O2259" i="13"/>
  <c r="P2259" i="13" s="1"/>
  <c r="Q2259" i="13" s="1"/>
  <c r="N2261" i="13" l="1"/>
  <c r="O2260" i="13"/>
  <c r="P2260" i="13" s="1"/>
  <c r="Q2260" i="13" s="1"/>
  <c r="N2262" i="13" l="1"/>
  <c r="O2261" i="13"/>
  <c r="P2261" i="13" s="1"/>
  <c r="Q2261" i="13" s="1"/>
  <c r="N2263" i="13" l="1"/>
  <c r="O2262" i="13"/>
  <c r="P2262" i="13" s="1"/>
  <c r="Q2262" i="13" s="1"/>
  <c r="N2264" i="13" l="1"/>
  <c r="O2263" i="13"/>
  <c r="P2263" i="13" s="1"/>
  <c r="Q2263" i="13" s="1"/>
  <c r="N2265" i="13" l="1"/>
  <c r="O2264" i="13"/>
  <c r="P2264" i="13" s="1"/>
  <c r="Q2264" i="13" s="1"/>
  <c r="N2266" i="13" l="1"/>
  <c r="O2265" i="13"/>
  <c r="P2265" i="13" s="1"/>
  <c r="Q2265" i="13" s="1"/>
  <c r="N2267" i="13" l="1"/>
  <c r="O2266" i="13"/>
  <c r="P2266" i="13" s="1"/>
  <c r="Q2266" i="13" s="1"/>
  <c r="N2268" i="13" l="1"/>
  <c r="O2267" i="13"/>
  <c r="P2267" i="13" s="1"/>
  <c r="Q2267" i="13" s="1"/>
  <c r="N2269" i="13" l="1"/>
  <c r="O2268" i="13"/>
  <c r="P2268" i="13" s="1"/>
  <c r="Q2268" i="13" s="1"/>
  <c r="N2270" i="13" l="1"/>
  <c r="O2269" i="13"/>
  <c r="P2269" i="13" s="1"/>
  <c r="Q2269" i="13" s="1"/>
  <c r="N2271" i="13" l="1"/>
  <c r="O2270" i="13"/>
  <c r="P2270" i="13" s="1"/>
  <c r="Q2270" i="13" s="1"/>
  <c r="N2272" i="13" l="1"/>
  <c r="O2271" i="13"/>
  <c r="P2271" i="13" s="1"/>
  <c r="Q2271" i="13" s="1"/>
  <c r="N2273" i="13" l="1"/>
  <c r="O2272" i="13"/>
  <c r="P2272" i="13" s="1"/>
  <c r="Q2272" i="13" s="1"/>
  <c r="N2274" i="13" l="1"/>
  <c r="O2273" i="13"/>
  <c r="P2273" i="13" s="1"/>
  <c r="Q2273" i="13" s="1"/>
  <c r="N2275" i="13" l="1"/>
  <c r="O2274" i="13"/>
  <c r="P2274" i="13" s="1"/>
  <c r="Q2274" i="13" s="1"/>
  <c r="N2276" i="13" l="1"/>
  <c r="O2275" i="13"/>
  <c r="P2275" i="13" s="1"/>
  <c r="Q2275" i="13" s="1"/>
  <c r="N2277" i="13" l="1"/>
  <c r="O2276" i="13"/>
  <c r="P2276" i="13" s="1"/>
  <c r="Q2276" i="13" s="1"/>
  <c r="N2278" i="13" l="1"/>
  <c r="O2277" i="13"/>
  <c r="P2277" i="13" s="1"/>
  <c r="Q2277" i="13" s="1"/>
  <c r="N2279" i="13" l="1"/>
  <c r="O2278" i="13"/>
  <c r="P2278" i="13" s="1"/>
  <c r="Q2278" i="13" s="1"/>
  <c r="N2280" i="13" l="1"/>
  <c r="O2279" i="13"/>
  <c r="P2279" i="13" s="1"/>
  <c r="Q2279" i="13" s="1"/>
  <c r="N2281" i="13" l="1"/>
  <c r="O2280" i="13"/>
  <c r="P2280" i="13" s="1"/>
  <c r="Q2280" i="13" s="1"/>
  <c r="N2282" i="13" l="1"/>
  <c r="O2281" i="13"/>
  <c r="P2281" i="13" s="1"/>
  <c r="Q2281" i="13" s="1"/>
  <c r="N2283" i="13" l="1"/>
  <c r="O2282" i="13"/>
  <c r="P2282" i="13" s="1"/>
  <c r="Q2282" i="13" s="1"/>
  <c r="N2284" i="13" l="1"/>
  <c r="O2283" i="13"/>
  <c r="P2283" i="13" s="1"/>
  <c r="Q2283" i="13" s="1"/>
  <c r="N2285" i="13" l="1"/>
  <c r="O2284" i="13"/>
  <c r="P2284" i="13" s="1"/>
  <c r="Q2284" i="13" s="1"/>
  <c r="N2286" i="13" l="1"/>
  <c r="O2285" i="13"/>
  <c r="P2285" i="13" s="1"/>
  <c r="Q2285" i="13" s="1"/>
  <c r="N2287" i="13" l="1"/>
  <c r="O2286" i="13"/>
  <c r="P2286" i="13" s="1"/>
  <c r="Q2286" i="13" s="1"/>
  <c r="N2288" i="13" l="1"/>
  <c r="O2287" i="13"/>
  <c r="P2287" i="13" s="1"/>
  <c r="Q2287" i="13" s="1"/>
  <c r="N2289" i="13" l="1"/>
  <c r="O2288" i="13"/>
  <c r="P2288" i="13" s="1"/>
  <c r="Q2288" i="13" s="1"/>
  <c r="N2290" i="13" l="1"/>
  <c r="O2289" i="13"/>
  <c r="P2289" i="13" s="1"/>
  <c r="Q2289" i="13" s="1"/>
  <c r="N2291" i="13" l="1"/>
  <c r="O2290" i="13"/>
  <c r="P2290" i="13" s="1"/>
  <c r="Q2290" i="13" s="1"/>
  <c r="N2292" i="13" l="1"/>
  <c r="O2291" i="13"/>
  <c r="P2291" i="13" s="1"/>
  <c r="Q2291" i="13" s="1"/>
  <c r="N2293" i="13" l="1"/>
  <c r="O2292" i="13"/>
  <c r="P2292" i="13" s="1"/>
  <c r="Q2292" i="13" s="1"/>
  <c r="N2294" i="13" l="1"/>
  <c r="O2293" i="13"/>
  <c r="P2293" i="13" s="1"/>
  <c r="Q2293" i="13" s="1"/>
  <c r="N2295" i="13" l="1"/>
  <c r="O2294" i="13"/>
  <c r="P2294" i="13" s="1"/>
  <c r="Q2294" i="13" s="1"/>
  <c r="N2296" i="13" l="1"/>
  <c r="O2295" i="13"/>
  <c r="P2295" i="13" s="1"/>
  <c r="Q2295" i="13" s="1"/>
  <c r="N2297" i="13" l="1"/>
  <c r="O2296" i="13"/>
  <c r="P2296" i="13" s="1"/>
  <c r="Q2296" i="13" s="1"/>
  <c r="N2298" i="13" l="1"/>
  <c r="O2297" i="13"/>
  <c r="P2297" i="13" s="1"/>
  <c r="Q2297" i="13" s="1"/>
  <c r="N2299" i="13" l="1"/>
  <c r="O2298" i="13"/>
  <c r="P2298" i="13" s="1"/>
  <c r="Q2298" i="13" s="1"/>
  <c r="N2300" i="13" l="1"/>
  <c r="O2299" i="13"/>
  <c r="P2299" i="13" s="1"/>
  <c r="Q2299" i="13" s="1"/>
  <c r="N2301" i="13" l="1"/>
  <c r="O2300" i="13"/>
  <c r="P2300" i="13" s="1"/>
  <c r="Q2300" i="13" s="1"/>
  <c r="N2302" i="13" l="1"/>
  <c r="O2301" i="13"/>
  <c r="P2301" i="13" s="1"/>
  <c r="Q2301" i="13" s="1"/>
  <c r="N2303" i="13" l="1"/>
  <c r="O2302" i="13"/>
  <c r="P2302" i="13" s="1"/>
  <c r="Q2302" i="13" s="1"/>
  <c r="N2304" i="13" l="1"/>
  <c r="O2303" i="13"/>
  <c r="P2303" i="13" s="1"/>
  <c r="Q2303" i="13" s="1"/>
  <c r="N2305" i="13" l="1"/>
  <c r="O2304" i="13"/>
  <c r="P2304" i="13" s="1"/>
  <c r="Q2304" i="13" s="1"/>
  <c r="N2306" i="13" l="1"/>
  <c r="O2305" i="13"/>
  <c r="P2305" i="13" s="1"/>
  <c r="Q2305" i="13" s="1"/>
  <c r="N2307" i="13" l="1"/>
  <c r="O2306" i="13"/>
  <c r="P2306" i="13" s="1"/>
  <c r="Q2306" i="13" s="1"/>
  <c r="N2308" i="13" l="1"/>
  <c r="O2307" i="13"/>
  <c r="P2307" i="13" s="1"/>
  <c r="Q2307" i="13" s="1"/>
  <c r="N2309" i="13" l="1"/>
  <c r="O2308" i="13"/>
  <c r="P2308" i="13" s="1"/>
  <c r="Q2308" i="13" s="1"/>
  <c r="N2310" i="13" l="1"/>
  <c r="O2309" i="13"/>
  <c r="P2309" i="13" s="1"/>
  <c r="Q2309" i="13" s="1"/>
  <c r="N2311" i="13" l="1"/>
  <c r="O2310" i="13"/>
  <c r="P2310" i="13" s="1"/>
  <c r="Q2310" i="13" s="1"/>
  <c r="N2312" i="13" l="1"/>
  <c r="O2311" i="13"/>
  <c r="P2311" i="13" s="1"/>
  <c r="Q2311" i="13" s="1"/>
  <c r="N2313" i="13" l="1"/>
  <c r="O2312" i="13"/>
  <c r="P2312" i="13" s="1"/>
  <c r="Q2312" i="13" s="1"/>
  <c r="N2314" i="13" l="1"/>
  <c r="O2313" i="13"/>
  <c r="P2313" i="13" s="1"/>
  <c r="Q2313" i="13" s="1"/>
  <c r="N2315" i="13" l="1"/>
  <c r="O2314" i="13"/>
  <c r="P2314" i="13" s="1"/>
  <c r="Q2314" i="13" s="1"/>
  <c r="N2316" i="13" l="1"/>
  <c r="O2315" i="13"/>
  <c r="P2315" i="13" s="1"/>
  <c r="Q2315" i="13" s="1"/>
  <c r="N2317" i="13" l="1"/>
  <c r="O2316" i="13"/>
  <c r="P2316" i="13" s="1"/>
  <c r="Q2316" i="13" s="1"/>
  <c r="N2318" i="13" l="1"/>
  <c r="O2317" i="13"/>
  <c r="P2317" i="13" s="1"/>
  <c r="Q2317" i="13" s="1"/>
  <c r="N2319" i="13" l="1"/>
  <c r="O2318" i="13"/>
  <c r="P2318" i="13" s="1"/>
  <c r="Q2318" i="13" s="1"/>
  <c r="N2320" i="13" l="1"/>
  <c r="O2319" i="13"/>
  <c r="P2319" i="13" s="1"/>
  <c r="Q2319" i="13" s="1"/>
  <c r="N2321" i="13" l="1"/>
  <c r="O2320" i="13"/>
  <c r="P2320" i="13" s="1"/>
  <c r="Q2320" i="13" s="1"/>
  <c r="N2322" i="13" l="1"/>
  <c r="O2321" i="13"/>
  <c r="P2321" i="13" s="1"/>
  <c r="Q2321" i="13" s="1"/>
  <c r="N2323" i="13" l="1"/>
  <c r="O2322" i="13"/>
  <c r="P2322" i="13" s="1"/>
  <c r="Q2322" i="13" s="1"/>
  <c r="N2324" i="13" l="1"/>
  <c r="O2323" i="13"/>
  <c r="P2323" i="13" s="1"/>
  <c r="Q2323" i="13" s="1"/>
  <c r="N2325" i="13" l="1"/>
  <c r="O2324" i="13"/>
  <c r="P2324" i="13" s="1"/>
  <c r="Q2324" i="13" s="1"/>
  <c r="N2326" i="13" l="1"/>
  <c r="O2325" i="13"/>
  <c r="P2325" i="13" s="1"/>
  <c r="Q2325" i="13" s="1"/>
  <c r="N2327" i="13" l="1"/>
  <c r="O2326" i="13"/>
  <c r="P2326" i="13" s="1"/>
  <c r="Q2326" i="13" s="1"/>
  <c r="N2328" i="13" l="1"/>
  <c r="O2327" i="13"/>
  <c r="P2327" i="13" s="1"/>
  <c r="Q2327" i="13" s="1"/>
  <c r="N2329" i="13" l="1"/>
  <c r="O2328" i="13"/>
  <c r="P2328" i="13" s="1"/>
  <c r="Q2328" i="13" s="1"/>
  <c r="N2330" i="13" l="1"/>
  <c r="O2329" i="13"/>
  <c r="P2329" i="13" s="1"/>
  <c r="Q2329" i="13" s="1"/>
  <c r="N2331" i="13" l="1"/>
  <c r="O2330" i="13"/>
  <c r="P2330" i="13" s="1"/>
  <c r="Q2330" i="13" s="1"/>
  <c r="N2332" i="13" l="1"/>
  <c r="O2331" i="13"/>
  <c r="P2331" i="13" s="1"/>
  <c r="Q2331" i="13" s="1"/>
  <c r="N2333" i="13" l="1"/>
  <c r="O2332" i="13"/>
  <c r="P2332" i="13" s="1"/>
  <c r="Q2332" i="13" s="1"/>
  <c r="N2334" i="13" l="1"/>
  <c r="O2333" i="13"/>
  <c r="P2333" i="13" s="1"/>
  <c r="Q2333" i="13" s="1"/>
  <c r="N2335" i="13" l="1"/>
  <c r="O2334" i="13"/>
  <c r="P2334" i="13" s="1"/>
  <c r="Q2334" i="13" s="1"/>
  <c r="N2336" i="13" l="1"/>
  <c r="O2335" i="13"/>
  <c r="P2335" i="13" s="1"/>
  <c r="Q2335" i="13" s="1"/>
  <c r="N2337" i="13" l="1"/>
  <c r="O2336" i="13"/>
  <c r="P2336" i="13" s="1"/>
  <c r="Q2336" i="13" s="1"/>
  <c r="N2338" i="13" l="1"/>
  <c r="O2337" i="13"/>
  <c r="P2337" i="13" s="1"/>
  <c r="Q2337" i="13" s="1"/>
  <c r="N2339" i="13" l="1"/>
  <c r="O2338" i="13"/>
  <c r="P2338" i="13" s="1"/>
  <c r="Q2338" i="13" s="1"/>
  <c r="N2340" i="13" l="1"/>
  <c r="O2339" i="13"/>
  <c r="P2339" i="13" s="1"/>
  <c r="Q2339" i="13" s="1"/>
  <c r="N2341" i="13" l="1"/>
  <c r="O2340" i="13"/>
  <c r="P2340" i="13" s="1"/>
  <c r="Q2340" i="13" s="1"/>
  <c r="N2342" i="13" l="1"/>
  <c r="O2341" i="13"/>
  <c r="P2341" i="13" s="1"/>
  <c r="Q2341" i="13" s="1"/>
  <c r="N2343" i="13" l="1"/>
  <c r="O2342" i="13"/>
  <c r="P2342" i="13" s="1"/>
  <c r="Q2342" i="13" s="1"/>
  <c r="N2344" i="13" l="1"/>
  <c r="O2343" i="13"/>
  <c r="P2343" i="13" s="1"/>
  <c r="Q2343" i="13" s="1"/>
  <c r="N2345" i="13" l="1"/>
  <c r="O2344" i="13"/>
  <c r="P2344" i="13" s="1"/>
  <c r="Q2344" i="13" s="1"/>
  <c r="N2346" i="13" l="1"/>
  <c r="O2345" i="13"/>
  <c r="P2345" i="13" s="1"/>
  <c r="Q2345" i="13" s="1"/>
  <c r="N2347" i="13" l="1"/>
  <c r="O2346" i="13"/>
  <c r="P2346" i="13" s="1"/>
  <c r="Q2346" i="13" s="1"/>
  <c r="N2348" i="13" l="1"/>
  <c r="O2347" i="13"/>
  <c r="P2347" i="13" s="1"/>
  <c r="Q2347" i="13" s="1"/>
  <c r="N2349" i="13" l="1"/>
  <c r="O2348" i="13"/>
  <c r="P2348" i="13" s="1"/>
  <c r="Q2348" i="13" s="1"/>
  <c r="N2350" i="13" l="1"/>
  <c r="O2349" i="13"/>
  <c r="P2349" i="13" s="1"/>
  <c r="Q2349" i="13" s="1"/>
  <c r="N2351" i="13" l="1"/>
  <c r="O2350" i="13"/>
  <c r="P2350" i="13" s="1"/>
  <c r="Q2350" i="13" s="1"/>
  <c r="N2352" i="13" l="1"/>
  <c r="O2351" i="13"/>
  <c r="P2351" i="13" s="1"/>
  <c r="Q2351" i="13" s="1"/>
  <c r="N2353" i="13" l="1"/>
  <c r="O2352" i="13"/>
  <c r="P2352" i="13" s="1"/>
  <c r="Q2352" i="13" s="1"/>
  <c r="N2354" i="13" l="1"/>
  <c r="O2353" i="13"/>
  <c r="P2353" i="13" s="1"/>
  <c r="Q2353" i="13" s="1"/>
  <c r="N2355" i="13" l="1"/>
  <c r="O2354" i="13"/>
  <c r="P2354" i="13" s="1"/>
  <c r="Q2354" i="13" s="1"/>
  <c r="N2356" i="13" l="1"/>
  <c r="O2355" i="13"/>
  <c r="P2355" i="13" s="1"/>
  <c r="Q2355" i="13" s="1"/>
  <c r="N2357" i="13" l="1"/>
  <c r="O2356" i="13"/>
  <c r="P2356" i="13" s="1"/>
  <c r="Q2356" i="13" s="1"/>
  <c r="N2358" i="13" l="1"/>
  <c r="O2357" i="13"/>
  <c r="P2357" i="13" s="1"/>
  <c r="Q2357" i="13" s="1"/>
  <c r="N2359" i="13" l="1"/>
  <c r="O2358" i="13"/>
  <c r="P2358" i="13" s="1"/>
  <c r="Q2358" i="13" s="1"/>
  <c r="N2360" i="13" l="1"/>
  <c r="O2359" i="13"/>
  <c r="P2359" i="13" s="1"/>
  <c r="Q2359" i="13" s="1"/>
  <c r="N2361" i="13" l="1"/>
  <c r="O2360" i="13"/>
  <c r="P2360" i="13" s="1"/>
  <c r="Q2360" i="13" s="1"/>
  <c r="N2362" i="13" l="1"/>
  <c r="O2361" i="13"/>
  <c r="P2361" i="13" s="1"/>
  <c r="Q2361" i="13" s="1"/>
  <c r="N2363" i="13" l="1"/>
  <c r="O2362" i="13"/>
  <c r="P2362" i="13" s="1"/>
  <c r="Q2362" i="13" s="1"/>
  <c r="N2364" i="13" l="1"/>
  <c r="O2363" i="13"/>
  <c r="P2363" i="13" s="1"/>
  <c r="Q2363" i="13" s="1"/>
  <c r="N2365" i="13" l="1"/>
  <c r="O2364" i="13"/>
  <c r="P2364" i="13" s="1"/>
  <c r="Q2364" i="13" s="1"/>
  <c r="N2366" i="13" l="1"/>
  <c r="O2365" i="13"/>
  <c r="P2365" i="13" s="1"/>
  <c r="Q2365" i="13" s="1"/>
  <c r="N2367" i="13" l="1"/>
  <c r="O2366" i="13"/>
  <c r="P2366" i="13" s="1"/>
  <c r="Q2366" i="13" s="1"/>
  <c r="N2368" i="13" l="1"/>
  <c r="O2367" i="13"/>
  <c r="P2367" i="13" s="1"/>
  <c r="Q2367" i="13" s="1"/>
  <c r="N2369" i="13" l="1"/>
  <c r="O2368" i="13"/>
  <c r="P2368" i="13" s="1"/>
  <c r="Q2368" i="13" s="1"/>
  <c r="N2370" i="13" l="1"/>
  <c r="O2369" i="13"/>
  <c r="P2369" i="13" s="1"/>
  <c r="Q2369" i="13" s="1"/>
  <c r="N2371" i="13" l="1"/>
  <c r="O2370" i="13"/>
  <c r="P2370" i="13" s="1"/>
  <c r="Q2370" i="13" s="1"/>
  <c r="N2372" i="13" l="1"/>
  <c r="O2371" i="13"/>
  <c r="P2371" i="13" s="1"/>
  <c r="Q2371" i="13" s="1"/>
  <c r="N2373" i="13" l="1"/>
  <c r="O2372" i="13"/>
  <c r="P2372" i="13" s="1"/>
  <c r="Q2372" i="13" s="1"/>
  <c r="N2374" i="13" l="1"/>
  <c r="O2373" i="13"/>
  <c r="P2373" i="13" s="1"/>
  <c r="Q2373" i="13" s="1"/>
  <c r="N2375" i="13" l="1"/>
  <c r="O2374" i="13"/>
  <c r="P2374" i="13" s="1"/>
  <c r="Q2374" i="13" s="1"/>
  <c r="N2376" i="13" l="1"/>
  <c r="O2375" i="13"/>
  <c r="P2375" i="13" s="1"/>
  <c r="Q2375" i="13" s="1"/>
  <c r="N2377" i="13" l="1"/>
  <c r="O2376" i="13"/>
  <c r="P2376" i="13" s="1"/>
  <c r="Q2376" i="13" s="1"/>
  <c r="N2378" i="13" l="1"/>
  <c r="O2377" i="13"/>
  <c r="P2377" i="13" s="1"/>
  <c r="Q2377" i="13" s="1"/>
  <c r="N2379" i="13" l="1"/>
  <c r="O2378" i="13"/>
  <c r="P2378" i="13" s="1"/>
  <c r="Q2378" i="13" s="1"/>
  <c r="N2380" i="13" l="1"/>
  <c r="O2379" i="13"/>
  <c r="P2379" i="13" s="1"/>
  <c r="Q2379" i="13" s="1"/>
  <c r="N2381" i="13" l="1"/>
  <c r="O2380" i="13"/>
  <c r="P2380" i="13" s="1"/>
  <c r="Q2380" i="13" s="1"/>
  <c r="N2382" i="13" l="1"/>
  <c r="O2381" i="13"/>
  <c r="P2381" i="13" s="1"/>
  <c r="Q2381" i="13" s="1"/>
  <c r="N2383" i="13" l="1"/>
  <c r="O2382" i="13"/>
  <c r="P2382" i="13" s="1"/>
  <c r="Q2382" i="13" s="1"/>
  <c r="N2384" i="13" l="1"/>
  <c r="O2383" i="13"/>
  <c r="P2383" i="13" s="1"/>
  <c r="Q2383" i="13" s="1"/>
  <c r="N2385" i="13" l="1"/>
  <c r="O2384" i="13"/>
  <c r="P2384" i="13" s="1"/>
  <c r="Q2384" i="13" s="1"/>
  <c r="N2386" i="13" l="1"/>
  <c r="O2385" i="13"/>
  <c r="P2385" i="13" s="1"/>
  <c r="Q2385" i="13" s="1"/>
  <c r="N2387" i="13" l="1"/>
  <c r="O2386" i="13"/>
  <c r="P2386" i="13" s="1"/>
  <c r="Q2386" i="13" s="1"/>
  <c r="N2388" i="13" l="1"/>
  <c r="O2387" i="13"/>
  <c r="P2387" i="13" s="1"/>
  <c r="Q2387" i="13" s="1"/>
  <c r="N2389" i="13" l="1"/>
  <c r="O2388" i="13"/>
  <c r="P2388" i="13" s="1"/>
  <c r="Q2388" i="13" s="1"/>
  <c r="N2390" i="13" l="1"/>
  <c r="O2389" i="13"/>
  <c r="P2389" i="13" s="1"/>
  <c r="Q2389" i="13" s="1"/>
  <c r="N2391" i="13" l="1"/>
  <c r="O2390" i="13"/>
  <c r="P2390" i="13" s="1"/>
  <c r="Q2390" i="13" s="1"/>
  <c r="N2392" i="13" l="1"/>
  <c r="O2391" i="13"/>
  <c r="P2391" i="13" s="1"/>
  <c r="Q2391" i="13" s="1"/>
  <c r="N2393" i="13" l="1"/>
  <c r="O2392" i="13"/>
  <c r="P2392" i="13" s="1"/>
  <c r="Q2392" i="13" s="1"/>
  <c r="N2394" i="13" l="1"/>
  <c r="O2393" i="13"/>
  <c r="P2393" i="13" s="1"/>
  <c r="Q2393" i="13" s="1"/>
  <c r="N2395" i="13" l="1"/>
  <c r="O2394" i="13"/>
  <c r="P2394" i="13" s="1"/>
  <c r="Q2394" i="13" s="1"/>
  <c r="N2396" i="13" l="1"/>
  <c r="O2395" i="13"/>
  <c r="P2395" i="13" s="1"/>
  <c r="Q2395" i="13" s="1"/>
  <c r="N2397" i="13" l="1"/>
  <c r="O2396" i="13"/>
  <c r="P2396" i="13" s="1"/>
  <c r="Q2396" i="13" s="1"/>
  <c r="N2398" i="13" l="1"/>
  <c r="O2397" i="13"/>
  <c r="P2397" i="13" s="1"/>
  <c r="Q2397" i="13" s="1"/>
  <c r="N2399" i="13" l="1"/>
  <c r="O2398" i="13"/>
  <c r="P2398" i="13" s="1"/>
  <c r="Q2398" i="13" s="1"/>
  <c r="N2400" i="13" l="1"/>
  <c r="O2399" i="13"/>
  <c r="P2399" i="13" s="1"/>
  <c r="Q2399" i="13" s="1"/>
  <c r="N2401" i="13" l="1"/>
  <c r="O2400" i="13"/>
  <c r="P2400" i="13" s="1"/>
  <c r="Q2400" i="13" s="1"/>
  <c r="N2402" i="13" l="1"/>
  <c r="O2401" i="13"/>
  <c r="P2401" i="13" s="1"/>
  <c r="Q2401" i="13" s="1"/>
  <c r="N2403" i="13" l="1"/>
  <c r="O2402" i="13"/>
  <c r="P2402" i="13" s="1"/>
  <c r="Q2402" i="13" s="1"/>
  <c r="N2404" i="13" l="1"/>
  <c r="O2403" i="13"/>
  <c r="P2403" i="13" s="1"/>
  <c r="Q2403" i="13" s="1"/>
  <c r="N2405" i="13" l="1"/>
  <c r="O2404" i="13"/>
  <c r="P2404" i="13" s="1"/>
  <c r="Q2404" i="13" s="1"/>
  <c r="N2406" i="13" l="1"/>
  <c r="O2405" i="13"/>
  <c r="P2405" i="13" s="1"/>
  <c r="Q2405" i="13" s="1"/>
  <c r="N2407" i="13" l="1"/>
  <c r="O2406" i="13"/>
  <c r="P2406" i="13" s="1"/>
  <c r="Q2406" i="13" s="1"/>
  <c r="N2408" i="13" l="1"/>
  <c r="O2407" i="13"/>
  <c r="P2407" i="13" s="1"/>
  <c r="Q2407" i="13" s="1"/>
  <c r="N2409" i="13" l="1"/>
  <c r="O2408" i="13"/>
  <c r="P2408" i="13" s="1"/>
  <c r="Q2408" i="13" s="1"/>
  <c r="N2410" i="13" l="1"/>
  <c r="O2409" i="13"/>
  <c r="P2409" i="13" s="1"/>
  <c r="Q2409" i="13" s="1"/>
  <c r="N2411" i="13" l="1"/>
  <c r="O2410" i="13"/>
  <c r="P2410" i="13" s="1"/>
  <c r="Q2410" i="13" s="1"/>
  <c r="N2412" i="13" l="1"/>
  <c r="O2411" i="13"/>
  <c r="P2411" i="13" s="1"/>
  <c r="Q2411" i="13" s="1"/>
  <c r="N2413" i="13" l="1"/>
  <c r="O2412" i="13"/>
  <c r="P2412" i="13" s="1"/>
  <c r="Q2412" i="13" s="1"/>
  <c r="N2414" i="13" l="1"/>
  <c r="O2413" i="13"/>
  <c r="P2413" i="13" s="1"/>
  <c r="Q2413" i="13" s="1"/>
  <c r="N2415" i="13" l="1"/>
  <c r="O2414" i="13"/>
  <c r="P2414" i="13" s="1"/>
  <c r="Q2414" i="13" s="1"/>
  <c r="N2416" i="13" l="1"/>
  <c r="O2415" i="13"/>
  <c r="P2415" i="13" s="1"/>
  <c r="Q2415" i="13" s="1"/>
  <c r="N2417" i="13" l="1"/>
  <c r="O2416" i="13"/>
  <c r="P2416" i="13" s="1"/>
  <c r="Q2416" i="13" s="1"/>
  <c r="N2418" i="13" l="1"/>
  <c r="O2417" i="13"/>
  <c r="P2417" i="13" s="1"/>
  <c r="Q2417" i="13" s="1"/>
  <c r="N2419" i="13" l="1"/>
  <c r="O2418" i="13"/>
  <c r="P2418" i="13" s="1"/>
  <c r="Q2418" i="13" s="1"/>
  <c r="N2420" i="13" l="1"/>
  <c r="O2419" i="13"/>
  <c r="P2419" i="13" s="1"/>
  <c r="Q2419" i="13" s="1"/>
  <c r="N2421" i="13" l="1"/>
  <c r="O2420" i="13"/>
  <c r="P2420" i="13" s="1"/>
  <c r="Q2420" i="13" s="1"/>
  <c r="N2422" i="13" l="1"/>
  <c r="O2421" i="13"/>
  <c r="P2421" i="13" s="1"/>
  <c r="Q2421" i="13" s="1"/>
  <c r="N2423" i="13" l="1"/>
  <c r="O2422" i="13"/>
  <c r="P2422" i="13" s="1"/>
  <c r="Q2422" i="13" s="1"/>
  <c r="N2424" i="13" l="1"/>
  <c r="O2423" i="13"/>
  <c r="P2423" i="13" s="1"/>
  <c r="Q2423" i="13" s="1"/>
  <c r="N2425" i="13" l="1"/>
  <c r="O2424" i="13"/>
  <c r="P2424" i="13" s="1"/>
  <c r="Q2424" i="13" s="1"/>
  <c r="N2426" i="13" l="1"/>
  <c r="O2425" i="13"/>
  <c r="P2425" i="13" s="1"/>
  <c r="Q2425" i="13" s="1"/>
  <c r="N2427" i="13" l="1"/>
  <c r="O2426" i="13"/>
  <c r="P2426" i="13" s="1"/>
  <c r="Q2426" i="13" s="1"/>
  <c r="N2428" i="13" l="1"/>
  <c r="O2427" i="13"/>
  <c r="P2427" i="13" s="1"/>
  <c r="Q2427" i="13" s="1"/>
  <c r="N2429" i="13" l="1"/>
  <c r="O2428" i="13"/>
  <c r="P2428" i="13" s="1"/>
  <c r="Q2428" i="13" s="1"/>
  <c r="N2430" i="13" l="1"/>
  <c r="O2429" i="13"/>
  <c r="P2429" i="13" s="1"/>
  <c r="Q2429" i="13" s="1"/>
  <c r="N2431" i="13" l="1"/>
  <c r="O2430" i="13"/>
  <c r="P2430" i="13" s="1"/>
  <c r="Q2430" i="13" s="1"/>
  <c r="N2432" i="13" l="1"/>
  <c r="O2431" i="13"/>
  <c r="P2431" i="13" s="1"/>
  <c r="Q2431" i="13" s="1"/>
  <c r="N2433" i="13" l="1"/>
  <c r="O2432" i="13"/>
  <c r="P2432" i="13" s="1"/>
  <c r="Q2432" i="13" s="1"/>
  <c r="N2434" i="13" l="1"/>
  <c r="O2433" i="13"/>
  <c r="P2433" i="13" s="1"/>
  <c r="Q2433" i="13" s="1"/>
  <c r="N2435" i="13" l="1"/>
  <c r="O2434" i="13"/>
  <c r="P2434" i="13" s="1"/>
  <c r="Q2434" i="13" s="1"/>
  <c r="N2436" i="13" l="1"/>
  <c r="O2435" i="13"/>
  <c r="P2435" i="13" s="1"/>
  <c r="Q2435" i="13" s="1"/>
  <c r="N2437" i="13" l="1"/>
  <c r="O2436" i="13"/>
  <c r="P2436" i="13" s="1"/>
  <c r="Q2436" i="13" s="1"/>
  <c r="N2438" i="13" l="1"/>
  <c r="O2437" i="13"/>
  <c r="P2437" i="13" s="1"/>
  <c r="Q2437" i="13" s="1"/>
  <c r="N2439" i="13" l="1"/>
  <c r="O2438" i="13"/>
  <c r="P2438" i="13" s="1"/>
  <c r="Q2438" i="13" s="1"/>
  <c r="N2440" i="13" l="1"/>
  <c r="O2439" i="13"/>
  <c r="P2439" i="13" s="1"/>
  <c r="Q2439" i="13" s="1"/>
  <c r="N2441" i="13" l="1"/>
  <c r="O2440" i="13"/>
  <c r="P2440" i="13" s="1"/>
  <c r="Q2440" i="13" s="1"/>
  <c r="N2442" i="13" l="1"/>
  <c r="O2441" i="13"/>
  <c r="P2441" i="13" s="1"/>
  <c r="Q2441" i="13" s="1"/>
  <c r="N2443" i="13" l="1"/>
  <c r="O2442" i="13"/>
  <c r="P2442" i="13" s="1"/>
  <c r="Q2442" i="13" s="1"/>
  <c r="N2444" i="13" l="1"/>
  <c r="O2443" i="13"/>
  <c r="P2443" i="13" s="1"/>
  <c r="Q2443" i="13" s="1"/>
  <c r="N2445" i="13" l="1"/>
  <c r="O2444" i="13"/>
  <c r="P2444" i="13" s="1"/>
  <c r="Q2444" i="13" s="1"/>
  <c r="N2446" i="13" l="1"/>
  <c r="O2445" i="13"/>
  <c r="P2445" i="13" s="1"/>
  <c r="Q2445" i="13" s="1"/>
  <c r="N2447" i="13" l="1"/>
  <c r="O2446" i="13"/>
  <c r="P2446" i="13" s="1"/>
  <c r="Q2446" i="13" s="1"/>
  <c r="N2448" i="13" l="1"/>
  <c r="O2447" i="13"/>
  <c r="P2447" i="13" s="1"/>
  <c r="Q2447" i="13" s="1"/>
  <c r="N2449" i="13" l="1"/>
  <c r="O2448" i="13"/>
  <c r="P2448" i="13" s="1"/>
  <c r="Q2448" i="13" s="1"/>
  <c r="N2450" i="13" l="1"/>
  <c r="O2449" i="13"/>
  <c r="P2449" i="13" s="1"/>
  <c r="Q2449" i="13" s="1"/>
  <c r="N2451" i="13" l="1"/>
  <c r="O2450" i="13"/>
  <c r="P2450" i="13" s="1"/>
  <c r="Q2450" i="13" s="1"/>
  <c r="N2452" i="13" l="1"/>
  <c r="O2451" i="13"/>
  <c r="P2451" i="13" s="1"/>
  <c r="Q2451" i="13" s="1"/>
  <c r="N2453" i="13" l="1"/>
  <c r="O2452" i="13"/>
  <c r="P2452" i="13" s="1"/>
  <c r="Q2452" i="13" s="1"/>
  <c r="N2454" i="13" l="1"/>
  <c r="O2453" i="13"/>
  <c r="P2453" i="13" s="1"/>
  <c r="Q2453" i="13" s="1"/>
  <c r="N2455" i="13" l="1"/>
  <c r="O2454" i="13"/>
  <c r="P2454" i="13" s="1"/>
  <c r="Q2454" i="13" s="1"/>
  <c r="N2456" i="13" l="1"/>
  <c r="O2455" i="13"/>
  <c r="P2455" i="13" s="1"/>
  <c r="Q2455" i="13" s="1"/>
  <c r="N2457" i="13" l="1"/>
  <c r="O2456" i="13"/>
  <c r="P2456" i="13" s="1"/>
  <c r="Q2456" i="13" s="1"/>
  <c r="N2458" i="13" l="1"/>
  <c r="O2457" i="13"/>
  <c r="P2457" i="13" s="1"/>
  <c r="Q2457" i="13" s="1"/>
  <c r="N2459" i="13" l="1"/>
  <c r="O2458" i="13"/>
  <c r="P2458" i="13" s="1"/>
  <c r="Q2458" i="13" s="1"/>
  <c r="N2460" i="13" l="1"/>
  <c r="O2459" i="13"/>
  <c r="P2459" i="13" s="1"/>
  <c r="Q2459" i="13" s="1"/>
  <c r="N2461" i="13" l="1"/>
  <c r="O2460" i="13"/>
  <c r="P2460" i="13" s="1"/>
  <c r="Q2460" i="13" s="1"/>
  <c r="N2462" i="13" l="1"/>
  <c r="O2461" i="13"/>
  <c r="P2461" i="13" s="1"/>
  <c r="Q2461" i="13" s="1"/>
  <c r="N2463" i="13" l="1"/>
  <c r="O2462" i="13"/>
  <c r="P2462" i="13" s="1"/>
  <c r="Q2462" i="13" s="1"/>
  <c r="N2464" i="13" l="1"/>
  <c r="O2463" i="13"/>
  <c r="P2463" i="13" s="1"/>
  <c r="Q2463" i="13" s="1"/>
  <c r="N2465" i="13" l="1"/>
  <c r="O2464" i="13"/>
  <c r="P2464" i="13" s="1"/>
  <c r="Q2464" i="13" s="1"/>
  <c r="N2466" i="13" l="1"/>
  <c r="O2465" i="13"/>
  <c r="P2465" i="13" s="1"/>
  <c r="Q2465" i="13" s="1"/>
  <c r="N2467" i="13" l="1"/>
  <c r="O2466" i="13"/>
  <c r="P2466" i="13" s="1"/>
  <c r="Q2466" i="13" s="1"/>
  <c r="N2468" i="13" l="1"/>
  <c r="O2467" i="13"/>
  <c r="P2467" i="13" s="1"/>
  <c r="Q2467" i="13" s="1"/>
  <c r="N2469" i="13" l="1"/>
  <c r="O2468" i="13"/>
  <c r="P2468" i="13" s="1"/>
  <c r="Q2468" i="13" s="1"/>
  <c r="N2470" i="13" l="1"/>
  <c r="O2469" i="13"/>
  <c r="P2469" i="13" s="1"/>
  <c r="Q2469" i="13" s="1"/>
  <c r="N2471" i="13" l="1"/>
  <c r="O2470" i="13"/>
  <c r="P2470" i="13" s="1"/>
  <c r="Q2470" i="13" s="1"/>
  <c r="N2472" i="13" l="1"/>
  <c r="O2471" i="13"/>
  <c r="P2471" i="13" s="1"/>
  <c r="Q2471" i="13" s="1"/>
  <c r="N2473" i="13" l="1"/>
  <c r="O2472" i="13"/>
  <c r="P2472" i="13" s="1"/>
  <c r="Q2472" i="13" s="1"/>
  <c r="N2474" i="13" l="1"/>
  <c r="O2473" i="13"/>
  <c r="P2473" i="13" s="1"/>
  <c r="Q2473" i="13" s="1"/>
  <c r="N2475" i="13" l="1"/>
  <c r="O2474" i="13"/>
  <c r="P2474" i="13" s="1"/>
  <c r="Q2474" i="13" s="1"/>
  <c r="N2476" i="13" l="1"/>
  <c r="O2475" i="13"/>
  <c r="P2475" i="13" s="1"/>
  <c r="Q2475" i="13" s="1"/>
  <c r="N2477" i="13" l="1"/>
  <c r="O2476" i="13"/>
  <c r="P2476" i="13" s="1"/>
  <c r="Q2476" i="13" s="1"/>
  <c r="N2478" i="13" l="1"/>
  <c r="O2477" i="13"/>
  <c r="P2477" i="13" s="1"/>
  <c r="Q2477" i="13" s="1"/>
  <c r="N2479" i="13" l="1"/>
  <c r="O2478" i="13"/>
  <c r="P2478" i="13" s="1"/>
  <c r="Q2478" i="13" s="1"/>
  <c r="N2480" i="13" l="1"/>
  <c r="O2479" i="13"/>
  <c r="P2479" i="13" s="1"/>
  <c r="Q2479" i="13" s="1"/>
  <c r="N2481" i="13" l="1"/>
  <c r="O2480" i="13"/>
  <c r="P2480" i="13" s="1"/>
  <c r="Q2480" i="13" s="1"/>
  <c r="N2482" i="13" l="1"/>
  <c r="O2481" i="13"/>
  <c r="P2481" i="13" s="1"/>
  <c r="Q2481" i="13" s="1"/>
  <c r="N2483" i="13" l="1"/>
  <c r="O2482" i="13"/>
  <c r="P2482" i="13" s="1"/>
  <c r="Q2482" i="13" s="1"/>
  <c r="N2484" i="13" l="1"/>
  <c r="O2483" i="13"/>
  <c r="P2483" i="13" s="1"/>
  <c r="Q2483" i="13" s="1"/>
  <c r="N2485" i="13" l="1"/>
  <c r="O2484" i="13"/>
  <c r="P2484" i="13" s="1"/>
  <c r="Q2484" i="13" s="1"/>
  <c r="N2486" i="13" l="1"/>
  <c r="O2485" i="13"/>
  <c r="P2485" i="13" s="1"/>
  <c r="Q2485" i="13" s="1"/>
  <c r="N2487" i="13" l="1"/>
  <c r="O2486" i="13"/>
  <c r="P2486" i="13" s="1"/>
  <c r="Q2486" i="13" s="1"/>
  <c r="N2488" i="13" l="1"/>
  <c r="O2487" i="13"/>
  <c r="P2487" i="13" s="1"/>
  <c r="Q2487" i="13" s="1"/>
  <c r="N2489" i="13" l="1"/>
  <c r="O2488" i="13"/>
  <c r="P2488" i="13" s="1"/>
  <c r="Q2488" i="13" s="1"/>
  <c r="N2490" i="13" l="1"/>
  <c r="O2489" i="13"/>
  <c r="P2489" i="13" s="1"/>
  <c r="Q2489" i="13" s="1"/>
  <c r="N2491" i="13" l="1"/>
  <c r="O2490" i="13"/>
  <c r="P2490" i="13" s="1"/>
  <c r="Q2490" i="13" s="1"/>
  <c r="N2492" i="13" l="1"/>
  <c r="O2491" i="13"/>
  <c r="P2491" i="13" s="1"/>
  <c r="Q2491" i="13" s="1"/>
  <c r="N2493" i="13" l="1"/>
  <c r="O2492" i="13"/>
  <c r="P2492" i="13" s="1"/>
  <c r="Q2492" i="13" s="1"/>
  <c r="N2494" i="13" l="1"/>
  <c r="O2493" i="13"/>
  <c r="P2493" i="13" s="1"/>
  <c r="Q2493" i="13" s="1"/>
  <c r="N2495" i="13" l="1"/>
  <c r="O2494" i="13"/>
  <c r="P2494" i="13" s="1"/>
  <c r="Q2494" i="13" s="1"/>
  <c r="N2496" i="13" l="1"/>
  <c r="O2495" i="13"/>
  <c r="P2495" i="13" s="1"/>
  <c r="Q2495" i="13" s="1"/>
  <c r="N2497" i="13" l="1"/>
  <c r="O2496" i="13"/>
  <c r="P2496" i="13" s="1"/>
  <c r="Q2496" i="13" s="1"/>
  <c r="N2498" i="13" l="1"/>
  <c r="O2497" i="13"/>
  <c r="P2497" i="13" s="1"/>
  <c r="Q2497" i="13" s="1"/>
  <c r="N2499" i="13" l="1"/>
  <c r="O2498" i="13"/>
  <c r="P2498" i="13" s="1"/>
  <c r="Q2498" i="13" s="1"/>
  <c r="N2500" i="13" l="1"/>
  <c r="O2499" i="13"/>
  <c r="P2499" i="13" s="1"/>
  <c r="Q2499" i="13" s="1"/>
  <c r="N2501" i="13" l="1"/>
  <c r="O2500" i="13"/>
  <c r="P2500" i="13" s="1"/>
  <c r="Q2500" i="13" s="1"/>
  <c r="N2502" i="13" l="1"/>
  <c r="O2501" i="13"/>
  <c r="P2501" i="13" s="1"/>
  <c r="Q2501" i="13" s="1"/>
  <c r="N2503" i="13" l="1"/>
  <c r="O2502" i="13"/>
  <c r="P2502" i="13" s="1"/>
  <c r="Q2502" i="13" s="1"/>
  <c r="N2504" i="13" l="1"/>
  <c r="O2503" i="13"/>
  <c r="P2503" i="13" s="1"/>
  <c r="Q2503" i="13" s="1"/>
  <c r="N2505" i="13" l="1"/>
  <c r="O2504" i="13"/>
  <c r="P2504" i="13" s="1"/>
  <c r="Q2504" i="13" s="1"/>
  <c r="N2506" i="13" l="1"/>
  <c r="O2505" i="13"/>
  <c r="P2505" i="13" s="1"/>
  <c r="Q2505" i="13" s="1"/>
  <c r="N2507" i="13" l="1"/>
  <c r="O2506" i="13"/>
  <c r="P2506" i="13" s="1"/>
  <c r="Q2506" i="13" s="1"/>
  <c r="N2508" i="13" l="1"/>
  <c r="O2507" i="13"/>
  <c r="P2507" i="13" s="1"/>
  <c r="Q2507" i="13" s="1"/>
  <c r="N2509" i="13" l="1"/>
  <c r="O2508" i="13"/>
  <c r="P2508" i="13" s="1"/>
  <c r="Q2508" i="13" s="1"/>
  <c r="N2510" i="13" l="1"/>
  <c r="O2509" i="13"/>
  <c r="P2509" i="13" s="1"/>
  <c r="Q2509" i="13" s="1"/>
  <c r="N2511" i="13" l="1"/>
  <c r="O2510" i="13"/>
  <c r="P2510" i="13" s="1"/>
  <c r="Q2510" i="13" s="1"/>
  <c r="N2512" i="13" l="1"/>
  <c r="O2511" i="13"/>
  <c r="P2511" i="13" s="1"/>
  <c r="Q2511" i="13" s="1"/>
  <c r="N2513" i="13" l="1"/>
  <c r="O2512" i="13"/>
  <c r="P2512" i="13" s="1"/>
  <c r="Q2512" i="13" s="1"/>
  <c r="N2514" i="13" l="1"/>
  <c r="O2513" i="13"/>
  <c r="P2513" i="13" s="1"/>
  <c r="Q2513" i="13" s="1"/>
  <c r="N2515" i="13" l="1"/>
  <c r="O2514" i="13"/>
  <c r="P2514" i="13" s="1"/>
  <c r="Q2514" i="13" s="1"/>
  <c r="N2516" i="13" l="1"/>
  <c r="O2515" i="13"/>
  <c r="P2515" i="13" s="1"/>
  <c r="Q2515" i="13" s="1"/>
  <c r="N2517" i="13" l="1"/>
  <c r="O2516" i="13"/>
  <c r="P2516" i="13" s="1"/>
  <c r="Q2516" i="13" s="1"/>
  <c r="N2518" i="13" l="1"/>
  <c r="O2517" i="13"/>
  <c r="P2517" i="13" s="1"/>
  <c r="Q2517" i="13" s="1"/>
  <c r="N2519" i="13" l="1"/>
  <c r="O2518" i="13"/>
  <c r="P2518" i="13" s="1"/>
  <c r="Q2518" i="13" s="1"/>
  <c r="N2520" i="13" l="1"/>
  <c r="O2519" i="13"/>
  <c r="P2519" i="13" s="1"/>
  <c r="Q2519" i="13" s="1"/>
  <c r="N2521" i="13" l="1"/>
  <c r="O2520" i="13"/>
  <c r="P2520" i="13" s="1"/>
  <c r="Q2520" i="13" s="1"/>
  <c r="N2522" i="13" l="1"/>
  <c r="O2521" i="13"/>
  <c r="P2521" i="13" s="1"/>
  <c r="Q2521" i="13" s="1"/>
  <c r="N2523" i="13" l="1"/>
  <c r="O2522" i="13"/>
  <c r="P2522" i="13" s="1"/>
  <c r="Q2522" i="13" s="1"/>
  <c r="N2524" i="13" l="1"/>
  <c r="O2523" i="13"/>
  <c r="P2523" i="13" s="1"/>
  <c r="Q2523" i="13" s="1"/>
  <c r="N2525" i="13" l="1"/>
  <c r="O2524" i="13"/>
  <c r="P2524" i="13" s="1"/>
  <c r="Q2524" i="13" s="1"/>
  <c r="N2526" i="13" l="1"/>
  <c r="O2525" i="13"/>
  <c r="P2525" i="13" s="1"/>
  <c r="Q2525" i="13" s="1"/>
  <c r="N2527" i="13" l="1"/>
  <c r="O2526" i="13"/>
  <c r="P2526" i="13" s="1"/>
  <c r="Q2526" i="13" s="1"/>
  <c r="N2528" i="13" l="1"/>
  <c r="O2527" i="13"/>
  <c r="P2527" i="13" s="1"/>
  <c r="Q2527" i="13" s="1"/>
  <c r="N2529" i="13" l="1"/>
  <c r="O2528" i="13"/>
  <c r="P2528" i="13" s="1"/>
  <c r="Q2528" i="13" s="1"/>
  <c r="N2530" i="13" l="1"/>
  <c r="O2529" i="13"/>
  <c r="P2529" i="13" s="1"/>
  <c r="Q2529" i="13" s="1"/>
  <c r="N2531" i="13" l="1"/>
  <c r="O2530" i="13"/>
  <c r="P2530" i="13" s="1"/>
  <c r="Q2530" i="13" s="1"/>
  <c r="N2532" i="13" l="1"/>
  <c r="O2531" i="13"/>
  <c r="P2531" i="13" s="1"/>
  <c r="Q2531" i="13" s="1"/>
  <c r="N2533" i="13" l="1"/>
  <c r="O2532" i="13"/>
  <c r="P2532" i="13" s="1"/>
  <c r="Q2532" i="13" s="1"/>
  <c r="N2534" i="13" l="1"/>
  <c r="O2533" i="13"/>
  <c r="P2533" i="13" s="1"/>
  <c r="Q2533" i="13" s="1"/>
  <c r="N2535" i="13" l="1"/>
  <c r="O2534" i="13"/>
  <c r="P2534" i="13" s="1"/>
  <c r="Q2534" i="13" s="1"/>
  <c r="N2536" i="13" l="1"/>
  <c r="O2535" i="13"/>
  <c r="P2535" i="13" s="1"/>
  <c r="Q2535" i="13" s="1"/>
  <c r="N2537" i="13" l="1"/>
  <c r="O2536" i="13"/>
  <c r="P2536" i="13" s="1"/>
  <c r="Q2536" i="13" s="1"/>
  <c r="N2538" i="13" l="1"/>
  <c r="O2537" i="13"/>
  <c r="P2537" i="13" s="1"/>
  <c r="Q2537" i="13" s="1"/>
  <c r="N2539" i="13" l="1"/>
  <c r="O2538" i="13"/>
  <c r="P2538" i="13" s="1"/>
  <c r="Q2538" i="13" s="1"/>
  <c r="N2540" i="13" l="1"/>
  <c r="O2539" i="13"/>
  <c r="P2539" i="13" s="1"/>
  <c r="Q2539" i="13" s="1"/>
  <c r="N2541" i="13" l="1"/>
  <c r="O2540" i="13"/>
  <c r="P2540" i="13" s="1"/>
  <c r="Q2540" i="13" s="1"/>
  <c r="N2542" i="13" l="1"/>
  <c r="O2541" i="13"/>
  <c r="P2541" i="13" s="1"/>
  <c r="Q2541" i="13" s="1"/>
  <c r="N2543" i="13" l="1"/>
  <c r="O2542" i="13"/>
  <c r="P2542" i="13" s="1"/>
  <c r="Q2542" i="13" s="1"/>
  <c r="N2544" i="13" l="1"/>
  <c r="O2543" i="13"/>
  <c r="P2543" i="13" s="1"/>
  <c r="Q2543" i="13" s="1"/>
  <c r="N2545" i="13" l="1"/>
  <c r="O2544" i="13"/>
  <c r="P2544" i="13" s="1"/>
  <c r="Q2544" i="13" s="1"/>
  <c r="N2546" i="13" l="1"/>
  <c r="O2545" i="13"/>
  <c r="P2545" i="13" s="1"/>
  <c r="Q2545" i="13" s="1"/>
  <c r="N2547" i="13" l="1"/>
  <c r="O2546" i="13"/>
  <c r="P2546" i="13" s="1"/>
  <c r="Q2546" i="13" s="1"/>
  <c r="N2548" i="13" l="1"/>
  <c r="O2547" i="13"/>
  <c r="P2547" i="13" s="1"/>
  <c r="Q2547" i="13" s="1"/>
  <c r="N2549" i="13" l="1"/>
  <c r="O2548" i="13"/>
  <c r="P2548" i="13" s="1"/>
  <c r="Q2548" i="13" s="1"/>
  <c r="N2550" i="13" l="1"/>
  <c r="O2549" i="13"/>
  <c r="P2549" i="13" s="1"/>
  <c r="Q2549" i="13" s="1"/>
  <c r="N2551" i="13" l="1"/>
  <c r="O2550" i="13"/>
  <c r="P2550" i="13" s="1"/>
  <c r="Q2550" i="13" s="1"/>
  <c r="N2552" i="13" l="1"/>
  <c r="O2551" i="13"/>
  <c r="P2551" i="13" s="1"/>
  <c r="Q2551" i="13" s="1"/>
  <c r="N2553" i="13" l="1"/>
  <c r="O2552" i="13"/>
  <c r="P2552" i="13" s="1"/>
  <c r="Q2552" i="13" s="1"/>
  <c r="N2554" i="13" l="1"/>
  <c r="O2553" i="13"/>
  <c r="P2553" i="13" s="1"/>
  <c r="Q2553" i="13" s="1"/>
  <c r="N2555" i="13" l="1"/>
  <c r="O2554" i="13"/>
  <c r="P2554" i="13" s="1"/>
  <c r="Q2554" i="13" s="1"/>
  <c r="N2556" i="13" l="1"/>
  <c r="O2555" i="13"/>
  <c r="P2555" i="13" s="1"/>
  <c r="Q2555" i="13" s="1"/>
  <c r="N2557" i="13" l="1"/>
  <c r="O2556" i="13"/>
  <c r="P2556" i="13" s="1"/>
  <c r="Q2556" i="13" s="1"/>
  <c r="N2558" i="13" l="1"/>
  <c r="O2557" i="13"/>
  <c r="P2557" i="13" s="1"/>
  <c r="Q2557" i="13" s="1"/>
  <c r="N2559" i="13" l="1"/>
  <c r="O2558" i="13"/>
  <c r="P2558" i="13" s="1"/>
  <c r="Q2558" i="13" s="1"/>
  <c r="N2560" i="13" l="1"/>
  <c r="O2559" i="13"/>
  <c r="P2559" i="13" s="1"/>
  <c r="Q2559" i="13" s="1"/>
  <c r="N2561" i="13" l="1"/>
  <c r="O2560" i="13"/>
  <c r="P2560" i="13" s="1"/>
  <c r="Q2560" i="13" s="1"/>
  <c r="N2562" i="13" l="1"/>
  <c r="O2561" i="13"/>
  <c r="P2561" i="13" s="1"/>
  <c r="Q2561" i="13" s="1"/>
  <c r="N2563" i="13" l="1"/>
  <c r="O2562" i="13"/>
  <c r="P2562" i="13" s="1"/>
  <c r="Q2562" i="13" s="1"/>
  <c r="N2564" i="13" l="1"/>
  <c r="O2563" i="13"/>
  <c r="P2563" i="13" s="1"/>
  <c r="Q2563" i="13" s="1"/>
  <c r="N2565" i="13" l="1"/>
  <c r="O2564" i="13"/>
  <c r="P2564" i="13" s="1"/>
  <c r="Q2564" i="13" s="1"/>
  <c r="N2566" i="13" l="1"/>
  <c r="O2565" i="13"/>
  <c r="P2565" i="13" s="1"/>
  <c r="Q2565" i="13" s="1"/>
  <c r="N2567" i="13" l="1"/>
  <c r="O2566" i="13"/>
  <c r="P2566" i="13" s="1"/>
  <c r="Q2566" i="13" s="1"/>
  <c r="N2568" i="13" l="1"/>
  <c r="O2567" i="13"/>
  <c r="P2567" i="13" s="1"/>
  <c r="Q2567" i="13" s="1"/>
  <c r="N2569" i="13" l="1"/>
  <c r="O2568" i="13"/>
  <c r="P2568" i="13" s="1"/>
  <c r="Q2568" i="13" s="1"/>
  <c r="N2570" i="13" l="1"/>
  <c r="O2569" i="13"/>
  <c r="P2569" i="13" s="1"/>
  <c r="Q2569" i="13" s="1"/>
  <c r="N2571" i="13" l="1"/>
  <c r="O2570" i="13"/>
  <c r="P2570" i="13" s="1"/>
  <c r="Q2570" i="13" s="1"/>
  <c r="N2572" i="13" l="1"/>
  <c r="O2571" i="13"/>
  <c r="P2571" i="13" s="1"/>
  <c r="Q2571" i="13" s="1"/>
  <c r="N2573" i="13" l="1"/>
  <c r="O2572" i="13"/>
  <c r="P2572" i="13" s="1"/>
  <c r="Q2572" i="13" s="1"/>
  <c r="N2574" i="13" l="1"/>
  <c r="O2573" i="13"/>
  <c r="P2573" i="13" s="1"/>
  <c r="Q2573" i="13" s="1"/>
  <c r="N2575" i="13" l="1"/>
  <c r="O2574" i="13"/>
  <c r="P2574" i="13" s="1"/>
  <c r="Q2574" i="13" s="1"/>
  <c r="N2576" i="13" l="1"/>
  <c r="O2575" i="13"/>
  <c r="P2575" i="13" s="1"/>
  <c r="Q2575" i="13" s="1"/>
  <c r="N2577" i="13" l="1"/>
  <c r="O2576" i="13"/>
  <c r="P2576" i="13" s="1"/>
  <c r="Q2576" i="13" s="1"/>
  <c r="N2578" i="13" l="1"/>
  <c r="O2577" i="13"/>
  <c r="P2577" i="13" s="1"/>
  <c r="Q2577" i="13" s="1"/>
  <c r="N2579" i="13" l="1"/>
  <c r="O2578" i="13"/>
  <c r="P2578" i="13" s="1"/>
  <c r="Q2578" i="13" s="1"/>
  <c r="N2580" i="13" l="1"/>
  <c r="O2579" i="13"/>
  <c r="P2579" i="13" s="1"/>
  <c r="Q2579" i="13" s="1"/>
  <c r="N2581" i="13" l="1"/>
  <c r="O2580" i="13"/>
  <c r="P2580" i="13" s="1"/>
  <c r="Q2580" i="13" s="1"/>
  <c r="N2582" i="13" l="1"/>
  <c r="O2581" i="13"/>
  <c r="P2581" i="13" s="1"/>
  <c r="Q2581" i="13" s="1"/>
  <c r="N2583" i="13" l="1"/>
  <c r="O2582" i="13"/>
  <c r="P2582" i="13" s="1"/>
  <c r="Q2582" i="13" s="1"/>
  <c r="N2584" i="13" l="1"/>
  <c r="O2583" i="13"/>
  <c r="P2583" i="13" s="1"/>
  <c r="Q2583" i="13" s="1"/>
  <c r="N2585" i="13" l="1"/>
  <c r="O2584" i="13"/>
  <c r="P2584" i="13" s="1"/>
  <c r="Q2584" i="13" s="1"/>
  <c r="N2586" i="13" l="1"/>
  <c r="O2585" i="13"/>
  <c r="P2585" i="13" s="1"/>
  <c r="Q2585" i="13" s="1"/>
  <c r="N2587" i="13" l="1"/>
  <c r="O2586" i="13"/>
  <c r="P2586" i="13" s="1"/>
  <c r="Q2586" i="13" s="1"/>
  <c r="N2588" i="13" l="1"/>
  <c r="O2587" i="13"/>
  <c r="P2587" i="13" s="1"/>
  <c r="Q2587" i="13" s="1"/>
  <c r="N2589" i="13" l="1"/>
  <c r="O2588" i="13"/>
  <c r="P2588" i="13" s="1"/>
  <c r="Q2588" i="13" s="1"/>
  <c r="N2590" i="13" l="1"/>
  <c r="O2589" i="13"/>
  <c r="P2589" i="13" s="1"/>
  <c r="Q2589" i="13" s="1"/>
  <c r="N2591" i="13" l="1"/>
  <c r="O2590" i="13"/>
  <c r="P2590" i="13" s="1"/>
  <c r="Q2590" i="13" s="1"/>
  <c r="N2592" i="13" l="1"/>
  <c r="O2591" i="13"/>
  <c r="P2591" i="13" s="1"/>
  <c r="Q2591" i="13" s="1"/>
  <c r="N2593" i="13" l="1"/>
  <c r="O2592" i="13"/>
  <c r="P2592" i="13" s="1"/>
  <c r="Q2592" i="13" s="1"/>
  <c r="N2594" i="13" l="1"/>
  <c r="O2593" i="13"/>
  <c r="P2593" i="13" s="1"/>
  <c r="Q2593" i="13" s="1"/>
  <c r="N2595" i="13" l="1"/>
  <c r="O2594" i="13"/>
  <c r="P2594" i="13" s="1"/>
  <c r="Q2594" i="13" s="1"/>
  <c r="N2596" i="13" l="1"/>
  <c r="O2595" i="13"/>
  <c r="P2595" i="13" s="1"/>
  <c r="Q2595" i="13" s="1"/>
  <c r="N2597" i="13" l="1"/>
  <c r="O2596" i="13"/>
  <c r="P2596" i="13" s="1"/>
  <c r="Q2596" i="13" s="1"/>
  <c r="N2598" i="13" l="1"/>
  <c r="O2597" i="13"/>
  <c r="P2597" i="13" s="1"/>
  <c r="Q2597" i="13" s="1"/>
  <c r="N2599" i="13" l="1"/>
  <c r="O2598" i="13"/>
  <c r="P2598" i="13" s="1"/>
  <c r="Q2598" i="13" s="1"/>
  <c r="N2600" i="13" l="1"/>
  <c r="O2599" i="13"/>
  <c r="P2599" i="13" s="1"/>
  <c r="Q2599" i="13" s="1"/>
  <c r="N2601" i="13" l="1"/>
  <c r="O2600" i="13"/>
  <c r="P2600" i="13" s="1"/>
  <c r="Q2600" i="13" s="1"/>
  <c r="N2602" i="13" l="1"/>
  <c r="O2601" i="13"/>
  <c r="P2601" i="13" s="1"/>
  <c r="Q2601" i="13" s="1"/>
  <c r="N2603" i="13" l="1"/>
  <c r="O2602" i="13"/>
  <c r="P2602" i="13" s="1"/>
  <c r="Q2602" i="13" s="1"/>
  <c r="N2604" i="13" l="1"/>
  <c r="O2603" i="13"/>
  <c r="P2603" i="13" s="1"/>
  <c r="Q2603" i="13" s="1"/>
  <c r="N2605" i="13" l="1"/>
  <c r="O2604" i="13"/>
  <c r="P2604" i="13" s="1"/>
  <c r="Q2604" i="13" s="1"/>
  <c r="N2606" i="13" l="1"/>
  <c r="O2605" i="13"/>
  <c r="P2605" i="13" s="1"/>
  <c r="Q2605" i="13" s="1"/>
  <c r="N2607" i="13" l="1"/>
  <c r="O2606" i="13"/>
  <c r="P2606" i="13" s="1"/>
  <c r="Q2606" i="13" s="1"/>
  <c r="N2608" i="13" l="1"/>
  <c r="O2607" i="13"/>
  <c r="P2607" i="13" s="1"/>
  <c r="Q2607" i="13" s="1"/>
  <c r="N2609" i="13" l="1"/>
  <c r="O2608" i="13"/>
  <c r="P2608" i="13" s="1"/>
  <c r="Q2608" i="13" s="1"/>
  <c r="N2610" i="13" l="1"/>
  <c r="O2609" i="13"/>
  <c r="P2609" i="13" s="1"/>
  <c r="Q2609" i="13" s="1"/>
  <c r="N2611" i="13" l="1"/>
  <c r="O2610" i="13"/>
  <c r="P2610" i="13" s="1"/>
  <c r="Q2610" i="13" s="1"/>
  <c r="N2612" i="13" l="1"/>
  <c r="O2611" i="13"/>
  <c r="P2611" i="13" s="1"/>
  <c r="Q2611" i="13" s="1"/>
  <c r="N2613" i="13" l="1"/>
  <c r="O2612" i="13"/>
  <c r="P2612" i="13" s="1"/>
  <c r="Q2612" i="13" s="1"/>
  <c r="N2614" i="13" l="1"/>
  <c r="O2613" i="13"/>
  <c r="P2613" i="13" s="1"/>
  <c r="Q2613" i="13" s="1"/>
  <c r="N2615" i="13" l="1"/>
  <c r="O2614" i="13"/>
  <c r="P2614" i="13" s="1"/>
  <c r="Q2614" i="13" s="1"/>
  <c r="N2616" i="13" l="1"/>
  <c r="O2615" i="13"/>
  <c r="P2615" i="13" s="1"/>
  <c r="Q2615" i="13" s="1"/>
  <c r="N2617" i="13" l="1"/>
  <c r="O2616" i="13"/>
  <c r="P2616" i="13" s="1"/>
  <c r="Q2616" i="13" s="1"/>
  <c r="N2618" i="13" l="1"/>
  <c r="O2617" i="13"/>
  <c r="P2617" i="13" s="1"/>
  <c r="Q2617" i="13" s="1"/>
  <c r="N2619" i="13" l="1"/>
  <c r="O2618" i="13"/>
  <c r="P2618" i="13" s="1"/>
  <c r="Q2618" i="13" s="1"/>
  <c r="N2620" i="13" l="1"/>
  <c r="O2619" i="13"/>
  <c r="P2619" i="13" s="1"/>
  <c r="Q2619" i="13" s="1"/>
  <c r="N2621" i="13" l="1"/>
  <c r="O2620" i="13"/>
  <c r="P2620" i="13" s="1"/>
  <c r="Q2620" i="13" s="1"/>
  <c r="N2622" i="13" l="1"/>
  <c r="O2621" i="13"/>
  <c r="P2621" i="13" s="1"/>
  <c r="Q2621" i="13" s="1"/>
  <c r="N2623" i="13" l="1"/>
  <c r="O2622" i="13"/>
  <c r="P2622" i="13" s="1"/>
  <c r="Q2622" i="13" s="1"/>
  <c r="N2624" i="13" l="1"/>
  <c r="O2623" i="13"/>
  <c r="P2623" i="13" s="1"/>
  <c r="Q2623" i="13" s="1"/>
  <c r="N2625" i="13" l="1"/>
  <c r="O2624" i="13"/>
  <c r="P2624" i="13" s="1"/>
  <c r="Q2624" i="13" s="1"/>
  <c r="N2626" i="13" l="1"/>
  <c r="O2625" i="13"/>
  <c r="P2625" i="13" s="1"/>
  <c r="Q2625" i="13" s="1"/>
  <c r="N2627" i="13" l="1"/>
  <c r="O2626" i="13"/>
  <c r="P2626" i="13" s="1"/>
  <c r="Q2626" i="13" s="1"/>
  <c r="N2628" i="13" l="1"/>
  <c r="O2627" i="13"/>
  <c r="P2627" i="13" s="1"/>
  <c r="Q2627" i="13" s="1"/>
  <c r="N2629" i="13" l="1"/>
  <c r="O2628" i="13"/>
  <c r="P2628" i="13" s="1"/>
  <c r="Q2628" i="13" s="1"/>
  <c r="N2630" i="13" l="1"/>
  <c r="O2629" i="13"/>
  <c r="P2629" i="13" s="1"/>
  <c r="Q2629" i="13" s="1"/>
  <c r="N2631" i="13" l="1"/>
  <c r="O2630" i="13"/>
  <c r="P2630" i="13" s="1"/>
  <c r="Q2630" i="13" s="1"/>
  <c r="N2632" i="13" l="1"/>
  <c r="O2631" i="13"/>
  <c r="P2631" i="13" s="1"/>
  <c r="Q2631" i="13" s="1"/>
  <c r="N2633" i="13" l="1"/>
  <c r="O2632" i="13"/>
  <c r="P2632" i="13" s="1"/>
  <c r="Q2632" i="13" s="1"/>
  <c r="N2634" i="13" l="1"/>
  <c r="O2633" i="13"/>
  <c r="P2633" i="13" s="1"/>
  <c r="Q2633" i="13" s="1"/>
  <c r="N2635" i="13" l="1"/>
  <c r="O2634" i="13"/>
  <c r="P2634" i="13" s="1"/>
  <c r="Q2634" i="13" s="1"/>
  <c r="N2636" i="13" l="1"/>
  <c r="O2635" i="13"/>
  <c r="P2635" i="13" s="1"/>
  <c r="Q2635" i="13" s="1"/>
  <c r="N2637" i="13" l="1"/>
  <c r="O2636" i="13"/>
  <c r="P2636" i="13" s="1"/>
  <c r="Q2636" i="13" s="1"/>
  <c r="N2638" i="13" l="1"/>
  <c r="O2637" i="13"/>
  <c r="P2637" i="13" s="1"/>
  <c r="Q2637" i="13" s="1"/>
  <c r="N2639" i="13" l="1"/>
  <c r="O2638" i="13"/>
  <c r="P2638" i="13" s="1"/>
  <c r="Q2638" i="13" s="1"/>
  <c r="N2640" i="13" l="1"/>
  <c r="O2639" i="13"/>
  <c r="P2639" i="13" s="1"/>
  <c r="Q2639" i="13" s="1"/>
  <c r="N2641" i="13" l="1"/>
  <c r="O2640" i="13"/>
  <c r="P2640" i="13" s="1"/>
  <c r="Q2640" i="13" s="1"/>
  <c r="N2642" i="13" l="1"/>
  <c r="O2641" i="13"/>
  <c r="P2641" i="13" s="1"/>
  <c r="Q2641" i="13" s="1"/>
  <c r="N2643" i="13" l="1"/>
  <c r="O2642" i="13"/>
  <c r="P2642" i="13" s="1"/>
  <c r="Q2642" i="13" s="1"/>
  <c r="N2644" i="13" l="1"/>
  <c r="O2643" i="13"/>
  <c r="P2643" i="13" s="1"/>
  <c r="Q2643" i="13" s="1"/>
  <c r="N2645" i="13" l="1"/>
  <c r="O2644" i="13"/>
  <c r="P2644" i="13" s="1"/>
  <c r="Q2644" i="13" s="1"/>
  <c r="N2646" i="13" l="1"/>
  <c r="O2645" i="13"/>
  <c r="P2645" i="13" s="1"/>
  <c r="Q2645" i="13" s="1"/>
  <c r="N2647" i="13" l="1"/>
  <c r="O2646" i="13"/>
  <c r="P2646" i="13" s="1"/>
  <c r="Q2646" i="13" s="1"/>
  <c r="N2648" i="13" l="1"/>
  <c r="O2647" i="13"/>
  <c r="P2647" i="13" s="1"/>
  <c r="Q2647" i="13" s="1"/>
  <c r="N2649" i="13" l="1"/>
  <c r="O2648" i="13"/>
  <c r="P2648" i="13" s="1"/>
  <c r="Q2648" i="13" s="1"/>
  <c r="N2650" i="13" l="1"/>
  <c r="O2649" i="13"/>
  <c r="P2649" i="13" s="1"/>
  <c r="Q2649" i="13" s="1"/>
  <c r="N2651" i="13" l="1"/>
  <c r="O2650" i="13"/>
  <c r="P2650" i="13" s="1"/>
  <c r="Q2650" i="13" s="1"/>
  <c r="N2652" i="13" l="1"/>
  <c r="O2651" i="13"/>
  <c r="P2651" i="13" s="1"/>
  <c r="Q2651" i="13" s="1"/>
  <c r="N2653" i="13" l="1"/>
  <c r="O2652" i="13"/>
  <c r="P2652" i="13" s="1"/>
  <c r="Q2652" i="13" s="1"/>
  <c r="N2654" i="13" l="1"/>
  <c r="O2653" i="13"/>
  <c r="P2653" i="13" s="1"/>
  <c r="Q2653" i="13" s="1"/>
  <c r="N2655" i="13" l="1"/>
  <c r="O2654" i="13"/>
  <c r="P2654" i="13" s="1"/>
  <c r="Q2654" i="13" s="1"/>
  <c r="N2656" i="13" l="1"/>
  <c r="O2655" i="13"/>
  <c r="P2655" i="13" s="1"/>
  <c r="Q2655" i="13" s="1"/>
  <c r="N2657" i="13" l="1"/>
  <c r="O2656" i="13"/>
  <c r="P2656" i="13" s="1"/>
  <c r="Q2656" i="13" s="1"/>
  <c r="N2658" i="13" l="1"/>
  <c r="O2657" i="13"/>
  <c r="P2657" i="13" s="1"/>
  <c r="Q2657" i="13" s="1"/>
  <c r="N2659" i="13" l="1"/>
  <c r="O2658" i="13"/>
  <c r="P2658" i="13" s="1"/>
  <c r="Q2658" i="13" s="1"/>
  <c r="N2660" i="13" l="1"/>
  <c r="O2659" i="13"/>
  <c r="P2659" i="13" s="1"/>
  <c r="Q2659" i="13" s="1"/>
  <c r="N2661" i="13" l="1"/>
  <c r="O2660" i="13"/>
  <c r="P2660" i="13" s="1"/>
  <c r="Q2660" i="13" s="1"/>
  <c r="N2662" i="13" l="1"/>
  <c r="O2661" i="13"/>
  <c r="P2661" i="13" s="1"/>
  <c r="Q2661" i="13" s="1"/>
  <c r="N2663" i="13" l="1"/>
  <c r="O2662" i="13"/>
  <c r="P2662" i="13" s="1"/>
  <c r="Q2662" i="13" s="1"/>
  <c r="N2664" i="13" l="1"/>
  <c r="O2663" i="13"/>
  <c r="P2663" i="13" s="1"/>
  <c r="Q2663" i="13" s="1"/>
  <c r="N2665" i="13" l="1"/>
  <c r="O2664" i="13"/>
  <c r="P2664" i="13" s="1"/>
  <c r="Q2664" i="13" s="1"/>
  <c r="N2666" i="13" l="1"/>
  <c r="O2665" i="13"/>
  <c r="P2665" i="13" s="1"/>
  <c r="Q2665" i="13" s="1"/>
  <c r="N2667" i="13" l="1"/>
  <c r="O2666" i="13"/>
  <c r="P2666" i="13" s="1"/>
  <c r="Q2666" i="13" s="1"/>
  <c r="N2668" i="13" l="1"/>
  <c r="O2667" i="13"/>
  <c r="P2667" i="13" s="1"/>
  <c r="Q2667" i="13" s="1"/>
  <c r="N2669" i="13" l="1"/>
  <c r="O2668" i="13"/>
  <c r="P2668" i="13" s="1"/>
  <c r="Q2668" i="13" s="1"/>
  <c r="N2670" i="13" l="1"/>
  <c r="O2669" i="13"/>
  <c r="P2669" i="13" s="1"/>
  <c r="Q2669" i="13" s="1"/>
  <c r="N2671" i="13" l="1"/>
  <c r="O2670" i="13"/>
  <c r="P2670" i="13" s="1"/>
  <c r="Q2670" i="13" s="1"/>
  <c r="N2672" i="13" l="1"/>
  <c r="O2671" i="13"/>
  <c r="P2671" i="13" s="1"/>
  <c r="Q2671" i="13" s="1"/>
  <c r="N2673" i="13" l="1"/>
  <c r="O2672" i="13"/>
  <c r="P2672" i="13" s="1"/>
  <c r="Q2672" i="13" s="1"/>
  <c r="N2674" i="13" l="1"/>
  <c r="O2673" i="13"/>
  <c r="P2673" i="13" s="1"/>
  <c r="Q2673" i="13" s="1"/>
  <c r="N2675" i="13" l="1"/>
  <c r="O2674" i="13"/>
  <c r="P2674" i="13" s="1"/>
  <c r="Q2674" i="13" s="1"/>
  <c r="N2676" i="13" l="1"/>
  <c r="O2675" i="13"/>
  <c r="P2675" i="13" s="1"/>
  <c r="Q2675" i="13" s="1"/>
  <c r="N2677" i="13" l="1"/>
  <c r="O2676" i="13"/>
  <c r="P2676" i="13" s="1"/>
  <c r="Q2676" i="13" s="1"/>
  <c r="N2678" i="13" l="1"/>
  <c r="O2677" i="13"/>
  <c r="P2677" i="13" s="1"/>
  <c r="Q2677" i="13" s="1"/>
  <c r="N2679" i="13" l="1"/>
  <c r="O2678" i="13"/>
  <c r="P2678" i="13" s="1"/>
  <c r="Q2678" i="13" s="1"/>
  <c r="N2680" i="13" l="1"/>
  <c r="O2679" i="13"/>
  <c r="P2679" i="13" s="1"/>
  <c r="Q2679" i="13" s="1"/>
  <c r="N2681" i="13" l="1"/>
  <c r="O2680" i="13"/>
  <c r="P2680" i="13" s="1"/>
  <c r="Q2680" i="13" s="1"/>
  <c r="N2682" i="13" l="1"/>
  <c r="O2681" i="13"/>
  <c r="P2681" i="13" s="1"/>
  <c r="Q2681" i="13" s="1"/>
  <c r="N2683" i="13" l="1"/>
  <c r="O2682" i="13"/>
  <c r="P2682" i="13" s="1"/>
  <c r="Q2682" i="13" s="1"/>
  <c r="N2684" i="13" l="1"/>
  <c r="O2683" i="13"/>
  <c r="P2683" i="13" s="1"/>
  <c r="Q2683" i="13" s="1"/>
  <c r="N2685" i="13" l="1"/>
  <c r="O2684" i="13"/>
  <c r="P2684" i="13" s="1"/>
  <c r="Q2684" i="13" s="1"/>
  <c r="N2686" i="13" l="1"/>
  <c r="O2685" i="13"/>
  <c r="P2685" i="13" s="1"/>
  <c r="Q2685" i="13" s="1"/>
  <c r="N2687" i="13" l="1"/>
  <c r="O2686" i="13"/>
  <c r="P2686" i="13" s="1"/>
  <c r="Q2686" i="13" s="1"/>
  <c r="N2688" i="13" l="1"/>
  <c r="O2687" i="13"/>
  <c r="P2687" i="13" s="1"/>
  <c r="Q2687" i="13" s="1"/>
  <c r="N2689" i="13" l="1"/>
  <c r="O2688" i="13"/>
  <c r="P2688" i="13" s="1"/>
  <c r="Q2688" i="13" s="1"/>
  <c r="N2690" i="13" l="1"/>
  <c r="O2689" i="13"/>
  <c r="P2689" i="13" s="1"/>
  <c r="Q2689" i="13" s="1"/>
  <c r="N2691" i="13" l="1"/>
  <c r="O2690" i="13"/>
  <c r="P2690" i="13" s="1"/>
  <c r="Q2690" i="13" s="1"/>
  <c r="N2692" i="13" l="1"/>
  <c r="O2691" i="13"/>
  <c r="P2691" i="13" s="1"/>
  <c r="Q2691" i="13" s="1"/>
  <c r="N2693" i="13" l="1"/>
  <c r="O2692" i="13"/>
  <c r="P2692" i="13" s="1"/>
  <c r="Q2692" i="13" s="1"/>
  <c r="N2694" i="13" l="1"/>
  <c r="O2693" i="13"/>
  <c r="P2693" i="13" s="1"/>
  <c r="Q2693" i="13" s="1"/>
  <c r="N2695" i="13" l="1"/>
  <c r="O2694" i="13"/>
  <c r="P2694" i="13" s="1"/>
  <c r="Q2694" i="13" s="1"/>
  <c r="N2696" i="13" l="1"/>
  <c r="O2695" i="13"/>
  <c r="P2695" i="13" s="1"/>
  <c r="Q2695" i="13" s="1"/>
  <c r="N2697" i="13" l="1"/>
  <c r="O2696" i="13"/>
  <c r="P2696" i="13" s="1"/>
  <c r="Q2696" i="13" s="1"/>
  <c r="N2698" i="13" l="1"/>
  <c r="O2697" i="13"/>
  <c r="P2697" i="13" s="1"/>
  <c r="Q2697" i="13" s="1"/>
  <c r="N2699" i="13" l="1"/>
  <c r="O2698" i="13"/>
  <c r="P2698" i="13" s="1"/>
  <c r="Q2698" i="13" s="1"/>
  <c r="N2700" i="13" l="1"/>
  <c r="O2699" i="13"/>
  <c r="P2699" i="13" s="1"/>
  <c r="Q2699" i="13" s="1"/>
  <c r="N2701" i="13" l="1"/>
  <c r="O2700" i="13"/>
  <c r="P2700" i="13" s="1"/>
  <c r="Q2700" i="13" s="1"/>
  <c r="N2702" i="13" l="1"/>
  <c r="O2701" i="13"/>
  <c r="P2701" i="13" s="1"/>
  <c r="Q2701" i="13" s="1"/>
  <c r="N2703" i="13" l="1"/>
  <c r="O2702" i="13"/>
  <c r="P2702" i="13" s="1"/>
  <c r="Q2702" i="13" s="1"/>
  <c r="N2704" i="13" l="1"/>
  <c r="O2703" i="13"/>
  <c r="P2703" i="13" s="1"/>
  <c r="Q2703" i="13" s="1"/>
  <c r="N2705" i="13" l="1"/>
  <c r="O2704" i="13"/>
  <c r="P2704" i="13" s="1"/>
  <c r="Q2704" i="13" s="1"/>
  <c r="N2706" i="13" l="1"/>
  <c r="O2705" i="13"/>
  <c r="P2705" i="13" s="1"/>
  <c r="Q2705" i="13" s="1"/>
  <c r="N2707" i="13" l="1"/>
  <c r="O2706" i="13"/>
  <c r="P2706" i="13" s="1"/>
  <c r="Q2706" i="13" s="1"/>
  <c r="N2708" i="13" l="1"/>
  <c r="O2707" i="13"/>
  <c r="P2707" i="13" s="1"/>
  <c r="Q2707" i="13" s="1"/>
  <c r="N2709" i="13" l="1"/>
  <c r="O2708" i="13"/>
  <c r="P2708" i="13" s="1"/>
  <c r="Q2708" i="13" s="1"/>
  <c r="N2710" i="13" l="1"/>
  <c r="O2709" i="13"/>
  <c r="P2709" i="13" s="1"/>
  <c r="Q2709" i="13" s="1"/>
  <c r="N2711" i="13" l="1"/>
  <c r="O2710" i="13"/>
  <c r="P2710" i="13" s="1"/>
  <c r="Q2710" i="13" s="1"/>
  <c r="N2712" i="13" l="1"/>
  <c r="O2711" i="13"/>
  <c r="P2711" i="13" s="1"/>
  <c r="Q2711" i="13" s="1"/>
  <c r="N2713" i="13" l="1"/>
  <c r="O2712" i="13"/>
  <c r="P2712" i="13" s="1"/>
  <c r="Q2712" i="13" s="1"/>
  <c r="N2714" i="13" l="1"/>
  <c r="O2713" i="13"/>
  <c r="P2713" i="13" s="1"/>
  <c r="Q2713" i="13" s="1"/>
  <c r="N2715" i="13" l="1"/>
  <c r="O2714" i="13"/>
  <c r="P2714" i="13" s="1"/>
  <c r="Q2714" i="13" s="1"/>
  <c r="N2716" i="13" l="1"/>
  <c r="O2715" i="13"/>
  <c r="P2715" i="13" s="1"/>
  <c r="Q2715" i="13" s="1"/>
  <c r="N2717" i="13" l="1"/>
  <c r="O2716" i="13"/>
  <c r="P2716" i="13" s="1"/>
  <c r="Q2716" i="13" s="1"/>
  <c r="N2718" i="13" l="1"/>
  <c r="O2717" i="13"/>
  <c r="P2717" i="13" s="1"/>
  <c r="Q2717" i="13" s="1"/>
  <c r="N2719" i="13" l="1"/>
  <c r="O2718" i="13"/>
  <c r="P2718" i="13" s="1"/>
  <c r="Q2718" i="13" s="1"/>
  <c r="N2720" i="13" l="1"/>
  <c r="O2719" i="13"/>
  <c r="P2719" i="13" s="1"/>
  <c r="Q2719" i="13" s="1"/>
  <c r="N2721" i="13" l="1"/>
  <c r="O2720" i="13"/>
  <c r="P2720" i="13" s="1"/>
  <c r="Q2720" i="13" s="1"/>
  <c r="N2722" i="13" l="1"/>
  <c r="O2721" i="13"/>
  <c r="P2721" i="13" s="1"/>
  <c r="Q2721" i="13" s="1"/>
  <c r="N2723" i="13" l="1"/>
  <c r="O2722" i="13"/>
  <c r="P2722" i="13" s="1"/>
  <c r="Q2722" i="13" s="1"/>
  <c r="N2724" i="13" l="1"/>
  <c r="O2723" i="13"/>
  <c r="P2723" i="13" s="1"/>
  <c r="Q2723" i="13" s="1"/>
  <c r="N2725" i="13" l="1"/>
  <c r="O2724" i="13"/>
  <c r="P2724" i="13" s="1"/>
  <c r="Q2724" i="13" s="1"/>
  <c r="N2726" i="13" l="1"/>
  <c r="O2725" i="13"/>
  <c r="P2725" i="13" s="1"/>
  <c r="Q2725" i="13" s="1"/>
  <c r="N2727" i="13" l="1"/>
  <c r="O2726" i="13"/>
  <c r="P2726" i="13" s="1"/>
  <c r="Q2726" i="13" s="1"/>
  <c r="N2728" i="13" l="1"/>
  <c r="O2727" i="13"/>
  <c r="P2727" i="13" s="1"/>
  <c r="Q2727" i="13" s="1"/>
  <c r="N2729" i="13" l="1"/>
  <c r="O2728" i="13"/>
  <c r="P2728" i="13" s="1"/>
  <c r="Q2728" i="13" s="1"/>
  <c r="N2730" i="13" l="1"/>
  <c r="O2729" i="13"/>
  <c r="P2729" i="13" s="1"/>
  <c r="Q2729" i="13" s="1"/>
  <c r="N2731" i="13" l="1"/>
  <c r="O2730" i="13"/>
  <c r="P2730" i="13" s="1"/>
  <c r="Q2730" i="13" s="1"/>
  <c r="N2732" i="13" l="1"/>
  <c r="O2731" i="13"/>
  <c r="P2731" i="13" s="1"/>
  <c r="Q2731" i="13" s="1"/>
  <c r="N2733" i="13" l="1"/>
  <c r="O2732" i="13"/>
  <c r="P2732" i="13" s="1"/>
  <c r="Q2732" i="13" s="1"/>
  <c r="N2734" i="13" l="1"/>
  <c r="O2733" i="13"/>
  <c r="P2733" i="13" s="1"/>
  <c r="Q2733" i="13" s="1"/>
  <c r="N2735" i="13" l="1"/>
  <c r="O2734" i="13"/>
  <c r="P2734" i="13" s="1"/>
  <c r="Q2734" i="13" s="1"/>
  <c r="N2736" i="13" l="1"/>
  <c r="O2735" i="13"/>
  <c r="P2735" i="13" s="1"/>
  <c r="Q2735" i="13" s="1"/>
  <c r="N2737" i="13" l="1"/>
  <c r="O2736" i="13"/>
  <c r="P2736" i="13" s="1"/>
  <c r="Q2736" i="13" s="1"/>
  <c r="N2738" i="13" l="1"/>
  <c r="O2737" i="13"/>
  <c r="P2737" i="13" s="1"/>
  <c r="Q2737" i="13" s="1"/>
  <c r="N2739" i="13" l="1"/>
  <c r="O2738" i="13"/>
  <c r="P2738" i="13" s="1"/>
  <c r="Q2738" i="13" s="1"/>
  <c r="N2740" i="13" l="1"/>
  <c r="O2739" i="13"/>
  <c r="P2739" i="13" s="1"/>
  <c r="Q2739" i="13" s="1"/>
  <c r="N2741" i="13" l="1"/>
  <c r="O2740" i="13"/>
  <c r="P2740" i="13" s="1"/>
  <c r="Q2740" i="13" s="1"/>
  <c r="N2742" i="13" l="1"/>
  <c r="O2741" i="13"/>
  <c r="P2741" i="13" s="1"/>
  <c r="Q2741" i="13" s="1"/>
  <c r="N2743" i="13" l="1"/>
  <c r="O2742" i="13"/>
  <c r="P2742" i="13" s="1"/>
  <c r="Q2742" i="13" s="1"/>
  <c r="N2744" i="13" l="1"/>
  <c r="O2743" i="13"/>
  <c r="P2743" i="13" s="1"/>
  <c r="Q2743" i="13" s="1"/>
  <c r="N2745" i="13" l="1"/>
  <c r="O2744" i="13"/>
  <c r="P2744" i="13" s="1"/>
  <c r="Q2744" i="13" s="1"/>
  <c r="N2746" i="13" l="1"/>
  <c r="O2745" i="13"/>
  <c r="P2745" i="13" s="1"/>
  <c r="Q2745" i="13" s="1"/>
  <c r="N2747" i="13" l="1"/>
  <c r="O2746" i="13"/>
  <c r="P2746" i="13" s="1"/>
  <c r="Q2746" i="13" s="1"/>
  <c r="N2748" i="13" l="1"/>
  <c r="O2747" i="13"/>
  <c r="P2747" i="13" s="1"/>
  <c r="Q2747" i="13" s="1"/>
  <c r="N2749" i="13" l="1"/>
  <c r="O2748" i="13"/>
  <c r="P2748" i="13" s="1"/>
  <c r="Q2748" i="13" s="1"/>
  <c r="N2750" i="13" l="1"/>
  <c r="O2749" i="13"/>
  <c r="P2749" i="13" s="1"/>
  <c r="Q2749" i="13" s="1"/>
  <c r="N2751" i="13" l="1"/>
  <c r="O2750" i="13"/>
  <c r="P2750" i="13" s="1"/>
  <c r="Q2750" i="13" s="1"/>
  <c r="N2752" i="13" l="1"/>
  <c r="O2751" i="13"/>
  <c r="P2751" i="13" s="1"/>
  <c r="Q2751" i="13" s="1"/>
  <c r="N2753" i="13" l="1"/>
  <c r="O2752" i="13"/>
  <c r="P2752" i="13" s="1"/>
  <c r="Q2752" i="13" s="1"/>
  <c r="N2754" i="13" l="1"/>
  <c r="O2753" i="13"/>
  <c r="P2753" i="13" s="1"/>
  <c r="Q2753" i="13" s="1"/>
  <c r="N2755" i="13" l="1"/>
  <c r="O2754" i="13"/>
  <c r="P2754" i="13" s="1"/>
  <c r="Q2754" i="13" s="1"/>
  <c r="N2756" i="13" l="1"/>
  <c r="O2755" i="13"/>
  <c r="P2755" i="13" s="1"/>
  <c r="Q2755" i="13" s="1"/>
  <c r="N2757" i="13" l="1"/>
  <c r="O2756" i="13"/>
  <c r="P2756" i="13" s="1"/>
  <c r="Q2756" i="13" s="1"/>
  <c r="N2758" i="13" l="1"/>
  <c r="O2757" i="13"/>
  <c r="P2757" i="13" s="1"/>
  <c r="Q2757" i="13" s="1"/>
  <c r="N2759" i="13" l="1"/>
  <c r="O2758" i="13"/>
  <c r="P2758" i="13" s="1"/>
  <c r="Q2758" i="13" s="1"/>
  <c r="N2760" i="13" l="1"/>
  <c r="O2759" i="13"/>
  <c r="P2759" i="13" s="1"/>
  <c r="Q2759" i="13" s="1"/>
  <c r="N2761" i="13" l="1"/>
  <c r="O2760" i="13"/>
  <c r="P2760" i="13" s="1"/>
  <c r="Q2760" i="13" s="1"/>
  <c r="N2762" i="13" l="1"/>
  <c r="O2761" i="13"/>
  <c r="P2761" i="13" s="1"/>
  <c r="Q2761" i="13" s="1"/>
  <c r="N2763" i="13" l="1"/>
  <c r="O2762" i="13"/>
  <c r="P2762" i="13" s="1"/>
  <c r="Q2762" i="13" s="1"/>
  <c r="N2764" i="13" l="1"/>
  <c r="O2763" i="13"/>
  <c r="P2763" i="13" s="1"/>
  <c r="Q2763" i="13" s="1"/>
  <c r="N2765" i="13" l="1"/>
  <c r="O2764" i="13"/>
  <c r="P2764" i="13" s="1"/>
  <c r="Q2764" i="13" s="1"/>
  <c r="N2766" i="13" l="1"/>
  <c r="O2765" i="13"/>
  <c r="P2765" i="13" s="1"/>
  <c r="Q2765" i="13" s="1"/>
  <c r="N2767" i="13" l="1"/>
  <c r="O2766" i="13"/>
  <c r="P2766" i="13" s="1"/>
  <c r="Q2766" i="13" s="1"/>
  <c r="N2768" i="13" l="1"/>
  <c r="O2767" i="13"/>
  <c r="P2767" i="13" s="1"/>
  <c r="Q2767" i="13" s="1"/>
  <c r="N2769" i="13" l="1"/>
  <c r="O2768" i="13"/>
  <c r="P2768" i="13" s="1"/>
  <c r="Q2768" i="13" s="1"/>
  <c r="N2770" i="13" l="1"/>
  <c r="O2769" i="13"/>
  <c r="P2769" i="13" s="1"/>
  <c r="Q2769" i="13" s="1"/>
  <c r="N2771" i="13" l="1"/>
  <c r="O2770" i="13"/>
  <c r="P2770" i="13" s="1"/>
  <c r="Q2770" i="13" s="1"/>
  <c r="N2772" i="13" l="1"/>
  <c r="O2771" i="13"/>
  <c r="P2771" i="13" s="1"/>
  <c r="Q2771" i="13" s="1"/>
  <c r="N2773" i="13" l="1"/>
  <c r="O2772" i="13"/>
  <c r="P2772" i="13" s="1"/>
  <c r="Q2772" i="13" s="1"/>
  <c r="N2774" i="13" l="1"/>
  <c r="O2773" i="13"/>
  <c r="P2773" i="13" s="1"/>
  <c r="Q2773" i="13" s="1"/>
  <c r="N2775" i="13" l="1"/>
  <c r="O2774" i="13"/>
  <c r="P2774" i="13" s="1"/>
  <c r="Q2774" i="13" s="1"/>
  <c r="N2776" i="13" l="1"/>
  <c r="O2775" i="13"/>
  <c r="P2775" i="13" s="1"/>
  <c r="Q2775" i="13" s="1"/>
  <c r="N2777" i="13" l="1"/>
  <c r="O2776" i="13"/>
  <c r="P2776" i="13" s="1"/>
  <c r="Q2776" i="13" s="1"/>
  <c r="N2778" i="13" l="1"/>
  <c r="O2777" i="13"/>
  <c r="P2777" i="13" s="1"/>
  <c r="Q2777" i="13" s="1"/>
  <c r="N2779" i="13" l="1"/>
  <c r="O2778" i="13"/>
  <c r="P2778" i="13" s="1"/>
  <c r="Q2778" i="13" s="1"/>
  <c r="N2780" i="13" l="1"/>
  <c r="O2779" i="13"/>
  <c r="P2779" i="13" s="1"/>
  <c r="Q2779" i="13" s="1"/>
  <c r="N2781" i="13" l="1"/>
  <c r="O2780" i="13"/>
  <c r="P2780" i="13" s="1"/>
  <c r="Q2780" i="13" s="1"/>
  <c r="N2782" i="13" l="1"/>
  <c r="O2781" i="13"/>
  <c r="P2781" i="13" s="1"/>
  <c r="Q2781" i="13" s="1"/>
  <c r="N2783" i="13" l="1"/>
  <c r="O2782" i="13"/>
  <c r="P2782" i="13" s="1"/>
  <c r="Q2782" i="13" s="1"/>
  <c r="N2784" i="13" l="1"/>
  <c r="O2783" i="13"/>
  <c r="P2783" i="13" s="1"/>
  <c r="Q2783" i="13" s="1"/>
  <c r="N2785" i="13" l="1"/>
  <c r="O2784" i="13"/>
  <c r="P2784" i="13" s="1"/>
  <c r="Q2784" i="13" s="1"/>
  <c r="N2786" i="13" l="1"/>
  <c r="O2785" i="13"/>
  <c r="P2785" i="13" s="1"/>
  <c r="Q2785" i="13" s="1"/>
  <c r="N2787" i="13" l="1"/>
  <c r="O2786" i="13"/>
  <c r="P2786" i="13" s="1"/>
  <c r="Q2786" i="13" s="1"/>
  <c r="N2788" i="13" l="1"/>
  <c r="O2787" i="13"/>
  <c r="P2787" i="13" s="1"/>
  <c r="Q2787" i="13" s="1"/>
  <c r="N2789" i="13" l="1"/>
  <c r="O2788" i="13"/>
  <c r="P2788" i="13" s="1"/>
  <c r="Q2788" i="13" s="1"/>
  <c r="N2790" i="13" l="1"/>
  <c r="O2789" i="13"/>
  <c r="P2789" i="13" s="1"/>
  <c r="Q2789" i="13" s="1"/>
  <c r="N2791" i="13" l="1"/>
  <c r="O2790" i="13"/>
  <c r="P2790" i="13" s="1"/>
  <c r="Q2790" i="13" s="1"/>
  <c r="N2792" i="13" l="1"/>
  <c r="O2791" i="13"/>
  <c r="P2791" i="13" s="1"/>
  <c r="Q2791" i="13" s="1"/>
  <c r="N2793" i="13" l="1"/>
  <c r="O2792" i="13"/>
  <c r="P2792" i="13" s="1"/>
  <c r="Q2792" i="13" s="1"/>
  <c r="N2794" i="13" l="1"/>
  <c r="O2793" i="13"/>
  <c r="P2793" i="13" s="1"/>
  <c r="Q2793" i="13" s="1"/>
  <c r="N2795" i="13" l="1"/>
  <c r="O2794" i="13"/>
  <c r="P2794" i="13" s="1"/>
  <c r="Q2794" i="13" s="1"/>
  <c r="N2796" i="13" l="1"/>
  <c r="O2795" i="13"/>
  <c r="P2795" i="13" s="1"/>
  <c r="Q2795" i="13" s="1"/>
  <c r="N2797" i="13" l="1"/>
  <c r="O2796" i="13"/>
  <c r="P2796" i="13" s="1"/>
  <c r="Q2796" i="13" s="1"/>
  <c r="N2798" i="13" l="1"/>
  <c r="O2797" i="13"/>
  <c r="P2797" i="13" s="1"/>
  <c r="Q2797" i="13" s="1"/>
  <c r="N2799" i="13" l="1"/>
  <c r="O2798" i="13"/>
  <c r="P2798" i="13" s="1"/>
  <c r="Q2798" i="13" s="1"/>
  <c r="N2800" i="13" l="1"/>
  <c r="O2799" i="13"/>
  <c r="P2799" i="13" s="1"/>
  <c r="Q2799" i="13" s="1"/>
  <c r="N2801" i="13" l="1"/>
  <c r="O2800" i="13"/>
  <c r="P2800" i="13" s="1"/>
  <c r="Q2800" i="13" s="1"/>
  <c r="N2802" i="13" l="1"/>
  <c r="O2801" i="13"/>
  <c r="P2801" i="13" s="1"/>
  <c r="Q2801" i="13" s="1"/>
  <c r="N2803" i="13" l="1"/>
  <c r="O2802" i="13"/>
  <c r="P2802" i="13" s="1"/>
  <c r="Q2802" i="13" s="1"/>
  <c r="N2804" i="13" l="1"/>
  <c r="O2803" i="13"/>
  <c r="P2803" i="13" s="1"/>
  <c r="Q2803" i="13" s="1"/>
  <c r="N2805" i="13" l="1"/>
  <c r="O2804" i="13"/>
  <c r="P2804" i="13" s="1"/>
  <c r="Q2804" i="13" s="1"/>
  <c r="N2806" i="13" l="1"/>
  <c r="O2805" i="13"/>
  <c r="P2805" i="13" s="1"/>
  <c r="Q2805" i="13" s="1"/>
  <c r="N2807" i="13" l="1"/>
  <c r="O2806" i="13"/>
  <c r="P2806" i="13" s="1"/>
  <c r="Q2806" i="13" s="1"/>
  <c r="N2808" i="13" l="1"/>
  <c r="O2807" i="13"/>
  <c r="P2807" i="13" s="1"/>
  <c r="Q2807" i="13" s="1"/>
  <c r="N2809" i="13" l="1"/>
  <c r="O2808" i="13"/>
  <c r="P2808" i="13" s="1"/>
  <c r="Q2808" i="13" s="1"/>
  <c r="N2810" i="13" l="1"/>
  <c r="O2809" i="13"/>
  <c r="P2809" i="13" s="1"/>
  <c r="Q2809" i="13" s="1"/>
  <c r="N2811" i="13" l="1"/>
  <c r="O2810" i="13"/>
  <c r="P2810" i="13" s="1"/>
  <c r="Q2810" i="13" s="1"/>
  <c r="N2812" i="13" l="1"/>
  <c r="O2811" i="13"/>
  <c r="P2811" i="13" s="1"/>
  <c r="Q2811" i="13" s="1"/>
  <c r="N2813" i="13" l="1"/>
  <c r="O2812" i="13"/>
  <c r="P2812" i="13" s="1"/>
  <c r="Q2812" i="13" s="1"/>
  <c r="N2814" i="13" l="1"/>
  <c r="O2813" i="13"/>
  <c r="P2813" i="13" s="1"/>
  <c r="Q2813" i="13" s="1"/>
  <c r="N2815" i="13" l="1"/>
  <c r="O2814" i="13"/>
  <c r="P2814" i="13" s="1"/>
  <c r="Q2814" i="13" s="1"/>
  <c r="N2816" i="13" l="1"/>
  <c r="O2815" i="13"/>
  <c r="P2815" i="13" s="1"/>
  <c r="Q2815" i="13" s="1"/>
  <c r="N2817" i="13" l="1"/>
  <c r="O2816" i="13"/>
  <c r="P2816" i="13" s="1"/>
  <c r="Q2816" i="13" s="1"/>
  <c r="N2818" i="13" l="1"/>
  <c r="O2817" i="13"/>
  <c r="P2817" i="13" s="1"/>
  <c r="Q2817" i="13" s="1"/>
  <c r="N2819" i="13" l="1"/>
  <c r="O2818" i="13"/>
  <c r="P2818" i="13" s="1"/>
  <c r="Q2818" i="13" s="1"/>
  <c r="N2820" i="13" l="1"/>
  <c r="O2819" i="13"/>
  <c r="P2819" i="13" s="1"/>
  <c r="Q2819" i="13" s="1"/>
  <c r="N2821" i="13" l="1"/>
  <c r="O2820" i="13"/>
  <c r="P2820" i="13" s="1"/>
  <c r="Q2820" i="13" s="1"/>
  <c r="N2822" i="13" l="1"/>
  <c r="O2821" i="13"/>
  <c r="P2821" i="13" s="1"/>
  <c r="Q2821" i="13" s="1"/>
  <c r="N2823" i="13" l="1"/>
  <c r="O2822" i="13"/>
  <c r="P2822" i="13" s="1"/>
  <c r="Q2822" i="13" s="1"/>
  <c r="N2824" i="13" l="1"/>
  <c r="O2823" i="13"/>
  <c r="P2823" i="13" s="1"/>
  <c r="Q2823" i="13" s="1"/>
  <c r="N2825" i="13" l="1"/>
  <c r="O2824" i="13"/>
  <c r="P2824" i="13" s="1"/>
  <c r="Q2824" i="13" s="1"/>
  <c r="N2826" i="13" l="1"/>
  <c r="O2825" i="13"/>
  <c r="P2825" i="13" s="1"/>
  <c r="Q2825" i="13" s="1"/>
  <c r="N2827" i="13" l="1"/>
  <c r="O2826" i="13"/>
  <c r="P2826" i="13" s="1"/>
  <c r="Q2826" i="13" s="1"/>
  <c r="N2828" i="13" l="1"/>
  <c r="O2827" i="13"/>
  <c r="P2827" i="13" s="1"/>
  <c r="Q2827" i="13" s="1"/>
  <c r="N2829" i="13" l="1"/>
  <c r="O2828" i="13"/>
  <c r="P2828" i="13" s="1"/>
  <c r="Q2828" i="13" s="1"/>
  <c r="N2830" i="13" l="1"/>
  <c r="O2829" i="13"/>
  <c r="P2829" i="13" s="1"/>
  <c r="Q2829" i="13" s="1"/>
  <c r="N2831" i="13" l="1"/>
  <c r="O2830" i="13"/>
  <c r="P2830" i="13" s="1"/>
  <c r="Q2830" i="13" s="1"/>
  <c r="N2832" i="13" l="1"/>
  <c r="O2831" i="13"/>
  <c r="P2831" i="13" s="1"/>
  <c r="Q2831" i="13" s="1"/>
  <c r="N2833" i="13" l="1"/>
  <c r="O2832" i="13"/>
  <c r="P2832" i="13" s="1"/>
  <c r="Q2832" i="13" s="1"/>
  <c r="N2834" i="13" l="1"/>
  <c r="O2833" i="13"/>
  <c r="P2833" i="13" s="1"/>
  <c r="Q2833" i="13" s="1"/>
  <c r="N2835" i="13" l="1"/>
  <c r="O2834" i="13"/>
  <c r="P2834" i="13" s="1"/>
  <c r="Q2834" i="13" s="1"/>
  <c r="N2836" i="13" l="1"/>
  <c r="O2835" i="13"/>
  <c r="P2835" i="13" s="1"/>
  <c r="Q2835" i="13" s="1"/>
  <c r="N2837" i="13" l="1"/>
  <c r="O2836" i="13"/>
  <c r="P2836" i="13" s="1"/>
  <c r="Q2836" i="13" s="1"/>
  <c r="N2838" i="13" l="1"/>
  <c r="O2837" i="13"/>
  <c r="P2837" i="13" s="1"/>
  <c r="Q2837" i="13" s="1"/>
  <c r="N2839" i="13" l="1"/>
  <c r="O2838" i="13"/>
  <c r="P2838" i="13" s="1"/>
  <c r="Q2838" i="13" s="1"/>
  <c r="N2840" i="13" l="1"/>
  <c r="O2839" i="13"/>
  <c r="P2839" i="13" s="1"/>
  <c r="Q2839" i="13" s="1"/>
  <c r="N2841" i="13" l="1"/>
  <c r="O2840" i="13"/>
  <c r="P2840" i="13" s="1"/>
  <c r="Q2840" i="13" s="1"/>
  <c r="N2842" i="13" l="1"/>
  <c r="O2841" i="13"/>
  <c r="P2841" i="13" s="1"/>
  <c r="Q2841" i="13" s="1"/>
  <c r="N2843" i="13" l="1"/>
  <c r="O2842" i="13"/>
  <c r="P2842" i="13" s="1"/>
  <c r="Q2842" i="13" s="1"/>
  <c r="N2844" i="13" l="1"/>
  <c r="O2843" i="13"/>
  <c r="P2843" i="13" s="1"/>
  <c r="Q2843" i="13" s="1"/>
  <c r="N2845" i="13" l="1"/>
  <c r="O2844" i="13"/>
  <c r="P2844" i="13" s="1"/>
  <c r="Q2844" i="13" s="1"/>
  <c r="N2846" i="13" l="1"/>
  <c r="O2845" i="13"/>
  <c r="P2845" i="13" s="1"/>
  <c r="Q2845" i="13" s="1"/>
  <c r="N2847" i="13" l="1"/>
  <c r="O2846" i="13"/>
  <c r="P2846" i="13" s="1"/>
  <c r="Q2846" i="13" s="1"/>
  <c r="N2848" i="13" l="1"/>
  <c r="O2847" i="13"/>
  <c r="P2847" i="13" s="1"/>
  <c r="Q2847" i="13" s="1"/>
  <c r="N2849" i="13" l="1"/>
  <c r="O2848" i="13"/>
  <c r="P2848" i="13" s="1"/>
  <c r="Q2848" i="13" s="1"/>
  <c r="N2850" i="13" l="1"/>
  <c r="O2849" i="13"/>
  <c r="P2849" i="13" s="1"/>
  <c r="Q2849" i="13" s="1"/>
  <c r="N2851" i="13" l="1"/>
  <c r="O2850" i="13"/>
  <c r="P2850" i="13" s="1"/>
  <c r="Q2850" i="13" s="1"/>
  <c r="N2852" i="13" l="1"/>
  <c r="O2851" i="13"/>
  <c r="P2851" i="13" s="1"/>
  <c r="Q2851" i="13" s="1"/>
  <c r="N2853" i="13" l="1"/>
  <c r="O2852" i="13"/>
  <c r="P2852" i="13" s="1"/>
  <c r="Q2852" i="13" s="1"/>
  <c r="N2854" i="13" l="1"/>
  <c r="O2853" i="13"/>
  <c r="P2853" i="13" s="1"/>
  <c r="Q2853" i="13" s="1"/>
  <c r="N2855" i="13" l="1"/>
  <c r="O2854" i="13"/>
  <c r="P2854" i="13" s="1"/>
  <c r="Q2854" i="13" s="1"/>
  <c r="N2856" i="13" l="1"/>
  <c r="O2855" i="13"/>
  <c r="P2855" i="13" s="1"/>
  <c r="Q2855" i="13" s="1"/>
  <c r="N2857" i="13" l="1"/>
  <c r="O2856" i="13"/>
  <c r="P2856" i="13" s="1"/>
  <c r="Q2856" i="13" s="1"/>
  <c r="N2858" i="13" l="1"/>
  <c r="O2857" i="13"/>
  <c r="P2857" i="13" s="1"/>
  <c r="Q2857" i="13" s="1"/>
  <c r="N2859" i="13" l="1"/>
  <c r="O2858" i="13"/>
  <c r="P2858" i="13" s="1"/>
  <c r="Q2858" i="13" s="1"/>
  <c r="N2860" i="13" l="1"/>
  <c r="O2859" i="13"/>
  <c r="P2859" i="13" s="1"/>
  <c r="Q2859" i="13" s="1"/>
  <c r="N2861" i="13" l="1"/>
  <c r="O2860" i="13"/>
  <c r="P2860" i="13" s="1"/>
  <c r="Q2860" i="13" s="1"/>
  <c r="N2862" i="13" l="1"/>
  <c r="O2861" i="13"/>
  <c r="P2861" i="13" s="1"/>
  <c r="Q2861" i="13" s="1"/>
  <c r="N2863" i="13" l="1"/>
  <c r="O2862" i="13"/>
  <c r="P2862" i="13" s="1"/>
  <c r="Q2862" i="13" s="1"/>
  <c r="N2864" i="13" l="1"/>
  <c r="O2863" i="13"/>
  <c r="P2863" i="13" s="1"/>
  <c r="Q2863" i="13" s="1"/>
  <c r="N2865" i="13" l="1"/>
  <c r="O2864" i="13"/>
  <c r="P2864" i="13" s="1"/>
  <c r="Q2864" i="13" s="1"/>
  <c r="N2866" i="13" l="1"/>
  <c r="O2865" i="13"/>
  <c r="P2865" i="13" s="1"/>
  <c r="Q2865" i="13" s="1"/>
  <c r="N2867" i="13" l="1"/>
  <c r="O2866" i="13"/>
  <c r="P2866" i="13" s="1"/>
  <c r="Q2866" i="13" s="1"/>
  <c r="N2868" i="13" l="1"/>
  <c r="O2867" i="13"/>
  <c r="P2867" i="13" s="1"/>
  <c r="Q2867" i="13" s="1"/>
  <c r="N2869" i="13" l="1"/>
  <c r="O2868" i="13"/>
  <c r="P2868" i="13" s="1"/>
  <c r="Q2868" i="13" s="1"/>
  <c r="N2870" i="13" l="1"/>
  <c r="O2869" i="13"/>
  <c r="P2869" i="13" s="1"/>
  <c r="Q2869" i="13" s="1"/>
  <c r="N2871" i="13" l="1"/>
  <c r="O2870" i="13"/>
  <c r="P2870" i="13" s="1"/>
  <c r="Q2870" i="13" s="1"/>
  <c r="N2872" i="13" l="1"/>
  <c r="O2871" i="13"/>
  <c r="P2871" i="13" s="1"/>
  <c r="Q2871" i="13" s="1"/>
  <c r="N2873" i="13" l="1"/>
  <c r="O2872" i="13"/>
  <c r="P2872" i="13" s="1"/>
  <c r="Q2872" i="13" s="1"/>
  <c r="N2874" i="13" l="1"/>
  <c r="O2873" i="13"/>
  <c r="P2873" i="13" s="1"/>
  <c r="Q2873" i="13" s="1"/>
  <c r="N2875" i="13" l="1"/>
  <c r="O2874" i="13"/>
  <c r="P2874" i="13" s="1"/>
  <c r="Q2874" i="13" s="1"/>
  <c r="N2876" i="13" l="1"/>
  <c r="O2875" i="13"/>
  <c r="P2875" i="13" s="1"/>
  <c r="Q2875" i="13" s="1"/>
  <c r="N2877" i="13" l="1"/>
  <c r="O2876" i="13"/>
  <c r="P2876" i="13" s="1"/>
  <c r="Q2876" i="13" s="1"/>
  <c r="N2878" i="13" l="1"/>
  <c r="O2877" i="13"/>
  <c r="P2877" i="13" s="1"/>
  <c r="Q2877" i="13" s="1"/>
  <c r="N2879" i="13" l="1"/>
  <c r="O2878" i="13"/>
  <c r="P2878" i="13" s="1"/>
  <c r="Q2878" i="13" s="1"/>
  <c r="N2880" i="13" l="1"/>
  <c r="O2879" i="13"/>
  <c r="P2879" i="13" s="1"/>
  <c r="Q2879" i="13" s="1"/>
  <c r="N2881" i="13" l="1"/>
  <c r="O2880" i="13"/>
  <c r="P2880" i="13" s="1"/>
  <c r="Q2880" i="13" s="1"/>
  <c r="N2882" i="13" l="1"/>
  <c r="O2881" i="13"/>
  <c r="P2881" i="13" s="1"/>
  <c r="Q2881" i="13" s="1"/>
  <c r="N2883" i="13" l="1"/>
  <c r="O2882" i="13"/>
  <c r="P2882" i="13" s="1"/>
  <c r="Q2882" i="13" s="1"/>
  <c r="N2884" i="13" l="1"/>
  <c r="O2883" i="13"/>
  <c r="P2883" i="13" s="1"/>
  <c r="Q2883" i="13" s="1"/>
  <c r="N2885" i="13" l="1"/>
  <c r="O2884" i="13"/>
  <c r="P2884" i="13" s="1"/>
  <c r="Q2884" i="13" s="1"/>
  <c r="N2886" i="13" l="1"/>
  <c r="O2885" i="13"/>
  <c r="P2885" i="13" s="1"/>
  <c r="Q2885" i="13" s="1"/>
  <c r="N2887" i="13" l="1"/>
  <c r="O2886" i="13"/>
  <c r="P2886" i="13" s="1"/>
  <c r="Q2886" i="13" s="1"/>
  <c r="N2888" i="13" l="1"/>
  <c r="O2887" i="13"/>
  <c r="P2887" i="13" s="1"/>
  <c r="Q2887" i="13" s="1"/>
  <c r="N2889" i="13" l="1"/>
  <c r="O2888" i="13"/>
  <c r="P2888" i="13" s="1"/>
  <c r="Q2888" i="13" s="1"/>
  <c r="N2890" i="13" l="1"/>
  <c r="O2889" i="13"/>
  <c r="P2889" i="13" s="1"/>
  <c r="Q2889" i="13" s="1"/>
  <c r="N2891" i="13" l="1"/>
  <c r="O2890" i="13"/>
  <c r="P2890" i="13" s="1"/>
  <c r="Q2890" i="13" s="1"/>
  <c r="N2892" i="13" l="1"/>
  <c r="O2891" i="13"/>
  <c r="P2891" i="13" s="1"/>
  <c r="Q2891" i="13" s="1"/>
  <c r="N2893" i="13" l="1"/>
  <c r="O2892" i="13"/>
  <c r="P2892" i="13" s="1"/>
  <c r="Q2892" i="13" s="1"/>
  <c r="N2894" i="13" l="1"/>
  <c r="O2893" i="13"/>
  <c r="P2893" i="13" s="1"/>
  <c r="Q2893" i="13" s="1"/>
  <c r="N2895" i="13" l="1"/>
  <c r="O2894" i="13"/>
  <c r="P2894" i="13" s="1"/>
  <c r="Q2894" i="13" s="1"/>
  <c r="N2896" i="13" l="1"/>
  <c r="O2895" i="13"/>
  <c r="P2895" i="13" s="1"/>
  <c r="Q2895" i="13" s="1"/>
  <c r="N2897" i="13" l="1"/>
  <c r="O2896" i="13"/>
  <c r="P2896" i="13" s="1"/>
  <c r="Q2896" i="13" s="1"/>
  <c r="N2898" i="13" l="1"/>
  <c r="O2897" i="13"/>
  <c r="P2897" i="13" s="1"/>
  <c r="Q2897" i="13" s="1"/>
  <c r="N2899" i="13" l="1"/>
  <c r="O2898" i="13"/>
  <c r="P2898" i="13" s="1"/>
  <c r="Q2898" i="13" s="1"/>
  <c r="N2900" i="13" l="1"/>
  <c r="O2899" i="13"/>
  <c r="P2899" i="13" s="1"/>
  <c r="Q2899" i="13" s="1"/>
  <c r="N2901" i="13" l="1"/>
  <c r="O2900" i="13"/>
  <c r="P2900" i="13" s="1"/>
  <c r="Q2900" i="13" s="1"/>
  <c r="N2902" i="13" l="1"/>
  <c r="O2901" i="13"/>
  <c r="P2901" i="13" s="1"/>
  <c r="Q2901" i="13" s="1"/>
  <c r="N2903" i="13" l="1"/>
  <c r="O2902" i="13"/>
  <c r="P2902" i="13" s="1"/>
  <c r="Q2902" i="13" s="1"/>
  <c r="N2904" i="13" l="1"/>
  <c r="O2903" i="13"/>
  <c r="P2903" i="13" s="1"/>
  <c r="Q2903" i="13" s="1"/>
  <c r="N2905" i="13" l="1"/>
  <c r="O2904" i="13"/>
  <c r="P2904" i="13" s="1"/>
  <c r="Q2904" i="13" s="1"/>
  <c r="N2906" i="13" l="1"/>
  <c r="O2905" i="13"/>
  <c r="P2905" i="13" s="1"/>
  <c r="Q2905" i="13" s="1"/>
  <c r="N2907" i="13" l="1"/>
  <c r="O2906" i="13"/>
  <c r="P2906" i="13" s="1"/>
  <c r="Q2906" i="13" s="1"/>
  <c r="N2908" i="13" l="1"/>
  <c r="O2907" i="13"/>
  <c r="P2907" i="13" s="1"/>
  <c r="Q2907" i="13" s="1"/>
  <c r="N2909" i="13" l="1"/>
  <c r="O2908" i="13"/>
  <c r="P2908" i="13" s="1"/>
  <c r="Q2908" i="13" s="1"/>
  <c r="N2910" i="13" l="1"/>
  <c r="O2909" i="13"/>
  <c r="P2909" i="13" s="1"/>
  <c r="Q2909" i="13" s="1"/>
  <c r="N2911" i="13" l="1"/>
  <c r="O2910" i="13"/>
  <c r="P2910" i="13" s="1"/>
  <c r="Q2910" i="13" s="1"/>
  <c r="N2912" i="13" l="1"/>
  <c r="O2911" i="13"/>
  <c r="P2911" i="13" s="1"/>
  <c r="Q2911" i="13" s="1"/>
  <c r="N2913" i="13" l="1"/>
  <c r="O2912" i="13"/>
  <c r="P2912" i="13" s="1"/>
  <c r="Q2912" i="13" s="1"/>
  <c r="N2914" i="13" l="1"/>
  <c r="O2913" i="13"/>
  <c r="P2913" i="13" s="1"/>
  <c r="Q2913" i="13" s="1"/>
  <c r="N2915" i="13" l="1"/>
  <c r="O2914" i="13"/>
  <c r="P2914" i="13" s="1"/>
  <c r="Q2914" i="13" s="1"/>
  <c r="N2916" i="13" l="1"/>
  <c r="O2915" i="13"/>
  <c r="P2915" i="13" s="1"/>
  <c r="Q2915" i="13" s="1"/>
  <c r="N2917" i="13" l="1"/>
  <c r="O2916" i="13"/>
  <c r="P2916" i="13" s="1"/>
  <c r="Q2916" i="13" s="1"/>
  <c r="N2918" i="13" l="1"/>
  <c r="O2917" i="13"/>
  <c r="P2917" i="13" s="1"/>
  <c r="Q2917" i="13" s="1"/>
  <c r="N2919" i="13" l="1"/>
  <c r="O2918" i="13"/>
  <c r="P2918" i="13" s="1"/>
  <c r="Q2918" i="13" s="1"/>
  <c r="N2920" i="13" l="1"/>
  <c r="O2919" i="13"/>
  <c r="P2919" i="13" s="1"/>
  <c r="Q2919" i="13" s="1"/>
  <c r="N2921" i="13" l="1"/>
  <c r="O2920" i="13"/>
  <c r="P2920" i="13" s="1"/>
  <c r="Q2920" i="13" s="1"/>
  <c r="N2922" i="13" l="1"/>
  <c r="O2921" i="13"/>
  <c r="P2921" i="13" s="1"/>
  <c r="Q2921" i="13" s="1"/>
  <c r="N2923" i="13" l="1"/>
  <c r="O2922" i="13"/>
  <c r="P2922" i="13" s="1"/>
  <c r="Q2922" i="13" s="1"/>
  <c r="N2924" i="13" l="1"/>
  <c r="O2923" i="13"/>
  <c r="P2923" i="13" s="1"/>
  <c r="Q2923" i="13" s="1"/>
  <c r="N2925" i="13" l="1"/>
  <c r="O2924" i="13"/>
  <c r="P2924" i="13" s="1"/>
  <c r="Q2924" i="13" s="1"/>
  <c r="N2926" i="13" l="1"/>
  <c r="O2925" i="13"/>
  <c r="P2925" i="13" s="1"/>
  <c r="Q2925" i="13" s="1"/>
  <c r="N2927" i="13" l="1"/>
  <c r="O2926" i="13"/>
  <c r="P2926" i="13" s="1"/>
  <c r="Q2926" i="13" s="1"/>
  <c r="N2928" i="13" l="1"/>
  <c r="O2927" i="13"/>
  <c r="P2927" i="13" s="1"/>
  <c r="Q2927" i="13" s="1"/>
  <c r="N2929" i="13" l="1"/>
  <c r="O2928" i="13"/>
  <c r="P2928" i="13" s="1"/>
  <c r="Q2928" i="13" s="1"/>
  <c r="N2930" i="13" l="1"/>
  <c r="O2929" i="13"/>
  <c r="P2929" i="13" s="1"/>
  <c r="Q2929" i="13" s="1"/>
  <c r="N2931" i="13" l="1"/>
  <c r="O2930" i="13"/>
  <c r="P2930" i="13" s="1"/>
  <c r="Q2930" i="13" s="1"/>
  <c r="N2932" i="13" l="1"/>
  <c r="O2931" i="13"/>
  <c r="P2931" i="13" s="1"/>
  <c r="Q2931" i="13" s="1"/>
  <c r="N2933" i="13" l="1"/>
  <c r="O2932" i="13"/>
  <c r="P2932" i="13" s="1"/>
  <c r="Q2932" i="13" s="1"/>
  <c r="N2934" i="13" l="1"/>
  <c r="O2933" i="13"/>
  <c r="P2933" i="13" s="1"/>
  <c r="Q2933" i="13" s="1"/>
  <c r="N2935" i="13" l="1"/>
  <c r="O2934" i="13"/>
  <c r="P2934" i="13" s="1"/>
  <c r="Q2934" i="13" s="1"/>
  <c r="N2936" i="13" l="1"/>
  <c r="O2935" i="13"/>
  <c r="P2935" i="13" s="1"/>
  <c r="Q2935" i="13" s="1"/>
  <c r="N2937" i="13" l="1"/>
  <c r="O2936" i="13"/>
  <c r="P2936" i="13" s="1"/>
  <c r="Q2936" i="13" s="1"/>
  <c r="N2938" i="13" l="1"/>
  <c r="O2937" i="13"/>
  <c r="P2937" i="13" s="1"/>
  <c r="Q2937" i="13" s="1"/>
  <c r="N2939" i="13" l="1"/>
  <c r="O2938" i="13"/>
  <c r="P2938" i="13" s="1"/>
  <c r="Q2938" i="13" s="1"/>
  <c r="N2940" i="13" l="1"/>
  <c r="O2939" i="13"/>
  <c r="P2939" i="13" s="1"/>
  <c r="Q2939" i="13" s="1"/>
  <c r="N2941" i="13" l="1"/>
  <c r="O2940" i="13"/>
  <c r="P2940" i="13" s="1"/>
  <c r="Q2940" i="13" s="1"/>
  <c r="N2942" i="13" l="1"/>
  <c r="O2941" i="13"/>
  <c r="P2941" i="13" s="1"/>
  <c r="Q2941" i="13" s="1"/>
  <c r="N2943" i="13" l="1"/>
  <c r="O2942" i="13"/>
  <c r="P2942" i="13" s="1"/>
  <c r="Q2942" i="13" s="1"/>
  <c r="N2944" i="13" l="1"/>
  <c r="O2943" i="13"/>
  <c r="P2943" i="13" s="1"/>
  <c r="Q2943" i="13" s="1"/>
  <c r="N2945" i="13" l="1"/>
  <c r="O2944" i="13"/>
  <c r="P2944" i="13" s="1"/>
  <c r="Q2944" i="13" s="1"/>
  <c r="N2946" i="13" l="1"/>
  <c r="O2945" i="13"/>
  <c r="P2945" i="13" s="1"/>
  <c r="Q2945" i="13" s="1"/>
  <c r="N2947" i="13" l="1"/>
  <c r="O2946" i="13"/>
  <c r="P2946" i="13" s="1"/>
  <c r="Q2946" i="13" s="1"/>
  <c r="N2948" i="13" l="1"/>
  <c r="O2947" i="13"/>
  <c r="P2947" i="13" s="1"/>
  <c r="Q2947" i="13" s="1"/>
  <c r="N2949" i="13" l="1"/>
  <c r="O2948" i="13"/>
  <c r="P2948" i="13" s="1"/>
  <c r="Q2948" i="13" s="1"/>
  <c r="N2950" i="13" l="1"/>
  <c r="O2949" i="13"/>
  <c r="P2949" i="13" s="1"/>
  <c r="Q2949" i="13" s="1"/>
  <c r="N2951" i="13" l="1"/>
  <c r="O2950" i="13"/>
  <c r="P2950" i="13" s="1"/>
  <c r="Q2950" i="13" s="1"/>
  <c r="N2952" i="13" l="1"/>
  <c r="O2951" i="13"/>
  <c r="P2951" i="13" s="1"/>
  <c r="Q2951" i="13" s="1"/>
  <c r="N2953" i="13" l="1"/>
  <c r="O2952" i="13"/>
  <c r="P2952" i="13" s="1"/>
  <c r="Q2952" i="13" s="1"/>
  <c r="N2954" i="13" l="1"/>
  <c r="O2953" i="13"/>
  <c r="P2953" i="13" s="1"/>
  <c r="Q2953" i="13" s="1"/>
  <c r="N2955" i="13" l="1"/>
  <c r="O2954" i="13"/>
  <c r="P2954" i="13" s="1"/>
  <c r="Q2954" i="13" s="1"/>
  <c r="N2956" i="13" l="1"/>
  <c r="O2955" i="13"/>
  <c r="P2955" i="13" s="1"/>
  <c r="Q2955" i="13" s="1"/>
  <c r="N2957" i="13" l="1"/>
  <c r="O2956" i="13"/>
  <c r="P2956" i="13" s="1"/>
  <c r="Q2956" i="13" s="1"/>
  <c r="N2958" i="13" l="1"/>
  <c r="O2957" i="13"/>
  <c r="P2957" i="13" s="1"/>
  <c r="Q2957" i="13" s="1"/>
  <c r="N2959" i="13" l="1"/>
  <c r="O2958" i="13"/>
  <c r="P2958" i="13" s="1"/>
  <c r="Q2958" i="13" s="1"/>
  <c r="N2960" i="13" l="1"/>
  <c r="O2959" i="13"/>
  <c r="P2959" i="13" s="1"/>
  <c r="Q2959" i="13" s="1"/>
  <c r="N2961" i="13" l="1"/>
  <c r="O2960" i="13"/>
  <c r="P2960" i="13" s="1"/>
  <c r="Q2960" i="13" s="1"/>
  <c r="N2962" i="13" l="1"/>
  <c r="O2961" i="13"/>
  <c r="P2961" i="13" s="1"/>
  <c r="Q2961" i="13" s="1"/>
  <c r="N2963" i="13" l="1"/>
  <c r="O2962" i="13"/>
  <c r="P2962" i="13" s="1"/>
  <c r="Q2962" i="13" s="1"/>
  <c r="N2964" i="13" l="1"/>
  <c r="O2963" i="13"/>
  <c r="P2963" i="13" s="1"/>
  <c r="Q2963" i="13" s="1"/>
  <c r="N2965" i="13" l="1"/>
  <c r="O2964" i="13"/>
  <c r="P2964" i="13" s="1"/>
  <c r="Q2964" i="13" s="1"/>
  <c r="N2966" i="13" l="1"/>
  <c r="O2965" i="13"/>
  <c r="P2965" i="13" s="1"/>
  <c r="Q2965" i="13" s="1"/>
  <c r="N2967" i="13" l="1"/>
  <c r="O2966" i="13"/>
  <c r="P2966" i="13" s="1"/>
  <c r="Q2966" i="13" s="1"/>
  <c r="N2968" i="13" l="1"/>
  <c r="O2967" i="13"/>
  <c r="P2967" i="13" s="1"/>
  <c r="Q2967" i="13" s="1"/>
  <c r="N2969" i="13" l="1"/>
  <c r="O2968" i="13"/>
  <c r="P2968" i="13" s="1"/>
  <c r="Q2968" i="13" s="1"/>
  <c r="N2970" i="13" l="1"/>
  <c r="O2969" i="13"/>
  <c r="P2969" i="13" s="1"/>
  <c r="Q2969" i="13" s="1"/>
  <c r="N2971" i="13" l="1"/>
  <c r="O2970" i="13"/>
  <c r="P2970" i="13" s="1"/>
  <c r="Q2970" i="13" s="1"/>
  <c r="N2972" i="13" l="1"/>
  <c r="O2971" i="13"/>
  <c r="P2971" i="13" s="1"/>
  <c r="Q2971" i="13" s="1"/>
  <c r="N2973" i="13" l="1"/>
  <c r="O2972" i="13"/>
  <c r="P2972" i="13" s="1"/>
  <c r="Q2972" i="13" s="1"/>
  <c r="N2974" i="13" l="1"/>
  <c r="O2973" i="13"/>
  <c r="P2973" i="13" s="1"/>
  <c r="Q2973" i="13" s="1"/>
  <c r="N2975" i="13" l="1"/>
  <c r="O2974" i="13"/>
  <c r="P2974" i="13" s="1"/>
  <c r="Q2974" i="13" s="1"/>
  <c r="N2976" i="13" l="1"/>
  <c r="O2975" i="13"/>
  <c r="P2975" i="13" s="1"/>
  <c r="Q2975" i="13" s="1"/>
  <c r="N2977" i="13" l="1"/>
  <c r="O2976" i="13"/>
  <c r="P2976" i="13" s="1"/>
  <c r="Q2976" i="13" s="1"/>
  <c r="N2978" i="13" l="1"/>
  <c r="O2977" i="13"/>
  <c r="P2977" i="13" s="1"/>
  <c r="Q2977" i="13" s="1"/>
  <c r="N2979" i="13" l="1"/>
  <c r="O2978" i="13"/>
  <c r="P2978" i="13" s="1"/>
  <c r="Q2978" i="13" s="1"/>
  <c r="N2980" i="13" l="1"/>
  <c r="O2979" i="13"/>
  <c r="P2979" i="13" s="1"/>
  <c r="Q2979" i="13" s="1"/>
  <c r="N2981" i="13" l="1"/>
  <c r="O2980" i="13"/>
  <c r="P2980" i="13" s="1"/>
  <c r="Q2980" i="13" s="1"/>
  <c r="N2982" i="13" l="1"/>
  <c r="O2981" i="13"/>
  <c r="P2981" i="13" s="1"/>
  <c r="Q2981" i="13" s="1"/>
  <c r="N2983" i="13" l="1"/>
  <c r="O2982" i="13"/>
  <c r="P2982" i="13" s="1"/>
  <c r="Q2982" i="13" s="1"/>
  <c r="N2984" i="13" l="1"/>
  <c r="O2983" i="13"/>
  <c r="P2983" i="13" s="1"/>
  <c r="Q2983" i="13" s="1"/>
  <c r="N2985" i="13" l="1"/>
  <c r="O2984" i="13"/>
  <c r="P2984" i="13" s="1"/>
  <c r="Q2984" i="13" s="1"/>
  <c r="N2986" i="13" l="1"/>
  <c r="O2985" i="13"/>
  <c r="P2985" i="13" s="1"/>
  <c r="Q2985" i="13" s="1"/>
  <c r="N2987" i="13" l="1"/>
  <c r="O2986" i="13"/>
  <c r="P2986" i="13" s="1"/>
  <c r="Q2986" i="13" s="1"/>
  <c r="N2988" i="13" l="1"/>
  <c r="O2987" i="13"/>
  <c r="P2987" i="13" s="1"/>
  <c r="Q2987" i="13" s="1"/>
  <c r="N2989" i="13" l="1"/>
  <c r="O2988" i="13"/>
  <c r="P2988" i="13" s="1"/>
  <c r="Q2988" i="13" s="1"/>
  <c r="N2990" i="13" l="1"/>
  <c r="O2989" i="13"/>
  <c r="P2989" i="13" s="1"/>
  <c r="Q2989" i="13" s="1"/>
  <c r="N2991" i="13" l="1"/>
  <c r="O2990" i="13"/>
  <c r="P2990" i="13" s="1"/>
  <c r="Q2990" i="13" s="1"/>
  <c r="N2992" i="13" l="1"/>
  <c r="O2991" i="13"/>
  <c r="P2991" i="13" s="1"/>
  <c r="Q2991" i="13" s="1"/>
  <c r="N2993" i="13" l="1"/>
  <c r="O2992" i="13"/>
  <c r="P2992" i="13" s="1"/>
  <c r="Q2992" i="13" s="1"/>
  <c r="N2994" i="13" l="1"/>
  <c r="O2993" i="13"/>
  <c r="P2993" i="13" s="1"/>
  <c r="Q2993" i="13" s="1"/>
  <c r="N2995" i="13" l="1"/>
  <c r="O2994" i="13"/>
  <c r="P2994" i="13" s="1"/>
  <c r="Q2994" i="13" s="1"/>
  <c r="N2996" i="13" l="1"/>
  <c r="O2995" i="13"/>
  <c r="P2995" i="13" s="1"/>
  <c r="Q2995" i="13" s="1"/>
  <c r="N2997" i="13" l="1"/>
  <c r="O2996" i="13"/>
  <c r="P2996" i="13" s="1"/>
  <c r="Q2996" i="13" s="1"/>
  <c r="N2998" i="13" l="1"/>
  <c r="O2997" i="13"/>
  <c r="P2997" i="13" s="1"/>
  <c r="Q2997" i="13" s="1"/>
  <c r="N2999" i="13" l="1"/>
  <c r="O2998" i="13"/>
  <c r="P2998" i="13" s="1"/>
  <c r="Q2998" i="13" s="1"/>
  <c r="N3000" i="13" l="1"/>
  <c r="O2999" i="13"/>
  <c r="P2999" i="13" s="1"/>
  <c r="Q2999" i="13" s="1"/>
  <c r="N3001" i="13" l="1"/>
  <c r="O3000" i="13"/>
  <c r="P3000" i="13" s="1"/>
  <c r="Q3000" i="13" s="1"/>
  <c r="N3002" i="13" l="1"/>
  <c r="O3001" i="13"/>
  <c r="P3001" i="13" s="1"/>
  <c r="Q3001" i="13" s="1"/>
  <c r="N3003" i="13" l="1"/>
  <c r="O3002" i="13"/>
  <c r="P3002" i="13" s="1"/>
  <c r="Q3002" i="13" s="1"/>
  <c r="N3004" i="13" l="1"/>
  <c r="O3003" i="13"/>
  <c r="P3003" i="13" s="1"/>
  <c r="Q3003" i="13" s="1"/>
  <c r="N3005" i="13" l="1"/>
  <c r="O3004" i="13"/>
  <c r="P3004" i="13" s="1"/>
  <c r="Q3004" i="13" s="1"/>
  <c r="N3006" i="13" l="1"/>
  <c r="O3005" i="13"/>
  <c r="P3005" i="13" s="1"/>
  <c r="Q3005" i="13" s="1"/>
  <c r="N3007" i="13" l="1"/>
  <c r="O3006" i="13"/>
  <c r="P3006" i="13" s="1"/>
  <c r="Q3006" i="13" s="1"/>
  <c r="N3008" i="13" l="1"/>
  <c r="O3007" i="13"/>
  <c r="P3007" i="13" s="1"/>
  <c r="Q3007" i="13" s="1"/>
  <c r="N3009" i="13" l="1"/>
  <c r="O3008" i="13"/>
  <c r="P3008" i="13" s="1"/>
  <c r="Q3008" i="13" s="1"/>
  <c r="N3010" i="13" l="1"/>
  <c r="O3009" i="13"/>
  <c r="P3009" i="13" s="1"/>
  <c r="Q3009" i="13" s="1"/>
  <c r="N3011" i="13" l="1"/>
  <c r="O3010" i="13"/>
  <c r="P3010" i="13" s="1"/>
  <c r="Q3010" i="13" s="1"/>
  <c r="N3012" i="13" l="1"/>
  <c r="O3011" i="13"/>
  <c r="P3011" i="13" s="1"/>
  <c r="Q3011" i="13" s="1"/>
  <c r="N3013" i="13" l="1"/>
  <c r="O3012" i="13"/>
  <c r="P3012" i="13" s="1"/>
  <c r="Q3012" i="13" s="1"/>
  <c r="N3014" i="13" l="1"/>
  <c r="O3013" i="13"/>
  <c r="P3013" i="13" s="1"/>
  <c r="Q3013" i="13" s="1"/>
  <c r="N3015" i="13" l="1"/>
  <c r="O3014" i="13"/>
  <c r="P3014" i="13" s="1"/>
  <c r="Q3014" i="13" s="1"/>
  <c r="N3016" i="13" l="1"/>
  <c r="O3015" i="13"/>
  <c r="P3015" i="13" s="1"/>
  <c r="Q3015" i="13" s="1"/>
  <c r="N3017" i="13" l="1"/>
  <c r="O3016" i="13"/>
  <c r="P3016" i="13" s="1"/>
  <c r="Q3016" i="13" s="1"/>
  <c r="N3018" i="13" l="1"/>
  <c r="O3017" i="13"/>
  <c r="P3017" i="13" s="1"/>
  <c r="Q3017" i="13" s="1"/>
  <c r="N3019" i="13" l="1"/>
  <c r="O3018" i="13"/>
  <c r="P3018" i="13" s="1"/>
  <c r="Q3018" i="13" s="1"/>
  <c r="N3020" i="13" l="1"/>
  <c r="O3019" i="13"/>
  <c r="P3019" i="13" s="1"/>
  <c r="Q3019" i="13" s="1"/>
  <c r="N3021" i="13" l="1"/>
  <c r="O3020" i="13"/>
  <c r="P3020" i="13" s="1"/>
  <c r="Q3020" i="13" s="1"/>
  <c r="N3022" i="13" l="1"/>
  <c r="O3021" i="13"/>
  <c r="P3021" i="13" s="1"/>
  <c r="Q3021" i="13" s="1"/>
  <c r="N3023" i="13" l="1"/>
  <c r="O3022" i="13"/>
  <c r="P3022" i="13" s="1"/>
  <c r="Q3022" i="13" s="1"/>
  <c r="N3024" i="13" l="1"/>
  <c r="O3023" i="13"/>
  <c r="P3023" i="13" s="1"/>
  <c r="Q3023" i="13" s="1"/>
  <c r="N3025" i="13" l="1"/>
  <c r="O3024" i="13"/>
  <c r="P3024" i="13" s="1"/>
  <c r="Q3024" i="13" s="1"/>
  <c r="N3026" i="13" l="1"/>
  <c r="O3025" i="13"/>
  <c r="P3025" i="13" s="1"/>
  <c r="Q3025" i="13" s="1"/>
  <c r="N3027" i="13" l="1"/>
  <c r="O3026" i="13"/>
  <c r="P3026" i="13" s="1"/>
  <c r="Q3026" i="13" s="1"/>
  <c r="N3028" i="13" l="1"/>
  <c r="O3027" i="13"/>
  <c r="P3027" i="13" s="1"/>
  <c r="Q3027" i="13" s="1"/>
  <c r="N3029" i="13" l="1"/>
  <c r="O3028" i="13"/>
  <c r="P3028" i="13" s="1"/>
  <c r="Q3028" i="13" s="1"/>
  <c r="N3030" i="13" l="1"/>
  <c r="O3029" i="13"/>
  <c r="P3029" i="13" s="1"/>
  <c r="Q3029" i="13" s="1"/>
  <c r="N3031" i="13" l="1"/>
  <c r="O3030" i="13"/>
  <c r="P3030" i="13" s="1"/>
  <c r="Q3030" i="13" s="1"/>
  <c r="N3032" i="13" l="1"/>
  <c r="O3031" i="13"/>
  <c r="P3031" i="13" s="1"/>
  <c r="Q3031" i="13" s="1"/>
  <c r="N3033" i="13" l="1"/>
  <c r="O3032" i="13"/>
  <c r="P3032" i="13" s="1"/>
  <c r="Q3032" i="13" s="1"/>
  <c r="N3034" i="13" l="1"/>
  <c r="O3033" i="13"/>
  <c r="P3033" i="13" s="1"/>
  <c r="Q3033" i="13" s="1"/>
  <c r="N3035" i="13" l="1"/>
  <c r="O3034" i="13"/>
  <c r="P3034" i="13" s="1"/>
  <c r="Q3034" i="13" s="1"/>
  <c r="N3036" i="13" l="1"/>
  <c r="O3035" i="13"/>
  <c r="P3035" i="13" s="1"/>
  <c r="Q3035" i="13" s="1"/>
  <c r="N3037" i="13" l="1"/>
  <c r="O3036" i="13"/>
  <c r="P3036" i="13" s="1"/>
  <c r="Q3036" i="13" s="1"/>
  <c r="N3038" i="13" l="1"/>
  <c r="O3037" i="13"/>
  <c r="P3037" i="13" s="1"/>
  <c r="Q3037" i="13" s="1"/>
  <c r="N3039" i="13" l="1"/>
  <c r="O3038" i="13"/>
  <c r="P3038" i="13" s="1"/>
  <c r="Q3038" i="13" s="1"/>
  <c r="N3040" i="13" l="1"/>
  <c r="O3039" i="13"/>
  <c r="P3039" i="13" s="1"/>
  <c r="Q3039" i="13" s="1"/>
  <c r="N3041" i="13" l="1"/>
  <c r="O3040" i="13"/>
  <c r="P3040" i="13" s="1"/>
  <c r="Q3040" i="13" s="1"/>
  <c r="N3042" i="13" l="1"/>
  <c r="O3041" i="13"/>
  <c r="P3041" i="13" s="1"/>
  <c r="Q3041" i="13" s="1"/>
  <c r="N3043" i="13" l="1"/>
  <c r="O3042" i="13"/>
  <c r="P3042" i="13" s="1"/>
  <c r="Q3042" i="13" s="1"/>
  <c r="N3044" i="13" l="1"/>
  <c r="O3043" i="13"/>
  <c r="P3043" i="13" s="1"/>
  <c r="Q3043" i="13" s="1"/>
  <c r="N3045" i="13" l="1"/>
  <c r="O3044" i="13"/>
  <c r="P3044" i="13" s="1"/>
  <c r="Q3044" i="13" s="1"/>
  <c r="N3046" i="13" l="1"/>
  <c r="O3045" i="13"/>
  <c r="P3045" i="13" s="1"/>
  <c r="Q3045" i="13" s="1"/>
  <c r="N3047" i="13" l="1"/>
  <c r="O3046" i="13"/>
  <c r="P3046" i="13" s="1"/>
  <c r="Q3046" i="13" s="1"/>
  <c r="N3048" i="13" l="1"/>
  <c r="O3047" i="13"/>
  <c r="P3047" i="13" s="1"/>
  <c r="Q3047" i="13" s="1"/>
  <c r="N3049" i="13" l="1"/>
  <c r="O3048" i="13"/>
  <c r="P3048" i="13" s="1"/>
  <c r="Q3048" i="13" s="1"/>
  <c r="N3050" i="13" l="1"/>
  <c r="O3049" i="13"/>
  <c r="P3049" i="13" s="1"/>
  <c r="Q3049" i="13" s="1"/>
  <c r="N3051" i="13" l="1"/>
  <c r="O3050" i="13"/>
  <c r="P3050" i="13" s="1"/>
  <c r="Q3050" i="13" s="1"/>
  <c r="N3052" i="13" l="1"/>
  <c r="O3051" i="13"/>
  <c r="P3051" i="13" s="1"/>
  <c r="Q3051" i="13" s="1"/>
  <c r="N3053" i="13" l="1"/>
  <c r="O3052" i="13"/>
  <c r="P3052" i="13" s="1"/>
  <c r="Q3052" i="13" s="1"/>
  <c r="N3054" i="13" l="1"/>
  <c r="O3053" i="13"/>
  <c r="P3053" i="13" s="1"/>
  <c r="Q3053" i="13" s="1"/>
  <c r="N3055" i="13" l="1"/>
  <c r="O3054" i="13"/>
  <c r="P3054" i="13" s="1"/>
  <c r="Q3054" i="13" s="1"/>
  <c r="N3056" i="13" l="1"/>
  <c r="O3055" i="13"/>
  <c r="P3055" i="13" s="1"/>
  <c r="Q3055" i="13" s="1"/>
  <c r="N3057" i="13" l="1"/>
  <c r="O3056" i="13"/>
  <c r="P3056" i="13" s="1"/>
  <c r="Q3056" i="13" s="1"/>
  <c r="N3058" i="13" l="1"/>
  <c r="O3057" i="13"/>
  <c r="P3057" i="13" s="1"/>
  <c r="Q3057" i="13" s="1"/>
  <c r="N3059" i="13" l="1"/>
  <c r="O3058" i="13"/>
  <c r="P3058" i="13" s="1"/>
  <c r="Q3058" i="13" s="1"/>
  <c r="N3060" i="13" l="1"/>
  <c r="O3059" i="13"/>
  <c r="P3059" i="13" s="1"/>
  <c r="Q3059" i="13" s="1"/>
  <c r="N3061" i="13" l="1"/>
  <c r="O3060" i="13"/>
  <c r="P3060" i="13" s="1"/>
  <c r="Q3060" i="13" s="1"/>
  <c r="N3062" i="13" l="1"/>
  <c r="O3061" i="13"/>
  <c r="P3061" i="13" s="1"/>
  <c r="Q3061" i="13" s="1"/>
  <c r="N3063" i="13" l="1"/>
  <c r="O3062" i="13"/>
  <c r="P3062" i="13" s="1"/>
  <c r="Q3062" i="13" s="1"/>
  <c r="N3064" i="13" l="1"/>
  <c r="O3063" i="13"/>
  <c r="P3063" i="13" s="1"/>
  <c r="Q3063" i="13" s="1"/>
  <c r="N3065" i="13" l="1"/>
  <c r="O3064" i="13"/>
  <c r="P3064" i="13" s="1"/>
  <c r="Q3064" i="13" s="1"/>
  <c r="N3066" i="13" l="1"/>
  <c r="O3065" i="13"/>
  <c r="P3065" i="13" s="1"/>
  <c r="Q3065" i="13" s="1"/>
  <c r="N3067" i="13" l="1"/>
  <c r="O3066" i="13"/>
  <c r="P3066" i="13" s="1"/>
  <c r="Q3066" i="13" s="1"/>
  <c r="N3068" i="13" l="1"/>
  <c r="O3067" i="13"/>
  <c r="P3067" i="13" s="1"/>
  <c r="Q3067" i="13" s="1"/>
  <c r="N3069" i="13" l="1"/>
  <c r="O3068" i="13"/>
  <c r="P3068" i="13" s="1"/>
  <c r="Q3068" i="13" s="1"/>
  <c r="N3070" i="13" l="1"/>
  <c r="O3069" i="13"/>
  <c r="P3069" i="13" s="1"/>
  <c r="Q3069" i="13" s="1"/>
  <c r="N3071" i="13" l="1"/>
  <c r="O3070" i="13"/>
  <c r="P3070" i="13" s="1"/>
  <c r="Q3070" i="13" s="1"/>
  <c r="N3072" i="13" l="1"/>
  <c r="O3071" i="13"/>
  <c r="P3071" i="13" s="1"/>
  <c r="Q3071" i="13" s="1"/>
  <c r="N3073" i="13" l="1"/>
  <c r="O3072" i="13"/>
  <c r="P3072" i="13" s="1"/>
  <c r="Q3072" i="13" s="1"/>
  <c r="N3074" i="13" l="1"/>
  <c r="O3073" i="13"/>
  <c r="P3073" i="13" s="1"/>
  <c r="Q3073" i="13" s="1"/>
  <c r="N3075" i="13" l="1"/>
  <c r="O3074" i="13"/>
  <c r="P3074" i="13" s="1"/>
  <c r="Q3074" i="13" s="1"/>
  <c r="N3076" i="13" l="1"/>
  <c r="O3075" i="13"/>
  <c r="P3075" i="13" s="1"/>
  <c r="Q3075" i="13" s="1"/>
  <c r="N3077" i="13" l="1"/>
  <c r="O3076" i="13"/>
  <c r="P3076" i="13" s="1"/>
  <c r="Q3076" i="13" s="1"/>
  <c r="N3078" i="13" l="1"/>
  <c r="O3077" i="13"/>
  <c r="P3077" i="13" s="1"/>
  <c r="Q3077" i="13" s="1"/>
  <c r="N3079" i="13" l="1"/>
  <c r="O3078" i="13"/>
  <c r="P3078" i="13" s="1"/>
  <c r="Q3078" i="13" s="1"/>
  <c r="N3080" i="13" l="1"/>
  <c r="O3079" i="13"/>
  <c r="P3079" i="13" s="1"/>
  <c r="Q3079" i="13" s="1"/>
  <c r="N3081" i="13" l="1"/>
  <c r="O3080" i="13"/>
  <c r="P3080" i="13" s="1"/>
  <c r="Q3080" i="13" s="1"/>
  <c r="N3082" i="13" l="1"/>
  <c r="O3081" i="13"/>
  <c r="P3081" i="13" s="1"/>
  <c r="Q3081" i="13" s="1"/>
  <c r="N3083" i="13" l="1"/>
  <c r="O3082" i="13"/>
  <c r="P3082" i="13" s="1"/>
  <c r="Q3082" i="13" s="1"/>
  <c r="N3084" i="13" l="1"/>
  <c r="O3083" i="13"/>
  <c r="P3083" i="13" s="1"/>
  <c r="Q3083" i="13" s="1"/>
  <c r="N3085" i="13" l="1"/>
  <c r="O3084" i="13"/>
  <c r="P3084" i="13" s="1"/>
  <c r="Q3084" i="13" s="1"/>
  <c r="N3086" i="13" l="1"/>
  <c r="O3085" i="13"/>
  <c r="P3085" i="13" s="1"/>
  <c r="Q3085" i="13" s="1"/>
  <c r="N3087" i="13" l="1"/>
  <c r="O3086" i="13"/>
  <c r="P3086" i="13" s="1"/>
  <c r="Q3086" i="13" s="1"/>
  <c r="N3088" i="13" l="1"/>
  <c r="O3087" i="13"/>
  <c r="P3087" i="13" s="1"/>
  <c r="Q3087" i="13" s="1"/>
  <c r="N3089" i="13" l="1"/>
  <c r="O3088" i="13"/>
  <c r="P3088" i="13" s="1"/>
  <c r="Q3088" i="13" s="1"/>
  <c r="N3090" i="13" l="1"/>
  <c r="O3089" i="13"/>
  <c r="P3089" i="13" s="1"/>
  <c r="Q3089" i="13" s="1"/>
  <c r="N3091" i="13" l="1"/>
  <c r="O3090" i="13"/>
  <c r="P3090" i="13" s="1"/>
  <c r="Q3090" i="13" s="1"/>
  <c r="N3092" i="13" l="1"/>
  <c r="O3091" i="13"/>
  <c r="P3091" i="13" s="1"/>
  <c r="Q3091" i="13" s="1"/>
  <c r="N3093" i="13" l="1"/>
  <c r="O3092" i="13"/>
  <c r="P3092" i="13" s="1"/>
  <c r="Q3092" i="13" s="1"/>
  <c r="N3094" i="13" l="1"/>
  <c r="O3093" i="13"/>
  <c r="P3093" i="13" s="1"/>
  <c r="Q3093" i="13" s="1"/>
  <c r="N3095" i="13" l="1"/>
  <c r="O3094" i="13"/>
  <c r="P3094" i="13" s="1"/>
  <c r="Q3094" i="13" s="1"/>
  <c r="N3096" i="13" l="1"/>
  <c r="O3095" i="13"/>
  <c r="P3095" i="13" s="1"/>
  <c r="Q3095" i="13" s="1"/>
  <c r="N3097" i="13" l="1"/>
  <c r="O3096" i="13"/>
  <c r="P3096" i="13" s="1"/>
  <c r="Q3096" i="13" s="1"/>
  <c r="N3098" i="13" l="1"/>
  <c r="O3097" i="13"/>
  <c r="P3097" i="13" s="1"/>
  <c r="Q3097" i="13" s="1"/>
  <c r="N3099" i="13" l="1"/>
  <c r="O3098" i="13"/>
  <c r="P3098" i="13" s="1"/>
  <c r="Q3098" i="13" s="1"/>
  <c r="N3100" i="13" l="1"/>
  <c r="O3099" i="13"/>
  <c r="P3099" i="13" s="1"/>
  <c r="Q3099" i="13" s="1"/>
  <c r="N3101" i="13" l="1"/>
  <c r="O3100" i="13"/>
  <c r="P3100" i="13" s="1"/>
  <c r="Q3100" i="13" s="1"/>
  <c r="N3102" i="13" l="1"/>
  <c r="O3101" i="13"/>
  <c r="P3101" i="13" s="1"/>
  <c r="Q3101" i="13" s="1"/>
  <c r="N3103" i="13" l="1"/>
  <c r="O3102" i="13"/>
  <c r="P3102" i="13" s="1"/>
  <c r="Q3102" i="13" s="1"/>
  <c r="N3104" i="13" l="1"/>
  <c r="O3103" i="13"/>
  <c r="P3103" i="13" s="1"/>
  <c r="Q3103" i="13" s="1"/>
  <c r="N3105" i="13" l="1"/>
  <c r="O3104" i="13"/>
  <c r="P3104" i="13" s="1"/>
  <c r="Q3104" i="13" s="1"/>
  <c r="N3106" i="13" l="1"/>
  <c r="O3105" i="13"/>
  <c r="P3105" i="13" s="1"/>
  <c r="Q3105" i="13" s="1"/>
  <c r="N3107" i="13" l="1"/>
  <c r="O3106" i="13"/>
  <c r="P3106" i="13" s="1"/>
  <c r="Q3106" i="13" s="1"/>
  <c r="N3108" i="13" l="1"/>
  <c r="O3107" i="13"/>
  <c r="P3107" i="13" s="1"/>
  <c r="Q3107" i="13" s="1"/>
  <c r="N3109" i="13" l="1"/>
  <c r="O3108" i="13"/>
  <c r="P3108" i="13" s="1"/>
  <c r="Q3108" i="13" s="1"/>
  <c r="N3110" i="13" l="1"/>
  <c r="O3109" i="13"/>
  <c r="P3109" i="13" s="1"/>
  <c r="Q3109" i="13" s="1"/>
  <c r="N3111" i="13" l="1"/>
  <c r="O3110" i="13"/>
  <c r="P3110" i="13" s="1"/>
  <c r="Q3110" i="13" s="1"/>
  <c r="N3112" i="13" l="1"/>
  <c r="O3111" i="13"/>
  <c r="P3111" i="13" s="1"/>
  <c r="Q3111" i="13" s="1"/>
  <c r="N3113" i="13" l="1"/>
  <c r="O3112" i="13"/>
  <c r="P3112" i="13" s="1"/>
  <c r="Q3112" i="13" s="1"/>
  <c r="N3114" i="13" l="1"/>
  <c r="O3113" i="13"/>
  <c r="P3113" i="13" s="1"/>
  <c r="Q3113" i="13" s="1"/>
  <c r="N3115" i="13" l="1"/>
  <c r="O3114" i="13"/>
  <c r="P3114" i="13" s="1"/>
  <c r="Q3114" i="13" s="1"/>
  <c r="N3116" i="13" l="1"/>
  <c r="O3115" i="13"/>
  <c r="P3115" i="13" s="1"/>
  <c r="Q3115" i="13" s="1"/>
  <c r="N3117" i="13" l="1"/>
  <c r="O3116" i="13"/>
  <c r="P3116" i="13" s="1"/>
  <c r="Q3116" i="13" s="1"/>
  <c r="N3118" i="13" l="1"/>
  <c r="O3117" i="13"/>
  <c r="P3117" i="13" s="1"/>
  <c r="Q3117" i="13" s="1"/>
  <c r="N3119" i="13" l="1"/>
  <c r="O3118" i="13"/>
  <c r="P3118" i="13" s="1"/>
  <c r="Q3118" i="13" s="1"/>
  <c r="N3120" i="13" l="1"/>
  <c r="O3119" i="13"/>
  <c r="P3119" i="13" s="1"/>
  <c r="Q3119" i="13" s="1"/>
  <c r="N3121" i="13" l="1"/>
  <c r="O3120" i="13"/>
  <c r="P3120" i="13" s="1"/>
  <c r="Q3120" i="13" s="1"/>
  <c r="N3122" i="13" l="1"/>
  <c r="O3121" i="13"/>
  <c r="P3121" i="13" s="1"/>
  <c r="Q3121" i="13" s="1"/>
  <c r="N3123" i="13" l="1"/>
  <c r="O3122" i="13"/>
  <c r="P3122" i="13" s="1"/>
  <c r="Q3122" i="13" s="1"/>
  <c r="N3124" i="13" l="1"/>
  <c r="O3123" i="13"/>
  <c r="P3123" i="13" s="1"/>
  <c r="Q3123" i="13" s="1"/>
  <c r="N3125" i="13" l="1"/>
  <c r="O3124" i="13"/>
  <c r="P3124" i="13" s="1"/>
  <c r="Q3124" i="13" s="1"/>
  <c r="N3126" i="13" l="1"/>
  <c r="O3125" i="13"/>
  <c r="P3125" i="13" s="1"/>
  <c r="Q3125" i="13" s="1"/>
  <c r="N3127" i="13" l="1"/>
  <c r="O3126" i="13"/>
  <c r="P3126" i="13" s="1"/>
  <c r="Q3126" i="13" s="1"/>
  <c r="N3128" i="13" l="1"/>
  <c r="O3127" i="13"/>
  <c r="P3127" i="13" s="1"/>
  <c r="Q3127" i="13" s="1"/>
  <c r="N3129" i="13" l="1"/>
  <c r="O3128" i="13"/>
  <c r="P3128" i="13" s="1"/>
  <c r="Q3128" i="13" s="1"/>
  <c r="N3130" i="13" l="1"/>
  <c r="O3129" i="13"/>
  <c r="P3129" i="13" s="1"/>
  <c r="Q3129" i="13" s="1"/>
  <c r="N3131" i="13" l="1"/>
  <c r="O3130" i="13"/>
  <c r="P3130" i="13" s="1"/>
  <c r="Q3130" i="13" s="1"/>
  <c r="N3132" i="13" l="1"/>
  <c r="O3131" i="13"/>
  <c r="P3131" i="13" s="1"/>
  <c r="Q3131" i="13" s="1"/>
  <c r="N3133" i="13" l="1"/>
  <c r="O3132" i="13"/>
  <c r="P3132" i="13" s="1"/>
  <c r="Q3132" i="13" s="1"/>
  <c r="N3134" i="13" l="1"/>
  <c r="O3133" i="13"/>
  <c r="P3133" i="13" s="1"/>
  <c r="Q3133" i="13" s="1"/>
  <c r="N3135" i="13" l="1"/>
  <c r="O3134" i="13"/>
  <c r="P3134" i="13" s="1"/>
  <c r="Q3134" i="13" s="1"/>
  <c r="N3136" i="13" l="1"/>
  <c r="O3135" i="13"/>
  <c r="P3135" i="13" s="1"/>
  <c r="Q3135" i="13" s="1"/>
  <c r="N3137" i="13" l="1"/>
  <c r="O3136" i="13"/>
  <c r="P3136" i="13" s="1"/>
  <c r="Q3136" i="13" s="1"/>
  <c r="N3138" i="13" l="1"/>
  <c r="O3137" i="13"/>
  <c r="P3137" i="13" s="1"/>
  <c r="Q3137" i="13" s="1"/>
  <c r="N3139" i="13" l="1"/>
  <c r="O3138" i="13"/>
  <c r="P3138" i="13" s="1"/>
  <c r="Q3138" i="13" s="1"/>
  <c r="N3140" i="13" l="1"/>
  <c r="O3139" i="13"/>
  <c r="P3139" i="13" s="1"/>
  <c r="Q3139" i="13" s="1"/>
  <c r="N3141" i="13" l="1"/>
  <c r="O3140" i="13"/>
  <c r="P3140" i="13" s="1"/>
  <c r="Q3140" i="13" s="1"/>
  <c r="N3142" i="13" l="1"/>
  <c r="O3141" i="13"/>
  <c r="P3141" i="13" s="1"/>
  <c r="Q3141" i="13" s="1"/>
  <c r="N3143" i="13" l="1"/>
  <c r="O3142" i="13"/>
  <c r="P3142" i="13" s="1"/>
  <c r="Q3142" i="13" s="1"/>
  <c r="N3144" i="13" l="1"/>
  <c r="O3143" i="13"/>
  <c r="P3143" i="13" s="1"/>
  <c r="Q3143" i="13" s="1"/>
  <c r="N3145" i="13" l="1"/>
  <c r="O3144" i="13"/>
  <c r="P3144" i="13" s="1"/>
  <c r="Q3144" i="13" s="1"/>
  <c r="N3146" i="13" l="1"/>
  <c r="O3145" i="13"/>
  <c r="P3145" i="13" s="1"/>
  <c r="Q3145" i="13" s="1"/>
  <c r="N3147" i="13" l="1"/>
  <c r="O3146" i="13"/>
  <c r="P3146" i="13" s="1"/>
  <c r="Q3146" i="13" s="1"/>
  <c r="N3148" i="13" l="1"/>
  <c r="O3147" i="13"/>
  <c r="P3147" i="13" s="1"/>
  <c r="Q3147" i="13" s="1"/>
  <c r="N3149" i="13" l="1"/>
  <c r="O3148" i="13"/>
  <c r="P3148" i="13" s="1"/>
  <c r="Q3148" i="13" s="1"/>
  <c r="N3150" i="13" l="1"/>
  <c r="O3149" i="13"/>
  <c r="P3149" i="13" s="1"/>
  <c r="Q3149" i="13" s="1"/>
  <c r="N3151" i="13" l="1"/>
  <c r="O3150" i="13"/>
  <c r="P3150" i="13" s="1"/>
  <c r="Q3150" i="13" s="1"/>
  <c r="N3152" i="13" l="1"/>
  <c r="O3151" i="13"/>
  <c r="P3151" i="13" s="1"/>
  <c r="Q3151" i="13" s="1"/>
  <c r="N3153" i="13" l="1"/>
  <c r="O3152" i="13"/>
  <c r="P3152" i="13" s="1"/>
  <c r="Q3152" i="13" s="1"/>
  <c r="N3154" i="13" l="1"/>
  <c r="O3153" i="13"/>
  <c r="P3153" i="13" s="1"/>
  <c r="Q3153" i="13" s="1"/>
  <c r="N3155" i="13" l="1"/>
  <c r="O3154" i="13"/>
  <c r="P3154" i="13" s="1"/>
  <c r="Q3154" i="13" s="1"/>
  <c r="N3156" i="13" l="1"/>
  <c r="O3155" i="13"/>
  <c r="P3155" i="13" s="1"/>
  <c r="Q3155" i="13" s="1"/>
  <c r="N3157" i="13" l="1"/>
  <c r="O3156" i="13"/>
  <c r="P3156" i="13" s="1"/>
  <c r="Q3156" i="13" s="1"/>
  <c r="N3158" i="13" l="1"/>
  <c r="O3157" i="13"/>
  <c r="P3157" i="13" s="1"/>
  <c r="Q3157" i="13" s="1"/>
  <c r="N3159" i="13" l="1"/>
  <c r="O3158" i="13"/>
  <c r="P3158" i="13" s="1"/>
  <c r="Q3158" i="13" s="1"/>
  <c r="N3160" i="13" l="1"/>
  <c r="O3159" i="13"/>
  <c r="P3159" i="13" s="1"/>
  <c r="Q3159" i="13" s="1"/>
  <c r="N3161" i="13" l="1"/>
  <c r="O3160" i="13"/>
  <c r="P3160" i="13" s="1"/>
  <c r="Q3160" i="13" s="1"/>
  <c r="N3162" i="13" l="1"/>
  <c r="O3161" i="13"/>
  <c r="P3161" i="13" s="1"/>
  <c r="Q3161" i="13" s="1"/>
  <c r="N3163" i="13" l="1"/>
  <c r="O3162" i="13"/>
  <c r="P3162" i="13" s="1"/>
  <c r="Q3162" i="13" s="1"/>
  <c r="N3164" i="13" l="1"/>
  <c r="O3163" i="13"/>
  <c r="P3163" i="13" s="1"/>
  <c r="Q3163" i="13" s="1"/>
  <c r="N3165" i="13" l="1"/>
  <c r="O3164" i="13"/>
  <c r="P3164" i="13" s="1"/>
  <c r="Q3164" i="13" s="1"/>
  <c r="N3166" i="13" l="1"/>
  <c r="O3165" i="13"/>
  <c r="P3165" i="13" s="1"/>
  <c r="Q3165" i="13" s="1"/>
  <c r="N3167" i="13" l="1"/>
  <c r="O3166" i="13"/>
  <c r="P3166" i="13" s="1"/>
  <c r="Q3166" i="13" s="1"/>
  <c r="N3168" i="13" l="1"/>
  <c r="O3167" i="13"/>
  <c r="P3167" i="13" s="1"/>
  <c r="Q3167" i="13" s="1"/>
  <c r="N3169" i="13" l="1"/>
  <c r="O3168" i="13"/>
  <c r="P3168" i="13" s="1"/>
  <c r="Q3168" i="13" s="1"/>
  <c r="N3170" i="13" l="1"/>
  <c r="O3169" i="13"/>
  <c r="P3169" i="13" s="1"/>
  <c r="Q3169" i="13" s="1"/>
  <c r="N3171" i="13" l="1"/>
  <c r="O3170" i="13"/>
  <c r="P3170" i="13" s="1"/>
  <c r="Q3170" i="13" s="1"/>
  <c r="N3172" i="13" l="1"/>
  <c r="O3171" i="13"/>
  <c r="P3171" i="13" s="1"/>
  <c r="Q3171" i="13" s="1"/>
  <c r="N3173" i="13" l="1"/>
  <c r="O3172" i="13"/>
  <c r="P3172" i="13" s="1"/>
  <c r="Q3172" i="13" s="1"/>
  <c r="N3174" i="13" l="1"/>
  <c r="O3173" i="13"/>
  <c r="P3173" i="13" s="1"/>
  <c r="Q3173" i="13" s="1"/>
  <c r="N3175" i="13" l="1"/>
  <c r="O3174" i="13"/>
  <c r="P3174" i="13" s="1"/>
  <c r="Q3174" i="13" s="1"/>
  <c r="N3176" i="13" l="1"/>
  <c r="O3175" i="13"/>
  <c r="P3175" i="13" s="1"/>
  <c r="Q3175" i="13" s="1"/>
  <c r="N3177" i="13" l="1"/>
  <c r="O3176" i="13"/>
  <c r="P3176" i="13" s="1"/>
  <c r="Q3176" i="13" s="1"/>
  <c r="N3178" i="13" l="1"/>
  <c r="O3177" i="13"/>
  <c r="P3177" i="13" s="1"/>
  <c r="Q3177" i="13" s="1"/>
  <c r="N3179" i="13" l="1"/>
  <c r="O3178" i="13"/>
  <c r="P3178" i="13" s="1"/>
  <c r="Q3178" i="13" s="1"/>
  <c r="N3180" i="13" l="1"/>
  <c r="O3179" i="13"/>
  <c r="P3179" i="13" s="1"/>
  <c r="Q3179" i="13" s="1"/>
  <c r="N3181" i="13" l="1"/>
  <c r="O3180" i="13"/>
  <c r="P3180" i="13" s="1"/>
  <c r="Q3180" i="13" s="1"/>
  <c r="N3182" i="13" l="1"/>
  <c r="O3181" i="13"/>
  <c r="P3181" i="13" s="1"/>
  <c r="Q3181" i="13" s="1"/>
  <c r="N3183" i="13" l="1"/>
  <c r="O3182" i="13"/>
  <c r="P3182" i="13" s="1"/>
  <c r="Q3182" i="13" s="1"/>
  <c r="N3184" i="13" l="1"/>
  <c r="O3183" i="13"/>
  <c r="P3183" i="13" s="1"/>
  <c r="Q3183" i="13" s="1"/>
  <c r="N3185" i="13" l="1"/>
  <c r="O3184" i="13"/>
  <c r="P3184" i="13" s="1"/>
  <c r="Q3184" i="13" s="1"/>
  <c r="N3186" i="13" l="1"/>
  <c r="O3185" i="13"/>
  <c r="P3185" i="13" s="1"/>
  <c r="Q3185" i="13" s="1"/>
  <c r="N3187" i="13" l="1"/>
  <c r="O3186" i="13"/>
  <c r="P3186" i="13" s="1"/>
  <c r="Q3186" i="13" s="1"/>
  <c r="N3188" i="13" l="1"/>
  <c r="O3187" i="13"/>
  <c r="P3187" i="13" s="1"/>
  <c r="Q3187" i="13" s="1"/>
  <c r="N3189" i="13" l="1"/>
  <c r="O3188" i="13"/>
  <c r="P3188" i="13" s="1"/>
  <c r="Q3188" i="13" s="1"/>
  <c r="N3190" i="13" l="1"/>
  <c r="O3189" i="13"/>
  <c r="P3189" i="13" s="1"/>
  <c r="Q3189" i="13" s="1"/>
  <c r="N3191" i="13" l="1"/>
  <c r="O3190" i="13"/>
  <c r="P3190" i="13" s="1"/>
  <c r="Q3190" i="13" s="1"/>
  <c r="N3192" i="13" l="1"/>
  <c r="O3191" i="13"/>
  <c r="P3191" i="13" s="1"/>
  <c r="Q3191" i="13" s="1"/>
  <c r="N3193" i="13" l="1"/>
  <c r="O3192" i="13"/>
  <c r="P3192" i="13" s="1"/>
  <c r="Q3192" i="13" s="1"/>
  <c r="N3194" i="13" l="1"/>
  <c r="O3193" i="13"/>
  <c r="P3193" i="13" s="1"/>
  <c r="Q3193" i="13" s="1"/>
  <c r="N3195" i="13" l="1"/>
  <c r="O3194" i="13"/>
  <c r="P3194" i="13" s="1"/>
  <c r="Q3194" i="13" s="1"/>
  <c r="N3196" i="13" l="1"/>
  <c r="O3195" i="13"/>
  <c r="P3195" i="13" s="1"/>
  <c r="Q3195" i="13" s="1"/>
  <c r="N3197" i="13" l="1"/>
  <c r="O3196" i="13"/>
  <c r="P3196" i="13" s="1"/>
  <c r="Q3196" i="13" s="1"/>
  <c r="N3198" i="13" l="1"/>
  <c r="O3197" i="13"/>
  <c r="P3197" i="13" s="1"/>
  <c r="Q3197" i="13" s="1"/>
  <c r="N3199" i="13" l="1"/>
  <c r="O3198" i="13"/>
  <c r="P3198" i="13" s="1"/>
  <c r="Q3198" i="13" s="1"/>
  <c r="N3200" i="13" l="1"/>
  <c r="O3199" i="13"/>
  <c r="P3199" i="13" s="1"/>
  <c r="Q3199" i="13" s="1"/>
  <c r="N3201" i="13" l="1"/>
  <c r="O3200" i="13"/>
  <c r="P3200" i="13" s="1"/>
  <c r="Q3200" i="13" s="1"/>
  <c r="N3202" i="13" l="1"/>
  <c r="O3201" i="13"/>
  <c r="P3201" i="13" s="1"/>
  <c r="Q3201" i="13" s="1"/>
  <c r="N3203" i="13" l="1"/>
  <c r="O3202" i="13"/>
  <c r="P3202" i="13" s="1"/>
  <c r="Q3202" i="13" s="1"/>
  <c r="N3204" i="13" l="1"/>
  <c r="O3203" i="13"/>
  <c r="P3203" i="13" s="1"/>
  <c r="Q3203" i="13" s="1"/>
  <c r="N3205" i="13" l="1"/>
  <c r="O3204" i="13"/>
  <c r="P3204" i="13" s="1"/>
  <c r="Q3204" i="13" s="1"/>
  <c r="N3206" i="13" l="1"/>
  <c r="O3205" i="13"/>
  <c r="P3205" i="13" s="1"/>
  <c r="Q3205" i="13" s="1"/>
  <c r="N3207" i="13" l="1"/>
  <c r="O3206" i="13"/>
  <c r="P3206" i="13" s="1"/>
  <c r="Q3206" i="13" s="1"/>
  <c r="N3208" i="13" l="1"/>
  <c r="O3207" i="13"/>
  <c r="P3207" i="13" l="1"/>
  <c r="Q3207" i="13" s="1"/>
  <c r="N3209" i="13"/>
  <c r="O3208" i="13"/>
  <c r="P3208" i="13" s="1"/>
  <c r="Q3208" i="13" s="1"/>
  <c r="N3210" i="13" l="1"/>
  <c r="O3209" i="13"/>
  <c r="P3209" i="13" l="1"/>
  <c r="Q3209" i="13" s="1"/>
  <c r="N3211" i="13"/>
  <c r="O3210" i="13"/>
  <c r="P3210" i="13" s="1"/>
  <c r="Q3210" i="13" s="1"/>
  <c r="N3212" i="13" l="1"/>
  <c r="O3211" i="13"/>
  <c r="P3211" i="13" l="1"/>
  <c r="Q3211" i="13" s="1"/>
  <c r="N3213" i="13"/>
  <c r="O3212" i="13"/>
  <c r="P3212" i="13" s="1"/>
  <c r="Q3212" i="13" s="1"/>
  <c r="N3214" i="13" l="1"/>
  <c r="O3213" i="13"/>
  <c r="P3213" i="13" l="1"/>
  <c r="Q3213" i="13" s="1"/>
  <c r="N3215" i="13"/>
  <c r="O3214" i="13"/>
  <c r="P3214" i="13" s="1"/>
  <c r="Q3214" i="13" s="1"/>
  <c r="N3216" i="13" l="1"/>
  <c r="O3215" i="13"/>
  <c r="P3215" i="13" l="1"/>
  <c r="Q3215" i="13" s="1"/>
  <c r="N3217" i="13"/>
  <c r="O3216" i="13"/>
  <c r="P3216" i="13" s="1"/>
  <c r="Q3216" i="13" s="1"/>
  <c r="N3218" i="13" l="1"/>
  <c r="O3217" i="13"/>
  <c r="P3217" i="13" s="1"/>
  <c r="Q3217" i="13" s="1"/>
  <c r="N3219" i="13" l="1"/>
  <c r="O3218" i="13"/>
  <c r="P3218" i="13" s="1"/>
  <c r="Q3218" i="13" s="1"/>
  <c r="N3220" i="13" l="1"/>
  <c r="O3219" i="13"/>
  <c r="P3219" i="13" s="1"/>
  <c r="Q3219" i="13" s="1"/>
  <c r="N3221" i="13" l="1"/>
  <c r="O3220" i="13"/>
  <c r="P3220" i="13" s="1"/>
  <c r="Q3220" i="13" s="1"/>
  <c r="N3222" i="13" l="1"/>
  <c r="O3221" i="13"/>
  <c r="P3221" i="13" s="1"/>
  <c r="Q3221" i="13" s="1"/>
  <c r="N3223" i="13" l="1"/>
  <c r="O3222" i="13"/>
  <c r="P3222" i="13" s="1"/>
  <c r="Q3222" i="13" s="1"/>
  <c r="N3224" i="13" l="1"/>
  <c r="O3223" i="13"/>
  <c r="P3223" i="13" s="1"/>
  <c r="Q3223" i="13" s="1"/>
  <c r="N3225" i="13" l="1"/>
  <c r="O3224" i="13"/>
  <c r="P3224" i="13" s="1"/>
  <c r="Q3224" i="13" s="1"/>
  <c r="N3226" i="13" l="1"/>
  <c r="O3225" i="13"/>
  <c r="P3225" i="13" s="1"/>
  <c r="Q3225" i="13" s="1"/>
  <c r="N3227" i="13" l="1"/>
  <c r="O3226" i="13"/>
  <c r="P3226" i="13" s="1"/>
  <c r="Q3226" i="13" s="1"/>
  <c r="N3228" i="13" l="1"/>
  <c r="O3227" i="13"/>
  <c r="P3227" i="13" s="1"/>
  <c r="Q3227" i="13" s="1"/>
  <c r="N3229" i="13" l="1"/>
  <c r="O3228" i="13"/>
  <c r="P3228" i="13" s="1"/>
  <c r="Q3228" i="13" s="1"/>
  <c r="N3230" i="13" l="1"/>
  <c r="O3229" i="13"/>
  <c r="P3229" i="13" s="1"/>
  <c r="Q3229" i="13" s="1"/>
  <c r="N3231" i="13" l="1"/>
  <c r="O3230" i="13"/>
  <c r="P3230" i="13" s="1"/>
  <c r="Q3230" i="13" s="1"/>
  <c r="N3232" i="13" l="1"/>
  <c r="O3231" i="13"/>
  <c r="P3231" i="13" s="1"/>
  <c r="Q3231" i="13" s="1"/>
  <c r="N3233" i="13" l="1"/>
  <c r="O3232" i="13"/>
  <c r="P3232" i="13" s="1"/>
  <c r="Q3232" i="13" s="1"/>
  <c r="N3234" i="13" l="1"/>
  <c r="O3233" i="13"/>
  <c r="P3233" i="13" s="1"/>
  <c r="Q3233" i="13" s="1"/>
  <c r="N3235" i="13" l="1"/>
  <c r="O3234" i="13"/>
  <c r="P3234" i="13" s="1"/>
  <c r="Q3234" i="13" s="1"/>
  <c r="N3236" i="13" l="1"/>
  <c r="O3235" i="13"/>
  <c r="P3235" i="13" s="1"/>
  <c r="Q3235" i="13" s="1"/>
  <c r="N3237" i="13" l="1"/>
  <c r="O3236" i="13"/>
  <c r="P3236" i="13" s="1"/>
  <c r="Q3236" i="13" s="1"/>
  <c r="N3238" i="13" l="1"/>
  <c r="O3237" i="13"/>
  <c r="P3237" i="13" s="1"/>
  <c r="Q3237" i="13" s="1"/>
  <c r="N3239" i="13" l="1"/>
  <c r="O3238" i="13"/>
  <c r="P3238" i="13" s="1"/>
  <c r="Q3238" i="13" s="1"/>
  <c r="N3240" i="13" l="1"/>
  <c r="O3239" i="13"/>
  <c r="P3239" i="13" s="1"/>
  <c r="Q3239" i="13" s="1"/>
  <c r="N3241" i="13" l="1"/>
  <c r="O3240" i="13"/>
  <c r="P3240" i="13" s="1"/>
  <c r="Q3240" i="13" s="1"/>
  <c r="N3242" i="13" l="1"/>
  <c r="O3241" i="13"/>
  <c r="P3241" i="13" s="1"/>
  <c r="Q3241" i="13" s="1"/>
  <c r="N3243" i="13" l="1"/>
  <c r="O3242" i="13"/>
  <c r="P3242" i="13" s="1"/>
  <c r="Q3242" i="13" s="1"/>
  <c r="N3244" i="13" l="1"/>
  <c r="O3243" i="13"/>
  <c r="P3243" i="13" s="1"/>
  <c r="Q3243" i="13" s="1"/>
  <c r="N3245" i="13" l="1"/>
  <c r="O3244" i="13"/>
  <c r="P3244" i="13" s="1"/>
  <c r="Q3244" i="13" s="1"/>
  <c r="N3246" i="13" l="1"/>
  <c r="O3245" i="13"/>
  <c r="P3245" i="13" s="1"/>
  <c r="Q3245" i="13" s="1"/>
  <c r="N3247" i="13" l="1"/>
  <c r="O3246" i="13"/>
  <c r="P3246" i="13" s="1"/>
  <c r="Q3246" i="13" s="1"/>
  <c r="N3248" i="13" l="1"/>
  <c r="O3247" i="13"/>
  <c r="P3247" i="13" s="1"/>
  <c r="Q3247" i="13" s="1"/>
  <c r="N3249" i="13" l="1"/>
  <c r="O3248" i="13"/>
  <c r="P3248" i="13" s="1"/>
  <c r="Q3248" i="13" s="1"/>
  <c r="N3250" i="13" l="1"/>
  <c r="O3249" i="13"/>
  <c r="P3249" i="13" s="1"/>
  <c r="Q3249" i="13" s="1"/>
  <c r="N3251" i="13" l="1"/>
  <c r="O3250" i="13"/>
  <c r="P3250" i="13" s="1"/>
  <c r="Q3250" i="13" s="1"/>
  <c r="N3252" i="13" l="1"/>
  <c r="O3251" i="13"/>
  <c r="P3251" i="13" s="1"/>
  <c r="Q3251" i="13" s="1"/>
  <c r="N3253" i="13" l="1"/>
  <c r="O3252" i="13"/>
  <c r="P3252" i="13" s="1"/>
  <c r="Q3252" i="13" s="1"/>
  <c r="N3254" i="13" l="1"/>
  <c r="O3253" i="13"/>
  <c r="P3253" i="13" s="1"/>
  <c r="Q3253" i="13" s="1"/>
  <c r="N3255" i="13" l="1"/>
  <c r="O3254" i="13"/>
  <c r="P3254" i="13" s="1"/>
  <c r="Q3254" i="13" s="1"/>
  <c r="N3256" i="13" l="1"/>
  <c r="O3255" i="13"/>
  <c r="P3255" i="13" s="1"/>
  <c r="Q3255" i="13" s="1"/>
  <c r="N3257" i="13" l="1"/>
  <c r="O3256" i="13"/>
  <c r="P3256" i="13" s="1"/>
  <c r="Q3256" i="13" s="1"/>
  <c r="N3258" i="13" l="1"/>
  <c r="O3257" i="13"/>
  <c r="P3257" i="13" s="1"/>
  <c r="Q3257" i="13" s="1"/>
  <c r="N3259" i="13" l="1"/>
  <c r="O3258" i="13"/>
  <c r="P3258" i="13" s="1"/>
  <c r="Q3258" i="13" s="1"/>
  <c r="N3260" i="13" l="1"/>
  <c r="O3259" i="13"/>
  <c r="P3259" i="13" s="1"/>
  <c r="Q3259" i="13" s="1"/>
  <c r="N3261" i="13" l="1"/>
  <c r="O3260" i="13"/>
  <c r="P3260" i="13" s="1"/>
  <c r="Q3260" i="13" s="1"/>
  <c r="N3262" i="13" l="1"/>
  <c r="O3261" i="13"/>
  <c r="P3261" i="13" s="1"/>
  <c r="Q3261" i="13" s="1"/>
  <c r="N3263" i="13" l="1"/>
  <c r="O3262" i="13"/>
  <c r="P3262" i="13" s="1"/>
  <c r="Q3262" i="13" s="1"/>
  <c r="N3264" i="13" l="1"/>
  <c r="O3263" i="13"/>
  <c r="P3263" i="13" s="1"/>
  <c r="Q3263" i="13" s="1"/>
  <c r="N3265" i="13" l="1"/>
  <c r="O3264" i="13"/>
  <c r="P3264" i="13" s="1"/>
  <c r="Q3264" i="13" s="1"/>
  <c r="N3266" i="13" l="1"/>
  <c r="O3265" i="13"/>
  <c r="P3265" i="13" s="1"/>
  <c r="Q3265" i="13" s="1"/>
  <c r="N3267" i="13" l="1"/>
  <c r="O3266" i="13"/>
  <c r="P3266" i="13" s="1"/>
  <c r="Q3266" i="13" s="1"/>
  <c r="N3268" i="13" l="1"/>
  <c r="O3267" i="13"/>
  <c r="P3267" i="13" s="1"/>
  <c r="Q3267" i="13" s="1"/>
  <c r="N3269" i="13" l="1"/>
  <c r="O3268" i="13"/>
  <c r="P3268" i="13" s="1"/>
  <c r="Q3268" i="13" s="1"/>
  <c r="N3270" i="13" l="1"/>
  <c r="O3269" i="13"/>
  <c r="P3269" i="13" s="1"/>
  <c r="Q3269" i="13" s="1"/>
  <c r="N3271" i="13" l="1"/>
  <c r="O3270" i="13"/>
  <c r="P3270" i="13" s="1"/>
  <c r="Q3270" i="13" s="1"/>
  <c r="N3272" i="13" l="1"/>
  <c r="O3271" i="13"/>
  <c r="P3271" i="13" s="1"/>
  <c r="Q3271" i="13" s="1"/>
  <c r="N3273" i="13" l="1"/>
  <c r="O3272" i="13"/>
  <c r="P3272" i="13" s="1"/>
  <c r="Q3272" i="13" s="1"/>
  <c r="N3274" i="13" l="1"/>
  <c r="O3273" i="13"/>
  <c r="P3273" i="13" s="1"/>
  <c r="Q3273" i="13" s="1"/>
  <c r="N3275" i="13" l="1"/>
  <c r="O3274" i="13"/>
  <c r="P3274" i="13" s="1"/>
  <c r="Q3274" i="13" s="1"/>
  <c r="N3276" i="13" l="1"/>
  <c r="O3275" i="13"/>
  <c r="P3275" i="13" s="1"/>
  <c r="Q3275" i="13" s="1"/>
  <c r="N3277" i="13" l="1"/>
  <c r="O3276" i="13"/>
  <c r="P3276" i="13" s="1"/>
  <c r="Q3276" i="13" s="1"/>
  <c r="N3278" i="13" l="1"/>
  <c r="O3277" i="13"/>
  <c r="P3277" i="13" s="1"/>
  <c r="Q3277" i="13" s="1"/>
  <c r="N3279" i="13" l="1"/>
  <c r="O3278" i="13"/>
  <c r="P3278" i="13" s="1"/>
  <c r="Q3278" i="13" s="1"/>
  <c r="N3280" i="13" l="1"/>
  <c r="O3279" i="13"/>
  <c r="P3279" i="13" s="1"/>
  <c r="Q3279" i="13" s="1"/>
  <c r="N3281" i="13" l="1"/>
  <c r="O3280" i="13"/>
  <c r="P3280" i="13" s="1"/>
  <c r="Q3280" i="13" s="1"/>
  <c r="N3282" i="13" l="1"/>
  <c r="O3281" i="13"/>
  <c r="P3281" i="13" s="1"/>
  <c r="Q3281" i="13" s="1"/>
  <c r="N3283" i="13" l="1"/>
  <c r="O3282" i="13"/>
  <c r="P3282" i="13" s="1"/>
  <c r="Q3282" i="13" s="1"/>
  <c r="N3284" i="13" l="1"/>
  <c r="O3283" i="13"/>
  <c r="P3283" i="13" s="1"/>
  <c r="Q3283" i="13" s="1"/>
  <c r="N3285" i="13" l="1"/>
  <c r="O3284" i="13"/>
  <c r="P3284" i="13" s="1"/>
  <c r="Q3284" i="13" s="1"/>
  <c r="N3286" i="13" l="1"/>
  <c r="O3285" i="13"/>
  <c r="P3285" i="13" s="1"/>
  <c r="Q3285" i="13" s="1"/>
  <c r="N3287" i="13" l="1"/>
  <c r="O3286" i="13"/>
  <c r="P3286" i="13" s="1"/>
  <c r="Q3286" i="13" s="1"/>
  <c r="N3288" i="13" l="1"/>
  <c r="O3287" i="13"/>
  <c r="P3287" i="13" s="1"/>
  <c r="Q3287" i="13" s="1"/>
  <c r="N3289" i="13" l="1"/>
  <c r="O3288" i="13"/>
  <c r="P3288" i="13" s="1"/>
  <c r="Q3288" i="13" s="1"/>
  <c r="N3290" i="13" l="1"/>
  <c r="O3289" i="13"/>
  <c r="P3289" i="13" s="1"/>
  <c r="Q3289" i="13" s="1"/>
  <c r="N3291" i="13" l="1"/>
  <c r="O3290" i="13"/>
  <c r="P3290" i="13" s="1"/>
  <c r="Q3290" i="13" s="1"/>
  <c r="N3292" i="13" l="1"/>
  <c r="O3291" i="13"/>
  <c r="P3291" i="13" s="1"/>
  <c r="Q3291" i="13" s="1"/>
  <c r="N3293" i="13" l="1"/>
  <c r="O3292" i="13"/>
  <c r="P3292" i="13" s="1"/>
  <c r="Q3292" i="13" s="1"/>
  <c r="N3294" i="13" l="1"/>
  <c r="O3293" i="13"/>
  <c r="P3293" i="13" s="1"/>
  <c r="Q3293" i="13" s="1"/>
  <c r="N3295" i="13" l="1"/>
  <c r="O3294" i="13"/>
  <c r="P3294" i="13" s="1"/>
  <c r="Q3294" i="13" s="1"/>
  <c r="N3296" i="13" l="1"/>
  <c r="O3295" i="13"/>
  <c r="P3295" i="13" s="1"/>
  <c r="Q3295" i="13" s="1"/>
  <c r="N3297" i="13" l="1"/>
  <c r="O3296" i="13"/>
  <c r="P3296" i="13" s="1"/>
  <c r="Q3296" i="13" s="1"/>
  <c r="N3298" i="13" l="1"/>
  <c r="O3297" i="13"/>
  <c r="P3297" i="13" s="1"/>
  <c r="Q3297" i="13" s="1"/>
  <c r="N3299" i="13" l="1"/>
  <c r="O3298" i="13"/>
  <c r="P3298" i="13" s="1"/>
  <c r="Q3298" i="13" s="1"/>
  <c r="N3300" i="13" l="1"/>
  <c r="O3299" i="13"/>
  <c r="P3299" i="13" s="1"/>
  <c r="Q3299" i="13" s="1"/>
  <c r="N3301" i="13" l="1"/>
  <c r="O3300" i="13"/>
  <c r="P3300" i="13" s="1"/>
  <c r="Q3300" i="13" s="1"/>
  <c r="N3302" i="13" l="1"/>
  <c r="O3301" i="13"/>
  <c r="P3301" i="13" s="1"/>
  <c r="Q3301" i="13" s="1"/>
  <c r="N3303" i="13" l="1"/>
  <c r="O3302" i="13"/>
  <c r="P3302" i="13" s="1"/>
  <c r="Q3302" i="13" s="1"/>
  <c r="N3304" i="13" l="1"/>
  <c r="O3303" i="13"/>
  <c r="P3303" i="13" s="1"/>
  <c r="Q3303" i="13" s="1"/>
  <c r="N3305" i="13" l="1"/>
  <c r="O3304" i="13"/>
  <c r="P3304" i="13" s="1"/>
  <c r="Q3304" i="13" s="1"/>
  <c r="N3306" i="13" l="1"/>
  <c r="O3305" i="13"/>
  <c r="P3305" i="13" s="1"/>
  <c r="Q3305" i="13" s="1"/>
  <c r="N3307" i="13" l="1"/>
  <c r="O3306" i="13"/>
  <c r="P3306" i="13" s="1"/>
  <c r="Q3306" i="13" s="1"/>
  <c r="N3308" i="13" l="1"/>
  <c r="O3307" i="13"/>
  <c r="P3307" i="13" s="1"/>
  <c r="Q3307" i="13" s="1"/>
  <c r="N3309" i="13" l="1"/>
  <c r="O3308" i="13"/>
  <c r="P3308" i="13" s="1"/>
  <c r="Q3308" i="13" s="1"/>
  <c r="N3310" i="13" l="1"/>
  <c r="O3309" i="13"/>
  <c r="P3309" i="13" s="1"/>
  <c r="Q3309" i="13" s="1"/>
  <c r="N3311" i="13" l="1"/>
  <c r="O3310" i="13"/>
  <c r="P3310" i="13" s="1"/>
  <c r="Q3310" i="13" s="1"/>
  <c r="N3312" i="13" l="1"/>
  <c r="O3311" i="13"/>
  <c r="P3311" i="13" s="1"/>
  <c r="Q3311" i="13" s="1"/>
  <c r="N3313" i="13" l="1"/>
  <c r="O3312" i="13"/>
  <c r="P3312" i="13" s="1"/>
  <c r="Q3312" i="13" s="1"/>
  <c r="N3314" i="13" l="1"/>
  <c r="O3313" i="13"/>
  <c r="P3313" i="13" s="1"/>
  <c r="Q3313" i="13" s="1"/>
  <c r="N3315" i="13" l="1"/>
  <c r="O3314" i="13"/>
  <c r="P3314" i="13" s="1"/>
  <c r="Q3314" i="13" s="1"/>
  <c r="N3316" i="13" l="1"/>
  <c r="O3315" i="13"/>
  <c r="P3315" i="13" s="1"/>
  <c r="Q3315" i="13" s="1"/>
  <c r="N3317" i="13" l="1"/>
  <c r="O3316" i="13"/>
  <c r="P3316" i="13" s="1"/>
  <c r="Q3316" i="13" s="1"/>
  <c r="N3318" i="13" l="1"/>
  <c r="O3317" i="13"/>
  <c r="P3317" i="13" s="1"/>
  <c r="Q3317" i="13" s="1"/>
  <c r="N3319" i="13" l="1"/>
  <c r="O3318" i="13"/>
  <c r="P3318" i="13" s="1"/>
  <c r="Q3318" i="13" s="1"/>
  <c r="N3320" i="13" l="1"/>
  <c r="O3319" i="13"/>
  <c r="P3319" i="13" s="1"/>
  <c r="Q3319" i="13" s="1"/>
  <c r="N3321" i="13" l="1"/>
  <c r="O3320" i="13"/>
  <c r="P3320" i="13" s="1"/>
  <c r="Q3320" i="13" s="1"/>
  <c r="N3322" i="13" l="1"/>
  <c r="O3321" i="13"/>
  <c r="P3321" i="13" s="1"/>
  <c r="Q3321" i="13" s="1"/>
  <c r="N3323" i="13" l="1"/>
  <c r="O3322" i="13"/>
  <c r="P3322" i="13" s="1"/>
  <c r="Q3322" i="13" s="1"/>
  <c r="N3324" i="13" l="1"/>
  <c r="O3323" i="13"/>
  <c r="P3323" i="13" s="1"/>
  <c r="Q3323" i="13" s="1"/>
  <c r="N3325" i="13" l="1"/>
  <c r="O3324" i="13"/>
  <c r="P3324" i="13" s="1"/>
  <c r="Q3324" i="13" s="1"/>
  <c r="N3326" i="13" l="1"/>
  <c r="O3325" i="13"/>
  <c r="P3325" i="13" s="1"/>
  <c r="Q3325" i="13" s="1"/>
  <c r="N3327" i="13" l="1"/>
  <c r="O3326" i="13"/>
  <c r="P3326" i="13" s="1"/>
  <c r="Q3326" i="13" s="1"/>
  <c r="N3328" i="13" l="1"/>
  <c r="O3327" i="13"/>
  <c r="P3327" i="13" s="1"/>
  <c r="Q3327" i="13" s="1"/>
  <c r="N3329" i="13" l="1"/>
  <c r="O3328" i="13"/>
  <c r="P3328" i="13" s="1"/>
  <c r="Q3328" i="13" s="1"/>
  <c r="N3330" i="13" l="1"/>
  <c r="O3329" i="13"/>
  <c r="P3329" i="13" s="1"/>
  <c r="Q3329" i="13" s="1"/>
  <c r="N3331" i="13" l="1"/>
  <c r="O3330" i="13"/>
  <c r="P3330" i="13" s="1"/>
  <c r="Q3330" i="13" s="1"/>
  <c r="N3332" i="13" l="1"/>
  <c r="O3331" i="13"/>
  <c r="P3331" i="13" s="1"/>
  <c r="Q3331" i="13" s="1"/>
  <c r="N3333" i="13" l="1"/>
  <c r="O3332" i="13"/>
  <c r="P3332" i="13" s="1"/>
  <c r="Q3332" i="13" s="1"/>
  <c r="N3334" i="13" l="1"/>
  <c r="O3333" i="13"/>
  <c r="P3333" i="13" s="1"/>
  <c r="Q3333" i="13" s="1"/>
  <c r="N3335" i="13" l="1"/>
  <c r="O3334" i="13"/>
  <c r="P3334" i="13" s="1"/>
  <c r="Q3334" i="13" s="1"/>
  <c r="N3336" i="13" l="1"/>
  <c r="O3335" i="13"/>
  <c r="P3335" i="13" s="1"/>
  <c r="Q3335" i="13" s="1"/>
  <c r="N3337" i="13" l="1"/>
  <c r="O3336" i="13"/>
  <c r="P3336" i="13" s="1"/>
  <c r="Q3336" i="13" s="1"/>
  <c r="N3338" i="13" l="1"/>
  <c r="O3337" i="13"/>
  <c r="P3337" i="13" s="1"/>
  <c r="Q3337" i="13" s="1"/>
  <c r="N3339" i="13" l="1"/>
  <c r="O3338" i="13"/>
  <c r="P3338" i="13" s="1"/>
  <c r="Q3338" i="13" s="1"/>
  <c r="N3340" i="13" l="1"/>
  <c r="O3339" i="13"/>
  <c r="P3339" i="13" s="1"/>
  <c r="Q3339" i="13" s="1"/>
  <c r="N3341" i="13" l="1"/>
  <c r="O3340" i="13"/>
  <c r="P3340" i="13" s="1"/>
  <c r="Q3340" i="13" s="1"/>
  <c r="N3342" i="13" l="1"/>
  <c r="O3341" i="13"/>
  <c r="P3341" i="13" s="1"/>
  <c r="Q3341" i="13" s="1"/>
  <c r="N3343" i="13" l="1"/>
  <c r="O3342" i="13"/>
  <c r="P3342" i="13" s="1"/>
  <c r="Q3342" i="13" s="1"/>
  <c r="N3344" i="13" l="1"/>
  <c r="O3343" i="13"/>
  <c r="P3343" i="13" s="1"/>
  <c r="Q3343" i="13" s="1"/>
  <c r="N3345" i="13" l="1"/>
  <c r="O3344" i="13"/>
  <c r="P3344" i="13" s="1"/>
  <c r="Q3344" i="13" s="1"/>
  <c r="N3346" i="13" l="1"/>
  <c r="O3345" i="13"/>
  <c r="P3345" i="13" s="1"/>
  <c r="Q3345" i="13" s="1"/>
  <c r="N3347" i="13" l="1"/>
  <c r="O3346" i="13"/>
  <c r="P3346" i="13" s="1"/>
  <c r="Q3346" i="13" s="1"/>
  <c r="N3348" i="13" l="1"/>
  <c r="O3347" i="13"/>
  <c r="P3347" i="13" s="1"/>
  <c r="Q3347" i="13" s="1"/>
  <c r="N3349" i="13" l="1"/>
  <c r="O3348" i="13"/>
  <c r="P3348" i="13" s="1"/>
  <c r="Q3348" i="13" s="1"/>
  <c r="N3350" i="13" l="1"/>
  <c r="O3349" i="13"/>
  <c r="P3349" i="13" s="1"/>
  <c r="Q3349" i="13" s="1"/>
  <c r="N3351" i="13" l="1"/>
  <c r="O3350" i="13"/>
  <c r="P3350" i="13" s="1"/>
  <c r="Q3350" i="13" s="1"/>
  <c r="N3352" i="13" l="1"/>
  <c r="O3351" i="13"/>
  <c r="P3351" i="13" s="1"/>
  <c r="Q3351" i="13" s="1"/>
  <c r="N3353" i="13" l="1"/>
  <c r="O3352" i="13"/>
  <c r="P3352" i="13" s="1"/>
  <c r="Q3352" i="13" s="1"/>
  <c r="N3354" i="13" l="1"/>
  <c r="O3353" i="13"/>
  <c r="P3353" i="13" s="1"/>
  <c r="Q3353" i="13" s="1"/>
  <c r="N3355" i="13" l="1"/>
  <c r="O3354" i="13"/>
  <c r="P3354" i="13" s="1"/>
  <c r="Q3354" i="13" s="1"/>
  <c r="N3356" i="13" l="1"/>
  <c r="O3355" i="13"/>
  <c r="P3355" i="13" s="1"/>
  <c r="Q3355" i="13" s="1"/>
  <c r="N3357" i="13" l="1"/>
  <c r="O3356" i="13"/>
  <c r="P3356" i="13" s="1"/>
  <c r="Q3356" i="13" s="1"/>
  <c r="N3358" i="13" l="1"/>
  <c r="O3357" i="13"/>
  <c r="P3357" i="13" s="1"/>
  <c r="Q3357" i="13" s="1"/>
  <c r="N3359" i="13" l="1"/>
  <c r="O3358" i="13"/>
  <c r="P3358" i="13" s="1"/>
  <c r="Q3358" i="13" s="1"/>
  <c r="N3360" i="13" l="1"/>
  <c r="O3359" i="13"/>
  <c r="P3359" i="13" s="1"/>
  <c r="Q3359" i="13" s="1"/>
  <c r="N3361" i="13" l="1"/>
  <c r="O3360" i="13"/>
  <c r="P3360" i="13" s="1"/>
  <c r="Q3360" i="13" s="1"/>
  <c r="N3362" i="13" l="1"/>
  <c r="O3361" i="13"/>
  <c r="P3361" i="13" s="1"/>
  <c r="Q3361" i="13" s="1"/>
  <c r="N3363" i="13" l="1"/>
  <c r="O3362" i="13"/>
  <c r="P3362" i="13" s="1"/>
  <c r="Q3362" i="13" s="1"/>
  <c r="N3364" i="13" l="1"/>
  <c r="O3363" i="13"/>
  <c r="P3363" i="13" s="1"/>
  <c r="Q3363" i="13" s="1"/>
  <c r="N3365" i="13" l="1"/>
  <c r="O3364" i="13"/>
  <c r="P3364" i="13" s="1"/>
  <c r="Q3364" i="13" s="1"/>
  <c r="N3366" i="13" l="1"/>
  <c r="O3365" i="13"/>
  <c r="P3365" i="13" s="1"/>
  <c r="Q3365" i="13" s="1"/>
  <c r="N3367" i="13" l="1"/>
  <c r="O3366" i="13"/>
  <c r="P3366" i="13" s="1"/>
  <c r="Q3366" i="13" s="1"/>
  <c r="N3368" i="13" l="1"/>
  <c r="O3367" i="13"/>
  <c r="P3367" i="13" s="1"/>
  <c r="Q3367" i="13" s="1"/>
  <c r="N3369" i="13" l="1"/>
  <c r="O3368" i="13"/>
  <c r="P3368" i="13" s="1"/>
  <c r="Q3368" i="13" s="1"/>
  <c r="N3370" i="13" l="1"/>
  <c r="O3369" i="13"/>
  <c r="P3369" i="13" s="1"/>
  <c r="Q3369" i="13" s="1"/>
  <c r="N3371" i="13" l="1"/>
  <c r="O3370" i="13"/>
  <c r="P3370" i="13" s="1"/>
  <c r="Q3370" i="13" s="1"/>
  <c r="N3372" i="13" l="1"/>
  <c r="O3371" i="13"/>
  <c r="P3371" i="13" s="1"/>
  <c r="Q3371" i="13" s="1"/>
  <c r="N3373" i="13" l="1"/>
  <c r="O3372" i="13"/>
  <c r="P3372" i="13" s="1"/>
  <c r="Q3372" i="13" s="1"/>
  <c r="N3374" i="13" l="1"/>
  <c r="O3373" i="13"/>
  <c r="P3373" i="13" s="1"/>
  <c r="Q3373" i="13" s="1"/>
  <c r="N3375" i="13" l="1"/>
  <c r="O3374" i="13"/>
  <c r="P3374" i="13" s="1"/>
  <c r="Q3374" i="13" s="1"/>
  <c r="N3376" i="13" l="1"/>
  <c r="O3375" i="13"/>
  <c r="P3375" i="13" s="1"/>
  <c r="Q3375" i="13" s="1"/>
  <c r="N3377" i="13" l="1"/>
  <c r="O3376" i="13"/>
  <c r="P3376" i="13" s="1"/>
  <c r="Q3376" i="13" s="1"/>
  <c r="N3378" i="13" l="1"/>
  <c r="O3377" i="13"/>
  <c r="P3377" i="13" s="1"/>
  <c r="Q3377" i="13" s="1"/>
  <c r="N3379" i="13" l="1"/>
  <c r="O3378" i="13"/>
  <c r="P3378" i="13" s="1"/>
  <c r="Q3378" i="13" s="1"/>
  <c r="N3380" i="13" l="1"/>
  <c r="O3379" i="13"/>
  <c r="P3379" i="13" s="1"/>
  <c r="Q3379" i="13" s="1"/>
  <c r="N3381" i="13" l="1"/>
  <c r="O3380" i="13"/>
  <c r="P3380" i="13" s="1"/>
  <c r="Q3380" i="13" s="1"/>
  <c r="N3382" i="13" l="1"/>
  <c r="O3381" i="13"/>
  <c r="P3381" i="13" s="1"/>
  <c r="Q3381" i="13" s="1"/>
  <c r="N3383" i="13" l="1"/>
  <c r="O3382" i="13"/>
  <c r="P3382" i="13" s="1"/>
  <c r="Q3382" i="13" s="1"/>
  <c r="N3384" i="13" l="1"/>
  <c r="O3383" i="13"/>
  <c r="P3383" i="13" s="1"/>
  <c r="Q3383" i="13" s="1"/>
  <c r="N3385" i="13" l="1"/>
  <c r="O3384" i="13"/>
  <c r="P3384" i="13" s="1"/>
  <c r="Q3384" i="13" s="1"/>
  <c r="N3386" i="13" l="1"/>
  <c r="O3385" i="13"/>
  <c r="P3385" i="13" s="1"/>
  <c r="Q3385" i="13" s="1"/>
  <c r="N3387" i="13" l="1"/>
  <c r="O3386" i="13"/>
  <c r="P3386" i="13" s="1"/>
  <c r="Q3386" i="13" s="1"/>
  <c r="N3388" i="13" l="1"/>
  <c r="O3387" i="13"/>
  <c r="P3387" i="13" s="1"/>
  <c r="Q3387" i="13" s="1"/>
  <c r="N3389" i="13" l="1"/>
  <c r="O3388" i="13"/>
  <c r="P3388" i="13" s="1"/>
  <c r="Q3388" i="13" s="1"/>
  <c r="N3390" i="13" l="1"/>
  <c r="O3389" i="13"/>
  <c r="P3389" i="13" s="1"/>
  <c r="Q3389" i="13" s="1"/>
  <c r="N3391" i="13" l="1"/>
  <c r="O3390" i="13"/>
  <c r="P3390" i="13" s="1"/>
  <c r="Q3390" i="13" s="1"/>
  <c r="N3392" i="13" l="1"/>
  <c r="O3391" i="13"/>
  <c r="P3391" i="13" s="1"/>
  <c r="Q3391" i="13" s="1"/>
  <c r="N3393" i="13" l="1"/>
  <c r="O3392" i="13"/>
  <c r="P3392" i="13" s="1"/>
  <c r="Q3392" i="13" s="1"/>
  <c r="N3394" i="13" l="1"/>
  <c r="O3393" i="13"/>
  <c r="P3393" i="13" s="1"/>
  <c r="Q3393" i="13" s="1"/>
  <c r="N3395" i="13" l="1"/>
  <c r="O3394" i="13"/>
  <c r="P3394" i="13" s="1"/>
  <c r="Q3394" i="13" s="1"/>
  <c r="N3396" i="13" l="1"/>
  <c r="O3395" i="13"/>
  <c r="P3395" i="13" s="1"/>
  <c r="Q3395" i="13" s="1"/>
  <c r="N3397" i="13" l="1"/>
  <c r="O3396" i="13"/>
  <c r="P3396" i="13" s="1"/>
  <c r="Q3396" i="13" s="1"/>
  <c r="N3398" i="13" l="1"/>
  <c r="O3397" i="13"/>
  <c r="P3397" i="13" s="1"/>
  <c r="Q3397" i="13" s="1"/>
  <c r="N3399" i="13" l="1"/>
  <c r="O3398" i="13"/>
  <c r="P3398" i="13" s="1"/>
  <c r="Q3398" i="13" s="1"/>
  <c r="N3400" i="13" l="1"/>
  <c r="O3399" i="13"/>
  <c r="P3399" i="13" s="1"/>
  <c r="Q3399" i="13" s="1"/>
  <c r="N3401" i="13" l="1"/>
  <c r="O3400" i="13"/>
  <c r="P3400" i="13" s="1"/>
  <c r="Q3400" i="13" s="1"/>
  <c r="N3402" i="13" l="1"/>
  <c r="O3401" i="13"/>
  <c r="P3401" i="13" s="1"/>
  <c r="Q3401" i="13" s="1"/>
  <c r="N3403" i="13" l="1"/>
  <c r="O3402" i="13"/>
  <c r="P3402" i="13" s="1"/>
  <c r="Q3402" i="13" s="1"/>
  <c r="N3404" i="13" l="1"/>
  <c r="O3403" i="13"/>
  <c r="P3403" i="13" s="1"/>
  <c r="Q3403" i="13" s="1"/>
  <c r="N3405" i="13" l="1"/>
  <c r="O3404" i="13"/>
  <c r="P3404" i="13" s="1"/>
  <c r="Q3404" i="13" s="1"/>
  <c r="N3406" i="13" l="1"/>
  <c r="O3405" i="13"/>
  <c r="P3405" i="13" s="1"/>
  <c r="Q3405" i="13" s="1"/>
  <c r="N3407" i="13" l="1"/>
  <c r="O3406" i="13"/>
  <c r="P3406" i="13" s="1"/>
  <c r="Q3406" i="13" s="1"/>
  <c r="N3408" i="13" l="1"/>
  <c r="O3407" i="13"/>
  <c r="P3407" i="13" s="1"/>
  <c r="Q3407" i="13" s="1"/>
  <c r="N3409" i="13" l="1"/>
  <c r="O3408" i="13"/>
  <c r="P3408" i="13" s="1"/>
  <c r="Q3408" i="13" s="1"/>
  <c r="N3410" i="13" l="1"/>
  <c r="O3409" i="13"/>
  <c r="P3409" i="13" s="1"/>
  <c r="Q3409" i="13" s="1"/>
  <c r="N3411" i="13" l="1"/>
  <c r="O3410" i="13"/>
  <c r="P3410" i="13" s="1"/>
  <c r="Q3410" i="13" s="1"/>
  <c r="N3412" i="13" l="1"/>
  <c r="O3411" i="13"/>
  <c r="P3411" i="13" s="1"/>
  <c r="Q3411" i="13" s="1"/>
  <c r="N3413" i="13" l="1"/>
  <c r="O3412" i="13"/>
  <c r="P3412" i="13" s="1"/>
  <c r="Q3412" i="13" s="1"/>
  <c r="N3414" i="13" l="1"/>
  <c r="O3413" i="13"/>
  <c r="P3413" i="13" s="1"/>
  <c r="Q3413" i="13" s="1"/>
  <c r="N3415" i="13" l="1"/>
  <c r="O3414" i="13"/>
  <c r="P3414" i="13" s="1"/>
  <c r="Q3414" i="13" s="1"/>
  <c r="N3416" i="13" l="1"/>
  <c r="O3415" i="13"/>
  <c r="P3415" i="13" s="1"/>
  <c r="Q3415" i="13" s="1"/>
  <c r="N3417" i="13" l="1"/>
  <c r="O3416" i="13"/>
  <c r="P3416" i="13" s="1"/>
  <c r="Q3416" i="13" s="1"/>
  <c r="N3418" i="13" l="1"/>
  <c r="O3417" i="13"/>
  <c r="P3417" i="13" s="1"/>
  <c r="Q3417" i="13" s="1"/>
  <c r="N3419" i="13" l="1"/>
  <c r="O3418" i="13"/>
  <c r="P3418" i="13" s="1"/>
  <c r="Q3418" i="13" s="1"/>
  <c r="N3420" i="13" l="1"/>
  <c r="O3419" i="13"/>
  <c r="P3419" i="13" s="1"/>
  <c r="Q3419" i="13" s="1"/>
  <c r="N3421" i="13" l="1"/>
  <c r="O3420" i="13"/>
  <c r="P3420" i="13" s="1"/>
  <c r="Q3420" i="13" s="1"/>
  <c r="N3422" i="13" l="1"/>
  <c r="O3421" i="13"/>
  <c r="P3421" i="13" s="1"/>
  <c r="Q3421" i="13" s="1"/>
  <c r="N3423" i="13" l="1"/>
  <c r="O3422" i="13"/>
  <c r="P3422" i="13" s="1"/>
  <c r="Q3422" i="13" s="1"/>
  <c r="N3424" i="13" l="1"/>
  <c r="O3423" i="13"/>
  <c r="P3423" i="13" s="1"/>
  <c r="Q3423" i="13" s="1"/>
  <c r="N3425" i="13" l="1"/>
  <c r="O3424" i="13"/>
  <c r="P3424" i="13" s="1"/>
  <c r="Q3424" i="13" s="1"/>
  <c r="N3426" i="13" l="1"/>
  <c r="O3425" i="13"/>
  <c r="P3425" i="13" s="1"/>
  <c r="Q3425" i="13" s="1"/>
  <c r="N3427" i="13" l="1"/>
  <c r="O3426" i="13"/>
  <c r="P3426" i="13" s="1"/>
  <c r="Q3426" i="13" s="1"/>
  <c r="N3428" i="13" l="1"/>
  <c r="O3427" i="13"/>
  <c r="P3427" i="13" s="1"/>
  <c r="Q3427" i="13" s="1"/>
  <c r="N3429" i="13" l="1"/>
  <c r="O3428" i="13"/>
  <c r="P3428" i="13" s="1"/>
  <c r="Q3428" i="13" s="1"/>
  <c r="N3430" i="13" l="1"/>
  <c r="O3429" i="13"/>
  <c r="P3429" i="13" s="1"/>
  <c r="Q3429" i="13" s="1"/>
  <c r="N3431" i="13" l="1"/>
  <c r="O3430" i="13"/>
  <c r="P3430" i="13" s="1"/>
  <c r="Q3430" i="13" s="1"/>
  <c r="N3432" i="13" l="1"/>
  <c r="O3431" i="13"/>
  <c r="P3431" i="13" s="1"/>
  <c r="Q3431" i="13" s="1"/>
  <c r="N3433" i="13" l="1"/>
  <c r="O3432" i="13"/>
  <c r="P3432" i="13" s="1"/>
  <c r="Q3432" i="13" s="1"/>
  <c r="N3434" i="13" l="1"/>
  <c r="O3433" i="13"/>
  <c r="P3433" i="13" s="1"/>
  <c r="Q3433" i="13" s="1"/>
  <c r="N3435" i="13" l="1"/>
  <c r="O3434" i="13"/>
  <c r="P3434" i="13" s="1"/>
  <c r="Q3434" i="13" s="1"/>
  <c r="N3436" i="13" l="1"/>
  <c r="O3435" i="13"/>
  <c r="P3435" i="13" s="1"/>
  <c r="Q3435" i="13" s="1"/>
  <c r="N3437" i="13" l="1"/>
  <c r="O3436" i="13"/>
  <c r="P3436" i="13" s="1"/>
  <c r="Q3436" i="13" s="1"/>
  <c r="N3438" i="13" l="1"/>
  <c r="O3437" i="13"/>
  <c r="P3437" i="13" s="1"/>
  <c r="Q3437" i="13" s="1"/>
  <c r="N3439" i="13" l="1"/>
  <c r="O3438" i="13"/>
  <c r="P3438" i="13" s="1"/>
  <c r="Q3438" i="13" s="1"/>
  <c r="N3440" i="13" l="1"/>
  <c r="O3439" i="13"/>
  <c r="P3439" i="13" s="1"/>
  <c r="Q3439" i="13" s="1"/>
  <c r="N3441" i="13" l="1"/>
  <c r="O3440" i="13"/>
  <c r="P3440" i="13" s="1"/>
  <c r="Q3440" i="13" s="1"/>
  <c r="N3442" i="13" l="1"/>
  <c r="O3441" i="13"/>
  <c r="P3441" i="13" s="1"/>
  <c r="Q3441" i="13" s="1"/>
  <c r="N3443" i="13" l="1"/>
  <c r="O3442" i="13"/>
  <c r="P3442" i="13" s="1"/>
  <c r="Q3442" i="13" s="1"/>
  <c r="N3444" i="13" l="1"/>
  <c r="O3443" i="13"/>
  <c r="P3443" i="13" s="1"/>
  <c r="Q3443" i="13" s="1"/>
  <c r="N3445" i="13" l="1"/>
  <c r="O3444" i="13"/>
  <c r="P3444" i="13" s="1"/>
  <c r="Q3444" i="13" s="1"/>
  <c r="N3446" i="13" l="1"/>
  <c r="O3445" i="13"/>
  <c r="P3445" i="13" s="1"/>
  <c r="Q3445" i="13" s="1"/>
  <c r="N3447" i="13" l="1"/>
  <c r="O3446" i="13"/>
  <c r="P3446" i="13" s="1"/>
  <c r="Q3446" i="13" s="1"/>
  <c r="N3448" i="13" l="1"/>
  <c r="O3447" i="13"/>
  <c r="P3447" i="13" s="1"/>
  <c r="Q3447" i="13" s="1"/>
  <c r="N3449" i="13" l="1"/>
  <c r="O3448" i="13"/>
  <c r="P3448" i="13" s="1"/>
  <c r="Q3448" i="13" s="1"/>
  <c r="N3450" i="13" l="1"/>
  <c r="O3449" i="13"/>
  <c r="P3449" i="13" s="1"/>
  <c r="Q3449" i="13" s="1"/>
  <c r="N3451" i="13" l="1"/>
  <c r="O3450" i="13"/>
  <c r="P3450" i="13" s="1"/>
  <c r="Q3450" i="13" s="1"/>
  <c r="N3452" i="13" l="1"/>
  <c r="O3451" i="13"/>
  <c r="P3451" i="13" s="1"/>
  <c r="Q3451" i="13" s="1"/>
  <c r="N3453" i="13" l="1"/>
  <c r="O3452" i="13"/>
  <c r="P3452" i="13" s="1"/>
  <c r="Q3452" i="13" s="1"/>
  <c r="N3454" i="13" l="1"/>
  <c r="O3453" i="13"/>
  <c r="P3453" i="13" s="1"/>
  <c r="Q3453" i="13" s="1"/>
  <c r="N3455" i="13" l="1"/>
  <c r="O3454" i="13"/>
  <c r="P3454" i="13" s="1"/>
  <c r="Q3454" i="13" s="1"/>
  <c r="N3456" i="13" l="1"/>
  <c r="O3455" i="13"/>
  <c r="P3455" i="13" s="1"/>
  <c r="Q3455" i="13" s="1"/>
  <c r="N3457" i="13" l="1"/>
  <c r="O3456" i="13"/>
  <c r="P3456" i="13" s="1"/>
  <c r="Q3456" i="13" s="1"/>
  <c r="N3458" i="13" l="1"/>
  <c r="O3457" i="13"/>
  <c r="P3457" i="13" s="1"/>
  <c r="Q3457" i="13" s="1"/>
  <c r="N3459" i="13" l="1"/>
  <c r="O3458" i="13"/>
  <c r="P3458" i="13" s="1"/>
  <c r="Q3458" i="13" s="1"/>
  <c r="N3460" i="13" l="1"/>
  <c r="O3459" i="13"/>
  <c r="P3459" i="13" s="1"/>
  <c r="Q3459" i="13" s="1"/>
  <c r="N3461" i="13" l="1"/>
  <c r="O3460" i="13"/>
  <c r="P3460" i="13" s="1"/>
  <c r="Q3460" i="13" s="1"/>
  <c r="N3462" i="13" l="1"/>
  <c r="O3461" i="13"/>
  <c r="P3461" i="13" s="1"/>
  <c r="Q3461" i="13" s="1"/>
  <c r="N3463" i="13" l="1"/>
  <c r="O3462" i="13"/>
  <c r="P3462" i="13" s="1"/>
  <c r="Q3462" i="13" s="1"/>
  <c r="N3464" i="13" l="1"/>
  <c r="O3463" i="13"/>
  <c r="P3463" i="13" s="1"/>
  <c r="Q3463" i="13" s="1"/>
  <c r="N3465" i="13" l="1"/>
  <c r="O3464" i="13"/>
  <c r="P3464" i="13" s="1"/>
  <c r="Q3464" i="13" s="1"/>
  <c r="N3466" i="13" l="1"/>
  <c r="O3465" i="13"/>
  <c r="P3465" i="13" s="1"/>
  <c r="Q3465" i="13" s="1"/>
  <c r="N3467" i="13" l="1"/>
  <c r="O3466" i="13"/>
  <c r="P3466" i="13" s="1"/>
  <c r="Q3466" i="13" s="1"/>
  <c r="N3468" i="13" l="1"/>
  <c r="O3467" i="13"/>
  <c r="P3467" i="13" s="1"/>
  <c r="Q3467" i="13" s="1"/>
  <c r="N3469" i="13" l="1"/>
  <c r="O3468" i="13"/>
  <c r="P3468" i="13" s="1"/>
  <c r="Q3468" i="13" s="1"/>
  <c r="N3470" i="13" l="1"/>
  <c r="O3469" i="13"/>
  <c r="P3469" i="13" s="1"/>
  <c r="Q3469" i="13" s="1"/>
  <c r="N3471" i="13" l="1"/>
  <c r="O3470" i="13"/>
  <c r="P3470" i="13" s="1"/>
  <c r="Q3470" i="13" s="1"/>
  <c r="N3472" i="13" l="1"/>
  <c r="O3471" i="13"/>
  <c r="P3471" i="13" s="1"/>
  <c r="Q3471" i="13" s="1"/>
  <c r="N3473" i="13" l="1"/>
  <c r="O3472" i="13"/>
  <c r="P3472" i="13" s="1"/>
  <c r="Q3472" i="13" s="1"/>
  <c r="N3474" i="13" l="1"/>
  <c r="O3473" i="13"/>
  <c r="P3473" i="13" s="1"/>
  <c r="Q3473" i="13" s="1"/>
  <c r="N3475" i="13" l="1"/>
  <c r="O3474" i="13"/>
  <c r="P3474" i="13" s="1"/>
  <c r="Q3474" i="13" s="1"/>
  <c r="N3476" i="13" l="1"/>
  <c r="O3475" i="13"/>
  <c r="P3475" i="13" s="1"/>
  <c r="Q3475" i="13" s="1"/>
  <c r="N3477" i="13" l="1"/>
  <c r="O3476" i="13"/>
  <c r="P3476" i="13" s="1"/>
  <c r="Q3476" i="13" s="1"/>
  <c r="N3478" i="13" l="1"/>
  <c r="O3477" i="13"/>
  <c r="P3477" i="13" s="1"/>
  <c r="Q3477" i="13" s="1"/>
  <c r="N3479" i="13" l="1"/>
  <c r="O3478" i="13"/>
  <c r="P3478" i="13" s="1"/>
  <c r="Q3478" i="13" s="1"/>
  <c r="N3480" i="13" l="1"/>
  <c r="O3479" i="13"/>
  <c r="P3479" i="13" s="1"/>
  <c r="Q3479" i="13" s="1"/>
  <c r="N3481" i="13" l="1"/>
  <c r="O3480" i="13"/>
  <c r="P3480" i="13" s="1"/>
  <c r="Q3480" i="13" s="1"/>
  <c r="N3482" i="13" l="1"/>
  <c r="O3481" i="13"/>
  <c r="P3481" i="13" s="1"/>
  <c r="Q3481" i="13" s="1"/>
  <c r="N3483" i="13" l="1"/>
  <c r="O3482" i="13"/>
  <c r="P3482" i="13" s="1"/>
  <c r="Q3482" i="13" s="1"/>
  <c r="N3484" i="13" l="1"/>
  <c r="O3483" i="13"/>
  <c r="P3483" i="13" s="1"/>
  <c r="Q3483" i="13" s="1"/>
  <c r="N3485" i="13" l="1"/>
  <c r="O3484" i="13"/>
  <c r="P3484" i="13" s="1"/>
  <c r="Q3484" i="13" s="1"/>
  <c r="N3486" i="13" l="1"/>
  <c r="O3485" i="13"/>
  <c r="P3485" i="13" s="1"/>
  <c r="Q3485" i="13" s="1"/>
  <c r="N3487" i="13" l="1"/>
  <c r="O3486" i="13"/>
  <c r="P3486" i="13" s="1"/>
  <c r="Q3486" i="13" s="1"/>
  <c r="N3488" i="13" l="1"/>
  <c r="O3487" i="13"/>
  <c r="P3487" i="13" s="1"/>
  <c r="Q3487" i="13" s="1"/>
  <c r="N3489" i="13" l="1"/>
  <c r="O3488" i="13"/>
  <c r="P3488" i="13" s="1"/>
  <c r="Q3488" i="13" s="1"/>
  <c r="N3490" i="13" l="1"/>
  <c r="O3489" i="13"/>
  <c r="P3489" i="13" s="1"/>
  <c r="Q3489" i="13" s="1"/>
  <c r="N3491" i="13" l="1"/>
  <c r="O3490" i="13"/>
  <c r="P3490" i="13" s="1"/>
  <c r="Q3490" i="13" s="1"/>
  <c r="N3492" i="13" l="1"/>
  <c r="O3491" i="13"/>
  <c r="P3491" i="13" s="1"/>
  <c r="Q3491" i="13" s="1"/>
  <c r="N3493" i="13" l="1"/>
  <c r="O3492" i="13"/>
  <c r="P3492" i="13" s="1"/>
  <c r="Q3492" i="13" s="1"/>
  <c r="N3494" i="13" l="1"/>
  <c r="O3493" i="13"/>
  <c r="P3493" i="13" s="1"/>
  <c r="Q3493" i="13" s="1"/>
  <c r="N3495" i="13" l="1"/>
  <c r="O3494" i="13"/>
  <c r="P3494" i="13" s="1"/>
  <c r="Q3494" i="13" s="1"/>
  <c r="N3496" i="13" l="1"/>
  <c r="O3495" i="13"/>
  <c r="P3495" i="13" s="1"/>
  <c r="Q3495" i="13" s="1"/>
  <c r="N3497" i="13" l="1"/>
  <c r="O3496" i="13"/>
  <c r="P3496" i="13" s="1"/>
  <c r="Q3496" i="13" s="1"/>
  <c r="N3498" i="13" l="1"/>
  <c r="O3497" i="13"/>
  <c r="P3497" i="13" s="1"/>
  <c r="Q3497" i="13" s="1"/>
  <c r="N3499" i="13" l="1"/>
  <c r="O3498" i="13"/>
  <c r="P3498" i="13" s="1"/>
  <c r="Q3498" i="13" s="1"/>
  <c r="N3500" i="13" l="1"/>
  <c r="O3499" i="13"/>
  <c r="P3499" i="13" s="1"/>
  <c r="Q3499" i="13" s="1"/>
  <c r="N3501" i="13" l="1"/>
  <c r="O3500" i="13"/>
  <c r="P3500" i="13" s="1"/>
  <c r="Q3500" i="13" s="1"/>
  <c r="N3502" i="13" l="1"/>
  <c r="O3501" i="13"/>
  <c r="P3501" i="13" s="1"/>
  <c r="Q3501" i="13" s="1"/>
  <c r="N3503" i="13" l="1"/>
  <c r="O3502" i="13"/>
  <c r="P3502" i="13" s="1"/>
  <c r="Q3502" i="13" s="1"/>
  <c r="N3504" i="13" l="1"/>
  <c r="O3503" i="13"/>
  <c r="P3503" i="13" s="1"/>
  <c r="Q3503" i="13" s="1"/>
  <c r="N3505" i="13" l="1"/>
  <c r="O3504" i="13"/>
  <c r="P3504" i="13" s="1"/>
  <c r="Q3504" i="13" s="1"/>
  <c r="N3506" i="13" l="1"/>
  <c r="O3505" i="13"/>
  <c r="P3505" i="13" s="1"/>
  <c r="Q3505" i="13" s="1"/>
  <c r="N3507" i="13" l="1"/>
  <c r="O3506" i="13"/>
  <c r="P3506" i="13" s="1"/>
  <c r="Q3506" i="13" s="1"/>
  <c r="N3508" i="13" l="1"/>
  <c r="O3507" i="13"/>
  <c r="P3507" i="13" s="1"/>
  <c r="Q3507" i="13" s="1"/>
  <c r="N3509" i="13" l="1"/>
  <c r="O3508" i="13"/>
  <c r="P3508" i="13" s="1"/>
  <c r="Q3508" i="13" s="1"/>
  <c r="N3510" i="13" l="1"/>
  <c r="O3509" i="13"/>
  <c r="P3509" i="13" s="1"/>
  <c r="Q3509" i="13" s="1"/>
  <c r="N3511" i="13" l="1"/>
  <c r="O3510" i="13"/>
  <c r="P3510" i="13" s="1"/>
  <c r="Q3510" i="13" s="1"/>
  <c r="N3512" i="13" l="1"/>
  <c r="O3511" i="13"/>
  <c r="P3511" i="13" s="1"/>
  <c r="Q3511" i="13" s="1"/>
  <c r="N3513" i="13" l="1"/>
  <c r="O3512" i="13"/>
  <c r="P3512" i="13" s="1"/>
  <c r="Q3512" i="13" s="1"/>
  <c r="N3514" i="13" l="1"/>
  <c r="O3513" i="13"/>
  <c r="P3513" i="13" s="1"/>
  <c r="Q3513" i="13" s="1"/>
  <c r="N3515" i="13" l="1"/>
  <c r="O3514" i="13"/>
  <c r="P3514" i="13" s="1"/>
  <c r="Q3514" i="13" s="1"/>
  <c r="N3516" i="13" l="1"/>
  <c r="O3515" i="13"/>
  <c r="P3515" i="13" s="1"/>
  <c r="Q3515" i="13" s="1"/>
  <c r="N3517" i="13" l="1"/>
  <c r="O3516" i="13"/>
  <c r="P3516" i="13" s="1"/>
  <c r="Q3516" i="13" s="1"/>
  <c r="N3518" i="13" l="1"/>
  <c r="O3517" i="13"/>
  <c r="P3517" i="13" s="1"/>
  <c r="Q3517" i="13" s="1"/>
  <c r="N3519" i="13" l="1"/>
  <c r="O3518" i="13"/>
  <c r="P3518" i="13" s="1"/>
  <c r="Q3518" i="13" s="1"/>
  <c r="N3520" i="13" l="1"/>
  <c r="O3519" i="13"/>
  <c r="P3519" i="13" s="1"/>
  <c r="Q3519" i="13" s="1"/>
  <c r="N3521" i="13" l="1"/>
  <c r="O3520" i="13"/>
  <c r="P3520" i="13" s="1"/>
  <c r="Q3520" i="13" s="1"/>
  <c r="N3522" i="13" l="1"/>
  <c r="O3521" i="13"/>
  <c r="P3521" i="13" s="1"/>
  <c r="Q3521" i="13" s="1"/>
  <c r="N3523" i="13" l="1"/>
  <c r="O3522" i="13"/>
  <c r="P3522" i="13" s="1"/>
  <c r="Q3522" i="13" s="1"/>
  <c r="N3524" i="13" l="1"/>
  <c r="O3523" i="13"/>
  <c r="P3523" i="13" s="1"/>
  <c r="Q3523" i="13" s="1"/>
  <c r="N3525" i="13" l="1"/>
  <c r="O3524" i="13"/>
  <c r="P3524" i="13" s="1"/>
  <c r="Q3524" i="13" s="1"/>
  <c r="N3526" i="13" l="1"/>
  <c r="O3525" i="13"/>
  <c r="P3525" i="13" s="1"/>
  <c r="Q3525" i="13" s="1"/>
  <c r="N3527" i="13" l="1"/>
  <c r="O3526" i="13"/>
  <c r="P3526" i="13" s="1"/>
  <c r="Q3526" i="13" s="1"/>
  <c r="N3528" i="13" l="1"/>
  <c r="O3527" i="13"/>
  <c r="P3527" i="13" s="1"/>
  <c r="Q3527" i="13" s="1"/>
  <c r="N3529" i="13" l="1"/>
  <c r="O3528" i="13"/>
  <c r="P3528" i="13" s="1"/>
  <c r="Q3528" i="13" s="1"/>
  <c r="N3530" i="13" l="1"/>
  <c r="O3529" i="13"/>
  <c r="P3529" i="13" s="1"/>
  <c r="Q3529" i="13" s="1"/>
  <c r="N3531" i="13" l="1"/>
  <c r="O3530" i="13"/>
  <c r="P3530" i="13" s="1"/>
  <c r="Q3530" i="13" s="1"/>
  <c r="N3532" i="13" l="1"/>
  <c r="O3531" i="13"/>
  <c r="P3531" i="13" s="1"/>
  <c r="Q3531" i="13" s="1"/>
  <c r="N3533" i="13" l="1"/>
  <c r="O3532" i="13"/>
  <c r="P3532" i="13" s="1"/>
  <c r="Q3532" i="13" s="1"/>
  <c r="N3534" i="13" l="1"/>
  <c r="O3533" i="13"/>
  <c r="P3533" i="13" s="1"/>
  <c r="Q3533" i="13" s="1"/>
  <c r="N3535" i="13" l="1"/>
  <c r="O3534" i="13"/>
  <c r="P3534" i="13" s="1"/>
  <c r="Q3534" i="13" s="1"/>
  <c r="N3536" i="13" l="1"/>
  <c r="O3535" i="13"/>
  <c r="P3535" i="13" s="1"/>
  <c r="Q3535" i="13" s="1"/>
  <c r="N3537" i="13" l="1"/>
  <c r="O3536" i="13"/>
  <c r="P3536" i="13" s="1"/>
  <c r="Q3536" i="13" s="1"/>
  <c r="N3538" i="13" l="1"/>
  <c r="O3537" i="13"/>
  <c r="P3537" i="13" s="1"/>
  <c r="Q3537" i="13" s="1"/>
  <c r="N3539" i="13" l="1"/>
  <c r="O3538" i="13"/>
  <c r="P3538" i="13" s="1"/>
  <c r="Q3538" i="13" s="1"/>
  <c r="N3540" i="13" l="1"/>
  <c r="O3539" i="13"/>
  <c r="P3539" i="13" s="1"/>
  <c r="Q3539" i="13" s="1"/>
  <c r="N3541" i="13" l="1"/>
  <c r="O3540" i="13"/>
  <c r="P3540" i="13" s="1"/>
  <c r="Q3540" i="13" s="1"/>
  <c r="N3542" i="13" l="1"/>
  <c r="O3541" i="13"/>
  <c r="P3541" i="13" s="1"/>
  <c r="Q3541" i="13" s="1"/>
  <c r="N3543" i="13" l="1"/>
  <c r="O3542" i="13"/>
  <c r="P3542" i="13" s="1"/>
  <c r="Q3542" i="13" s="1"/>
  <c r="N3544" i="13" l="1"/>
  <c r="O3543" i="13"/>
  <c r="P3543" i="13" s="1"/>
  <c r="Q3543" i="13" s="1"/>
  <c r="N3545" i="13" l="1"/>
  <c r="O3544" i="13"/>
  <c r="P3544" i="13" s="1"/>
  <c r="Q3544" i="13" s="1"/>
  <c r="N3546" i="13" l="1"/>
  <c r="O3545" i="13"/>
  <c r="P3545" i="13" s="1"/>
  <c r="Q3545" i="13" s="1"/>
  <c r="N3547" i="13" l="1"/>
  <c r="O3546" i="13"/>
  <c r="P3546" i="13" s="1"/>
  <c r="Q3546" i="13" s="1"/>
  <c r="N3548" i="13" l="1"/>
  <c r="O3547" i="13"/>
  <c r="P3547" i="13" s="1"/>
  <c r="Q3547" i="13" s="1"/>
  <c r="N3549" i="13" l="1"/>
  <c r="O3548" i="13"/>
  <c r="P3548" i="13" s="1"/>
  <c r="Q3548" i="13" s="1"/>
  <c r="N3550" i="13" l="1"/>
  <c r="O3549" i="13"/>
  <c r="P3549" i="13" s="1"/>
  <c r="Q3549" i="13" s="1"/>
  <c r="N3551" i="13" l="1"/>
  <c r="O3550" i="13"/>
  <c r="P3550" i="13" s="1"/>
  <c r="Q3550" i="13" s="1"/>
  <c r="N3552" i="13" l="1"/>
  <c r="O3551" i="13"/>
  <c r="P3551" i="13" s="1"/>
  <c r="Q3551" i="13" s="1"/>
  <c r="N3553" i="13" l="1"/>
  <c r="O3552" i="13"/>
  <c r="P3552" i="13" s="1"/>
  <c r="Q3552" i="13" s="1"/>
  <c r="N3554" i="13" l="1"/>
  <c r="O3553" i="13"/>
  <c r="P3553" i="13" s="1"/>
  <c r="Q3553" i="13" s="1"/>
  <c r="N3555" i="13" l="1"/>
  <c r="O3554" i="13"/>
  <c r="P3554" i="13" s="1"/>
  <c r="Q3554" i="13" s="1"/>
  <c r="N3556" i="13" l="1"/>
  <c r="O3555" i="13"/>
  <c r="P3555" i="13" s="1"/>
  <c r="Q3555" i="13" s="1"/>
  <c r="N3557" i="13" l="1"/>
  <c r="O3556" i="13"/>
  <c r="P3556" i="13" s="1"/>
  <c r="Q3556" i="13" s="1"/>
  <c r="N3558" i="13" l="1"/>
  <c r="O3557" i="13"/>
  <c r="P3557" i="13" s="1"/>
  <c r="Q3557" i="13" s="1"/>
  <c r="N3559" i="13" l="1"/>
  <c r="O3558" i="13"/>
  <c r="P3558" i="13" s="1"/>
  <c r="Q3558" i="13" s="1"/>
  <c r="N3560" i="13" l="1"/>
  <c r="O3559" i="13"/>
  <c r="P3559" i="13" s="1"/>
  <c r="Q3559" i="13" s="1"/>
  <c r="N3561" i="13" l="1"/>
  <c r="O3560" i="13"/>
  <c r="P3560" i="13" s="1"/>
  <c r="Q3560" i="13" s="1"/>
  <c r="N3562" i="13" l="1"/>
  <c r="O3561" i="13"/>
  <c r="P3561" i="13" s="1"/>
  <c r="Q3561" i="13" s="1"/>
  <c r="N3563" i="13" l="1"/>
  <c r="O3562" i="13"/>
  <c r="P3562" i="13" s="1"/>
  <c r="Q3562" i="13" s="1"/>
  <c r="N3564" i="13" l="1"/>
  <c r="O3563" i="13"/>
  <c r="P3563" i="13" s="1"/>
  <c r="Q3563" i="13" s="1"/>
  <c r="N3565" i="13" l="1"/>
  <c r="O3564" i="13"/>
  <c r="P3564" i="13" s="1"/>
  <c r="Q3564" i="13" s="1"/>
  <c r="N3566" i="13" l="1"/>
  <c r="O3565" i="13"/>
  <c r="P3565" i="13" s="1"/>
  <c r="Q3565" i="13" s="1"/>
  <c r="N3567" i="13" l="1"/>
  <c r="O3566" i="13"/>
  <c r="P3566" i="13" s="1"/>
  <c r="Q3566" i="13" s="1"/>
  <c r="N3568" i="13" l="1"/>
  <c r="O3567" i="13"/>
  <c r="P3567" i="13" s="1"/>
  <c r="Q3567" i="13" s="1"/>
  <c r="N3569" i="13" l="1"/>
  <c r="O3568" i="13"/>
  <c r="P3568" i="13" s="1"/>
  <c r="Q3568" i="13" s="1"/>
  <c r="N3570" i="13" l="1"/>
  <c r="O3569" i="13"/>
  <c r="P3569" i="13" s="1"/>
  <c r="Q3569" i="13" s="1"/>
  <c r="N3571" i="13" l="1"/>
  <c r="O3570" i="13"/>
  <c r="P3570" i="13" s="1"/>
  <c r="Q3570" i="13" s="1"/>
  <c r="N3572" i="13" l="1"/>
  <c r="O3571" i="13"/>
  <c r="P3571" i="13" s="1"/>
  <c r="Q3571" i="13" s="1"/>
  <c r="N3573" i="13" l="1"/>
  <c r="O3572" i="13"/>
  <c r="P3572" i="13" s="1"/>
  <c r="Q3572" i="13" s="1"/>
  <c r="N3574" i="13" l="1"/>
  <c r="O3573" i="13"/>
  <c r="P3573" i="13" s="1"/>
  <c r="Q3573" i="13" s="1"/>
  <c r="N3575" i="13" l="1"/>
  <c r="O3574" i="13"/>
  <c r="P3574" i="13" s="1"/>
  <c r="Q3574" i="13" s="1"/>
  <c r="N3576" i="13" l="1"/>
  <c r="O3575" i="13"/>
  <c r="P3575" i="13" s="1"/>
  <c r="Q3575" i="13" s="1"/>
  <c r="N3577" i="13" l="1"/>
  <c r="O3576" i="13"/>
  <c r="P3576" i="13" s="1"/>
  <c r="Q3576" i="13" s="1"/>
  <c r="N3578" i="13" l="1"/>
  <c r="O3577" i="13"/>
  <c r="P3577" i="13" s="1"/>
  <c r="Q3577" i="13" s="1"/>
  <c r="N3579" i="13" l="1"/>
  <c r="O3578" i="13"/>
  <c r="P3578" i="13" s="1"/>
  <c r="Q3578" i="13" s="1"/>
  <c r="N3580" i="13" l="1"/>
  <c r="O3579" i="13"/>
  <c r="P3579" i="13" s="1"/>
  <c r="Q3579" i="13" s="1"/>
  <c r="N3581" i="13" l="1"/>
  <c r="O3580" i="13"/>
  <c r="P3580" i="13" s="1"/>
  <c r="Q3580" i="13" s="1"/>
  <c r="N3582" i="13" l="1"/>
  <c r="O3581" i="13"/>
  <c r="P3581" i="13" s="1"/>
  <c r="Q3581" i="13" s="1"/>
  <c r="N3583" i="13" l="1"/>
  <c r="O3582" i="13"/>
  <c r="P3582" i="13" s="1"/>
  <c r="Q3582" i="13" s="1"/>
  <c r="N3584" i="13" l="1"/>
  <c r="O3583" i="13"/>
  <c r="P3583" i="13" s="1"/>
  <c r="Q3583" i="13" s="1"/>
  <c r="N3585" i="13" l="1"/>
  <c r="O3584" i="13"/>
  <c r="P3584" i="13" s="1"/>
  <c r="Q3584" i="13" s="1"/>
  <c r="N3586" i="13" l="1"/>
  <c r="O3585" i="13"/>
  <c r="P3585" i="13" s="1"/>
  <c r="Q3585" i="13" s="1"/>
  <c r="N3587" i="13" l="1"/>
  <c r="O3586" i="13"/>
  <c r="P3586" i="13" s="1"/>
  <c r="Q3586" i="13" s="1"/>
  <c r="N3588" i="13" l="1"/>
  <c r="O3587" i="13"/>
  <c r="P3587" i="13" s="1"/>
  <c r="Q3587" i="13" s="1"/>
  <c r="N3589" i="13" l="1"/>
  <c r="O3588" i="13"/>
  <c r="P3588" i="13" s="1"/>
  <c r="Q3588" i="13" s="1"/>
  <c r="N3590" i="13" l="1"/>
  <c r="O3589" i="13"/>
  <c r="P3589" i="13" s="1"/>
  <c r="Q3589" i="13" s="1"/>
  <c r="N3591" i="13" l="1"/>
  <c r="O3590" i="13"/>
  <c r="P3590" i="13" s="1"/>
  <c r="Q3590" i="13" s="1"/>
  <c r="N3592" i="13" l="1"/>
  <c r="O3591" i="13"/>
  <c r="P3591" i="13" s="1"/>
  <c r="Q3591" i="13" s="1"/>
  <c r="N3593" i="13" l="1"/>
  <c r="O3592" i="13"/>
  <c r="P3592" i="13" s="1"/>
  <c r="Q3592" i="13" s="1"/>
  <c r="N3594" i="13" l="1"/>
  <c r="O3593" i="13"/>
  <c r="P3593" i="13" s="1"/>
  <c r="Q3593" i="13" s="1"/>
  <c r="N3595" i="13" l="1"/>
  <c r="O3594" i="13"/>
  <c r="P3594" i="13" s="1"/>
  <c r="Q3594" i="13" s="1"/>
  <c r="N3596" i="13" l="1"/>
  <c r="O3595" i="13"/>
  <c r="P3595" i="13" s="1"/>
  <c r="Q3595" i="13" s="1"/>
  <c r="N3597" i="13" l="1"/>
  <c r="O3596" i="13"/>
  <c r="P3596" i="13" s="1"/>
  <c r="Q3596" i="13" s="1"/>
  <c r="N3598" i="13" l="1"/>
  <c r="O3597" i="13"/>
  <c r="P3597" i="13" s="1"/>
  <c r="Q3597" i="13" s="1"/>
  <c r="N3599" i="13" l="1"/>
  <c r="O3598" i="13"/>
  <c r="P3598" i="13" s="1"/>
  <c r="Q3598" i="13" s="1"/>
  <c r="N3600" i="13" l="1"/>
  <c r="O3599" i="13"/>
  <c r="P3599" i="13" s="1"/>
  <c r="Q3599" i="13" s="1"/>
  <c r="N3601" i="13" l="1"/>
  <c r="O3600" i="13"/>
  <c r="P3600" i="13" s="1"/>
  <c r="Q3600" i="13" s="1"/>
  <c r="N3602" i="13" l="1"/>
  <c r="O3601" i="13"/>
  <c r="P3601" i="13" s="1"/>
  <c r="Q3601" i="13" s="1"/>
  <c r="N3603" i="13" l="1"/>
  <c r="O3602" i="13"/>
  <c r="P3602" i="13" s="1"/>
  <c r="Q3602" i="13" s="1"/>
  <c r="N3604" i="13" l="1"/>
  <c r="O3603" i="13"/>
  <c r="P3603" i="13" s="1"/>
  <c r="Q3603" i="13" s="1"/>
  <c r="N3605" i="13" l="1"/>
  <c r="O3604" i="13"/>
  <c r="P3604" i="13" s="1"/>
  <c r="Q3604" i="13" s="1"/>
  <c r="N3606" i="13" l="1"/>
  <c r="O3605" i="13"/>
  <c r="P3605" i="13" s="1"/>
  <c r="Q3605" i="13" s="1"/>
  <c r="N3607" i="13" l="1"/>
  <c r="O3606" i="13"/>
  <c r="P3606" i="13" s="1"/>
  <c r="Q3606" i="13" s="1"/>
  <c r="N3608" i="13" l="1"/>
  <c r="O3607" i="13"/>
  <c r="P3607" i="13" s="1"/>
  <c r="Q3607" i="13" s="1"/>
  <c r="N3609" i="13" l="1"/>
  <c r="O3608" i="13"/>
  <c r="P3608" i="13" s="1"/>
  <c r="Q3608" i="13" s="1"/>
  <c r="N3610" i="13" l="1"/>
  <c r="O3609" i="13"/>
  <c r="P3609" i="13" s="1"/>
  <c r="Q3609" i="13" s="1"/>
  <c r="N3611" i="13" l="1"/>
  <c r="O3610" i="13"/>
  <c r="P3610" i="13" s="1"/>
  <c r="Q3610" i="13" s="1"/>
  <c r="N3612" i="13" l="1"/>
  <c r="O3611" i="13"/>
  <c r="P3611" i="13" s="1"/>
  <c r="Q3611" i="13" s="1"/>
  <c r="N3613" i="13" l="1"/>
  <c r="O3612" i="13"/>
  <c r="P3612" i="13" s="1"/>
  <c r="Q3612" i="13" s="1"/>
  <c r="N3614" i="13" l="1"/>
  <c r="O3613" i="13"/>
  <c r="P3613" i="13" s="1"/>
  <c r="Q3613" i="13" s="1"/>
  <c r="N3615" i="13" l="1"/>
  <c r="O3614" i="13"/>
  <c r="P3614" i="13" s="1"/>
  <c r="Q3614" i="13" s="1"/>
  <c r="N3616" i="13" l="1"/>
  <c r="O3615" i="13"/>
  <c r="P3615" i="13" s="1"/>
  <c r="Q3615" i="13" s="1"/>
  <c r="N3617" i="13" l="1"/>
  <c r="O3616" i="13"/>
  <c r="P3616" i="13" s="1"/>
  <c r="Q3616" i="13" s="1"/>
  <c r="N3618" i="13" l="1"/>
  <c r="O3617" i="13"/>
  <c r="P3617" i="13" s="1"/>
  <c r="Q3617" i="13" s="1"/>
  <c r="N3619" i="13" l="1"/>
  <c r="O3618" i="13"/>
  <c r="P3618" i="13" s="1"/>
  <c r="Q3618" i="13" s="1"/>
  <c r="N3620" i="13" l="1"/>
  <c r="O3619" i="13"/>
  <c r="P3619" i="13" s="1"/>
  <c r="Q3619" i="13" s="1"/>
  <c r="N3621" i="13" l="1"/>
  <c r="O3620" i="13"/>
  <c r="P3620" i="13" s="1"/>
  <c r="Q3620" i="13" s="1"/>
  <c r="N3622" i="13" l="1"/>
  <c r="O3621" i="13"/>
  <c r="P3621" i="13" s="1"/>
  <c r="Q3621" i="13" s="1"/>
  <c r="N3623" i="13" l="1"/>
  <c r="O3622" i="13"/>
  <c r="P3622" i="13" s="1"/>
  <c r="Q3622" i="13" s="1"/>
  <c r="N3624" i="13" l="1"/>
  <c r="O3623" i="13"/>
  <c r="P3623" i="13" s="1"/>
  <c r="Q3623" i="13" s="1"/>
  <c r="N3625" i="13" l="1"/>
  <c r="O3624" i="13"/>
  <c r="P3624" i="13" s="1"/>
  <c r="Q3624" i="13" s="1"/>
  <c r="N3626" i="13" l="1"/>
  <c r="O3625" i="13"/>
  <c r="P3625" i="13" s="1"/>
  <c r="Q3625" i="13" s="1"/>
  <c r="N3627" i="13" l="1"/>
  <c r="O3626" i="13"/>
  <c r="P3626" i="13" s="1"/>
  <c r="Q3626" i="13" s="1"/>
  <c r="N3628" i="13" l="1"/>
  <c r="O3627" i="13"/>
  <c r="P3627" i="13" s="1"/>
  <c r="Q3627" i="13" s="1"/>
  <c r="N3629" i="13" l="1"/>
  <c r="O3628" i="13"/>
  <c r="P3628" i="13" s="1"/>
  <c r="Q3628" i="13" s="1"/>
  <c r="N3630" i="13" l="1"/>
  <c r="O3629" i="13"/>
  <c r="P3629" i="13" s="1"/>
  <c r="Q3629" i="13" s="1"/>
  <c r="N3631" i="13" l="1"/>
  <c r="O3630" i="13"/>
  <c r="P3630" i="13" s="1"/>
  <c r="Q3630" i="13" s="1"/>
  <c r="N3632" i="13" l="1"/>
  <c r="O3631" i="13"/>
  <c r="P3631" i="13" s="1"/>
  <c r="Q3631" i="13" s="1"/>
  <c r="N3633" i="13" l="1"/>
  <c r="O3632" i="13"/>
  <c r="P3632" i="13" s="1"/>
  <c r="Q3632" i="13" s="1"/>
  <c r="N3634" i="13" l="1"/>
  <c r="O3633" i="13"/>
  <c r="P3633" i="13" s="1"/>
  <c r="Q3633" i="13" s="1"/>
  <c r="N3635" i="13" l="1"/>
  <c r="O3634" i="13"/>
  <c r="P3634" i="13" s="1"/>
  <c r="Q3634" i="13" s="1"/>
  <c r="N3636" i="13" l="1"/>
  <c r="O3635" i="13"/>
  <c r="P3635" i="13" s="1"/>
  <c r="Q3635" i="13" s="1"/>
  <c r="N3637" i="13" l="1"/>
  <c r="O3636" i="13"/>
  <c r="P3636" i="13" s="1"/>
  <c r="Q3636" i="13" s="1"/>
  <c r="N3638" i="13" l="1"/>
  <c r="O3637" i="13"/>
  <c r="P3637" i="13" s="1"/>
  <c r="Q3637" i="13" s="1"/>
  <c r="N3639" i="13" l="1"/>
  <c r="O3638" i="13"/>
  <c r="P3638" i="13" s="1"/>
  <c r="Q3638" i="13" s="1"/>
  <c r="N3640" i="13" l="1"/>
  <c r="O3639" i="13"/>
  <c r="P3639" i="13" s="1"/>
  <c r="Q3639" i="13" s="1"/>
  <c r="N3641" i="13" l="1"/>
  <c r="O3640" i="13"/>
  <c r="P3640" i="13" s="1"/>
  <c r="Q3640" i="13" s="1"/>
  <c r="N3642" i="13" l="1"/>
  <c r="O3641" i="13"/>
  <c r="P3641" i="13" s="1"/>
  <c r="Q3641" i="13" s="1"/>
  <c r="N3643" i="13" l="1"/>
  <c r="O3642" i="13"/>
  <c r="P3642" i="13" s="1"/>
  <c r="Q3642" i="13" s="1"/>
  <c r="N3644" i="13" l="1"/>
  <c r="O3643" i="13"/>
  <c r="P3643" i="13" s="1"/>
  <c r="Q3643" i="13" s="1"/>
  <c r="N3645" i="13" l="1"/>
  <c r="O3644" i="13"/>
  <c r="P3644" i="13" s="1"/>
  <c r="Q3644" i="13" s="1"/>
  <c r="N3646" i="13" l="1"/>
  <c r="O3645" i="13"/>
  <c r="P3645" i="13" s="1"/>
  <c r="Q3645" i="13" s="1"/>
  <c r="N3647" i="13" l="1"/>
  <c r="O3646" i="13"/>
  <c r="P3646" i="13" s="1"/>
  <c r="Q3646" i="13" s="1"/>
  <c r="N3648" i="13" l="1"/>
  <c r="O3647" i="13"/>
  <c r="P3647" i="13" s="1"/>
  <c r="Q3647" i="13" s="1"/>
  <c r="N3649" i="13" l="1"/>
  <c r="O3648" i="13"/>
  <c r="P3648" i="13" s="1"/>
  <c r="Q3648" i="13" s="1"/>
  <c r="N3650" i="13" l="1"/>
  <c r="O3649" i="13"/>
  <c r="P3649" i="13" s="1"/>
  <c r="Q3649" i="13" s="1"/>
  <c r="N3651" i="13" l="1"/>
  <c r="O3650" i="13"/>
  <c r="P3650" i="13" s="1"/>
  <c r="Q3650" i="13" s="1"/>
  <c r="N3652" i="13" l="1"/>
  <c r="O3651" i="13"/>
  <c r="P3651" i="13" s="1"/>
  <c r="Q3651" i="13" s="1"/>
  <c r="N3653" i="13" l="1"/>
  <c r="O3652" i="13"/>
  <c r="P3652" i="13" s="1"/>
  <c r="Q3652" i="13" s="1"/>
  <c r="N3654" i="13" l="1"/>
  <c r="O3653" i="13"/>
  <c r="P3653" i="13" s="1"/>
  <c r="Q3653" i="13" s="1"/>
  <c r="N3655" i="13" l="1"/>
  <c r="O3654" i="13"/>
  <c r="P3654" i="13" s="1"/>
  <c r="Q3654" i="13" s="1"/>
  <c r="N3656" i="13" l="1"/>
  <c r="O3655" i="13"/>
  <c r="P3655" i="13" s="1"/>
  <c r="Q3655" i="13" s="1"/>
  <c r="N3657" i="13" l="1"/>
  <c r="O3656" i="13"/>
  <c r="P3656" i="13" s="1"/>
  <c r="Q3656" i="13" s="1"/>
  <c r="N3658" i="13" l="1"/>
  <c r="O3657" i="13"/>
  <c r="P3657" i="13" s="1"/>
  <c r="Q3657" i="13" s="1"/>
  <c r="N3659" i="13" l="1"/>
  <c r="O3658" i="13"/>
  <c r="P3658" i="13" s="1"/>
  <c r="Q3658" i="13" s="1"/>
  <c r="N3660" i="13" l="1"/>
  <c r="O3659" i="13"/>
  <c r="P3659" i="13" s="1"/>
  <c r="Q3659" i="13" s="1"/>
  <c r="N3661" i="13" l="1"/>
  <c r="O3660" i="13"/>
  <c r="P3660" i="13" s="1"/>
  <c r="Q3660" i="13" s="1"/>
  <c r="N3662" i="13" l="1"/>
  <c r="O3661" i="13"/>
  <c r="P3661" i="13" s="1"/>
  <c r="Q3661" i="13" s="1"/>
  <c r="N3663" i="13" l="1"/>
  <c r="O3662" i="13"/>
  <c r="P3662" i="13" s="1"/>
  <c r="Q3662" i="13" s="1"/>
  <c r="N3664" i="13" l="1"/>
  <c r="O3663" i="13"/>
  <c r="P3663" i="13" s="1"/>
  <c r="Q3663" i="13" s="1"/>
  <c r="N3665" i="13" l="1"/>
  <c r="O3664" i="13"/>
  <c r="P3664" i="13" s="1"/>
  <c r="Q3664" i="13" s="1"/>
  <c r="N3666" i="13" l="1"/>
  <c r="O3665" i="13"/>
  <c r="P3665" i="13" s="1"/>
  <c r="Q3665" i="13" s="1"/>
  <c r="N3667" i="13" l="1"/>
  <c r="O3666" i="13"/>
  <c r="P3666" i="13" s="1"/>
  <c r="Q3666" i="13" s="1"/>
  <c r="N3668" i="13" l="1"/>
  <c r="O3667" i="13"/>
  <c r="P3667" i="13" s="1"/>
  <c r="Q3667" i="13" s="1"/>
  <c r="N3669" i="13" l="1"/>
  <c r="O3668" i="13"/>
  <c r="P3668" i="13" s="1"/>
  <c r="Q3668" i="13" s="1"/>
  <c r="N3670" i="13" l="1"/>
  <c r="O3669" i="13"/>
  <c r="P3669" i="13" s="1"/>
  <c r="Q3669" i="13" s="1"/>
  <c r="N3671" i="13" l="1"/>
  <c r="O3670" i="13"/>
  <c r="P3670" i="13" s="1"/>
  <c r="Q3670" i="13" s="1"/>
  <c r="N3672" i="13" l="1"/>
  <c r="O3671" i="13"/>
  <c r="P3671" i="13" s="1"/>
  <c r="Q3671" i="13" s="1"/>
  <c r="N3673" i="13" l="1"/>
  <c r="O3672" i="13"/>
  <c r="P3672" i="13" s="1"/>
  <c r="Q3672" i="13" s="1"/>
  <c r="N3674" i="13" l="1"/>
  <c r="O3673" i="13"/>
  <c r="P3673" i="13" s="1"/>
  <c r="Q3673" i="13" s="1"/>
  <c r="N3675" i="13" l="1"/>
  <c r="O3674" i="13"/>
  <c r="P3674" i="13" s="1"/>
  <c r="Q3674" i="13" s="1"/>
  <c r="N3676" i="13" l="1"/>
  <c r="O3675" i="13"/>
  <c r="P3675" i="13" s="1"/>
  <c r="Q3675" i="13" s="1"/>
  <c r="N3677" i="13" l="1"/>
  <c r="O3676" i="13"/>
  <c r="P3676" i="13" s="1"/>
  <c r="Q3676" i="13" s="1"/>
  <c r="N3678" i="13" l="1"/>
  <c r="O3677" i="13"/>
  <c r="P3677" i="13" s="1"/>
  <c r="Q3677" i="13" s="1"/>
  <c r="N3679" i="13" l="1"/>
  <c r="O3678" i="13"/>
  <c r="P3678" i="13" s="1"/>
  <c r="Q3678" i="13" s="1"/>
  <c r="N3680" i="13" l="1"/>
  <c r="O3679" i="13"/>
  <c r="P3679" i="13" s="1"/>
  <c r="Q3679" i="13" s="1"/>
  <c r="N3681" i="13" l="1"/>
  <c r="O3680" i="13"/>
  <c r="P3680" i="13" s="1"/>
  <c r="Q3680" i="13" s="1"/>
  <c r="N3682" i="13" l="1"/>
  <c r="O3681" i="13"/>
  <c r="P3681" i="13" s="1"/>
  <c r="Q3681" i="13" s="1"/>
  <c r="N3683" i="13" l="1"/>
  <c r="O3682" i="13"/>
  <c r="P3682" i="13" s="1"/>
  <c r="Q3682" i="13" s="1"/>
  <c r="N3684" i="13" l="1"/>
  <c r="O3683" i="13"/>
  <c r="P3683" i="13" s="1"/>
  <c r="Q3683" i="13" s="1"/>
  <c r="N3685" i="13" l="1"/>
  <c r="O3684" i="13"/>
  <c r="P3684" i="13" s="1"/>
  <c r="Q3684" i="13" s="1"/>
  <c r="N3686" i="13" l="1"/>
  <c r="O3685" i="13"/>
  <c r="P3685" i="13" s="1"/>
  <c r="Q3685" i="13" s="1"/>
  <c r="N3687" i="13" l="1"/>
  <c r="O3686" i="13"/>
  <c r="P3686" i="13" s="1"/>
  <c r="Q3686" i="13" s="1"/>
  <c r="N3688" i="13" l="1"/>
  <c r="O3687" i="13"/>
  <c r="P3687" i="13" s="1"/>
  <c r="Q3687" i="13" s="1"/>
  <c r="N3689" i="13" l="1"/>
  <c r="O3688" i="13"/>
  <c r="P3688" i="13" s="1"/>
  <c r="Q3688" i="13" s="1"/>
  <c r="N3690" i="13" l="1"/>
  <c r="O3689" i="13"/>
  <c r="P3689" i="13" s="1"/>
  <c r="Q3689" i="13" s="1"/>
  <c r="N3691" i="13" l="1"/>
  <c r="O3690" i="13"/>
  <c r="P3690" i="13" s="1"/>
  <c r="Q3690" i="13" s="1"/>
  <c r="N3692" i="13" l="1"/>
  <c r="O3691" i="13"/>
  <c r="P3691" i="13" s="1"/>
  <c r="Q3691" i="13" s="1"/>
  <c r="N3693" i="13" l="1"/>
  <c r="O3692" i="13"/>
  <c r="P3692" i="13" s="1"/>
  <c r="Q3692" i="13" s="1"/>
  <c r="N3694" i="13" l="1"/>
  <c r="O3693" i="13"/>
  <c r="P3693" i="13" s="1"/>
  <c r="Q3693" i="13" s="1"/>
  <c r="N3695" i="13" l="1"/>
  <c r="O3694" i="13"/>
  <c r="P3694" i="13" s="1"/>
  <c r="Q3694" i="13" s="1"/>
  <c r="N3696" i="13" l="1"/>
  <c r="O3695" i="13"/>
  <c r="P3695" i="13" s="1"/>
  <c r="Q3695" i="13" s="1"/>
  <c r="N3697" i="13" l="1"/>
  <c r="O3696" i="13"/>
  <c r="P3696" i="13" s="1"/>
  <c r="Q3696" i="13" s="1"/>
  <c r="N3698" i="13" l="1"/>
  <c r="O3697" i="13"/>
  <c r="P3697" i="13" s="1"/>
  <c r="Q3697" i="13" s="1"/>
  <c r="N3699" i="13" l="1"/>
  <c r="O3698" i="13"/>
  <c r="P3698" i="13" s="1"/>
  <c r="Q3698" i="13" s="1"/>
  <c r="N3700" i="13" l="1"/>
  <c r="O3699" i="13"/>
  <c r="P3699" i="13" s="1"/>
  <c r="Q3699" i="13" s="1"/>
  <c r="N3701" i="13" l="1"/>
  <c r="O3700" i="13"/>
  <c r="P3700" i="13" s="1"/>
  <c r="Q3700" i="13" s="1"/>
  <c r="N3702" i="13" l="1"/>
  <c r="O3701" i="13"/>
  <c r="P3701" i="13" s="1"/>
  <c r="Q3701" i="13" s="1"/>
  <c r="N3703" i="13" l="1"/>
  <c r="O3702" i="13"/>
  <c r="P3702" i="13" s="1"/>
  <c r="Q3702" i="13" s="1"/>
  <c r="N3704" i="13" l="1"/>
  <c r="O3703" i="13"/>
  <c r="P3703" i="13" s="1"/>
  <c r="Q3703" i="13" s="1"/>
  <c r="N3705" i="13" l="1"/>
  <c r="O3704" i="13"/>
  <c r="P3704" i="13" s="1"/>
  <c r="Q3704" i="13" s="1"/>
  <c r="N3706" i="13" l="1"/>
  <c r="O3705" i="13"/>
  <c r="P3705" i="13" s="1"/>
  <c r="Q3705" i="13" s="1"/>
  <c r="N3707" i="13" l="1"/>
  <c r="O3706" i="13"/>
  <c r="P3706" i="13" s="1"/>
  <c r="Q3706" i="13" s="1"/>
  <c r="N3708" i="13" l="1"/>
  <c r="O3707" i="13"/>
  <c r="P3707" i="13" s="1"/>
  <c r="Q3707" i="13" s="1"/>
  <c r="N3709" i="13" l="1"/>
  <c r="O3708" i="13"/>
  <c r="P3708" i="13" s="1"/>
  <c r="Q3708" i="13" s="1"/>
  <c r="N3710" i="13" l="1"/>
  <c r="O3709" i="13"/>
  <c r="P3709" i="13" s="1"/>
  <c r="Q3709" i="13" s="1"/>
  <c r="N3711" i="13" l="1"/>
  <c r="O3710" i="13"/>
  <c r="P3710" i="13" s="1"/>
  <c r="Q3710" i="13" s="1"/>
  <c r="N3712" i="13" l="1"/>
  <c r="O3711" i="13"/>
  <c r="P3711" i="13" s="1"/>
  <c r="Q3711" i="13" s="1"/>
  <c r="N3713" i="13" l="1"/>
  <c r="O3712" i="13"/>
  <c r="P3712" i="13" s="1"/>
  <c r="Q3712" i="13" s="1"/>
  <c r="N3714" i="13" l="1"/>
  <c r="O3713" i="13"/>
  <c r="P3713" i="13" s="1"/>
  <c r="Q3713" i="13" s="1"/>
  <c r="N3715" i="13" l="1"/>
  <c r="O3714" i="13"/>
  <c r="P3714" i="13" s="1"/>
  <c r="Q3714" i="13" s="1"/>
  <c r="N3716" i="13" l="1"/>
  <c r="O3715" i="13"/>
  <c r="P3715" i="13" s="1"/>
  <c r="Q3715" i="13" s="1"/>
  <c r="N3717" i="13" l="1"/>
  <c r="O3716" i="13"/>
  <c r="P3716" i="13" s="1"/>
  <c r="Q3716" i="13" s="1"/>
  <c r="N3718" i="13" l="1"/>
  <c r="O3717" i="13"/>
  <c r="P3717" i="13" s="1"/>
  <c r="Q3717" i="13" s="1"/>
  <c r="N3719" i="13" l="1"/>
  <c r="O3718" i="13"/>
  <c r="P3718" i="13" s="1"/>
  <c r="Q3718" i="13" s="1"/>
  <c r="N3720" i="13" l="1"/>
  <c r="O3719" i="13"/>
  <c r="P3719" i="13" s="1"/>
  <c r="Q3719" i="13" s="1"/>
  <c r="N3721" i="13" l="1"/>
  <c r="O3720" i="13"/>
  <c r="P3720" i="13" s="1"/>
  <c r="Q3720" i="13" s="1"/>
  <c r="N3722" i="13" l="1"/>
  <c r="O3721" i="13"/>
  <c r="P3721" i="13" s="1"/>
  <c r="Q3721" i="13" s="1"/>
  <c r="N3723" i="13" l="1"/>
  <c r="O3722" i="13"/>
  <c r="P3722" i="13" s="1"/>
  <c r="Q3722" i="13" s="1"/>
  <c r="N3724" i="13" l="1"/>
  <c r="O3723" i="13"/>
  <c r="P3723" i="13" s="1"/>
  <c r="Q3723" i="13" s="1"/>
  <c r="N3725" i="13" l="1"/>
  <c r="O3724" i="13"/>
  <c r="P3724" i="13" s="1"/>
  <c r="Q3724" i="13" s="1"/>
  <c r="N3726" i="13" l="1"/>
  <c r="O3725" i="13"/>
  <c r="P3725" i="13" s="1"/>
  <c r="Q3725" i="13" s="1"/>
  <c r="N3727" i="13" l="1"/>
  <c r="O3726" i="13"/>
  <c r="P3726" i="13" s="1"/>
  <c r="Q3726" i="13" s="1"/>
  <c r="N3728" i="13" l="1"/>
  <c r="O3727" i="13"/>
  <c r="P3727" i="13" s="1"/>
  <c r="Q3727" i="13" s="1"/>
  <c r="N3729" i="13" l="1"/>
  <c r="O3728" i="13"/>
  <c r="P3728" i="13" s="1"/>
  <c r="Q3728" i="13" s="1"/>
  <c r="N3730" i="13" l="1"/>
  <c r="O3729" i="13"/>
  <c r="P3729" i="13" s="1"/>
  <c r="Q3729" i="13" s="1"/>
  <c r="N3731" i="13" l="1"/>
  <c r="O3730" i="13"/>
  <c r="P3730" i="13" s="1"/>
  <c r="Q3730" i="13" s="1"/>
  <c r="N3732" i="13" l="1"/>
  <c r="O3731" i="13"/>
  <c r="P3731" i="13" s="1"/>
  <c r="Q3731" i="13" s="1"/>
  <c r="N3733" i="13" l="1"/>
  <c r="O3732" i="13"/>
  <c r="P3732" i="13" s="1"/>
  <c r="Q3732" i="13" s="1"/>
  <c r="N3734" i="13" l="1"/>
  <c r="O3733" i="13"/>
  <c r="P3733" i="13" s="1"/>
  <c r="Q3733" i="13" s="1"/>
  <c r="N3735" i="13" l="1"/>
  <c r="O3734" i="13"/>
  <c r="P3734" i="13" s="1"/>
  <c r="Q3734" i="13" s="1"/>
  <c r="N3736" i="13" l="1"/>
  <c r="O3735" i="13"/>
  <c r="P3735" i="13" s="1"/>
  <c r="Q3735" i="13" s="1"/>
  <c r="N3737" i="13" l="1"/>
  <c r="O3736" i="13"/>
  <c r="P3736" i="13" s="1"/>
  <c r="Q3736" i="13" s="1"/>
  <c r="N3738" i="13" l="1"/>
  <c r="O3737" i="13"/>
  <c r="P3737" i="13" s="1"/>
  <c r="Q3737" i="13" s="1"/>
  <c r="N3739" i="13" l="1"/>
  <c r="O3738" i="13"/>
  <c r="P3738" i="13" s="1"/>
  <c r="Q3738" i="13" s="1"/>
  <c r="N3740" i="13" l="1"/>
  <c r="O3739" i="13"/>
  <c r="P3739" i="13" s="1"/>
  <c r="Q3739" i="13" s="1"/>
  <c r="N3741" i="13" l="1"/>
  <c r="O3740" i="13"/>
  <c r="P3740" i="13" s="1"/>
  <c r="Q3740" i="13" s="1"/>
  <c r="N3742" i="13" l="1"/>
  <c r="O3741" i="13"/>
  <c r="P3741" i="13" s="1"/>
  <c r="Q3741" i="13" s="1"/>
  <c r="N3743" i="13" l="1"/>
  <c r="O3742" i="13"/>
  <c r="P3742" i="13" s="1"/>
  <c r="Q3742" i="13" s="1"/>
  <c r="N3744" i="13" l="1"/>
  <c r="O3743" i="13"/>
  <c r="P3743" i="13" s="1"/>
  <c r="Q3743" i="13" s="1"/>
  <c r="N3745" i="13" l="1"/>
  <c r="O3744" i="13"/>
  <c r="P3744" i="13" s="1"/>
  <c r="Q3744" i="13" s="1"/>
  <c r="N3746" i="13" l="1"/>
  <c r="O3745" i="13"/>
  <c r="P3745" i="13" s="1"/>
  <c r="Q3745" i="13" s="1"/>
  <c r="N3747" i="13" l="1"/>
  <c r="O3746" i="13"/>
  <c r="P3746" i="13" s="1"/>
  <c r="Q3746" i="13" s="1"/>
  <c r="N3748" i="13" l="1"/>
  <c r="O3747" i="13"/>
  <c r="P3747" i="13" s="1"/>
  <c r="Q3747" i="13" s="1"/>
  <c r="N3749" i="13" l="1"/>
  <c r="O3748" i="13"/>
  <c r="P3748" i="13" s="1"/>
  <c r="Q3748" i="13" s="1"/>
  <c r="N3750" i="13" l="1"/>
  <c r="O3749" i="13"/>
  <c r="P3749" i="13" s="1"/>
  <c r="Q3749" i="13" s="1"/>
  <c r="N3751" i="13" l="1"/>
  <c r="O3750" i="13"/>
  <c r="P3750" i="13" s="1"/>
  <c r="Q3750" i="13" s="1"/>
  <c r="N3752" i="13" l="1"/>
  <c r="O3751" i="13"/>
  <c r="P3751" i="13" s="1"/>
  <c r="Q3751" i="13" s="1"/>
  <c r="N3753" i="13" l="1"/>
  <c r="O3752" i="13"/>
  <c r="P3752" i="13" s="1"/>
  <c r="Q3752" i="13" s="1"/>
  <c r="N3754" i="13" l="1"/>
  <c r="O3753" i="13"/>
  <c r="P3753" i="13" s="1"/>
  <c r="Q3753" i="13" s="1"/>
  <c r="N3755" i="13" l="1"/>
  <c r="O3754" i="13"/>
  <c r="P3754" i="13" s="1"/>
  <c r="Q3754" i="13" s="1"/>
  <c r="N3756" i="13" l="1"/>
  <c r="O3755" i="13"/>
  <c r="P3755" i="13" s="1"/>
  <c r="Q3755" i="13" s="1"/>
  <c r="N3757" i="13" l="1"/>
  <c r="O3756" i="13"/>
  <c r="P3756" i="13" s="1"/>
  <c r="Q3756" i="13" s="1"/>
  <c r="N3758" i="13" l="1"/>
  <c r="O3757" i="13"/>
  <c r="P3757" i="13" s="1"/>
  <c r="Q3757" i="13" s="1"/>
  <c r="N3759" i="13" l="1"/>
  <c r="O3758" i="13"/>
  <c r="P3758" i="13" s="1"/>
  <c r="Q3758" i="13" s="1"/>
  <c r="N3760" i="13" l="1"/>
  <c r="O3759" i="13"/>
  <c r="P3759" i="13" s="1"/>
  <c r="Q3759" i="13" s="1"/>
  <c r="N3761" i="13" l="1"/>
  <c r="O3760" i="13"/>
  <c r="P3760" i="13" s="1"/>
  <c r="Q3760" i="13" s="1"/>
  <c r="N3762" i="13" l="1"/>
  <c r="O3761" i="13"/>
  <c r="P3761" i="13" s="1"/>
  <c r="Q3761" i="13" s="1"/>
  <c r="N3763" i="13" l="1"/>
  <c r="O3762" i="13"/>
  <c r="P3762" i="13" s="1"/>
  <c r="Q3762" i="13" s="1"/>
  <c r="N3764" i="13" l="1"/>
  <c r="O3763" i="13"/>
  <c r="P3763" i="13" s="1"/>
  <c r="Q3763" i="13" s="1"/>
  <c r="N3765" i="13" l="1"/>
  <c r="O3764" i="13"/>
  <c r="P3764" i="13" s="1"/>
  <c r="Q3764" i="13" s="1"/>
  <c r="N3766" i="13" l="1"/>
  <c r="O3765" i="13"/>
  <c r="P3765" i="13" s="1"/>
  <c r="Q3765" i="13" s="1"/>
  <c r="N3767" i="13" l="1"/>
  <c r="O3766" i="13"/>
  <c r="P3766" i="13" s="1"/>
  <c r="Q3766" i="13" s="1"/>
  <c r="N3768" i="13" l="1"/>
  <c r="O3767" i="13"/>
  <c r="P3767" i="13" s="1"/>
  <c r="Q3767" i="13" s="1"/>
  <c r="N3769" i="13" l="1"/>
  <c r="O3768" i="13"/>
  <c r="P3768" i="13" s="1"/>
  <c r="Q3768" i="13" s="1"/>
  <c r="N3770" i="13" l="1"/>
  <c r="O3769" i="13"/>
  <c r="P3769" i="13" s="1"/>
  <c r="Q3769" i="13" s="1"/>
  <c r="N3771" i="13" l="1"/>
  <c r="O3770" i="13"/>
  <c r="P3770" i="13" s="1"/>
  <c r="Q3770" i="13" s="1"/>
  <c r="N3772" i="13" l="1"/>
  <c r="O3771" i="13"/>
  <c r="P3771" i="13" s="1"/>
  <c r="Q3771" i="13" s="1"/>
  <c r="N3773" i="13" l="1"/>
  <c r="O3772" i="13"/>
  <c r="P3772" i="13" s="1"/>
  <c r="Q3772" i="13" s="1"/>
  <c r="N3774" i="13" l="1"/>
  <c r="O3773" i="13"/>
  <c r="P3773" i="13" s="1"/>
  <c r="Q3773" i="13" s="1"/>
  <c r="N3775" i="13" l="1"/>
  <c r="O3774" i="13"/>
  <c r="P3774" i="13" s="1"/>
  <c r="Q3774" i="13" s="1"/>
  <c r="N3776" i="13" l="1"/>
  <c r="O3775" i="13"/>
  <c r="P3775" i="13" s="1"/>
  <c r="Q3775" i="13" s="1"/>
  <c r="N3777" i="13" l="1"/>
  <c r="O3776" i="13"/>
  <c r="P3776" i="13" s="1"/>
  <c r="Q3776" i="13" s="1"/>
  <c r="N3778" i="13" l="1"/>
  <c r="O3777" i="13"/>
  <c r="P3777" i="13" s="1"/>
  <c r="Q3777" i="13" s="1"/>
  <c r="N3779" i="13" l="1"/>
  <c r="O3778" i="13"/>
  <c r="P3778" i="13" s="1"/>
  <c r="Q3778" i="13" s="1"/>
  <c r="N3780" i="13" l="1"/>
  <c r="O3779" i="13"/>
  <c r="P3779" i="13" s="1"/>
  <c r="Q3779" i="13" s="1"/>
  <c r="N3781" i="13" l="1"/>
  <c r="O3780" i="13"/>
  <c r="P3780" i="13" s="1"/>
  <c r="Q3780" i="13" s="1"/>
  <c r="N3782" i="13" l="1"/>
  <c r="O3781" i="13"/>
  <c r="P3781" i="13" s="1"/>
  <c r="Q3781" i="13" s="1"/>
  <c r="N3783" i="13" l="1"/>
  <c r="O3782" i="13"/>
  <c r="P3782" i="13" s="1"/>
  <c r="Q3782" i="13" s="1"/>
  <c r="N3784" i="13" l="1"/>
  <c r="O3783" i="13"/>
  <c r="P3783" i="13" s="1"/>
  <c r="Q3783" i="13" s="1"/>
  <c r="N3785" i="13" l="1"/>
  <c r="O3784" i="13"/>
  <c r="P3784" i="13" s="1"/>
  <c r="Q3784" i="13" s="1"/>
  <c r="N3786" i="13" l="1"/>
  <c r="O3785" i="13"/>
  <c r="P3785" i="13" s="1"/>
  <c r="Q3785" i="13" s="1"/>
  <c r="N3787" i="13" l="1"/>
  <c r="O3786" i="13"/>
  <c r="P3786" i="13" s="1"/>
  <c r="Q3786" i="13" s="1"/>
  <c r="N3788" i="13" l="1"/>
  <c r="O3787" i="13"/>
  <c r="P3787" i="13" s="1"/>
  <c r="Q3787" i="13" s="1"/>
  <c r="N3789" i="13" l="1"/>
  <c r="O3788" i="13"/>
  <c r="P3788" i="13" s="1"/>
  <c r="Q3788" i="13" s="1"/>
  <c r="N3790" i="13" l="1"/>
  <c r="O3789" i="13"/>
  <c r="P3789" i="13" s="1"/>
  <c r="Q3789" i="13" s="1"/>
  <c r="N3791" i="13" l="1"/>
  <c r="O3790" i="13"/>
  <c r="P3790" i="13" s="1"/>
  <c r="Q3790" i="13" s="1"/>
  <c r="N3792" i="13" l="1"/>
  <c r="O3791" i="13"/>
  <c r="P3791" i="13" s="1"/>
  <c r="Q3791" i="13" s="1"/>
  <c r="N3793" i="13" l="1"/>
  <c r="O3792" i="13"/>
  <c r="P3792" i="13" s="1"/>
  <c r="Q3792" i="13" s="1"/>
  <c r="N3794" i="13" l="1"/>
  <c r="O3793" i="13"/>
  <c r="P3793" i="13" s="1"/>
  <c r="Q3793" i="13" s="1"/>
  <c r="N3795" i="13" l="1"/>
  <c r="O3794" i="13"/>
  <c r="P3794" i="13" s="1"/>
  <c r="Q3794" i="13" s="1"/>
  <c r="N3796" i="13" l="1"/>
  <c r="O3795" i="13"/>
  <c r="P3795" i="13" s="1"/>
  <c r="Q3795" i="13" s="1"/>
  <c r="N3797" i="13" l="1"/>
  <c r="O3796" i="13"/>
  <c r="P3796" i="13" s="1"/>
  <c r="Q3796" i="13" s="1"/>
  <c r="N3798" i="13" l="1"/>
  <c r="O3797" i="13"/>
  <c r="P3797" i="13" s="1"/>
  <c r="Q3797" i="13" s="1"/>
  <c r="N3799" i="13" l="1"/>
  <c r="O3798" i="13"/>
  <c r="P3798" i="13" s="1"/>
  <c r="Q3798" i="13" s="1"/>
  <c r="N3800" i="13" l="1"/>
  <c r="O3799" i="13"/>
  <c r="P3799" i="13" s="1"/>
  <c r="Q3799" i="13" s="1"/>
  <c r="N3801" i="13" l="1"/>
  <c r="O3800" i="13"/>
  <c r="P3800" i="13" s="1"/>
  <c r="Q3800" i="13" s="1"/>
  <c r="N3802" i="13" l="1"/>
  <c r="O3801" i="13"/>
  <c r="P3801" i="13" s="1"/>
  <c r="Q3801" i="13" s="1"/>
  <c r="N3803" i="13" l="1"/>
  <c r="O3802" i="13"/>
  <c r="P3802" i="13" s="1"/>
  <c r="Q3802" i="13" s="1"/>
  <c r="N3804" i="13" l="1"/>
  <c r="O3803" i="13"/>
  <c r="P3803" i="13" s="1"/>
  <c r="Q3803" i="13" s="1"/>
  <c r="N3805" i="13" l="1"/>
  <c r="O3804" i="13"/>
  <c r="P3804" i="13" s="1"/>
  <c r="Q3804" i="13" s="1"/>
  <c r="N3806" i="13" l="1"/>
  <c r="O3805" i="13"/>
  <c r="P3805" i="13" s="1"/>
  <c r="Q3805" i="13" s="1"/>
  <c r="N3807" i="13" l="1"/>
  <c r="O3806" i="13"/>
  <c r="P3806" i="13" s="1"/>
  <c r="Q3806" i="13" s="1"/>
  <c r="N3808" i="13" l="1"/>
  <c r="O3807" i="13"/>
  <c r="P3807" i="13" s="1"/>
  <c r="Q3807" i="13" s="1"/>
  <c r="N3809" i="13" l="1"/>
  <c r="O3808" i="13"/>
  <c r="P3808" i="13" s="1"/>
  <c r="Q3808" i="13" s="1"/>
  <c r="N3810" i="13" l="1"/>
  <c r="O3809" i="13"/>
  <c r="P3809" i="13" s="1"/>
  <c r="Q3809" i="13" s="1"/>
  <c r="N3811" i="13" l="1"/>
  <c r="O3810" i="13"/>
  <c r="P3810" i="13" s="1"/>
  <c r="Q3810" i="13" s="1"/>
  <c r="N3812" i="13" l="1"/>
  <c r="O3811" i="13"/>
  <c r="P3811" i="13" s="1"/>
  <c r="Q3811" i="13" s="1"/>
  <c r="N3813" i="13" l="1"/>
  <c r="O3812" i="13"/>
  <c r="P3812" i="13" s="1"/>
  <c r="Q3812" i="13" s="1"/>
  <c r="N3814" i="13" l="1"/>
  <c r="O3813" i="13"/>
  <c r="P3813" i="13" s="1"/>
  <c r="Q3813" i="13" s="1"/>
  <c r="N3815" i="13" l="1"/>
  <c r="O3814" i="13"/>
  <c r="P3814" i="13" s="1"/>
  <c r="Q3814" i="13" s="1"/>
  <c r="N3816" i="13" l="1"/>
  <c r="O3815" i="13"/>
  <c r="P3815" i="13" s="1"/>
  <c r="Q3815" i="13" s="1"/>
  <c r="N3817" i="13" l="1"/>
  <c r="O3816" i="13"/>
  <c r="P3816" i="13" s="1"/>
  <c r="Q3816" i="13" s="1"/>
  <c r="N3818" i="13" l="1"/>
  <c r="O3817" i="13"/>
  <c r="P3817" i="13" s="1"/>
  <c r="Q3817" i="13" s="1"/>
  <c r="N3819" i="13" l="1"/>
  <c r="O3818" i="13"/>
  <c r="P3818" i="13" s="1"/>
  <c r="Q3818" i="13" s="1"/>
  <c r="N3820" i="13" l="1"/>
  <c r="O3819" i="13"/>
  <c r="P3819" i="13" s="1"/>
  <c r="Q3819" i="13" s="1"/>
  <c r="N3821" i="13" l="1"/>
  <c r="O3820" i="13"/>
  <c r="P3820" i="13" s="1"/>
  <c r="Q3820" i="13" s="1"/>
  <c r="N3822" i="13" l="1"/>
  <c r="O3821" i="13"/>
  <c r="P3821" i="13" s="1"/>
  <c r="Q3821" i="13" s="1"/>
  <c r="N3823" i="13" l="1"/>
  <c r="O3822" i="13"/>
  <c r="P3822" i="13" s="1"/>
  <c r="Q3822" i="13" s="1"/>
  <c r="N3824" i="13" l="1"/>
  <c r="O3823" i="13"/>
  <c r="P3823" i="13" s="1"/>
  <c r="Q3823" i="13" s="1"/>
  <c r="N3825" i="13" l="1"/>
  <c r="O3824" i="13"/>
  <c r="P3824" i="13" s="1"/>
  <c r="Q3824" i="13" s="1"/>
  <c r="N3826" i="13" l="1"/>
  <c r="O3825" i="13"/>
  <c r="P3825" i="13" s="1"/>
  <c r="Q3825" i="13" s="1"/>
  <c r="N3827" i="13" l="1"/>
  <c r="O3826" i="13"/>
  <c r="P3826" i="13" s="1"/>
  <c r="Q3826" i="13" s="1"/>
  <c r="N3828" i="13" l="1"/>
  <c r="O3827" i="13"/>
  <c r="P3827" i="13" s="1"/>
  <c r="Q3827" i="13" s="1"/>
  <c r="N3829" i="13" l="1"/>
  <c r="O3828" i="13"/>
  <c r="P3828" i="13" s="1"/>
  <c r="Q3828" i="13" s="1"/>
  <c r="N3830" i="13" l="1"/>
  <c r="O3829" i="13"/>
  <c r="P3829" i="13" s="1"/>
  <c r="Q3829" i="13" s="1"/>
  <c r="N3831" i="13" l="1"/>
  <c r="O3830" i="13"/>
  <c r="P3830" i="13" s="1"/>
  <c r="Q3830" i="13" s="1"/>
  <c r="N3832" i="13" l="1"/>
  <c r="O3831" i="13"/>
  <c r="P3831" i="13" s="1"/>
  <c r="Q3831" i="13" s="1"/>
  <c r="N3833" i="13" l="1"/>
  <c r="O3832" i="13"/>
  <c r="P3832" i="13" s="1"/>
  <c r="Q3832" i="13" s="1"/>
  <c r="N3834" i="13" l="1"/>
  <c r="O3833" i="13"/>
  <c r="P3833" i="13" s="1"/>
  <c r="Q3833" i="13" s="1"/>
  <c r="N3835" i="13" l="1"/>
  <c r="O3834" i="13"/>
  <c r="P3834" i="13" s="1"/>
  <c r="Q3834" i="13" s="1"/>
  <c r="N3836" i="13" l="1"/>
  <c r="O3835" i="13"/>
  <c r="P3835" i="13" s="1"/>
  <c r="Q3835" i="13" s="1"/>
  <c r="N3837" i="13" l="1"/>
  <c r="O3836" i="13"/>
  <c r="P3836" i="13" s="1"/>
  <c r="Q3836" i="13" s="1"/>
  <c r="N3838" i="13" l="1"/>
  <c r="O3837" i="13"/>
  <c r="P3837" i="13" s="1"/>
  <c r="Q3837" i="13" s="1"/>
  <c r="N3839" i="13" l="1"/>
  <c r="O3838" i="13"/>
  <c r="P3838" i="13" s="1"/>
  <c r="Q3838" i="13" s="1"/>
  <c r="N3840" i="13" l="1"/>
  <c r="O3839" i="13"/>
  <c r="P3839" i="13" s="1"/>
  <c r="Q3839" i="13" s="1"/>
  <c r="N3841" i="13" l="1"/>
  <c r="O3840" i="13"/>
  <c r="P3840" i="13" s="1"/>
  <c r="Q3840" i="13" s="1"/>
  <c r="N3842" i="13" l="1"/>
  <c r="O3841" i="13"/>
  <c r="P3841" i="13" s="1"/>
  <c r="Q3841" i="13" s="1"/>
  <c r="N3843" i="13" l="1"/>
  <c r="O3842" i="13"/>
  <c r="P3842" i="13" s="1"/>
  <c r="Q3842" i="13" s="1"/>
  <c r="N3844" i="13" l="1"/>
  <c r="O3843" i="13"/>
  <c r="P3843" i="13" s="1"/>
  <c r="Q3843" i="13" s="1"/>
  <c r="N3845" i="13" l="1"/>
  <c r="O3844" i="13"/>
  <c r="P3844" i="13" s="1"/>
  <c r="Q3844" i="13" s="1"/>
  <c r="N3846" i="13" l="1"/>
  <c r="O3845" i="13"/>
  <c r="P3845" i="13" s="1"/>
  <c r="Q3845" i="13" s="1"/>
  <c r="N3847" i="13" l="1"/>
  <c r="O3846" i="13"/>
  <c r="P3846" i="13" s="1"/>
  <c r="Q3846" i="13" s="1"/>
  <c r="N3848" i="13" l="1"/>
  <c r="O3847" i="13"/>
  <c r="P3847" i="13" s="1"/>
  <c r="Q3847" i="13" s="1"/>
  <c r="N3849" i="13" l="1"/>
  <c r="O3848" i="13"/>
  <c r="P3848" i="13" s="1"/>
  <c r="Q3848" i="13" s="1"/>
  <c r="N3850" i="13" l="1"/>
  <c r="O3849" i="13"/>
  <c r="P3849" i="13" s="1"/>
  <c r="Q3849" i="13" s="1"/>
  <c r="N3851" i="13" l="1"/>
  <c r="O3850" i="13"/>
  <c r="P3850" i="13" s="1"/>
  <c r="Q3850" i="13" s="1"/>
  <c r="N3852" i="13" l="1"/>
  <c r="O3851" i="13"/>
  <c r="P3851" i="13" s="1"/>
  <c r="Q3851" i="13" s="1"/>
  <c r="N3853" i="13" l="1"/>
  <c r="O3852" i="13"/>
  <c r="P3852" i="13" s="1"/>
  <c r="Q3852" i="13" s="1"/>
  <c r="N3854" i="13" l="1"/>
  <c r="O3853" i="13"/>
  <c r="P3853" i="13" s="1"/>
  <c r="Q3853" i="13" s="1"/>
  <c r="N3855" i="13" l="1"/>
  <c r="O3854" i="13"/>
  <c r="P3854" i="13" s="1"/>
  <c r="Q3854" i="13" s="1"/>
  <c r="N3856" i="13" l="1"/>
  <c r="O3855" i="13"/>
  <c r="P3855" i="13" s="1"/>
  <c r="Q3855" i="13" s="1"/>
  <c r="N3857" i="13" l="1"/>
  <c r="O3856" i="13"/>
  <c r="P3856" i="13" s="1"/>
  <c r="Q3856" i="13" s="1"/>
  <c r="N3858" i="13" l="1"/>
  <c r="O3857" i="13"/>
  <c r="P3857" i="13" s="1"/>
  <c r="Q3857" i="13" s="1"/>
  <c r="N3859" i="13" l="1"/>
  <c r="O3858" i="13"/>
  <c r="P3858" i="13" s="1"/>
  <c r="Q3858" i="13" s="1"/>
  <c r="N3860" i="13" l="1"/>
  <c r="O3859" i="13"/>
  <c r="P3859" i="13" s="1"/>
  <c r="Q3859" i="13" s="1"/>
  <c r="N3861" i="13" l="1"/>
  <c r="O3860" i="13"/>
  <c r="P3860" i="13" s="1"/>
  <c r="Q3860" i="13" s="1"/>
  <c r="N3862" i="13" l="1"/>
  <c r="O3861" i="13"/>
  <c r="P3861" i="13" s="1"/>
  <c r="Q3861" i="13" s="1"/>
  <c r="N3863" i="13" l="1"/>
  <c r="O3862" i="13"/>
  <c r="P3862" i="13" s="1"/>
  <c r="Q3862" i="13" s="1"/>
  <c r="N3864" i="13" l="1"/>
  <c r="O3863" i="13"/>
  <c r="P3863" i="13" s="1"/>
  <c r="Q3863" i="13" s="1"/>
  <c r="N3865" i="13" l="1"/>
  <c r="O3864" i="13"/>
  <c r="P3864" i="13" s="1"/>
  <c r="Q3864" i="13" s="1"/>
  <c r="N3866" i="13" l="1"/>
  <c r="O3865" i="13"/>
  <c r="P3865" i="13" s="1"/>
  <c r="Q3865" i="13" s="1"/>
  <c r="N3867" i="13" l="1"/>
  <c r="O3866" i="13"/>
  <c r="P3866" i="13" s="1"/>
  <c r="Q3866" i="13" s="1"/>
  <c r="N3868" i="13" l="1"/>
  <c r="O3867" i="13"/>
  <c r="P3867" i="13" s="1"/>
  <c r="Q3867" i="13" s="1"/>
  <c r="N3869" i="13" l="1"/>
  <c r="O3868" i="13"/>
  <c r="P3868" i="13" s="1"/>
  <c r="Q3868" i="13" s="1"/>
  <c r="N3870" i="13" l="1"/>
  <c r="O3869" i="13"/>
  <c r="P3869" i="13" s="1"/>
  <c r="Q3869" i="13" s="1"/>
  <c r="N3871" i="13" l="1"/>
  <c r="O3870" i="13"/>
  <c r="P3870" i="13" s="1"/>
  <c r="Q3870" i="13" s="1"/>
  <c r="N3872" i="13" l="1"/>
  <c r="O3871" i="13"/>
  <c r="P3871" i="13" s="1"/>
  <c r="Q3871" i="13" s="1"/>
  <c r="N3873" i="13" l="1"/>
  <c r="O3872" i="13"/>
  <c r="P3872" i="13" s="1"/>
  <c r="Q3872" i="13" s="1"/>
  <c r="N3874" i="13" l="1"/>
  <c r="O3873" i="13"/>
  <c r="P3873" i="13" s="1"/>
  <c r="Q3873" i="13" s="1"/>
  <c r="N3875" i="13" l="1"/>
  <c r="O3874" i="13"/>
  <c r="P3874" i="13" s="1"/>
  <c r="Q3874" i="13" s="1"/>
  <c r="N3876" i="13" l="1"/>
  <c r="O3875" i="13"/>
  <c r="P3875" i="13" s="1"/>
  <c r="Q3875" i="13" s="1"/>
  <c r="N3877" i="13" l="1"/>
  <c r="O3876" i="13"/>
  <c r="P3876" i="13" s="1"/>
  <c r="Q3876" i="13" s="1"/>
  <c r="N3878" i="13" l="1"/>
  <c r="O3877" i="13"/>
  <c r="P3877" i="13" s="1"/>
  <c r="Q3877" i="13" s="1"/>
  <c r="N3879" i="13" l="1"/>
  <c r="O3878" i="13"/>
  <c r="P3878" i="13" s="1"/>
  <c r="Q3878" i="13" s="1"/>
  <c r="N3880" i="13" l="1"/>
  <c r="O3879" i="13"/>
  <c r="P3879" i="13" s="1"/>
  <c r="Q3879" i="13" s="1"/>
  <c r="N3881" i="13" l="1"/>
  <c r="O3880" i="13"/>
  <c r="P3880" i="13" s="1"/>
  <c r="Q3880" i="13" s="1"/>
  <c r="N3882" i="13" l="1"/>
  <c r="O3881" i="13"/>
  <c r="P3881" i="13" s="1"/>
  <c r="Q3881" i="13" s="1"/>
  <c r="N3883" i="13" l="1"/>
  <c r="O3882" i="13"/>
  <c r="P3882" i="13" s="1"/>
  <c r="Q3882" i="13" s="1"/>
  <c r="N3884" i="13" l="1"/>
  <c r="O3883" i="13"/>
  <c r="P3883" i="13" s="1"/>
  <c r="Q3883" i="13" s="1"/>
  <c r="N3885" i="13" l="1"/>
  <c r="O3884" i="13"/>
  <c r="P3884" i="13" s="1"/>
  <c r="Q3884" i="13" s="1"/>
  <c r="N3886" i="13" l="1"/>
  <c r="O3885" i="13"/>
  <c r="P3885" i="13" s="1"/>
  <c r="Q3885" i="13" s="1"/>
  <c r="N3887" i="13" l="1"/>
  <c r="O3886" i="13"/>
  <c r="P3886" i="13" s="1"/>
  <c r="Q3886" i="13" s="1"/>
  <c r="N3888" i="13" l="1"/>
  <c r="O3887" i="13"/>
  <c r="P3887" i="13" s="1"/>
  <c r="Q3887" i="13" s="1"/>
  <c r="N3889" i="13" l="1"/>
  <c r="O3888" i="13"/>
  <c r="P3888" i="13" s="1"/>
  <c r="Q3888" i="13" s="1"/>
  <c r="N3890" i="13" l="1"/>
  <c r="O3889" i="13"/>
  <c r="P3889" i="13" s="1"/>
  <c r="Q3889" i="13" s="1"/>
  <c r="N3891" i="13" l="1"/>
  <c r="O3890" i="13"/>
  <c r="P3890" i="13" s="1"/>
  <c r="Q3890" i="13" s="1"/>
  <c r="N3892" i="13" l="1"/>
  <c r="O3891" i="13"/>
  <c r="P3891" i="13" s="1"/>
  <c r="Q3891" i="13" s="1"/>
  <c r="N3893" i="13" l="1"/>
  <c r="O3892" i="13"/>
  <c r="P3892" i="13" s="1"/>
  <c r="Q3892" i="13" s="1"/>
  <c r="N3894" i="13" l="1"/>
  <c r="O3893" i="13"/>
  <c r="P3893" i="13" s="1"/>
  <c r="Q3893" i="13" s="1"/>
  <c r="N3895" i="13" l="1"/>
  <c r="O3894" i="13"/>
  <c r="P3894" i="13" s="1"/>
  <c r="Q3894" i="13" s="1"/>
  <c r="N3896" i="13" l="1"/>
  <c r="O3895" i="13"/>
  <c r="P3895" i="13" s="1"/>
  <c r="Q3895" i="13" s="1"/>
  <c r="N3897" i="13" l="1"/>
  <c r="O3896" i="13"/>
  <c r="P3896" i="13" s="1"/>
  <c r="Q3896" i="13" s="1"/>
  <c r="N3898" i="13" l="1"/>
  <c r="O3897" i="13"/>
  <c r="P3897" i="13" s="1"/>
  <c r="Q3897" i="13" s="1"/>
  <c r="N3899" i="13" l="1"/>
  <c r="O3898" i="13"/>
  <c r="P3898" i="13" s="1"/>
  <c r="Q3898" i="13" s="1"/>
  <c r="N3900" i="13" l="1"/>
  <c r="O3899" i="13"/>
  <c r="P3899" i="13" s="1"/>
  <c r="Q3899" i="13" s="1"/>
  <c r="N3901" i="13" l="1"/>
  <c r="O3900" i="13"/>
  <c r="P3900" i="13" s="1"/>
  <c r="Q3900" i="13" s="1"/>
  <c r="N3902" i="13" l="1"/>
  <c r="O3901" i="13"/>
  <c r="P3901" i="13" s="1"/>
  <c r="Q3901" i="13" s="1"/>
  <c r="N3903" i="13" l="1"/>
  <c r="O3902" i="13"/>
  <c r="P3902" i="13" s="1"/>
  <c r="Q3902" i="13" s="1"/>
  <c r="N3904" i="13" l="1"/>
  <c r="O3903" i="13"/>
  <c r="P3903" i="13" s="1"/>
  <c r="Q3903" i="13" s="1"/>
  <c r="N3905" i="13" l="1"/>
  <c r="O3904" i="13"/>
  <c r="P3904" i="13" s="1"/>
  <c r="Q3904" i="13" s="1"/>
  <c r="N3906" i="13" l="1"/>
  <c r="O3905" i="13"/>
  <c r="P3905" i="13" s="1"/>
  <c r="Q3905" i="13" s="1"/>
  <c r="N3907" i="13" l="1"/>
  <c r="O3906" i="13"/>
  <c r="P3906" i="13" s="1"/>
  <c r="Q3906" i="13" s="1"/>
  <c r="N3908" i="13" l="1"/>
  <c r="O3907" i="13"/>
  <c r="P3907" i="13" s="1"/>
  <c r="Q3907" i="13" s="1"/>
  <c r="N3909" i="13" l="1"/>
  <c r="O3908" i="13"/>
  <c r="P3908" i="13" s="1"/>
  <c r="Q3908" i="13" s="1"/>
  <c r="N3910" i="13" l="1"/>
  <c r="O3909" i="13"/>
  <c r="P3909" i="13" s="1"/>
  <c r="Q3909" i="13" s="1"/>
  <c r="N3911" i="13" l="1"/>
  <c r="O3910" i="13"/>
  <c r="P3910" i="13" s="1"/>
  <c r="Q3910" i="13" s="1"/>
  <c r="N3912" i="13" l="1"/>
  <c r="O3911" i="13"/>
  <c r="P3911" i="13" s="1"/>
  <c r="Q3911" i="13" s="1"/>
  <c r="N3913" i="13" l="1"/>
  <c r="O3912" i="13"/>
  <c r="P3912" i="13" s="1"/>
  <c r="Q3912" i="13" s="1"/>
  <c r="N3914" i="13" l="1"/>
  <c r="O3913" i="13"/>
  <c r="P3913" i="13" s="1"/>
  <c r="Q3913" i="13" s="1"/>
  <c r="N3915" i="13" l="1"/>
  <c r="O3914" i="13"/>
  <c r="P3914" i="13" s="1"/>
  <c r="Q3914" i="13" s="1"/>
  <c r="N3916" i="13" l="1"/>
  <c r="O3915" i="13"/>
  <c r="P3915" i="13" s="1"/>
  <c r="Q3915" i="13" s="1"/>
  <c r="N3917" i="13" l="1"/>
  <c r="O3916" i="13"/>
  <c r="P3916" i="13" s="1"/>
  <c r="Q3916" i="13" s="1"/>
  <c r="N3918" i="13" l="1"/>
  <c r="O3917" i="13"/>
  <c r="P3917" i="13" s="1"/>
  <c r="Q3917" i="13" s="1"/>
  <c r="N3919" i="13" l="1"/>
  <c r="O3918" i="13"/>
  <c r="P3918" i="13" s="1"/>
  <c r="Q3918" i="13" s="1"/>
  <c r="N3920" i="13" l="1"/>
  <c r="O3919" i="13"/>
  <c r="P3919" i="13" s="1"/>
  <c r="Q3919" i="13" s="1"/>
  <c r="N3921" i="13" l="1"/>
  <c r="O3920" i="13"/>
  <c r="P3920" i="13" s="1"/>
  <c r="Q3920" i="13" s="1"/>
  <c r="N3922" i="13" l="1"/>
  <c r="O3921" i="13"/>
  <c r="P3921" i="13" s="1"/>
  <c r="Q3921" i="13" s="1"/>
  <c r="N3923" i="13" l="1"/>
  <c r="O3922" i="13"/>
  <c r="P3922" i="13" s="1"/>
  <c r="Q3922" i="13" s="1"/>
  <c r="N3924" i="13" l="1"/>
  <c r="O3923" i="13"/>
  <c r="P3923" i="13" s="1"/>
  <c r="Q3923" i="13" s="1"/>
  <c r="N3925" i="13" l="1"/>
  <c r="O3924" i="13"/>
  <c r="P3924" i="13" s="1"/>
  <c r="Q3924" i="13" s="1"/>
  <c r="N3926" i="13" l="1"/>
  <c r="O3925" i="13"/>
  <c r="P3925" i="13" s="1"/>
  <c r="Q3925" i="13" s="1"/>
  <c r="N3927" i="13" l="1"/>
  <c r="O3926" i="13"/>
  <c r="P3926" i="13" s="1"/>
  <c r="Q3926" i="13" s="1"/>
  <c r="N3928" i="13" l="1"/>
  <c r="O3927" i="13"/>
  <c r="P3927" i="13" s="1"/>
  <c r="Q3927" i="13" s="1"/>
  <c r="N3929" i="13" l="1"/>
  <c r="O3928" i="13"/>
  <c r="P3928" i="13" s="1"/>
  <c r="Q3928" i="13" s="1"/>
  <c r="N3930" i="13" l="1"/>
  <c r="O3929" i="13"/>
  <c r="P3929" i="13" s="1"/>
  <c r="Q3929" i="13" s="1"/>
  <c r="N3931" i="13" l="1"/>
  <c r="O3930" i="13"/>
  <c r="P3930" i="13" s="1"/>
  <c r="Q3930" i="13" s="1"/>
  <c r="N3932" i="13" l="1"/>
  <c r="O3931" i="13"/>
  <c r="P3931" i="13" s="1"/>
  <c r="Q3931" i="13" s="1"/>
  <c r="N3933" i="13" l="1"/>
  <c r="O3932" i="13"/>
  <c r="P3932" i="13" s="1"/>
  <c r="Q3932" i="13" s="1"/>
  <c r="N3934" i="13" l="1"/>
  <c r="O3933" i="13"/>
  <c r="P3933" i="13" s="1"/>
  <c r="Q3933" i="13" s="1"/>
  <c r="N3935" i="13" l="1"/>
  <c r="O3934" i="13"/>
  <c r="P3934" i="13" s="1"/>
  <c r="Q3934" i="13" s="1"/>
  <c r="N3936" i="13" l="1"/>
  <c r="O3935" i="13"/>
  <c r="P3935" i="13" s="1"/>
  <c r="Q3935" i="13" s="1"/>
  <c r="N3937" i="13" l="1"/>
  <c r="O3936" i="13"/>
  <c r="P3936" i="13" s="1"/>
  <c r="Q3936" i="13" s="1"/>
  <c r="N3938" i="13" l="1"/>
  <c r="O3937" i="13"/>
  <c r="P3937" i="13" s="1"/>
  <c r="Q3937" i="13" s="1"/>
  <c r="N3939" i="13" l="1"/>
  <c r="O3938" i="13"/>
  <c r="P3938" i="13" s="1"/>
  <c r="Q3938" i="13" s="1"/>
  <c r="N3940" i="13" l="1"/>
  <c r="O3939" i="13"/>
  <c r="P3939" i="13" s="1"/>
  <c r="Q3939" i="13" s="1"/>
  <c r="N3941" i="13" l="1"/>
  <c r="O3940" i="13"/>
  <c r="P3940" i="13" s="1"/>
  <c r="Q3940" i="13" s="1"/>
  <c r="N3942" i="13" l="1"/>
  <c r="O3941" i="13"/>
  <c r="P3941" i="13" s="1"/>
  <c r="Q3941" i="13" s="1"/>
  <c r="N3943" i="13" l="1"/>
  <c r="O3942" i="13"/>
  <c r="P3942" i="13" s="1"/>
  <c r="Q3942" i="13" s="1"/>
  <c r="N3944" i="13" l="1"/>
  <c r="O3943" i="13"/>
  <c r="P3943" i="13" s="1"/>
  <c r="Q3943" i="13" s="1"/>
  <c r="N3945" i="13" l="1"/>
  <c r="O3944" i="13"/>
  <c r="P3944" i="13" s="1"/>
  <c r="Q3944" i="13" s="1"/>
  <c r="N3946" i="13" l="1"/>
  <c r="O3945" i="13"/>
  <c r="P3945" i="13" s="1"/>
  <c r="Q3945" i="13" s="1"/>
  <c r="N3947" i="13" l="1"/>
  <c r="O3946" i="13"/>
  <c r="P3946" i="13" s="1"/>
  <c r="Q3946" i="13" s="1"/>
  <c r="N3948" i="13" l="1"/>
  <c r="O3947" i="13"/>
  <c r="P3947" i="13" s="1"/>
  <c r="Q3947" i="13" s="1"/>
  <c r="N3949" i="13" l="1"/>
  <c r="O3948" i="13"/>
  <c r="P3948" i="13" s="1"/>
  <c r="Q3948" i="13" s="1"/>
  <c r="N3950" i="13" l="1"/>
  <c r="O3949" i="13"/>
  <c r="P3949" i="13" s="1"/>
  <c r="Q3949" i="13" s="1"/>
  <c r="N3951" i="13" l="1"/>
  <c r="O3950" i="13"/>
  <c r="P3950" i="13" s="1"/>
  <c r="Q3950" i="13" s="1"/>
  <c r="N3952" i="13" l="1"/>
  <c r="O3951" i="13"/>
  <c r="P3951" i="13" s="1"/>
  <c r="Q3951" i="13" s="1"/>
  <c r="N3953" i="13" l="1"/>
  <c r="O3952" i="13"/>
  <c r="P3952" i="13" s="1"/>
  <c r="Q3952" i="13" s="1"/>
  <c r="N3954" i="13" l="1"/>
  <c r="O3953" i="13"/>
  <c r="P3953" i="13" s="1"/>
  <c r="Q3953" i="13" s="1"/>
  <c r="N3955" i="13" l="1"/>
  <c r="O3954" i="13"/>
  <c r="P3954" i="13" s="1"/>
  <c r="Q3954" i="13" s="1"/>
  <c r="N3956" i="13" l="1"/>
  <c r="O3955" i="13"/>
  <c r="P3955" i="13" s="1"/>
  <c r="Q3955" i="13" s="1"/>
  <c r="N3957" i="13" l="1"/>
  <c r="O3956" i="13"/>
  <c r="P3956" i="13" s="1"/>
  <c r="Q3956" i="13" s="1"/>
  <c r="N3958" i="13" l="1"/>
  <c r="O3957" i="13"/>
  <c r="P3957" i="13" s="1"/>
  <c r="Q3957" i="13" s="1"/>
  <c r="N3959" i="13" l="1"/>
  <c r="O3958" i="13"/>
  <c r="P3958" i="13" s="1"/>
  <c r="Q3958" i="13" s="1"/>
  <c r="N3960" i="13" l="1"/>
  <c r="O3959" i="13"/>
  <c r="P3959" i="13" s="1"/>
  <c r="Q3959" i="13" s="1"/>
  <c r="N3961" i="13" l="1"/>
  <c r="O3960" i="13"/>
  <c r="P3960" i="13" s="1"/>
  <c r="Q3960" i="13" s="1"/>
  <c r="N3962" i="13" l="1"/>
  <c r="O3961" i="13"/>
  <c r="P3961" i="13" s="1"/>
  <c r="Q3961" i="13" s="1"/>
  <c r="N3963" i="13" l="1"/>
  <c r="O3962" i="13"/>
  <c r="P3962" i="13" s="1"/>
  <c r="Q3962" i="13" s="1"/>
  <c r="N3964" i="13" l="1"/>
  <c r="O3963" i="13"/>
  <c r="P3963" i="13" s="1"/>
  <c r="Q3963" i="13" s="1"/>
  <c r="N3965" i="13" l="1"/>
  <c r="O3964" i="13"/>
  <c r="P3964" i="13" s="1"/>
  <c r="Q3964" i="13" s="1"/>
  <c r="N3966" i="13" l="1"/>
  <c r="O3965" i="13"/>
  <c r="P3965" i="13" s="1"/>
  <c r="Q3965" i="13" s="1"/>
  <c r="N3967" i="13" l="1"/>
  <c r="O3966" i="13"/>
  <c r="P3966" i="13" s="1"/>
  <c r="Q3966" i="13" s="1"/>
  <c r="N3968" i="13" l="1"/>
  <c r="O3967" i="13"/>
  <c r="P3967" i="13" s="1"/>
  <c r="Q3967" i="13" s="1"/>
  <c r="N3969" i="13" l="1"/>
  <c r="O3968" i="13"/>
  <c r="P3968" i="13" s="1"/>
  <c r="Q3968" i="13" s="1"/>
  <c r="N3970" i="13" l="1"/>
  <c r="O3969" i="13"/>
  <c r="P3969" i="13" s="1"/>
  <c r="Q3969" i="13" s="1"/>
  <c r="N3971" i="13" l="1"/>
  <c r="O3970" i="13"/>
  <c r="P3970" i="13" s="1"/>
  <c r="Q3970" i="13" s="1"/>
  <c r="N3972" i="13" l="1"/>
  <c r="O3971" i="13"/>
  <c r="P3971" i="13" s="1"/>
  <c r="Q3971" i="13" s="1"/>
  <c r="N3973" i="13" l="1"/>
  <c r="O3972" i="13"/>
  <c r="P3972" i="13" s="1"/>
  <c r="Q3972" i="13" s="1"/>
  <c r="N3974" i="13" l="1"/>
  <c r="O3973" i="13"/>
  <c r="P3973" i="13" s="1"/>
  <c r="Q3973" i="13" s="1"/>
  <c r="N3975" i="13" l="1"/>
  <c r="O3974" i="13"/>
  <c r="P3974" i="13" s="1"/>
  <c r="Q3974" i="13" s="1"/>
  <c r="N3976" i="13" l="1"/>
  <c r="O3975" i="13"/>
  <c r="P3975" i="13" s="1"/>
  <c r="Q3975" i="13" s="1"/>
  <c r="N3977" i="13" l="1"/>
  <c r="O3976" i="13"/>
  <c r="P3976" i="13" s="1"/>
  <c r="Q3976" i="13" s="1"/>
  <c r="N3978" i="13" l="1"/>
  <c r="O3977" i="13"/>
  <c r="P3977" i="13" s="1"/>
  <c r="Q3977" i="13" s="1"/>
  <c r="N3979" i="13" l="1"/>
  <c r="O3978" i="13"/>
  <c r="P3978" i="13" s="1"/>
  <c r="Q3978" i="13" s="1"/>
  <c r="N3980" i="13" l="1"/>
  <c r="O3979" i="13"/>
  <c r="P3979" i="13" s="1"/>
  <c r="Q3979" i="13" s="1"/>
  <c r="N3981" i="13" l="1"/>
  <c r="O3980" i="13"/>
  <c r="P3980" i="13" s="1"/>
  <c r="Q3980" i="13" s="1"/>
  <c r="N3982" i="13" l="1"/>
  <c r="O3981" i="13"/>
  <c r="P3981" i="13" s="1"/>
  <c r="Q3981" i="13" s="1"/>
  <c r="N3983" i="13" l="1"/>
  <c r="O3982" i="13"/>
  <c r="P3982" i="13" s="1"/>
  <c r="Q3982" i="13" s="1"/>
  <c r="N3984" i="13" l="1"/>
  <c r="O3983" i="13"/>
  <c r="P3983" i="13" s="1"/>
  <c r="Q3983" i="13" s="1"/>
  <c r="N3985" i="13" l="1"/>
  <c r="O3984" i="13"/>
  <c r="P3984" i="13" s="1"/>
  <c r="Q3984" i="13" s="1"/>
  <c r="N3986" i="13" l="1"/>
  <c r="O3985" i="13"/>
  <c r="P3985" i="13" s="1"/>
  <c r="Q3985" i="13" s="1"/>
  <c r="N3987" i="13" l="1"/>
  <c r="O3986" i="13"/>
  <c r="P3986" i="13" s="1"/>
  <c r="Q3986" i="13" s="1"/>
  <c r="N3988" i="13" l="1"/>
  <c r="O3987" i="13"/>
  <c r="P3987" i="13" s="1"/>
  <c r="Q3987" i="13" s="1"/>
  <c r="N3989" i="13" l="1"/>
  <c r="O3988" i="13"/>
  <c r="P3988" i="13" s="1"/>
  <c r="Q3988" i="13" s="1"/>
  <c r="N3990" i="13" l="1"/>
  <c r="O3989" i="13"/>
  <c r="P3989" i="13" s="1"/>
  <c r="Q3989" i="13" s="1"/>
  <c r="N3991" i="13" l="1"/>
  <c r="O3990" i="13"/>
  <c r="P3990" i="13" s="1"/>
  <c r="Q3990" i="13" s="1"/>
  <c r="N3992" i="13" l="1"/>
  <c r="O3991" i="13"/>
  <c r="P3991" i="13" s="1"/>
  <c r="Q3991" i="13" s="1"/>
  <c r="N3993" i="13" l="1"/>
  <c r="O3992" i="13"/>
  <c r="P3992" i="13" s="1"/>
  <c r="Q3992" i="13" s="1"/>
  <c r="N3994" i="13" l="1"/>
  <c r="O3993" i="13"/>
  <c r="P3993" i="13" s="1"/>
  <c r="Q3993" i="13" s="1"/>
  <c r="N3995" i="13" l="1"/>
  <c r="O3994" i="13"/>
  <c r="P3994" i="13" s="1"/>
  <c r="Q3994" i="13" s="1"/>
  <c r="N3996" i="13" l="1"/>
  <c r="O3995" i="13"/>
  <c r="P3995" i="13" s="1"/>
  <c r="Q3995" i="13" s="1"/>
  <c r="N3997" i="13" l="1"/>
  <c r="O3996" i="13"/>
  <c r="P3996" i="13" s="1"/>
  <c r="Q3996" i="13" s="1"/>
  <c r="N3998" i="13" l="1"/>
  <c r="O3997" i="13"/>
  <c r="P3997" i="13" s="1"/>
  <c r="Q3997" i="13" s="1"/>
  <c r="N3999" i="13" l="1"/>
  <c r="O3998" i="13"/>
  <c r="P3998" i="13" s="1"/>
  <c r="Q3998" i="13" s="1"/>
  <c r="N4000" i="13" l="1"/>
  <c r="O3999" i="13"/>
  <c r="P3999" i="13" s="1"/>
  <c r="Q3999" i="13" s="1"/>
  <c r="N4001" i="13" l="1"/>
  <c r="O4000" i="13"/>
  <c r="P4000" i="13" s="1"/>
  <c r="Q4000" i="13" s="1"/>
  <c r="N4002" i="13" l="1"/>
  <c r="O4001" i="13"/>
  <c r="P4001" i="13" s="1"/>
  <c r="Q4001" i="13" s="1"/>
  <c r="N4003" i="13" l="1"/>
  <c r="O4002" i="13"/>
  <c r="P4002" i="13" s="1"/>
  <c r="Q4002" i="13" s="1"/>
  <c r="N4004" i="13" l="1"/>
  <c r="O4003" i="13"/>
  <c r="P4003" i="13" s="1"/>
  <c r="Q4003" i="13" s="1"/>
  <c r="N4005" i="13" l="1"/>
  <c r="O4004" i="13"/>
  <c r="P4004" i="13" s="1"/>
  <c r="Q4004" i="13" s="1"/>
  <c r="N4006" i="13" l="1"/>
  <c r="O4005" i="13"/>
  <c r="P4005" i="13" s="1"/>
  <c r="Q4005" i="13" s="1"/>
  <c r="N4007" i="13" l="1"/>
  <c r="O4006" i="13"/>
  <c r="P4006" i="13" s="1"/>
  <c r="Q4006" i="13" s="1"/>
  <c r="N4008" i="13" l="1"/>
  <c r="O4007" i="13"/>
  <c r="P4007" i="13" s="1"/>
  <c r="Q4007" i="13" s="1"/>
  <c r="N4009" i="13" l="1"/>
  <c r="O4008" i="13"/>
  <c r="P4008" i="13" s="1"/>
  <c r="Q4008" i="13" s="1"/>
  <c r="N4010" i="13" l="1"/>
  <c r="O4009" i="13"/>
  <c r="P4009" i="13" s="1"/>
  <c r="Q4009" i="13" s="1"/>
  <c r="N4011" i="13" l="1"/>
  <c r="O4010" i="13"/>
  <c r="P4010" i="13" s="1"/>
  <c r="Q4010" i="13" s="1"/>
  <c r="N4012" i="13" l="1"/>
  <c r="O4011" i="13"/>
  <c r="P4011" i="13" s="1"/>
  <c r="Q4011" i="13" s="1"/>
  <c r="N4013" i="13" l="1"/>
  <c r="O4012" i="13"/>
  <c r="P4012" i="13" s="1"/>
  <c r="Q4012" i="13" s="1"/>
  <c r="N4014" i="13" l="1"/>
  <c r="O4013" i="13"/>
  <c r="P4013" i="13" s="1"/>
  <c r="Q4013" i="13" s="1"/>
  <c r="N4015" i="13" l="1"/>
  <c r="O4014" i="13"/>
  <c r="P4014" i="13" s="1"/>
  <c r="Q4014" i="13" s="1"/>
  <c r="N4016" i="13" l="1"/>
  <c r="O4015" i="13"/>
  <c r="P4015" i="13" s="1"/>
  <c r="Q4015" i="13" s="1"/>
  <c r="N4017" i="13" l="1"/>
  <c r="O4016" i="13"/>
  <c r="P4016" i="13" s="1"/>
  <c r="Q4016" i="13" s="1"/>
  <c r="N4018" i="13" l="1"/>
  <c r="O4017" i="13"/>
  <c r="P4017" i="13" s="1"/>
  <c r="Q4017" i="13" s="1"/>
  <c r="N4019" i="13" l="1"/>
  <c r="O4018" i="13"/>
  <c r="P4018" i="13" s="1"/>
  <c r="Q4018" i="13" s="1"/>
  <c r="N4020" i="13" l="1"/>
  <c r="O4019" i="13"/>
  <c r="P4019" i="13" s="1"/>
  <c r="Q4019" i="13" s="1"/>
  <c r="N4021" i="13" l="1"/>
  <c r="O4020" i="13"/>
  <c r="P4020" i="13" s="1"/>
  <c r="Q4020" i="13" s="1"/>
  <c r="N4022" i="13" l="1"/>
  <c r="O4021" i="13"/>
  <c r="P4021" i="13" s="1"/>
  <c r="Q4021" i="13" s="1"/>
  <c r="N4023" i="13" l="1"/>
  <c r="O4022" i="13"/>
  <c r="P4022" i="13" s="1"/>
  <c r="Q4022" i="13" s="1"/>
  <c r="N4024" i="13" l="1"/>
  <c r="O4023" i="13"/>
  <c r="P4023" i="13" s="1"/>
  <c r="Q4023" i="13" s="1"/>
  <c r="N4025" i="13" l="1"/>
  <c r="O4024" i="13"/>
  <c r="P4024" i="13" s="1"/>
  <c r="Q4024" i="13" s="1"/>
  <c r="N4026" i="13" l="1"/>
  <c r="O4025" i="13"/>
  <c r="P4025" i="13" s="1"/>
  <c r="Q4025" i="13" s="1"/>
  <c r="N4027" i="13" l="1"/>
  <c r="O4026" i="13"/>
  <c r="P4026" i="13" s="1"/>
  <c r="Q4026" i="13" s="1"/>
  <c r="N4028" i="13" l="1"/>
  <c r="O4027" i="13"/>
  <c r="P4027" i="13" s="1"/>
  <c r="Q4027" i="13" s="1"/>
  <c r="N4029" i="13" l="1"/>
  <c r="O4028" i="13"/>
  <c r="P4028" i="13" s="1"/>
  <c r="Q4028" i="13" s="1"/>
  <c r="N4030" i="13" l="1"/>
  <c r="O4029" i="13"/>
  <c r="P4029" i="13" s="1"/>
  <c r="Q4029" i="13" s="1"/>
  <c r="N4031" i="13" l="1"/>
  <c r="O4030" i="13"/>
  <c r="P4030" i="13" s="1"/>
  <c r="Q4030" i="13" s="1"/>
  <c r="N4032" i="13" l="1"/>
  <c r="O4031" i="13"/>
  <c r="P4031" i="13" s="1"/>
  <c r="Q4031" i="13" s="1"/>
  <c r="N4033" i="13" l="1"/>
  <c r="O4032" i="13"/>
  <c r="P4032" i="13" s="1"/>
  <c r="Q4032" i="13" s="1"/>
  <c r="N4034" i="13" l="1"/>
  <c r="O4033" i="13"/>
  <c r="P4033" i="13" s="1"/>
  <c r="Q4033" i="13" s="1"/>
  <c r="N4035" i="13" l="1"/>
  <c r="O4034" i="13"/>
  <c r="P4034" i="13" s="1"/>
  <c r="Q4034" i="13" s="1"/>
  <c r="N4036" i="13" l="1"/>
  <c r="O4035" i="13"/>
  <c r="P4035" i="13" s="1"/>
  <c r="Q4035" i="13" s="1"/>
  <c r="N4037" i="13" l="1"/>
  <c r="O4036" i="13"/>
  <c r="P4036" i="13" s="1"/>
  <c r="Q4036" i="13" s="1"/>
  <c r="N4038" i="13" l="1"/>
  <c r="O4037" i="13"/>
  <c r="P4037" i="13" s="1"/>
  <c r="Q4037" i="13" s="1"/>
  <c r="N4039" i="13" l="1"/>
  <c r="O4038" i="13"/>
  <c r="P4038" i="13" s="1"/>
  <c r="Q4038" i="13" s="1"/>
  <c r="N4040" i="13" l="1"/>
  <c r="O4039" i="13"/>
  <c r="P4039" i="13" s="1"/>
  <c r="Q4039" i="13" s="1"/>
  <c r="N4041" i="13" l="1"/>
  <c r="O4040" i="13"/>
  <c r="P4040" i="13" s="1"/>
  <c r="Q4040" i="13" s="1"/>
  <c r="N4042" i="13" l="1"/>
  <c r="O4041" i="13"/>
  <c r="P4041" i="13" s="1"/>
  <c r="Q4041" i="13" s="1"/>
  <c r="N4043" i="13" l="1"/>
  <c r="O4042" i="13"/>
  <c r="P4042" i="13" s="1"/>
  <c r="Q4042" i="13" s="1"/>
  <c r="N4044" i="13" l="1"/>
  <c r="O4043" i="13"/>
  <c r="P4043" i="13" s="1"/>
  <c r="Q4043" i="13" s="1"/>
  <c r="N4045" i="13" l="1"/>
  <c r="O4044" i="13"/>
  <c r="P4044" i="13" s="1"/>
  <c r="Q4044" i="13" s="1"/>
  <c r="N4046" i="13" l="1"/>
  <c r="O4045" i="13"/>
  <c r="P4045" i="13" s="1"/>
  <c r="Q4045" i="13" s="1"/>
  <c r="N4047" i="13" l="1"/>
  <c r="O4046" i="13"/>
  <c r="P4046" i="13" s="1"/>
  <c r="Q4046" i="13" s="1"/>
  <c r="N4048" i="13" l="1"/>
  <c r="O4047" i="13"/>
  <c r="P4047" i="13" s="1"/>
  <c r="Q4047" i="13" s="1"/>
  <c r="N4049" i="13" l="1"/>
  <c r="O4048" i="13"/>
  <c r="P4048" i="13" s="1"/>
  <c r="Q4048" i="13" s="1"/>
  <c r="N4050" i="13" l="1"/>
  <c r="O4049" i="13"/>
  <c r="P4049" i="13" s="1"/>
  <c r="Q4049" i="13" s="1"/>
  <c r="N4051" i="13" l="1"/>
  <c r="O4050" i="13"/>
  <c r="P4050" i="13" s="1"/>
  <c r="Q4050" i="13" s="1"/>
  <c r="N4052" i="13" l="1"/>
  <c r="O4051" i="13"/>
  <c r="P4051" i="13" s="1"/>
  <c r="Q4051" i="13" s="1"/>
  <c r="N4053" i="13" l="1"/>
  <c r="O4052" i="13"/>
  <c r="P4052" i="13" s="1"/>
  <c r="Q4052" i="13" s="1"/>
  <c r="N4054" i="13" l="1"/>
  <c r="O4053" i="13"/>
  <c r="P4053" i="13" s="1"/>
  <c r="Q4053" i="13" s="1"/>
  <c r="N4055" i="13" l="1"/>
  <c r="O4054" i="13"/>
  <c r="P4054" i="13" s="1"/>
  <c r="Q4054" i="13" s="1"/>
  <c r="N4056" i="13" l="1"/>
  <c r="O4055" i="13"/>
  <c r="P4055" i="13" s="1"/>
  <c r="Q4055" i="13" s="1"/>
  <c r="N4057" i="13" l="1"/>
  <c r="O4056" i="13"/>
  <c r="P4056" i="13" s="1"/>
  <c r="Q4056" i="13" s="1"/>
  <c r="N4058" i="13" l="1"/>
  <c r="O4057" i="13"/>
  <c r="P4057" i="13" s="1"/>
  <c r="Q4057" i="13" s="1"/>
  <c r="N4059" i="13" l="1"/>
  <c r="O4058" i="13"/>
  <c r="P4058" i="13" s="1"/>
  <c r="Q4058" i="13" s="1"/>
  <c r="N4060" i="13" l="1"/>
  <c r="O4059" i="13"/>
  <c r="P4059" i="13" s="1"/>
  <c r="Q4059" i="13" s="1"/>
  <c r="N4061" i="13" l="1"/>
  <c r="O4060" i="13"/>
  <c r="P4060" i="13" s="1"/>
  <c r="Q4060" i="13" s="1"/>
  <c r="N4062" i="13" l="1"/>
  <c r="O4061" i="13"/>
  <c r="P4061" i="13" s="1"/>
  <c r="Q4061" i="13" s="1"/>
  <c r="N4063" i="13" l="1"/>
  <c r="O4062" i="13"/>
  <c r="P4062" i="13" s="1"/>
  <c r="Q4062" i="13" s="1"/>
  <c r="N4064" i="13" l="1"/>
  <c r="O4063" i="13"/>
  <c r="P4063" i="13" s="1"/>
  <c r="Q4063" i="13" s="1"/>
  <c r="N4065" i="13" l="1"/>
  <c r="O4064" i="13"/>
  <c r="P4064" i="13" s="1"/>
  <c r="Q4064" i="13" s="1"/>
  <c r="N4066" i="13" l="1"/>
  <c r="O4065" i="13"/>
  <c r="P4065" i="13" s="1"/>
  <c r="Q4065" i="13" s="1"/>
  <c r="N4067" i="13" l="1"/>
  <c r="O4066" i="13"/>
  <c r="P4066" i="13" s="1"/>
  <c r="Q4066" i="13" s="1"/>
  <c r="N4068" i="13" l="1"/>
  <c r="O4067" i="13"/>
  <c r="P4067" i="13" s="1"/>
  <c r="Q4067" i="13" s="1"/>
  <c r="N4069" i="13" l="1"/>
  <c r="O4068" i="13"/>
  <c r="P4068" i="13" s="1"/>
  <c r="Q4068" i="13" s="1"/>
  <c r="N4070" i="13" l="1"/>
  <c r="O4069" i="13"/>
  <c r="P4069" i="13" s="1"/>
  <c r="Q4069" i="13" s="1"/>
  <c r="N4071" i="13" l="1"/>
  <c r="O4070" i="13"/>
  <c r="P4070" i="13" s="1"/>
  <c r="Q4070" i="13" s="1"/>
  <c r="N4072" i="13" l="1"/>
  <c r="O4071" i="13"/>
  <c r="P4071" i="13" s="1"/>
  <c r="Q4071" i="13" s="1"/>
  <c r="N4073" i="13" l="1"/>
  <c r="O4072" i="13"/>
  <c r="P4072" i="13" s="1"/>
  <c r="Q4072" i="13" s="1"/>
  <c r="N4074" i="13" l="1"/>
  <c r="O4073" i="13"/>
  <c r="P4073" i="13" s="1"/>
  <c r="Q4073" i="13" s="1"/>
  <c r="N4075" i="13" l="1"/>
  <c r="O4074" i="13"/>
  <c r="P4074" i="13" s="1"/>
  <c r="Q4074" i="13" s="1"/>
  <c r="N4076" i="13" l="1"/>
  <c r="O4075" i="13"/>
  <c r="P4075" i="13" s="1"/>
  <c r="Q4075" i="13" s="1"/>
  <c r="N4077" i="13" l="1"/>
  <c r="O4076" i="13"/>
  <c r="P4076" i="13" s="1"/>
  <c r="Q4076" i="13" s="1"/>
  <c r="N4078" i="13" l="1"/>
  <c r="O4077" i="13"/>
  <c r="P4077" i="13" s="1"/>
  <c r="Q4077" i="13" s="1"/>
  <c r="N4079" i="13" l="1"/>
  <c r="O4078" i="13"/>
  <c r="P4078" i="13" s="1"/>
  <c r="Q4078" i="13" s="1"/>
  <c r="N4080" i="13" l="1"/>
  <c r="O4079" i="13"/>
  <c r="P4079" i="13" s="1"/>
  <c r="Q4079" i="13" s="1"/>
  <c r="N4081" i="13" l="1"/>
  <c r="O4080" i="13"/>
  <c r="P4080" i="13" s="1"/>
  <c r="Q4080" i="13" s="1"/>
  <c r="N4082" i="13" l="1"/>
  <c r="O4081" i="13"/>
  <c r="P4081" i="13" s="1"/>
  <c r="Q4081" i="13" s="1"/>
  <c r="N4083" i="13" l="1"/>
  <c r="O4082" i="13"/>
  <c r="P4082" i="13" s="1"/>
  <c r="Q4082" i="13" s="1"/>
  <c r="N4084" i="13" l="1"/>
  <c r="O4083" i="13"/>
  <c r="P4083" i="13" s="1"/>
  <c r="Q4083" i="13" s="1"/>
  <c r="N4085" i="13" l="1"/>
  <c r="O4084" i="13"/>
  <c r="P4084" i="13" s="1"/>
  <c r="Q4084" i="13" s="1"/>
  <c r="N4086" i="13" l="1"/>
  <c r="O4085" i="13"/>
  <c r="P4085" i="13" s="1"/>
  <c r="Q4085" i="13" s="1"/>
  <c r="N4087" i="13" l="1"/>
  <c r="O4086" i="13"/>
  <c r="P4086" i="13" s="1"/>
  <c r="Q4086" i="13" s="1"/>
  <c r="N4088" i="13" l="1"/>
  <c r="O4087" i="13"/>
  <c r="P4087" i="13" s="1"/>
  <c r="Q4087" i="13" s="1"/>
  <c r="N4089" i="13" l="1"/>
  <c r="O4088" i="13"/>
  <c r="P4088" i="13" s="1"/>
  <c r="Q4088" i="13" s="1"/>
  <c r="N4090" i="13" l="1"/>
  <c r="O4089" i="13"/>
  <c r="P4089" i="13" s="1"/>
  <c r="Q4089" i="13" s="1"/>
  <c r="N4091" i="13" l="1"/>
  <c r="O4090" i="13"/>
  <c r="P4090" i="13" s="1"/>
  <c r="Q4090" i="13" s="1"/>
  <c r="N4092" i="13" l="1"/>
  <c r="O4091" i="13"/>
  <c r="P4091" i="13" s="1"/>
  <c r="Q4091" i="13" s="1"/>
  <c r="N4093" i="13" l="1"/>
  <c r="O4092" i="13"/>
  <c r="P4092" i="13" s="1"/>
  <c r="Q4092" i="13" s="1"/>
  <c r="N4094" i="13" l="1"/>
  <c r="O4093" i="13"/>
  <c r="P4093" i="13" s="1"/>
  <c r="Q4093" i="13" s="1"/>
  <c r="N4095" i="13" l="1"/>
  <c r="O4094" i="13"/>
  <c r="P4094" i="13" s="1"/>
  <c r="Q4094" i="13" s="1"/>
  <c r="N4096" i="13" l="1"/>
  <c r="O4095" i="13"/>
  <c r="P4095" i="13" s="1"/>
  <c r="Q4095" i="13" s="1"/>
  <c r="N4097" i="13" l="1"/>
  <c r="O4096" i="13"/>
  <c r="P4096" i="13" s="1"/>
  <c r="Q4096" i="13" s="1"/>
  <c r="N4098" i="13" l="1"/>
  <c r="O4097" i="13"/>
  <c r="P4097" i="13" s="1"/>
  <c r="Q4097" i="13" s="1"/>
  <c r="N4099" i="13" l="1"/>
  <c r="O4098" i="13"/>
  <c r="P4098" i="13" s="1"/>
  <c r="Q4098" i="13" s="1"/>
  <c r="N4100" i="13" l="1"/>
  <c r="O4099" i="13"/>
  <c r="P4099" i="13" s="1"/>
  <c r="Q4099" i="13" s="1"/>
  <c r="N4101" i="13" l="1"/>
  <c r="O4100" i="13"/>
  <c r="P4100" i="13" s="1"/>
  <c r="Q4100" i="13" s="1"/>
  <c r="N4102" i="13" l="1"/>
  <c r="O4101" i="13"/>
  <c r="P4101" i="13" s="1"/>
  <c r="Q4101" i="13" s="1"/>
  <c r="N4103" i="13" l="1"/>
  <c r="O4102" i="13"/>
  <c r="P4102" i="13" s="1"/>
  <c r="Q4102" i="13" s="1"/>
  <c r="N4104" i="13" l="1"/>
  <c r="O4103" i="13"/>
  <c r="P4103" i="13" s="1"/>
  <c r="Q4103" i="13" s="1"/>
  <c r="N4105" i="13" l="1"/>
  <c r="O4104" i="13"/>
  <c r="P4104" i="13" s="1"/>
  <c r="Q4104" i="13" s="1"/>
  <c r="N4106" i="13" l="1"/>
  <c r="O4105" i="13"/>
  <c r="P4105" i="13" s="1"/>
  <c r="Q4105" i="13" s="1"/>
  <c r="N4107" i="13" l="1"/>
  <c r="O4106" i="13"/>
  <c r="P4106" i="13" s="1"/>
  <c r="Q4106" i="13" s="1"/>
  <c r="N4108" i="13" l="1"/>
  <c r="O4107" i="13"/>
  <c r="P4107" i="13" s="1"/>
  <c r="Q4107" i="13" s="1"/>
  <c r="N4109" i="13" l="1"/>
  <c r="O4108" i="13"/>
  <c r="P4108" i="13" s="1"/>
  <c r="Q4108" i="13" s="1"/>
  <c r="N4110" i="13" l="1"/>
  <c r="O4109" i="13"/>
  <c r="P4109" i="13" s="1"/>
  <c r="Q4109" i="13" s="1"/>
  <c r="N4111" i="13" l="1"/>
  <c r="O4110" i="13"/>
  <c r="P4110" i="13" s="1"/>
  <c r="Q4110" i="13" s="1"/>
  <c r="N4112" i="13" l="1"/>
  <c r="O4111" i="13"/>
  <c r="P4111" i="13" s="1"/>
  <c r="Q4111" i="13" s="1"/>
  <c r="N4113" i="13" l="1"/>
  <c r="O4112" i="13"/>
  <c r="P4112" i="13" s="1"/>
  <c r="Q4112" i="13" s="1"/>
  <c r="N4114" i="13" l="1"/>
  <c r="O4113" i="13"/>
  <c r="P4113" i="13" s="1"/>
  <c r="Q4113" i="13" s="1"/>
  <c r="N4115" i="13" l="1"/>
  <c r="O4114" i="13"/>
  <c r="P4114" i="13" s="1"/>
  <c r="Q4114" i="13" s="1"/>
  <c r="N4116" i="13" l="1"/>
  <c r="O4115" i="13"/>
  <c r="P4115" i="13" s="1"/>
  <c r="Q4115" i="13" s="1"/>
  <c r="N4117" i="13" l="1"/>
  <c r="O4116" i="13"/>
  <c r="P4116" i="13" s="1"/>
  <c r="Q4116" i="13" s="1"/>
  <c r="N4118" i="13" l="1"/>
  <c r="O4117" i="13"/>
  <c r="P4117" i="13" s="1"/>
  <c r="Q4117" i="13" s="1"/>
  <c r="N4119" i="13" l="1"/>
  <c r="O4118" i="13"/>
  <c r="P4118" i="13" s="1"/>
  <c r="Q4118" i="13" s="1"/>
  <c r="N4120" i="13" l="1"/>
  <c r="O4119" i="13"/>
  <c r="P4119" i="13" s="1"/>
  <c r="Q4119" i="13" s="1"/>
  <c r="N4121" i="13" l="1"/>
  <c r="O4120" i="13"/>
  <c r="P4120" i="13" s="1"/>
  <c r="Q4120" i="13" s="1"/>
  <c r="N4122" i="13" l="1"/>
  <c r="O4121" i="13"/>
  <c r="P4121" i="13" s="1"/>
  <c r="Q4121" i="13" s="1"/>
  <c r="N4123" i="13" l="1"/>
  <c r="O4122" i="13"/>
  <c r="P4122" i="13" s="1"/>
  <c r="Q4122" i="13" s="1"/>
  <c r="N4124" i="13" l="1"/>
  <c r="O4123" i="13"/>
  <c r="P4123" i="13" s="1"/>
  <c r="Q4123" i="13" s="1"/>
  <c r="N4125" i="13" l="1"/>
  <c r="O4124" i="13"/>
  <c r="P4124" i="13" s="1"/>
  <c r="Q4124" i="13" s="1"/>
  <c r="N4126" i="13" l="1"/>
  <c r="O4125" i="13"/>
  <c r="P4125" i="13" s="1"/>
  <c r="Q4125" i="13" s="1"/>
  <c r="N4127" i="13" l="1"/>
  <c r="O4126" i="13"/>
  <c r="P4126" i="13" s="1"/>
  <c r="Q4126" i="13" s="1"/>
  <c r="N4128" i="13" l="1"/>
  <c r="O4127" i="13"/>
  <c r="P4127" i="13" s="1"/>
  <c r="Q4127" i="13" s="1"/>
  <c r="N4129" i="13" l="1"/>
  <c r="O4128" i="13"/>
  <c r="P4128" i="13" s="1"/>
  <c r="Q4128" i="13" s="1"/>
  <c r="N4130" i="13" l="1"/>
  <c r="O4129" i="13"/>
  <c r="P4129" i="13" s="1"/>
  <c r="Q4129" i="13" s="1"/>
  <c r="N4131" i="13" l="1"/>
  <c r="O4130" i="13"/>
  <c r="P4130" i="13" s="1"/>
  <c r="Q4130" i="13" s="1"/>
  <c r="N4132" i="13" l="1"/>
  <c r="O4131" i="13"/>
  <c r="P4131" i="13" s="1"/>
  <c r="Q4131" i="13" s="1"/>
  <c r="N4133" i="13" l="1"/>
  <c r="O4132" i="13"/>
  <c r="P4132" i="13" s="1"/>
  <c r="Q4132" i="13" s="1"/>
  <c r="N4134" i="13" l="1"/>
  <c r="O4133" i="13"/>
  <c r="P4133" i="13" s="1"/>
  <c r="Q4133" i="13" s="1"/>
  <c r="N4135" i="13" l="1"/>
  <c r="O4134" i="13"/>
  <c r="P4134" i="13" s="1"/>
  <c r="Q4134" i="13" s="1"/>
  <c r="N4136" i="13" l="1"/>
  <c r="O4135" i="13"/>
  <c r="P4135" i="13" s="1"/>
  <c r="Q4135" i="13" s="1"/>
  <c r="N4137" i="13" l="1"/>
  <c r="O4136" i="13"/>
  <c r="P4136" i="13" s="1"/>
  <c r="Q4136" i="13" s="1"/>
  <c r="N4138" i="13" l="1"/>
  <c r="O4137" i="13"/>
  <c r="P4137" i="13" s="1"/>
  <c r="Q4137" i="13" s="1"/>
  <c r="N4139" i="13" l="1"/>
  <c r="O4138" i="13"/>
  <c r="P4138" i="13" s="1"/>
  <c r="Q4138" i="13" s="1"/>
  <c r="N4140" i="13" l="1"/>
  <c r="O4139" i="13"/>
  <c r="P4139" i="13" s="1"/>
  <c r="Q4139" i="13" s="1"/>
  <c r="N4141" i="13" l="1"/>
  <c r="O4140" i="13"/>
  <c r="P4140" i="13" s="1"/>
  <c r="Q4140" i="13" s="1"/>
  <c r="N4142" i="13" l="1"/>
  <c r="O4141" i="13"/>
  <c r="P4141" i="13" s="1"/>
  <c r="Q4141" i="13" s="1"/>
  <c r="N4143" i="13" l="1"/>
  <c r="O4142" i="13"/>
  <c r="P4142" i="13" s="1"/>
  <c r="Q4142" i="13" s="1"/>
  <c r="N4144" i="13" l="1"/>
  <c r="O4143" i="13"/>
  <c r="P4143" i="13" s="1"/>
  <c r="Q4143" i="13" s="1"/>
  <c r="N4145" i="13" l="1"/>
  <c r="O4144" i="13"/>
  <c r="P4144" i="13" s="1"/>
  <c r="Q4144" i="13" s="1"/>
  <c r="N4146" i="13" l="1"/>
  <c r="O4145" i="13"/>
  <c r="P4145" i="13" s="1"/>
  <c r="Q4145" i="13" s="1"/>
  <c r="N4147" i="13" l="1"/>
  <c r="O4146" i="13"/>
  <c r="P4146" i="13" s="1"/>
  <c r="Q4146" i="13" s="1"/>
  <c r="N4148" i="13" l="1"/>
  <c r="O4147" i="13"/>
  <c r="P4147" i="13" s="1"/>
  <c r="Q4147" i="13" s="1"/>
  <c r="N4149" i="13" l="1"/>
  <c r="O4148" i="13"/>
  <c r="P4148" i="13" s="1"/>
  <c r="Q4148" i="13" s="1"/>
  <c r="N4150" i="13" l="1"/>
  <c r="O4149" i="13"/>
  <c r="P4149" i="13" s="1"/>
  <c r="Q4149" i="13" s="1"/>
  <c r="N4151" i="13" l="1"/>
  <c r="O4150" i="13"/>
  <c r="P4150" i="13" s="1"/>
  <c r="Q4150" i="13" s="1"/>
  <c r="N4152" i="13" l="1"/>
  <c r="O4151" i="13"/>
  <c r="P4151" i="13" s="1"/>
  <c r="Q4151" i="13" s="1"/>
  <c r="N4153" i="13" l="1"/>
  <c r="O4152" i="13"/>
  <c r="P4152" i="13" s="1"/>
  <c r="Q4152" i="13" s="1"/>
  <c r="N4154" i="13" l="1"/>
  <c r="O4153" i="13"/>
  <c r="P4153" i="13" s="1"/>
  <c r="Q4153" i="13" s="1"/>
  <c r="N4155" i="13" l="1"/>
  <c r="O4154" i="13"/>
  <c r="P4154" i="13" s="1"/>
  <c r="Q4154" i="13" s="1"/>
  <c r="N4156" i="13" l="1"/>
  <c r="O4155" i="13"/>
  <c r="P4155" i="13" s="1"/>
  <c r="Q4155" i="13" s="1"/>
  <c r="N4157" i="13" l="1"/>
  <c r="O4156" i="13"/>
  <c r="P4156" i="13" s="1"/>
  <c r="Q4156" i="13" s="1"/>
  <c r="N4158" i="13" l="1"/>
  <c r="O4157" i="13"/>
  <c r="P4157" i="13" s="1"/>
  <c r="Q4157" i="13" s="1"/>
  <c r="N4159" i="13" l="1"/>
  <c r="O4158" i="13"/>
  <c r="P4158" i="13" s="1"/>
  <c r="Q4158" i="13" s="1"/>
  <c r="N4160" i="13" l="1"/>
  <c r="O4159" i="13"/>
  <c r="P4159" i="13" s="1"/>
  <c r="Q4159" i="13" s="1"/>
  <c r="N4161" i="13" l="1"/>
  <c r="O4160" i="13"/>
  <c r="P4160" i="13" s="1"/>
  <c r="Q4160" i="13" s="1"/>
  <c r="N4162" i="13" l="1"/>
  <c r="O4161" i="13"/>
  <c r="P4161" i="13" s="1"/>
  <c r="Q4161" i="13" s="1"/>
  <c r="N4163" i="13" l="1"/>
  <c r="O4162" i="13"/>
  <c r="P4162" i="13" s="1"/>
  <c r="Q4162" i="13" s="1"/>
  <c r="N4164" i="13" l="1"/>
  <c r="O4163" i="13"/>
  <c r="P4163" i="13" s="1"/>
  <c r="Q4163" i="13" s="1"/>
  <c r="N4165" i="13" l="1"/>
  <c r="O4164" i="13"/>
  <c r="P4164" i="13" s="1"/>
  <c r="Q4164" i="13" s="1"/>
  <c r="N4166" i="13" l="1"/>
  <c r="O4165" i="13"/>
  <c r="P4165" i="13" s="1"/>
  <c r="Q4165" i="13" s="1"/>
  <c r="N4167" i="13" l="1"/>
  <c r="O4166" i="13"/>
  <c r="P4166" i="13" s="1"/>
  <c r="Q4166" i="13" s="1"/>
  <c r="N4168" i="13" l="1"/>
  <c r="O4167" i="13"/>
  <c r="P4167" i="13" s="1"/>
  <c r="Q4167" i="13" s="1"/>
  <c r="N4169" i="13" l="1"/>
  <c r="O4168" i="13"/>
  <c r="P4168" i="13" s="1"/>
  <c r="Q4168" i="13" s="1"/>
  <c r="N4170" i="13" l="1"/>
  <c r="O4169" i="13"/>
  <c r="P4169" i="13" s="1"/>
  <c r="Q4169" i="13" s="1"/>
  <c r="N4171" i="13" l="1"/>
  <c r="O4170" i="13"/>
  <c r="P4170" i="13" s="1"/>
  <c r="Q4170" i="13" s="1"/>
  <c r="N4172" i="13" l="1"/>
  <c r="O4171" i="13"/>
  <c r="P4171" i="13" s="1"/>
  <c r="Q4171" i="13" s="1"/>
  <c r="N4173" i="13" l="1"/>
  <c r="O4172" i="13"/>
  <c r="P4172" i="13" s="1"/>
  <c r="Q4172" i="13" s="1"/>
  <c r="N4174" i="13" l="1"/>
  <c r="O4173" i="13"/>
  <c r="P4173" i="13" s="1"/>
  <c r="Q4173" i="13" s="1"/>
  <c r="N4175" i="13" l="1"/>
  <c r="O4174" i="13"/>
  <c r="P4174" i="13" s="1"/>
  <c r="Q4174" i="13" s="1"/>
  <c r="N4176" i="13" l="1"/>
  <c r="O4175" i="13"/>
  <c r="P4175" i="13" s="1"/>
  <c r="Q4175" i="13" s="1"/>
  <c r="N4177" i="13" l="1"/>
  <c r="O4176" i="13"/>
  <c r="P4176" i="13" s="1"/>
  <c r="Q4176" i="13" s="1"/>
  <c r="N4178" i="13" l="1"/>
  <c r="O4177" i="13"/>
  <c r="P4177" i="13" s="1"/>
  <c r="Q4177" i="13" s="1"/>
  <c r="N4179" i="13" l="1"/>
  <c r="O4178" i="13"/>
  <c r="P4178" i="13" s="1"/>
  <c r="Q4178" i="13" s="1"/>
  <c r="N4180" i="13" l="1"/>
  <c r="O4179" i="13"/>
  <c r="P4179" i="13" s="1"/>
  <c r="Q4179" i="13" s="1"/>
  <c r="N4181" i="13" l="1"/>
  <c r="O4180" i="13"/>
  <c r="P4180" i="13" s="1"/>
  <c r="Q4180" i="13" s="1"/>
  <c r="N4182" i="13" l="1"/>
  <c r="O4181" i="13"/>
  <c r="P4181" i="13" s="1"/>
  <c r="Q4181" i="13" s="1"/>
  <c r="N4183" i="13" l="1"/>
  <c r="O4182" i="13"/>
  <c r="P4182" i="13" s="1"/>
  <c r="Q4182" i="13" s="1"/>
  <c r="N4184" i="13" l="1"/>
  <c r="O4183" i="13"/>
  <c r="P4183" i="13" s="1"/>
  <c r="Q4183" i="13" s="1"/>
  <c r="N4185" i="13" l="1"/>
  <c r="O4184" i="13"/>
  <c r="P4184" i="13" s="1"/>
  <c r="Q4184" i="13" s="1"/>
  <c r="N4186" i="13" l="1"/>
  <c r="O4185" i="13"/>
  <c r="P4185" i="13" s="1"/>
  <c r="Q4185" i="13" s="1"/>
  <c r="N4187" i="13" l="1"/>
  <c r="O4186" i="13"/>
  <c r="P4186" i="13" s="1"/>
  <c r="Q4186" i="13" s="1"/>
  <c r="N4188" i="13" l="1"/>
  <c r="O4187" i="13"/>
  <c r="P4187" i="13" s="1"/>
  <c r="Q4187" i="13" s="1"/>
  <c r="N4189" i="13" l="1"/>
  <c r="O4188" i="13"/>
  <c r="P4188" i="13" s="1"/>
  <c r="Q4188" i="13" s="1"/>
  <c r="N4190" i="13" l="1"/>
  <c r="O4189" i="13"/>
  <c r="P4189" i="13" s="1"/>
  <c r="Q4189" i="13" s="1"/>
  <c r="N4191" i="13" l="1"/>
  <c r="O4190" i="13"/>
  <c r="P4190" i="13" s="1"/>
  <c r="Q4190" i="13" s="1"/>
  <c r="N4192" i="13" l="1"/>
  <c r="O4191" i="13"/>
  <c r="P4191" i="13" s="1"/>
  <c r="Q4191" i="13" s="1"/>
  <c r="N4193" i="13" l="1"/>
  <c r="O4192" i="13"/>
  <c r="P4192" i="13" s="1"/>
  <c r="Q4192" i="13" s="1"/>
  <c r="N4194" i="13" l="1"/>
  <c r="O4193" i="13"/>
  <c r="P4193" i="13" s="1"/>
  <c r="Q4193" i="13" s="1"/>
  <c r="N4195" i="13" l="1"/>
  <c r="O4194" i="13"/>
  <c r="P4194" i="13" s="1"/>
  <c r="Q4194" i="13" s="1"/>
  <c r="N4196" i="13" l="1"/>
  <c r="O4195" i="13"/>
  <c r="P4195" i="13" s="1"/>
  <c r="Q4195" i="13" s="1"/>
  <c r="N4197" i="13" l="1"/>
  <c r="O4196" i="13"/>
  <c r="P4196" i="13" s="1"/>
  <c r="Q4196" i="13" s="1"/>
  <c r="N4198" i="13" l="1"/>
  <c r="O4197" i="13"/>
  <c r="P4197" i="13" s="1"/>
  <c r="Q4197" i="13" s="1"/>
  <c r="N4199" i="13" l="1"/>
  <c r="O4198" i="13"/>
  <c r="P4198" i="13" s="1"/>
  <c r="Q4198" i="13" s="1"/>
  <c r="N4200" i="13" l="1"/>
  <c r="O4199" i="13"/>
  <c r="P4199" i="13" s="1"/>
  <c r="Q4199" i="13" s="1"/>
  <c r="N4201" i="13" l="1"/>
  <c r="O4200" i="13"/>
  <c r="P4200" i="13" s="1"/>
  <c r="Q4200" i="13" s="1"/>
  <c r="N4202" i="13" l="1"/>
  <c r="O4201" i="13"/>
  <c r="P4201" i="13" s="1"/>
  <c r="Q4201" i="13" s="1"/>
  <c r="N4203" i="13" l="1"/>
  <c r="O4202" i="13"/>
  <c r="P4202" i="13" s="1"/>
  <c r="Q4202" i="13" s="1"/>
  <c r="N4204" i="13" l="1"/>
  <c r="O4203" i="13"/>
  <c r="P4203" i="13" s="1"/>
  <c r="Q4203" i="13" s="1"/>
  <c r="N4205" i="13" l="1"/>
  <c r="O4204" i="13"/>
  <c r="P4204" i="13" s="1"/>
  <c r="Q4204" i="13" s="1"/>
  <c r="N4206" i="13" l="1"/>
  <c r="O4205" i="13"/>
  <c r="P4205" i="13" s="1"/>
  <c r="Q4205" i="13" s="1"/>
  <c r="N4207" i="13" l="1"/>
  <c r="O4207" i="13" s="1"/>
  <c r="O4206" i="13"/>
  <c r="P4206" i="13" s="1"/>
  <c r="Q4206" i="13" s="1"/>
  <c r="AD43" i="13" l="1"/>
  <c r="AB44" i="13"/>
  <c r="AB42" i="13"/>
  <c r="AC42" i="13"/>
  <c r="AD44" i="13"/>
  <c r="AA45" i="13"/>
  <c r="AD42" i="13"/>
  <c r="AA43" i="13"/>
  <c r="AA42" i="13"/>
  <c r="AB43" i="13"/>
  <c r="AC43" i="13"/>
  <c r="Z43" i="13"/>
  <c r="Z42" i="13"/>
  <c r="AD45" i="13"/>
  <c r="AB45" i="13"/>
  <c r="Z45" i="13"/>
  <c r="AA44" i="13"/>
  <c r="AC44" i="13"/>
  <c r="Z44" i="13"/>
  <c r="AC45" i="13"/>
  <c r="AD48" i="13"/>
  <c r="AD41" i="13"/>
  <c r="Z41" i="13"/>
  <c r="AD46" i="13"/>
  <c r="AC41" i="13"/>
  <c r="AA41" i="13"/>
  <c r="AC46" i="13"/>
  <c r="AB41" i="13"/>
  <c r="AA46" i="13"/>
  <c r="Z46" i="13"/>
  <c r="AB46" i="13"/>
  <c r="AC47" i="13"/>
  <c r="AA47" i="13"/>
  <c r="AD47" i="13"/>
  <c r="AB47" i="13"/>
  <c r="Z47" i="13"/>
  <c r="Z50" i="13"/>
  <c r="AB48" i="13"/>
  <c r="Z48" i="13"/>
  <c r="AC48" i="13"/>
  <c r="AA48" i="13"/>
  <c r="AC49" i="13"/>
  <c r="Z49" i="13"/>
  <c r="AA49" i="13"/>
  <c r="AD49" i="13"/>
  <c r="AB49" i="13"/>
  <c r="AC50" i="13"/>
  <c r="AB50" i="13"/>
  <c r="AD50" i="13"/>
  <c r="AA50" i="13"/>
  <c r="AD51" i="13"/>
  <c r="AC51" i="13"/>
  <c r="AB51" i="13"/>
  <c r="Z51" i="13"/>
  <c r="AA51" i="13"/>
  <c r="AA52" i="13"/>
  <c r="AC52" i="13"/>
  <c r="AB52" i="13"/>
  <c r="AD52" i="13"/>
  <c r="Z52" i="13"/>
  <c r="AB53" i="13"/>
  <c r="AC53" i="13"/>
  <c r="AD53" i="13"/>
  <c r="AA53" i="13"/>
  <c r="Z53" i="13"/>
  <c r="AC54" i="13"/>
  <c r="Z54" i="13"/>
  <c r="AA54" i="13"/>
  <c r="AB54" i="13"/>
  <c r="AD54" i="13"/>
  <c r="AA55" i="13"/>
  <c r="AC55" i="13"/>
  <c r="Z55" i="13"/>
  <c r="AD56" i="13"/>
  <c r="AD55" i="13"/>
  <c r="AB55" i="13"/>
  <c r="Z56" i="13"/>
  <c r="AA56" i="13"/>
  <c r="AC56" i="13"/>
  <c r="AB56" i="13"/>
  <c r="AB58" i="13"/>
  <c r="AB57" i="13"/>
  <c r="AD57" i="13"/>
  <c r="Z57" i="13"/>
  <c r="AC57" i="13"/>
  <c r="AA57" i="13"/>
  <c r="Z58" i="13"/>
  <c r="AD58" i="13"/>
  <c r="AA58" i="13"/>
  <c r="AC58" i="13"/>
  <c r="AA61" i="13"/>
  <c r="Z59" i="13"/>
  <c r="AC59" i="13"/>
  <c r="AD59" i="13"/>
  <c r="AB59" i="13"/>
  <c r="AA59" i="13"/>
  <c r="AC60" i="13"/>
  <c r="Z60" i="13"/>
  <c r="AB60" i="13"/>
  <c r="AA60" i="13"/>
  <c r="AD60" i="13"/>
  <c r="AB61" i="13"/>
  <c r="Z61" i="13"/>
  <c r="AC61" i="13"/>
  <c r="AD61" i="13"/>
  <c r="AD62" i="13"/>
  <c r="Z62" i="13"/>
  <c r="AC62" i="13"/>
  <c r="AA62" i="13"/>
  <c r="AB62" i="13"/>
  <c r="AC63" i="13"/>
  <c r="AD63" i="13"/>
  <c r="Z64" i="13"/>
  <c r="AB63" i="13"/>
  <c r="Z63" i="13"/>
  <c r="AA63" i="13"/>
  <c r="AB64" i="13"/>
  <c r="AA64" i="13"/>
  <c r="AD64" i="13"/>
  <c r="AC64" i="13"/>
  <c r="Z65" i="13"/>
  <c r="AD65" i="13"/>
  <c r="AA65" i="13"/>
  <c r="AD66" i="13"/>
  <c r="AC65" i="13"/>
  <c r="AB65" i="13"/>
  <c r="AC66" i="13"/>
  <c r="AA66" i="13"/>
  <c r="AB66" i="13"/>
  <c r="Z66" i="13"/>
  <c r="AC67" i="13"/>
  <c r="AB67" i="13"/>
  <c r="Z67" i="13"/>
  <c r="AA67" i="13"/>
  <c r="AB68" i="13"/>
  <c r="AD68" i="13"/>
  <c r="AA68" i="13"/>
  <c r="AD67" i="13"/>
  <c r="Z68" i="13"/>
  <c r="AC68" i="13"/>
  <c r="AD69" i="13"/>
  <c r="AB69" i="13"/>
  <c r="AA69" i="13"/>
  <c r="Z69" i="13"/>
  <c r="AB70" i="13"/>
  <c r="AD70" i="13"/>
  <c r="AC69" i="13"/>
  <c r="Z70" i="13"/>
  <c r="AC70" i="13"/>
  <c r="AA70" i="13"/>
  <c r="P4207" i="13"/>
  <c r="Q4207" i="13" s="1"/>
  <c r="Z8" i="13"/>
  <c r="AC11" i="13"/>
  <c r="Z11" i="13"/>
  <c r="AC9" i="13"/>
  <c r="AD9" i="13"/>
  <c r="AA9" i="13"/>
  <c r="Z9" i="13"/>
  <c r="AC10" i="13"/>
  <c r="AB11" i="13"/>
  <c r="AC8" i="13"/>
  <c r="AD11" i="13"/>
  <c r="AD8" i="13"/>
  <c r="AD10" i="13"/>
  <c r="AB10" i="13"/>
  <c r="AA8" i="13"/>
  <c r="AB8" i="13"/>
  <c r="AA11" i="13"/>
  <c r="AB9" i="13"/>
  <c r="AA10" i="13"/>
  <c r="Z10" i="13"/>
  <c r="AC12" i="13"/>
  <c r="AD12" i="13"/>
  <c r="AA12" i="13"/>
  <c r="AB12" i="13"/>
  <c r="Z12" i="13"/>
  <c r="AB13" i="13"/>
  <c r="AA13" i="13"/>
  <c r="AD13" i="13"/>
  <c r="AC13" i="13"/>
  <c r="Z13" i="13"/>
  <c r="AB14" i="13"/>
  <c r="AC14" i="13"/>
  <c r="AD14" i="13"/>
  <c r="AA14" i="13"/>
  <c r="Z14" i="13"/>
  <c r="AC15" i="13"/>
  <c r="AD15" i="13"/>
  <c r="AA15" i="13"/>
  <c r="Z15" i="13"/>
  <c r="AB15" i="13"/>
  <c r="AA16" i="13"/>
  <c r="AD16" i="13"/>
  <c r="AB16" i="13"/>
  <c r="Z16" i="13"/>
  <c r="AB17" i="13"/>
  <c r="AC16" i="13"/>
  <c r="Z17" i="13"/>
  <c r="AA17" i="13"/>
  <c r="AC17" i="13"/>
  <c r="AD17" i="13"/>
  <c r="Z18" i="13"/>
  <c r="AA18" i="13"/>
  <c r="AC18" i="13"/>
  <c r="AD18" i="13"/>
  <c r="AB18" i="13"/>
  <c r="AB19" i="13"/>
  <c r="AD19" i="13"/>
  <c r="AC19" i="13"/>
  <c r="Z19" i="13"/>
  <c r="AA19" i="13"/>
  <c r="AD20" i="13"/>
  <c r="AB20" i="13"/>
  <c r="AC20" i="13"/>
  <c r="Z20" i="13"/>
  <c r="AA20" i="13"/>
  <c r="AD21" i="13"/>
  <c r="AC21" i="13"/>
  <c r="Z21" i="13"/>
  <c r="AB21" i="13"/>
  <c r="Z23" i="13"/>
  <c r="AB22" i="13"/>
  <c r="Z22" i="13"/>
  <c r="AC22" i="13"/>
  <c r="AD22" i="13"/>
  <c r="AA21" i="13"/>
  <c r="AA22" i="13"/>
  <c r="AA23" i="13"/>
  <c r="AC23" i="13"/>
  <c r="AB23" i="13"/>
  <c r="AD23" i="13"/>
  <c r="Z24" i="13"/>
  <c r="AD24" i="13"/>
  <c r="AB24" i="13"/>
  <c r="AC24" i="13"/>
  <c r="AA24" i="13"/>
  <c r="AC25" i="13"/>
  <c r="AB25" i="13"/>
  <c r="Z25" i="13"/>
  <c r="AA25" i="13"/>
  <c r="AD25" i="13"/>
  <c r="AB26" i="13"/>
  <c r="Z26" i="13"/>
  <c r="AC26" i="13"/>
  <c r="AA26" i="13"/>
  <c r="AD26" i="13"/>
  <c r="AA27" i="13"/>
  <c r="Z27" i="13"/>
  <c r="AC27" i="13"/>
  <c r="AD27" i="13"/>
  <c r="AB28" i="13"/>
  <c r="AB27" i="13"/>
  <c r="AD28" i="13"/>
  <c r="AC28" i="13"/>
  <c r="Z28" i="13"/>
  <c r="AA28" i="13"/>
  <c r="AA29" i="13"/>
  <c r="AD29" i="13"/>
  <c r="AB29" i="13"/>
  <c r="AC29" i="13"/>
  <c r="Z30" i="13"/>
  <c r="AB30" i="13"/>
  <c r="AD30" i="13"/>
  <c r="Z29" i="13"/>
  <c r="AA31" i="13"/>
  <c r="AC31" i="13"/>
  <c r="Z31" i="13"/>
  <c r="AC30" i="13"/>
  <c r="AB31" i="13"/>
  <c r="AA30" i="13"/>
  <c r="AD31" i="13"/>
  <c r="AD33" i="13"/>
  <c r="AD32" i="13"/>
  <c r="AC32" i="13"/>
  <c r="AA32" i="13"/>
  <c r="Z32" i="13"/>
  <c r="Z34" i="13"/>
  <c r="AC33" i="13"/>
  <c r="AB32" i="13"/>
  <c r="AB33" i="13"/>
  <c r="AA34" i="13"/>
  <c r="AA33" i="13"/>
  <c r="Z33" i="13"/>
  <c r="AB34" i="13"/>
  <c r="AD34" i="13"/>
  <c r="AC34" i="13"/>
  <c r="AC35" i="13"/>
  <c r="AA35" i="13"/>
  <c r="Z35" i="13"/>
  <c r="AB35" i="13"/>
  <c r="AD35" i="13"/>
  <c r="AD36" i="13"/>
  <c r="AC36" i="13"/>
  <c r="Z36" i="13"/>
  <c r="AA36" i="13"/>
  <c r="AB36" i="13"/>
  <c r="AC37" i="13"/>
  <c r="AB37" i="13"/>
  <c r="AA37" i="13"/>
  <c r="AD37" i="13"/>
  <c r="Z37" i="13"/>
  <c r="T20" i="13"/>
  <c r="T24" i="13"/>
  <c r="T23" i="13"/>
  <c r="T22" i="13"/>
  <c r="T35" i="13"/>
  <c r="T34" i="13"/>
  <c r="T9" i="13"/>
  <c r="T11" i="13"/>
  <c r="T15" i="13"/>
  <c r="T19" i="13"/>
  <c r="T26" i="13"/>
  <c r="T30" i="13"/>
  <c r="T33" i="13"/>
  <c r="T31" i="13"/>
  <c r="T27" i="13"/>
  <c r="T18" i="13"/>
  <c r="T14" i="13"/>
  <c r="T10" i="13"/>
  <c r="T8" i="13"/>
  <c r="T13" i="13"/>
  <c r="T17" i="13"/>
  <c r="T25" i="13"/>
  <c r="T29" i="13"/>
  <c r="T32" i="13"/>
  <c r="T28" i="13"/>
  <c r="T21" i="13"/>
  <c r="T16" i="13"/>
  <c r="T12" i="13"/>
</calcChain>
</file>

<file path=xl/sharedStrings.xml><?xml version="1.0" encoding="utf-8"?>
<sst xmlns="http://schemas.openxmlformats.org/spreadsheetml/2006/main" count="8740" uniqueCount="4298">
  <si>
    <t>End Sheet</t>
  </si>
  <si>
    <t>Workings</t>
  </si>
  <si>
    <t>[$]</t>
  </si>
  <si>
    <t>Formats</t>
  </si>
  <si>
    <t>Formatting Legend</t>
  </si>
  <si>
    <t>User Variable Assumption (0 decimal places)</t>
  </si>
  <si>
    <t>User Variable Assumption (2 decimal places)</t>
  </si>
  <si>
    <t>User Variable Assumption (percentage)</t>
  </si>
  <si>
    <t>User Variable Assumption (date)</t>
  </si>
  <si>
    <t>Calculation (0 decimal places)</t>
  </si>
  <si>
    <t>Calculation (2 decimal places)</t>
  </si>
  <si>
    <t>Calculation (percentage)</t>
  </si>
  <si>
    <t>Calculation (date)</t>
  </si>
  <si>
    <t>Units label</t>
  </si>
  <si>
    <t>Non Variable Assumption (0 decimal places)</t>
  </si>
  <si>
    <t>Bold Label</t>
  </si>
  <si>
    <t>Label</t>
  </si>
  <si>
    <t>Top Sheet header</t>
  </si>
  <si>
    <t>Section header</t>
  </si>
  <si>
    <t>Unique formula in row</t>
  </si>
  <si>
    <t>red font</t>
  </si>
  <si>
    <t>Calculation (negative, 0 decimal places)</t>
  </si>
  <si>
    <t>Cell to be populated by model author</t>
  </si>
  <si>
    <t>Calculations</t>
  </si>
  <si>
    <t>ModelOff 2017 - Round 2 - Section 2</t>
  </si>
  <si>
    <t>The times listed are the scheduled departure times from each station (with the exception of the last stop on each line, which is the scheduled arrival time).</t>
  </si>
  <si>
    <t>Red - Inbound</t>
  </si>
  <si>
    <t>Frequency (mins)</t>
  </si>
  <si>
    <t>M</t>
  </si>
  <si>
    <t>L</t>
  </si>
  <si>
    <t>K</t>
  </si>
  <si>
    <t>J</t>
  </si>
  <si>
    <t>I</t>
  </si>
  <si>
    <t>H</t>
  </si>
  <si>
    <t xml:space="preserve">AM </t>
  </si>
  <si>
    <t>Mid</t>
  </si>
  <si>
    <t>PM</t>
  </si>
  <si>
    <t>Evening</t>
  </si>
  <si>
    <t>Final service</t>
  </si>
  <si>
    <t>Red - Outbound</t>
  </si>
  <si>
    <t>Yellow - Inbound</t>
  </si>
  <si>
    <t>Z</t>
  </si>
  <si>
    <t>Y</t>
  </si>
  <si>
    <t>X</t>
  </si>
  <si>
    <t>W</t>
  </si>
  <si>
    <t>Yellow - Outbound</t>
  </si>
  <si>
    <t>Blue - Inbound</t>
  </si>
  <si>
    <t>A</t>
  </si>
  <si>
    <t>B</t>
  </si>
  <si>
    <t>Blue - Outbound</t>
  </si>
  <si>
    <t>Departs (except final station, which is arrival time)</t>
  </si>
  <si>
    <t>5 weekdays of data for all train lines</t>
  </si>
  <si>
    <t>6-Nov 9:00PM R/O/H</t>
  </si>
  <si>
    <t>9/Nov 1:18PM Y-O-X</t>
  </si>
  <si>
    <t>Y/O/Z 6:16PM 10-Nov</t>
  </si>
  <si>
    <t>Y-I-W 7-Nov 6:54PM</t>
  </si>
  <si>
    <t>Y-I-Y 9:17PM 8-Nov</t>
  </si>
  <si>
    <t>9-Nov R-O-J 5:51PM</t>
  </si>
  <si>
    <t>B:I:A 8-Nov 7:30AM</t>
  </si>
  <si>
    <t>6:48PM B/O/A 7-Nov</t>
  </si>
  <si>
    <t>7/Nov R-O-J 8:31AM</t>
  </si>
  <si>
    <t>ROM 1:11PM 9/Nov</t>
  </si>
  <si>
    <t>YIZ 7/Nov 12:32PM</t>
  </si>
  <si>
    <t>10/Nov 5:42PM BOH</t>
  </si>
  <si>
    <t>R-I-M 10/Nov 7:22AM</t>
  </si>
  <si>
    <t>Y/I/Z 12:32PM 6-Nov</t>
  </si>
  <si>
    <t>Y-O-Z 6:19PM 9-Nov</t>
  </si>
  <si>
    <t>Y:I:Y 9:21PM 7/Nov</t>
  </si>
  <si>
    <t>8:40AM 9/Nov RIM</t>
  </si>
  <si>
    <t>R:O:I 9-Nov 1:07PM</t>
  </si>
  <si>
    <t>10:43AM ROJ 9/Nov</t>
  </si>
  <si>
    <t>7/Nov Y:O:Y 10:25AM</t>
  </si>
  <si>
    <t>Y-I-W 8:31AM 10-Nov</t>
  </si>
  <si>
    <t>YOH 5:40PM 6/Nov</t>
  </si>
  <si>
    <t>R-I-I 8:39PM 10-Nov</t>
  </si>
  <si>
    <t>R-I-K 8:23PM 8/Nov</t>
  </si>
  <si>
    <t>8-Nov 10:14PM R:O:J</t>
  </si>
  <si>
    <t>7:41AM RIM 10-Nov</t>
  </si>
  <si>
    <t>11:22AM ROK 6/Nov</t>
  </si>
  <si>
    <t>R/O/K 8/Nov 6:06PM</t>
  </si>
  <si>
    <t>10-Nov Y-I-Y 2:49PM</t>
  </si>
  <si>
    <t>10/Nov 11:01AM R/O/H</t>
  </si>
  <si>
    <t>10/Nov R/O/K 5:44PM</t>
  </si>
  <si>
    <t>9:51AM R-I-K 6/Nov</t>
  </si>
  <si>
    <t>R/I/J 6-Nov 4:04PM</t>
  </si>
  <si>
    <t>6-Nov RIH 8:36PM</t>
  </si>
  <si>
    <t>BIB 7/Nov 9:22PM</t>
  </si>
  <si>
    <t>7:34AM YIW 6/Nov</t>
  </si>
  <si>
    <t>2:44PM Y/I/Y 9-Nov</t>
  </si>
  <si>
    <t>10/Nov R/I/M 6:19PM</t>
  </si>
  <si>
    <t>1:24PM 7/Nov B/I/H</t>
  </si>
  <si>
    <t>1:42PM R-O-J 9-Nov</t>
  </si>
  <si>
    <t>6-Nov Y:I:X 10:29PM</t>
  </si>
  <si>
    <t>B:I:A 9:39AM 7/Nov</t>
  </si>
  <si>
    <t>Y:I:X 6/Nov 6:54PM</t>
  </si>
  <si>
    <t>ROL 8-Nov 1:31PM</t>
  </si>
  <si>
    <t>YIW 8:15AM 7/Nov</t>
  </si>
  <si>
    <t>3:36PM 8/Nov R-O-I</t>
  </si>
  <si>
    <t>R/I/M 6-Nov 12:01PM</t>
  </si>
  <si>
    <t>10-Nov R:I:J 11:00AM</t>
  </si>
  <si>
    <t>7:06PM 9-Nov ROI</t>
  </si>
  <si>
    <t>10-Nov R:O:J 3:11PM</t>
  </si>
  <si>
    <t>4:30PM RIJ 9-Nov</t>
  </si>
  <si>
    <t>9/Nov YOW 9:03PM</t>
  </si>
  <si>
    <t>9-Nov 11:51AM B-I-B</t>
  </si>
  <si>
    <t>9-Nov 5:06PM R:O:I</t>
  </si>
  <si>
    <t>Y:O:Y 7/Nov 6:43PM</t>
  </si>
  <si>
    <t>6/Nov R:O:K 2:19PM</t>
  </si>
  <si>
    <t>10-Nov 8:07PM ROI</t>
  </si>
  <si>
    <t>3:06PM R/O/I 8/Nov</t>
  </si>
  <si>
    <t>8-Nov 8:34PM B:O:A</t>
  </si>
  <si>
    <t>7/Nov 9:17PM R/I/L</t>
  </si>
  <si>
    <t>7-Nov 6:58PM Y-O-Z</t>
  </si>
  <si>
    <t>1:03PM R/O/L 8-Nov</t>
  </si>
  <si>
    <t>9-Nov B:I:H 9:25PM</t>
  </si>
  <si>
    <t>Y/O/W 6/Nov 1:05PM</t>
  </si>
  <si>
    <t>2:37PM B/I/A 8-Nov</t>
  </si>
  <si>
    <t>10-Nov Y/O/W 2:04PM</t>
  </si>
  <si>
    <t>8-Nov 8:28AM R-I-J</t>
  </si>
  <si>
    <t>7:14PM 10/Nov YOX</t>
  </si>
  <si>
    <t>9/Nov ROM 11:40AM</t>
  </si>
  <si>
    <t>8-Nov 1:41PM B:I:H</t>
  </si>
  <si>
    <t>11:48AM R-I-K 10/Nov</t>
  </si>
  <si>
    <t>3:34PM BIA 7-Nov</t>
  </si>
  <si>
    <t>11:34PM 6-Nov R/I/J</t>
  </si>
  <si>
    <t>10-Nov 11:37AM R/I/H</t>
  </si>
  <si>
    <t>Y:I:W 12:02PM 6-Nov</t>
  </si>
  <si>
    <t>ROK 6:00PM 9/Nov</t>
  </si>
  <si>
    <t>6-Nov 10:54AM R-I-K</t>
  </si>
  <si>
    <t>11:19PM 7/Nov RIK</t>
  </si>
  <si>
    <t>R-I-L 8/Nov 1:17PM</t>
  </si>
  <si>
    <t>R:O:M 9-Nov 7:38AM</t>
  </si>
  <si>
    <t>10:29PM R:I:J 6-Nov</t>
  </si>
  <si>
    <t>R:I:H 6/Nov 6:15PM</t>
  </si>
  <si>
    <t>10-Nov 4:10PM Y-I-H</t>
  </si>
  <si>
    <t>9/Nov YIY 4:20PM</t>
  </si>
  <si>
    <t>Y/I/Z 9:35AM 10-Nov</t>
  </si>
  <si>
    <t>Y/I/H 2:06PM 9/Nov</t>
  </si>
  <si>
    <t>8-Nov 11:37AM R:O:I</t>
  </si>
  <si>
    <t>8/Nov 11:26PM B/O/A</t>
  </si>
  <si>
    <t>8/Nov R-I-L 11:15PM</t>
  </si>
  <si>
    <t>Y:I:W 7/Nov 1:00PM</t>
  </si>
  <si>
    <t>8-Nov B/I/B 11:18PM</t>
  </si>
  <si>
    <t>YIH 7:32PM 10/Nov</t>
  </si>
  <si>
    <t>11:40AM R:I:I 7-Nov</t>
  </si>
  <si>
    <t>R/I/M 6-Nov 5:04PM</t>
  </si>
  <si>
    <t>3:35PM RIJ 10-Nov</t>
  </si>
  <si>
    <t>8:59AM 9-Nov Y-I-Z</t>
  </si>
  <si>
    <t>6:41PM 6-Nov B-O-A</t>
  </si>
  <si>
    <t>Y:O:X 8:09PM 7/Nov</t>
  </si>
  <si>
    <t>R/I/L 8-Nov 10:16PM</t>
  </si>
  <si>
    <t>BOA 9:58AM 10-Nov</t>
  </si>
  <si>
    <t>3:50PM 10-Nov B/I/B</t>
  </si>
  <si>
    <t>6/Nov 11:10PM B/O/B</t>
  </si>
  <si>
    <t>8/Nov 4:30PM ROH</t>
  </si>
  <si>
    <t>ROK 10/Nov 6:04PM</t>
  </si>
  <si>
    <t>11:14AM 10/Nov Y:I:Y</t>
  </si>
  <si>
    <t>7/Nov 9:49AM R/I/L</t>
  </si>
  <si>
    <t>2:55PM R:O:K 9/Nov</t>
  </si>
  <si>
    <t>R:O:K 10/Nov 3:52PM</t>
  </si>
  <si>
    <t>7-Nov BIH 4:30PM</t>
  </si>
  <si>
    <t>6-Nov 7:55AM R/I/I</t>
  </si>
  <si>
    <t>6/Nov 8:22AM YOH</t>
  </si>
  <si>
    <t>6-Nov Y/I/Z 7:44AM</t>
  </si>
  <si>
    <t>5:57PM 8-Nov R-O-M</t>
  </si>
  <si>
    <t>7:48AM B-I-A 9/Nov</t>
  </si>
  <si>
    <t>B:I:B 7-Nov 11:24AM</t>
  </si>
  <si>
    <t>10/Nov 5:48PM Y:O:W</t>
  </si>
  <si>
    <t>2:39PM 8/Nov R/I/I</t>
  </si>
  <si>
    <t>12:58PM 9/Nov YIX</t>
  </si>
  <si>
    <t>7:11AM 10-Nov R/O/J</t>
  </si>
  <si>
    <t>6:45PM 9-Nov Y-O-Y</t>
  </si>
  <si>
    <t>R/O/K 8:00AM 7/Nov</t>
  </si>
  <si>
    <t>2:16PM Y:O:Y 10-Nov</t>
  </si>
  <si>
    <t>7:30AM Y:I:W 10/Nov</t>
  </si>
  <si>
    <t>R/O/J 6-Nov 12:14PM</t>
  </si>
  <si>
    <t>7:28AM R:I:J 6-Nov</t>
  </si>
  <si>
    <t>B-I-H 8:25AM 7/Nov</t>
  </si>
  <si>
    <t>9/Nov R/I/I 9:36AM</t>
  </si>
  <si>
    <t>7/Nov ROJ 9:13PM</t>
  </si>
  <si>
    <t>4:10PM 8-Nov R:I:H</t>
  </si>
  <si>
    <t>11:00AM 6-Nov Y/I/Z</t>
  </si>
  <si>
    <t>8:12PM 8/Nov Y-O-X</t>
  </si>
  <si>
    <t>8-Nov R:O:J 11:44AM</t>
  </si>
  <si>
    <t>9/Nov RIJ 10:28PM</t>
  </si>
  <si>
    <t>9:34PM 9-Nov R:I:I</t>
  </si>
  <si>
    <t>9/Nov 5:32PM R:I:J</t>
  </si>
  <si>
    <t>Y-I-X 9:23PM 6-Nov</t>
  </si>
  <si>
    <t>8-Nov 3:05PM Y-I-W</t>
  </si>
  <si>
    <t>1:11PM 8-Nov R:I:H</t>
  </si>
  <si>
    <t>9/Nov 6:21PM B-I-A</t>
  </si>
  <si>
    <t>B/I/H 1:20PM 6/Nov</t>
  </si>
  <si>
    <t>10:48AM 7-Nov Y-I-Y</t>
  </si>
  <si>
    <t>6/Nov RIL 12:46PM</t>
  </si>
  <si>
    <t>RIL 9-Nov 7:37AM</t>
  </si>
  <si>
    <t>Y-O-Y 8-Nov 1:19PM</t>
  </si>
  <si>
    <t>9:46AM 8/Nov R/I/K</t>
  </si>
  <si>
    <t>RIL 10-Nov 9:46AM</t>
  </si>
  <si>
    <t>R:I:K 3:50PM 7/Nov</t>
  </si>
  <si>
    <t>8:05AM 6-Nov Y/I/X</t>
  </si>
  <si>
    <t>10:58PM B/O/H 7/Nov</t>
  </si>
  <si>
    <t>B-I-A 10-Nov 10:07PM</t>
  </si>
  <si>
    <t>11:14PM 8/Nov Y/I/Y</t>
  </si>
  <si>
    <t>6:25PM 6-Nov B-O-B</t>
  </si>
  <si>
    <t>8:45AM 7-Nov B-I-A</t>
  </si>
  <si>
    <t>7:16AM 8-Nov Y:O:X</t>
  </si>
  <si>
    <t>R/I/K 10-Nov 10:54AM</t>
  </si>
  <si>
    <t>3:30PM YIZ 9-Nov</t>
  </si>
  <si>
    <t>7-Nov 4:23PM Y/O/Y</t>
  </si>
  <si>
    <t>7/Nov 1:03PM B-O-H</t>
  </si>
  <si>
    <t>10:16PM R-I-L 7/Nov</t>
  </si>
  <si>
    <t>9:20AM 8-Nov R-I-K</t>
  </si>
  <si>
    <t>10/Nov R/O/L 1:07PM</t>
  </si>
  <si>
    <t>7:30PM 6-Nov ROL</t>
  </si>
  <si>
    <t>6-Nov 4:32PM B/O/H</t>
  </si>
  <si>
    <t>10:39AM 7/Nov Y-I-H</t>
  </si>
  <si>
    <t>R:O:K 6/Nov 11:21PM</t>
  </si>
  <si>
    <t>6-Nov Y/O/W 6:24PM</t>
  </si>
  <si>
    <t>10:36AM Y/O/W 7/Nov</t>
  </si>
  <si>
    <t>BIH 11:57AM 8-Nov</t>
  </si>
  <si>
    <t>9/Nov Y:I:Z 1:59PM</t>
  </si>
  <si>
    <t>RIJ 4:29PM 7-Nov</t>
  </si>
  <si>
    <t>7:47AM BIH 6/Nov</t>
  </si>
  <si>
    <t>9/Nov ROH 1:31PM</t>
  </si>
  <si>
    <t>8-Nov 1:07PM Y:I:H</t>
  </si>
  <si>
    <t>Y:O:Y 8-Nov 11:54AM</t>
  </si>
  <si>
    <t>4:40PM 7-Nov R-O-M</t>
  </si>
  <si>
    <t>1:24PM Y-I-W 9/Nov</t>
  </si>
  <si>
    <t>YOW 11:06PM 7/Nov</t>
  </si>
  <si>
    <t>7:14AM R/I/L 8-Nov</t>
  </si>
  <si>
    <t>B:I:B 6/Nov 12:24PM</t>
  </si>
  <si>
    <t>8:23PM 8-Nov B/I/H</t>
  </si>
  <si>
    <t>R-O-J 9/Nov 6:33PM</t>
  </si>
  <si>
    <t>R:O:H 6-Nov 7:41AM</t>
  </si>
  <si>
    <t>Y/O/X 9/Nov 10:16PM</t>
  </si>
  <si>
    <t>9/Nov 10:00AM Y/I/Z</t>
  </si>
  <si>
    <t>BIB 9:47AM 6/Nov</t>
  </si>
  <si>
    <t>8/Nov R/O/K 8:23PM</t>
  </si>
  <si>
    <t>10:23PM B:I:B 6-Nov</t>
  </si>
  <si>
    <t>8:24AM 6/Nov R:I:J</t>
  </si>
  <si>
    <t>8/Nov R-I-H 5:43PM</t>
  </si>
  <si>
    <t>8:14PM 10/Nov R-I-L</t>
  </si>
  <si>
    <t>10-Nov Y:O:H 10:03PM</t>
  </si>
  <si>
    <t>1:54PM RIK 9/Nov</t>
  </si>
  <si>
    <t>Y/O/W 12:08PM 7/Nov</t>
  </si>
  <si>
    <t>10-Nov 3:40PM BOB</t>
  </si>
  <si>
    <t>6-Nov ROI 9:05PM</t>
  </si>
  <si>
    <t>7-Nov B/O/B 8:32AM</t>
  </si>
  <si>
    <t>Y/O/W 10:07AM 8/Nov</t>
  </si>
  <si>
    <t>R/I/H 10-Nov 6:17PM</t>
  </si>
  <si>
    <t>8:54AM 8/Nov Y-I-H</t>
  </si>
  <si>
    <t>6/Nov 1:16PM ROK</t>
  </si>
  <si>
    <t>5:49PM Y:O:Z 7/Nov</t>
  </si>
  <si>
    <t>R-O-M 12:07PM 7-Nov</t>
  </si>
  <si>
    <t>R:I:M 7:02AM 6-Nov</t>
  </si>
  <si>
    <t>B/I/A 9-Nov 12:05PM</t>
  </si>
  <si>
    <t>8-Nov B:I:A 5:00PM</t>
  </si>
  <si>
    <t>R:I:J 6-Nov 3:21PM</t>
  </si>
  <si>
    <t>Y/I/W 8:10AM 10-Nov</t>
  </si>
  <si>
    <t>R-O-H 9-Nov 7:01AM</t>
  </si>
  <si>
    <t>R:I:K 6-Nov 8:01AM</t>
  </si>
  <si>
    <t>7:23AM RIM 9/Nov</t>
  </si>
  <si>
    <t>4:02PM Y/I/W 9-Nov</t>
  </si>
  <si>
    <t>9-Nov RIM 5:43PM</t>
  </si>
  <si>
    <t>10:34AM 6-Nov R/O/I</t>
  </si>
  <si>
    <t>10-Nov YIZ 12:59PM</t>
  </si>
  <si>
    <t>9/Nov 8:26PM Y:I:X</t>
  </si>
  <si>
    <t>9:09AM B-O-B 7/Nov</t>
  </si>
  <si>
    <t>8/Nov B/I/A 6:25PM</t>
  </si>
  <si>
    <t>11:35AM 6-Nov Y:I:Z</t>
  </si>
  <si>
    <t>6:59PM Y/I/Z 10-Nov</t>
  </si>
  <si>
    <t>7/Nov R:O:K 3:20PM</t>
  </si>
  <si>
    <t>R:O:H 10-Nov 5:00PM</t>
  </si>
  <si>
    <t>9:35PM 6-Nov R-I-I</t>
  </si>
  <si>
    <t>8-Nov R:I:H 9:48PM</t>
  </si>
  <si>
    <t>7-Nov 8:15AM Y:I:Y</t>
  </si>
  <si>
    <t>Y-I-X 7:22AM 9-Nov</t>
  </si>
  <si>
    <t>4:48PM R/I/K 7/Nov</t>
  </si>
  <si>
    <t>10/Nov Y:I:X 4:52PM</t>
  </si>
  <si>
    <t>9:28PM R:I:J 9/Nov</t>
  </si>
  <si>
    <t>Y:O:W 9/Nov 10:07AM</t>
  </si>
  <si>
    <t>10-Nov R-I-L 7:52AM</t>
  </si>
  <si>
    <t>9:02AM 8/Nov B/I/B</t>
  </si>
  <si>
    <t>YIZ 9:02AM 7-Nov</t>
  </si>
  <si>
    <t>12:31PM Y-I-H 6/Nov</t>
  </si>
  <si>
    <t>Y:O:Y 1:55PM 7/Nov</t>
  </si>
  <si>
    <t>7-Nov 12:54PM YIX</t>
  </si>
  <si>
    <t>6/Nov 1:18PM Y:O:Y</t>
  </si>
  <si>
    <t>6/Nov YOW 8:03PM</t>
  </si>
  <si>
    <t>7/Nov R-O-J 7:53AM</t>
  </si>
  <si>
    <t>9-Nov 1:08PM B-I-A</t>
  </si>
  <si>
    <t>8-Nov R:I:M 4:00PM</t>
  </si>
  <si>
    <t>6/Nov 3:22PM B/I/H</t>
  </si>
  <si>
    <t>R-O-L 9-Nov 3:04PM</t>
  </si>
  <si>
    <t>BIH 10:30PM 8/Nov</t>
  </si>
  <si>
    <t>10-Nov 1:32PM BIA</t>
  </si>
  <si>
    <t>R-O-K 7-Nov 9:19PM</t>
  </si>
  <si>
    <t>B/I/A 9-Nov 10:04PM</t>
  </si>
  <si>
    <t>5:45PM 6/Nov R-O-I</t>
  </si>
  <si>
    <t>R-I-L 10-Nov 9:13PM</t>
  </si>
  <si>
    <t>8:17AM BIB 9/Nov</t>
  </si>
  <si>
    <t>YIZ 7:43AM 9/Nov</t>
  </si>
  <si>
    <t>R/I/L 6-Nov 2:10PM</t>
  </si>
  <si>
    <t>Y:O:W 7/Nov 12:38PM</t>
  </si>
  <si>
    <t>Y:O:X 10/Nov 6:15PM</t>
  </si>
  <si>
    <t>11:42PM R/I/H 8-Nov</t>
  </si>
  <si>
    <t>9-Nov 6:45PM BIH</t>
  </si>
  <si>
    <t>7/Nov R/O/H 11:00PM</t>
  </si>
  <si>
    <t>7/Nov 6:18PM B-O-H</t>
  </si>
  <si>
    <t>2:28PM 7/Nov B-O-H</t>
  </si>
  <si>
    <t>6/Nov 1:55PM R-I-K</t>
  </si>
  <si>
    <t>Y:O:X 9:46AM 10/Nov</t>
  </si>
  <si>
    <t>6/Nov 11:23AM Y:I:X</t>
  </si>
  <si>
    <t>11:49AM R:O:K 7-Nov</t>
  </si>
  <si>
    <t>7-Nov Y/I/Z 1:29PM</t>
  </si>
  <si>
    <t>10-Nov R/I/K 11:19AM</t>
  </si>
  <si>
    <t>4:12PM 9-Nov BOB</t>
  </si>
  <si>
    <t>7:23PM YOY 8/Nov</t>
  </si>
  <si>
    <t>4:51PM 8-Nov B/I/H</t>
  </si>
  <si>
    <t>7:15AM R-I-K 9/Nov</t>
  </si>
  <si>
    <t>YOH 2:30PM 9/Nov</t>
  </si>
  <si>
    <t>9:23PM 9-Nov Y:I:X</t>
  </si>
  <si>
    <t>9:02PM YOH 10-Nov</t>
  </si>
  <si>
    <t>6/Nov YIY 12:46PM</t>
  </si>
  <si>
    <t>6:16PM R/O/L 8-Nov</t>
  </si>
  <si>
    <t>B-O-H 5:22PM 7/Nov</t>
  </si>
  <si>
    <t>8-Nov R:O:H 9:30AM</t>
  </si>
  <si>
    <t>Y:O:Z 7:37AM 10/Nov</t>
  </si>
  <si>
    <t>B:O:B 6-Nov 9:11AM</t>
  </si>
  <si>
    <t>3:44PM BIB 8/Nov</t>
  </si>
  <si>
    <t>10:33PM 10/Nov R:I:J</t>
  </si>
  <si>
    <t>Y-O-H 2:00PM 6/Nov</t>
  </si>
  <si>
    <t>6:27PM R:O:I 10/Nov</t>
  </si>
  <si>
    <t>R-I-L 4:09PM 6-Nov</t>
  </si>
  <si>
    <t>9-Nov Y-I-Y 10:11PM</t>
  </si>
  <si>
    <t>2:36PM 7-Nov ROI</t>
  </si>
  <si>
    <t>B-O-A 5:29PM 8/Nov</t>
  </si>
  <si>
    <t>10/Nov Y-I-W 3:03PM</t>
  </si>
  <si>
    <t>9/Nov 6:10PM B/O/B</t>
  </si>
  <si>
    <t>6-Nov R/O/K 8:18PM</t>
  </si>
  <si>
    <t>8-Nov 12:58PM R:I:J</t>
  </si>
  <si>
    <t>Y/I/W 9-Nov 9:58AM</t>
  </si>
  <si>
    <t>3:50PM R-O-K 8-Nov</t>
  </si>
  <si>
    <t>9/Nov B/I/A 1:32PM</t>
  </si>
  <si>
    <t>10/Nov 12:48PM B:I:B</t>
  </si>
  <si>
    <t>6-Nov 1:07PM B:O:A</t>
  </si>
  <si>
    <t>8/Nov Y-I-W 7:51AM</t>
  </si>
  <si>
    <t>R/O/K 7/Nov 11:22PM</t>
  </si>
  <si>
    <t>R-O-H 3:30PM 8-Nov</t>
  </si>
  <si>
    <t>10:03AM 8/Nov YIZ</t>
  </si>
  <si>
    <t>1:06PM 7/Nov R:O:I</t>
  </si>
  <si>
    <t>R/O/K 9:25AM 7-Nov</t>
  </si>
  <si>
    <t>10:56AM ROL 6-Nov</t>
  </si>
  <si>
    <t>4:56PM 8-Nov B:O:A</t>
  </si>
  <si>
    <t>R/I/J 1:30PM 6/Nov</t>
  </si>
  <si>
    <t>B-O-A 10-Nov 2:50PM</t>
  </si>
  <si>
    <t>5:17PM 9-Nov B:O:H</t>
  </si>
  <si>
    <t>2:29PM 7-Nov BIA</t>
  </si>
  <si>
    <t>YIZ 2:01PM 6/Nov</t>
  </si>
  <si>
    <t>B/O/B 7:08PM 9/Nov</t>
  </si>
  <si>
    <t>7:43PM R:O:M 6/Nov</t>
  </si>
  <si>
    <t>7:35PM 10-Nov Y-O-Z</t>
  </si>
  <si>
    <t>9/Nov 6:40PM YOZ</t>
  </si>
  <si>
    <t>8:30PM BIH 7-Nov</t>
  </si>
  <si>
    <t>Y-I-H 6:20PM 6-Nov</t>
  </si>
  <si>
    <t>8:50AM 6-Nov Y-O-Z</t>
  </si>
  <si>
    <t>7-Nov 7:47AM B/I/H</t>
  </si>
  <si>
    <t>1:37PM Y/O/Z 10/Nov</t>
  </si>
  <si>
    <t>YOW 2:05PM 8-Nov</t>
  </si>
  <si>
    <t>YIW 6-Nov 8:31PM</t>
  </si>
  <si>
    <t>ROI 10-Nov 4:35PM</t>
  </si>
  <si>
    <t>Y/O/X 5:35PM 8-Nov</t>
  </si>
  <si>
    <t>R/I/M 7:23AM 8-Nov</t>
  </si>
  <si>
    <t>R:O:K 8/Nov 7:56AM</t>
  </si>
  <si>
    <t>9:55AM B/I/B 7/Nov</t>
  </si>
  <si>
    <t>7:29PM Y/I/W 8/Nov</t>
  </si>
  <si>
    <t>Y:I:H 9-Nov 1:09PM</t>
  </si>
  <si>
    <t>7:03PM Y-O-H 10/Nov</t>
  </si>
  <si>
    <t>BIA 4:01PM 6/Nov</t>
  </si>
  <si>
    <t>7/Nov 11:33AM Y/O/H</t>
  </si>
  <si>
    <t>YIY 9-Nov 7:15AM</t>
  </si>
  <si>
    <t>8/Nov 6:58AM B/O/H</t>
  </si>
  <si>
    <t>3:31PM R/O/L 6/Nov</t>
  </si>
  <si>
    <t>4:52PM 10-Nov Y/O/Y</t>
  </si>
  <si>
    <t>R-I-I 1:12PM 6/Nov</t>
  </si>
  <si>
    <t>Y/O/Y 7:26AM 8-Nov</t>
  </si>
  <si>
    <t>7-Nov 4:38PM B-O-A</t>
  </si>
  <si>
    <t>11:43AM 6-Nov Y-O-X</t>
  </si>
  <si>
    <t>7/Nov 3:29PM Y/O/Z</t>
  </si>
  <si>
    <t>9:37PM Y/I/H 10/Nov</t>
  </si>
  <si>
    <t>10-Nov 9:20AM R/I/K</t>
  </si>
  <si>
    <t>R:O:I 7/Nov 10:05PM</t>
  </si>
  <si>
    <t>3:34PM 7-Nov R:I:I</t>
  </si>
  <si>
    <t>9-Nov 7:00AM R:I:M</t>
  </si>
  <si>
    <t>8/Nov 4:02PM B/I/A</t>
  </si>
  <si>
    <t>B/O/A 12:54PM 7/Nov</t>
  </si>
  <si>
    <t>8-Nov 8:08AM R:I:J</t>
  </si>
  <si>
    <t>11:18AM 9/Nov YIY</t>
  </si>
  <si>
    <t>7:48AM R/I/L 7-Nov</t>
  </si>
  <si>
    <t>10-Nov Y-I-H 12:57PM</t>
  </si>
  <si>
    <t>4:30PM 10/Nov R-O-L</t>
  </si>
  <si>
    <t>6-Nov Y/O/X 12:41PM</t>
  </si>
  <si>
    <t>7-Nov 8:37PM YIH</t>
  </si>
  <si>
    <t>1:39PM 6/Nov R/O/M</t>
  </si>
  <si>
    <t>10:31PM 7-Nov R/I/J</t>
  </si>
  <si>
    <t>12:48PM 8-Nov Y-O-Y</t>
  </si>
  <si>
    <t>6:55PM Y/O/X 8/Nov</t>
  </si>
  <si>
    <t>1:22PM 9/Nov R/O/K</t>
  </si>
  <si>
    <t>7:37AM 9/Nov Y:I:Y</t>
  </si>
  <si>
    <t>10/Nov 12:52PM R/I/K</t>
  </si>
  <si>
    <t>11:30PM 6-Nov B/I/H</t>
  </si>
  <si>
    <t>10/Nov B-O-B 5:28PM</t>
  </si>
  <si>
    <t>ROJ 8-Nov 6:52PM</t>
  </si>
  <si>
    <t>6-Nov 12:28PM B:I:H</t>
  </si>
  <si>
    <t>10:13AM RIH 10/Nov</t>
  </si>
  <si>
    <t>8/Nov 10:03AM B:I:A</t>
  </si>
  <si>
    <t>YOY 7:20PM 9/Nov</t>
  </si>
  <si>
    <t>RII 10:36PM 6/Nov</t>
  </si>
  <si>
    <t>RIL 6/Nov 10:43AM</t>
  </si>
  <si>
    <t>7/Nov 9:59PM Y:I:Z</t>
  </si>
  <si>
    <t>BIA 6/Nov 11:37AM</t>
  </si>
  <si>
    <t>R/I/H 8-Nov 9:39AM</t>
  </si>
  <si>
    <t>9:30AM 9/Nov B/O/B</t>
  </si>
  <si>
    <t>R:I:L 9:41AM 9/Nov</t>
  </si>
  <si>
    <t>7:05AM 9/Nov R:O:I</t>
  </si>
  <si>
    <t>BOA 7-Nov 6:30PM</t>
  </si>
  <si>
    <t>6:23PM 6/Nov R:I:M</t>
  </si>
  <si>
    <t>8/Nov 7:25AM R:O:K</t>
  </si>
  <si>
    <t>R/I/L 10:12PM 6-Nov</t>
  </si>
  <si>
    <t>9-Nov R:O:I 2:06PM</t>
  </si>
  <si>
    <t>BOB 12:35PM 8/Nov</t>
  </si>
  <si>
    <t>8:08PM 9/Nov YOW</t>
  </si>
  <si>
    <t>8-Nov 8:32AM R-O-J</t>
  </si>
  <si>
    <t>1:36PM R:O:I 9/Nov</t>
  </si>
  <si>
    <t>1:42PM Y/I/Y 6-Nov</t>
  </si>
  <si>
    <t>7/Nov 7:04PM R:O:M</t>
  </si>
  <si>
    <t>6:42PM 9-Nov Y/I/W</t>
  </si>
  <si>
    <t>6:01PM 7/Nov Y-O-H</t>
  </si>
  <si>
    <t>R-O-K 8-Nov 7:22PM</t>
  </si>
  <si>
    <t>6-Nov B:O:A 9:31AM</t>
  </si>
  <si>
    <t>Y-I-H 7-Nov 9:45PM</t>
  </si>
  <si>
    <t>7/Nov R-I-M 12:30PM</t>
  </si>
  <si>
    <t>7:19AM R-O-K 10-Nov</t>
  </si>
  <si>
    <t>R:I:M 8-Nov 11:05AM</t>
  </si>
  <si>
    <t>YIX 3:26PM 10-Nov</t>
  </si>
  <si>
    <t>4:15PM B:O:B 7/Nov</t>
  </si>
  <si>
    <t>7/Nov 8:21AM B-O-H</t>
  </si>
  <si>
    <t>6/Nov YIW 9:11AM</t>
  </si>
  <si>
    <t>3:20PM Y/O/Y 8/Nov</t>
  </si>
  <si>
    <t>11:03PM 10-Nov Y:O:W</t>
  </si>
  <si>
    <t>8-Nov 6:20PM B-O-H</t>
  </si>
  <si>
    <t>10/Nov 3:41PM R/O/J</t>
  </si>
  <si>
    <t>Y-I-Z 10-Nov 4:32PM</t>
  </si>
  <si>
    <t>7-Nov Y:I:Y 5:14PM</t>
  </si>
  <si>
    <t>7:05AM 10-Nov R-O-I</t>
  </si>
  <si>
    <t>7:38AM 10-Nov BOH</t>
  </si>
  <si>
    <t>R/O/H 9/Nov 7:00PM</t>
  </si>
  <si>
    <t>B-I-H 8/Nov 8:37AM</t>
  </si>
  <si>
    <t>Y:I:H 9:39AM 7-Nov</t>
  </si>
  <si>
    <t>B/O/H 6/Nov 8:02PM</t>
  </si>
  <si>
    <t>10-Nov 2:05PM R-I-M</t>
  </si>
  <si>
    <t>9:03PM 8/Nov YOH</t>
  </si>
  <si>
    <t>9-Nov 3:42PM R:O:M</t>
  </si>
  <si>
    <t>7-Nov 5:04PM B:O:H</t>
  </si>
  <si>
    <t>5:48PM 8-Nov R/O/I</t>
  </si>
  <si>
    <t>B:I:B 7:41AM 6-Nov</t>
  </si>
  <si>
    <t>7/Nov ROH 10:00PM</t>
  </si>
  <si>
    <t>6-Nov BOH 1:29PM</t>
  </si>
  <si>
    <t>10/Nov YIY 2:16PM</t>
  </si>
  <si>
    <t>2:53PM Y:I:X 7/Nov</t>
  </si>
  <si>
    <t>9/Nov Y/I/X 5:32PM</t>
  </si>
  <si>
    <t>3:27PM 8-Nov Y-I-W</t>
  </si>
  <si>
    <t>Y-I-Y 1:49PM 10/Nov</t>
  </si>
  <si>
    <t>RIJ 7:31PM 9/Nov</t>
  </si>
  <si>
    <t>10-Nov 10:03AM B-I-A</t>
  </si>
  <si>
    <t>ROI 11:07PM 9-Nov</t>
  </si>
  <si>
    <t>9-Nov R:O:J 11:43AM</t>
  </si>
  <si>
    <t>9-Nov Y-I-W 10:29AM</t>
  </si>
  <si>
    <t>12:04PM R-O-I 9-Nov</t>
  </si>
  <si>
    <t>R:I:J 1:59PM 8/Nov</t>
  </si>
  <si>
    <t>4:02PM 6-Nov BOA</t>
  </si>
  <si>
    <t>Y/I/X 7:28AM 7-Nov</t>
  </si>
  <si>
    <t>8-Nov ROH 6:40PM</t>
  </si>
  <si>
    <t>7:00PM 10-Nov R:O:H</t>
  </si>
  <si>
    <t>Y-O-H 3:00PM 9/Nov</t>
  </si>
  <si>
    <t>12:51PM 8/Nov R-O-M</t>
  </si>
  <si>
    <t>Y-I-Y 9:47AM 10-Nov</t>
  </si>
  <si>
    <t>8:00PM ROH 6-Nov</t>
  </si>
  <si>
    <t>6/Nov R/O/I 9:05AM</t>
  </si>
  <si>
    <t>R/I/I 7:43PM 8/Nov</t>
  </si>
  <si>
    <t>4:36PM 6-Nov Y/O/W</t>
  </si>
  <si>
    <t>RIH 6/Nov 3:05PM</t>
  </si>
  <si>
    <t>6/Nov 11:31AM YOH</t>
  </si>
  <si>
    <t>6:40PM 6-Nov R-O-K</t>
  </si>
  <si>
    <t>7:57AM 7/Nov R/I/H</t>
  </si>
  <si>
    <t>6/Nov 10:15PM R:O:J</t>
  </si>
  <si>
    <t>8-Nov ROH 10:01PM</t>
  </si>
  <si>
    <t>3:09PM R:O:M 10/Nov</t>
  </si>
  <si>
    <t>B-O-B 8/Nov 9:09PM</t>
  </si>
  <si>
    <t>7:26AM RIK 7-Nov</t>
  </si>
  <si>
    <t>10:51AM 10-Nov YOY</t>
  </si>
  <si>
    <t>Y-I-H 7/Nov 6:17PM</t>
  </si>
  <si>
    <t>6-Nov ROM 11:08AM</t>
  </si>
  <si>
    <t>1:53PM 9/Nov Y:O:Y</t>
  </si>
  <si>
    <t>7-Nov 10:44AM R:O:J</t>
  </si>
  <si>
    <t>10-Nov R/I/K 7:23PM</t>
  </si>
  <si>
    <t>1:00PM 9-Nov R-I-K</t>
  </si>
  <si>
    <t>Y/I/X 3:56PM 6/Nov</t>
  </si>
  <si>
    <t>1:40PM R-I-H 10/Nov</t>
  </si>
  <si>
    <t>Y-I-W 9/Nov 8:12AM</t>
  </si>
  <si>
    <t>6-Nov 11:01AM BOH</t>
  </si>
  <si>
    <t>11:18PM RIK 10/Nov</t>
  </si>
  <si>
    <t>9-Nov 7:28PM YIW</t>
  </si>
  <si>
    <t>8/Nov 12:13PM Y:O:X</t>
  </si>
  <si>
    <t>10/Nov 11:39PM Y-O-Z</t>
  </si>
  <si>
    <t>12:35PM RIM 9-Nov</t>
  </si>
  <si>
    <t>7:33PM 6/Nov B:O:A</t>
  </si>
  <si>
    <t>7-Nov 8:21AM R/I/M</t>
  </si>
  <si>
    <t>B/I/H 10/Nov 8:29AM</t>
  </si>
  <si>
    <t>6/Nov 12:35PM ROI</t>
  </si>
  <si>
    <t>6/Nov 12:01PM B:O:A</t>
  </si>
  <si>
    <t>3:27PM 8/Nov R:I:J</t>
  </si>
  <si>
    <t>7:14AM 10/Nov R:I:L</t>
  </si>
  <si>
    <t>9-Nov 6:35PM Y/O/X</t>
  </si>
  <si>
    <t>10:07AM 7-Nov RIJ</t>
  </si>
  <si>
    <t>6:30PM R/I/L 7/Nov</t>
  </si>
  <si>
    <t>9:18AM 8/Nov Y-I-H</t>
  </si>
  <si>
    <t>Y-O-W 10/Nov 3:36PM</t>
  </si>
  <si>
    <t>6/Nov 2:04PM Y/O/W</t>
  </si>
  <si>
    <t>B-O-H 9-Nov 12:32PM</t>
  </si>
  <si>
    <t>2:18PM R/I/K 6-Nov</t>
  </si>
  <si>
    <t>R-O-M 9-Nov 10:03AM</t>
  </si>
  <si>
    <t>R:I:H 11:40AM 6-Nov</t>
  </si>
  <si>
    <t>8/Nov B-O-A 7:01PM</t>
  </si>
  <si>
    <t>11:05AM 8/Nov Y:O:W</t>
  </si>
  <si>
    <t>10/Nov B-I-H 9:23AM</t>
  </si>
  <si>
    <t>YOY 10:19AM 6/Nov</t>
  </si>
  <si>
    <t>9/Nov 4:59PM B/I/H</t>
  </si>
  <si>
    <t>10-Nov Y-I-Y 12:40PM</t>
  </si>
  <si>
    <t>7-Nov B:O:H 12:32PM</t>
  </si>
  <si>
    <t>8-Nov B-I-A 4:34PM</t>
  </si>
  <si>
    <t>6-Nov 1:06PM Y/I/W</t>
  </si>
  <si>
    <t>6:59PM B/O/H 9/Nov</t>
  </si>
  <si>
    <t>8/Nov YOZ 6:14PM</t>
  </si>
  <si>
    <t>10-Nov 5:26PM Y:I:X</t>
  </si>
  <si>
    <t>6-Nov Y/O/X 6:30PM</t>
  </si>
  <si>
    <t>8:17PM 8-Nov B-I-B</t>
  </si>
  <si>
    <t>Y-I-Z 3:31PM 8/Nov</t>
  </si>
  <si>
    <t>10:07AM 10-Nov ROM</t>
  </si>
  <si>
    <t>8/Nov 5:03PM R-I-M</t>
  </si>
  <si>
    <t>7-Nov R:O:H 8:01PM</t>
  </si>
  <si>
    <t>8:05AM R-O-K 10-Nov</t>
  </si>
  <si>
    <t>8/Nov 9:20PM YOY</t>
  </si>
  <si>
    <t>BIB 6-Nov 1:47PM</t>
  </si>
  <si>
    <t>7/Nov Y-O-X 9:13AM</t>
  </si>
  <si>
    <t>9-Nov Y-O-H 9:03AM</t>
  </si>
  <si>
    <t>Y/O/X 7:13PM 6/Nov</t>
  </si>
  <si>
    <t>3:02PM YIW 9/Nov</t>
  </si>
  <si>
    <t>6-Nov BIA 2:00PM</t>
  </si>
  <si>
    <t>9-Nov B:I:H 9:56AM</t>
  </si>
  <si>
    <t>10-Nov 12:56PM BIH</t>
  </si>
  <si>
    <t>B/I/A 4:31PM 7/Nov</t>
  </si>
  <si>
    <t>Y/O/W 11:06AM 6-Nov</t>
  </si>
  <si>
    <t>11:34PM Y:I:W 9/Nov</t>
  </si>
  <si>
    <t>11:01PM BOH 9-Nov</t>
  </si>
  <si>
    <t>10:00AM R:I:I 8-Nov</t>
  </si>
  <si>
    <t>11:03PM R:I:M 7/Nov</t>
  </si>
  <si>
    <t>6/Nov 10:50AM B-I-B</t>
  </si>
  <si>
    <t>9/Nov 10:41AM R/I/L</t>
  </si>
  <si>
    <t>Y-I-Z 7:42AM 10/Nov</t>
  </si>
  <si>
    <t>6-Nov 8:49AM B/I/A</t>
  </si>
  <si>
    <t>B:O:A 10:40AM 8-Nov</t>
  </si>
  <si>
    <t>5:23PM YOH 10/Nov</t>
  </si>
  <si>
    <t>Y-O-Y 2:52PM 7/Nov</t>
  </si>
  <si>
    <t>6/Nov R-I-H 4:17PM</t>
  </si>
  <si>
    <t>R:O:L 10/Nov 11:52AM</t>
  </si>
  <si>
    <t>8/Nov 11:31PM YIH</t>
  </si>
  <si>
    <t>RIK 5:25PM 6-Nov</t>
  </si>
  <si>
    <t>7-Nov 6:23PM B-I-A</t>
  </si>
  <si>
    <t>BOH 7-Nov 9:04PM</t>
  </si>
  <si>
    <t>R-O-J 10/Nov 4:13PM</t>
  </si>
  <si>
    <t>Y:O:X 10:44AM 10/Nov</t>
  </si>
  <si>
    <t>9:13PM 7/Nov Y/O/X</t>
  </si>
  <si>
    <t>8/Nov 7:41AM R-O-M</t>
  </si>
  <si>
    <t>4:00PM 10-Nov YIX</t>
  </si>
  <si>
    <t>R:O:I 2:35PM 10-Nov</t>
  </si>
  <si>
    <t>8-Nov ROJ 8:13PM</t>
  </si>
  <si>
    <t>2:37PM 10/Nov R:I:J</t>
  </si>
  <si>
    <t>Y:I:Y 8:56AM 8/Nov</t>
  </si>
  <si>
    <t>6:57PM B:O:H 8-Nov</t>
  </si>
  <si>
    <t>12:30PM Y-I-W 8/Nov</t>
  </si>
  <si>
    <t>10-Nov Y:O:Y 9:23AM</t>
  </si>
  <si>
    <t>Y/I/H 8:37AM 8-Nov</t>
  </si>
  <si>
    <t>10-Nov B-O-A 9:38AM</t>
  </si>
  <si>
    <t>6-Nov 12:35PM Y/O/W</t>
  </si>
  <si>
    <t>Y:O:W 6:46PM 6/Nov</t>
  </si>
  <si>
    <t>Y-O-Y 1:54PM 10/Nov</t>
  </si>
  <si>
    <t>10:05AM YOW 7-Nov</t>
  </si>
  <si>
    <t>10/Nov R-I-H 7:01PM</t>
  </si>
  <si>
    <t>5:09PM R-I-H 9-Nov</t>
  </si>
  <si>
    <t>6:48PM 6-Nov B-I-H</t>
  </si>
  <si>
    <t>6-Nov RIM 8:21AM</t>
  </si>
  <si>
    <t>9-Nov 8:33PM R-I-J</t>
  </si>
  <si>
    <t>8-Nov Y-O-Z 7:37AM</t>
  </si>
  <si>
    <t>RIL 10:13PM 9/Nov</t>
  </si>
  <si>
    <t>Y-I-Y 8:16AM 9-Nov</t>
  </si>
  <si>
    <t>9/Nov BIA 5:45PM</t>
  </si>
  <si>
    <t>5:38PM 10/Nov Y/I/H</t>
  </si>
  <si>
    <t>R/O/L 9/Nov 3:54PM</t>
  </si>
  <si>
    <t>6:51PM 10-Nov R-O-J</t>
  </si>
  <si>
    <t>ROI 9-Nov 12:37PM</t>
  </si>
  <si>
    <t>BIB 5:17PM 8-Nov</t>
  </si>
  <si>
    <t>8/Nov B/O/H 8:04PM</t>
  </si>
  <si>
    <t>3:04PM BOH 7-Nov</t>
  </si>
  <si>
    <t>ROI 9/Nov 9:05PM</t>
  </si>
  <si>
    <t>B/O/A 8:48AM 9-Nov</t>
  </si>
  <si>
    <t>2:14PM YIH 10-Nov</t>
  </si>
  <si>
    <t>B:I:B 9:15AM 10-Nov</t>
  </si>
  <si>
    <t>5:41PM BOB 8-Nov</t>
  </si>
  <si>
    <t>R-O-H 6-Nov 10:30AM</t>
  </si>
  <si>
    <t>R-I-H 9-Nov 8:21AM</t>
  </si>
  <si>
    <t>7-Nov B-I-H 7:31PM</t>
  </si>
  <si>
    <t>ROI 4:36PM 6/Nov</t>
  </si>
  <si>
    <t>B-I-H 7-Nov 11:32AM</t>
  </si>
  <si>
    <t>11:28AM R:O:L 6/Nov</t>
  </si>
  <si>
    <t>7/Nov 11:01AM R-O-L</t>
  </si>
  <si>
    <t>10-Nov Y/I/Y 10:17AM</t>
  </si>
  <si>
    <t>9-Nov 10:38AM B-I-A</t>
  </si>
  <si>
    <t>R/I/J 10-Nov 7:34AM</t>
  </si>
  <si>
    <t>Y/O/W 6/Nov 7:06AM</t>
  </si>
  <si>
    <t>8/Nov 3:05PM R/I/I</t>
  </si>
  <si>
    <t>B-O-B 7/Nov 4:37PM</t>
  </si>
  <si>
    <t>6:37PM B-O-H 8-Nov</t>
  </si>
  <si>
    <t>5:22PM 8-Nov YOH</t>
  </si>
  <si>
    <t>B/O/B 6-Nov 7:44AM</t>
  </si>
  <si>
    <t>6/Nov 12:03PM B/I/A</t>
  </si>
  <si>
    <t>Y/O/W 9-Nov 6:25PM</t>
  </si>
  <si>
    <t>6:07PM R:O:I 6-Nov</t>
  </si>
  <si>
    <t>ROH 10/Nov 2:31PM</t>
  </si>
  <si>
    <t>R-O-I 11:36AM 7-Nov</t>
  </si>
  <si>
    <t>6/Nov R:I:H 12:16PM</t>
  </si>
  <si>
    <t>R-O-M 6-Nov 6:01PM</t>
  </si>
  <si>
    <t>12:39PM YOZ 9-Nov</t>
  </si>
  <si>
    <t>7-Nov R:O:I 8:25AM</t>
  </si>
  <si>
    <t>7:58AM 7-Nov YOY</t>
  </si>
  <si>
    <t>9-Nov 8:02PM R/I/M</t>
  </si>
  <si>
    <t>6-Nov 4:30PM Y-I-W</t>
  </si>
  <si>
    <t>ROM 9:41PM 10/Nov</t>
  </si>
  <si>
    <t>1:14PM 8/Nov ROJ</t>
  </si>
  <si>
    <t>4:00PM 10-Nov RIM</t>
  </si>
  <si>
    <t>BIB 10-Nov 8:35AM</t>
  </si>
  <si>
    <t>BIA 11:38AM 9-Nov</t>
  </si>
  <si>
    <t>6:59PM R-I-H 9/Nov</t>
  </si>
  <si>
    <t>B:I:B 5:18PM 9/Nov</t>
  </si>
  <si>
    <t>6:59AM 8-Nov Y-I-Z</t>
  </si>
  <si>
    <t>1:59PM Y:I:X 8/Nov</t>
  </si>
  <si>
    <t>9:00PM 7/Nov R-O-H</t>
  </si>
  <si>
    <t>10/Nov Y/O/Z 7:11PM</t>
  </si>
  <si>
    <t>9/Nov R-O-H 1:00PM</t>
  </si>
  <si>
    <t>8:16AM R:I:I 9/Nov</t>
  </si>
  <si>
    <t>R/O/K 9/Nov 5:20PM</t>
  </si>
  <si>
    <t>9:31AM 6/Nov B-I-A</t>
  </si>
  <si>
    <t>10/Nov Y/I/W 4:26PM</t>
  </si>
  <si>
    <t>1:17PM 10-Nov B:I:B</t>
  </si>
  <si>
    <t>8:54AM 10-Nov R:I:I</t>
  </si>
  <si>
    <t>6-Nov Y-O-Z 5:06PM</t>
  </si>
  <si>
    <t>6/Nov 12:50PM R/O/K</t>
  </si>
  <si>
    <t>10:29AM 9/Nov BIB</t>
  </si>
  <si>
    <t>11:21AM 8/Nov R/O/K</t>
  </si>
  <si>
    <t>8-Nov 11:31AM R-I-M</t>
  </si>
  <si>
    <t>8-Nov Y:O:Y 10:46AM</t>
  </si>
  <si>
    <t>7/Nov 3:26PM BIH</t>
  </si>
  <si>
    <t>R:O:J 10:12PM 9-Nov</t>
  </si>
  <si>
    <t>7-Nov ROI 7:05PM</t>
  </si>
  <si>
    <t>10-Nov 5:53PM R/O/J</t>
  </si>
  <si>
    <t>Y:O:H 10-Nov 9:33AM</t>
  </si>
  <si>
    <t>6-Nov RII 11:36AM</t>
  </si>
  <si>
    <t>Y:O:W 10:05AM 6/Nov</t>
  </si>
  <si>
    <t>9-Nov 11:24PM ROK</t>
  </si>
  <si>
    <t>4:28PM B-O-H 9/Nov</t>
  </si>
  <si>
    <t>7-Nov 8:03PM R/I/M</t>
  </si>
  <si>
    <t>9-Nov Y-I-H 10:04AM</t>
  </si>
  <si>
    <t>10:24PM R-I-K 7-Nov</t>
  </si>
  <si>
    <t>9-Nov R:I:J 7:22AM</t>
  </si>
  <si>
    <t>R/O/L 8-Nov 4:58PM</t>
  </si>
  <si>
    <t>8-Nov 6:30PM R-O-L</t>
  </si>
  <si>
    <t>R/I/J 2:01PM 6/Nov</t>
  </si>
  <si>
    <t>R/O/I 7:46AM 7/Nov</t>
  </si>
  <si>
    <t>5:21PM R:O:H 6/Nov</t>
  </si>
  <si>
    <t>R:I:I 8:40PM 9/Nov</t>
  </si>
  <si>
    <t>YIW 5:06PM 7/Nov</t>
  </si>
  <si>
    <t>7:03AM Y:O:H 7-Nov</t>
  </si>
  <si>
    <t>10/Nov 2:46PM RII</t>
  </si>
  <si>
    <t>7:12AM R:O:J 7/Nov</t>
  </si>
  <si>
    <t>8:18AM B:O:H 6/Nov</t>
  </si>
  <si>
    <t>7/Nov Y-O-Y 2:22PM</t>
  </si>
  <si>
    <t>2:00PM R/I/J 9-Nov</t>
  </si>
  <si>
    <t>7:31AM Y-I-H 9-Nov</t>
  </si>
  <si>
    <t>Y/O/W 9:35AM 7-Nov</t>
  </si>
  <si>
    <t>6-Nov 7:22AM R/I/K</t>
  </si>
  <si>
    <t>Y:O:Y 7-Nov 7:26PM</t>
  </si>
  <si>
    <t>8-Nov 11:46AM B-I-B</t>
  </si>
  <si>
    <t>7/Nov 10:03AM R-I-M</t>
  </si>
  <si>
    <t>BOA 9/Nov 1:49PM</t>
  </si>
  <si>
    <t>R-O-I 10/Nov 2:07PM</t>
  </si>
  <si>
    <t>BOA 3:04PM 9/Nov</t>
  </si>
  <si>
    <t>R/I/M 1:03PM 8-Nov</t>
  </si>
  <si>
    <t>Y-O-H 9/Nov 12:01PM</t>
  </si>
  <si>
    <t>4:17PM 8-Nov Y/I/Y</t>
  </si>
  <si>
    <t>4:04PM B:O:H 7/Nov</t>
  </si>
  <si>
    <t>8:26AM 8-Nov Y-I-X</t>
  </si>
  <si>
    <t>12:43PM Y:O:X 9/Nov</t>
  </si>
  <si>
    <t>9-Nov RIM 10:29AM</t>
  </si>
  <si>
    <t>Y:O:X 9-Nov 5:37PM</t>
  </si>
  <si>
    <t>6-Nov 10:34PM Y/I/W</t>
  </si>
  <si>
    <t>B:I:A 9:08PM 6/Nov</t>
  </si>
  <si>
    <t>8/Nov 8:38PM R:I:I</t>
  </si>
  <si>
    <t>BOA 6:11PM 6/Nov</t>
  </si>
  <si>
    <t>2:12PM 9-Nov R/O/J</t>
  </si>
  <si>
    <t>B:I:B 9:04AM 9-Nov</t>
  </si>
  <si>
    <t>Y-I-Y 9-Nov 11:42AM</t>
  </si>
  <si>
    <t>9-Nov 11:31AM B:O:H</t>
  </si>
  <si>
    <t>11:03AM Y-O-H 7-Nov</t>
  </si>
  <si>
    <t>2:57PM 6/Nov Y/I/W</t>
  </si>
  <si>
    <t>3:10PM 7/Nov R-I-L</t>
  </si>
  <si>
    <t>11:14AM 8-Nov RIH</t>
  </si>
  <si>
    <t>1:22PM R:I:K 6-Nov</t>
  </si>
  <si>
    <t>Y:I:Z 8:04PM 7-Nov</t>
  </si>
  <si>
    <t>10/Nov 1:30PM R:I:M</t>
  </si>
  <si>
    <t>R/I/I 9/Nov 12:33PM</t>
  </si>
  <si>
    <t>2:31PM B/O/H 8-Nov</t>
  </si>
  <si>
    <t>3:35PM R:I:I 8/Nov</t>
  </si>
  <si>
    <t>2:09PM 6-Nov YOX</t>
  </si>
  <si>
    <t>Y-O-W 7-Nov 6:27PM</t>
  </si>
  <si>
    <t>Y:O:X 7-Nov 11:11AM</t>
  </si>
  <si>
    <t>2:02PM Y-I-X 10-Nov</t>
  </si>
  <si>
    <t>BOH 6/Nov 11:34AM</t>
  </si>
  <si>
    <t>9:48PM 7/Nov R-I-H</t>
  </si>
  <si>
    <t>9/Nov 11:07AM R/O/I</t>
  </si>
  <si>
    <t>7:17PM R-O-M 6-Nov</t>
  </si>
  <si>
    <t>1:10PM 10/Nov R/I/H</t>
  </si>
  <si>
    <t>8:15AM 7-Nov B-I-H</t>
  </si>
  <si>
    <t>6:23PM B:O:H 10-Nov</t>
  </si>
  <si>
    <t>6-Nov 9:18AM R/I/I</t>
  </si>
  <si>
    <t>5:40PM B:O:H 9/Nov</t>
  </si>
  <si>
    <t>R/O/M 9-Nov 9:38PM</t>
  </si>
  <si>
    <t>6-Nov R-I-M 11:34AM</t>
  </si>
  <si>
    <t>7:09PM R:O:L 10-Nov</t>
  </si>
  <si>
    <t>11:16AM Y/I/Y 7/Nov</t>
  </si>
  <si>
    <t>R-I-I 4:29PM 8-Nov</t>
  </si>
  <si>
    <t>6-Nov B-O-B 1:32PM</t>
  </si>
  <si>
    <t>11:37PM 9/Nov YOZ</t>
  </si>
  <si>
    <t>Y:O:X 6-Nov 10:42AM</t>
  </si>
  <si>
    <t>R/I/I 9/Nov 1:32PM</t>
  </si>
  <si>
    <t>R/I/L 8/Nov 8:12PM</t>
  </si>
  <si>
    <t>R-O-J 5:53PM 6-Nov</t>
  </si>
  <si>
    <t>6/Nov 10:01AM YIH</t>
  </si>
  <si>
    <t>9/Nov Y:O:W 5:03PM</t>
  </si>
  <si>
    <t>6/Nov 5:03PM ROL</t>
  </si>
  <si>
    <t>6:40PM 10-Nov ROK</t>
  </si>
  <si>
    <t>6:29PM 6-Nov B-I-A</t>
  </si>
  <si>
    <t>7/Nov B:I:B 7:25PM</t>
  </si>
  <si>
    <t>11:35PM R-I-H 10-Nov</t>
  </si>
  <si>
    <t>7/Nov YOH 1:33PM</t>
  </si>
  <si>
    <t>YOW 8-Nov 6:47PM</t>
  </si>
  <si>
    <t>Y/I/H 12:09PM 10/Nov</t>
  </si>
  <si>
    <t>6-Nov R/I/K 12:57PM</t>
  </si>
  <si>
    <t>8-Nov 7:49AM B:I:A</t>
  </si>
  <si>
    <t>10/Nov 8:00AM Y:O:Y</t>
  </si>
  <si>
    <t>4:29PM 8/Nov YOZ</t>
  </si>
  <si>
    <t>ROM 6/Nov 8:36PM</t>
  </si>
  <si>
    <t>9/Nov R/O/L 1:02PM</t>
  </si>
  <si>
    <t>2:12PM ROJ 6/Nov</t>
  </si>
  <si>
    <t>7-Nov Y:I:Z 7:03AM</t>
  </si>
  <si>
    <t>10:45PM R:I:H 10-Nov</t>
  </si>
  <si>
    <t>Y/I/W 9-Nov 9:30PM</t>
  </si>
  <si>
    <t>7:04PM B/O/B 7-Nov</t>
  </si>
  <si>
    <t>3:03PM 7/Nov Y/I/H</t>
  </si>
  <si>
    <t>Y/O/H 12:33PM 7-Nov</t>
  </si>
  <si>
    <t>R-I-H 2:12PM 8-Nov</t>
  </si>
  <si>
    <t>10/Nov B/O/A 2:25PM</t>
  </si>
  <si>
    <t>6-Nov 10:41AM Y-I-Y</t>
  </si>
  <si>
    <t>5:32PM 6/Nov YIH</t>
  </si>
  <si>
    <t>10-Nov 10:33PM Y/I/W</t>
  </si>
  <si>
    <t>R:O:H 9-Nov 9:01AM</t>
  </si>
  <si>
    <t>ROJ 9:44AM 7-Nov</t>
  </si>
  <si>
    <t>10:14PM 10/Nov R/O/J</t>
  </si>
  <si>
    <t>R:O:M 10-Nov 9:41AM</t>
  </si>
  <si>
    <t>B:I:A 12:40PM 9/Nov</t>
  </si>
  <si>
    <t>Y:O:Z 10/Nov 9:37PM</t>
  </si>
  <si>
    <t>Y/I/Y 4:41PM 9-Nov</t>
  </si>
  <si>
    <t>Y-O-H 10/Nov 8:20AM</t>
  </si>
  <si>
    <t>6/Nov 8:59AM R-I-M</t>
  </si>
  <si>
    <t>8/Nov 4:38PM Y:I:H</t>
  </si>
  <si>
    <t>6/Nov 11:10AM YOX</t>
  </si>
  <si>
    <t>11:30AM 8-Nov R:O:H</t>
  </si>
  <si>
    <t>8/Nov R:O:J 9:13AM</t>
  </si>
  <si>
    <t>8:46AM 7-Nov Y:I:W</t>
  </si>
  <si>
    <t>10-Nov 9:13PM Y:O:X</t>
  </si>
  <si>
    <t>R:O:K 7-Nov 4:21PM</t>
  </si>
  <si>
    <t>Y/O/Z 7-Nov 1:04PM</t>
  </si>
  <si>
    <t>4:56PM 6/Nov Y/I/X</t>
  </si>
  <si>
    <t>3:09PM R-I-H 8-Nov</t>
  </si>
  <si>
    <t>4:23PM R/O/K 10-Nov</t>
  </si>
  <si>
    <t>2:46PM 6-Nov R/I/K</t>
  </si>
  <si>
    <t>10:55AM 9/Nov BIH</t>
  </si>
  <si>
    <t>8:45AM 8/Nov B-I-B</t>
  </si>
  <si>
    <t>R:O:M 7-Nov 9:39PM</t>
  </si>
  <si>
    <t>R-I-K 8:25PM 9/Nov</t>
  </si>
  <si>
    <t>1:44PM 10-Nov RIL</t>
  </si>
  <si>
    <t>RIH 8:38AM 8-Nov</t>
  </si>
  <si>
    <t>6-Nov R/O/K 4:23PM</t>
  </si>
  <si>
    <t>B-O-H 7:43AM 7-Nov</t>
  </si>
  <si>
    <t>9-Nov 7:01PM Y:I:Z</t>
  </si>
  <si>
    <t>8-Nov 12:44PM Y/I/Y</t>
  </si>
  <si>
    <t>10:13AM 9-Nov RIL</t>
  </si>
  <si>
    <t>7:00AM 6/Nov B-O-H</t>
  </si>
  <si>
    <t>7/Nov Y/O/W 8:28AM</t>
  </si>
  <si>
    <t>YIX 7/Nov 9:27AM</t>
  </si>
  <si>
    <t>6-Nov Y/O/Z 5:55PM</t>
  </si>
  <si>
    <t>2:59PM Y:I:W 7/Nov</t>
  </si>
  <si>
    <t>9-Nov Y/I/H 10:35AM</t>
  </si>
  <si>
    <t>9:58AM 6/Nov YIW</t>
  </si>
  <si>
    <t>6-Nov 10:42AM ROM</t>
  </si>
  <si>
    <t>9-Nov Y/O/Z 6:01PM</t>
  </si>
  <si>
    <t>1:31PM Y/O/H 6-Nov</t>
  </si>
  <si>
    <t>10/Nov B/O/H 4:31PM</t>
  </si>
  <si>
    <t>8:54AM 9/Nov RIJ</t>
  </si>
  <si>
    <t>B:I:B 10-Nov 2:40PM</t>
  </si>
  <si>
    <t>7/Nov 10:23AM B-I-B</t>
  </si>
  <si>
    <t>B/I/B 7:29AM 9-Nov</t>
  </si>
  <si>
    <t>4:15PM 9/Nov R:I:H</t>
  </si>
  <si>
    <t>YIH 6/Nov 11:34PM</t>
  </si>
  <si>
    <t>R/I/M 5:42PM 7/Nov</t>
  </si>
  <si>
    <t>6/Nov R-O-H 4:30PM</t>
  </si>
  <si>
    <t>7:04PM 6/Nov RII</t>
  </si>
  <si>
    <t>7/Nov 9:03PM Y/O/H</t>
  </si>
  <si>
    <t>5:56PM 8-Nov B-O-H</t>
  </si>
  <si>
    <t>B-O-B 9/Nov 2:10PM</t>
  </si>
  <si>
    <t>R:O:I 10-Nov 10:06AM</t>
  </si>
  <si>
    <t>10:06AM R:O:I 7-Nov</t>
  </si>
  <si>
    <t>YIZ 10:02PM 8-Nov</t>
  </si>
  <si>
    <t>R-O-K 8/Nov 1:22PM</t>
  </si>
  <si>
    <t>8-Nov 1:10PM B:I:A</t>
  </si>
  <si>
    <t>6/Nov 4:11PM BOB</t>
  </si>
  <si>
    <t>7:47AM R-I-J 6/Nov</t>
  </si>
  <si>
    <t>8-Nov 8:21PM YOY</t>
  </si>
  <si>
    <t>R:I:I 7-Nov 10:40PM</t>
  </si>
  <si>
    <t>9:08AM 6/Nov YOX</t>
  </si>
  <si>
    <t>R:I:L 6/Nov 7:52AM</t>
  </si>
  <si>
    <t>Y/O/Y 6-Nov 2:53PM</t>
  </si>
  <si>
    <t>R:I:J 9-Nov 11:35AM</t>
  </si>
  <si>
    <t>8/Nov 9:01AM R-I-K</t>
  </si>
  <si>
    <t>10-Nov 10:00AM Y-I-X</t>
  </si>
  <si>
    <t>8:02AM 6/Nov RIM</t>
  </si>
  <si>
    <t>Y-I-W 10/Nov 7:54AM</t>
  </si>
  <si>
    <t>Y/I/X 9/Nov 2:55PM</t>
  </si>
  <si>
    <t>9:11AM 9/Nov Y:O:X</t>
  </si>
  <si>
    <t>8-Nov Y:I:W 5:35PM</t>
  </si>
  <si>
    <t>Y/I/Z 8:03AM 9-Nov</t>
  </si>
  <si>
    <t>2:01PM 8-Nov B/O/H</t>
  </si>
  <si>
    <t>12:08PM ROI 8/Nov</t>
  </si>
  <si>
    <t>6/Nov 5:34PM B-I-H</t>
  </si>
  <si>
    <t>6-Nov Y:I:X 8:24PM</t>
  </si>
  <si>
    <t>4:14PM R:O:J 9-Nov</t>
  </si>
  <si>
    <t>6/Nov 8:56AM YIW</t>
  </si>
  <si>
    <t>Y:O:H 8-Nov 3:00PM</t>
  </si>
  <si>
    <t>6:42PM B:O:H 10/Nov</t>
  </si>
  <si>
    <t>10-Nov 12:05PM Y:I:W</t>
  </si>
  <si>
    <t>10:39AM BOB 10/Nov</t>
  </si>
  <si>
    <t>8/Nov RIH 1:42PM</t>
  </si>
  <si>
    <t>8/Nov 10:15AM R:I:L</t>
  </si>
  <si>
    <t>10:03AM 10-Nov RIJ</t>
  </si>
  <si>
    <t>7-Nov 10:01AM Y-I-Z</t>
  </si>
  <si>
    <t>7:24PM 6-Nov R-I-K</t>
  </si>
  <si>
    <t>Y/O/H 10:00PM 6/Nov</t>
  </si>
  <si>
    <t>10-Nov 1:29PM Y/I/W</t>
  </si>
  <si>
    <t>B:O:A 10-Nov 11:54AM</t>
  </si>
  <si>
    <t>5:00PM 10-Nov Y-I-H</t>
  </si>
  <si>
    <t>7:38AM Y-I-H 8/Nov</t>
  </si>
  <si>
    <t>7/Nov B-O-H 11:26AM</t>
  </si>
  <si>
    <t>1:27PM R-O-L 6/Nov</t>
  </si>
  <si>
    <t>10/Nov BOB 4:06PM</t>
  </si>
  <si>
    <t>7/Nov 7:01AM ROH</t>
  </si>
  <si>
    <t>9:13PM R-I-L 6-Nov</t>
  </si>
  <si>
    <t>4:27PM B/O/A 9/Nov</t>
  </si>
  <si>
    <t>B:O:B 2:30PM 10-Nov</t>
  </si>
  <si>
    <t>1:34PM 8/Nov Y/I/Z</t>
  </si>
  <si>
    <t>10/Nov RIJ 9:17AM</t>
  </si>
  <si>
    <t>R-O-I 8-Nov 4:06PM</t>
  </si>
  <si>
    <t>3:02PM 10-Nov R-I-M</t>
  </si>
  <si>
    <t>5:20PM R-O-K 10-Nov</t>
  </si>
  <si>
    <t>6/Nov R:I:I 3:00PM</t>
  </si>
  <si>
    <t>Y:I:X 9-Nov 2:24PM</t>
  </si>
  <si>
    <t>10/Nov 11:46PM R:O:M</t>
  </si>
  <si>
    <t>Y-O-X 10/Nov 4:17PM</t>
  </si>
  <si>
    <t>10/Nov 8:40AM RIH</t>
  </si>
  <si>
    <t>5:36PM B:O:H 6/Nov</t>
  </si>
  <si>
    <t>R:I:K 2:57PM 7-Nov</t>
  </si>
  <si>
    <t>Y/I/H 8:51AM 7-Nov</t>
  </si>
  <si>
    <t>4:01PM R/I/M 6/Nov</t>
  </si>
  <si>
    <t>9/Nov 5:16PM Y/O/Y</t>
  </si>
  <si>
    <t>10-Nov R:I:I 11:33AM</t>
  </si>
  <si>
    <t>ROK 1:49PM 6/Nov</t>
  </si>
  <si>
    <t>R-O-J 9:41AM 9-Nov</t>
  </si>
  <si>
    <t>RIJ 6:03PM 7/Nov</t>
  </si>
  <si>
    <t>9:35PM BOA 9-Nov</t>
  </si>
  <si>
    <t>8:04AM YIZ 10-Nov</t>
  </si>
  <si>
    <t>1:15PM 6/Nov BIB</t>
  </si>
  <si>
    <t>9:36AM 8/Nov BOB</t>
  </si>
  <si>
    <t>B/O/A 12:58PM 8/Nov</t>
  </si>
  <si>
    <t>1:59PM BIH 8-Nov</t>
  </si>
  <si>
    <t>BIB 12:14PM 7/Nov</t>
  </si>
  <si>
    <t>6/Nov R-O-I 8:06PM</t>
  </si>
  <si>
    <t>11:31AM 9-Nov Y/O/H</t>
  </si>
  <si>
    <t>RII 6/Nov 7:37PM</t>
  </si>
  <si>
    <t>10:21PM RIK 6-Nov</t>
  </si>
  <si>
    <t>4:31PM R/O/L 6/Nov</t>
  </si>
  <si>
    <t>7:23PM 8/Nov B:I:B</t>
  </si>
  <si>
    <t>R/O/I 11:05PM 7-Nov</t>
  </si>
  <si>
    <t>10:20PM 6/Nov Y-O-Y</t>
  </si>
  <si>
    <t>R/O/K 4:54PM 9/Nov</t>
  </si>
  <si>
    <t>R:O:I 8/Nov 5:04PM</t>
  </si>
  <si>
    <t>7-Nov 2:14PM YIY</t>
  </si>
  <si>
    <t>Y-I-X 6/Nov 2:52PM</t>
  </si>
  <si>
    <t>R:O:H 10/Nov 2:01PM</t>
  </si>
  <si>
    <t>ROI 6:08PM 10/Nov</t>
  </si>
  <si>
    <t>5:12PM 7/Nov B-O-B</t>
  </si>
  <si>
    <t>7-Nov 3:38PM R-I-H</t>
  </si>
  <si>
    <t>9-Nov RIH 11:46AM</t>
  </si>
  <si>
    <t>2:25PM B-O-A 6/Nov</t>
  </si>
  <si>
    <t>5:33PM 7/Nov Y/I/H</t>
  </si>
  <si>
    <t>7/Nov BIH 11:27PM</t>
  </si>
  <si>
    <t>6-Nov 8:10AM Y/I/W</t>
  </si>
  <si>
    <t>7/Nov 9:37AM R:I:H</t>
  </si>
  <si>
    <t>6:51PM 10/Nov Y/O/X</t>
  </si>
  <si>
    <t>B/I/H 10:27PM 9/Nov</t>
  </si>
  <si>
    <t>R:I:K 9:22PM 9/Nov</t>
  </si>
  <si>
    <t>8:03PM BOB 7/Nov</t>
  </si>
  <si>
    <t>10:41AM R/O/J 10/Nov</t>
  </si>
  <si>
    <t>9:56AM 6/Nov Y:O:Y</t>
  </si>
  <si>
    <t>R/I/L 5:10PM 7/Nov</t>
  </si>
  <si>
    <t>B-I-H 11:32AM 8/Nov</t>
  </si>
  <si>
    <t>B/I/H 10:32PM 6/Nov</t>
  </si>
  <si>
    <t>10-Nov R:O:K 8:26PM</t>
  </si>
  <si>
    <t>8/Nov R/O/M 7:43PM</t>
  </si>
  <si>
    <t>R/O/H 9/Nov 6:20PM</t>
  </si>
  <si>
    <t>10-Nov YOZ 10:39PM</t>
  </si>
  <si>
    <t>Y-I-H 2:33PM 9-Nov</t>
  </si>
  <si>
    <t>R:O:H 6-Nov 3:00PM</t>
  </si>
  <si>
    <t>7:59PM 7/Nov B-O-H</t>
  </si>
  <si>
    <t>12:27PM 9-Nov B/O/A</t>
  </si>
  <si>
    <t>5:57PM 6-Nov BOH</t>
  </si>
  <si>
    <t>12:41PM 8/Nov R:O:J</t>
  </si>
  <si>
    <t>9/Nov 1:08PM Y:O:W</t>
  </si>
  <si>
    <t>8-Nov Y-I-Z 11:04AM</t>
  </si>
  <si>
    <t>5:21PM 8/Nov R:O:H</t>
  </si>
  <si>
    <t>9/Nov Y-I-W 10:28PM</t>
  </si>
  <si>
    <t>6-Nov R:O:K 6:59PM</t>
  </si>
  <si>
    <t>B/I/H 6/Nov 8:24AM</t>
  </si>
  <si>
    <t>R-O-M 9-Nov 7:46PM</t>
  </si>
  <si>
    <t>ROK 6:24PM 7-Nov</t>
  </si>
  <si>
    <t>9-Nov R/O/I 9:05AM</t>
  </si>
  <si>
    <t>8-Nov 8:15AM BIH</t>
  </si>
  <si>
    <t>7-Nov YOZ 11:12AM</t>
  </si>
  <si>
    <t>10/Nov 3:37PM ROM</t>
  </si>
  <si>
    <t>9:14AM 7-Nov R/O/J</t>
  </si>
  <si>
    <t>3:30PM 9/Nov R:O:H</t>
  </si>
  <si>
    <t>10:53AM RIK 8/Nov</t>
  </si>
  <si>
    <t>Y-O-X 7:11PM 9-Nov</t>
  </si>
  <si>
    <t>10/Nov R-I-J 11:54AM</t>
  </si>
  <si>
    <t>R/I/H 6/Nov 12:38PM</t>
  </si>
  <si>
    <t>8-Nov Y:O:X 6:37PM</t>
  </si>
  <si>
    <t>6-Nov R:O:K 11:49AM</t>
  </si>
  <si>
    <t>10/Nov 7:12AM Y/O/X</t>
  </si>
  <si>
    <t>11:08AM Y-I-H 9/Nov</t>
  </si>
  <si>
    <t>B-I-A 7:08AM 10/Nov</t>
  </si>
  <si>
    <t>8/Nov 5:05PM Y/O/W</t>
  </si>
  <si>
    <t>Y/O/Z 8/Nov 3:33PM</t>
  </si>
  <si>
    <t>6-Nov 9:21AM B:I:H</t>
  </si>
  <si>
    <t>8/Nov R-O-L 10:29PM</t>
  </si>
  <si>
    <t>9-Nov R/I/K 9:50AM</t>
  </si>
  <si>
    <t>7/Nov 11:25AM Y/I/X</t>
  </si>
  <si>
    <t>9:36AM Y/O/W 8-Nov</t>
  </si>
  <si>
    <t>10:24AM 9-Nov YOY</t>
  </si>
  <si>
    <t>9:10PM B:O:B 9/Nov</t>
  </si>
  <si>
    <t>Y-I-W 9/Nov 7:53AM</t>
  </si>
  <si>
    <t>R:I:I 10:40PM 8-Nov</t>
  </si>
  <si>
    <t>Y/O/H 6-Nov 6:02PM</t>
  </si>
  <si>
    <t>R-O-L 8-Nov 11:32AM</t>
  </si>
  <si>
    <t>Y/I/W 7:27PM 6/Nov</t>
  </si>
  <si>
    <t>7:52AM 10-Nov BIH</t>
  </si>
  <si>
    <t>R:I:K 11:28AM 7-Nov</t>
  </si>
  <si>
    <t>12:15PM 9-Nov Y-O-X</t>
  </si>
  <si>
    <t>Y/I/W 7/Nov 9:08AM</t>
  </si>
  <si>
    <t>3:58PM 8/Nov R/I/J</t>
  </si>
  <si>
    <t>R/I/L 3:47PM 6-Nov</t>
  </si>
  <si>
    <t>3:58PM R/I/J 10-Nov</t>
  </si>
  <si>
    <t>YIY 7/Nov 3:44PM</t>
  </si>
  <si>
    <t>Y:I:X 8-Nov 11:22PM</t>
  </si>
  <si>
    <t>10/Nov RIM 12:02PM</t>
  </si>
  <si>
    <t>10:01AM 6-Nov R-O-H</t>
  </si>
  <si>
    <t>9/Nov 11:00AM YOH</t>
  </si>
  <si>
    <t>6/Nov B/O/H 2:56PM</t>
  </si>
  <si>
    <t>9:38AM 7/Nov R:O:I</t>
  </si>
  <si>
    <t>R/O/H 6/Nov 10:01PM</t>
  </si>
  <si>
    <t>9-Nov 10:11AM ROJ</t>
  </si>
  <si>
    <t>B:O:A 10/Nov 11:25AM</t>
  </si>
  <si>
    <t>10:27PM R:I:K 10/Nov</t>
  </si>
  <si>
    <t>10:04PM 6/Nov YIZ</t>
  </si>
  <si>
    <t>3:45PM 7-Nov R/O/M</t>
  </si>
  <si>
    <t>8-Nov Y/I/X 9:07AM</t>
  </si>
  <si>
    <t>6-Nov B:I:H 9:53AM</t>
  </si>
  <si>
    <t>B:I:B 6:01PM 6-Nov</t>
  </si>
  <si>
    <t>Y/O/Y 7/Nov 9:48AM</t>
  </si>
  <si>
    <t>7-Nov ROL 1:02PM</t>
  </si>
  <si>
    <t>11:11AM R:O:J 10-Nov</t>
  </si>
  <si>
    <t>2:27PM 6-Nov R-O-L</t>
  </si>
  <si>
    <t>10-Nov YOY 3:20PM</t>
  </si>
  <si>
    <t>3:04PM 10/Nov Y:I:Z</t>
  </si>
  <si>
    <t>11:27AM 10-Nov BIH</t>
  </si>
  <si>
    <t>Y/O/Y 7:20AM 9-Nov</t>
  </si>
  <si>
    <t>R/I/M 7:41AM 9-Nov</t>
  </si>
  <si>
    <t>9:43AM R:O:M 7-Nov</t>
  </si>
  <si>
    <t>6/Nov RIJ 12:26PM</t>
  </si>
  <si>
    <t>6-Nov BIA 10:59AM</t>
  </si>
  <si>
    <t>R:I:H 6/Nov 3:31PM</t>
  </si>
  <si>
    <t>8-Nov Y-I-Y 8:12PM</t>
  </si>
  <si>
    <t>B/O/A 10/Nov 1:27PM</t>
  </si>
  <si>
    <t>12:15PM R-I-L 7-Nov</t>
  </si>
  <si>
    <t>YIY 11:51AM 10-Nov</t>
  </si>
  <si>
    <t>8/Nov RIL 4:08PM</t>
  </si>
  <si>
    <t>4:32PM 6-Nov R-I-I</t>
  </si>
  <si>
    <t>R:I:I 7/Nov 8:10AM</t>
  </si>
  <si>
    <t>B-I-H 7-Nov 1:57PM</t>
  </si>
  <si>
    <t>9-Nov Y:O:Z 6:56PM</t>
  </si>
  <si>
    <t>9-Nov 2:26PM ROL</t>
  </si>
  <si>
    <t>7/Nov 8:35AM R/I/H</t>
  </si>
  <si>
    <t>R/O/M 11:14AM 7-Nov</t>
  </si>
  <si>
    <t>9-Nov 12:08PM RIL</t>
  </si>
  <si>
    <t>YOY 11:19PM 8/Nov</t>
  </si>
  <si>
    <t>R-O-H 12:30PM 8-Nov</t>
  </si>
  <si>
    <t>2:35PM 8-Nov B/O/B</t>
  </si>
  <si>
    <t>9/Nov B:I:H 11:55AM</t>
  </si>
  <si>
    <t>1:20PM 10/Nov R-O-K</t>
  </si>
  <si>
    <t>RIH 9/Nov 2:12PM</t>
  </si>
  <si>
    <t>10/Nov B-I-A 2:29PM</t>
  </si>
  <si>
    <t>9/Nov Y/O/X 6:56PM</t>
  </si>
  <si>
    <t>B-O-A 8:49AM 8-Nov</t>
  </si>
  <si>
    <t>6/Nov 8:40AM Y:I:Y</t>
  </si>
  <si>
    <t>YOX 5:12PM 8-Nov</t>
  </si>
  <si>
    <t>8:23AM Y-I-X 7/Nov</t>
  </si>
  <si>
    <t>Y-O-H 4:33PM 10-Nov</t>
  </si>
  <si>
    <t>2:31PM R-I-J 8-Nov</t>
  </si>
  <si>
    <t>9/Nov Y-O-X 10:37AM</t>
  </si>
  <si>
    <t>9-Nov YOW 7:04AM</t>
  </si>
  <si>
    <t>11:03PM 8/Nov BOH</t>
  </si>
  <si>
    <t>RIH 10/Nov 8:43PM</t>
  </si>
  <si>
    <t>B:I:A 8/Nov 12:01PM</t>
  </si>
  <si>
    <t>7-Nov 7:08PM Y-O-W</t>
  </si>
  <si>
    <t>11:38AM 7-Nov Y-O-W</t>
  </si>
  <si>
    <t>7:38AM 7-Nov B-I-B</t>
  </si>
  <si>
    <t>8:23AM 7/Nov R-I-J</t>
  </si>
  <si>
    <t>ROK 6/Nov 9:20AM</t>
  </si>
  <si>
    <t>RIM 9-Nov 1:02PM</t>
  </si>
  <si>
    <t>7-Nov Y-O-Y 8:21PM</t>
  </si>
  <si>
    <t>9:53AM Y:O:Y 10-Nov</t>
  </si>
  <si>
    <t>7-Nov 8:10AM R-O-L</t>
  </si>
  <si>
    <t>10/Nov 7:54AM R-O-J</t>
  </si>
  <si>
    <t>Y:O:W 7-Nov 1:04PM</t>
  </si>
  <si>
    <t>Y/O/H 7:03PM 7/Nov</t>
  </si>
  <si>
    <t>10-Nov R-O-H 5:41PM</t>
  </si>
  <si>
    <t>R/I/H 6:55PM 7-Nov</t>
  </si>
  <si>
    <t>9-Nov Y-I-X 9:09AM</t>
  </si>
  <si>
    <t>11:01AM 6-Nov R/O/H</t>
  </si>
  <si>
    <t>8:22AM R:O:M 6/Nov</t>
  </si>
  <si>
    <t>R/I/M 12:31PM 10/Nov</t>
  </si>
  <si>
    <t>R-I-H 8:54AM 7/Nov</t>
  </si>
  <si>
    <t>10-Nov Y-I-Y 3:19PM</t>
  </si>
  <si>
    <t>9:22AM 7-Nov Y:O:Y</t>
  </si>
  <si>
    <t>4:02PM YOH 8/Nov</t>
  </si>
  <si>
    <t>10:59AM Y/I/X 9-Nov</t>
  </si>
  <si>
    <t>10:05PM 7/Nov R:I:M</t>
  </si>
  <si>
    <t>9:30AM 10-Nov R:I:H</t>
  </si>
  <si>
    <t>2:59PM 6-Nov B/I/A</t>
  </si>
  <si>
    <t>5:39PM Y-I-Z 8-Nov</t>
  </si>
  <si>
    <t>12:25PM B-I-H 7/Nov</t>
  </si>
  <si>
    <t>10:25AM RIK 7/Nov</t>
  </si>
  <si>
    <t>R/I/J 7/Nov 3:05PM</t>
  </si>
  <si>
    <t>7:18PM 7-Nov Y:I:Y</t>
  </si>
  <si>
    <t>6/Nov YIY 7:38AM</t>
  </si>
  <si>
    <t>8:33AM 10-Nov Y-O-X</t>
  </si>
  <si>
    <t>10-Nov Y:I:H 4:30PM</t>
  </si>
  <si>
    <t>8/Nov 9:02AM B:O:H</t>
  </si>
  <si>
    <t>R:O:L 8/Nov 11:30PM</t>
  </si>
  <si>
    <t>Y:O:Y 9-Nov 10:45AM</t>
  </si>
  <si>
    <t>7-Nov 2:17PM R/I/H</t>
  </si>
  <si>
    <t>10/Nov Y-O-H 6:22PM</t>
  </si>
  <si>
    <t>7-Nov 5:00PM YIZ</t>
  </si>
  <si>
    <t>7/Nov R/I/J 7:33AM</t>
  </si>
  <si>
    <t>2:46PM 6/Nov B/I/B</t>
  </si>
  <si>
    <t>6/Nov 9:00AM RIH</t>
  </si>
  <si>
    <t>Y-I-W 10/Nov 8:32PM</t>
  </si>
  <si>
    <t>R:I:I 9:03AM 9-Nov</t>
  </si>
  <si>
    <t>BIH 9/Nov 1:08PM</t>
  </si>
  <si>
    <t>8/Nov Y/I/Z 1:05PM</t>
  </si>
  <si>
    <t>10/Nov 2:06PM R-I-I</t>
  </si>
  <si>
    <t>Y-I-Z 5:44PM 7/Nov</t>
  </si>
  <si>
    <t>BOB 6:06PM 7/Nov</t>
  </si>
  <si>
    <t>1:57PM R-I-K 7-Nov</t>
  </si>
  <si>
    <t>YIY 6/Nov 9:17AM</t>
  </si>
  <si>
    <t>Y/O/Z 6-Nov 10:33AM</t>
  </si>
  <si>
    <t>6/Nov 1:42PM R:O:J</t>
  </si>
  <si>
    <t>3:03PM Y:I:Z 9/Nov</t>
  </si>
  <si>
    <t>YOW 6/Nov 1:36PM</t>
  </si>
  <si>
    <t>B/O/A 11:34AM 8/Nov</t>
  </si>
  <si>
    <t>R:I:H 7-Nov 12:19PM</t>
  </si>
  <si>
    <t>R-O-J 4:13PM 7-Nov</t>
  </si>
  <si>
    <t>8-Nov R/O/J 11:12PM</t>
  </si>
  <si>
    <t>6-Nov Y-I-Y 4:44PM</t>
  </si>
  <si>
    <t>5:21PM 10-Nov R-O-H</t>
  </si>
  <si>
    <t>6-Nov 6:02PM Y:O:Y</t>
  </si>
  <si>
    <t>4:00PM ROH 7/Nov</t>
  </si>
  <si>
    <t>Y:I:H 7/Nov 9:13AM</t>
  </si>
  <si>
    <t>6/Nov 8:34AM R:O:J</t>
  </si>
  <si>
    <t>7:05PM Y-O-Z 8/Nov</t>
  </si>
  <si>
    <t>6:46PM 10-Nov R:O:L</t>
  </si>
  <si>
    <t>8-Nov YIY 3:13PM</t>
  </si>
  <si>
    <t>10:21PM R:O:K 7/Nov</t>
  </si>
  <si>
    <t>Y:I:W 8/Nov 9:37PM</t>
  </si>
  <si>
    <t>B/I/B 3:25PM 9-Nov</t>
  </si>
  <si>
    <t>12:38PM 8/Nov YOX</t>
  </si>
  <si>
    <t>8:35AM R/I/H 9-Nov</t>
  </si>
  <si>
    <t>YOZ 7/Nov 8:13AM</t>
  </si>
  <si>
    <t>R-O-M 7/Nov 7:36AM</t>
  </si>
  <si>
    <t>Y/O/H 7:00PM 9/Nov</t>
  </si>
  <si>
    <t>10:53AM Y/I/X 6/Nov</t>
  </si>
  <si>
    <t>10:35AM R:I:H 6-Nov</t>
  </si>
  <si>
    <t>R-I-J 9/Nov 2:31PM</t>
  </si>
  <si>
    <t>1:08PM Y-O-Z 10/Nov</t>
  </si>
  <si>
    <t>9-Nov 7:54AM R-I-J</t>
  </si>
  <si>
    <t>10-Nov 5:24PM B:I:B</t>
  </si>
  <si>
    <t>8-Nov B:I:B 10:22PM</t>
  </si>
  <si>
    <t>9:39PM R-I-H 10-Nov</t>
  </si>
  <si>
    <t>YOZ 9/Nov 10:38PM</t>
  </si>
  <si>
    <t>R/I/H 3:18PM 7/Nov</t>
  </si>
  <si>
    <t>R:I:J 8:47AM 6/Nov</t>
  </si>
  <si>
    <t>8:08AM 6/Nov R:I:J</t>
  </si>
  <si>
    <t>11:32PM 10/Nov R/O/L</t>
  </si>
  <si>
    <t>7-Nov 12:44PM R:I:H</t>
  </si>
  <si>
    <t>R:I:L 10-Nov 11:09AM</t>
  </si>
  <si>
    <t>7-Nov Y/O/Y 7:24AM</t>
  </si>
  <si>
    <t>10/Nov Y/I/Y 8:15PM</t>
  </si>
  <si>
    <t>6-Nov 7:05PM R:O:L</t>
  </si>
  <si>
    <t>6:26PM 9-Nov R/O/L</t>
  </si>
  <si>
    <t>3:30PM Y-O-H 7/Nov</t>
  </si>
  <si>
    <t>8:40AM 10-Nov Y:O:Y</t>
  </si>
  <si>
    <t>B:I:B 1:55PM 8-Nov</t>
  </si>
  <si>
    <t>7/Nov R:O:K 10:53AM</t>
  </si>
  <si>
    <t>7-Nov 4:58PM B:I:H</t>
  </si>
  <si>
    <t>9/Nov R/O/J 5:14PM</t>
  </si>
  <si>
    <t>6/Nov Y:I:Y 6:41PM</t>
  </si>
  <si>
    <t>6/Nov R-I-M 3:33PM</t>
  </si>
  <si>
    <t>Y-O-W 9/Nov 10:33AM</t>
  </si>
  <si>
    <t>10-Nov R:O:M 1:42PM</t>
  </si>
  <si>
    <t>7:01PM 7-Nov R/O/H</t>
  </si>
  <si>
    <t>YOZ 5:59PM 10-Nov</t>
  </si>
  <si>
    <t>R:I:M 6/Nov 7:40AM</t>
  </si>
  <si>
    <t>9:08PM YOW 7/Nov</t>
  </si>
  <si>
    <t>R:I:L 1:49PM 7-Nov</t>
  </si>
  <si>
    <t>6:03PM Y-O-H 10/Nov</t>
  </si>
  <si>
    <t>6/Nov ROK 3:21PM</t>
  </si>
  <si>
    <t>Y:I:W 8:32PM 9/Nov</t>
  </si>
  <si>
    <t>8:05AM BIA 8-Nov</t>
  </si>
  <si>
    <t>3:03PM Y/O/W 9/Nov</t>
  </si>
  <si>
    <t>12:05PM 9/Nov Y/I/Z</t>
  </si>
  <si>
    <t>7:17PM 8/Nov R/O/M</t>
  </si>
  <si>
    <t>BIB 10:14AM 8-Nov</t>
  </si>
  <si>
    <t>7/Nov 7:38PM RIH</t>
  </si>
  <si>
    <t>7:25PM B-I-H 6/Nov</t>
  </si>
  <si>
    <t>8-Nov 10:04PM B:O:B</t>
  </si>
  <si>
    <t>8:41AM 6/Nov R:I:M</t>
  </si>
  <si>
    <t>6-Nov YOX 4:43PM</t>
  </si>
  <si>
    <t>Y:O:X 10-Nov 5:53PM</t>
  </si>
  <si>
    <t>8/Nov RII 7:40AM</t>
  </si>
  <si>
    <t>6/Nov R/O/H 11:30AM</t>
  </si>
  <si>
    <t>B-O-A 4:27PM 6-Nov</t>
  </si>
  <si>
    <t>RII 8/Nov 1:37PM</t>
  </si>
  <si>
    <t>9/Nov 10:13AM Y/I/Y</t>
  </si>
  <si>
    <t>9/Nov 9:02AM ROM</t>
  </si>
  <si>
    <t>9/Nov 11:35PM R:I:H</t>
  </si>
  <si>
    <t>5:55PM 8/Nov Y/O/X</t>
  </si>
  <si>
    <t>10/Nov B-O-A 7:07PM</t>
  </si>
  <si>
    <t>6-Nov ROI 10:05AM</t>
  </si>
  <si>
    <t>9:32PM 6-Nov Y-I-H</t>
  </si>
  <si>
    <t>B/I/H 6-Nov 2:27PM</t>
  </si>
  <si>
    <t>BOA 2:59PM 6/Nov</t>
  </si>
  <si>
    <t>9/Nov 8:26PM BIB</t>
  </si>
  <si>
    <t>7-Nov Y/I/Z 8:41AM</t>
  </si>
  <si>
    <t>B-O-H 9-Nov 11:56AM</t>
  </si>
  <si>
    <t>8-Nov R/I/I 10:37AM</t>
  </si>
  <si>
    <t>10-Nov Y:I:W 10:06AM</t>
  </si>
  <si>
    <t>RIK 1:15PM 7/Nov</t>
  </si>
  <si>
    <t>B-I-A 5:47PM 7-Nov</t>
  </si>
  <si>
    <t>B/O/H 10/Nov 1:27PM</t>
  </si>
  <si>
    <t>R-I-J 6/Nov 7:30PM</t>
  </si>
  <si>
    <t>3:25PM 6-Nov B/O/A</t>
  </si>
  <si>
    <t>8-Nov R:O:J 9:44AM</t>
  </si>
  <si>
    <t>YOX 4:11PM 8-Nov</t>
  </si>
  <si>
    <t>R:O:M 11:46PM 6/Nov</t>
  </si>
  <si>
    <t>R/O/L 7/Nov 5:50PM</t>
  </si>
  <si>
    <t>Y:O:H 10-Nov 12:32PM</t>
  </si>
  <si>
    <t>Y-O-H 3:30PM 8-Nov</t>
  </si>
  <si>
    <t>4:48PM 7/Nov Y/I/Y</t>
  </si>
  <si>
    <t>Y/O/Z 9/Nov 8:40PM</t>
  </si>
  <si>
    <t>8:38PM B/O/A 9-Nov</t>
  </si>
  <si>
    <t>10:23AM R/O/K 7/Nov</t>
  </si>
  <si>
    <t>9/Nov Y-I-Z 6:19PM</t>
  </si>
  <si>
    <t>R-I-M 7:59AM 10/Nov</t>
  </si>
  <si>
    <t>R/I/J 6-Nov 10:21AM</t>
  </si>
  <si>
    <t>10/Nov 6:14PM ROJ</t>
  </si>
  <si>
    <t>3:11PM Y/O/X 6-Nov</t>
  </si>
  <si>
    <t>6/Nov Y:I:H 7:39AM</t>
  </si>
  <si>
    <t>10:35AM 9/Nov ROI</t>
  </si>
  <si>
    <t>9/Nov 10:05AM R-O-I</t>
  </si>
  <si>
    <t>Y:O:Y 3:50PM 10-Nov</t>
  </si>
  <si>
    <t>8-Nov 9:35PM YOZ</t>
  </si>
  <si>
    <t>Y:O:X 8-Nov 3:43PM</t>
  </si>
  <si>
    <t>Y:I:Y 6-Nov 3:21PM</t>
  </si>
  <si>
    <t>4:31PM 7-Nov BOH</t>
  </si>
  <si>
    <t>11:01AM R-O-H 9/Nov</t>
  </si>
  <si>
    <t>9/Nov 3:56PM Y:O:Y</t>
  </si>
  <si>
    <t>4:12PM 8/Nov R-O-J</t>
  </si>
  <si>
    <t>YIX 10:22AM 9/Nov</t>
  </si>
  <si>
    <t>6/Nov RIK 12:19PM</t>
  </si>
  <si>
    <t>7-Nov B/O/B 11:05AM</t>
  </si>
  <si>
    <t>B/I/A 10:05AM 6/Nov</t>
  </si>
  <si>
    <t>11:51AM 6/Nov Y:O:Y</t>
  </si>
  <si>
    <t>1:59PM R/I/M 7-Nov</t>
  </si>
  <si>
    <t>8-Nov R/I/K 3:19PM</t>
  </si>
  <si>
    <t>Y:I:Z 10/Nov 7:25AM</t>
  </si>
  <si>
    <t>8:59AM BIA 6-Nov</t>
  </si>
  <si>
    <t>R-I-H 11:11AM 10-Nov</t>
  </si>
  <si>
    <t>9/Nov 4:48PM B-I-B</t>
  </si>
  <si>
    <t>11:23AM 8-Nov B-I-B</t>
  </si>
  <si>
    <t>2:14PM 6-Nov Y-I-Y</t>
  </si>
  <si>
    <t>8:16AM 9-Nov R/I/K</t>
  </si>
  <si>
    <t>3:40PM 6/Nov R/O/M</t>
  </si>
  <si>
    <t>9-Nov Y/I/X 7:22PM</t>
  </si>
  <si>
    <t>R:O:L 11:57AM 7-Nov</t>
  </si>
  <si>
    <t>8:04AM 9/Nov Y/O/Y</t>
  </si>
  <si>
    <t>4:21PM R:O:K 9/Nov</t>
  </si>
  <si>
    <t>9/Nov Y-O-W 3:37PM</t>
  </si>
  <si>
    <t>B:O:B 11:41AM 9-Nov</t>
  </si>
  <si>
    <t>9:16AM 9-Nov BIH</t>
  </si>
  <si>
    <t>7-Nov B:I:H 6:10PM</t>
  </si>
  <si>
    <t>BIH 2:52PM 7-Nov</t>
  </si>
  <si>
    <t>9/Nov R/I/J 11:56AM</t>
  </si>
  <si>
    <t>9-Nov B:O:B 12:07PM</t>
  </si>
  <si>
    <t>B/O/H 10/Nov 7:04AM</t>
  </si>
  <si>
    <t>10:16AM 9/Nov YOX</t>
  </si>
  <si>
    <t>11:36AM 8-Nov Y/O/Z</t>
  </si>
  <si>
    <t>R:O:H 10-Nov 11:30AM</t>
  </si>
  <si>
    <t>7-Nov 10:52AM RIK</t>
  </si>
  <si>
    <t>10-Nov 4:26PM RIJ</t>
  </si>
  <si>
    <t>8:49AM B-I-A 8/Nov</t>
  </si>
  <si>
    <t>10/Nov R:I:L 3:44PM</t>
  </si>
  <si>
    <t>2:39PM RII 9/Nov</t>
  </si>
  <si>
    <t>5:46PM R-O-I 10-Nov</t>
  </si>
  <si>
    <t>8:50AM 8-Nov B/I/H</t>
  </si>
  <si>
    <t>Y:O:X 4:11PM 6-Nov</t>
  </si>
  <si>
    <t>R-I-M 1:59PM 6/Nov</t>
  </si>
  <si>
    <t>1:06PM R:O:I 8/Nov</t>
  </si>
  <si>
    <t>10-Nov Y-O-Y 1:24PM</t>
  </si>
  <si>
    <t>10-Nov R/I/I 3:00PM</t>
  </si>
  <si>
    <t>R:I:J 5:31PM 6-Nov</t>
  </si>
  <si>
    <t>3:28PM YIX 6/Nov</t>
  </si>
  <si>
    <t>R/I/M 9-Nov 9:33AM</t>
  </si>
  <si>
    <t>R/O/H 9/Nov 5:01PM</t>
  </si>
  <si>
    <t>Y:I:X 4:33PM 9-Nov</t>
  </si>
  <si>
    <t>6/Nov 8:12PM R:O:J</t>
  </si>
  <si>
    <t>R-O-K 2:54PM 8-Nov</t>
  </si>
  <si>
    <t>7/Nov R-O-M 2:39PM</t>
  </si>
  <si>
    <t>8:59AM ROM 7-Nov</t>
  </si>
  <si>
    <t>9:02AM B-I-H 7/Nov</t>
  </si>
  <si>
    <t>Y-O-Z 10-Nov 8:41PM</t>
  </si>
  <si>
    <t>9/Nov R-O-K 10:19AM</t>
  </si>
  <si>
    <t>9-Nov 11:29AM B/O/A</t>
  </si>
  <si>
    <t>10-Nov R-O-H 10:01AM</t>
  </si>
  <si>
    <t>ROM 3:14PM 8-Nov</t>
  </si>
  <si>
    <t>B/O/H 6/Nov 2:29PM</t>
  </si>
  <si>
    <t>12:27PM 10/Nov Y/I/X</t>
  </si>
  <si>
    <t>9-Nov R:I:K 8:00AM</t>
  </si>
  <si>
    <t>10-Nov R:I:K 2:29PM</t>
  </si>
  <si>
    <t>ROJ 6/Nov 12:41PM</t>
  </si>
  <si>
    <t>8:31AM 7/Nov R-I-I</t>
  </si>
  <si>
    <t>9/Nov 5:29PM Y:O:Z</t>
  </si>
  <si>
    <t>YIY 9-Nov 2:12PM</t>
  </si>
  <si>
    <t>8/Nov R:O:M 5:13PM</t>
  </si>
  <si>
    <t>1:58PM 10-Nov B:O:H</t>
  </si>
  <si>
    <t>8:49AM 9-Nov R-I-L</t>
  </si>
  <si>
    <t>11:32AM 7/Nov B/O/B</t>
  </si>
  <si>
    <t>6:52PM 6-Nov R-O-J</t>
  </si>
  <si>
    <t>7/Nov 7:18AM R/I/L</t>
  </si>
  <si>
    <t>YOW 5:27PM 8/Nov</t>
  </si>
  <si>
    <t>Y-O-X 9-Nov 7:55AM</t>
  </si>
  <si>
    <t>8:59AM 10/Nov B/I/A</t>
  </si>
  <si>
    <t>R-O-M 4:43PM 9-Nov</t>
  </si>
  <si>
    <t>6-Nov Y:O:Z 5:37PM</t>
  </si>
  <si>
    <t>6-Nov 3:37PM Y/I/H</t>
  </si>
  <si>
    <t>8/Nov 11:23PM R/I/K</t>
  </si>
  <si>
    <t>11:08AM 7-Nov Y:I:W</t>
  </si>
  <si>
    <t>9:06AM 7/Nov R/O/I</t>
  </si>
  <si>
    <t>6:31PM B/O/B 8/Nov</t>
  </si>
  <si>
    <t>YIX 7:47AM 10-Nov</t>
  </si>
  <si>
    <t>12:06PM 9/Nov YOZ</t>
  </si>
  <si>
    <t>12:56PM 10/Nov R-O-K</t>
  </si>
  <si>
    <t>6/Nov ROJ 11:43AM</t>
  </si>
  <si>
    <t>3:04PM 9/Nov RIM</t>
  </si>
  <si>
    <t>10/Nov 8:28AM R-I-J</t>
  </si>
  <si>
    <t>7/Nov Y-I-W 9:39PM</t>
  </si>
  <si>
    <t>B/O/H 12:31PM 6-Nov</t>
  </si>
  <si>
    <t>B/I/A 9:08PM 7/Nov</t>
  </si>
  <si>
    <t>YIZ 9/Nov 5:05PM</t>
  </si>
  <si>
    <t>Y/I/X 8:01AM 8/Nov</t>
  </si>
  <si>
    <t>10/Nov Y/I/Z 4:00PM</t>
  </si>
  <si>
    <t>6/Nov 7:03AM B/I/A</t>
  </si>
  <si>
    <t>8-Nov R-I-M 8:41AM</t>
  </si>
  <si>
    <t>10-Nov 1:42PM Y/O/X</t>
  </si>
  <si>
    <t>Y:O:Y 6:24PM 6/Nov</t>
  </si>
  <si>
    <t>7/Nov BIA 12:30PM</t>
  </si>
  <si>
    <t>2:04PM 9/Nov B-I-H</t>
  </si>
  <si>
    <t>7/Nov 7:21PM R-O-K</t>
  </si>
  <si>
    <t>Y/I/H 9/Nov 11:37PM</t>
  </si>
  <si>
    <t>ROI 11:34AM 10-Nov</t>
  </si>
  <si>
    <t>Y/I/Z 8:45AM 9/Nov</t>
  </si>
  <si>
    <t>R/O/M 9:01AM 10-Nov</t>
  </si>
  <si>
    <t>10-Nov R/I/K 3:27PM</t>
  </si>
  <si>
    <t>7:25AM B/O/A 8-Nov</t>
  </si>
  <si>
    <t>6-Nov 6:48PM R/O/M</t>
  </si>
  <si>
    <t>7-Nov Y/I/X 1:56PM</t>
  </si>
  <si>
    <t>ROK 6:38PM 8-Nov</t>
  </si>
  <si>
    <t>6:44PM 10/Nov R:I:K</t>
  </si>
  <si>
    <t>8:00AM 9-Nov R-I-M</t>
  </si>
  <si>
    <t>7-Nov 9:35PM B/O/A</t>
  </si>
  <si>
    <t>Y/O/H 7:03AM 8/Nov</t>
  </si>
  <si>
    <t>7/Nov 6:21PM R/O/M</t>
  </si>
  <si>
    <t>7:02PM 6/Nov Y-I-Z</t>
  </si>
  <si>
    <t>R-O-M 12:12PM 6/Nov</t>
  </si>
  <si>
    <t>11:43PM ROM 9/Nov</t>
  </si>
  <si>
    <t>B-I-B 10:43AM 10-Nov</t>
  </si>
  <si>
    <t>Y/I/H 7/Nov 8:19AM</t>
  </si>
  <si>
    <t>R/O/J 11:42AM 7/Nov</t>
  </si>
  <si>
    <t>6-Nov Y-O-Z 6:18PM</t>
  </si>
  <si>
    <t>7/Nov Y:I:W 4:31PM</t>
  </si>
  <si>
    <t>Y-I-W 4:55PM 9-Nov</t>
  </si>
  <si>
    <t>10/Nov 9:26AM R:I:I</t>
  </si>
  <si>
    <t>8-Nov 8:50AM YIW</t>
  </si>
  <si>
    <t>1:31PM 6/Nov R:I:M</t>
  </si>
  <si>
    <t>Y:O:W 9:07PM 8-Nov</t>
  </si>
  <si>
    <t>8/Nov R-I-M 2:31PM</t>
  </si>
  <si>
    <t>11:13AM 7/Nov Y-I-H</t>
  </si>
  <si>
    <t>Y-I-H 6/Nov 11:03AM</t>
  </si>
  <si>
    <t>2:17PM B:I:B 7/Nov</t>
  </si>
  <si>
    <t>10-Nov 6:01PM ROH</t>
  </si>
  <si>
    <t>3:08PM B:O:B 6-Nov</t>
  </si>
  <si>
    <t>2:30PM R-I-M 6/Nov</t>
  </si>
  <si>
    <t>BOH 8-Nov 11:29AM</t>
  </si>
  <si>
    <t>1:05PM Y/O/Z 6/Nov</t>
  </si>
  <si>
    <t>9-Nov 9:01PM B:I:A</t>
  </si>
  <si>
    <t>8-Nov Y/I/Z 4:03PM</t>
  </si>
  <si>
    <t>7:51AM 8/Nov R-O-J</t>
  </si>
  <si>
    <t>7-Nov 9:28PM BIH</t>
  </si>
  <si>
    <t>R/I/K 8:18AM 6/Nov</t>
  </si>
  <si>
    <t>8:29AM Y:I:W 7-Nov</t>
  </si>
  <si>
    <t>8/Nov R:I:I 9:35AM</t>
  </si>
  <si>
    <t>10-Nov B:O:A 11:36PM</t>
  </si>
  <si>
    <t>2:08PM BOB 7-Nov</t>
  </si>
  <si>
    <t>9/Nov Y/I/X 8:05AM</t>
  </si>
  <si>
    <t>8-Nov 8:25AM BIA</t>
  </si>
  <si>
    <t>9:09AM 10-Nov R-I-K</t>
  </si>
  <si>
    <t>7-Nov 2:01PM Y-O-H</t>
  </si>
  <si>
    <t>6:10PM 6/Nov YIX</t>
  </si>
  <si>
    <t>B-O-H 10-Nov 11:57AM</t>
  </si>
  <si>
    <t>R:I:J 6-Nov 6:04PM</t>
  </si>
  <si>
    <t>6/Nov 4:33PM Y:O:H</t>
  </si>
  <si>
    <t>9-Nov R/O/M 7:27PM</t>
  </si>
  <si>
    <t>ROJ 6/Nov 9:40AM</t>
  </si>
  <si>
    <t>BOA 10:59AM 8/Nov</t>
  </si>
  <si>
    <t>R:I:M 7/Nov 9:35AM</t>
  </si>
  <si>
    <t>Y-O-Y 9-Nov 12:53PM</t>
  </si>
  <si>
    <t>R:I:I 5:06PM 10/Nov</t>
  </si>
  <si>
    <t>1:31PM Y-I-X 8/Nov</t>
  </si>
  <si>
    <t>R/I/I 10/Nov 11:30PM</t>
  </si>
  <si>
    <t>9:41AM 8-Nov Y/O/X</t>
  </si>
  <si>
    <t>8-Nov 3:02PM B-O-H</t>
  </si>
  <si>
    <t>7-Nov 5:37PM Y/O/Y</t>
  </si>
  <si>
    <t>Y:O:Y 8:43AM 7/Nov</t>
  </si>
  <si>
    <t>8:41AM Y/I/Z 8/Nov</t>
  </si>
  <si>
    <t>6/Nov 11:57AM Y/I/X</t>
  </si>
  <si>
    <t>10-Nov Y-I-W 11:29AM</t>
  </si>
  <si>
    <t>R/O/K 6:02PM 6-Nov</t>
  </si>
  <si>
    <t>BIH 5:06PM 6/Nov</t>
  </si>
  <si>
    <t>BOH 5:24PM 6/Nov</t>
  </si>
  <si>
    <t>Y-O-H 6-Nov 2:31PM</t>
  </si>
  <si>
    <t>9/Nov 8:34AM R-O-J</t>
  </si>
  <si>
    <t>Y:O:Z 7-Nov 8:33PM</t>
  </si>
  <si>
    <t>R/O/I 6-Nov 11:08AM</t>
  </si>
  <si>
    <t>9-Nov Y-O-Y 8:28PM</t>
  </si>
  <si>
    <t>B:I:B 11:18PM 7-Nov</t>
  </si>
  <si>
    <t>8-Nov YOY 4:52PM</t>
  </si>
  <si>
    <t>Y-O-Y 6/Nov 8:18PM</t>
  </si>
  <si>
    <t>6/Nov R/I/J 9:25AM</t>
  </si>
  <si>
    <t>R/O/J 7:13PM 6-Nov</t>
  </si>
  <si>
    <t>10:49AM R/O/K 6/Nov</t>
  </si>
  <si>
    <t>10:26AM B:O:H 7/Nov</t>
  </si>
  <si>
    <t>6:52PM R/O/J 9-Nov</t>
  </si>
  <si>
    <t>8-Nov RIM 6:21PM</t>
  </si>
  <si>
    <t>Y:I:X 7/Nov 10:22PM</t>
  </si>
  <si>
    <t>10-Nov 10:44AM ROM</t>
  </si>
  <si>
    <t>9:38AM 9/Nov ROM</t>
  </si>
  <si>
    <t>9/Nov 10:23PM Y/I/X</t>
  </si>
  <si>
    <t>7-Nov 6:55PM B:O:B</t>
  </si>
  <si>
    <t>4:23PM R:I:K 7/Nov</t>
  </si>
  <si>
    <t>R:O:K 9-Nov 6:21PM</t>
  </si>
  <si>
    <t>9:53AM 8/Nov Y:I:X</t>
  </si>
  <si>
    <t>R:O:I 7-Nov 3:34PM</t>
  </si>
  <si>
    <t>7/Nov 7:33AM Y/I/W</t>
  </si>
  <si>
    <t>10/Nov R-I-M 3:35PM</t>
  </si>
  <si>
    <t>7:40AM R:O:H 9/Nov</t>
  </si>
  <si>
    <t>12:11PM 6-Nov BOB</t>
  </si>
  <si>
    <t>7:04PM B:O:H 10-Nov</t>
  </si>
  <si>
    <t>6:01PM 7-Nov B:O:H</t>
  </si>
  <si>
    <t>R/O/H 7-Nov 5:01PM</t>
  </si>
  <si>
    <t>11:02PM R:I:M 9/Nov</t>
  </si>
  <si>
    <t>R:I:H 6/Nov 11:45PM</t>
  </si>
  <si>
    <t>B/I/A 9-Nov 9:07AM</t>
  </si>
  <si>
    <t>R:I:H 9/Nov 6:25PM</t>
  </si>
  <si>
    <t>7:48AM 10/Nov BIA</t>
  </si>
  <si>
    <t>4:28PM B/I/H 6-Nov</t>
  </si>
  <si>
    <t>6-Nov 11:26AM BOA</t>
  </si>
  <si>
    <t>R/I/L 11:45AM 6-Nov</t>
  </si>
  <si>
    <t>R/O/I 8:05PM 7/Nov</t>
  </si>
  <si>
    <t>RIM 10-Nov 4:34PM</t>
  </si>
  <si>
    <t>11:42PM YIH 10/Nov</t>
  </si>
  <si>
    <t>8:47AM Y/I/X 9/Nov</t>
  </si>
  <si>
    <t>6/Nov 1:18PM Y/I/Y</t>
  </si>
  <si>
    <t>12:15PM 8-Nov Y/I/Y</t>
  </si>
  <si>
    <t>7-Nov 2:29PM YIZ</t>
  </si>
  <si>
    <t>RIJ 8/Nov 10:31PM</t>
  </si>
  <si>
    <t>9/Nov 1:42PM YOX</t>
  </si>
  <si>
    <t>9-Nov Y/I/Z 4:31PM</t>
  </si>
  <si>
    <t>5:52PM 6/Nov BOA</t>
  </si>
  <si>
    <t>8:25AM 6/Nov Y-I-X</t>
  </si>
  <si>
    <t>8/Nov 7:00PM R:O:H</t>
  </si>
  <si>
    <t>8-Nov B/I/H 3:25PM</t>
  </si>
  <si>
    <t>5:33PM Y-I-W 10-Nov</t>
  </si>
  <si>
    <t>9/Nov R-O-L 5:05PM</t>
  </si>
  <si>
    <t>7/Nov Y:O:W 5:24PM</t>
  </si>
  <si>
    <t>8/Nov 8:26AM B:I:B</t>
  </si>
  <si>
    <t>9/Nov 1:30PM BOH</t>
  </si>
  <si>
    <t>10:28AM 10/Nov Y-I-X</t>
  </si>
  <si>
    <t>8-Nov Y-I-W 12:05PM</t>
  </si>
  <si>
    <t>6:50PM B-O-A 8-Nov</t>
  </si>
  <si>
    <t>7:28AM 9/Nov R-I-I</t>
  </si>
  <si>
    <t>8-Nov R-I-K 9:28PM</t>
  </si>
  <si>
    <t>6-Nov R:O:M 7:02PM</t>
  </si>
  <si>
    <t>7:44AM 8-Nov B/O/B</t>
  </si>
  <si>
    <t>8:00AM 6-Nov R-I-H</t>
  </si>
  <si>
    <t>Y:I:Z 6/Nov 7:24AM</t>
  </si>
  <si>
    <t>10-Nov 11:39AM Y/O/X</t>
  </si>
  <si>
    <t>B-O-B 9:04PM 6-Nov</t>
  </si>
  <si>
    <t>B-I-B 3:17PM 7-Nov</t>
  </si>
  <si>
    <t>10/Nov 10:29PM B-I-H</t>
  </si>
  <si>
    <t>7:48AM 9-Nov R-I-K</t>
  </si>
  <si>
    <t>10-Nov YOW 7:06AM</t>
  </si>
  <si>
    <t>4:18PM 8/Nov YOY</t>
  </si>
  <si>
    <t>9-Nov YIY 12:45PM</t>
  </si>
  <si>
    <t>10-Nov R/I/K 7:43AM</t>
  </si>
  <si>
    <t>Y:O:Y 6/Nov 11:21AM</t>
  </si>
  <si>
    <t>1:11PM R-I-L 9/Nov</t>
  </si>
  <si>
    <t>7/Nov 12:49PM BIB</t>
  </si>
  <si>
    <t>10/Nov 3:05PM BOB</t>
  </si>
  <si>
    <t>4:13PM 9/Nov YOX</t>
  </si>
  <si>
    <t>Y/I/H 3:09PM 8-Nov</t>
  </si>
  <si>
    <t>7/Nov ROJ 7:12PM</t>
  </si>
  <si>
    <t>R-I-I 6/Nov 12:12PM</t>
  </si>
  <si>
    <t>YOW 7:46AM 7-Nov</t>
  </si>
  <si>
    <t>1:34PM Y:I:H 6/Nov</t>
  </si>
  <si>
    <t>R/O/J 3:13PM 7/Nov</t>
  </si>
  <si>
    <t>2:54PM 10/Nov YOY</t>
  </si>
  <si>
    <t>B-O-A 9:50AM 9/Nov</t>
  </si>
  <si>
    <t>R:I:H 10:46AM 7/Nov</t>
  </si>
  <si>
    <t>7-Nov 6:52PM R/O/J</t>
  </si>
  <si>
    <t>8:27AM R/O/M 9/Nov</t>
  </si>
  <si>
    <t>8:26AM Y/I/X 9-Nov</t>
  </si>
  <si>
    <t>Y:O:Y 12:21PM 6-Nov</t>
  </si>
  <si>
    <t>6/Nov R/I/K 8:40AM</t>
  </si>
  <si>
    <t>4:37PM R:O:I 8-Nov</t>
  </si>
  <si>
    <t>6-Nov 5:50PM Y:O:X</t>
  </si>
  <si>
    <t>10-Nov Y-I-W 9:12AM</t>
  </si>
  <si>
    <t>10/Nov R-O-L 2:27PM</t>
  </si>
  <si>
    <t>YIH 1:44PM 8-Nov</t>
  </si>
  <si>
    <t>7/Nov 10:34PM Y-I-H</t>
  </si>
  <si>
    <t>10-Nov 4:38PM Y/O/W</t>
  </si>
  <si>
    <t>10:49AM 9/Nov R:I:K</t>
  </si>
  <si>
    <t>R/O/K 10/Nov 10:24AM</t>
  </si>
  <si>
    <t>11:49AM B-I-H 7/Nov</t>
  </si>
  <si>
    <t>BIB 8/Nov 4:15PM</t>
  </si>
  <si>
    <t>3:40PM Y-I-H 7/Nov</t>
  </si>
  <si>
    <t>6/Nov 9:15PM Y-I-Y</t>
  </si>
  <si>
    <t>7-Nov Y:O:H 5:00PM</t>
  </si>
  <si>
    <t>B-I-A 11:33AM 10-Nov</t>
  </si>
  <si>
    <t>10:57AM B/O/A 7/Nov</t>
  </si>
  <si>
    <t>7-Nov YIW 2:28PM</t>
  </si>
  <si>
    <t>11:11AM 8-Nov B-O-B</t>
  </si>
  <si>
    <t>YOY 7/Nov 12:23PM</t>
  </si>
  <si>
    <t>8-Nov 7:31AM R/I/L</t>
  </si>
  <si>
    <t>9-Nov R:O:H 6:41PM</t>
  </si>
  <si>
    <t>B-I-H 9/Nov 3:35PM</t>
  </si>
  <si>
    <t>9:27AM 8-Nov YIX</t>
  </si>
  <si>
    <t>R/I/L 8:10AM 8/Nov</t>
  </si>
  <si>
    <t>2:00PM Y-O-H 10-Nov</t>
  </si>
  <si>
    <t>R/I/J 9:26AM 8/Nov</t>
  </si>
  <si>
    <t>6:47PM 9-Nov Y:O:W</t>
  </si>
  <si>
    <t>R-I-H 7:47AM 10-Nov</t>
  </si>
  <si>
    <t>RIH 8:46PM 7/Nov</t>
  </si>
  <si>
    <t>4:07PM 9/Nov YIH</t>
  </si>
  <si>
    <t>8/Nov R-I-I 1:07PM</t>
  </si>
  <si>
    <t>2:00PM Y-I-H 6-Nov</t>
  </si>
  <si>
    <t>9/Nov Y:O:W 6:07PM</t>
  </si>
  <si>
    <t>12:23PM 9-Nov YOY</t>
  </si>
  <si>
    <t>R/O/H 10/Nov 12:31PM</t>
  </si>
  <si>
    <t>ROM 9:44PM 8/Nov</t>
  </si>
  <si>
    <t>4:38PM ROI 9-Nov</t>
  </si>
  <si>
    <t>8:33PM R-I-J 7/Nov</t>
  </si>
  <si>
    <t>9-Nov 10:40PM R/I/H</t>
  </si>
  <si>
    <t>8/Nov 9:59AM Y/I/W</t>
  </si>
  <si>
    <t>R/O/H 1:00PM 7-Nov</t>
  </si>
  <si>
    <t>R:O:I 12:34PM 8-Nov</t>
  </si>
  <si>
    <t>9/Nov YIH 5:43PM</t>
  </si>
  <si>
    <t>6-Nov 2:35PM Y/I/Z</t>
  </si>
  <si>
    <t>R-I-M 8:21AM 9-Nov</t>
  </si>
  <si>
    <t>10/Nov 8:39AM B/I/H</t>
  </si>
  <si>
    <t>4:33PM 6/Nov Y-I-H</t>
  </si>
  <si>
    <t>11:25PM 6-Nov B/I/B</t>
  </si>
  <si>
    <t>R/I/H 7:43AM 7-Nov</t>
  </si>
  <si>
    <t>8/Nov 7:04PM B/I/A</t>
  </si>
  <si>
    <t>8:22AM 8-Nov R:I:K</t>
  </si>
  <si>
    <t>Y:O:X 3:07PM 9/Nov</t>
  </si>
  <si>
    <t>6/Nov B-O-A 11:00AM</t>
  </si>
  <si>
    <t>7-Nov YIH 2:06PM</t>
  </si>
  <si>
    <t>7/Nov 8:59AM Y:O:Z</t>
  </si>
  <si>
    <t>7:00AM Y:O:H 9/Nov</t>
  </si>
  <si>
    <t>RIK 9/Nov 8:58AM</t>
  </si>
  <si>
    <t>BOA 8:52AM 7-Nov</t>
  </si>
  <si>
    <t>5:28PM 10-Nov R/I/J</t>
  </si>
  <si>
    <t>R:O:H 8/Nov 6:21PM</t>
  </si>
  <si>
    <t>9:32AM 10-Nov RIM</t>
  </si>
  <si>
    <t>9-Nov 2:57PM RIJ</t>
  </si>
  <si>
    <t>6:15PM R:O:J 6/Nov</t>
  </si>
  <si>
    <t>8/Nov B/I/H 7:29PM</t>
  </si>
  <si>
    <t>ROI 9/Nov 2:38PM</t>
  </si>
  <si>
    <t>8:08AM R/I/J 9/Nov</t>
  </si>
  <si>
    <t>7/Nov Y-I-W 11:59AM</t>
  </si>
  <si>
    <t>3:56PM 9-Nov Y/I/X</t>
  </si>
  <si>
    <t>9:36AM 8-Nov R:O:I</t>
  </si>
  <si>
    <t>1:35PM Y-O-W 8/Nov</t>
  </si>
  <si>
    <t>9:40AM 9/Nov R:I:H</t>
  </si>
  <si>
    <t>9/Nov 11:16PM R/I/K</t>
  </si>
  <si>
    <t>11:38AM 6-Nov YOZ</t>
  </si>
  <si>
    <t>10-Nov 11:06AM R:I:I</t>
  </si>
  <si>
    <t>3:57PM 7-Nov Y-I-X</t>
  </si>
  <si>
    <t>9:33AM 7-Nov Y/I/W</t>
  </si>
  <si>
    <t>8:30PM 6/Nov Y/O/Z</t>
  </si>
  <si>
    <t>Y-O-Z 4:02PM 7/Nov</t>
  </si>
  <si>
    <t>10-Nov 6:23PM YOY</t>
  </si>
  <si>
    <t>12:10PM YIH 8/Nov</t>
  </si>
  <si>
    <t>R-O-H 7-Nov 5:40PM</t>
  </si>
  <si>
    <t>2:17PM 8/Nov Y/O/Y</t>
  </si>
  <si>
    <t>R/O/L 6/Nov 8:46AM</t>
  </si>
  <si>
    <t>5:43PM 10/Nov YOH</t>
  </si>
  <si>
    <t>10:59AM 6/Nov B/I/H</t>
  </si>
  <si>
    <t>6/Nov Y/O/Z 7:38AM</t>
  </si>
  <si>
    <t>Y/O/Z 8/Nov 8:10AM</t>
  </si>
  <si>
    <t>10:07PM YOW 9/Nov</t>
  </si>
  <si>
    <t>9:36AM 9-Nov Y:O:W</t>
  </si>
  <si>
    <t>Y-O-H 7-Nov 10:03PM</t>
  </si>
  <si>
    <t>R:O:H 8:21AM 10-Nov</t>
  </si>
  <si>
    <t>10:04AM Y:O:W 10/Nov</t>
  </si>
  <si>
    <t>1:00PM R:O:H 6-Nov</t>
  </si>
  <si>
    <t>9/Nov R-O-J 2:44PM</t>
  </si>
  <si>
    <t>9:09AM R-I-J 7-Nov</t>
  </si>
  <si>
    <t>7:24PM 9-Nov ROK</t>
  </si>
  <si>
    <t>9:56AM B-O-A 8/Nov</t>
  </si>
  <si>
    <t>5:30PM 6/Nov B-O-A</t>
  </si>
  <si>
    <t>10:00AM Y/O/H 10-Nov</t>
  </si>
  <si>
    <t>9/Nov BOA 6:09PM</t>
  </si>
  <si>
    <t>9/Nov R:I:H 9:17AM</t>
  </si>
  <si>
    <t>R/O/J 4:13PM 6/Nov</t>
  </si>
  <si>
    <t>12:22PM ROK 7/Nov</t>
  </si>
  <si>
    <t>6-Nov 2:06PM R-O-I</t>
  </si>
  <si>
    <t>B-I-H 2:25PM 10-Nov</t>
  </si>
  <si>
    <t>Y/O/Y 10-Nov 5:16PM</t>
  </si>
  <si>
    <t>5:25PM 7-Nov B-I-H</t>
  </si>
  <si>
    <t>5:37PM 10/Nov R-O-M</t>
  </si>
  <si>
    <t>10/Nov 7:52AM Y-O-X</t>
  </si>
  <si>
    <t>6/Nov 11:05PM R-O-I</t>
  </si>
  <si>
    <t>R:O:I 2:04PM 7-Nov</t>
  </si>
  <si>
    <t>3:13PM R-O-M 9/Nov</t>
  </si>
  <si>
    <t>R:O:M 10-Nov 11:43AM</t>
  </si>
  <si>
    <t>7-Nov Y-I-W 10:29PM</t>
  </si>
  <si>
    <t>YOX 9:14AM 10-Nov</t>
  </si>
  <si>
    <t>11:54AM 9/Nov Y:O:Y</t>
  </si>
  <si>
    <t>B-I-B 1:49PM 7/Nov</t>
  </si>
  <si>
    <t>B-I-B 8:04AM 6/Nov</t>
  </si>
  <si>
    <t>6-Nov 10:05PM YOW</t>
  </si>
  <si>
    <t>11:12AM 10/Nov Y:O:X</t>
  </si>
  <si>
    <t>1:59PM 9/Nov R-O-L</t>
  </si>
  <si>
    <t>B-O-A 10/Nov 10:32AM</t>
  </si>
  <si>
    <t>7/Nov RIK 8:38AM</t>
  </si>
  <si>
    <t>2:34PM Y:I:Z 8-Nov</t>
  </si>
  <si>
    <t>6:10PM 8-Nov R/I/J</t>
  </si>
  <si>
    <t>8/Nov 1:23PM R/I/K</t>
  </si>
  <si>
    <t>Y:I:W 10:01AM 7/Nov</t>
  </si>
  <si>
    <t>8:13AM RIL 10/Nov</t>
  </si>
  <si>
    <t>ROK 10/Nov 10:48AM</t>
  </si>
  <si>
    <t>Y/O/X 12:11PM 10-Nov</t>
  </si>
  <si>
    <t>12:15PM 9/Nov R:O:M</t>
  </si>
  <si>
    <t>8/Nov 8:01PM ROH</t>
  </si>
  <si>
    <t>10:44PM 8-Nov R/I/H</t>
  </si>
  <si>
    <t>9-Nov 9:26AM B-O-H</t>
  </si>
  <si>
    <t>R/O/H 6-Nov 7:01PM</t>
  </si>
  <si>
    <t>10:31AM 9/Nov Y/I/Z</t>
  </si>
  <si>
    <t>8/Nov R-I-L 9:40AM</t>
  </si>
  <si>
    <t>6-Nov 4:45PM R-O-M</t>
  </si>
  <si>
    <t>ROH 12:31PM 9/Nov</t>
  </si>
  <si>
    <t>12:59PM R:I:M 7/Nov</t>
  </si>
  <si>
    <t>9:59AM B/O/H 6/Nov</t>
  </si>
  <si>
    <t>R/O/J 6:35PM 6-Nov</t>
  </si>
  <si>
    <t>BIH 7-Nov 3:59PM</t>
  </si>
  <si>
    <t>9-Nov 10:01AM ROH</t>
  </si>
  <si>
    <t>BIA 1:29PM 6/Nov</t>
  </si>
  <si>
    <t>R:I:H 9:23AM 6-Nov</t>
  </si>
  <si>
    <t>8:05AM 8-Nov ROL</t>
  </si>
  <si>
    <t>Y:O:X 7/Nov 10:16PM</t>
  </si>
  <si>
    <t>9-Nov 5:45PM Y-O-W</t>
  </si>
  <si>
    <t>12:02PM 8/Nov RII</t>
  </si>
  <si>
    <t>R-I-J 11:00AM 8-Nov</t>
  </si>
  <si>
    <t>11:02AM 10/Nov B-I-A</t>
  </si>
  <si>
    <t>10/Nov R-O-L 8:31PM</t>
  </si>
  <si>
    <t>3:41PM R:O:J 7-Nov</t>
  </si>
  <si>
    <t>10/Nov B/O/B 8:10PM</t>
  </si>
  <si>
    <t>11:18AM 6/Nov B-I-B</t>
  </si>
  <si>
    <t>BOB 9/Nov 10:15AM</t>
  </si>
  <si>
    <t>6:14PM 7/Nov Y/I/W</t>
  </si>
  <si>
    <t>B-O-A 4:24PM 10/Nov</t>
  </si>
  <si>
    <t>RIM 9:02AM 7/Nov</t>
  </si>
  <si>
    <t>11:10AM R/I/I 6/Nov</t>
  </si>
  <si>
    <t>4:45PM B-I-B 8-Nov</t>
  </si>
  <si>
    <t>RIJ 8-Nov 7:48AM</t>
  </si>
  <si>
    <t>6/Nov YIH 10:37PM</t>
  </si>
  <si>
    <t>12:15PM YIY 10/Nov</t>
  </si>
  <si>
    <t>11:19AM Y-O-Y 8-Nov</t>
  </si>
  <si>
    <t>10:58AM Y/O/Y 7-Nov</t>
  </si>
  <si>
    <t>11:36AM 7/Nov R:O:M</t>
  </si>
  <si>
    <t>9:15PM R:I:L 9/Nov</t>
  </si>
  <si>
    <t>5:51PM B/O/A 8-Nov</t>
  </si>
  <si>
    <t>BOB 9-Nov 5:45PM</t>
  </si>
  <si>
    <t>8:21AM B:O:B 6-Nov</t>
  </si>
  <si>
    <t>7:45AM 7/Nov Y-I-Z</t>
  </si>
  <si>
    <t>8:24AM 9-Nov B/O/H</t>
  </si>
  <si>
    <t>R/I/L 7:33AM 7-Nov</t>
  </si>
  <si>
    <t>10/Nov B-O-H 9:58AM</t>
  </si>
  <si>
    <t>10/Nov Y-I-Z 11:35AM</t>
  </si>
  <si>
    <t>5:08PM 9/Nov B:O:B</t>
  </si>
  <si>
    <t>3:24PM R/O/L 8/Nov</t>
  </si>
  <si>
    <t>12:00PM 8-Nov YIZ</t>
  </si>
  <si>
    <t>R/O/J 7:12PM 8/Nov</t>
  </si>
  <si>
    <t>B-I-B 9:16AM 6/Nov</t>
  </si>
  <si>
    <t>9:54AM 10-Nov R:O:L</t>
  </si>
  <si>
    <t>9-Nov 7:23PM B:I:B</t>
  </si>
  <si>
    <t>7:48AM 7-Nov B/I/A</t>
  </si>
  <si>
    <t>R/I/M 6/Nov 10:04PM</t>
  </si>
  <si>
    <t>R/O/L 7-Nov 9:27PM</t>
  </si>
  <si>
    <t>YOY 1:51PM 6-Nov</t>
  </si>
  <si>
    <t>8:29PM R-I-J 8-Nov</t>
  </si>
  <si>
    <t>9/Nov B-O-H 2:30PM</t>
  </si>
  <si>
    <t>10/Nov 4:40PM R/O/M</t>
  </si>
  <si>
    <t>R/I/J 10:33AM 7/Nov</t>
  </si>
  <si>
    <t>6-Nov 11:16AM Y:I:Y</t>
  </si>
  <si>
    <t>Y:O:H 10/Nov 11:02AM</t>
  </si>
  <si>
    <t>8:11AM 8/Nov Y-I-H</t>
  </si>
  <si>
    <t>8-Nov R-O-L 9:29AM</t>
  </si>
  <si>
    <t>9:22PM 10-Nov BOA</t>
  </si>
  <si>
    <t>10:07AM R:O:M 7-Nov</t>
  </si>
  <si>
    <t>6:47PM R-I-J 9-Nov</t>
  </si>
  <si>
    <t>8-Nov ROK 12:26PM</t>
  </si>
  <si>
    <t>8:18AM 7/Nov B:I:B</t>
  </si>
  <si>
    <t>11:01PM ROH 10-Nov</t>
  </si>
  <si>
    <t>R-I-K 3:15PM 6-Nov</t>
  </si>
  <si>
    <t>8:15AM B:I:H 10/Nov</t>
  </si>
  <si>
    <t>8:21AM 10-Nov RIK</t>
  </si>
  <si>
    <t>Y-O-Y 6-Nov 9:14AM</t>
  </si>
  <si>
    <t>7-Nov 5:21PM B-I-B</t>
  </si>
  <si>
    <t>6-Nov ROL 1:00PM</t>
  </si>
  <si>
    <t>Y/I/W 9/Nov 9:31AM</t>
  </si>
  <si>
    <t>10/Nov 12:03PM YOW</t>
  </si>
  <si>
    <t>Y/I/Z 4:29PM 8/Nov</t>
  </si>
  <si>
    <t>5:25PM 8/Nov B-I-H</t>
  </si>
  <si>
    <t>Y-I-X 10-Nov 10:27PM</t>
  </si>
  <si>
    <t>10-Nov 9:01PM ROH</t>
  </si>
  <si>
    <t>7-Nov 7:27AM R-O-L</t>
  </si>
  <si>
    <t>9:07AM YOW 9-Nov</t>
  </si>
  <si>
    <t>8:16AM YOZ 9/Nov</t>
  </si>
  <si>
    <t>7/Nov Y:I:X 6:09PM</t>
  </si>
  <si>
    <t>Y/O/Z 10-Nov 8:17AM</t>
  </si>
  <si>
    <t>6-Nov R:O:J 4:44PM</t>
  </si>
  <si>
    <t>11:07PM 8-Nov Y/O/X</t>
  </si>
  <si>
    <t>R:I:I 6-Nov 7:37AM</t>
  </si>
  <si>
    <t>R:I:J 2:26PM 6-Nov</t>
  </si>
  <si>
    <t>8-Nov 12:43PM R/I/L</t>
  </si>
  <si>
    <t>8-Nov 1:31PM BIB</t>
  </si>
  <si>
    <t>9/Nov 5:39PM Y:I:Z</t>
  </si>
  <si>
    <t>10:08AM 6/Nov R/O/M</t>
  </si>
  <si>
    <t>6-Nov 6:07PM ROL</t>
  </si>
  <si>
    <t>YIH 6:10PM 8/Nov</t>
  </si>
  <si>
    <t>6:21PM B:O:H 6/Nov</t>
  </si>
  <si>
    <t>Y/O/H 8:23AM 9-Nov</t>
  </si>
  <si>
    <t>10/Nov R-O-K 6:59PM</t>
  </si>
  <si>
    <t>9/Nov 10:27PM R:O:L</t>
  </si>
  <si>
    <t>10:05AM Y:I:H 8/Nov</t>
  </si>
  <si>
    <t>9:40AM 10-Nov R:I:H</t>
  </si>
  <si>
    <t>8/Nov 3:32PM YIH</t>
  </si>
  <si>
    <t>9-Nov 8:13PM B:O:B</t>
  </si>
  <si>
    <t>9:52AM 9/Nov B-I-B</t>
  </si>
  <si>
    <t>6:23PM 7-Nov Y:O:H</t>
  </si>
  <si>
    <t>11:34PM R:O:L 9-Nov</t>
  </si>
  <si>
    <t>10:50AM B-O-A 9/Nov</t>
  </si>
  <si>
    <t>B/I/H 8:54AM 7-Nov</t>
  </si>
  <si>
    <t>10/Nov B-O-B 1:07PM</t>
  </si>
  <si>
    <t>R:I:I 8/Nov 6:18PM</t>
  </si>
  <si>
    <t>R:I:H 10:07AM 6-Nov</t>
  </si>
  <si>
    <t>4:04PM 9/Nov R-O-M</t>
  </si>
  <si>
    <t>10:04PM B/I/A 8/Nov</t>
  </si>
  <si>
    <t>Y:O:X 9:10PM 9/Nov</t>
  </si>
  <si>
    <t>ROK 9/Nov 12:21PM</t>
  </si>
  <si>
    <t>8-Nov 7:56AM R:I:I</t>
  </si>
  <si>
    <t>B:O:A 5:54PM 9-Nov</t>
  </si>
  <si>
    <t>8:20AM 8/Nov R-O-H</t>
  </si>
  <si>
    <t>12:40PM R/O/M 10-Nov</t>
  </si>
  <si>
    <t>8/Nov 10:42AM ROJ</t>
  </si>
  <si>
    <t>ROL 10-Nov 12:31PM</t>
  </si>
  <si>
    <t>8:25AM 6-Nov Y-O-W</t>
  </si>
  <si>
    <t>9:31AM 8-Nov Y:I:Z</t>
  </si>
  <si>
    <t>8:04PM 10-Nov RIM</t>
  </si>
  <si>
    <t>RIL 10/Nov 8:57AM</t>
  </si>
  <si>
    <t>9-Nov 4:13PM Y/O/Z</t>
  </si>
  <si>
    <t>B-O-B 2:07PM 8/Nov</t>
  </si>
  <si>
    <t>Y-O-Z 6-Nov 7:33PM</t>
  </si>
  <si>
    <t>R-I-H 8-Nov 3:39PM</t>
  </si>
  <si>
    <t>R/O/M 7:23PM 10/Nov</t>
  </si>
  <si>
    <t>Y:O:X 7-Nov 9:41AM</t>
  </si>
  <si>
    <t>12:36PM 7-Nov R/O/I</t>
  </si>
  <si>
    <t>6-Nov 3:52PM R/O/K</t>
  </si>
  <si>
    <t>7/Nov Y-O-H 10:00AM</t>
  </si>
  <si>
    <t>8:43AM B/I/A 9-Nov</t>
  </si>
  <si>
    <t>8/Nov Y/O/H 10:31AM</t>
  </si>
  <si>
    <t>R/I/J 8:23PM 6/Nov</t>
  </si>
  <si>
    <t>BOH 1:03PM 10-Nov</t>
  </si>
  <si>
    <t>8:09AM 7-Nov Y-I-X</t>
  </si>
  <si>
    <t>B/I/A 7:30AM 6/Nov</t>
  </si>
  <si>
    <t>YIY 7:13AM 10-Nov</t>
  </si>
  <si>
    <t>R/I/M 9:02PM 9/Nov</t>
  </si>
  <si>
    <t>Y/I/Y 8:00AM 7/Nov</t>
  </si>
  <si>
    <t>8/Nov Y/O/X 1:39PM</t>
  </si>
  <si>
    <t>RIH 4:36PM 6-Nov</t>
  </si>
  <si>
    <t>10:10AM 10/Nov Y:I:H</t>
  </si>
  <si>
    <t>R:I:L 2:13PM 7-Nov</t>
  </si>
  <si>
    <t>2:05PM RIM 9/Nov</t>
  </si>
  <si>
    <t>1:31PM 8-Nov B:O:B</t>
  </si>
  <si>
    <t>9-Nov ROK 7:01PM</t>
  </si>
  <si>
    <t>5:00PM 8-Nov R:O:H</t>
  </si>
  <si>
    <t>7/Nov R/I/I 9:32AM</t>
  </si>
  <si>
    <t>BIH 10:31PM 7-Nov</t>
  </si>
  <si>
    <t>3:34PM 8/Nov Y:O:W</t>
  </si>
  <si>
    <t>B/I/B 9-Nov 3:59PM</t>
  </si>
  <si>
    <t>3:32PM Y/O/H 10-Nov</t>
  </si>
  <si>
    <t>6:49PM Y:O:Y 8/Nov</t>
  </si>
  <si>
    <t>7:03PM B-O-B 8-Nov</t>
  </si>
  <si>
    <t>ROH 7/Nov 6:01PM</t>
  </si>
  <si>
    <t>6:06PM Y/O/W 10-Nov</t>
  </si>
  <si>
    <t>11:30AM R:O:H 9-Nov</t>
  </si>
  <si>
    <t>7-Nov R:O:L 11:26AM</t>
  </si>
  <si>
    <t>12:37PM 9-Nov RIH</t>
  </si>
  <si>
    <t>R-I-L 12:43PM 10-Nov</t>
  </si>
  <si>
    <t>4:08PM BOB 8-Nov</t>
  </si>
  <si>
    <t>R/O/H 6/Nov 5:40PM</t>
  </si>
  <si>
    <t>7:10AM 9-Nov B/I/A</t>
  </si>
  <si>
    <t>2:00PM 7/Nov R/O/H</t>
  </si>
  <si>
    <t>6/Nov 8:26AM R/O/I</t>
  </si>
  <si>
    <t>3:05PM R:O:I 6-Nov</t>
  </si>
  <si>
    <t>9-Nov B/I/A 8:26AM</t>
  </si>
  <si>
    <t>5:35PM RII 10/Nov</t>
  </si>
  <si>
    <t>11:15AM Y:O:X 9-Nov</t>
  </si>
  <si>
    <t>8/Nov 7:28PM R/I/K</t>
  </si>
  <si>
    <t>Y/O/X 6/Nov 1:09PM</t>
  </si>
  <si>
    <t>8:25PM 7-Nov Y/I/X</t>
  </si>
  <si>
    <t>9-Nov R:O:M 10:39AM</t>
  </si>
  <si>
    <t>9-Nov B:O:H 7:38AM</t>
  </si>
  <si>
    <t>R:O:H 8-Nov 6:00PM</t>
  </si>
  <si>
    <t>9/Nov 10:18PM R-O-K</t>
  </si>
  <si>
    <t>6-Nov R-I-I 12:34PM</t>
  </si>
  <si>
    <t>2:38PM R-I-I 7/Nov</t>
  </si>
  <si>
    <t>4:34PM YIZ 7/Nov</t>
  </si>
  <si>
    <t>8-Nov 4:14PM R/I/K</t>
  </si>
  <si>
    <t>6:43PM Y-O-H 9/Nov</t>
  </si>
  <si>
    <t>Y:O:H 10:31AM 6-Nov</t>
  </si>
  <si>
    <t>11:05PM Y-I-Z 6/Nov</t>
  </si>
  <si>
    <t>R-O-H 8/Nov 7:01AM</t>
  </si>
  <si>
    <t>9-Nov 7:24PM RIK</t>
  </si>
  <si>
    <t>5:56PM B-O-A 8/Nov</t>
  </si>
  <si>
    <t>6/Nov 11:02PM B:O:H</t>
  </si>
  <si>
    <t>R:O:M 8-Nov 2:11PM</t>
  </si>
  <si>
    <t>10/Nov 7:21AM B/I/B</t>
  </si>
  <si>
    <t>5:57PM R:I:K 7/Nov</t>
  </si>
  <si>
    <t>10:01PM 10/Nov ROH</t>
  </si>
  <si>
    <t>R/I/L 8:34AM 8-Nov</t>
  </si>
  <si>
    <t>6-Nov R-O-K 12:19PM</t>
  </si>
  <si>
    <t>4:51PM BOA 10-Nov</t>
  </si>
  <si>
    <t>B/I/B 6-Nov 3:11PM</t>
  </si>
  <si>
    <t>9/Nov Y:I:X 3:23PM</t>
  </si>
  <si>
    <t>7-Nov R:I:J 3:26PM</t>
  </si>
  <si>
    <t>10-Nov 4:27PM Y/O/Y</t>
  </si>
  <si>
    <t>9-Nov 12:59PM BOH</t>
  </si>
  <si>
    <t>YIW 11:34AM 9/Nov</t>
  </si>
  <si>
    <t>10/Nov 11:33AM YIH</t>
  </si>
  <si>
    <t>1:33PM 9/Nov R/I/M</t>
  </si>
  <si>
    <t>7/Nov 4:03PM Y:I:W</t>
  </si>
  <si>
    <t>Y/O/W 9:05AM 10/Nov</t>
  </si>
  <si>
    <t>Y-O-H 6/Nov 12:32PM</t>
  </si>
  <si>
    <t>R/I/M 7/Nov 12:05PM</t>
  </si>
  <si>
    <t>YOY 7-Nov 7:00PM</t>
  </si>
  <si>
    <t>8/Nov 2:21PM R/O/K</t>
  </si>
  <si>
    <t>YOW 8-Nov 12:06PM</t>
  </si>
  <si>
    <t>7/Nov 5:11PM Y:I:H</t>
  </si>
  <si>
    <t>8:04PM 8/Nov RIM</t>
  </si>
  <si>
    <t>9/Nov Y-O-Z 10:38AM</t>
  </si>
  <si>
    <t>R:I:K 2:24PM 8/Nov</t>
  </si>
  <si>
    <t>Y:I:X 8-Nov 5:58PM</t>
  </si>
  <si>
    <t>Y-I-H 8:35PM 8/Nov</t>
  </si>
  <si>
    <t>YIW 7:00PM 6-Nov</t>
  </si>
  <si>
    <t>R/I/K 7/Nov 12:23PM</t>
  </si>
  <si>
    <t>7-Nov 7:23AM RIM</t>
  </si>
  <si>
    <t>9/Nov R:O:H 8:21AM</t>
  </si>
  <si>
    <t>8/Nov 10:34AM R/O/I</t>
  </si>
  <si>
    <t>11:48AM R-I-L 7-Nov</t>
  </si>
  <si>
    <t>Y:O:Z 10-Nov 6:53PM</t>
  </si>
  <si>
    <t>5:48PM 10-Nov B-I-A</t>
  </si>
  <si>
    <t>R:I:J 11:24PM 10/Nov</t>
  </si>
  <si>
    <t>R:O:I 8/Nov 9:05PM</t>
  </si>
  <si>
    <t>ROJ 1:44PM 7-Nov</t>
  </si>
  <si>
    <t>9-Nov Y-O-Y 5:46PM</t>
  </si>
  <si>
    <t>7/Nov 11:31AM R:O:H</t>
  </si>
  <si>
    <t>9/Nov 7:23AM Y-I-Z</t>
  </si>
  <si>
    <t>Y-I-Z 12:59PM 9/Nov</t>
  </si>
  <si>
    <t>7:09PM 6-Nov B/O/B</t>
  </si>
  <si>
    <t>6/Nov R:O:K 7:22PM</t>
  </si>
  <si>
    <t>R:O:H 2:31PM 9-Nov</t>
  </si>
  <si>
    <t>10/Nov B-I-A 11:07PM</t>
  </si>
  <si>
    <t>10:16PM R/I/L 10-Nov</t>
  </si>
  <si>
    <t>Y-I-Y 11:16PM 7/Nov</t>
  </si>
  <si>
    <t>10-Nov 10:45AM R/I/L</t>
  </si>
  <si>
    <t>9:33PM 10/Nov Y/I/W</t>
  </si>
  <si>
    <t>Y-O-H 6:22PM 9/Nov</t>
  </si>
  <si>
    <t>8-Nov Y/I/H 9:44PM</t>
  </si>
  <si>
    <t>8-Nov ROI 7:45AM</t>
  </si>
  <si>
    <t>R-I-I 6/Nov 10:03AM</t>
  </si>
  <si>
    <t>8/Nov YOX 10:13PM</t>
  </si>
  <si>
    <t>8-Nov B:O:B 3:42PM</t>
  </si>
  <si>
    <t>Y:I:W 11:00AM 6/Nov</t>
  </si>
  <si>
    <t>6-Nov 10:59AM Y:O:Z</t>
  </si>
  <si>
    <t>8:43AM R-I-K 8-Nov</t>
  </si>
  <si>
    <t>R-I-H 1:20PM 9/Nov</t>
  </si>
  <si>
    <t>10:30AM 8-Nov R-O-H</t>
  </si>
  <si>
    <t>8:16PM BOB 8/Nov</t>
  </si>
  <si>
    <t>7-Nov 11:20AM BOA</t>
  </si>
  <si>
    <t>2:24PM R:I:K 7-Nov</t>
  </si>
  <si>
    <t>1:16PM R/I/H 6/Nov</t>
  </si>
  <si>
    <t>R-I-K 7:19PM 7/Nov</t>
  </si>
  <si>
    <t>10-Nov Y-O-H 11:32AM</t>
  </si>
  <si>
    <t>R:I:J 9:57AM 6-Nov</t>
  </si>
  <si>
    <t>9/Nov R-O-H 3:00PM</t>
  </si>
  <si>
    <t>7:13PM 7-Nov R-O-M</t>
  </si>
  <si>
    <t>7-Nov R:O:L 6:33PM</t>
  </si>
  <si>
    <t>B-O-A 7-Nov 2:29PM</t>
  </si>
  <si>
    <t>5:28PM 10/Nov Y-O-W</t>
  </si>
  <si>
    <t>Y:I:W 6:12PM 10/Nov</t>
  </si>
  <si>
    <t>RIL 7/Nov 3:42PM</t>
  </si>
  <si>
    <t>8:00AM R/I/M 7-Nov</t>
  </si>
  <si>
    <t>10:39AM BIA 8-Nov</t>
  </si>
  <si>
    <t>9:55AM 8-Nov R-O-K</t>
  </si>
  <si>
    <t>9:32AM Y/I/Z 9/Nov</t>
  </si>
  <si>
    <t>10:34PM ROL 10/Nov</t>
  </si>
  <si>
    <t>8/Nov 2:46PM Y:I:Y</t>
  </si>
  <si>
    <t>7:24AM 6/Nov B:I:H</t>
  </si>
  <si>
    <t>12:26PM B/O/A 10-Nov</t>
  </si>
  <si>
    <t>R-O-J 11:16AM 6-Nov</t>
  </si>
  <si>
    <t>8-Nov 11:19AM R-I-L</t>
  </si>
  <si>
    <t>9:38AM BIA 8-Nov</t>
  </si>
  <si>
    <t>10/Nov 9:16AM BOB</t>
  </si>
  <si>
    <t>9/Nov 7:44PM R:I:H</t>
  </si>
  <si>
    <t>B:O:H 9-Nov 10:26AM</t>
  </si>
  <si>
    <t>YIY 6-Nov 12:11PM</t>
  </si>
  <si>
    <t>B-O-B 7/Nov 2:35PM</t>
  </si>
  <si>
    <t>6-Nov 10:09AM Y-O-X</t>
  </si>
  <si>
    <t>1:20PM Y/I/Y 8/Nov</t>
  </si>
  <si>
    <t>10/Nov 7:43PM R-O-M</t>
  </si>
  <si>
    <t>10:57AM 9-Nov B/O/H</t>
  </si>
  <si>
    <t>B:O:B 8:31AM 8/Nov</t>
  </si>
  <si>
    <t>9-Nov 1:29PM R:O:L</t>
  </si>
  <si>
    <t>RIL 8:16PM 7-Nov</t>
  </si>
  <si>
    <t>R/O/L 7-Nov 11:27PM</t>
  </si>
  <si>
    <t>R/I/K 8-Nov 1:51PM</t>
  </si>
  <si>
    <t>8-Nov 10:24AM Y/I/X</t>
  </si>
  <si>
    <t>R-I-K 6/Nov 8:17PM</t>
  </si>
  <si>
    <t>7/Nov B-I-A 4:03PM</t>
  </si>
  <si>
    <t>12:08PM 7-Nov R/I/J</t>
  </si>
  <si>
    <t>Y-I-X 7/Nov 9:02AM</t>
  </si>
  <si>
    <t>B/I/B 8-Nov 12:20PM</t>
  </si>
  <si>
    <t>6/Nov 12:08PM R-O-I</t>
  </si>
  <si>
    <t>7-Nov Y-I-Z 9:05PM</t>
  </si>
  <si>
    <t>9-Nov 4:03PM R-I-J</t>
  </si>
  <si>
    <t>Y:O:H 8/Nov 9:33AM</t>
  </si>
  <si>
    <t>RIK 4:50PM 9-Nov</t>
  </si>
  <si>
    <t>YIW 6/Nov 9:35AM</t>
  </si>
  <si>
    <t>4:35PM 7/Nov Y-I-H</t>
  </si>
  <si>
    <t>8:12AM R/O/L 6-Nov</t>
  </si>
  <si>
    <t>9-Nov YIH 12:07PM</t>
  </si>
  <si>
    <t>Y:O:H 9:00AM 8/Nov</t>
  </si>
  <si>
    <t>2:17PM Y-O-Y 6-Nov</t>
  </si>
  <si>
    <t>7-Nov RIJ 12:31PM</t>
  </si>
  <si>
    <t>7:02PM ROM 9-Nov</t>
  </si>
  <si>
    <t>10/Nov 9:15AM ROJ</t>
  </si>
  <si>
    <t>10:35AM 10/Nov R-I-J</t>
  </si>
  <si>
    <t>10:05PM 8-Nov Y/O/W</t>
  </si>
  <si>
    <t>YOY 8/Nov 8:39AM</t>
  </si>
  <si>
    <t>6:37PM 7/Nov YOZ</t>
  </si>
  <si>
    <t>2:59PM Y/I/Z 8/Nov</t>
  </si>
  <si>
    <t>BOH 10/Nov 9:31AM</t>
  </si>
  <si>
    <t>11:19AM 10-Nov YOY</t>
  </si>
  <si>
    <t>9/Nov R/O/K 9:17PM</t>
  </si>
  <si>
    <t>1:42PM R:O:M 8/Nov</t>
  </si>
  <si>
    <t>B/O/B 6:21PM 9-Nov</t>
  </si>
  <si>
    <t>8:17AM R/I/H 10/Nov</t>
  </si>
  <si>
    <t>10/Nov B/I/H 11:28PM</t>
  </si>
  <si>
    <t>6/Nov R-O-M 7:40AM</t>
  </si>
  <si>
    <t>9-Nov R:I:H 8:44PM</t>
  </si>
  <si>
    <t>R:I:H 7-Nov 1:07PM</t>
  </si>
  <si>
    <t>RIL 9-Nov 3:15PM</t>
  </si>
  <si>
    <t>R:O:M 9/Nov 6:03PM</t>
  </si>
  <si>
    <t>8:25AM B:I:A 6/Nov</t>
  </si>
  <si>
    <t>B-O-A 9/Nov 11:29PM</t>
  </si>
  <si>
    <t>9-Nov R-I-L 1:42PM</t>
  </si>
  <si>
    <t>R/I/H 11:46AM 8/Nov</t>
  </si>
  <si>
    <t>6:10PM R-O-L 9/Nov</t>
  </si>
  <si>
    <t>6:14PM R-O-J 8-Nov</t>
  </si>
  <si>
    <t>10:22PM YOY 10/Nov</t>
  </si>
  <si>
    <t>1:23PM R-I-J 9/Nov</t>
  </si>
  <si>
    <t>9/Nov R/O/K 9:46AM</t>
  </si>
  <si>
    <t>RIL 6-Nov 10:08AM</t>
  </si>
  <si>
    <t>11:27AM RIJ 6/Nov</t>
  </si>
  <si>
    <t>3:47PM 7-Nov B:I:B</t>
  </si>
  <si>
    <t>5:15PM 7-Nov ROJ</t>
  </si>
  <si>
    <t>Y/O/X 7/Nov 4:42PM</t>
  </si>
  <si>
    <t>RII 10/Nov 7:39PM</t>
  </si>
  <si>
    <t>9/Nov 5:23PM Y-O-H</t>
  </si>
  <si>
    <t>YIX 9-Nov 9:24AM</t>
  </si>
  <si>
    <t>9/Nov B/I/B 6:34PM</t>
  </si>
  <si>
    <t>1:32PM Y/I/W 7/Nov</t>
  </si>
  <si>
    <t>9/Nov 10:59AM B:I:A</t>
  </si>
  <si>
    <t>5:14PM R-O-J 10-Nov</t>
  </si>
  <si>
    <t>7:32AM 10-Nov R/I/L</t>
  </si>
  <si>
    <t>10/Nov 7:58PM B-O-H</t>
  </si>
  <si>
    <t>BOH 8:59AM 7-Nov</t>
  </si>
  <si>
    <t>7-Nov R/O/J 6:33PM</t>
  </si>
  <si>
    <t>11:46AM Y:O:Y 10/Nov</t>
  </si>
  <si>
    <t>R:O:J 8-Nov 11:11AM</t>
  </si>
  <si>
    <t>RIK 6/Nov 4:15PM</t>
  </si>
  <si>
    <t>8-Nov B:O:H 10:04AM</t>
  </si>
  <si>
    <t>7/Nov R:I:H 4:39PM</t>
  </si>
  <si>
    <t>6-Nov 9:02AM Y/I/H</t>
  </si>
  <si>
    <t>6/Nov 5:49PM R/I/L</t>
  </si>
  <si>
    <t>9:12AM ROJ 6/Nov</t>
  </si>
  <si>
    <t>10:29AM Y:I:Z 8-Nov</t>
  </si>
  <si>
    <t>7/Nov Y-O-H 3:00PM</t>
  </si>
  <si>
    <t>12:17PM 9-Nov Y:I:Y</t>
  </si>
  <si>
    <t>10-Nov 8:50AM Y/I/W</t>
  </si>
  <si>
    <t>7/Nov 8:50AM R:I:I</t>
  </si>
  <si>
    <t>4:07PM ROI 6-Nov</t>
  </si>
  <si>
    <t>11:43AM 7-Nov B/I/B</t>
  </si>
  <si>
    <t>6/Nov 9:21PM R:O:K</t>
  </si>
  <si>
    <t>10/Nov 10:04PM B/O/H</t>
  </si>
  <si>
    <t>Y:O:X 2:43PM 10/Nov</t>
  </si>
  <si>
    <t>RIJ 7-Nov 12:56PM</t>
  </si>
  <si>
    <t>8-Nov Y/O/X 10:40AM</t>
  </si>
  <si>
    <t>R-O-J 8-Nov 10:13AM</t>
  </si>
  <si>
    <t>10/Nov 7:13AM BOB</t>
  </si>
  <si>
    <t>2:07PM 9-Nov R-I-I</t>
  </si>
  <si>
    <t>6-Nov 8:39PM B:O:A</t>
  </si>
  <si>
    <t>Y-I-Y 6-Nov 8:55AM</t>
  </si>
  <si>
    <t>Y-I-Z 11:04PM 7/Nov</t>
  </si>
  <si>
    <t>10/Nov R-I-M 7:00AM</t>
  </si>
  <si>
    <t>Y/O/Y 11:23PM 7/Nov</t>
  </si>
  <si>
    <t>ROH 4:00PM 9-Nov</t>
  </si>
  <si>
    <t>4:41PM R:I:H 9-Nov</t>
  </si>
  <si>
    <t>10:02AM 10/Nov R:I:M</t>
  </si>
  <si>
    <t>9/Nov 11:26AM YOY</t>
  </si>
  <si>
    <t>Y-I-X 12:22PM 6/Nov</t>
  </si>
  <si>
    <t>Y:O:Y 7/Nov 1:21PM</t>
  </si>
  <si>
    <t>YOZ 7/Nov 12:39PM</t>
  </si>
  <si>
    <t>R:O:H 9:01AM 7/Nov</t>
  </si>
  <si>
    <t>Y:I:Z 9-Nov 8:02PM</t>
  </si>
  <si>
    <t>10-Nov 6:21PM R:O:K</t>
  </si>
  <si>
    <t>9-Nov 3:11PM R/I/H</t>
  </si>
  <si>
    <t>10:25PM 6-Nov R/O/K</t>
  </si>
  <si>
    <t>7-Nov BIH 1:01PM</t>
  </si>
  <si>
    <t>RII 6:21PM 9/Nov</t>
  </si>
  <si>
    <t>9/Nov 11:49AM R-I-K</t>
  </si>
  <si>
    <t>2:29PM R:O:L 7-Nov</t>
  </si>
  <si>
    <t>9:29PM R-I-J 6/Nov</t>
  </si>
  <si>
    <t>Y-O-H 11:03PM 9-Nov</t>
  </si>
  <si>
    <t>8-Nov 12:23PM R-I-K</t>
  </si>
  <si>
    <t>7/Nov 1:34PM BOH</t>
  </si>
  <si>
    <t>10/Nov 9:35AM R-O-I</t>
  </si>
  <si>
    <t>R:O:I 9:06PM 7/Nov</t>
  </si>
  <si>
    <t>8:55AM 10-Nov Y-O-Z</t>
  </si>
  <si>
    <t>10/Nov RIK 9:22PM</t>
  </si>
  <si>
    <t>7/Nov Y:I:H 4:07PM</t>
  </si>
  <si>
    <t>10-Nov 9:48AM R:O:K</t>
  </si>
  <si>
    <t>10:37PM Y-O-Z 7/Nov</t>
  </si>
  <si>
    <t>11:37AM Y/O/Z 9/Nov</t>
  </si>
  <si>
    <t>5:46PM R:O:L 6-Nov</t>
  </si>
  <si>
    <t>R-O-M 1:12PM 8/Nov</t>
  </si>
  <si>
    <t>9-Nov 10:06PM R/O/I</t>
  </si>
  <si>
    <t>10-Nov YOY 7:23AM</t>
  </si>
  <si>
    <t>9/Nov 11:20AM BIH</t>
  </si>
  <si>
    <t>R:I:J 9-Nov 11:22PM</t>
  </si>
  <si>
    <t>B-I-B 3:18PM 8/Nov</t>
  </si>
  <si>
    <t>6/Nov 9:13PM Y/O/X</t>
  </si>
  <si>
    <t>R:I:K 1:20PM 10/Nov</t>
  </si>
  <si>
    <t>7:05PM R/O/I 8/Nov</t>
  </si>
  <si>
    <t>B/I/B 4:18PM 9-Nov</t>
  </si>
  <si>
    <t>9/Nov 6:08PM RIK</t>
  </si>
  <si>
    <t>8:53AM Y-O-Z 8/Nov</t>
  </si>
  <si>
    <t>7/Nov BIA 8:03AM</t>
  </si>
  <si>
    <t>9:01AM R:O:H 10/Nov</t>
  </si>
  <si>
    <t>10-Nov 1:06PM Y/O/W</t>
  </si>
  <si>
    <t>6:39PM RIK 8/Nov</t>
  </si>
  <si>
    <t>R-I-L 8/Nov 9:14AM</t>
  </si>
  <si>
    <t>7:33PM RII 7/Nov</t>
  </si>
  <si>
    <t>2:05PM R/I/J 7-Nov</t>
  </si>
  <si>
    <t>12:01PM YIW 9/Nov</t>
  </si>
  <si>
    <t>8:34AM YIH 6/Nov</t>
  </si>
  <si>
    <t>10/Nov 12:06PM R:O:M</t>
  </si>
  <si>
    <t>8/Nov 10:27PM B-O-A</t>
  </si>
  <si>
    <t>Y-O-W 9-Nov 8:27AM</t>
  </si>
  <si>
    <t>8-Nov RII 9:44PM</t>
  </si>
  <si>
    <t>9:36PM 8-Nov R/I/J</t>
  </si>
  <si>
    <t>2:48PM 9/Nov B/I/B</t>
  </si>
  <si>
    <t>8/Nov R/O/K 8:42AM</t>
  </si>
  <si>
    <t>10-Nov R:I:L 5:12PM</t>
  </si>
  <si>
    <t>7:26AM YIX 8-Nov</t>
  </si>
  <si>
    <t>3:16PM Y:I:Y 9-Nov</t>
  </si>
  <si>
    <t>9-Nov Y:I:Y 10:46AM</t>
  </si>
  <si>
    <t>8:32AM 8-Nov YOX</t>
  </si>
  <si>
    <t>10-Nov Y/I/H 2:41PM</t>
  </si>
  <si>
    <t>7-Nov 7:35AM Y/O/Z</t>
  </si>
  <si>
    <t>5:51PM Y:I:Y 8-Nov</t>
  </si>
  <si>
    <t>YIH 7/Nov 11:33AM</t>
  </si>
  <si>
    <t>9/Nov Y/I/W 8:52AM</t>
  </si>
  <si>
    <t>R-I-L 6/Nov 8:34AM</t>
  </si>
  <si>
    <t>9-Nov 9:08AM R:I:H</t>
  </si>
  <si>
    <t>R:O:J 8-Nov 5:56PM</t>
  </si>
  <si>
    <t>9:01AM Y-O-H 6/Nov</t>
  </si>
  <si>
    <t>YOX 7/Nov 2:45PM</t>
  </si>
  <si>
    <t>8/Nov YIW 6:56PM</t>
  </si>
  <si>
    <t>4:42PM Y:O:Z 10/Nov</t>
  </si>
  <si>
    <t>8-Nov 2:06PM YIW</t>
  </si>
  <si>
    <t>3:33PM 9/Nov YIH</t>
  </si>
  <si>
    <t>Y-I-H 9-Nov 4:42PM</t>
  </si>
  <si>
    <t>6:15PM 6-Nov YIW</t>
  </si>
  <si>
    <t>7-Nov ROH 5:21PM</t>
  </si>
  <si>
    <t>7-Nov Y/O/W 6:45PM</t>
  </si>
  <si>
    <t>R/I/L 7:56AM 8-Nov</t>
  </si>
  <si>
    <t>7-Nov 5:20PM R/O/K</t>
  </si>
  <si>
    <t>9:31AM 7/Nov R:O:H</t>
  </si>
  <si>
    <t>9/Nov 11:05AM YIW</t>
  </si>
  <si>
    <t>R/I/M 7:45AM 8-Nov</t>
  </si>
  <si>
    <t>Y:O:Y 4:54PM 6/Nov</t>
  </si>
  <si>
    <t>11:40AM RIL 8-Nov</t>
  </si>
  <si>
    <t>10/Nov 8:31PM R-I-J</t>
  </si>
  <si>
    <t>10-Nov 12:01PM R/I/I</t>
  </si>
  <si>
    <t>8-Nov YIX 12:57PM</t>
  </si>
  <si>
    <t>8:05PM 10/Nov B:I:A</t>
  </si>
  <si>
    <t>Y/O/Y 6/Nov 10:48AM</t>
  </si>
  <si>
    <t>9/Nov 11:44AM YOX</t>
  </si>
  <si>
    <t>Y:O:H 6/Nov 7:01AM</t>
  </si>
  <si>
    <t>5:27PM 7-Nov B-O-B</t>
  </si>
  <si>
    <t>7:22AM 6-Nov RIM</t>
  </si>
  <si>
    <t>8-Nov 11:01PM Y/I/Z</t>
  </si>
  <si>
    <t>10-Nov BOA 5:45PM</t>
  </si>
  <si>
    <t>3:45PM R:I:L 8-Nov</t>
  </si>
  <si>
    <t>9:59AM Y/O/Z 7-Nov</t>
  </si>
  <si>
    <t>6/Nov 5:20PM Y-O-Y</t>
  </si>
  <si>
    <t>8:03AM Y:I:Z 6-Nov</t>
  </si>
  <si>
    <t>YOZ 10:37PM 8-Nov</t>
  </si>
  <si>
    <t>6-Nov Y:O:X 8:33AM</t>
  </si>
  <si>
    <t>10/Nov Y-I-Y 5:14PM</t>
  </si>
  <si>
    <t>12:04PM B:O:H 7/Nov</t>
  </si>
  <si>
    <t>R-O-L 8-Nov 7:31PM</t>
  </si>
  <si>
    <t>10:06AM 8/Nov ROI</t>
  </si>
  <si>
    <t>R:O:I 7:47AM 9/Nov</t>
  </si>
  <si>
    <t>6:58PM B/O/H 7/Nov</t>
  </si>
  <si>
    <t>6/Nov Y/I/H 4:05PM</t>
  </si>
  <si>
    <t>R/I/M 7-Nov 1:35PM</t>
  </si>
  <si>
    <t>2:34PM R:I:I 6/Nov</t>
  </si>
  <si>
    <t>6/Nov 2:39PM BOB</t>
  </si>
  <si>
    <t>6/Nov Y:I:X 2:26PM</t>
  </si>
  <si>
    <t>R-I-M 3:33PM 8-Nov</t>
  </si>
  <si>
    <t>10:36AM 8/Nov Y:O:Z</t>
  </si>
  <si>
    <t>11:14PM 10/Nov R/O/J</t>
  </si>
  <si>
    <t>7/Nov 4:16PM Y-I-Y</t>
  </si>
  <si>
    <t>Y:O:Z 7/Nov 9:33AM</t>
  </si>
  <si>
    <t>7-Nov 4:15PM YOX</t>
  </si>
  <si>
    <t>9/Nov 9:12AM R-O-J</t>
  </si>
  <si>
    <t>6-Nov Y:I:H 1:11PM</t>
  </si>
  <si>
    <t>7-Nov R:O:J 2:11PM</t>
  </si>
  <si>
    <t>10/Nov R/O/I 7:47AM</t>
  </si>
  <si>
    <t>8:09AM 7-Nov B:I:B</t>
  </si>
  <si>
    <t>10:43PM R:O:M 8-Nov</t>
  </si>
  <si>
    <t>Y-I-W 7/Nov 2:02PM</t>
  </si>
  <si>
    <t>R:O:M 9/Nov 10:40PM</t>
  </si>
  <si>
    <t>9:31AM 9-Nov Y/O/H</t>
  </si>
  <si>
    <t>8-Nov Y/O/X 4:42PM</t>
  </si>
  <si>
    <t>B-O-B 12:00PM 10/Nov</t>
  </si>
  <si>
    <t>10:59AM 6-Nov RIM</t>
  </si>
  <si>
    <t>R/I/I 6/Nov 8:14AM</t>
  </si>
  <si>
    <t>Y:O:Z 7:15PM 7-Nov</t>
  </si>
  <si>
    <t>ROK 6:26PM 6-Nov</t>
  </si>
  <si>
    <t>Y/O/H 7/Nov 9:30AM</t>
  </si>
  <si>
    <t>7-Nov 9:59AM R/I/K</t>
  </si>
  <si>
    <t>7-Nov R-O-L 8:49AM</t>
  </si>
  <si>
    <t>12:29PM 10-Nov B:I:A</t>
  </si>
  <si>
    <t>Y-O-H 2:31PM 8/Nov</t>
  </si>
  <si>
    <t>10-Nov R-I-H 4:39PM</t>
  </si>
  <si>
    <t>Y/I/W 10/Nov 2:35PM</t>
  </si>
  <si>
    <t>R:I:H 10/Nov 2:51PM</t>
  </si>
  <si>
    <t>R/O/K 2:51PM 6/Nov</t>
  </si>
  <si>
    <t>Y:O:Z 1:31PM 8-Nov</t>
  </si>
  <si>
    <t>8:56PM 10/Nov B/O/H</t>
  </si>
  <si>
    <t>R-I-J 7:35PM 8-Nov</t>
  </si>
  <si>
    <t>8-Nov B:I:A 5:44PM</t>
  </si>
  <si>
    <t>R:I:I 5:39PM 6-Nov</t>
  </si>
  <si>
    <t>BIA 8:05PM 8/Nov</t>
  </si>
  <si>
    <t>7-Nov 8:03AM Y:I:Z</t>
  </si>
  <si>
    <t>6/Nov 4:01PM ROH</t>
  </si>
  <si>
    <t>R-O-L 8:16AM 10-Nov</t>
  </si>
  <si>
    <t>9/Nov 7:26AM B-I-A</t>
  </si>
  <si>
    <t>7:13PM 10/Nov R:O:J</t>
  </si>
  <si>
    <t>11:00AM B:O:B 10/Nov</t>
  </si>
  <si>
    <t>10-Nov 3:22PM R/O/L</t>
  </si>
  <si>
    <t>7-Nov 12:53PM R/O/K</t>
  </si>
  <si>
    <t>RII 9/Nov 4:36PM</t>
  </si>
  <si>
    <t>7/Nov Y-O-H 5:40PM</t>
  </si>
  <si>
    <t>8:21PM R-O-K 7-Nov</t>
  </si>
  <si>
    <t>5:24PM Y-O-Y 8-Nov</t>
  </si>
  <si>
    <t>Y/O/Y 2:52PM 8-Nov</t>
  </si>
  <si>
    <t>8:31AM R-I-I 6-Nov</t>
  </si>
  <si>
    <t>R/I/H 7/Nov 9:22AM</t>
  </si>
  <si>
    <t>Y/I/X 7:29PM 7-Nov</t>
  </si>
  <si>
    <t>7-Nov 1:32PM Y:O:Z</t>
  </si>
  <si>
    <t>Y:O:H 7-Nov 2:32PM</t>
  </si>
  <si>
    <t>8/Nov 4:54PM R:I:J</t>
  </si>
  <si>
    <t>7/Nov B-O-B 7:54AM</t>
  </si>
  <si>
    <t>B/I/H 11:22PM 8/Nov</t>
  </si>
  <si>
    <t>YIW 6/Nov 8:30AM</t>
  </si>
  <si>
    <t>10:34PM B:O:A 10-Nov</t>
  </si>
  <si>
    <t>8/Nov B:O:H 5:38PM</t>
  </si>
  <si>
    <t>R/I/M 8/Nov 7:05AM</t>
  </si>
  <si>
    <t>4:54PM 7/Nov R-I-J</t>
  </si>
  <si>
    <t>R-O-I 9-Nov 8:06PM</t>
  </si>
  <si>
    <t>9:56AM Y:O:Y 9/Nov</t>
  </si>
  <si>
    <t>R:O:J 9:11PM 9/Nov</t>
  </si>
  <si>
    <t>10:26PM R:O:L 7-Nov</t>
  </si>
  <si>
    <t>10/Nov 11:05AM R:O:I</t>
  </si>
  <si>
    <t>B/O/H 10-Nov 4:02PM</t>
  </si>
  <si>
    <t>R-I-H 2:13PM 6-Nov</t>
  </si>
  <si>
    <t>7:03PM B-I-A 6-Nov</t>
  </si>
  <si>
    <t>9/Nov YOW 2:06PM</t>
  </si>
  <si>
    <t>7:22AM R:O:K 9-Nov</t>
  </si>
  <si>
    <t>7/Nov 12:40PM R-O-M</t>
  </si>
  <si>
    <t>6:43PM B-I-B 8-Nov</t>
  </si>
  <si>
    <t>8-Nov 12:29PM RIM</t>
  </si>
  <si>
    <t>Y/I/H 6:58PM 7-Nov</t>
  </si>
  <si>
    <t>RIK 8:23PM 10-Nov</t>
  </si>
  <si>
    <t>ROM 2:37PM 9/Nov</t>
  </si>
  <si>
    <t>R:O:K 9-Nov 8:04AM</t>
  </si>
  <si>
    <t>5:42PM ROK 9-Nov</t>
  </si>
  <si>
    <t>9:27PM 7/Nov R/I/K</t>
  </si>
  <si>
    <t>Y/O/X 3:43PM 10/Nov</t>
  </si>
  <si>
    <t>6/Nov YOX 10:13PM</t>
  </si>
  <si>
    <t>9-Nov 11:37AM YIH</t>
  </si>
  <si>
    <t>1:32PM YOH 10/Nov</t>
  </si>
  <si>
    <t>8-Nov 10:14AM Y:O:X</t>
  </si>
  <si>
    <t>8/Nov 8:50AM RIJ</t>
  </si>
  <si>
    <t>7-Nov 5:36PM B-O-H</t>
  </si>
  <si>
    <t>Y-I-H 4:05PM 8/Nov</t>
  </si>
  <si>
    <t>4:11PM 10-Nov R:I:H</t>
  </si>
  <si>
    <t>6-Nov R/O/I 10:07PM</t>
  </si>
  <si>
    <t>10:01AM 8-Nov R/O/H</t>
  </si>
  <si>
    <t>10-Nov R/O/M 7:39AM</t>
  </si>
  <si>
    <t>8/Nov R:O:J 2:46PM</t>
  </si>
  <si>
    <t>8:09PM 6/Nov R/I/L</t>
  </si>
  <si>
    <t>YIX 8-Nov 5:28PM</t>
  </si>
  <si>
    <t>9-Nov 11:11AM R/O/M</t>
  </si>
  <si>
    <t>R:O:M 8/Nov 3:38PM</t>
  </si>
  <si>
    <t>B:I:A 9-Nov 11:00PM</t>
  </si>
  <si>
    <t>1:18PM B:I:B 7-Nov</t>
  </si>
  <si>
    <t>7:05PM R:O:L 8/Nov</t>
  </si>
  <si>
    <t>Y:I:X 7-Nov 1:26PM</t>
  </si>
  <si>
    <t>6:33PM Y-O-Z 8-Nov</t>
  </si>
  <si>
    <t>10:10AM 9-Nov Y-O-Z</t>
  </si>
  <si>
    <t>7:03AM BIA 8-Nov</t>
  </si>
  <si>
    <t>10:27AM Y/I/X 7-Nov</t>
  </si>
  <si>
    <t>9/Nov R:O:L 9:29AM</t>
  </si>
  <si>
    <t>R-I-K 8/Nov 11:48AM</t>
  </si>
  <si>
    <t>R-O-J 7:12AM 9-Nov</t>
  </si>
  <si>
    <t>Y-I-Z 6-Nov 10:29AM</t>
  </si>
  <si>
    <t>6:38PM 6-Nov B-O-H</t>
  </si>
  <si>
    <t>R/I/I 3:06PM 9-Nov</t>
  </si>
  <si>
    <t>7/Nov 7:40AM R/O/H</t>
  </si>
  <si>
    <t>BOA 6:35PM 9-Nov</t>
  </si>
  <si>
    <t>RIL 10-Nov 1:14PM</t>
  </si>
  <si>
    <t>9:34AM 7/Nov Y/I/Z</t>
  </si>
  <si>
    <t>R/I/L 1:40PM 8/Nov</t>
  </si>
  <si>
    <t>Y-O-Z 7-Nov 7:39PM</t>
  </si>
  <si>
    <t>7:58AM Y/O/Y 8-Nov</t>
  </si>
  <si>
    <t>5:32PM R:I:I 7/Nov</t>
  </si>
  <si>
    <t>B/O/B 7-Nov 9:35AM</t>
  </si>
  <si>
    <t>R-I-H 8/Nov 12:06PM</t>
  </si>
  <si>
    <t>12:31PM 8-Nov B/O/A</t>
  </si>
  <si>
    <t>7-Nov 5:37PM R/I/H</t>
  </si>
  <si>
    <t>10-Nov 12:07PM ROI</t>
  </si>
  <si>
    <t>10-Nov R-O-I 6:45PM</t>
  </si>
  <si>
    <t>8/Nov B-O-H 9:03PM</t>
  </si>
  <si>
    <t>9-Nov B:O:A 8:08AM</t>
  </si>
  <si>
    <t>6-Nov YOH 4:02PM</t>
  </si>
  <si>
    <t>R/I/I 3:14PM 7/Nov</t>
  </si>
  <si>
    <t>8-Nov R/I/L 9:17PM</t>
  </si>
  <si>
    <t>Y-O-X 3:44PM 9/Nov</t>
  </si>
  <si>
    <t>6:22PM 7-Nov YIZ</t>
  </si>
  <si>
    <t>Y/O/Y 10:24PM 7/Nov</t>
  </si>
  <si>
    <t>7:27AM B-I-H 8/Nov</t>
  </si>
  <si>
    <t>8-Nov R:O:H 2:01PM</t>
  </si>
  <si>
    <t>Y:I:X 9/Nov 11:27AM</t>
  </si>
  <si>
    <t>B/O/A 1:45PM 10-Nov</t>
  </si>
  <si>
    <t>2:59PM 10-Nov B:O:H</t>
  </si>
  <si>
    <t>10/Nov R:I:M 9:05AM</t>
  </si>
  <si>
    <t>3:09PM 6/Nov R:I:L</t>
  </si>
  <si>
    <t>R/I/L 8/Nov 6:29PM</t>
  </si>
  <si>
    <t>10/Nov B-I-A 2:08PM</t>
  </si>
  <si>
    <t>YOX 10:14AM 7-Nov</t>
  </si>
  <si>
    <t>3:34PM 7-Nov Y-I-W</t>
  </si>
  <si>
    <t>Y/I/Y 7/Nov 1:45PM</t>
  </si>
  <si>
    <t>R/O/I 2:38PM 8-Nov</t>
  </si>
  <si>
    <t>B/I/H 6/Nov 11:28AM</t>
  </si>
  <si>
    <t>9-Nov YOY 10:27PM</t>
  </si>
  <si>
    <t>Y/I/W 8/Nov 9:34AM</t>
  </si>
  <si>
    <t>9/Nov Y/O/Z 11:02AM</t>
  </si>
  <si>
    <t>Y-I-W 3:31PM 10/Nov</t>
  </si>
  <si>
    <t>2:05PM Y-O-Z 10-Nov</t>
  </si>
  <si>
    <t>7:53AM R-O-J 9/Nov</t>
  </si>
  <si>
    <t>8:40AM YIX 7-Nov</t>
  </si>
  <si>
    <t>8-Nov 7:46AM Y/I/X</t>
  </si>
  <si>
    <t>9:27AM 10-Nov RIJ</t>
  </si>
  <si>
    <t>B:O:H 10/Nov 11:04PM</t>
  </si>
  <si>
    <t>ROH 6:00PM 6/Nov</t>
  </si>
  <si>
    <t>8/Nov B:O:H 1:04PM</t>
  </si>
  <si>
    <t>8-Nov 2:35PM Y:O:W</t>
  </si>
  <si>
    <t>Y/O/H 8/Nov 12:03PM</t>
  </si>
  <si>
    <t>10:46AM Y/O/X 7-Nov</t>
  </si>
  <si>
    <t>10:05AM 6-Nov B-O-B</t>
  </si>
  <si>
    <t>7:23AM 10/Nov Y-I-X</t>
  </si>
  <si>
    <t>Y-I-X 10-Nov 7:23PM</t>
  </si>
  <si>
    <t>Y:O:Y 8:39AM 6/Nov</t>
  </si>
  <si>
    <t>BOH 6:00PM 10/Nov</t>
  </si>
  <si>
    <t>R/O/J 9-Nov 4:46PM</t>
  </si>
  <si>
    <t>8/Nov YOW 7:45AM</t>
  </si>
  <si>
    <t>R:O:L 10:02AM 8/Nov</t>
  </si>
  <si>
    <t>R:I:I 11:31PM 9/Nov</t>
  </si>
  <si>
    <t>7/Nov 11:34PM Y/I/H</t>
  </si>
  <si>
    <t>11:07PM 7/Nov B-I-A</t>
  </si>
  <si>
    <t>9/Nov Y:I:Y 9:00AM</t>
  </si>
  <si>
    <t>RII 10:41AM 7-Nov</t>
  </si>
  <si>
    <t>Y/I/X 10-Nov 8:03AM</t>
  </si>
  <si>
    <t>9/Nov YOX 2:13PM</t>
  </si>
  <si>
    <t>6-Nov 2:39PM R/I/H</t>
  </si>
  <si>
    <t>Y/I/Z 10/Nov 7:59PM</t>
  </si>
  <si>
    <t>4:01PM Y/I/Z 6-Nov</t>
  </si>
  <si>
    <t>5:10PM RIH 10-Nov</t>
  </si>
  <si>
    <t>3:38PM 6/Nov BIA</t>
  </si>
  <si>
    <t>R-I-I 7-Nov 7:53AM</t>
  </si>
  <si>
    <t>R/I/K 8-Nov 2:51PM</t>
  </si>
  <si>
    <t>10:03AM 8/Nov Y/O/H</t>
  </si>
  <si>
    <t>Y-I-W 12:31PM 9-Nov</t>
  </si>
  <si>
    <t>R:I:H 4:34PM 8-Nov</t>
  </si>
  <si>
    <t>9:30AM R:O:H 10/Nov</t>
  </si>
  <si>
    <t>R-O-I 7-Nov 5:08PM</t>
  </si>
  <si>
    <t>9:57AM 7-Nov BOH</t>
  </si>
  <si>
    <t>6-Nov 5:03PM B-O-H</t>
  </si>
  <si>
    <t>9:05AM 8/Nov YOW</t>
  </si>
  <si>
    <t>7-Nov 7:40PM R/O/M</t>
  </si>
  <si>
    <t>6/Nov R:I:J 4:56PM</t>
  </si>
  <si>
    <t>1:36PM R-I-I 6/Nov</t>
  </si>
  <si>
    <t>Y:I:W 7/Nov 11:30AM</t>
  </si>
  <si>
    <t>R-O-H 7/Nov 6:20PM</t>
  </si>
  <si>
    <t>8-Nov 8:15AM R/I/I</t>
  </si>
  <si>
    <t>7:17AM Y:I:Y 7-Nov</t>
  </si>
  <si>
    <t>5:45PM R:O:I 7/Nov</t>
  </si>
  <si>
    <t>10:35AM Y:I:H 8/Nov</t>
  </si>
  <si>
    <t>8-Nov B/I/H 12:26PM</t>
  </si>
  <si>
    <t>10-Nov R-I-K 9:55AM</t>
  </si>
  <si>
    <t>Y-I-H 9-Nov 12:37PM</t>
  </si>
  <si>
    <t>7-Nov 8:39AM R:O:K</t>
  </si>
  <si>
    <t>R:I:J 7-Nov 5:23PM</t>
  </si>
  <si>
    <t>10/Nov R-O-M 1:22PM</t>
  </si>
  <si>
    <t>Y-I-Y 8-Nov 3:42PM</t>
  </si>
  <si>
    <t>9/Nov 4:59PM YIH</t>
  </si>
  <si>
    <t>8/Nov RIL 2:16PM</t>
  </si>
  <si>
    <t>9/Nov 12:41PM R/O/M</t>
  </si>
  <si>
    <t>6-Nov 1:56PM B/O/H</t>
  </si>
  <si>
    <t>6-Nov 8:12AM YOZ</t>
  </si>
  <si>
    <t>Y-O-X 11:13PM 7-Nov</t>
  </si>
  <si>
    <t>8:23AM 9-Nov YIZ</t>
  </si>
  <si>
    <t>9-Nov R:O:J 3:43PM</t>
  </si>
  <si>
    <t>5:26PM YIW 6-Nov</t>
  </si>
  <si>
    <t>10/Nov 12:13PM BIB</t>
  </si>
  <si>
    <t>R/I/I 11:06AM 7/Nov</t>
  </si>
  <si>
    <t>6:12PM 10-Nov R-I-I</t>
  </si>
  <si>
    <t>6/Nov 9:01AM YIZ</t>
  </si>
  <si>
    <t>R/O/I 12:38PM 10/Nov</t>
  </si>
  <si>
    <t>1:30PM R-O-H 10-Nov</t>
  </si>
  <si>
    <t>10:30AM 6-Nov RII</t>
  </si>
  <si>
    <t>5:05PM 8/Nov R-I-H</t>
  </si>
  <si>
    <t>9/Nov B/I/H 6:05PM</t>
  </si>
  <si>
    <t>7:28AM B:I:H 7/Nov</t>
  </si>
  <si>
    <t>6-Nov R-I-H 7:42AM</t>
  </si>
  <si>
    <t>9/Nov 6:00PM R-O-H</t>
  </si>
  <si>
    <t>7-Nov 5:34PM Y-O-Z</t>
  </si>
  <si>
    <t>2:07PM R-I-I 8/Nov</t>
  </si>
  <si>
    <t>R-O-L 7:29AM 9/Nov</t>
  </si>
  <si>
    <t>9-Nov R-I-I 11:41AM</t>
  </si>
  <si>
    <t>7:15AM 8/Nov ROJ</t>
  </si>
  <si>
    <t>10/Nov 8:41AM B/I/A</t>
  </si>
  <si>
    <t>6:31PM B/O/B 10-Nov</t>
  </si>
  <si>
    <t>6-Nov 7:12PM YIY</t>
  </si>
  <si>
    <t>B/O/B 10/Nov 7:42AM</t>
  </si>
  <si>
    <t>6/Nov 5:17PM RIL</t>
  </si>
  <si>
    <t>ROI 5:26PM 6-Nov</t>
  </si>
  <si>
    <t>9:46AM 6/Nov Y/O/X</t>
  </si>
  <si>
    <t>10:03PM 9/Nov YOH</t>
  </si>
  <si>
    <t>4:03PM B:I:H 9-Nov</t>
  </si>
  <si>
    <t>BOA 7:31PM 9/Nov</t>
  </si>
  <si>
    <t>B-I-A 8/Nov 11:05AM</t>
  </si>
  <si>
    <t>4:49PM R:I:K 6-Nov</t>
  </si>
  <si>
    <t>1:27PM 10-Nov ROL</t>
  </si>
  <si>
    <t>10/Nov R/I/I 8:13AM</t>
  </si>
  <si>
    <t>3:12PM R-I-L 8/Nov</t>
  </si>
  <si>
    <t>8/Nov 12:16PM R:O:J</t>
  </si>
  <si>
    <t>B/I/B 8:03AM 8/Nov</t>
  </si>
  <si>
    <t>B/I/A 7-Nov 11:30AM</t>
  </si>
  <si>
    <t>6-Nov R/O/K 9:49AM</t>
  </si>
  <si>
    <t>9:40AM 8/Nov B:I:H</t>
  </si>
  <si>
    <t>R/O/L 11:30AM 10-Nov</t>
  </si>
  <si>
    <t>11:07PM Y:O:W 6-Nov</t>
  </si>
  <si>
    <t>R:O:I 6/Nov 2:34PM</t>
  </si>
  <si>
    <t>7/Nov 12:00PM BIA</t>
  </si>
  <si>
    <t>3:30PM 10/Nov ROH</t>
  </si>
  <si>
    <t>7:38AM B:I:H 9-Nov</t>
  </si>
  <si>
    <t>9/Nov 6:27PM Y:O:Y</t>
  </si>
  <si>
    <t>9/Nov B/O/H 1:57PM</t>
  </si>
  <si>
    <t>2:59PM 8-Nov R-I-M</t>
  </si>
  <si>
    <t>BIB 9:20PM 9-Nov</t>
  </si>
  <si>
    <t>10-Nov 7:28PM Y/I/W</t>
  </si>
  <si>
    <t>B/I/A 10:10AM 7/Nov</t>
  </si>
  <si>
    <t>6:38PM 7-Nov B-I-B</t>
  </si>
  <si>
    <t>R-O-L 3:31PM 7/Nov</t>
  </si>
  <si>
    <t>3:03PM Y:O:Z 7-Nov</t>
  </si>
  <si>
    <t>Y:I:H 10-Nov 7:33AM</t>
  </si>
  <si>
    <t>RII 12:04PM 9-Nov</t>
  </si>
  <si>
    <t>9:44AM YIY 7/Nov</t>
  </si>
  <si>
    <t>1:30PM 6/Nov YIZ</t>
  </si>
  <si>
    <t>11:20PM 10/Nov B:I:B</t>
  </si>
  <si>
    <t>R/I/L 10:46AM 7/Nov</t>
  </si>
  <si>
    <t>10/Nov YIZ 8:43AM</t>
  </si>
  <si>
    <t>YIW 4:57PM 10/Nov</t>
  </si>
  <si>
    <t>R-O-H 6-Nov 9:01AM</t>
  </si>
  <si>
    <t>9:19AM Y/O/Y 9-Nov</t>
  </si>
  <si>
    <t>R-O-L 10:27AM 9-Nov</t>
  </si>
  <si>
    <t>9/Nov 12:38PM BOB</t>
  </si>
  <si>
    <t>11:03AM 7/Nov R-I-M</t>
  </si>
  <si>
    <t>B/O/B 5:16PM 10/Nov</t>
  </si>
  <si>
    <t>10:41AM 8-Nov RIH</t>
  </si>
  <si>
    <t>11:04PM R/I/M 6-Nov</t>
  </si>
  <si>
    <t>10-Nov 1:30PM B/O/B</t>
  </si>
  <si>
    <t>10:34AM Y-O-W 6/Nov</t>
  </si>
  <si>
    <t>8-Nov 2:56PM B:I:B</t>
  </si>
  <si>
    <t>6-Nov 12:30PM R-O-H</t>
  </si>
  <si>
    <t>5:42PM 7/Nov B:O:B</t>
  </si>
  <si>
    <t>B-O-H 10/Nov 5:04PM</t>
  </si>
  <si>
    <t>YIZ 7:19AM 7/Nov</t>
  </si>
  <si>
    <t>7-Nov 7:20AM BIA</t>
  </si>
  <si>
    <t>10-Nov Y-O-W 5:03PM</t>
  </si>
  <si>
    <t>9-Nov 3:12PM R/O/J</t>
  </si>
  <si>
    <t>9-Nov B:I:H 8:45AM</t>
  </si>
  <si>
    <t>4:30PM R-I-M 8-Nov</t>
  </si>
  <si>
    <t>6/Nov B:O:A 12:29PM</t>
  </si>
  <si>
    <t>Y:I:Z 10/Nov 10:03PM</t>
  </si>
  <si>
    <t>10-Nov Y-I-Y 8:38AM</t>
  </si>
  <si>
    <t>R-I-M 5:40PM 6-Nov</t>
  </si>
  <si>
    <t>RIK 9:19AM 6-Nov</t>
  </si>
  <si>
    <t>Y:I:Y 6/Nov 11:47AM</t>
  </si>
  <si>
    <t>B:O:B 9-Nov 6:50PM</t>
  </si>
  <si>
    <t>6:03PM ROM 10/Nov</t>
  </si>
  <si>
    <t>Y/O/W 1:37PM 7-Nov</t>
  </si>
  <si>
    <t>9:15AM 6/Nov YIH</t>
  </si>
  <si>
    <t>9:14AM 10-Nov Y-I-Y</t>
  </si>
  <si>
    <t>1:30PM 8/Nov R-I-J</t>
  </si>
  <si>
    <t>6:00PM BIB 9-Nov</t>
  </si>
  <si>
    <t>B/I/H 10-Nov 10:03AM</t>
  </si>
  <si>
    <t>8-Nov Y-I-Y 9:46AM</t>
  </si>
  <si>
    <t>9:14AM BOB 8-Nov</t>
  </si>
  <si>
    <t>ROK 10-Nov 11:21AM</t>
  </si>
  <si>
    <t>R-O-H 2:30PM 6-Nov</t>
  </si>
  <si>
    <t>8:15AM YIY 8/Nov</t>
  </si>
  <si>
    <t>9/Nov R/I/K 9:20AM</t>
  </si>
  <si>
    <t>9-Nov 1:18PM Y/I/X</t>
  </si>
  <si>
    <t>B/O/A 8-Nov 7:22PM</t>
  </si>
  <si>
    <t>11:47AM 7-Nov B:O:A</t>
  </si>
  <si>
    <t>B:I:H 6/Nov 8:42AM</t>
  </si>
  <si>
    <t>7:27AM 6/Nov ROL</t>
  </si>
  <si>
    <t>Y-I-Y 9-Nov 9:15AM</t>
  </si>
  <si>
    <t>12:31PM ROH 7/Nov</t>
  </si>
  <si>
    <t>5:06PM YIH 6-Nov</t>
  </si>
  <si>
    <t>10-Nov RIK 4:53PM</t>
  </si>
  <si>
    <t>9/Nov R/O/K 3:19PM</t>
  </si>
  <si>
    <t>9/Nov R-O-H 9:01PM</t>
  </si>
  <si>
    <t>9:32AM 6-Nov Y:I:Z</t>
  </si>
  <si>
    <t>9:20PM 8-Nov R:O:K</t>
  </si>
  <si>
    <t>R/O/M 6:23PM 10-Nov</t>
  </si>
  <si>
    <t>6-Nov 4:29PM R:I:M</t>
  </si>
  <si>
    <t>Y:I:Y 8/Nov 5:17PM</t>
  </si>
  <si>
    <t>10:28AM 10-Nov RIK</t>
  </si>
  <si>
    <t>7/Nov Y:O:Z 6:07PM</t>
  </si>
  <si>
    <t>9:26AM 7/Nov B/O/H</t>
  </si>
  <si>
    <t>BOA 10-Nov 6:49PM</t>
  </si>
  <si>
    <t>5:59PM 6/Nov Y:I:Y</t>
  </si>
  <si>
    <t>9:30PM BOA 8/Nov</t>
  </si>
  <si>
    <t>Y-O-Z 7/Nov 2:37PM</t>
  </si>
  <si>
    <t>6-Nov 3:23PM Y/O/Y</t>
  </si>
  <si>
    <t>YOW 3:34PM 7/Nov</t>
  </si>
  <si>
    <t>B/O/A 7-Nov 4:58PM</t>
  </si>
  <si>
    <t>YOX 9-Nov 8:33AM</t>
  </si>
  <si>
    <t>11:56AM 8/Nov B/O/A</t>
  </si>
  <si>
    <t>3:52PM Y/O/Y 8-Nov</t>
  </si>
  <si>
    <t>9:05PM 8-Nov R-I-M</t>
  </si>
  <si>
    <t>1:56PM 6-Nov B/I/H</t>
  </si>
  <si>
    <t>2:04PM 9/Nov Y-O-Z</t>
  </si>
  <si>
    <t>10/Nov 1:48PM B:I:B</t>
  </si>
  <si>
    <t>R:I:I 1:05PM 10-Nov</t>
  </si>
  <si>
    <t>8-Nov 6:49PM Y/I/X</t>
  </si>
  <si>
    <t>2:35PM Y:O:W 7-Nov</t>
  </si>
  <si>
    <t>6-Nov YOX 7:51AM</t>
  </si>
  <si>
    <t>7:04PM B-O-H 6-Nov</t>
  </si>
  <si>
    <t>6/Nov 7:19AM ROK</t>
  </si>
  <si>
    <t>8-Nov RIL 2:39PM</t>
  </si>
  <si>
    <t>R/O/L 10/Nov 6:14PM</t>
  </si>
  <si>
    <t>7/Nov Y:O:Z 10:39AM</t>
  </si>
  <si>
    <t>R-O-I 1:35PM 6/Nov</t>
  </si>
  <si>
    <t>Y-O-W 7-Nov 3:03PM</t>
  </si>
  <si>
    <t>Y/O/X 3:39PM 7/Nov</t>
  </si>
  <si>
    <t>12:44PM R/O/J 7-Nov</t>
  </si>
  <si>
    <t>Y:O:Y 9:24PM 10-Nov</t>
  </si>
  <si>
    <t>R:O:M 6/Nov 3:10PM</t>
  </si>
  <si>
    <t>10-Nov 5:03PM B/I/A</t>
  </si>
  <si>
    <t>BOA 4:53PM 6/Nov</t>
  </si>
  <si>
    <t>YOY 9:20PM 7/Nov</t>
  </si>
  <si>
    <t>R-O-I 7/Nov 3:07PM</t>
  </si>
  <si>
    <t>7:29AM 10-Nov R-O-L</t>
  </si>
  <si>
    <t>R-O-L 10/Nov 9:31PM</t>
  </si>
  <si>
    <t>8:34AM Y/I/Y 8-Nov</t>
  </si>
  <si>
    <t>8-Nov 3:04PM YOZ</t>
  </si>
  <si>
    <t>8:01PM 9/Nov R-O-H</t>
  </si>
  <si>
    <t>R-O-H 4:01PM 8-Nov</t>
  </si>
  <si>
    <t>Y-O-W 4:07PM 10-Nov</t>
  </si>
  <si>
    <t>9/Nov 1:34PM YIZ</t>
  </si>
  <si>
    <t>6-Nov Y:I:X 4:23PM</t>
  </si>
  <si>
    <t>YOW 8-Nov 10:36AM</t>
  </si>
  <si>
    <t>RIH 9:20AM 8-Nov</t>
  </si>
  <si>
    <t>R-I-M 10:59AM 10/Nov</t>
  </si>
  <si>
    <t>10:22AM 10-Nov Y/O/Y</t>
  </si>
  <si>
    <t>8:41AM 6-Nov Y:I:Z</t>
  </si>
  <si>
    <t>7-Nov 4:29PM R-I-M</t>
  </si>
  <si>
    <t>R/O/H 9/Nov 4:31PM</t>
  </si>
  <si>
    <t>R-O-H 6-Nov 1:30PM</t>
  </si>
  <si>
    <t>10:16AM 6-Nov YIY</t>
  </si>
  <si>
    <t>YOW 6:06PM 7-Nov</t>
  </si>
  <si>
    <t>3:45PM 6-Nov Y:O:X</t>
  </si>
  <si>
    <t>7:08PM R-I-H 6-Nov</t>
  </si>
  <si>
    <t>Y-O-H 2:31PM 10-Nov</t>
  </si>
  <si>
    <t>10/Nov Y-O-Z 11:59AM</t>
  </si>
  <si>
    <t>11:02AM 9/Nov R-O-L</t>
  </si>
  <si>
    <t>8-Nov 11:35AM Y/I/Z</t>
  </si>
  <si>
    <t>6/Nov 12:11PM YOX</t>
  </si>
  <si>
    <t>11:27PM YIX 9-Nov</t>
  </si>
  <si>
    <t>7-Nov 4:37PM YOZ</t>
  </si>
  <si>
    <t>9-Nov 10:05AM R:I:I</t>
  </si>
  <si>
    <t>8:27AM R/O/M 10-Nov</t>
  </si>
  <si>
    <t>B/I/A 10-Nov 4:40PM</t>
  </si>
  <si>
    <t>5:30PM 8/Nov R/I/J</t>
  </si>
  <si>
    <t>9:53AM 8/Nov B-I-B</t>
  </si>
  <si>
    <t>R:O:K 8-Nov 3:18PM</t>
  </si>
  <si>
    <t>6-Nov 7:45AM ROI</t>
  </si>
  <si>
    <t>R:O:M 1:14PM 7/Nov</t>
  </si>
  <si>
    <t>6-Nov B/O/H 3:27PM</t>
  </si>
  <si>
    <t>6-Nov 3:49PM Y:I:Y</t>
  </si>
  <si>
    <t>ROL 2:57PM 7-Nov</t>
  </si>
  <si>
    <t>Y:O:Y 7/Nov 4:50PM</t>
  </si>
  <si>
    <t>6-Nov 10:02PM B-I-A</t>
  </si>
  <si>
    <t>9:33AM B-O-H 8-Nov</t>
  </si>
  <si>
    <t>3:39PM 8-Nov B:O:A</t>
  </si>
  <si>
    <t>R:I:I 1:30PM 7/Nov</t>
  </si>
  <si>
    <t>Y-I-W 8-Nov 1:02PM</t>
  </si>
  <si>
    <t>10-Nov 4:36PM BOB</t>
  </si>
  <si>
    <t>Y:O:H 9/Nov 7:43AM</t>
  </si>
  <si>
    <t>4:44PM YIY 8-Nov</t>
  </si>
  <si>
    <t>9/Nov BIH 4:29PM</t>
  </si>
  <si>
    <t>Y/I/Y 10/Nov 10:41AM</t>
  </si>
  <si>
    <t>R-I-I 9:18AM 7-Nov</t>
  </si>
  <si>
    <t>7:18PM 6/Nov Y/O/Z</t>
  </si>
  <si>
    <t>8/Nov 3:31PM B-I-A</t>
  </si>
  <si>
    <t>7-Nov R-O-J 10:13PM</t>
  </si>
  <si>
    <t>Y-O-H 1:30PM 8/Nov</t>
  </si>
  <si>
    <t>ROI 10/Nov 1:34PM</t>
  </si>
  <si>
    <t>R:O:L 6:29PM 10/Nov</t>
  </si>
  <si>
    <t>Y/O/H 10/Nov 7:41AM</t>
  </si>
  <si>
    <t>YIW 3:29PM 9/Nov</t>
  </si>
  <si>
    <t>Y:O:Y 6-Nov 11:20PM</t>
  </si>
  <si>
    <t>R:I:J 6-Nov 6:55PM</t>
  </si>
  <si>
    <t>6/Nov 12:33PM R:I:M</t>
  </si>
  <si>
    <t>2:35PM 6-Nov BIA</t>
  </si>
  <si>
    <t>10/Nov Y/O/X 2:08PM</t>
  </si>
  <si>
    <t>Y-O-W 3:05PM 8-Nov</t>
  </si>
  <si>
    <t>R/I/J 9:54AM 8-Nov</t>
  </si>
  <si>
    <t>11:33AM 8-Nov Y-O-H</t>
  </si>
  <si>
    <t>10-Nov 9:35AM BIA</t>
  </si>
  <si>
    <t>11:35AM 8-Nov RIJ</t>
  </si>
  <si>
    <t>R/I/M 8/Nov 10:05AM</t>
  </si>
  <si>
    <t>B:I:A 10:08AM 9-Nov</t>
  </si>
  <si>
    <t>9/Nov 5:27PM YOW</t>
  </si>
  <si>
    <t>R/I/M 10:03PM 10/Nov</t>
  </si>
  <si>
    <t>YOY 10/Nov 5:46PM</t>
  </si>
  <si>
    <t>R:O:M 5:40PM 7/Nov</t>
  </si>
  <si>
    <t>B/O/B 1:07PM 6/Nov</t>
  </si>
  <si>
    <t>3:17PM YOY 7/Nov</t>
  </si>
  <si>
    <t>10/Nov BIH 4:01PM</t>
  </si>
  <si>
    <t>R-I-J 8/Nov 4:22PM</t>
  </si>
  <si>
    <t>R/I/M 8:00AM 8/Nov</t>
  </si>
  <si>
    <t>R-I-K 7:56AM 7/Nov</t>
  </si>
  <si>
    <t>7/Nov Y:O:Y 6:20PM</t>
  </si>
  <si>
    <t>9/Nov Y-O-Y 2:20PM</t>
  </si>
  <si>
    <t>R/O/I 7/Nov 7:05AM</t>
  </si>
  <si>
    <t>Y-I-W 11:28AM 6/Nov</t>
  </si>
  <si>
    <t>2:32PM B/I/A 9/Nov</t>
  </si>
  <si>
    <t>6-Nov R/O/L 9:58AM</t>
  </si>
  <si>
    <t>7-Nov 12:44PM YOX</t>
  </si>
  <si>
    <t>10-Nov R-I-K 4:18PM</t>
  </si>
  <si>
    <t>Y:O:Z 1:44PM 9/Nov</t>
  </si>
  <si>
    <t>7/Nov YOH 10:31AM</t>
  </si>
  <si>
    <t>YOW 10/Nov 12:37PM</t>
  </si>
  <si>
    <t>1:46PM R-O-J 8/Nov</t>
  </si>
  <si>
    <t>B/O/A 3:57PM 7/Nov</t>
  </si>
  <si>
    <t>6-Nov BOB 9:35AM</t>
  </si>
  <si>
    <t>10-Nov 7:37AM YIY</t>
  </si>
  <si>
    <t>B-O-A 5:39PM 10/Nov</t>
  </si>
  <si>
    <t>Y/O/Y 6:40PM 10-Nov</t>
  </si>
  <si>
    <t>Y/I/Z 4:05PM 9/Nov</t>
  </si>
  <si>
    <t>7:49AM BOB 9/Nov</t>
  </si>
  <si>
    <t>B/I/B 6-Nov 9:27PM</t>
  </si>
  <si>
    <t>8:49AM 8/Nov R:I:L</t>
  </si>
  <si>
    <t>B/I/H 10:30AM 6/Nov</t>
  </si>
  <si>
    <t>B-O-A 7:12PM 7/Nov</t>
  </si>
  <si>
    <t>8-Nov R/O/K 12:52PM</t>
  </si>
  <si>
    <t>10-Nov 1:24PM YIX</t>
  </si>
  <si>
    <t>2:57PM RIJ 8-Nov</t>
  </si>
  <si>
    <t>6-Nov BOA 1:57PM</t>
  </si>
  <si>
    <t>10-Nov 9:20PM Y:I:Y</t>
  </si>
  <si>
    <t>1:15PM ROJ 9-Nov</t>
  </si>
  <si>
    <t>9:29AM 6-Nov Y:I:X</t>
  </si>
  <si>
    <t>R/O/H 11:01PM 9/Nov</t>
  </si>
  <si>
    <t>2:18PM R-O-K 10-Nov</t>
  </si>
  <si>
    <t>8/Nov Y/O/Z 2:32PM</t>
  </si>
  <si>
    <t>R-I-K 8/Nov 11:29AM</t>
  </si>
  <si>
    <t>R/I/I 9-Nov 5:41PM</t>
  </si>
  <si>
    <t>7-Nov 7:27PM R-O-L</t>
  </si>
  <si>
    <t>7/Nov 6:58PM R-O-K</t>
  </si>
  <si>
    <t>Y-I-W 6/Nov 1:30PM</t>
  </si>
  <si>
    <t>7/Nov Y-O-Y 11:57AM</t>
  </si>
  <si>
    <t>9-Nov RII 11:02AM</t>
  </si>
  <si>
    <t>9:17AM 10-Nov Y:I:H</t>
  </si>
  <si>
    <t>8:35AM Y/I/H 9/Nov</t>
  </si>
  <si>
    <t>RIJ 9/Nov 6:14PM</t>
  </si>
  <si>
    <t>9:19AM 8-Nov R-O-K</t>
  </si>
  <si>
    <t>6/Nov 8:36AM RIH</t>
  </si>
  <si>
    <t>6-Nov 9:40AM Y:I:H</t>
  </si>
  <si>
    <t>8/Nov 2:02PM Y:O:H</t>
  </si>
  <si>
    <t>R/O/M 8-Nov 5:31PM</t>
  </si>
  <si>
    <t>B-O-H 10:04PM 6/Nov</t>
  </si>
  <si>
    <t>Y-O-Z 10/Nov 5:28PM</t>
  </si>
  <si>
    <t>R:O:L 6/Nov 10:31AM</t>
  </si>
  <si>
    <t>R-I-J 6:51PM 10-Nov</t>
  </si>
  <si>
    <t>ROJ 4:44PM 8-Nov</t>
  </si>
  <si>
    <t>1:38PM YIW 8-Nov</t>
  </si>
  <si>
    <t>9:01AM 8/Nov R-I-H</t>
  </si>
  <si>
    <t>7-Nov R/O/M 8:24AM</t>
  </si>
  <si>
    <t>Y-O-Z 10/Nov 11:08AM</t>
  </si>
  <si>
    <t>9/Nov 4:59PM RIM</t>
  </si>
  <si>
    <t>R:I:I 6:51PM 7/Nov</t>
  </si>
  <si>
    <t>8:21AM BOH 10-Nov</t>
  </si>
  <si>
    <t>8-Nov Y/O/H 10:01PM</t>
  </si>
  <si>
    <t>1:43PM 6/Nov RIL</t>
  </si>
  <si>
    <t>11:39PM 7/Nov R/I/H</t>
  </si>
  <si>
    <t>2:52PM RIJ 6-Nov</t>
  </si>
  <si>
    <t>5:25PM 6-Nov Y:O:W</t>
  </si>
  <si>
    <t>10-Nov B-I-H 6:10PM</t>
  </si>
  <si>
    <t>8/Nov B-I-A 11:00PM</t>
  </si>
  <si>
    <t>R-I-M 6:25PM 9/Nov</t>
  </si>
  <si>
    <t>10:32AM B/I/A 10/Nov</t>
  </si>
  <si>
    <t>7/Nov 2:03PM Y/I/Z</t>
  </si>
  <si>
    <t>8-Nov 1:01PM R-O-H</t>
  </si>
  <si>
    <t>Y/I/Z 9:03AM 8-Nov</t>
  </si>
  <si>
    <t>10:11AM Y:O:X 10-Nov</t>
  </si>
  <si>
    <t>9/Nov 2:25PM RIK</t>
  </si>
  <si>
    <t>8/Nov B/O/H 8:24AM</t>
  </si>
  <si>
    <t>10-Nov 8:53AM Y/I/H</t>
  </si>
  <si>
    <t>8-Nov R-O-H 9:00PM</t>
  </si>
  <si>
    <t>9/Nov BIH 1:29PM</t>
  </si>
  <si>
    <t>8/Nov Y/O/W 8:06PM</t>
  </si>
  <si>
    <t>3:31PM 7-Nov Y/I/Z</t>
  </si>
  <si>
    <t>7-Nov YOH 9:01AM</t>
  </si>
  <si>
    <t>B:I:B 6-Nov 4:55PM</t>
  </si>
  <si>
    <t>6-Nov 1:59PM R/O/L</t>
  </si>
  <si>
    <t>Y/O/H 6/Nov 7:42AM</t>
  </si>
  <si>
    <t>10:44AM 7/Nov ROM</t>
  </si>
  <si>
    <t>BIB 8:57AM 10-Nov</t>
  </si>
  <si>
    <t>6/Nov 5:22PM R-O-L</t>
  </si>
  <si>
    <t>9/Nov R:O:L 7:12PM</t>
  </si>
  <si>
    <t>B:I:A 7:45AM 6/Nov</t>
  </si>
  <si>
    <t>YIW 7-Nov 10:34AM</t>
  </si>
  <si>
    <t>R/O/I 9:08PM 10-Nov</t>
  </si>
  <si>
    <t>8:21AM 6/Nov ROH</t>
  </si>
  <si>
    <t>YOH 6:03PM 9/Nov</t>
  </si>
  <si>
    <t>7/Nov Y:I:Y 8:17PM</t>
  </si>
  <si>
    <t>6/Nov 11:11PM R-O-J</t>
  </si>
  <si>
    <t>4:38PM 9-Nov YIW</t>
  </si>
  <si>
    <t>R:O:I 9-Nov 5:45PM</t>
  </si>
  <si>
    <t>9-Nov 9:34AM B/I/A</t>
  </si>
  <si>
    <t>10/Nov R-O-M 10:43PM</t>
  </si>
  <si>
    <t>10/Nov Y:O:X 12:41PM</t>
  </si>
  <si>
    <t>R/I/M 8/Nov 9:30AM</t>
  </si>
  <si>
    <t>6-Nov 6:37PM R-I-L</t>
  </si>
  <si>
    <t>7:17PM 6-Nov BIB</t>
  </si>
  <si>
    <t>5:45PM B-O-B 6/Nov</t>
  </si>
  <si>
    <t>RIM 9/Nov 3:35PM</t>
  </si>
  <si>
    <t>BOB 7-Nov 10:05AM</t>
  </si>
  <si>
    <t>9/Nov R:O:H 5:21PM</t>
  </si>
  <si>
    <t>YOZ 7:22PM 9/Nov</t>
  </si>
  <si>
    <t>3:01PM 7-Nov ROH</t>
  </si>
  <si>
    <t>9:08AM 6/Nov RIL</t>
  </si>
  <si>
    <t>10/Nov ROM 6:44PM</t>
  </si>
  <si>
    <t>11:44AM YIY 7/Nov</t>
  </si>
  <si>
    <t>9/Nov R-O-I 3:37PM</t>
  </si>
  <si>
    <t>9/Nov Y-I-W 1:04PM</t>
  </si>
  <si>
    <t>9/Nov Y/I/W 6:13PM</t>
  </si>
  <si>
    <t>6/Nov Y-O-Y 9:23PM</t>
  </si>
  <si>
    <t>Y-O-Z 8-Nov 4:05PM</t>
  </si>
  <si>
    <t>2:32PM 8/Nov R:O:L</t>
  </si>
  <si>
    <t>7-Nov ROJ 12:14PM</t>
  </si>
  <si>
    <t>8-Nov B:O:H 4:32PM</t>
  </si>
  <si>
    <t>8-Nov 6:23PM Y/O/H</t>
  </si>
  <si>
    <t>8-Nov Y-O-Z 8:36PM</t>
  </si>
  <si>
    <t>Y:I:W 7/Nov 11:29PM</t>
  </si>
  <si>
    <t>BOA 4:06PM 8/Nov</t>
  </si>
  <si>
    <t>8/Nov R-O-H 1:31PM</t>
  </si>
  <si>
    <t>6:11PM RII 6/Nov</t>
  </si>
  <si>
    <t>6:10PM 8-Nov YOX</t>
  </si>
  <si>
    <t>10:33AM 10/Nov Y-O-H</t>
  </si>
  <si>
    <t>11:31AM R:I:M 10-Nov</t>
  </si>
  <si>
    <t>8:26AM R/O/I 9/Nov</t>
  </si>
  <si>
    <t>R/I/J 9:35PM 7-Nov</t>
  </si>
  <si>
    <t>12:05PM Y-I-H 7/Nov</t>
  </si>
  <si>
    <t>10:32AM 10/Nov R-O-L</t>
  </si>
  <si>
    <t>8-Nov 1:38PM R-O-I</t>
  </si>
  <si>
    <t>Y-I-H 8:58AM 9/Nov</t>
  </si>
  <si>
    <t>10-Nov 3:37PM Y:I:H</t>
  </si>
  <si>
    <t>B-I-B 7-Nov 9:16AM</t>
  </si>
  <si>
    <t>ROM 10:15AM 8-Nov</t>
  </si>
  <si>
    <t>Y-O-Z 7:15PM 8-Nov</t>
  </si>
  <si>
    <t>B:I:H 9:11AM 8-Nov</t>
  </si>
  <si>
    <t>Y-O-H 8/Nov 7:41AM</t>
  </si>
  <si>
    <t>7:16PM 10-Nov B/O/B</t>
  </si>
  <si>
    <t>7:05PM R-O-I 10-Nov</t>
  </si>
  <si>
    <t>B:O:A 5:28PM 7-Nov</t>
  </si>
  <si>
    <t>Y-I-X 10/Nov 2:29PM</t>
  </si>
  <si>
    <t>7:40PM Y/I/H 7/Nov</t>
  </si>
  <si>
    <t>1:11PM R:O:J 10-Nov</t>
  </si>
  <si>
    <t>Y/I/Y 1:14PM 7-Nov</t>
  </si>
  <si>
    <t>7/Nov 7:05AM R:I:M</t>
  </si>
  <si>
    <t>Y/O/Y 2:46PM 9/Nov</t>
  </si>
  <si>
    <t>Y/I/Y 7-Nov 6:36PM</t>
  </si>
  <si>
    <t>5:18PM 9/Nov ROM</t>
  </si>
  <si>
    <t>6-Nov BOH 3:59PM</t>
  </si>
  <si>
    <t>8:08AM B-I-A 10-Nov</t>
  </si>
  <si>
    <t>Y/O/H 9-Nov 1:30PM</t>
  </si>
  <si>
    <t>6:27PM 6/Nov R/O/I</t>
  </si>
  <si>
    <t>7:59AM 6/Nov Y/O/Y</t>
  </si>
  <si>
    <t>8-Nov Y:O:W 4:06PM</t>
  </si>
  <si>
    <t>10/Nov 9:05PM Y:O:W</t>
  </si>
  <si>
    <t>7:26AM 10-Nov B/I/A</t>
  </si>
  <si>
    <t>R/I/H 4:07PM 7/Nov</t>
  </si>
  <si>
    <t>YOY 9:47AM 8/Nov</t>
  </si>
  <si>
    <t>12:24PM 9-Nov RIJ</t>
  </si>
  <si>
    <t>9/Nov R-I-H 5:45PM</t>
  </si>
  <si>
    <t>Y:I:H 8-Nov 5:08PM</t>
  </si>
  <si>
    <t>2:55PM BOA 8/Nov</t>
  </si>
  <si>
    <t>RIM 9:59AM 6/Nov</t>
  </si>
  <si>
    <t>1:45PM Y:I:Y 9-Nov</t>
  </si>
  <si>
    <t>10-Nov 1:50PM R:O:K</t>
  </si>
  <si>
    <t>8/Nov YIH 12:36PM</t>
  </si>
  <si>
    <t>R/I/I 4:07PM 10-Nov</t>
  </si>
  <si>
    <t>YIY 7/Nov 12:44PM</t>
  </si>
  <si>
    <t>9:29AM YOZ 6-Nov</t>
  </si>
  <si>
    <t>ROK 5:41PM 6-Nov</t>
  </si>
  <si>
    <t>7/Nov 7:15PM Y-O-X</t>
  </si>
  <si>
    <t>Y-I-W 2:09PM 10-Nov</t>
  </si>
  <si>
    <t>3:35PM R-O-I 6/Nov</t>
  </si>
  <si>
    <t>3:59PM 8/Nov YIW</t>
  </si>
  <si>
    <t>8-Nov R-I-J 11:30PM</t>
  </si>
  <si>
    <t>9/Nov R/I/I 6:55PM</t>
  </si>
  <si>
    <t>Y/O/X 3:13PM 8-Nov</t>
  </si>
  <si>
    <t>8-Nov YIX 10:53AM</t>
  </si>
  <si>
    <t>9-Nov R-O-K 10:53AM</t>
  </si>
  <si>
    <t>5:30PM 9/Nov B:O:A</t>
  </si>
  <si>
    <t>6-Nov R/O/K 8:01AM</t>
  </si>
  <si>
    <t>10/Nov B:O:A 7:31AM</t>
  </si>
  <si>
    <t>10/Nov R:I:H 5:40PM</t>
  </si>
  <si>
    <t>8-Nov Y:I:Z 7:22AM</t>
  </si>
  <si>
    <t>7/Nov 8:20AM ROH</t>
  </si>
  <si>
    <t>R-O-H 8-Nov 12:01PM</t>
  </si>
  <si>
    <t>Y-O-H 7/Nov 4:03PM</t>
  </si>
  <si>
    <t>B-O-A 6-Nov 9:26PM</t>
  </si>
  <si>
    <t>10:58AM B:I:H 7-Nov</t>
  </si>
  <si>
    <t>9-Nov R:I:M 11:32AM</t>
  </si>
  <si>
    <t>8-Nov R/I/M 7:03PM</t>
  </si>
  <si>
    <t>R:O:M 4:11PM 6/Nov</t>
  </si>
  <si>
    <t>R-I-I 5:02PM 7/Nov</t>
  </si>
  <si>
    <t>10/Nov 7:01AM R/O/H</t>
  </si>
  <si>
    <t>8/Nov YIZ 5:04PM</t>
  </si>
  <si>
    <t>BIH 9/Nov 11:32PM</t>
  </si>
  <si>
    <t>9/Nov 9:30AM R:O:H</t>
  </si>
  <si>
    <t>4:31PM R-O-H 7-Nov</t>
  </si>
  <si>
    <t>11:35AM 10-Nov YOW</t>
  </si>
  <si>
    <t>6:56PM 6-Nov YOZ</t>
  </si>
  <si>
    <t>6-Nov 2:32PM Y/I/W</t>
  </si>
  <si>
    <t>YIX 9:30PM 8-Nov</t>
  </si>
  <si>
    <t>R:I:H 8:58AM 10-Nov</t>
  </si>
  <si>
    <t>6:06PM R-I-J 10-Nov</t>
  </si>
  <si>
    <t>R-O-J 8-Nov 9:12PM</t>
  </si>
  <si>
    <t>10:27PM 8-Nov Y/I/X</t>
  </si>
  <si>
    <t>10/Nov 1:34PM Y/I/H</t>
  </si>
  <si>
    <t>1:04PM 10-Nov R:O:I</t>
  </si>
  <si>
    <t>3:42PM ROJ 6-Nov</t>
  </si>
  <si>
    <t>9:16AM Y/I/W 9-Nov</t>
  </si>
  <si>
    <t>6-Nov Y:O:X 5:11PM</t>
  </si>
  <si>
    <t>R-O-J 10/Nov 12:46PM</t>
  </si>
  <si>
    <t>12:33PM 8/Nov Y-O-W</t>
  </si>
  <si>
    <t>YIH 6:18PM 10/Nov</t>
  </si>
  <si>
    <t>2:09PM R-O-M 10/Nov</t>
  </si>
  <si>
    <t>YOX 5:36PM 10/Nov</t>
  </si>
  <si>
    <t>6:11PM 7/Nov ROL</t>
  </si>
  <si>
    <t>R:I:L 11:17PM 6/Nov</t>
  </si>
  <si>
    <t>B/I/H 10:03AM 8-Nov</t>
  </si>
  <si>
    <t>4:24PM YOY 9/Nov</t>
  </si>
  <si>
    <t>8-Nov B:O:A 9:39AM</t>
  </si>
  <si>
    <t>YOX 11:11PM 10-Nov</t>
  </si>
  <si>
    <t>7/Nov 5:00PM R-I-M</t>
  </si>
  <si>
    <t>7:31AM ROL 8/Nov</t>
  </si>
  <si>
    <t>3:02PM R/O/L 8/Nov</t>
  </si>
  <si>
    <t>7:19PM 6-Nov Y/O/Y</t>
  </si>
  <si>
    <t>9-Nov YOH 9:00PM</t>
  </si>
  <si>
    <t>8/Nov YIW 7:32AM</t>
  </si>
  <si>
    <t>B:O:B 6/Nov 4:35PM</t>
  </si>
  <si>
    <t>8-Nov ROL 12:37PM</t>
  </si>
  <si>
    <t>8-Nov 11:33PM Y:O:Z</t>
  </si>
  <si>
    <t>10-Nov 5:04PM Y:O:Z</t>
  </si>
  <si>
    <t>8:39AM 6/Nov R-O-K</t>
  </si>
  <si>
    <t>Y:I:Z 10/Nov 6:25PM</t>
  </si>
  <si>
    <t>9-Nov 11:21PM BIB</t>
  </si>
  <si>
    <t>10-Nov Y/I/H 6:59PM</t>
  </si>
  <si>
    <t>B:O:H 10:32AM 10-Nov</t>
  </si>
  <si>
    <t>3:05PM Y/O/W 6-Nov</t>
  </si>
  <si>
    <t>R:O:J 7:14AM 6/Nov</t>
  </si>
  <si>
    <t>7/Nov ROJ 2:42PM</t>
  </si>
  <si>
    <t>10:29AM 7-Nov R/O/L</t>
  </si>
  <si>
    <t>10-Nov 8:38PM Y-I-H</t>
  </si>
  <si>
    <t>Y-O-X 6-Nov 5:33PM</t>
  </si>
  <si>
    <t>R/O/K 8/Nov 10:20PM</t>
  </si>
  <si>
    <t>7/Nov 10:35AM R-I-M</t>
  </si>
  <si>
    <t>6:50PM Y-O-X 7/Nov</t>
  </si>
  <si>
    <t>8/Nov 11:47AM Y-O-X</t>
  </si>
  <si>
    <t>6-Nov 4:42PM R/I/L</t>
  </si>
  <si>
    <t>Y-I-X 7/Nov 11:23PM</t>
  </si>
  <si>
    <t>B-I-A 8-Nov 12:38PM</t>
  </si>
  <si>
    <t>12:33PM 9-Nov Y-I-Z</t>
  </si>
  <si>
    <t>3:47PM 9/Nov R/I/H</t>
  </si>
  <si>
    <t>R-O-M 6/Nov 2:10PM</t>
  </si>
  <si>
    <t>B/O/B 10:07PM 7/Nov</t>
  </si>
  <si>
    <t>R/O/L 1:57PM 10-Nov</t>
  </si>
  <si>
    <t>7/Nov R-O-L 7:04PM</t>
  </si>
  <si>
    <t>4:15PM 7-Nov R:I:L</t>
  </si>
  <si>
    <t>9/Nov Y:O:X 2:39PM</t>
  </si>
  <si>
    <t>ROL 9:29AM 10-Nov</t>
  </si>
  <si>
    <t>R:I:L 7-Nov 8:30AM</t>
  </si>
  <si>
    <t>Y:O:W 6-Nov 3:36PM</t>
  </si>
  <si>
    <t>10-Nov Y/I/W 9:32AM</t>
  </si>
  <si>
    <t>6/Nov B/O/A 9:59AM</t>
  </si>
  <si>
    <t>9-Nov 10:07PM B/O/B</t>
  </si>
  <si>
    <t>6/Nov 3:12PM ROJ</t>
  </si>
  <si>
    <t>Y-I-Z 1:34PM 10-Nov</t>
  </si>
  <si>
    <t>10/Nov 9:01AM Y/I/Z</t>
  </si>
  <si>
    <t>8-Nov B/I/A 1:37PM</t>
  </si>
  <si>
    <t>8/Nov 5:36PM YOZ</t>
  </si>
  <si>
    <t>7-Nov YIX 4:25PM</t>
  </si>
  <si>
    <t>7:11AM BOB 7/Nov</t>
  </si>
  <si>
    <t>YIX 3:22PM 8/Nov</t>
  </si>
  <si>
    <t>7/Nov 9:34PM YOZ</t>
  </si>
  <si>
    <t>Y:I:Z 9/Nov 11:05AM</t>
  </si>
  <si>
    <t>5:02PM R/I/I 6/Nov</t>
  </si>
  <si>
    <t>Y:O:Y 6:02PM 8-Nov</t>
  </si>
  <si>
    <t>8-Nov 6:54PM R/O/M</t>
  </si>
  <si>
    <t>Y/O/H 8/Nov 5:02PM</t>
  </si>
  <si>
    <t>8:47PM ROM 9-Nov</t>
  </si>
  <si>
    <t>7-Nov 1:08PM R:I:L</t>
  </si>
  <si>
    <t>7:46AM B-I-B 10-Nov</t>
  </si>
  <si>
    <t>8:12AM R-I-L 6/Nov</t>
  </si>
  <si>
    <t>3:05PM 6/Nov Y:I:Z</t>
  </si>
  <si>
    <t>R:I:M 2:35PM 7/Nov</t>
  </si>
  <si>
    <t>R:O:K 3:46PM 7-Nov</t>
  </si>
  <si>
    <t>7-Nov R:I:K 8:17AM</t>
  </si>
  <si>
    <t>12:26PM BIB 9-Nov</t>
  </si>
  <si>
    <t>8/Nov YOW 11:37AM</t>
  </si>
  <si>
    <t>9:04AM Y:I:X 6-Nov</t>
  </si>
  <si>
    <t>10:33AM R-I-J 9-Nov</t>
  </si>
  <si>
    <t>Y/O/W 6-Nov 6:06PM</t>
  </si>
  <si>
    <t>3:27PM 6/Nov R-I-I</t>
  </si>
  <si>
    <t>B/I/H 6/Nov 6:09PM</t>
  </si>
  <si>
    <t>R:I:M 8/Nov 12:05PM</t>
  </si>
  <si>
    <t>RIL 7:08AM 9-Nov</t>
  </si>
  <si>
    <t>10-Nov R-O-I 5:07PM</t>
  </si>
  <si>
    <t>Y-O-H 9:03PM 6-Nov</t>
  </si>
  <si>
    <t>R:O:K 10-Nov 9:25PM</t>
  </si>
  <si>
    <t>6/Nov RIL 7:13AM</t>
  </si>
  <si>
    <t>7/Nov Y:I:W 7:36PM</t>
  </si>
  <si>
    <t>7:04PM 7/Nov BIA</t>
  </si>
  <si>
    <t>6:44PM ROI 6-Nov</t>
  </si>
  <si>
    <t>Y/O/H 8:00PM 6-Nov</t>
  </si>
  <si>
    <t>9:28PM R/I/J 10-Nov</t>
  </si>
  <si>
    <t>8/Nov B-I-A 2:09PM</t>
  </si>
  <si>
    <t>R:O:K 8/Nov 4:50PM</t>
  </si>
  <si>
    <t>4:59PM 10/Nov R/O/L</t>
  </si>
  <si>
    <t>10/Nov 4:05PM Y-I-W</t>
  </si>
  <si>
    <t>Y:O:X 10/Nov 4:44PM</t>
  </si>
  <si>
    <t>9/Nov R:O:M 6:22PM</t>
  </si>
  <si>
    <t>R-I-K 9-Nov 5:24PM</t>
  </si>
  <si>
    <t>Y:O:W 11:07PM 9/Nov</t>
  </si>
  <si>
    <t>YOW 6-Nov 7:06PM</t>
  </si>
  <si>
    <t>6/Nov 7:08AM B-O-B</t>
  </si>
  <si>
    <t>Y/O/Z 9-Nov 9:31AM</t>
  </si>
  <si>
    <t>B-O-A 10/Nov 4:01PM</t>
  </si>
  <si>
    <t>7-Nov 3:56PM R-I-J</t>
  </si>
  <si>
    <t>7:37AM 9-Nov B:I:B</t>
  </si>
  <si>
    <t>YOH 9:00AM 10-Nov</t>
  </si>
  <si>
    <t>8/Nov BIH 12:58PM</t>
  </si>
  <si>
    <t>BIB 2:21PM 10/Nov</t>
  </si>
  <si>
    <t>10:39AM 8-Nov B:O:B</t>
  </si>
  <si>
    <t>R/O/J 10-Nov 9:14PM</t>
  </si>
  <si>
    <t>10:36AM BOB 6-Nov</t>
  </si>
  <si>
    <t>R/O/H 10/Nov 4:00PM</t>
  </si>
  <si>
    <t>8/Nov 7:07PM Y/O/W</t>
  </si>
  <si>
    <t>7/Nov 5:41PM R/O/K</t>
  </si>
  <si>
    <t>YOZ 5:08PM 8-Nov</t>
  </si>
  <si>
    <t>6:25PM 8-Nov R-O-I</t>
  </si>
  <si>
    <t>YOY 10:22PM 8-Nov</t>
  </si>
  <si>
    <t>9-Nov R:I:K 11:28AM</t>
  </si>
  <si>
    <t>10:17PM YIY 6-Nov</t>
  </si>
  <si>
    <t>7:40AM R/I/K 7-Nov</t>
  </si>
  <si>
    <t>10-Nov 4:05PM Y/O/Z</t>
  </si>
  <si>
    <t>Y:I:Y 6/Nov 5:12PM</t>
  </si>
  <si>
    <t>B:O:B 6:43PM 8/Nov</t>
  </si>
  <si>
    <t>12:00PM R-O-H 10/Nov</t>
  </si>
  <si>
    <t>6-Nov 9:24AM BIH</t>
  </si>
  <si>
    <t>B/O/B 6-Nov 6:04PM</t>
  </si>
  <si>
    <t>Y-I-W 5:04PM 8/Nov</t>
  </si>
  <si>
    <t>R/I/K 7:59AM 10-Nov</t>
  </si>
  <si>
    <t>6:57PM RII 10/Nov</t>
  </si>
  <si>
    <t>B:I:A 8/Nov 3:02PM</t>
  </si>
  <si>
    <t>9-Nov R:I:I 10:42AM</t>
  </si>
  <si>
    <t>6-Nov 5:01PM Y-I-W</t>
  </si>
  <si>
    <t>8:19AM 8/Nov R-O-M</t>
  </si>
  <si>
    <t>9/Nov 4:06PM R-O-I</t>
  </si>
  <si>
    <t>10:40PM 7-Nov ROM</t>
  </si>
  <si>
    <t>B-I-B 2:45PM 7/Nov</t>
  </si>
  <si>
    <t>Y:O:W 10-Nov 6:47PM</t>
  </si>
  <si>
    <t>11:15AM R/I/H 6/Nov</t>
  </si>
  <si>
    <t>BIB 1:52PM 9/Nov</t>
  </si>
  <si>
    <t>7-Nov 4:02PM RIM</t>
  </si>
  <si>
    <t>10/Nov 3:34PM R/O/I</t>
  </si>
  <si>
    <t>Y-O-H 10-Nov 6:43PM</t>
  </si>
  <si>
    <t>8:24AM 8/Nov YOW</t>
  </si>
  <si>
    <t>RII 7/Nov 10:13AM</t>
  </si>
  <si>
    <t>2:01PM 9-Nov B-I-A</t>
  </si>
  <si>
    <t>8:34PM 9-Nov BIH</t>
  </si>
  <si>
    <t>B:O:B 4:40PM 9/Nov</t>
  </si>
  <si>
    <t>RIK 10-Nov 2:48PM</t>
  </si>
  <si>
    <t>R-I-M 6/Nov 7:04PM</t>
  </si>
  <si>
    <t>8:32PM R/I/I 6/Nov</t>
  </si>
  <si>
    <t>8/Nov 2:10PM Y:O:X</t>
  </si>
  <si>
    <t>6-Nov YOW 11:35AM</t>
  </si>
  <si>
    <t>R:I:L 11:10PM 9/Nov</t>
  </si>
  <si>
    <t>Y:O:Y 3:56PM 6-Nov</t>
  </si>
  <si>
    <t>Y/I/Y 6:36PM 8/Nov</t>
  </si>
  <si>
    <t>7-Nov R:O:K 9:49AM</t>
  </si>
  <si>
    <t>3:19PM R/I/K 7/Nov</t>
  </si>
  <si>
    <t>10/Nov R:O:J 5:33PM</t>
  </si>
  <si>
    <t>1:03PM 9/Nov Y:O:H</t>
  </si>
  <si>
    <t>8-Nov Y/I/Y 2:16PM</t>
  </si>
  <si>
    <t>R/O/J 10:12AM 6-Nov</t>
  </si>
  <si>
    <t>3:03PM B:I:A 7/Nov</t>
  </si>
  <si>
    <t>B-O-H 8:57PM 9-Nov</t>
  </si>
  <si>
    <t>R:O:M 8/Nov 10:39AM</t>
  </si>
  <si>
    <t>9:29AM B:I:H 9-Nov</t>
  </si>
  <si>
    <t>9/Nov 2:26PM B/I/H</t>
  </si>
  <si>
    <t>R/I/I 9:12AM 9/Nov</t>
  </si>
  <si>
    <t>7/Nov B:I:B 10:26PM</t>
  </si>
  <si>
    <t>11:16AM 9-Nov R/I/L</t>
  </si>
  <si>
    <t>8:19AM 8-Nov R/I/H</t>
  </si>
  <si>
    <t>11:36AM 8-Nov B:O:B</t>
  </si>
  <si>
    <t>BOH 8-Nov 5:18PM</t>
  </si>
  <si>
    <t>B/O/B 6-Nov 5:10PM</t>
  </si>
  <si>
    <t>4:11PM 10-Nov Y/I/Y</t>
  </si>
  <si>
    <t>10:34AM Y-I-W 10-Nov</t>
  </si>
  <si>
    <t>3:29PM RIM 7-Nov</t>
  </si>
  <si>
    <t>9/Nov 10:32PM YIH</t>
  </si>
  <si>
    <t>6-Nov 9:27PM R-O-L</t>
  </si>
  <si>
    <t>8-Nov BIA 9:08AM</t>
  </si>
  <si>
    <t>7-Nov 3:33PM B-O-B</t>
  </si>
  <si>
    <t>R:O:H 8/Nov 11:00AM</t>
  </si>
  <si>
    <t>4:33PM 9-Nov B/I/A</t>
  </si>
  <si>
    <t>8:37PM Y/I/H 6/Nov</t>
  </si>
  <si>
    <t>Y:O:H 3:32PM 6/Nov</t>
  </si>
  <si>
    <t>ROL 9/Nov 6:47PM</t>
  </si>
  <si>
    <t>7:00PM R:I:H 8-Nov</t>
  </si>
  <si>
    <t>10-Nov B-I-A 3:07PM</t>
  </si>
  <si>
    <t>R:I:J 6/Nov 9:10AM</t>
  </si>
  <si>
    <t>8:42AM 7/Nov BIB</t>
  </si>
  <si>
    <t>1:04PM R:O:I 6/Nov</t>
  </si>
  <si>
    <t>11:00AM Y-I-W 8-Nov</t>
  </si>
  <si>
    <t>7:48AM Y:I:X 9/Nov</t>
  </si>
  <si>
    <t>9/Nov 11:14PM ROJ</t>
  </si>
  <si>
    <t>7:25PM R/I/J 7-Nov</t>
  </si>
  <si>
    <t>R:O:I 10/Nov 8:28AM</t>
  </si>
  <si>
    <t>8:28AM B-I-A 7/Nov</t>
  </si>
  <si>
    <t>7:50AM 6/Nov Y-I-W</t>
  </si>
  <si>
    <t>1:51PM 10-Nov RIK</t>
  </si>
  <si>
    <t>YIX 8-Nov 8:45AM</t>
  </si>
  <si>
    <t>8:32AM 7-Nov Y-I-Y</t>
  </si>
  <si>
    <t>YIX 7-Nov 9:55AM</t>
  </si>
  <si>
    <t>7/Nov 11:30AM YIZ</t>
  </si>
  <si>
    <t>9:13PM R/O/J 6/Nov</t>
  </si>
  <si>
    <t>10-Nov 7:52AM Y:I:Y</t>
  </si>
  <si>
    <t>6/Nov 9:38AM ROM</t>
  </si>
  <si>
    <t>R-I-M 9-Nov 9:04AM</t>
  </si>
  <si>
    <t>RIL 9:13AM 9/Nov</t>
  </si>
  <si>
    <t>2:32PM R-I-J 7-Nov</t>
  </si>
  <si>
    <t>2:29PM Y/I/W 9/Nov</t>
  </si>
  <si>
    <t>1:11PM B/O/B 9-Nov</t>
  </si>
  <si>
    <t>12:00PM 7-Nov R/O/H</t>
  </si>
  <si>
    <t>8/Nov R-O-H 2:31PM</t>
  </si>
  <si>
    <t>2:10PM B/O/B 10/Nov</t>
  </si>
  <si>
    <t>Y/I/W 10:34PM 8/Nov</t>
  </si>
  <si>
    <t>2:34PM 6/Nov YOW</t>
  </si>
  <si>
    <t>12:02PM 8-Nov BOH</t>
  </si>
  <si>
    <t>4:50PM Y:I:X 9/Nov</t>
  </si>
  <si>
    <t>7-Nov R:I:K 9:01AM</t>
  </si>
  <si>
    <t>12:15PM 10/Nov R:I:L</t>
  </si>
  <si>
    <t>5:20PM 10/Nov RIK</t>
  </si>
  <si>
    <t>10-Nov Y:I:Y 5:53PM</t>
  </si>
  <si>
    <t>8/Nov 4:57PM YIX</t>
  </si>
  <si>
    <t>3:52PM YIX 8/Nov</t>
  </si>
  <si>
    <t>8:24AM R/I/J 9-Nov</t>
  </si>
  <si>
    <t>9/Nov Y-I-H 6:16PM</t>
  </si>
  <si>
    <t>8-Nov R/I/I 11:42AM</t>
  </si>
  <si>
    <t>9-Nov B:I:H 12:38PM</t>
  </si>
  <si>
    <t>R/I/L 7:13PM 6-Nov</t>
  </si>
  <si>
    <t>9:17PM 9-Nov Y-O-Y</t>
  </si>
  <si>
    <t>9:26AM 7/Nov R/I/J</t>
  </si>
  <si>
    <t>10:03AM R:I:M 9/Nov</t>
  </si>
  <si>
    <t>Y:O:Z 1:04PM 9/Nov</t>
  </si>
  <si>
    <t>9:33AM 6-Nov R-I-I</t>
  </si>
  <si>
    <t>8-Nov 5:41PM R-O-H</t>
  </si>
  <si>
    <t>12:31PM 10/Nov R/I/J</t>
  </si>
  <si>
    <t>5:40PM YOY 6-Nov</t>
  </si>
  <si>
    <t>8-Nov R:I:I 8:56AM</t>
  </si>
  <si>
    <t>2:42PM R:O:M 10/Nov</t>
  </si>
  <si>
    <t>11:34AM 7/Nov R:I:J</t>
  </si>
  <si>
    <t>9:04PM B/I/A 10-Nov</t>
  </si>
  <si>
    <t>9/Nov YOX 5:53PM</t>
  </si>
  <si>
    <t>11:28AM R/O/L 9-Nov</t>
  </si>
  <si>
    <t>YIW 8:32AM 9/Nov</t>
  </si>
  <si>
    <t>Y:I:Y 9-Nov 5:53PM</t>
  </si>
  <si>
    <t>6:07PM R:O:I 9/Nov</t>
  </si>
  <si>
    <t>12:03PM 6-Nov R/I/J</t>
  </si>
  <si>
    <t>6-Nov BOA 10:30AM</t>
  </si>
  <si>
    <t>8/Nov 5:05PM BOB</t>
  </si>
  <si>
    <t>10/Nov Y:I:Z 9:05PM</t>
  </si>
  <si>
    <t>9-Nov ROH 2:01PM</t>
  </si>
  <si>
    <t>6-Nov Y/I/Z 9:03PM</t>
  </si>
  <si>
    <t>Y:O:W 9-Nov 11:35AM</t>
  </si>
  <si>
    <t>7/Nov Y/I/X 5:01PM</t>
  </si>
  <si>
    <t>R:O:L 8/Nov 10:58AM</t>
  </si>
  <si>
    <t>9/Nov 11:55AM Y-I-X</t>
  </si>
  <si>
    <t>4:33PM Y-I-Z 6-Nov</t>
  </si>
  <si>
    <t>B:O:H 10:29AM 8-Nov</t>
  </si>
  <si>
    <t>9-Nov 5:48PM R/O/L</t>
  </si>
  <si>
    <t>8:23AM B:I:A 10-Nov</t>
  </si>
  <si>
    <t>11:42AM R:I:L 9-Nov</t>
  </si>
  <si>
    <t>RIL 11:12PM 7-Nov</t>
  </si>
  <si>
    <t>8:00PM 7-Nov Y-O-H</t>
  </si>
  <si>
    <t>10/Nov BIH 6:37PM</t>
  </si>
  <si>
    <t>12:33PM 7/Nov B:O:A</t>
  </si>
  <si>
    <t>1:51PM 7/Nov R:O:K</t>
  </si>
  <si>
    <t>11:04AM 7/Nov Y-I-Z</t>
  </si>
  <si>
    <t>4:15PM 8-Nov R/O/M</t>
  </si>
  <si>
    <t>9:34PM R:I:I 10/Nov</t>
  </si>
  <si>
    <t>8:45AM 10-Nov R/I/J</t>
  </si>
  <si>
    <t>4:51PM 9-Nov Y-O-Y</t>
  </si>
  <si>
    <t>8-Nov Y:I:X 12:23PM</t>
  </si>
  <si>
    <t>6-Nov 11:31PM ROL</t>
  </si>
  <si>
    <t>BOB 10-Nov 5:55PM</t>
  </si>
  <si>
    <t>10:36PM Y/I/H 10/Nov</t>
  </si>
  <si>
    <t>B:O:H 6/Nov 12:58PM</t>
  </si>
  <si>
    <t>Y/I/W 8-Nov 8:31AM</t>
  </si>
  <si>
    <t>R-I-L 10/Nov 7:11PM</t>
  </si>
  <si>
    <t>9/Nov YOH 2:02PM</t>
  </si>
  <si>
    <t>2:58PM 8/Nov Y-I-X</t>
  </si>
  <si>
    <t>Y/I/H 8:36PM 9/Nov</t>
  </si>
  <si>
    <t>Y-O-Z 12:10PM 7-Nov</t>
  </si>
  <si>
    <t>8:24AM Y:I:Z 6-Nov</t>
  </si>
  <si>
    <t>9-Nov YOX 4:43PM</t>
  </si>
  <si>
    <t>Y/I/X 2:28PM 8/Nov</t>
  </si>
  <si>
    <t>R:O:J 8/Nov 3:13PM</t>
  </si>
  <si>
    <t>1:27PM 9/Nov Y-I-H</t>
  </si>
  <si>
    <t>B:I:A 7/Nov 10:06PM</t>
  </si>
  <si>
    <t>7:34PM YIH 9-Nov</t>
  </si>
  <si>
    <t>8/Nov 6:31PM R/O/M</t>
  </si>
  <si>
    <t>9/Nov 8:25PM R-O-K</t>
  </si>
  <si>
    <t>5:12PM 6-Nov ROJ</t>
  </si>
  <si>
    <t>YIZ 7-Nov 8:20AM</t>
  </si>
  <si>
    <t>7-Nov R/O/H 11:01AM</t>
  </si>
  <si>
    <t>5:23PM BIB 6-Nov</t>
  </si>
  <si>
    <t>R:O:I 7:07AM 6-Nov</t>
  </si>
  <si>
    <t>R/O/K 10-Nov 2:52PM</t>
  </si>
  <si>
    <t>B/I/H 8:14AM 6/Nov</t>
  </si>
  <si>
    <t>R/I/M 9:03PM 7/Nov</t>
  </si>
  <si>
    <t>9/Nov 7:31PM YOZ</t>
  </si>
  <si>
    <t>5:01PM YIZ 6-Nov</t>
  </si>
  <si>
    <t>Y/O/H 10/Nov 8:01PM</t>
  </si>
  <si>
    <t>R-I-M 10-Nov 10:32AM</t>
  </si>
  <si>
    <t>9:00PM 10/Nov R/I/M</t>
  </si>
  <si>
    <t>8/Nov 3:43PM R/O/J</t>
  </si>
  <si>
    <t>Y:O:X 10-Nov 6:34PM</t>
  </si>
  <si>
    <t>B:O:H 6:03PM 9-Nov</t>
  </si>
  <si>
    <t>R/O/J 10-Nov 8:36AM</t>
  </si>
  <si>
    <t>R-I-J 11:25PM 7-Nov</t>
  </si>
  <si>
    <t>9:37PM B/I/H 6-Nov</t>
  </si>
  <si>
    <t>6/Nov R:I:L 7:30AM</t>
  </si>
  <si>
    <t>8:21AM R-I-M 8-Nov</t>
  </si>
  <si>
    <t>Y:I:Y 9-Nov 7:12PM</t>
  </si>
  <si>
    <t>B/O/B 9-Nov 9:09AM</t>
  </si>
  <si>
    <t>8:23PM 8-Nov Y:I:X</t>
  </si>
  <si>
    <t>R/O/L 9:30PM 8-Nov</t>
  </si>
  <si>
    <t>ROL 5:30PM 7-Nov</t>
  </si>
  <si>
    <t>10/Nov Y-O-W 1:37PM</t>
  </si>
  <si>
    <t>10:47AM BIH 10-Nov</t>
  </si>
  <si>
    <t>10/Nov RIH 12:06PM</t>
  </si>
  <si>
    <t>ROM 9:38PM 6-Nov</t>
  </si>
  <si>
    <t>10/Nov B:I:H 4:28PM</t>
  </si>
  <si>
    <t>4:06PM R:I:I 8/Nov</t>
  </si>
  <si>
    <t>6-Nov 10:27AM Y:I:X</t>
  </si>
  <si>
    <t>6-Nov 12:39PM R-O-M</t>
  </si>
  <si>
    <t>10-Nov 8:33PM B/I/H</t>
  </si>
  <si>
    <t>9/Nov 8:07AM R/I/H</t>
  </si>
  <si>
    <t>R-I-L 11:42AM 10/Nov</t>
  </si>
  <si>
    <t>Y:O:X 7/Nov 5:50PM</t>
  </si>
  <si>
    <t>R:O:M 2:37PM 6/Nov</t>
  </si>
  <si>
    <t>YOZ 8/Nov 12:37PM</t>
  </si>
  <si>
    <t>YOH 7-Nov 4:33PM</t>
  </si>
  <si>
    <t>8/Nov R-I-I 5:00PM</t>
  </si>
  <si>
    <t>1:47PM 8-Nov BOA</t>
  </si>
  <si>
    <t>BOA 7-Nov 5:59PM</t>
  </si>
  <si>
    <t>B/I/B 8/Nov 9:28AM</t>
  </si>
  <si>
    <t>9:14AM 8/Nov Y:O:X</t>
  </si>
  <si>
    <t>11:06AM 10/Nov R-O-M</t>
  </si>
  <si>
    <t>4:36PM R/O/I 7/Nov</t>
  </si>
  <si>
    <t>6-Nov R:I:M 3:01PM</t>
  </si>
  <si>
    <t>10:58AM 8/Nov Y-O-Z</t>
  </si>
  <si>
    <t>7-Nov YIW 12:25PM</t>
  </si>
  <si>
    <t>10:32AM R-I-M 8-Nov</t>
  </si>
  <si>
    <t>11:21AM 7/Nov R-O-K</t>
  </si>
  <si>
    <t>1:53PM R/O/K 8/Nov</t>
  </si>
  <si>
    <t>B-O-H 8-Nov 3:30PM</t>
  </si>
  <si>
    <t>6:04PM BIH 8-Nov</t>
  </si>
  <si>
    <t>Y/I/H 8-Nov 7:55AM</t>
  </si>
  <si>
    <t>4:05PM R/O/I 10-Nov</t>
  </si>
  <si>
    <t>7:59PM YIZ 6-Nov</t>
  </si>
  <si>
    <t>7/Nov 5:21PM YIX</t>
  </si>
  <si>
    <t>6:01PM B-I-B 7-Nov</t>
  </si>
  <si>
    <t>6/Nov 5:06PM BIA</t>
  </si>
  <si>
    <t>9-Nov B/O/A 5:04PM</t>
  </si>
  <si>
    <t>6:04PM 8/Nov Y-I-W</t>
  </si>
  <si>
    <t>8/Nov R-O-I 6:07PM</t>
  </si>
  <si>
    <t>8/Nov 12:30PM R/I/J</t>
  </si>
  <si>
    <t>YIZ 7/Nov 10:35AM</t>
  </si>
  <si>
    <t>8/Nov Y/I/H 2:11PM</t>
  </si>
  <si>
    <t>2:18PM B-I-B 6-Nov</t>
  </si>
  <si>
    <t>6-Nov 10:38AM B-I-A</t>
  </si>
  <si>
    <t>10-Nov B:I:B 4:19PM</t>
  </si>
  <si>
    <t>10:11PM 7/Nov Y:I:Y</t>
  </si>
  <si>
    <t>YOW 4:08PM 7/Nov</t>
  </si>
  <si>
    <t>B:O:H 12:30PM 8/Nov</t>
  </si>
  <si>
    <t>Y/O/Y 4:19PM 6-Nov</t>
  </si>
  <si>
    <t>9:02AM 6/Nov R/I/K</t>
  </si>
  <si>
    <t>YIW 9/Nov 7:27AM</t>
  </si>
  <si>
    <t>10/Nov 3:17PM R:O:K</t>
  </si>
  <si>
    <t>10-Nov 5:10PM Y:O:X</t>
  </si>
  <si>
    <t>7:36AM Y:I:X 7/Nov</t>
  </si>
  <si>
    <t>2:26PM BOH 10/Nov</t>
  </si>
  <si>
    <t>7:27PM 10-Nov B/I/H</t>
  </si>
  <si>
    <t>10-Nov 12:33PM Y-I-W</t>
  </si>
  <si>
    <t>11:16PM Y:I:Y 6/Nov</t>
  </si>
  <si>
    <t>R/I/M 1:03PM 6/Nov</t>
  </si>
  <si>
    <t>YOY 6-Nov 7:21AM</t>
  </si>
  <si>
    <t>9/Nov 6:36PM Y:I:X</t>
  </si>
  <si>
    <t>B:O:H 7-Nov 3:27PM</t>
  </si>
  <si>
    <t>5:17PM 6/Nov R-O-K</t>
  </si>
  <si>
    <t>10/Nov R:I:J 11:26AM</t>
  </si>
  <si>
    <t>Y/O/Z 4:35PM 6/Nov</t>
  </si>
  <si>
    <t>6-Nov 11:02AM R/I/J</t>
  </si>
  <si>
    <t>9:34AM 6/Nov R-O-I</t>
  </si>
  <si>
    <t>R-O-J 5:11PM 8-Nov</t>
  </si>
  <si>
    <t>9/Nov YOH 4:33PM</t>
  </si>
  <si>
    <t>R/I/K 9:18AM 7/Nov</t>
  </si>
  <si>
    <t>8/Nov R:I:K 8:02AM</t>
  </si>
  <si>
    <t>7:42PM 6-Nov R-I-H</t>
  </si>
  <si>
    <t>RIL 9/Nov 12:49PM</t>
  </si>
  <si>
    <t>7-Nov 11:34PM Y-O-Z</t>
  </si>
  <si>
    <t>6/Nov B:I:H 12:59PM</t>
  </si>
  <si>
    <t>8/Nov R/I/H 7:44AM</t>
  </si>
  <si>
    <t>10/Nov R/I/I 3:43PM</t>
  </si>
  <si>
    <t>3:16PM RIL 10/Nov</t>
  </si>
  <si>
    <t>7:03AM 10/Nov Y-O-H</t>
  </si>
  <si>
    <t>7/Nov 4:42PM RIL</t>
  </si>
  <si>
    <t>Y:I:Y 7/Nov 8:51AM</t>
  </si>
  <si>
    <t>B/I/B 9:22AM 9/Nov</t>
  </si>
  <si>
    <t>6:54PM Y:I:W 10-Nov</t>
  </si>
  <si>
    <t>10/Nov B-O-H 9:03AM</t>
  </si>
  <si>
    <t>B:O:H 9:29AM 6/Nov</t>
  </si>
  <si>
    <t>RIH 8-Nov 8:43PM</t>
  </si>
  <si>
    <t>4:27PM 8-Nov B:O:A</t>
  </si>
  <si>
    <t>7/Nov 8:59AM BIA</t>
  </si>
  <si>
    <t>6/Nov B/O/B 11:09AM</t>
  </si>
  <si>
    <t>R-I-I 6:55PM 8/Nov</t>
  </si>
  <si>
    <t>Y-O-X 12:15PM 7/Nov</t>
  </si>
  <si>
    <t>R:O:I 5:26PM 9/Nov</t>
  </si>
  <si>
    <t>R:O:L 8/Nov 6:43PM</t>
  </si>
  <si>
    <t>ROJ 8:15PM 10-Nov</t>
  </si>
  <si>
    <t>ROJ 6:33PM 10/Nov</t>
  </si>
  <si>
    <t>ROL 1:26PM 7/Nov</t>
  </si>
  <si>
    <t>6:14PM Y:O:X 7-Nov</t>
  </si>
  <si>
    <t>6-Nov Y/I/H 10:37AM</t>
  </si>
  <si>
    <t>12:15PM R/I/I 7-Nov</t>
  </si>
  <si>
    <t>5:14PM R/O/M 10-Nov</t>
  </si>
  <si>
    <t>YOH 1:02PM 10/Nov</t>
  </si>
  <si>
    <t>8:35AM 9-Nov RIL</t>
  </si>
  <si>
    <t>10:32AM 7/Nov B/O/B</t>
  </si>
  <si>
    <t>R:O:I 8:24AM 8/Nov</t>
  </si>
  <si>
    <t>11:03AM B/I/H 8-Nov</t>
  </si>
  <si>
    <t>7:38AM 7-Nov YIH</t>
  </si>
  <si>
    <t>9:10AM 7/Nov R-I-L</t>
  </si>
  <si>
    <t>6-Nov 5:33PM R/O/J</t>
  </si>
  <si>
    <t>R-I-I 9-Nov 8:03AM</t>
  </si>
  <si>
    <t>7-Nov 2:06PM YOW</t>
  </si>
  <si>
    <t>7:41AM 8/Nov R/O/H</t>
  </si>
  <si>
    <t>9/Nov 9:59PM RIM</t>
  </si>
  <si>
    <t>B:O:B 5:30PM 9-Nov</t>
  </si>
  <si>
    <t>9/Nov 11:14AM B-I-B</t>
  </si>
  <si>
    <t>7:53AM 6-Nov Y:I:H</t>
  </si>
  <si>
    <t>B/O/B 1:34PM 9-Nov</t>
  </si>
  <si>
    <t>Y/O/Y 7/Nov 5:56PM</t>
  </si>
  <si>
    <t>R-I-K 8/Nov 10:22AM</t>
  </si>
  <si>
    <t>9/Nov Y/O/X 7:09AM</t>
  </si>
  <si>
    <t>B:O:B 3:36PM 6-Nov</t>
  </si>
  <si>
    <t>9/Nov 6:41PM B/O/H</t>
  </si>
  <si>
    <t>6/Nov R:I:L 11:10AM</t>
  </si>
  <si>
    <t>3:30PM B-I-A 10/Nov</t>
  </si>
  <si>
    <t>B-O-B 2:40PM 9/Nov</t>
  </si>
  <si>
    <t>7-Nov 3:12PM BOB</t>
  </si>
  <si>
    <t>8:34AM R/I/I 8/Nov</t>
  </si>
  <si>
    <t>R:O:J 8-Nov 2:11PM</t>
  </si>
  <si>
    <t>10/Nov YIX 10:49AM</t>
  </si>
  <si>
    <t>9-Nov B-O-B 3:07PM</t>
  </si>
  <si>
    <t>YIY 7-Nov 12:10PM</t>
  </si>
  <si>
    <t>10:14PM 6-Nov B/O/B</t>
  </si>
  <si>
    <t>7/Nov 3:30PM R:O:H</t>
  </si>
  <si>
    <t>3:01PM R-O-H 8/Nov</t>
  </si>
  <si>
    <t>9-Nov 3:33PM BOH</t>
  </si>
  <si>
    <t>R:O:H 6:21PM 10-Nov</t>
  </si>
  <si>
    <t>R:O:K 9/Nov 3:49PM</t>
  </si>
  <si>
    <t>R-O-J 10/Nov 10:13AM</t>
  </si>
  <si>
    <t>6/Nov 7:03AM Y:I:Z</t>
  </si>
  <si>
    <t>10:30AM 10/Nov R-O-H</t>
  </si>
  <si>
    <t>YIZ 7/Nov 12:00PM</t>
  </si>
  <si>
    <t>10-Nov 6:33PM BIB</t>
  </si>
  <si>
    <t>ROH 10/Nov 8:00PM</t>
  </si>
  <si>
    <t>9/Nov B/I/A 5:04PM</t>
  </si>
  <si>
    <t>10-Nov B:O:B 11:16PM</t>
  </si>
  <si>
    <t>RIL 6/Nov 8:52AM</t>
  </si>
  <si>
    <t>B/I/A 11:35AM 8-Nov</t>
  </si>
  <si>
    <t>7:45AM YIX 6-Nov</t>
  </si>
  <si>
    <t>R/I/J 11:54AM 8/Nov</t>
  </si>
  <si>
    <t>7-Nov R:I:H 2:43PM</t>
  </si>
  <si>
    <t>10:16PM 10/Nov YIY</t>
  </si>
  <si>
    <t>ROJ 6/Nov 2:41PM</t>
  </si>
  <si>
    <t>9/Nov 5:06PM YOZ</t>
  </si>
  <si>
    <t>7/Nov R-I-K 5:17PM</t>
  </si>
  <si>
    <t>Y-O-Z 6-Nov 12:02PM</t>
  </si>
  <si>
    <t>8-Nov 8:08AM Y:I:W</t>
  </si>
  <si>
    <t>10:30AM 10/Nov YIZ</t>
  </si>
  <si>
    <t>7:39AM 7-Nov R:I:I</t>
  </si>
  <si>
    <t>10/Nov 11:59AM Y/I/Z</t>
  </si>
  <si>
    <t>9-Nov 7:08AM B:O:B</t>
  </si>
  <si>
    <t>Y/O/Z 1:01PM 8/Nov</t>
  </si>
  <si>
    <t>10/Nov BIB 8:26PM</t>
  </si>
  <si>
    <t>7-Nov 6:20PM RIM</t>
  </si>
  <si>
    <t>R/O/K 6:58PM 8-Nov</t>
  </si>
  <si>
    <t>8/Nov YIY 7:15PM</t>
  </si>
  <si>
    <t>10:24PM 8-Nov R-I-K</t>
  </si>
  <si>
    <t>Y/I/Y 8-Nov 9:16AM</t>
  </si>
  <si>
    <t>8:14AM 7/Nov RIH</t>
  </si>
  <si>
    <t>2:15PM R/I/L 9/Nov</t>
  </si>
  <si>
    <t>RIK 9/Nov 8:47AM</t>
  </si>
  <si>
    <t>B:I:A 4:03PM 9-Nov</t>
  </si>
  <si>
    <t>Y:I:X 6:05PM 10/Nov</t>
  </si>
  <si>
    <t>10/Nov 11:45AM ROK</t>
  </si>
  <si>
    <t>7/Nov 5:20PM Y:O:Y</t>
  </si>
  <si>
    <t>9/Nov 12:16PM R:I:K</t>
  </si>
  <si>
    <t>R-O-H 7:01AM 6/Nov</t>
  </si>
  <si>
    <t>12:07PM R-O-I 7-Nov</t>
  </si>
  <si>
    <t>Y-O-W 9:07PM 6-Nov</t>
  </si>
  <si>
    <t>9/Nov 2:17PM R/O/K</t>
  </si>
  <si>
    <t>6/Nov R-O-H 3:31PM</t>
  </si>
  <si>
    <t>YIH 6/Nov 8:14AM</t>
  </si>
  <si>
    <t>5:20PM 7-Nov Y-O-H</t>
  </si>
  <si>
    <t>Y-O-X 6/Nov 7:14AM</t>
  </si>
  <si>
    <t>11:47AM Y:I:Y 8-Nov</t>
  </si>
  <si>
    <t>7/Nov B-I-A 1:33PM</t>
  </si>
  <si>
    <t>8:43AM R/O/K 9-Nov</t>
  </si>
  <si>
    <t>7/Nov 10:35AM B:I:A</t>
  </si>
  <si>
    <t>7/Nov 6:07PM R/O/I</t>
  </si>
  <si>
    <t>7:38PM 10/Nov BOA</t>
  </si>
  <si>
    <t>R-O-J 10:12AM 7/Nov</t>
  </si>
  <si>
    <t>10/Nov Y:I:Z 7:01AM</t>
  </si>
  <si>
    <t>ROI 6:45PM 8-Nov</t>
  </si>
  <si>
    <t>7/Nov 2:06PM Y/O/Z</t>
  </si>
  <si>
    <t>YIY 6-Nov 7:19AM</t>
  </si>
  <si>
    <t>10-Nov 3:27PM B-I-B</t>
  </si>
  <si>
    <t>10-Nov R:I:M 7:00PM</t>
  </si>
  <si>
    <t>11:12PM 6-Nov Y-O-X</t>
  </si>
  <si>
    <t>9:39PM 9-Nov R/I/H</t>
  </si>
  <si>
    <t>9/Nov 12:03PM ROL</t>
  </si>
  <si>
    <t>11:01AM 8/Nov Y:O:H</t>
  </si>
  <si>
    <t>10/Nov 8:25AM Y/I/Z</t>
  </si>
  <si>
    <t>8:05PM 10-Nov YOW</t>
  </si>
  <si>
    <t>5:22PM 8/Nov RIK</t>
  </si>
  <si>
    <t>4:12PM 6/Nov RII</t>
  </si>
  <si>
    <t>7/Nov 5:27PM YIW</t>
  </si>
  <si>
    <t>4:10PM B:O:A 9/Nov</t>
  </si>
  <si>
    <t>10:14AM 6-Nov R-I-K</t>
  </si>
  <si>
    <t>BOA 7-Nov 2:50PM</t>
  </si>
  <si>
    <t>8:39AM RIK 10-Nov</t>
  </si>
  <si>
    <t>8:41PM 7-Nov R/O/M</t>
  </si>
  <si>
    <t>Y-O-Z 6/Nov 3:10PM</t>
  </si>
  <si>
    <t>4:33PM R/O/M 8/Nov</t>
  </si>
  <si>
    <t>8-Nov R/I/M 9:04AM</t>
  </si>
  <si>
    <t>R/O/J 7-Nov 5:53PM</t>
  </si>
  <si>
    <t>9:15PM Y/I/Y 9/Nov</t>
  </si>
  <si>
    <t>7/Nov 6:42PM R/O/M</t>
  </si>
  <si>
    <t>8:26PM 6-Nov ROL</t>
  </si>
  <si>
    <t>7:19AM B-I-B 7/Nov</t>
  </si>
  <si>
    <t>10:59AM 7-Nov RIJ</t>
  </si>
  <si>
    <t>YIH 9/Nov 9:34AM</t>
  </si>
  <si>
    <t>BIB 4:19PM 6-Nov</t>
  </si>
  <si>
    <t>Y-O-Z 10/Nov 6:35PM</t>
  </si>
  <si>
    <t>4:53PM 6-Nov R:O:K</t>
  </si>
  <si>
    <t>8:15PM 6-Nov BIB</t>
  </si>
  <si>
    <t>7:02PM Y:O:Y 6/Nov</t>
  </si>
  <si>
    <t>R/I/L 11:16AM 7-Nov</t>
  </si>
  <si>
    <t>1:25PM 6-Nov B-O-A</t>
  </si>
  <si>
    <t>9-Nov 5:40PM Y-O-H</t>
  </si>
  <si>
    <t>6:23PM R/O/K 8-Nov</t>
  </si>
  <si>
    <t>YIW 6/Nov 11:28PM</t>
  </si>
  <si>
    <t>12:09PM R:I:L 6/Nov</t>
  </si>
  <si>
    <t>12:59PM R:I:J 10-Nov</t>
  </si>
  <si>
    <t>RII 2:08PM 6/Nov</t>
  </si>
  <si>
    <t>B/I/B 8:23PM 7-Nov</t>
  </si>
  <si>
    <t>8-Nov R-I-M 11:03PM</t>
  </si>
  <si>
    <t>6:26PM 10-Nov Y-O-W</t>
  </si>
  <si>
    <t>B:I:H 9-Nov 3:00PM</t>
  </si>
  <si>
    <t>5:26PM R:O:L 10-Nov</t>
  </si>
  <si>
    <t>10:16PM 8/Nov YIY</t>
  </si>
  <si>
    <t>B:O:A 6/Nov 7:14PM</t>
  </si>
  <si>
    <t>B/O/A 9/Nov 7:11PM</t>
  </si>
  <si>
    <t>7-Nov 12:49PM R:I:K</t>
  </si>
  <si>
    <t>10:15PM 10/Nov Y:O:X</t>
  </si>
  <si>
    <t>R-O-M 10-Nov 6:58PM</t>
  </si>
  <si>
    <t>R:I:J 9:08AM 8-Nov</t>
  </si>
  <si>
    <t>YIZ 10:02AM 6-Nov</t>
  </si>
  <si>
    <t>10-Nov Y:I:X 12:48PM</t>
  </si>
  <si>
    <t>10-Nov 5:01PM RIM</t>
  </si>
  <si>
    <t>10:33PM R/O/L 6-Nov</t>
  </si>
  <si>
    <t>3:57PM 10-Nov R:O:L</t>
  </si>
  <si>
    <t>5:37PM R/O/K 8/Nov</t>
  </si>
  <si>
    <t>YIH 8/Nov 5:39PM</t>
  </si>
  <si>
    <t>6-Nov 6:43PM YOH</t>
  </si>
  <si>
    <t>B-I-A 10/Nov 6:22PM</t>
  </si>
  <si>
    <t>YOH 7/Nov 8:23AM</t>
  </si>
  <si>
    <t>R:I:M 1:30PM 8-Nov</t>
  </si>
  <si>
    <t>6/Nov R:O:M 10:42PM</t>
  </si>
  <si>
    <t>10/Nov R:O:I 3:05PM</t>
  </si>
  <si>
    <t>6:46PM R/O/I 7/Nov</t>
  </si>
  <si>
    <t>6-Nov B/I/B 11:49AM</t>
  </si>
  <si>
    <t>8-Nov 6:28PM Y:O:W</t>
  </si>
  <si>
    <t>7/Nov 4:07PM R:O:I</t>
  </si>
  <si>
    <t>7:25AM 8/Nov R/I/K</t>
  </si>
  <si>
    <t>1:12PM R-O-J 7-Nov</t>
  </si>
  <si>
    <t>R:I:I 10-Nov 4:34PM</t>
  </si>
  <si>
    <t>7-Nov Y/O/W 8:04PM</t>
  </si>
  <si>
    <t>8/Nov 2:44PM R:I:H</t>
  </si>
  <si>
    <t>1:09PM 7-Nov Y-O-X</t>
  </si>
  <si>
    <t>7/Nov 1:34PM R/I/H</t>
  </si>
  <si>
    <t>Y/I/W 9:28PM 6/Nov</t>
  </si>
  <si>
    <t>11:50AM B:I:B 10/Nov</t>
  </si>
  <si>
    <t>4:03PM YOH 10/Nov</t>
  </si>
  <si>
    <t>YIZ 10:59AM 10-Nov</t>
  </si>
  <si>
    <t>R:I:L 1:14PM 6-Nov</t>
  </si>
  <si>
    <t>Y:O:H 9-Nov 10:30AM</t>
  </si>
  <si>
    <t>6:18PM B/O/H 9/Nov</t>
  </si>
  <si>
    <t>10:32AM R/I/M 6-Nov</t>
  </si>
  <si>
    <t>4:42PM R/I/L 8-Nov</t>
  </si>
  <si>
    <t>8:04AM B/I/B 10-Nov</t>
  </si>
  <si>
    <t>RIJ 9/Nov 9:28AM</t>
  </si>
  <si>
    <t>R:I:M 10:03PM 8-Nov</t>
  </si>
  <si>
    <t>8-Nov Y/I/H 2:39PM</t>
  </si>
  <si>
    <t>9:03AM ROM 8-Nov</t>
  </si>
  <si>
    <t>R-O-L 4:27PM 7/Nov</t>
  </si>
  <si>
    <t>10/Nov 7:04PM B/I/A</t>
  </si>
  <si>
    <t>10/Nov Y-I-H 3:08PM</t>
  </si>
  <si>
    <t>B:O:A 1:22PM 7-Nov</t>
  </si>
  <si>
    <t>7-Nov 6:44PM R:I:J</t>
  </si>
  <si>
    <t>7-Nov B/O/B 12:36PM</t>
  </si>
  <si>
    <t>6:33PM R:O:J 8/Nov</t>
  </si>
  <si>
    <t>7-Nov R:I:I 6:12PM</t>
  </si>
  <si>
    <t>10/Nov 8:19AM R-I-M</t>
  </si>
  <si>
    <t>R/O/I 10-Nov 10:34AM</t>
  </si>
  <si>
    <t>11:32PM Y-O-Z 6/Nov</t>
  </si>
  <si>
    <t>8-Nov 6:09PM BOB</t>
  </si>
  <si>
    <t>Y:O:Z 2:31PM 9/Nov</t>
  </si>
  <si>
    <t>8:53AM R/O/L 9/Nov</t>
  </si>
  <si>
    <t>8:27PM 7-Nov R:I:K</t>
  </si>
  <si>
    <t>6:02PM 8-Nov Y-O-H</t>
  </si>
  <si>
    <t>3:11PM Y:O:X 10/Nov</t>
  </si>
  <si>
    <t>B/O/A 7-Nov 2:09PM</t>
  </si>
  <si>
    <t>R:I:I 8:41PM 7-Nov</t>
  </si>
  <si>
    <t>8/Nov 6:33PM B/O/A</t>
  </si>
  <si>
    <t>6/Nov 5:35PM B-O-B</t>
  </si>
  <si>
    <t>9:31AM 6-Nov Y-O-H</t>
  </si>
  <si>
    <t>BOB 10/Nov 10:07AM</t>
  </si>
  <si>
    <t>3:29PM 7-Nov Y/I/X</t>
  </si>
  <si>
    <t>B/O/H 10:00PM 8-Nov</t>
  </si>
  <si>
    <t>R:O:M 8/Nov 9:43AM</t>
  </si>
  <si>
    <t>B-O-A 7/Nov 3:27PM</t>
  </si>
  <si>
    <t>3:36PM 6-Nov Y-O-Z</t>
  </si>
  <si>
    <t>10:42AM R-O-J 6/Nov</t>
  </si>
  <si>
    <t>1:37PM 7/Nov R/O/I</t>
  </si>
  <si>
    <t>Y:I:W 9/Nov 5:38PM</t>
  </si>
  <si>
    <t>12:56PM B:O:A 9-Nov</t>
  </si>
  <si>
    <t>8:15PM YIY 6/Nov</t>
  </si>
  <si>
    <t>B:O:A 10-Nov 8:48AM</t>
  </si>
  <si>
    <t>R-O-M 6:05PM 7/Nov</t>
  </si>
  <si>
    <t>Y/O/W 7-Nov 9:06AM</t>
  </si>
  <si>
    <t>R-O-H 6-Nov 6:40PM</t>
  </si>
  <si>
    <t>11:38AM 8/Nov Y/I/H</t>
  </si>
  <si>
    <t>9-Nov 8:04AM B-I-A</t>
  </si>
  <si>
    <t>5:28PM R:O:L 9-Nov</t>
  </si>
  <si>
    <t>7:26AM 6/Nov BOA</t>
  </si>
  <si>
    <t>Y:O:H 6/Nov 1:01PM</t>
  </si>
  <si>
    <t>8/Nov Y-O-H 4:33PM</t>
  </si>
  <si>
    <t>Y:O:H 8/Nov 1:02PM</t>
  </si>
  <si>
    <t>6/Nov Y-I-X 11:23PM</t>
  </si>
  <si>
    <t>10/Nov 2:32PM R/I/M</t>
  </si>
  <si>
    <t>1:27PM 9-Nov BOA</t>
  </si>
  <si>
    <t>10/Nov 6:37PM Y:I:Y</t>
  </si>
  <si>
    <t>R:O:H 9-Nov 12:00PM</t>
  </si>
  <si>
    <t>R-I-L 9-Nov 2:43PM</t>
  </si>
  <si>
    <t>YIY 6/Nov 2:45PM</t>
  </si>
  <si>
    <t>R-I-I 9/Nov 7:40PM</t>
  </si>
  <si>
    <t>7-Nov 9:56AM ROL</t>
  </si>
  <si>
    <t>8-Nov B/O/B 7:08AM</t>
  </si>
  <si>
    <t>B-O-B 9-Nov 11:10AM</t>
  </si>
  <si>
    <t>10/Nov R-I-L 4:47PM</t>
  </si>
  <si>
    <t>8:01AM RIH 8/Nov</t>
  </si>
  <si>
    <t>8/Nov YIX 7:24PM</t>
  </si>
  <si>
    <t>7-Nov R:I:I 4:02PM</t>
  </si>
  <si>
    <t>7:32PM BIH 9/Nov</t>
  </si>
  <si>
    <t>8/Nov Y-O-Y 5:45PM</t>
  </si>
  <si>
    <t>2:50PM R-I-K 9/Nov</t>
  </si>
  <si>
    <t>B:O:A 8/Nov 1:32PM</t>
  </si>
  <si>
    <t>8:39AM Y:O:Y 9/Nov</t>
  </si>
  <si>
    <t>6-Nov BOH 8:56PM</t>
  </si>
  <si>
    <t>8/Nov 1:26PM B:O:H</t>
  </si>
  <si>
    <t>2:41PM YOX 6-Nov</t>
  </si>
  <si>
    <t>7/Nov 9:32AM R/O/L</t>
  </si>
  <si>
    <t>R:I:H 7/Nov 11:11AM</t>
  </si>
  <si>
    <t>11:34AM 7/Nov Y:O:Z</t>
  </si>
  <si>
    <t>Y/I/W 12:28PM 6-Nov</t>
  </si>
  <si>
    <t>7:07PM R/O/I 6/Nov</t>
  </si>
  <si>
    <t>R-O-H 9:30AM 6-Nov</t>
  </si>
  <si>
    <t>7-Nov Y:O:X 5:11PM</t>
  </si>
  <si>
    <t>9/Nov 8:03PM B/O/H</t>
  </si>
  <si>
    <t>R/O/I 9:07AM 10/Nov</t>
  </si>
  <si>
    <t>11:29PM 10/Nov Y-I-X</t>
  </si>
  <si>
    <t>Y:O:H 9/Nov 10:02AM</t>
  </si>
  <si>
    <t>R-O-M 7/Nov 3:09PM</t>
  </si>
  <si>
    <t>RIL 7:49AM 9-Nov</t>
  </si>
  <si>
    <t>R:O:M 1:42PM 9-Nov</t>
  </si>
  <si>
    <t>BIA 7/Nov 8:10PM</t>
  </si>
  <si>
    <t>10-Nov R-I-I 8:35AM</t>
  </si>
  <si>
    <t>R/O/K 10:22AM 6/Nov</t>
  </si>
  <si>
    <t>8/Nov R/I/M 2:03PM</t>
  </si>
  <si>
    <t>6:21PM 6-Nov R/O/H</t>
  </si>
  <si>
    <t>YIX 8:25AM 10-Nov</t>
  </si>
  <si>
    <t>2:39PM RIL 6-Nov</t>
  </si>
  <si>
    <t>3:03PM 6/Nov YIH</t>
  </si>
  <si>
    <t>6-Nov R/O/H 12:01PM</t>
  </si>
  <si>
    <t>8/Nov 12:50PM R:I:K</t>
  </si>
  <si>
    <t>12:04PM R-O-M 8/Nov</t>
  </si>
  <si>
    <t>B:O:H 3:33PM 10-Nov</t>
  </si>
  <si>
    <t>6/Nov 8:50AM Y-I-X</t>
  </si>
  <si>
    <t>R-I-J 1:06PM 9/Nov</t>
  </si>
  <si>
    <t>10:17AM R/I/H 7-Nov</t>
  </si>
  <si>
    <t>5:35PM 6-Nov R:O:M</t>
  </si>
  <si>
    <t>8-Nov 10:58AM B/O/H</t>
  </si>
  <si>
    <t>3:54PM ROL 7-Nov</t>
  </si>
  <si>
    <t>YOZ 10/Nov 11:34AM</t>
  </si>
  <si>
    <t>Y:O:H 12:00PM 10-Nov</t>
  </si>
  <si>
    <t>5:26PM B-I-H 9-Nov</t>
  </si>
  <si>
    <t>8-Nov 6:46PM R-I-J</t>
  </si>
  <si>
    <t>Y/I/Z 3:34PM 10-Nov</t>
  </si>
  <si>
    <t>Y-I-H 10:37AM 10/Nov</t>
  </si>
  <si>
    <t>6/Nov R-O-L 6:34PM</t>
  </si>
  <si>
    <t>9-Nov 4:05PM R:I:M</t>
  </si>
  <si>
    <t>6:41PM 6-Nov Y-O-Y</t>
  </si>
  <si>
    <t>8-Nov 5:55PM RIL</t>
  </si>
  <si>
    <t>R-I-H 10-Nov 2:11PM</t>
  </si>
  <si>
    <t>6:14PM 7-Nov R-O-J</t>
  </si>
  <si>
    <t>6/Nov Y:O:Z 6:39PM</t>
  </si>
  <si>
    <t>7:34PM 9-Nov ROL</t>
  </si>
  <si>
    <t>10/Nov R/I/J 2:54PM</t>
  </si>
  <si>
    <t>Y-O-X 7-Nov 8:36AM</t>
  </si>
  <si>
    <t>6/Nov 3:58PM ROL</t>
  </si>
  <si>
    <t>2:31PM YIZ 9-Nov</t>
  </si>
  <si>
    <t>8:59AM 9-Nov B:O:H</t>
  </si>
  <si>
    <t>9/Nov Y-O-Y 1:28PM</t>
  </si>
  <si>
    <t>10:18AM B-I-B 6-Nov</t>
  </si>
  <si>
    <t>2:29PM B-I-H 7-Nov</t>
  </si>
  <si>
    <t>RIM 4:30PM 9/Nov</t>
  </si>
  <si>
    <t>10:59PM RIM 10-Nov</t>
  </si>
  <si>
    <t>7-Nov R:I:L 5:51PM</t>
  </si>
  <si>
    <t>R-I-K 6/Nov 7:41AM</t>
  </si>
  <si>
    <t>2:11PM 7-Nov Y-O-X</t>
  </si>
  <si>
    <t>B-O-B 8-Nov 4:40PM</t>
  </si>
  <si>
    <t>8:25PM 10/Nov Y:O:Y</t>
  </si>
  <si>
    <t>7/Nov 10:45PM R:I:H</t>
  </si>
  <si>
    <t>7/Nov 11:00AM BOH</t>
  </si>
  <si>
    <t>10-Nov R-O-H 1:00PM</t>
  </si>
  <si>
    <t>10/Nov ROJ 9:41AM</t>
  </si>
  <si>
    <t>11:16PM 9/Nov Y/O/X</t>
  </si>
  <si>
    <t>9/Nov 8:32PM R/O/L</t>
  </si>
  <si>
    <t>YIZ 11:59AM 6/Nov</t>
  </si>
  <si>
    <t>R/O/K 11:50AM 8/Nov</t>
  </si>
  <si>
    <t>Y-O-W 9:36AM 6-Nov</t>
  </si>
  <si>
    <t>6/Nov Y/O/X 6:52PM</t>
  </si>
  <si>
    <t>9:20AM 8/Nov Y/O/Y</t>
  </si>
  <si>
    <t>3:25PM R-I-K 9/Nov</t>
  </si>
  <si>
    <t>YIW 10/Nov 12:54PM</t>
  </si>
  <si>
    <t>B/I/B 9:53AM 10/Nov</t>
  </si>
  <si>
    <t>8:18AM 6-Nov Y/I/Y</t>
  </si>
  <si>
    <t>10:04AM Y-O-Z 8-Nov</t>
  </si>
  <si>
    <t>R/I/L 7/Nov 12:39PM</t>
  </si>
  <si>
    <t>ROJ 9-Nov 12:10PM</t>
  </si>
  <si>
    <t>Y/O/Y 7:00PM 10/Nov</t>
  </si>
  <si>
    <t>8/Nov YIX 12:00PM</t>
  </si>
  <si>
    <t>11:36PM Y/I/W 10-Nov</t>
  </si>
  <si>
    <t>Y/I/Y 10-Nov 8:14AM</t>
  </si>
  <si>
    <t>YIX 12:26PM 9/Nov</t>
  </si>
  <si>
    <t>5:38PM 9/Nov R/O/M</t>
  </si>
  <si>
    <t>5:22PM YOH 6/Nov</t>
  </si>
  <si>
    <t>7:02AM 7/Nov B:O:H</t>
  </si>
  <si>
    <t>B-I-B 6/Nov 6:40PM</t>
  </si>
  <si>
    <t>3:05PM 9/Nov B:I:A</t>
  </si>
  <si>
    <t>YIH 2:32PM 7/Nov</t>
  </si>
  <si>
    <t>8-Nov RIL 5:16PM</t>
  </si>
  <si>
    <t>BIA 2:06PM 7-Nov</t>
  </si>
  <si>
    <t>8:29PM 8/Nov Y-I-W</t>
  </si>
  <si>
    <t>7/Nov R:I:K 12:00PM</t>
  </si>
  <si>
    <t>B-O-A 7:24AM 9-Nov</t>
  </si>
  <si>
    <t>R:O:I 8-Nov 11:05AM</t>
  </si>
  <si>
    <t>1:35PM 7/Nov R/O/M</t>
  </si>
  <si>
    <t>Y/I/Y 7/Nov 10:17AM</t>
  </si>
  <si>
    <t>8:30AM 9-Nov R:I:I</t>
  </si>
  <si>
    <t>7-Nov 6:40PM ROH</t>
  </si>
  <si>
    <t>Y:O:H 8:03PM 9/Nov</t>
  </si>
  <si>
    <t>R-I-H 7:43PM 10-Nov</t>
  </si>
  <si>
    <t>1:24PM 9-Nov B/I/B</t>
  </si>
  <si>
    <t>7-Nov 8:15AM B/O/A</t>
  </si>
  <si>
    <t>10:29AM 8/Nov Y-I-W</t>
  </si>
  <si>
    <t>Y/O/W 9-Nov 7:48AM</t>
  </si>
  <si>
    <t>8-Nov 7:32AM R-I-J</t>
  </si>
  <si>
    <t>6/Nov R-I-K 11:19AM</t>
  </si>
  <si>
    <t>10:16AM 8/Nov B-O-B</t>
  </si>
  <si>
    <t>4:01PM 6/Nov B-I-H</t>
  </si>
  <si>
    <t>7/Nov 10:01AM R:O:H</t>
  </si>
  <si>
    <t>R:I:J 6/Nov 1:03PM</t>
  </si>
  <si>
    <t>1:49PM Y/I/X 6/Nov</t>
  </si>
  <si>
    <t>8:05PM B-I-A 9/Nov</t>
  </si>
  <si>
    <t>R/O/J 7:51AM 6-Nov</t>
  </si>
  <si>
    <t>4:23PM R/I/J 6-Nov</t>
  </si>
  <si>
    <t>Y-O-W 9-Nov 7:05PM</t>
  </si>
  <si>
    <t>11:56AM RIK 6/Nov</t>
  </si>
  <si>
    <t>8/Nov 9:38AM Y/I/H</t>
  </si>
  <si>
    <t>6/Nov 11:27PM R-I-K</t>
  </si>
  <si>
    <t>8:14AM Y-I-H 10-Nov</t>
  </si>
  <si>
    <t>Y/I/Y 8/Nov 10:41AM</t>
  </si>
  <si>
    <t>12:38PM 8/Nov R-I-I</t>
  </si>
  <si>
    <t>7/Nov YIZ 1:00PM</t>
  </si>
  <si>
    <t>R:O:J 9-Nov 5:33PM</t>
  </si>
  <si>
    <t>Y/O/W 8-Nov 6:05PM</t>
  </si>
  <si>
    <t>4:30PM 10/Nov R/O/H</t>
  </si>
  <si>
    <t>8:05AM RIJ 10/Nov</t>
  </si>
  <si>
    <t>9-Nov B-O-H 6:57AM</t>
  </si>
  <si>
    <t>10:31AM 7-Nov B/O/A</t>
  </si>
  <si>
    <t>2:22PM 7-Nov ROK</t>
  </si>
  <si>
    <t>R:O:I 2:05PM 8/Nov</t>
  </si>
  <si>
    <t>6/Nov ROM 9:00AM</t>
  </si>
  <si>
    <t>8:14PM 9/Nov R:O:J</t>
  </si>
  <si>
    <t>8/Nov Y/O/X 11:13AM</t>
  </si>
  <si>
    <t>10/Nov 8:55AM Y/I/Y</t>
  </si>
  <si>
    <t>11:23PM 10-Nov Y-O-Y</t>
  </si>
  <si>
    <t>Y:O:Z 6-Nov 2:05PM</t>
  </si>
  <si>
    <t>9-Nov 7:07PM B-I-A</t>
  </si>
  <si>
    <t>10/Nov 4:53PM ROK</t>
  </si>
  <si>
    <t>1:40PM 10/Nov R/O/J</t>
  </si>
  <si>
    <t>6/Nov B/I/B 12:50PM</t>
  </si>
  <si>
    <t>9-Nov 11:59AM R:I:M</t>
  </si>
  <si>
    <t>R:I:J 1:58PM 10/Nov</t>
  </si>
  <si>
    <t>R:I:L 10/Nov 2:19PM</t>
  </si>
  <si>
    <t>B/I/H 7:31AM 10/Nov</t>
  </si>
  <si>
    <t>8:25AM 10/Nov Y/O/W</t>
  </si>
  <si>
    <t>YIX 7-Nov 6:49PM</t>
  </si>
  <si>
    <t>R-O-J 11:13PM 7-Nov</t>
  </si>
  <si>
    <t>B/O/B 1:07PM 7-Nov</t>
  </si>
  <si>
    <t>8-Nov YOX 7:52AM</t>
  </si>
  <si>
    <t>10/Nov 3:05PM Y-O-W</t>
  </si>
  <si>
    <t>10:14PM B:O:B 10/Nov</t>
  </si>
  <si>
    <t>7/Nov 9:18AM Y-I-Y</t>
  </si>
  <si>
    <t>8:53AM 7/Nov R:I:L</t>
  </si>
  <si>
    <t>10-Nov YIH 8:37AM</t>
  </si>
  <si>
    <t>7:32AM Y:O:Z 9-Nov</t>
  </si>
  <si>
    <t>12:42PM 10-Nov R-I-H</t>
  </si>
  <si>
    <t>10:40PM 10-Nov R:I:I</t>
  </si>
  <si>
    <t>8-Nov ROM 11:41AM</t>
  </si>
  <si>
    <t>R-O-K 7/Nov 6:41PM</t>
  </si>
  <si>
    <t>10-Nov R:I:J 7:49AM</t>
  </si>
  <si>
    <t>10/Nov ROJ 12:15PM</t>
  </si>
  <si>
    <t>B-O-H 10/Nov 12:26PM</t>
  </si>
  <si>
    <t>B:I:B 10-Nov 10:25PM</t>
  </si>
  <si>
    <t>10:55AM 10-Nov Y-I-W</t>
  </si>
  <si>
    <t>10/Nov 9:35AM Y/I/H</t>
  </si>
  <si>
    <t>9:05PM BOB 10-Nov</t>
  </si>
  <si>
    <t>YIW 7/Nov 7:42AM</t>
  </si>
  <si>
    <t>5:21PM Y:I:X 6-Nov</t>
  </si>
  <si>
    <t>Y:I:Y 4:42PM 10-Nov</t>
  </si>
  <si>
    <t>8/Nov 12:21PM YOY</t>
  </si>
  <si>
    <t>7:35AM 8/Nov Y/I/Y</t>
  </si>
  <si>
    <t>Y:O:W 9:38AM 10-Nov</t>
  </si>
  <si>
    <t>7-Nov R/I/J 7:47AM</t>
  </si>
  <si>
    <t>1:17PM RIK 9/Nov</t>
  </si>
  <si>
    <t>7/Nov 7:29AM YIY</t>
  </si>
  <si>
    <t>7-Nov R/O/L 8:28PM</t>
  </si>
  <si>
    <t>BOA 8:44AM 6-Nov</t>
  </si>
  <si>
    <t>B/O/H 10-Nov 10:56AM</t>
  </si>
  <si>
    <t>2:30PM B:O:A 9/Nov</t>
  </si>
  <si>
    <t>6-Nov R:I:H 8:19AM</t>
  </si>
  <si>
    <t>3:02PM 10-Nov YOH</t>
  </si>
  <si>
    <t>R:I:K 8/Nov 6:04PM</t>
  </si>
  <si>
    <t>5:07PM 7-Nov ROM</t>
  </si>
  <si>
    <t>7/Nov 11:06AM YOW</t>
  </si>
  <si>
    <t>6-Nov 11:41PM RII</t>
  </si>
  <si>
    <t>12:09PM R-I-H 9/Nov</t>
  </si>
  <si>
    <t>B:O:B 7-Nov 12:10PM</t>
  </si>
  <si>
    <t>10/Nov 11:07PM R-I-L</t>
  </si>
  <si>
    <t>Y-I-H 3:06PM 9/Nov</t>
  </si>
  <si>
    <t>R:O:I 10/Nov 5:26PM</t>
  </si>
  <si>
    <t>10/Nov YIZ 10:02AM</t>
  </si>
  <si>
    <t>RIL 10:42AM 8-Nov</t>
  </si>
  <si>
    <t>7/Nov R-O-J 8:13PM</t>
  </si>
  <si>
    <t>9/Nov 3:44PM B/O/B</t>
  </si>
  <si>
    <t>11:58AM 10-Nov BIH</t>
  </si>
  <si>
    <t>R:O:K 4:17PM 8-Nov</t>
  </si>
  <si>
    <t>10/Nov RIL 2:42PM</t>
  </si>
  <si>
    <t>7/Nov 3:17PM Y:I:Y</t>
  </si>
  <si>
    <t>6/Nov 10:34PM BOA</t>
  </si>
  <si>
    <t>8:16AM 9/Nov Y-I-H</t>
  </si>
  <si>
    <t>4:38PM Y/O/Z 9/Nov</t>
  </si>
  <si>
    <t>9/Nov YIY 3:43PM</t>
  </si>
  <si>
    <t>BOA 10-Nov 3:25PM</t>
  </si>
  <si>
    <t>4:08PM 10/Nov RIL</t>
  </si>
  <si>
    <t>8/Nov 1:47PM YOY</t>
  </si>
  <si>
    <t>YOY 7:03PM 8-Nov</t>
  </si>
  <si>
    <t>7:44AM YOW 10/Nov</t>
  </si>
  <si>
    <t>YOH 7:41AM 7/Nov</t>
  </si>
  <si>
    <t>6-Nov 11:38AM B-O-B</t>
  </si>
  <si>
    <t>10/Nov R/I/L 9:13AM</t>
  </si>
  <si>
    <t>7-Nov 4:36PM Y/O/W</t>
  </si>
  <si>
    <t>2:12PM 7-Nov ROM</t>
  </si>
  <si>
    <t>9/Nov 3:55PM RIK</t>
  </si>
  <si>
    <t>9-Nov R-O-H 10:31AM</t>
  </si>
  <si>
    <t>RIM 9-Nov 2:34PM</t>
  </si>
  <si>
    <t>YOZ 6-Nov 10:35PM</t>
  </si>
  <si>
    <t>11:06PM 10-Nov R-O-I</t>
  </si>
  <si>
    <t>6-Nov B-O-B 8:15PM</t>
  </si>
  <si>
    <t>9:45AM 9-Nov Y/O/X</t>
  </si>
  <si>
    <t>7:18AM R:O:K 7/Nov</t>
  </si>
  <si>
    <t>Y:O:Z 1:32PM 6/Nov</t>
  </si>
  <si>
    <t>8:02PM Y-O-H 8-Nov</t>
  </si>
  <si>
    <t>8:55AM 6-Nov R/I/I</t>
  </si>
  <si>
    <t>6/Nov 11:59AM B-I-H</t>
  </si>
  <si>
    <t>YOH 6-Nov 3:01PM</t>
  </si>
  <si>
    <t>8:22AM BIB 10/Nov</t>
  </si>
  <si>
    <t>10:57AM 10/Nov R/O/L</t>
  </si>
  <si>
    <t>B/I/A 10-Nov 1:03PM</t>
  </si>
  <si>
    <t>9-Nov R-I-H 7:33AM</t>
  </si>
  <si>
    <t>R-I-J 3:33PM 9/Nov</t>
  </si>
  <si>
    <t>Y-I-Z 8/Nov 6:23PM</t>
  </si>
  <si>
    <t>5:34PM 7-Nov R:O:J</t>
  </si>
  <si>
    <t>10/Nov Y:O:Y 7:22PM</t>
  </si>
  <si>
    <t>BOH 9:59PM 9/Nov</t>
  </si>
  <si>
    <t>Y-I-X 4:26PM 8/Nov</t>
  </si>
  <si>
    <t>7:21PM 6/Nov Y:I:X</t>
  </si>
  <si>
    <t>8/Nov ROH 9:01AM</t>
  </si>
  <si>
    <t>6-Nov 7:01PM Y:O:H</t>
  </si>
  <si>
    <t>5:38PM R:I:I 8/Nov</t>
  </si>
  <si>
    <t>R-I-H 7-Nov 5:07PM</t>
  </si>
  <si>
    <t>7/Nov B:O:H 6:42PM</t>
  </si>
  <si>
    <t>10/Nov 4:58PM B/I/B</t>
  </si>
  <si>
    <t>10/Nov 3:06PM YOZ</t>
  </si>
  <si>
    <t>5:00PM Y/O/H 9/Nov</t>
  </si>
  <si>
    <t>10/Nov R-O-J 2:13PM</t>
  </si>
  <si>
    <t>R-I-K 8/Nov 3:52PM</t>
  </si>
  <si>
    <t>8-Nov B/I/H 10:23AM</t>
  </si>
  <si>
    <t>Y:I:Y 1:11PM 9-Nov</t>
  </si>
  <si>
    <t>R-I-I 10-Nov 7:56AM</t>
  </si>
  <si>
    <t>10/Nov BOB 9:39AM</t>
  </si>
  <si>
    <t>R-O-K 7-Nov 6:04PM</t>
  </si>
  <si>
    <t>B-O-A 5:43PM 7/Nov</t>
  </si>
  <si>
    <t>8/Nov Y:O:W 4:38PM</t>
  </si>
  <si>
    <t>8-Nov 10:23AM R/O/K</t>
  </si>
  <si>
    <t>7/Nov B:I:A 7:08AM</t>
  </si>
  <si>
    <t>8:15PM 9/Nov R:I:L</t>
  </si>
  <si>
    <t>Y-I-H 8/Nov 10:38PM</t>
  </si>
  <si>
    <t>6/Nov 9:46AM YIY</t>
  </si>
  <si>
    <t>6-Nov Y-I-Z 5:44PM</t>
  </si>
  <si>
    <t>R-I-M 11:35AM 7-Nov</t>
  </si>
  <si>
    <t>6/Nov 8:36AM B/I/B</t>
  </si>
  <si>
    <t>7/Nov R:I:M 8:44AM</t>
  </si>
  <si>
    <t>9/Nov 9:31PM Y:O:Z</t>
  </si>
  <si>
    <t>3:42PM RII 9-Nov</t>
  </si>
  <si>
    <t>R/I/H 3:48PM 10-Nov</t>
  </si>
  <si>
    <t>R:O:L 8/Nov 2:01PM</t>
  </si>
  <si>
    <t>Y/I/Y 8-Nov 7:14AM</t>
  </si>
  <si>
    <t>ROL 2:02PM 7-Nov</t>
  </si>
  <si>
    <t>B/I/B 6/Nov 3:49PM</t>
  </si>
  <si>
    <t>9/Nov R-O-M 2:14PM</t>
  </si>
  <si>
    <t>10/Nov 5:29PM B-I-H</t>
  </si>
  <si>
    <t>B/O/A 10-Nov 10:58AM</t>
  </si>
  <si>
    <t>10:52AM 8/Nov R:O:K</t>
  </si>
  <si>
    <t>7:41AM 10/Nov R/O/H</t>
  </si>
  <si>
    <t>B:O:A 6:28PM 10/Nov</t>
  </si>
  <si>
    <t>11:42PM 7-Nov ROM</t>
  </si>
  <si>
    <t>YIH 10/Nov 12:38PM</t>
  </si>
  <si>
    <t>1:07PM Y-O-W 8/Nov</t>
  </si>
  <si>
    <t>11:03AM Y/I/H 8-Nov</t>
  </si>
  <si>
    <t>9/Nov BOA 3:23PM</t>
  </si>
  <si>
    <t>9:03PM 8/Nov YIZ</t>
  </si>
  <si>
    <t>R/I/M 3:00PM 7-Nov</t>
  </si>
  <si>
    <t>7-Nov R/I/J 8:44AM</t>
  </si>
  <si>
    <t>8-Nov Y/O/Y 6:20PM</t>
  </si>
  <si>
    <t>8:10PM 6/Nov Y:O:X</t>
  </si>
  <si>
    <t>9-Nov 5:10PM Y/O/X</t>
  </si>
  <si>
    <t>7-Nov 5:44PM YOW</t>
  </si>
  <si>
    <t>4:47PM R-O-K 7/Nov</t>
  </si>
  <si>
    <t>B/O/A 7:21PM 7/Nov</t>
  </si>
  <si>
    <t>8:46AM 10-Nov ROK</t>
  </si>
  <si>
    <t>1:19PM 7-Nov R/O/K</t>
  </si>
  <si>
    <t>9-Nov R/O/K 6:40PM</t>
  </si>
  <si>
    <t>9-Nov 7:59AM Y/I/H</t>
  </si>
  <si>
    <t>R/O/I 11:36AM 9-Nov</t>
  </si>
  <si>
    <t>6:39PM 9-Nov RIK</t>
  </si>
  <si>
    <t>7/Nov 1:31PM R:O:H</t>
  </si>
  <si>
    <t>7-Nov Y/O/X 7:16AM</t>
  </si>
  <si>
    <t>3:11PM Y:O:X 7/Nov</t>
  </si>
  <si>
    <t>2:00PM 8-Nov YIZ</t>
  </si>
  <si>
    <t>1:36PM R-I-H 9/Nov</t>
  </si>
  <si>
    <t>8:31AM 10/Nov RIL</t>
  </si>
  <si>
    <t>8-Nov YOY 10:25AM</t>
  </si>
  <si>
    <t>6-Nov R:O:M 6:20PM</t>
  </si>
  <si>
    <t>2:41PM R-O-M 8/Nov</t>
  </si>
  <si>
    <t>6-Nov 7:47AM Y-O-W</t>
  </si>
  <si>
    <t>B/O/B 2:01PM 6-Nov</t>
  </si>
  <si>
    <t>10/Nov B-I-H 10:23AM</t>
  </si>
  <si>
    <t>B:O:A 7-Nov 11:21PM</t>
  </si>
  <si>
    <t>R-I-I 1:03PM 7-Nov</t>
  </si>
  <si>
    <t>9-Nov 1:49PM R:O:K</t>
  </si>
  <si>
    <t>ROL 9:27PM 9-Nov</t>
  </si>
  <si>
    <t>10/Nov R:I:K 3:52PM</t>
  </si>
  <si>
    <t>R-I-I 4:11PM 9/Nov</t>
  </si>
  <si>
    <t>8:49AM 8/Nov R:O:L</t>
  </si>
  <si>
    <t>R/I/H 10/Nov 3:04PM</t>
  </si>
  <si>
    <t>Y/O/W 9-Nov 4:37PM</t>
  </si>
  <si>
    <t>5:13PM 6-Nov R/O/M</t>
  </si>
  <si>
    <t>8/Nov 7:04PM Y-I-Z</t>
  </si>
  <si>
    <t>B:O:B 8/Nov 5:27PM</t>
  </si>
  <si>
    <t>R:O:L 9/Nov 12:32PM</t>
  </si>
  <si>
    <t>Y/O/Z 2:27PM 10-Nov</t>
  </si>
  <si>
    <t>5:21PM Y:I:Y 9/Nov</t>
  </si>
  <si>
    <t>6:51PM 6-Nov BOB</t>
  </si>
  <si>
    <t>YIZ 6:25PM 6/Nov</t>
  </si>
  <si>
    <t>4:02PM 6-Nov Y/I/W</t>
  </si>
  <si>
    <t>9/Nov ROJ 7:14PM</t>
  </si>
  <si>
    <t>10-Nov R/I/M 8:43AM</t>
  </si>
  <si>
    <t>R:I:J 9/Nov 10:55AM</t>
  </si>
  <si>
    <t>11:53AM 7-Nov Y:I:X</t>
  </si>
  <si>
    <t>9/Nov Y/I/H 9:20AM</t>
  </si>
  <si>
    <t>7/Nov 11:01PM Y-O-H</t>
  </si>
  <si>
    <t>YOH 3:32PM 9-Nov</t>
  </si>
  <si>
    <t>7/Nov 2:43PM Y:I:Y</t>
  </si>
  <si>
    <t>Y-I-W 6/Nov 1:56PM</t>
  </si>
  <si>
    <t>6/Nov B-I-A 12:37PM</t>
  </si>
  <si>
    <t>1:53PM 9/Nov Y/I/X</t>
  </si>
  <si>
    <t>B/I/B 10-Nov 7:20PM</t>
  </si>
  <si>
    <t>7:53AM 8/Nov Y:I:Y</t>
  </si>
  <si>
    <t>11:03AM 6/Nov Y/O/H</t>
  </si>
  <si>
    <t>R-I-L 6:33PM 9/Nov</t>
  </si>
  <si>
    <t>12:03PM Y/O/H 7-Nov</t>
  </si>
  <si>
    <t>9/Nov 9:03PM YIZ</t>
  </si>
  <si>
    <t>8/Nov Y:I:Y 11:19AM</t>
  </si>
  <si>
    <t>6/Nov Y/O/Z 12:32PM</t>
  </si>
  <si>
    <t>6:41PM 10/Nov ROH</t>
  </si>
  <si>
    <t>B-I-A 8:01PM 6/Nov</t>
  </si>
  <si>
    <t>8:20AM 8-Nov Y/O/H</t>
  </si>
  <si>
    <t>R/I/L 10:16AM 7-Nov</t>
  </si>
  <si>
    <t>B:O:A 8:03AM 8/Nov</t>
  </si>
  <si>
    <t>5:52PM 10/Nov ROL</t>
  </si>
  <si>
    <t>9-Nov R:O:K 11:54AM</t>
  </si>
  <si>
    <t>Y:I:Y 1:15PM 10/Nov</t>
  </si>
  <si>
    <t>R:I:L 9/Nov 7:16PM</t>
  </si>
  <si>
    <t>10/Nov 5:10PM BIH</t>
  </si>
  <si>
    <t>6:45PM 9-Nov Y/I/H</t>
  </si>
  <si>
    <t>YIY 9-Nov 8:15PM</t>
  </si>
  <si>
    <t>7-Nov RIL 7:13PM</t>
  </si>
  <si>
    <t>7:28PM R-O-L 10/Nov</t>
  </si>
  <si>
    <t>9-Nov B:O:B 8:30AM</t>
  </si>
  <si>
    <t>ROI 3:06PM 9/Nov</t>
  </si>
  <si>
    <t>11:33PM 6-Nov B:O:A</t>
  </si>
  <si>
    <t>9:33PM YIX 7-Nov</t>
  </si>
  <si>
    <t>7-Nov B/I/B 10:48AM</t>
  </si>
  <si>
    <t>9-Nov Y-I-Z 6:59AM</t>
  </si>
  <si>
    <t>9-Nov B-O-H 4:58PM</t>
  </si>
  <si>
    <t>6/Nov 11:35AM R-O-I</t>
  </si>
  <si>
    <t>2:35PM YOW 10/Nov</t>
  </si>
  <si>
    <t>9/Nov 8:36AM Y:I:Y</t>
  </si>
  <si>
    <t>10/Nov ROK 10:24PM</t>
  </si>
  <si>
    <t>5:00PM R:I:J 10-Nov</t>
  </si>
  <si>
    <t>10-Nov Y/I/Z 5:01PM</t>
  </si>
  <si>
    <t>9-Nov BOB 10:30AM</t>
  </si>
  <si>
    <t>7:48PM 8-Nov R:I:H</t>
  </si>
  <si>
    <t>Y-I-Z 7:59PM 8/Nov</t>
  </si>
  <si>
    <t>7/Nov 8:04AM RIJ</t>
  </si>
  <si>
    <t>6-Nov B-O-B 12:43PM</t>
  </si>
  <si>
    <t>R:I:J 4:58PM 9/Nov</t>
  </si>
  <si>
    <t>8-Nov Y/O/Z 6:00PM</t>
  </si>
  <si>
    <t>Y:I:Y 10-Nov 3:50PM</t>
  </si>
  <si>
    <t>8:09AM R/I/L 9-Nov</t>
  </si>
  <si>
    <t>9/Nov 11:06AM R-I-H</t>
  </si>
  <si>
    <t>5:40PM 9/Nov R:O:H</t>
  </si>
  <si>
    <t>R-O-L 8/Nov 8:30PM</t>
  </si>
  <si>
    <t>9/Nov 2:19PM B:I:B</t>
  </si>
  <si>
    <t>BOA 10/Nov 8:25PM</t>
  </si>
  <si>
    <t>7:04PM 9/Nov R-I-M</t>
  </si>
  <si>
    <t>5:16PM 8/Nov R-O-K</t>
  </si>
  <si>
    <t>BIB 10:20PM 9/Nov</t>
  </si>
  <si>
    <t>6-Nov B:O:H 7:39AM</t>
  </si>
  <si>
    <t>8/Nov 9:06AM R:O:I</t>
  </si>
  <si>
    <t>11:06PM B:O:B 9/Nov</t>
  </si>
  <si>
    <t>7/Nov R-I-L 2:49PM</t>
  </si>
  <si>
    <t>9-Nov RIJ 9:04AM</t>
  </si>
  <si>
    <t>12:54PM R-O-K 9-Nov</t>
  </si>
  <si>
    <t>6:47PM B/O/B 10/Nov</t>
  </si>
  <si>
    <t>B-I-B 8/Nov 5:55PM</t>
  </si>
  <si>
    <t>6-Nov R/I/M 9:31AM</t>
  </si>
  <si>
    <t>R/I/K 7/Nov 6:38PM</t>
  </si>
  <si>
    <t>Y-I-H 7:46AM 7/Nov</t>
  </si>
  <si>
    <t>2:34PM Y/I/Z 10/Nov</t>
  </si>
  <si>
    <t>10/Nov 6:02PM BIB</t>
  </si>
  <si>
    <t>10-Nov BIH 9:02AM</t>
  </si>
  <si>
    <t>7-Nov Y/I/Z 7:02PM</t>
  </si>
  <si>
    <t>8:41PM 8-Nov R/O/M</t>
  </si>
  <si>
    <t>5:02PM Y:O:H 6-Nov</t>
  </si>
  <si>
    <t>5:59PM Y-O-Y 10/Nov</t>
  </si>
  <si>
    <t>9/Nov 11:04PM YIZ</t>
  </si>
  <si>
    <t>7-Nov 6:33PM Y/O/X</t>
  </si>
  <si>
    <t>10:44AM 10/Nov RII</t>
  </si>
  <si>
    <t>Y/I/Y 6:29PM 9/Nov</t>
  </si>
  <si>
    <t>9:04AM Y:O:W 6-Nov</t>
  </si>
  <si>
    <t>R/I/I 7-Nov 4:35PM</t>
  </si>
  <si>
    <t>R-I-H 8-Nov 6:23PM</t>
  </si>
  <si>
    <t>10/Nov 5:39PM R:I:M</t>
  </si>
  <si>
    <t>10/Nov 7:31PM R-I-J</t>
  </si>
  <si>
    <t>1:15PM R:I:I 9/Nov</t>
  </si>
  <si>
    <t>RII 1:36PM 10-Nov</t>
  </si>
  <si>
    <t>9/Nov ROL 9:53AM</t>
  </si>
  <si>
    <t>7-Nov B/O/H 2:04PM</t>
  </si>
  <si>
    <t>4:34PM B/I/A 6/Nov</t>
  </si>
  <si>
    <t>Y-I-X 6:06PM 9/Nov</t>
  </si>
  <si>
    <t>Y/I/Z 6-Nov 1:02PM</t>
  </si>
  <si>
    <t>7/Nov 9:44PM R-I-I</t>
  </si>
  <si>
    <t>R:I:H 7/Nov 11:44AM</t>
  </si>
  <si>
    <t>9:06AM YIX 10-Nov</t>
  </si>
  <si>
    <t>8:14PM Y:O:X 10-Nov</t>
  </si>
  <si>
    <t>10:00PM 9/Nov R-O-H</t>
  </si>
  <si>
    <t>10-Nov Y:I:X 11:59AM</t>
  </si>
  <si>
    <t>Y:I:X 1:25PM 6-Nov</t>
  </si>
  <si>
    <t>9/Nov 6:25PM R/O/I</t>
  </si>
  <si>
    <t>9-Nov 10:35PM R-I-I</t>
  </si>
  <si>
    <t>7/Nov R-O-I 5:26PM</t>
  </si>
  <si>
    <t>11:35AM YIW 8/Nov</t>
  </si>
  <si>
    <t>7-Nov ROL 12:27PM</t>
  </si>
  <si>
    <t>7-Nov 1:37PM YIH</t>
  </si>
  <si>
    <t>B:I:A 9:06PM 8-Nov</t>
  </si>
  <si>
    <t>7:50AM B:I:H 8/Nov</t>
  </si>
  <si>
    <t>10:05AM 7-Nov YIH</t>
  </si>
  <si>
    <t>3:18PM 9-Nov YOY</t>
  </si>
  <si>
    <t>7-Nov 4:55PM R-O-L</t>
  </si>
  <si>
    <t>5:45PM 6-Nov B-I-A</t>
  </si>
  <si>
    <t>2:30PM 6/Nov Y-O-Z</t>
  </si>
  <si>
    <t>Y/I/H 6-Nov 7:03PM</t>
  </si>
  <si>
    <t>12:30PM 10/Nov Y-I-Z</t>
  </si>
  <si>
    <t>3:46PM 7/Nov YOY</t>
  </si>
  <si>
    <t>8:08AM B-O-A 6/Nov</t>
  </si>
  <si>
    <t>11:31AM 6-Nov Y:I:H</t>
  </si>
  <si>
    <t>R-I-K 9:23PM 6/Nov</t>
  </si>
  <si>
    <t>8-Nov BIH 6:54PM</t>
  </si>
  <si>
    <t>B:O:A 9:50AM 7-Nov</t>
  </si>
  <si>
    <t>Y/O/Z 10/Nov 10:35AM</t>
  </si>
  <si>
    <t>BOH 6-Nov 10:32AM</t>
  </si>
  <si>
    <t>12:30PM 8/Nov YOH</t>
  </si>
  <si>
    <t>B:O:A 7/Nov 8:28PM</t>
  </si>
  <si>
    <t>8/Nov B-I-H 9:30PM</t>
  </si>
  <si>
    <t>B-O-B 3:15PM 8/Nov</t>
  </si>
  <si>
    <t>B:O:B 12:09PM 8/Nov</t>
  </si>
  <si>
    <t>8/Nov 11:06PM BOB</t>
  </si>
  <si>
    <t>B:O:H 6/Nov 9:00AM</t>
  </si>
  <si>
    <t>7-Nov B/I/B 4:23PM</t>
  </si>
  <si>
    <t>9:23PM B-I-B 8/Nov</t>
  </si>
  <si>
    <t>RIK 6:00PM 10-Nov</t>
  </si>
  <si>
    <t>10-Nov 3:00PM R:O:H</t>
  </si>
  <si>
    <t>7:06AM 8/Nov YOW</t>
  </si>
  <si>
    <t>Y/O/H 8-Nov 11:00PM</t>
  </si>
  <si>
    <t>9-Nov 9:18AM R-O-K</t>
  </si>
  <si>
    <t>Y/O/W 10/Nov 10:07PM</t>
  </si>
  <si>
    <t>9/Nov 8:37AM B:I:B</t>
  </si>
  <si>
    <t>R-I-H 10:05AM 8-Nov</t>
  </si>
  <si>
    <t>7-Nov Y/O/W 10:07PM</t>
  </si>
  <si>
    <t>8-Nov R/I/L 12:17PM</t>
  </si>
  <si>
    <t>R-O-J 6:14PM 9-Nov</t>
  </si>
  <si>
    <t>12:09PM 8-Nov Y:O:Z</t>
  </si>
  <si>
    <t>Y/O/W 5:45PM 6/Nov</t>
  </si>
  <si>
    <t>B:O:B 10-Nov 12:39PM</t>
  </si>
  <si>
    <t>BIB 8:18AM 6-Nov</t>
  </si>
  <si>
    <t>6/Nov 12:30PM R/O/L</t>
  </si>
  <si>
    <t>RIK 6-Nov 6:47PM</t>
  </si>
  <si>
    <t>B/O/A 6:14PM 10/Nov</t>
  </si>
  <si>
    <t>Y/I/W 8-Nov 11:28PM</t>
  </si>
  <si>
    <t>11:09AM R:I:I 8/Nov</t>
  </si>
  <si>
    <t>B-I-B 7-Nov 8:56AM</t>
  </si>
  <si>
    <t>4:07PM YOW 9-Nov</t>
  </si>
  <si>
    <t>7:08PM YOW 10-Nov</t>
  </si>
  <si>
    <t>B/I/A 8:06AM 6/Nov</t>
  </si>
  <si>
    <t>7:21AM 8/Nov BIB</t>
  </si>
  <si>
    <t>9-Nov 12:05PM Y:O:W</t>
  </si>
  <si>
    <t>9-Nov 11:02AM R-I-M</t>
  </si>
  <si>
    <t>9-Nov 9:35AM R:O:I</t>
  </si>
  <si>
    <t>7-Nov YIX 2:22PM</t>
  </si>
  <si>
    <t>R:I:L 9:43AM 6-Nov</t>
  </si>
  <si>
    <t>9/Nov R:I:L 3:47PM</t>
  </si>
  <si>
    <t>RIM 6-Nov 9:03PM</t>
  </si>
  <si>
    <t>6-Nov R-I-M 7:59PM</t>
  </si>
  <si>
    <t>10-Nov 10:08PM R-O-I</t>
  </si>
  <si>
    <t>B/I/B 7:45AM 8/Nov</t>
  </si>
  <si>
    <t>8/Nov B/I/B 12:50PM</t>
  </si>
  <si>
    <t>YIX 10-Nov 2:57PM</t>
  </si>
  <si>
    <t>6-Nov 10:01AM YOH</t>
  </si>
  <si>
    <t>RII 8-Nov 9:15AM</t>
  </si>
  <si>
    <t>7:56AM YIY 9-Nov</t>
  </si>
  <si>
    <t>5:32PM R-O-J 8-Nov</t>
  </si>
  <si>
    <t>YIW 8:32PM 7-Nov</t>
  </si>
  <si>
    <t>10:16AM 8-Nov Y/I/Y</t>
  </si>
  <si>
    <t>9/Nov 8:17PM Y/O/X</t>
  </si>
  <si>
    <t>R:O:L 10-Nov 8:52AM</t>
  </si>
  <si>
    <t>9:42AM 9/Nov YIY</t>
  </si>
  <si>
    <t>7:42AM 10-Nov R-I-I</t>
  </si>
  <si>
    <t>7:27AM Y:I:X 6/Nov</t>
  </si>
  <si>
    <t>12:19PM 7-Nov Y:I:X</t>
  </si>
  <si>
    <t>R-O-J 1:11PM 6/Nov</t>
  </si>
  <si>
    <t>9/Nov B/O/H 4:03PM</t>
  </si>
  <si>
    <t>11:58AM 6/Nov B/O/H</t>
  </si>
  <si>
    <t>10-Nov Y:O:W 11:07AM</t>
  </si>
  <si>
    <t>6/Nov ROM 11:40AM</t>
  </si>
  <si>
    <t>10-Nov BOA 1:03PM</t>
  </si>
  <si>
    <t>BIH 6/Nov 2:54PM</t>
  </si>
  <si>
    <t>10:25AM 9/Nov R/I/K</t>
  </si>
  <si>
    <t>ROL 5:42PM 8-Nov</t>
  </si>
  <si>
    <t>6-Nov 4:11PM Y-O-Z</t>
  </si>
  <si>
    <t>1:03PM 7-Nov YIH</t>
  </si>
  <si>
    <t>7:02PM 7-Nov R:I:M</t>
  </si>
  <si>
    <t>Y-O-Z 8/Nov 7:36PM</t>
  </si>
  <si>
    <t>R:O:L 10:30AM 8-Nov</t>
  </si>
  <si>
    <t>Y:O:H 6/Nov 6:20PM</t>
  </si>
  <si>
    <t>Y/I/X 8:45AM 10/Nov</t>
  </si>
  <si>
    <t>1:09PM B-O-B 8/Nov</t>
  </si>
  <si>
    <t>R-O-K 2:48PM 7-Nov</t>
  </si>
  <si>
    <t>Y:O:Y 12:50PM 6/Nov</t>
  </si>
  <si>
    <t>9-Nov B-O-A 9:32AM</t>
  </si>
  <si>
    <t>9/Nov 8:02AM B/I/B</t>
  </si>
  <si>
    <t>8/Nov 11:38PM R:I:I</t>
  </si>
  <si>
    <t>8-Nov R:O:L 5:21PM</t>
  </si>
  <si>
    <t>YIZ 3:03PM 7-Nov</t>
  </si>
  <si>
    <t>6:08PM 10-Nov B:O:B</t>
  </si>
  <si>
    <t>10/Nov B/O/H 5:18PM</t>
  </si>
  <si>
    <t>YOZ 3:37PM 10-Nov</t>
  </si>
  <si>
    <t>R-I-L 5:52PM 10/Nov</t>
  </si>
  <si>
    <t>B:I:H 10/Nov 1:58PM</t>
  </si>
  <si>
    <t>ROJ 2:43PM 10-Nov</t>
  </si>
  <si>
    <t>Y-O-H 9/Nov 4:03PM</t>
  </si>
  <si>
    <t>9:10AM 6/Nov B:I:B</t>
  </si>
  <si>
    <t>4:16PM R-I-L 9-Nov</t>
  </si>
  <si>
    <t>6:27PM R-O-I 7/Nov</t>
  </si>
  <si>
    <t>12:39PM 7-Nov RII</t>
  </si>
  <si>
    <t>7:39AM B/O/H 8-Nov</t>
  </si>
  <si>
    <t>6/Nov R/O/L 9:26AM</t>
  </si>
  <si>
    <t>B:I:A 10/Nov 4:08PM</t>
  </si>
  <si>
    <t>6/Nov ROL 11:58AM</t>
  </si>
  <si>
    <t>8-Nov Y:I:H 7:34PM</t>
  </si>
  <si>
    <t>7:30PM 6-Nov Y:I:H</t>
  </si>
  <si>
    <t>9-Nov B-O-H 3:00PM</t>
  </si>
  <si>
    <t>9/Nov 8:12AM R-O-L</t>
  </si>
  <si>
    <t>Y/I/W 4:32PM 8-Nov</t>
  </si>
  <si>
    <t>YIH 6/Nov 2:38PM</t>
  </si>
  <si>
    <t>11:00PM 10/Nov Y-O-H</t>
  </si>
  <si>
    <t>4:08PM 7-Nov R/O/M</t>
  </si>
  <si>
    <t>7/Nov 2:31PM ROH</t>
  </si>
  <si>
    <t>6-Nov 5:07PM RIH</t>
  </si>
  <si>
    <t>B-I-A 12:02PM 10-Nov</t>
  </si>
  <si>
    <t>7:33AM B/O/A 7-Nov</t>
  </si>
  <si>
    <t>B-I-B 6/Nov 7:20AM</t>
  </si>
  <si>
    <t>6/Nov 4:16PM YIY</t>
  </si>
  <si>
    <t>9-Nov 8:55AM Y-O-Z</t>
  </si>
  <si>
    <t>10-Nov 12:20PM Y/O/Y</t>
  </si>
  <si>
    <t>YOX 8-Nov 7:11PM</t>
  </si>
  <si>
    <t>1:45PM B-O-B 7/Nov</t>
  </si>
  <si>
    <t>Y:O:X 7-Nov 5:31PM</t>
  </si>
  <si>
    <t>10/Nov 2:01PM Y-I-Z</t>
  </si>
  <si>
    <t>6-Nov 3:34PM YIW</t>
  </si>
  <si>
    <t>B-I-B 10-Nov 11:16AM</t>
  </si>
  <si>
    <t>10/Nov B:I:H 3:33PM</t>
  </si>
  <si>
    <t>7:59AM 8/Nov YIZ</t>
  </si>
  <si>
    <t>6-Nov 6:28PM B-O-A</t>
  </si>
  <si>
    <t>YIX 10-Nov 9:26AM</t>
  </si>
  <si>
    <t>YIZ 9-Nov 11:32AM</t>
  </si>
  <si>
    <t>5:06PM 6/Nov YOW</t>
  </si>
  <si>
    <t>10:46AM 9/Nov RIH</t>
  </si>
  <si>
    <t>R/O/H 11:00PM 8-Nov</t>
  </si>
  <si>
    <t>2:28PM B-O-A 8/Nov</t>
  </si>
  <si>
    <t>8-Nov R-I-M 5:41PM</t>
  </si>
  <si>
    <t>6-Nov 10:41PM RIH</t>
  </si>
  <si>
    <t>R/O/I 7-Nov 10:37AM</t>
  </si>
  <si>
    <t>5:06PM 6/Nov R-O-I</t>
  </si>
  <si>
    <t>Y:O:Y 12:52PM 7-Nov</t>
  </si>
  <si>
    <t>9-Nov 2:35PM YOW</t>
  </si>
  <si>
    <t>Y:I:X 7-Nov 11:01AM</t>
  </si>
  <si>
    <t>YOY 6:03PM 9/Nov</t>
  </si>
  <si>
    <t>R/O/K 10/Nov 9:20AM</t>
  </si>
  <si>
    <t>7-Nov 6:17PM R-I-H</t>
  </si>
  <si>
    <t>7:41AM R:I:K 8/Nov</t>
  </si>
  <si>
    <t>Y/O/X 6:15PM 9/Nov</t>
  </si>
  <si>
    <t>R:I:H 10/Nov 8:01AM</t>
  </si>
  <si>
    <t>12:08PM Y/I/H 6-Nov</t>
  </si>
  <si>
    <t>6-Nov R-O-H 11:01PM</t>
  </si>
  <si>
    <t>10/Nov RIH 10:49AM</t>
  </si>
  <si>
    <t>11:38AM B-O-B 10-Nov</t>
  </si>
  <si>
    <t>5:57PM R/I/K 6-Nov</t>
  </si>
  <si>
    <t>Y:I:X 10-Nov 6:49PM</t>
  </si>
  <si>
    <t>2:33PM BIH 8/Nov</t>
  </si>
  <si>
    <t>6:38PM B:O:A 9/Nov</t>
  </si>
  <si>
    <t>12:45PM 9/Nov R/O/J</t>
  </si>
  <si>
    <t>5:40PM 10/Nov YIZ</t>
  </si>
  <si>
    <t>Y:O:Y 9/Nov 7:07PM</t>
  </si>
  <si>
    <t>R:O:I 10:06PM 8/Nov</t>
  </si>
  <si>
    <t>8/Nov 11:39PM R:O:M</t>
  </si>
  <si>
    <t>8/Nov B:I:H 4:21PM</t>
  </si>
  <si>
    <t>7-Nov RIL 8:11AM</t>
  </si>
  <si>
    <t>B:I:A 5:02PM 7/Nov</t>
  </si>
  <si>
    <t>R-I-J 7/Nov 1:22PM</t>
  </si>
  <si>
    <t>12:31PM Y:O:Z 10/Nov</t>
  </si>
  <si>
    <t>10-Nov 9:36AM R/I/I</t>
  </si>
  <si>
    <t>7/Nov ROJ 4:42PM</t>
  </si>
  <si>
    <t>7/Nov 11:09AM B/I/A</t>
  </si>
  <si>
    <t>7-Nov Y-O-Y 11:18AM</t>
  </si>
  <si>
    <t>R-O-J 10-Nov 4:42PM</t>
  </si>
  <si>
    <t>9:28PM YIX 10/Nov</t>
  </si>
  <si>
    <t>YIX 8:25PM 10-Nov</t>
  </si>
  <si>
    <t>11:28AM 8/Nov Y/I/X</t>
  </si>
  <si>
    <t>YIZ 7-Nov 4:02PM</t>
  </si>
  <si>
    <t>R:O:H 10:31AM 7/Nov</t>
  </si>
  <si>
    <t>11:07AM 8-Nov R-O-M</t>
  </si>
  <si>
    <t>9-Nov B-I-A 3:40PM</t>
  </si>
  <si>
    <t>8/Nov YIZ 8:24AM</t>
  </si>
  <si>
    <t>6-Nov R:O:L 2:59PM</t>
  </si>
  <si>
    <t>B-I-H 7:46AM 9/Nov</t>
  </si>
  <si>
    <t>R-I-H 6-Nov 1:40PM</t>
  </si>
  <si>
    <t>10/Nov 11:29AM B/O/H</t>
  </si>
  <si>
    <t>9/Nov Y-I-Z 9:59PM</t>
  </si>
  <si>
    <t>12:31PM 7/Nov YIH</t>
  </si>
  <si>
    <t>9-Nov YIX 9:52AM</t>
  </si>
  <si>
    <t>9:38AM 6-Nov RIH</t>
  </si>
  <si>
    <t>5:25PM R-O-I 8-Nov</t>
  </si>
  <si>
    <t>10-Nov RIK 7:26AM</t>
  </si>
  <si>
    <t>9/Nov B:I:H 10:41AM</t>
  </si>
  <si>
    <t>11:02PM YOH 6/Nov</t>
  </si>
  <si>
    <t>5:42PM 8-Nov Y/O/H</t>
  </si>
  <si>
    <t>R-O-M 8:46PM 10/Nov</t>
  </si>
  <si>
    <t>8-Nov 4:48PM RIK</t>
  </si>
  <si>
    <t>Y-O-Y 9/Nov 11:22PM</t>
  </si>
  <si>
    <t>R-I-M 7:39AM 7/Nov</t>
  </si>
  <si>
    <t>9/Nov Y-O-H 12:31PM</t>
  </si>
  <si>
    <t>2:35PM YIW 8-Nov</t>
  </si>
  <si>
    <t>10/Nov Y/I/H 7:58AM</t>
  </si>
  <si>
    <t>Y/O/Z 9/Nov 3:31PM</t>
  </si>
  <si>
    <t>8-Nov B-I-B 2:29PM</t>
  </si>
  <si>
    <t>R:O:J 7-Nov 11:14AM</t>
  </si>
  <si>
    <t>10:59AM Y/I/H 10-Nov</t>
  </si>
  <si>
    <t>7:58AM Y:I:Y 6-Nov</t>
  </si>
  <si>
    <t>8:09AM 9-Nov B-I-H</t>
  </si>
  <si>
    <t>4:32PM R:O:L 9/Nov</t>
  </si>
  <si>
    <t>B-O-A 7/Nov 9:33AM</t>
  </si>
  <si>
    <t>10/Nov Y/O/H 5:00PM</t>
  </si>
  <si>
    <t>7-Nov 10:28PM B-O-A</t>
  </si>
  <si>
    <t>7-Nov B:I:H 6:49PM</t>
  </si>
  <si>
    <t>8/Nov 9:14AM Y:I:W</t>
  </si>
  <si>
    <t>9-Nov 10:04AM B-O-H</t>
  </si>
  <si>
    <t>7/Nov 7:50AM Y/O/X</t>
  </si>
  <si>
    <t>R-O-J 11:15AM 9-Nov</t>
  </si>
  <si>
    <t>Y-O-X 8/Nov 2:43PM</t>
  </si>
  <si>
    <t>8-Nov 11:55AM R-O-L</t>
  </si>
  <si>
    <t>BIB 8-Nov 10:52AM</t>
  </si>
  <si>
    <t>12:59PM 7/Nov BIA</t>
  </si>
  <si>
    <t>7/Nov 4:47PM B:I:B</t>
  </si>
  <si>
    <t>6:47PM 6/Nov R-O-L</t>
  </si>
  <si>
    <t>9-Nov 11:57AM B/O/A</t>
  </si>
  <si>
    <t>Y:O:Z 9/Nov 2:57PM</t>
  </si>
  <si>
    <t>5:59PM 7-Nov YIY</t>
  </si>
  <si>
    <t>10-Nov 11:24PM R:O:K</t>
  </si>
  <si>
    <t>12:51PM YOY 10-Nov</t>
  </si>
  <si>
    <t>8:03AM 10/Nov B-O-A</t>
  </si>
  <si>
    <t>Y/I/X 9:53AM 6-Nov</t>
  </si>
  <si>
    <t>7/Nov 1:46PM YOX</t>
  </si>
  <si>
    <t>12:59PM 6-Nov Y-I-X</t>
  </si>
  <si>
    <t>R:O:M 1:10PM 6/Nov</t>
  </si>
  <si>
    <t>6-Nov Y-O-W 12:07PM</t>
  </si>
  <si>
    <t>YOZ 2:00PM 8-Nov</t>
  </si>
  <si>
    <t>5:04PM R-I-I 9-Nov</t>
  </si>
  <si>
    <t>R-I-L 5:13PM 9/Nov</t>
  </si>
  <si>
    <t>7-Nov Y:I:H 8:34AM</t>
  </si>
  <si>
    <t>6/Nov 9:37PM Y-O-Z</t>
  </si>
  <si>
    <t>1:05PM RIM 10-Nov</t>
  </si>
  <si>
    <t>9:56AM R:I:J 9-Nov</t>
  </si>
  <si>
    <t>8/Nov Y:I:Z 12:34PM</t>
  </si>
  <si>
    <t>R/I/K 9-Nov 4:22PM</t>
  </si>
  <si>
    <t>ROL 7-Nov 6:52PM</t>
  </si>
  <si>
    <t>7/Nov 2:12PM RII</t>
  </si>
  <si>
    <t>4:02PM B-O-H 8/Nov</t>
  </si>
  <si>
    <t>ROJ 11:40AM 10-Nov</t>
  </si>
  <si>
    <t>6-Nov B/I/H 8:27PM</t>
  </si>
  <si>
    <t>Y/O/W 1:33PM 9/Nov</t>
  </si>
  <si>
    <t>10-Nov 1:22PM BIH</t>
  </si>
  <si>
    <t>3:05PM 8/Nov BIH</t>
  </si>
  <si>
    <t>B-O-B 11:06PM 7-Nov</t>
  </si>
  <si>
    <t>7:08AM 7-Nov Y:O:W</t>
  </si>
  <si>
    <t>1:13PM YOX 10/Nov</t>
  </si>
  <si>
    <t>B:I:A 6/Nov 1:02PM</t>
  </si>
  <si>
    <t>8-Nov 7:42AM YIZ</t>
  </si>
  <si>
    <t>Y:O:Z 10:07AM 10-Nov</t>
  </si>
  <si>
    <t>6:40PM 7-Nov Y:O:H</t>
  </si>
  <si>
    <t>R:I:L 4:43PM 9-Nov</t>
  </si>
  <si>
    <t>10:22PM R/I/K 9-Nov</t>
  </si>
  <si>
    <t>10-Nov BIH 2:52PM</t>
  </si>
  <si>
    <t>B/I/H 7-Nov 10:02AM</t>
  </si>
  <si>
    <t>R/I/L 7:17PM 8-Nov</t>
  </si>
  <si>
    <t>6-Nov B-I-A 11:07PM</t>
  </si>
  <si>
    <t>B-O-B 7/Nov 6:25PM</t>
  </si>
  <si>
    <t>R:I:H 9:40PM 6/Nov</t>
  </si>
  <si>
    <t>B-I-H 8/Nov 3:49PM</t>
  </si>
  <si>
    <t>6:43PM Y/O/H 8-Nov</t>
  </si>
  <si>
    <t>7-Nov 11:45AM YOX</t>
  </si>
  <si>
    <t>12:17PM 10/Nov B:I:H</t>
  </si>
  <si>
    <t>10-Nov 9:25PM BIH</t>
  </si>
  <si>
    <t>4:23PM 8-Nov R-O-L</t>
  </si>
  <si>
    <t>Y-O-Z 10:11AM 6-Nov</t>
  </si>
  <si>
    <t>Y-O-W 10-Nov 10:37AM</t>
  </si>
  <si>
    <t>B-O-A 10:28PM 9/Nov</t>
  </si>
  <si>
    <t>8:24AM BOB 10-Nov</t>
  </si>
  <si>
    <t>10-Nov 1:27PM R/I/J</t>
  </si>
  <si>
    <t>7/Nov R-I-I 11:34PM</t>
  </si>
  <si>
    <t>12:36PM YOW 9-Nov</t>
  </si>
  <si>
    <t>11:06AM R/O/I 7/Nov</t>
  </si>
  <si>
    <t>RIK 3:58PM 6/Nov</t>
  </si>
  <si>
    <t>11:20AM R-O-K 9/Nov</t>
  </si>
  <si>
    <t>8-Nov 11:03PM Y-O-W</t>
  </si>
  <si>
    <t>Y/O/X 9:12PM 8-Nov</t>
  </si>
  <si>
    <t>10-Nov R:O:K 12:26PM</t>
  </si>
  <si>
    <t>B/I/H 9:22AM 7/Nov</t>
  </si>
  <si>
    <t>7:02PM Y/O/H 8-Nov</t>
  </si>
  <si>
    <t>R/O/L 8/Nov 4:01PM</t>
  </si>
  <si>
    <t>10/Nov Y/I/Y 7:13PM</t>
  </si>
  <si>
    <t>10:00PM B-O-H 7/Nov</t>
  </si>
  <si>
    <t>7:18PM 10/Nov R:O:K</t>
  </si>
  <si>
    <t>YOZ 10/Nov 9:35AM</t>
  </si>
  <si>
    <t>6:59PM YIH 8-Nov</t>
  </si>
  <si>
    <t>10:10AM 9-Nov R/I/H</t>
  </si>
  <si>
    <t>10-Nov 4:20PM Y:I:X</t>
  </si>
  <si>
    <t>12:58PM B:I:B 9-Nov</t>
  </si>
  <si>
    <t>ROI 11:05PM 8-Nov</t>
  </si>
  <si>
    <t>10-Nov 12:24PM R-I-K</t>
  </si>
  <si>
    <t>4:07PM R/O/M 10-Nov</t>
  </si>
  <si>
    <t>11:05AM YOW 9/Nov</t>
  </si>
  <si>
    <t>8/Nov 1:11PM Y:O:X</t>
  </si>
  <si>
    <t>R-I-I 12:38PM 10-Nov</t>
  </si>
  <si>
    <t>Y-I-Z 6-Nov 3:34PM</t>
  </si>
  <si>
    <t>8/Nov R/O/I 7:08AM</t>
  </si>
  <si>
    <t>10-Nov R:O:L 3:00PM</t>
  </si>
  <si>
    <t>1:41PM YOX 6/Nov</t>
  </si>
  <si>
    <t>R:O:L 9-Nov 3:27PM</t>
  </si>
  <si>
    <t>Y-O-Z 9:33AM 8-Nov</t>
  </si>
  <si>
    <t>10:51AM 9-Nov BIB</t>
  </si>
  <si>
    <t>R:O:M 8/Nov 6:43PM</t>
  </si>
  <si>
    <t>7-Nov 10:28AM BIH</t>
  </si>
  <si>
    <t>Y:O:X 6:15PM 6-Nov</t>
  </si>
  <si>
    <t>R:I:H 6/Nov 5:43PM</t>
  </si>
  <si>
    <t>10-Nov 10:16AM R-I-L</t>
  </si>
  <si>
    <t>9/Nov R-O-I 6:45PM</t>
  </si>
  <si>
    <t>5:01PM BOH 8/Nov</t>
  </si>
  <si>
    <t>10/Nov 9:18PM B-I-B</t>
  </si>
  <si>
    <t>11:19PM Y:I:Y 10-Nov</t>
  </si>
  <si>
    <t>6-Nov Y/I/W 10:34AM</t>
  </si>
  <si>
    <t>2:00PM Y/I/W 9/Nov</t>
  </si>
  <si>
    <t>YOH 6-Nov 12:02PM</t>
  </si>
  <si>
    <t>9-Nov B/I/H 8:25AM</t>
  </si>
  <si>
    <t>B/O/B 7/Nov 9:16PM</t>
  </si>
  <si>
    <t>2:44PM 9/Nov R-I-H</t>
  </si>
  <si>
    <t>6:33PM RIL 10/Nov</t>
  </si>
  <si>
    <t>RIL 5:56PM 9/Nov</t>
  </si>
  <si>
    <t>BIB 10:18AM 10/Nov</t>
  </si>
  <si>
    <t>B-O-A 9-Nov 10:37AM</t>
  </si>
  <si>
    <t>R/O/H 6/Nov 5:01PM</t>
  </si>
  <si>
    <t>6-Nov 4:06PM YOW</t>
  </si>
  <si>
    <t>R-I-J 8-Nov 10:29AM</t>
  </si>
  <si>
    <t>11:22AM Y/I/X 10/Nov</t>
  </si>
  <si>
    <t>7/Nov 1:00PM Y:O:H</t>
  </si>
  <si>
    <t>YIZ 11:04PM 10-Nov</t>
  </si>
  <si>
    <t>Y:O:W 7/Nov 5:04PM</t>
  </si>
  <si>
    <t>YIY 9-Nov 11:17PM</t>
  </si>
  <si>
    <t>12:43PM 8/Nov R-I-H</t>
  </si>
  <si>
    <t>YOZ 5:05PM 7/Nov</t>
  </si>
  <si>
    <t>Y/O/W 8-Nov 5:46PM</t>
  </si>
  <si>
    <t>R:O:K 11:23PM 8/Nov</t>
  </si>
  <si>
    <t>2:01PM ROH 6-Nov</t>
  </si>
  <si>
    <t>8/Nov 1:49PM YIY</t>
  </si>
  <si>
    <t>R:I:I 10:09AM 10/Nov</t>
  </si>
  <si>
    <t>6:40PM 9/Nov R:O:M</t>
  </si>
  <si>
    <t>8/Nov 8:06PM R:O:I</t>
  </si>
  <si>
    <t>9/Nov Y-I-H 9:36PM</t>
  </si>
  <si>
    <t>R</t>
  </si>
  <si>
    <t>O</t>
  </si>
  <si>
    <t>RIM</t>
  </si>
  <si>
    <t>RIL</t>
  </si>
  <si>
    <t>RIK</t>
  </si>
  <si>
    <t>RIJ</t>
  </si>
  <si>
    <t>RII</t>
  </si>
  <si>
    <t>RIH</t>
  </si>
  <si>
    <t>ROH</t>
  </si>
  <si>
    <t>ROI</t>
  </si>
  <si>
    <t>ROJ</t>
  </si>
  <si>
    <t>ROK</t>
  </si>
  <si>
    <t>ROL</t>
  </si>
  <si>
    <t>ROM</t>
  </si>
  <si>
    <t>YIZ</t>
  </si>
  <si>
    <t>YIY</t>
  </si>
  <si>
    <t>YIX</t>
  </si>
  <si>
    <t>YIW</t>
  </si>
  <si>
    <t>YIH</t>
  </si>
  <si>
    <t>YOH</t>
  </si>
  <si>
    <t>YOW</t>
  </si>
  <si>
    <t>YOX</t>
  </si>
  <si>
    <t>YOY</t>
  </si>
  <si>
    <t>YOZ</t>
  </si>
  <si>
    <t>BIA</t>
  </si>
  <si>
    <t>BIB</t>
  </si>
  <si>
    <t>BIH</t>
  </si>
  <si>
    <t>BOH</t>
  </si>
  <si>
    <t>BOB</t>
  </si>
  <si>
    <t>BOA</t>
  </si>
  <si>
    <t>Direction</t>
  </si>
  <si>
    <t>Line</t>
  </si>
  <si>
    <t>Stations</t>
  </si>
  <si>
    <t>Time</t>
  </si>
  <si>
    <t>Period</t>
  </si>
  <si>
    <t>Ex time</t>
  </si>
  <si>
    <t>Start / end</t>
  </si>
  <si>
    <t>Line / Dir / Stat</t>
  </si>
  <si>
    <t>Clean</t>
  </si>
  <si>
    <t>Date</t>
  </si>
  <si>
    <t>Day</t>
  </si>
  <si>
    <t>Number</t>
  </si>
  <si>
    <t>Code</t>
  </si>
  <si>
    <t>Code &amp; num</t>
  </si>
  <si>
    <t>Scheduled time</t>
  </si>
  <si>
    <t>Mins behind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</si>
</sst>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_-* #,##0.00_-;\-* #,##0.00_-;_-* &quot;-&quot;??_-;_-@_-"/>
    <numFmt numFmtId="168" formatCode="#,##0.;\-#,##0.;\-"/>
    <numFmt numFmtId="169" formatCode="#,##0_);\(#,##0\);\-"/>
    <numFmt numFmtId="170" formatCode="d\-mmm\-yy;d\-mmm\-yy;\-"/>
    <numFmt numFmtId="171" formatCode="0.00%_);\(0.00%\);\-"/>
    <numFmt numFmtId="172" formatCode="#,##0.00_);\(#,##0.00\);\-"/>
    <numFmt numFmtId="173" formatCode="_(* #,##0_);_(* \(#,##0\);_(* &quot;-&quot;_);@_)"/>
    <numFmt numFmtId="174" formatCode="[$-1409]h:mm\ AM/PM;@"/>
    <numFmt numFmtId="176" formatCode="[$-409]h:mm\ AM/PM;@"/>
    <numFmt numFmtId="179" formatCode="_(* #,##0.00_);_(* \(#,##0.00\);_(* &quot;-&quot;_);@_)"/>
    <numFmt numFmtId="180" formatCode="h:mm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sz val="10"/>
      <color rgb="FF0000FF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10"/>
      <color theme="0" tint="-0.34998626667073579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4659260841701"/>
        <bgColor indexed="64"/>
      </patternFill>
    </fill>
    <fill>
      <patternFill patternType="solid">
        <fgColor rgb="FF004571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</borders>
  <cellStyleXfs count="63">
    <xf numFmtId="0" fontId="0" fillId="0" borderId="0"/>
    <xf numFmtId="0" fontId="4" fillId="36" borderId="0" applyNumberFormat="0" applyAlignment="0"/>
    <xf numFmtId="169" fontId="3" fillId="0" borderId="0" applyBorder="0"/>
    <xf numFmtId="0" fontId="7" fillId="0" borderId="0" applyNumberFormat="0" applyFill="0" applyBorder="0">
      <alignment horizontal="right"/>
    </xf>
    <xf numFmtId="0" fontId="8" fillId="0" borderId="0" applyNumberFormat="0" applyFill="0" applyBorder="0" applyAlignment="0" applyProtection="0"/>
    <xf numFmtId="169" fontId="9" fillId="0" borderId="0" applyBorder="0"/>
    <xf numFmtId="170" fontId="3" fillId="0" borderId="0" applyBorder="0"/>
    <xf numFmtId="4" fontId="9" fillId="2" borderId="1">
      <alignment horizontal="left"/>
    </xf>
    <xf numFmtId="171" fontId="7" fillId="4" borderId="11">
      <protection locked="0"/>
    </xf>
    <xf numFmtId="169" fontId="7" fillId="4" borderId="11">
      <protection locked="0"/>
    </xf>
    <xf numFmtId="169" fontId="7" fillId="0" borderId="12"/>
    <xf numFmtId="171" fontId="11" fillId="0" borderId="0" applyFill="0" applyBorder="0" applyAlignment="0"/>
    <xf numFmtId="0" fontId="10" fillId="0" borderId="0" applyNumberFormat="0" applyFill="0" applyBorder="0" applyAlignment="0"/>
    <xf numFmtId="167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5" applyNumberFormat="0" applyAlignment="0" applyProtection="0"/>
    <xf numFmtId="0" fontId="22" fillId="9" borderId="6" applyNumberFormat="0" applyAlignment="0" applyProtection="0"/>
    <xf numFmtId="0" fontId="23" fillId="9" borderId="5" applyNumberFormat="0" applyAlignment="0" applyProtection="0"/>
    <xf numFmtId="0" fontId="24" fillId="0" borderId="7" applyNumberFormat="0" applyFill="0" applyAlignment="0" applyProtection="0"/>
    <xf numFmtId="0" fontId="25" fillId="10" borderId="8" applyNumberFormat="0" applyAlignment="0" applyProtection="0"/>
    <xf numFmtId="0" fontId="26" fillId="0" borderId="0" applyNumberFormat="0" applyFill="0" applyBorder="0" applyAlignment="0" applyProtection="0"/>
    <xf numFmtId="0" fontId="13" fillId="11" borderId="9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9" fillId="27" borderId="0" applyNumberFormat="0" applyBorder="0" applyAlignment="0" applyProtection="0"/>
    <xf numFmtId="0" fontId="2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9" fillId="31" borderId="0" applyNumberFormat="0" applyBorder="0" applyAlignment="0" applyProtection="0"/>
    <xf numFmtId="0" fontId="2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9" fillId="35" borderId="0" applyNumberFormat="0" applyBorder="0" applyAlignment="0" applyProtection="0"/>
    <xf numFmtId="172" fontId="3" fillId="0" borderId="0" applyBorder="0"/>
    <xf numFmtId="172" fontId="7" fillId="4" borderId="11">
      <protection locked="0"/>
    </xf>
    <xf numFmtId="170" fontId="7" fillId="4" borderId="11"/>
    <xf numFmtId="173" fontId="30" fillId="0" borderId="0"/>
  </cellStyleXfs>
  <cellXfs count="47">
    <xf numFmtId="0" fontId="0" fillId="0" borderId="0" xfId="0"/>
    <xf numFmtId="172" fontId="4" fillId="36" borderId="0" xfId="1" applyNumberFormat="1"/>
    <xf numFmtId="0" fontId="3" fillId="0" borderId="0" xfId="0" applyFont="1"/>
    <xf numFmtId="0" fontId="5" fillId="0" borderId="0" xfId="0" applyFont="1"/>
    <xf numFmtId="169" fontId="3" fillId="0" borderId="0" xfId="2"/>
    <xf numFmtId="169" fontId="7" fillId="0" borderId="0" xfId="3" applyNumberFormat="1">
      <alignment horizontal="right"/>
    </xf>
    <xf numFmtId="169" fontId="9" fillId="0" borderId="0" xfId="5"/>
    <xf numFmtId="170" fontId="3" fillId="0" borderId="0" xfId="6"/>
    <xf numFmtId="4" fontId="9" fillId="2" borderId="1" xfId="7">
      <alignment horizontal="left"/>
    </xf>
    <xf numFmtId="0" fontId="3" fillId="0" borderId="0" xfId="0" applyFont="1" applyBorder="1"/>
    <xf numFmtId="0" fontId="10" fillId="0" borderId="0" xfId="0" applyFont="1"/>
    <xf numFmtId="0" fontId="7" fillId="0" borderId="0" xfId="3">
      <alignment horizontal="right"/>
    </xf>
    <xf numFmtId="171" fontId="7" fillId="4" borderId="11" xfId="8">
      <protection locked="0"/>
    </xf>
    <xf numFmtId="169" fontId="7" fillId="0" borderId="12" xfId="10"/>
    <xf numFmtId="171" fontId="11" fillId="0" borderId="0" xfId="11"/>
    <xf numFmtId="169" fontId="12" fillId="0" borderId="0" xfId="2" applyFont="1"/>
    <xf numFmtId="169" fontId="10" fillId="0" borderId="0" xfId="12" applyNumberFormat="1"/>
    <xf numFmtId="169" fontId="7" fillId="4" borderId="11" xfId="9">
      <protection locked="0"/>
    </xf>
    <xf numFmtId="172" fontId="3" fillId="0" borderId="0" xfId="59"/>
    <xf numFmtId="172" fontId="3" fillId="0" borderId="0" xfId="59" applyBorder="1"/>
    <xf numFmtId="172" fontId="3" fillId="3" borderId="0" xfId="59" applyFill="1"/>
    <xf numFmtId="172" fontId="3" fillId="0" borderId="0" xfId="59" quotePrefix="1"/>
    <xf numFmtId="172" fontId="7" fillId="0" borderId="0" xfId="3" applyNumberFormat="1">
      <alignment horizontal="right"/>
    </xf>
    <xf numFmtId="172" fontId="7" fillId="4" borderId="11" xfId="60">
      <protection locked="0"/>
    </xf>
    <xf numFmtId="170" fontId="7" fillId="4" borderId="11" xfId="61"/>
    <xf numFmtId="0" fontId="4" fillId="37" borderId="0" xfId="1" applyFill="1"/>
    <xf numFmtId="0" fontId="2" fillId="37" borderId="0" xfId="1" applyFont="1" applyFill="1" applyAlignment="1"/>
    <xf numFmtId="0" fontId="4" fillId="37" borderId="0" xfId="1" applyFont="1" applyFill="1"/>
    <xf numFmtId="168" fontId="6" fillId="37" borderId="0" xfId="1" applyNumberFormat="1" applyFont="1" applyFill="1" applyAlignment="1">
      <alignment horizontal="left"/>
    </xf>
    <xf numFmtId="0" fontId="6" fillId="37" borderId="0" xfId="1" applyFont="1" applyFill="1"/>
    <xf numFmtId="169" fontId="11" fillId="0" borderId="0" xfId="2" applyFont="1"/>
    <xf numFmtId="169" fontId="11" fillId="0" borderId="0" xfId="3" applyNumberFormat="1" applyFont="1">
      <alignment horizontal="right"/>
    </xf>
    <xf numFmtId="0" fontId="11" fillId="0" borderId="0" xfId="0" applyFont="1"/>
    <xf numFmtId="0" fontId="11" fillId="0" borderId="0" xfId="3" applyFont="1">
      <alignment horizontal="right"/>
    </xf>
    <xf numFmtId="173" fontId="30" fillId="0" borderId="0" xfId="62"/>
    <xf numFmtId="173" fontId="31" fillId="0" borderId="0" xfId="62" applyFont="1"/>
    <xf numFmtId="173" fontId="32" fillId="0" borderId="0" xfId="62" applyFont="1"/>
    <xf numFmtId="173" fontId="32" fillId="0" borderId="0" xfId="62" applyFont="1" applyAlignment="1">
      <alignment horizontal="right"/>
    </xf>
    <xf numFmtId="174" fontId="30" fillId="0" borderId="0" xfId="62" applyNumberFormat="1"/>
    <xf numFmtId="173" fontId="30" fillId="38" borderId="0" xfId="62" applyFill="1"/>
    <xf numFmtId="174" fontId="30" fillId="38" borderId="0" xfId="62" applyNumberFormat="1" applyFill="1"/>
    <xf numFmtId="174" fontId="11" fillId="0" borderId="0" xfId="3" applyNumberFormat="1" applyFont="1">
      <alignment horizontal="right"/>
    </xf>
    <xf numFmtId="176" fontId="30" fillId="0" borderId="0" xfId="62" applyNumberFormat="1"/>
    <xf numFmtId="169" fontId="11" fillId="0" borderId="0" xfId="0" applyNumberFormat="1" applyFont="1"/>
    <xf numFmtId="174" fontId="11" fillId="0" borderId="0" xfId="0" applyNumberFormat="1" applyFont="1"/>
    <xf numFmtId="179" fontId="30" fillId="0" borderId="0" xfId="62" applyNumberFormat="1"/>
    <xf numFmtId="180" fontId="30" fillId="0" borderId="0" xfId="62" applyNumberFormat="1"/>
  </cellXfs>
  <cellStyles count="63">
    <cellStyle name="20% - Accent1" xfId="36" builtinId="30" hidden="1"/>
    <cellStyle name="20% - Accent2" xfId="40" builtinId="34" hidden="1"/>
    <cellStyle name="20% - Accent3" xfId="44" builtinId="38" hidden="1"/>
    <cellStyle name="20% - Accent4" xfId="48" builtinId="42" hidden="1"/>
    <cellStyle name="20% - Accent5" xfId="52" builtinId="46" hidden="1"/>
    <cellStyle name="20% - Accent6" xfId="56" builtinId="50" hidden="1"/>
    <cellStyle name="40% - Accent1" xfId="37" builtinId="31" hidden="1"/>
    <cellStyle name="40% - Accent2" xfId="41" builtinId="35" hidden="1"/>
    <cellStyle name="40% - Accent3" xfId="45" builtinId="39" hidden="1"/>
    <cellStyle name="40% - Accent4" xfId="49" builtinId="43" hidden="1"/>
    <cellStyle name="40% - Accent5" xfId="53" builtinId="47" hidden="1"/>
    <cellStyle name="40% - Accent6" xfId="57" builtinId="51" hidden="1"/>
    <cellStyle name="60% - Accent1" xfId="38" builtinId="32" hidden="1"/>
    <cellStyle name="60% - Accent2" xfId="42" builtinId="36" hidden="1"/>
    <cellStyle name="60% - Accent3" xfId="46" builtinId="40" hidden="1"/>
    <cellStyle name="60% - Accent4" xfId="50" builtinId="44" hidden="1"/>
    <cellStyle name="60% - Accent5" xfId="54" builtinId="48" hidden="1"/>
    <cellStyle name="60% - Accent6" xfId="58" builtinId="52" hidden="1"/>
    <cellStyle name="Accent1" xfId="35" builtinId="29" hidden="1"/>
    <cellStyle name="Accent2" xfId="39" builtinId="33" hidden="1"/>
    <cellStyle name="Accent3" xfId="43" builtinId="37" hidden="1"/>
    <cellStyle name="Accent4" xfId="47" builtinId="41" hidden="1"/>
    <cellStyle name="Accent5" xfId="51" builtinId="45" hidden="1"/>
    <cellStyle name="Accent6" xfId="55" builtinId="49" hidden="1"/>
    <cellStyle name="Bad" xfId="24" builtinId="27" hidden="1"/>
    <cellStyle name="Calculation" xfId="28" builtinId="22" hidden="1"/>
    <cellStyle name="Check Cell" xfId="30" builtinId="23" hidden="1"/>
    <cellStyle name="Comma" xfId="13" builtinId="3" hidden="1"/>
    <cellStyle name="Comma [0]" xfId="14" builtinId="6" hidden="1"/>
    <cellStyle name="Currency" xfId="15" builtinId="4" hidden="1"/>
    <cellStyle name="Currency [0]" xfId="16" builtinId="7" hidden="1"/>
    <cellStyle name="Explanatory Text" xfId="33" builtinId="53" hidden="1"/>
    <cellStyle name="Good" xfId="23" builtinId="26" hidden="1"/>
    <cellStyle name="Heading 1" xfId="19" builtinId="16" hidden="1"/>
    <cellStyle name="Heading 2" xfId="20" builtinId="17" hidden="1"/>
    <cellStyle name="Heading 3" xfId="21" builtinId="18" hidden="1"/>
    <cellStyle name="Heading 4" xfId="22" builtinId="19" hidden="1"/>
    <cellStyle name="Hyperlink" xfId="4" builtinId="8" hidden="1"/>
    <cellStyle name="Input" xfId="26" builtinId="20" hidden="1"/>
    <cellStyle name="Linked Cell" xfId="29" builtinId="24" hidden="1"/>
    <cellStyle name="M Section Header" xfId="7"/>
    <cellStyle name="M TopHeader" xfId="1"/>
    <cellStyle name="M Units" xfId="3"/>
    <cellStyle name="M Wkg text" xfId="12"/>
    <cellStyle name="M-A 0dp" xfId="9"/>
    <cellStyle name="M-A 2dp" xfId="60"/>
    <cellStyle name="M-A Date" xfId="61"/>
    <cellStyle name="M-A Fixed 0dp" xfId="10"/>
    <cellStyle name="M-A Pct2dp" xfId="8"/>
    <cellStyle name="M-C 0dp Num" xfId="2"/>
    <cellStyle name="M-C 2dp Num" xfId="59"/>
    <cellStyle name="M-C Bld 0dp" xfId="5"/>
    <cellStyle name="M-C Date" xfId="6"/>
    <cellStyle name="M-C Pct 2DP" xfId="11"/>
    <cellStyle name="Neutral" xfId="25" builtinId="28" hidden="1"/>
    <cellStyle name="Normal" xfId="0" builtinId="0"/>
    <cellStyle name="Normal 2" xfId="62"/>
    <cellStyle name="Note" xfId="32" builtinId="10" hidden="1"/>
    <cellStyle name="Output" xfId="27" builtinId="21" hidden="1"/>
    <cellStyle name="Percent" xfId="17" builtinId="5" hidden="1"/>
    <cellStyle name="Title" xfId="18" builtinId="15" hidden="1"/>
    <cellStyle name="Total" xfId="34" builtinId="25" hidden="1"/>
    <cellStyle name="Warning Text" xfId="31" builtinId="11" hidden="1"/>
  </cellStyles>
  <dxfs count="0"/>
  <tableStyles count="0" defaultTableStyle="TableStyleMedium2" defaultPivotStyle="PivotStyleLight16"/>
  <colors>
    <mruColors>
      <color rgb="FF0070C0"/>
      <color rgb="FF004571"/>
      <color rgb="FF0C3E72"/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14943</xdr:colOff>
      <xdr:row>0</xdr:row>
      <xdr:rowOff>0</xdr:rowOff>
    </xdr:from>
    <xdr:to>
      <xdr:col>8</xdr:col>
      <xdr:colOff>714092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7" y="0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14943</xdr:colOff>
      <xdr:row>0</xdr:row>
      <xdr:rowOff>0</xdr:rowOff>
    </xdr:from>
    <xdr:to>
      <xdr:col>8</xdr:col>
      <xdr:colOff>711010</xdr:colOff>
      <xdr:row>2</xdr:row>
      <xdr:rowOff>164354</xdr:rowOff>
    </xdr:to>
    <xdr:pic>
      <xdr:nvPicPr>
        <xdr:cNvPr id="3" name="Picture 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7961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5</xdr:col>
      <xdr:colOff>14943</xdr:colOff>
      <xdr:row>0</xdr:row>
      <xdr:rowOff>0</xdr:rowOff>
    </xdr:from>
    <xdr:to>
      <xdr:col>8</xdr:col>
      <xdr:colOff>711010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7961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767175</xdr:colOff>
      <xdr:row>0</xdr:row>
      <xdr:rowOff>0</xdr:rowOff>
    </xdr:from>
    <xdr:to>
      <xdr:col>11</xdr:col>
      <xdr:colOff>274477</xdr:colOff>
      <xdr:row>2</xdr:row>
      <xdr:rowOff>202454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810538" y="0"/>
          <a:ext cx="2669602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9</xdr:col>
      <xdr:colOff>518445</xdr:colOff>
      <xdr:row>2</xdr:row>
      <xdr:rowOff>177801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929725" y="0"/>
          <a:ext cx="2706115" cy="654051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70C0"/>
    <outlinePr summaryBelow="0"/>
  </sheetPr>
  <dimension ref="A1:J49"/>
  <sheetViews>
    <sheetView showGridLines="0" zoomScale="85" zoomScaleNormal="85" zoomScalePageLayoutView="85" workbookViewId="0">
      <pane ySplit="3" topLeftCell="A4" activePane="bottomLeft" state="frozen"/>
      <selection pane="bottomLeft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0" customWidth="1"/>
    <col min="4" max="4" width="40.7109375" style="10" customWidth="1"/>
    <col min="5" max="6" width="12.7109375" style="2" customWidth="1"/>
    <col min="7" max="7" width="3.7109375" style="2" customWidth="1"/>
    <col min="8" max="8" width="10.7109375" style="11" customWidth="1"/>
    <col min="9" max="9" width="12.7109375" style="2" customWidth="1"/>
    <col min="10" max="10" width="15.7109375" style="2" customWidth="1"/>
    <col min="11" max="16384" width="8.85546875" style="2"/>
  </cols>
  <sheetData>
    <row r="1" spans="1:10" ht="23.25" x14ac:dyDescent="0.35">
      <c r="A1" s="26" t="s">
        <v>24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3" customFormat="1" ht="18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ht="18" customHeight="1" x14ac:dyDescent="0.25">
      <c r="A3" s="28"/>
      <c r="B3" s="25"/>
      <c r="C3" s="29" t="s">
        <v>3</v>
      </c>
      <c r="D3" s="25"/>
      <c r="E3" s="25"/>
      <c r="F3" s="25"/>
      <c r="G3" s="25"/>
      <c r="H3" s="25"/>
      <c r="I3" s="25"/>
      <c r="J3" s="25"/>
    </row>
    <row r="4" spans="1:10" s="4" customFormat="1" ht="12" customHeight="1" x14ac:dyDescent="0.2">
      <c r="F4" s="15"/>
      <c r="H4" s="5"/>
      <c r="I4" s="15"/>
    </row>
    <row r="5" spans="1:10" s="4" customFormat="1" ht="12" customHeight="1" x14ac:dyDescent="0.2">
      <c r="H5" s="5"/>
    </row>
    <row r="6" spans="1:10" s="4" customFormat="1" ht="12" customHeight="1" x14ac:dyDescent="0.2">
      <c r="H6" s="5"/>
    </row>
    <row r="7" spans="1:10" s="4" customFormat="1" ht="12" customHeight="1" x14ac:dyDescent="0.2">
      <c r="H7" s="5"/>
    </row>
    <row r="8" spans="1:10" s="4" customFormat="1" ht="12" customHeight="1" x14ac:dyDescent="0.2">
      <c r="H8" s="5"/>
    </row>
    <row r="9" spans="1:10" s="4" customFormat="1" ht="12" customHeight="1" x14ac:dyDescent="0.2">
      <c r="H9" s="5"/>
    </row>
    <row r="10" spans="1:10" s="4" customFormat="1" ht="12" customHeight="1" x14ac:dyDescent="0.2">
      <c r="E10" s="6"/>
      <c r="H10" s="5"/>
    </row>
    <row r="11" spans="1:10" ht="12" customHeight="1" x14ac:dyDescent="0.2">
      <c r="A11" s="8"/>
      <c r="B11" s="8"/>
      <c r="C11" s="8" t="s">
        <v>4</v>
      </c>
      <c r="D11" s="8"/>
      <c r="E11" s="8"/>
      <c r="F11" s="8"/>
      <c r="G11" s="8"/>
      <c r="H11" s="8"/>
      <c r="I11" s="8"/>
      <c r="J11" s="8"/>
    </row>
    <row r="12" spans="1:10" s="9" customFormat="1" ht="12" customHeight="1" x14ac:dyDescent="0.2">
      <c r="A12" s="19"/>
      <c r="B12" s="19"/>
      <c r="C12" s="19"/>
      <c r="D12" s="19"/>
      <c r="E12" s="19"/>
      <c r="F12" s="19"/>
      <c r="G12" s="19"/>
      <c r="H12" s="19"/>
      <c r="I12" s="19"/>
      <c r="J12" s="19"/>
    </row>
    <row r="13" spans="1:10" ht="12" customHeight="1" x14ac:dyDescent="0.2">
      <c r="A13" s="18"/>
      <c r="B13" s="18"/>
      <c r="C13" s="6"/>
      <c r="D13" s="18"/>
      <c r="E13" s="21"/>
      <c r="F13" s="18"/>
      <c r="G13" s="18"/>
      <c r="H13" s="18"/>
      <c r="I13" s="18"/>
      <c r="J13" s="18"/>
    </row>
    <row r="14" spans="1:10" ht="12" customHeight="1" x14ac:dyDescent="0.2">
      <c r="A14" s="18"/>
      <c r="B14" s="18"/>
      <c r="C14" s="18"/>
      <c r="D14" s="18" t="s">
        <v>5</v>
      </c>
      <c r="E14" s="21"/>
      <c r="F14" s="18"/>
      <c r="G14" s="18"/>
      <c r="H14" s="22"/>
      <c r="I14" s="17">
        <v>1000</v>
      </c>
      <c r="J14" s="18"/>
    </row>
    <row r="15" spans="1:10" ht="12" customHeight="1" x14ac:dyDescent="0.2">
      <c r="A15" s="18"/>
      <c r="B15" s="18"/>
      <c r="C15" s="18"/>
      <c r="D15" s="18"/>
      <c r="E15" s="21"/>
      <c r="F15" s="18"/>
      <c r="G15" s="18"/>
      <c r="H15" s="22"/>
      <c r="I15" s="18"/>
      <c r="J15" s="18"/>
    </row>
    <row r="16" spans="1:10" ht="12" customHeight="1" x14ac:dyDescent="0.2">
      <c r="A16" s="18"/>
      <c r="B16" s="18"/>
      <c r="C16" s="18"/>
      <c r="D16" s="18" t="s">
        <v>6</v>
      </c>
      <c r="E16" s="21"/>
      <c r="F16" s="18"/>
      <c r="G16" s="18"/>
      <c r="H16" s="22"/>
      <c r="I16" s="23">
        <v>1000</v>
      </c>
      <c r="J16" s="18"/>
    </row>
    <row r="17" spans="1:10" ht="12" customHeight="1" x14ac:dyDescent="0.2">
      <c r="A17" s="18"/>
      <c r="B17" s="18"/>
      <c r="C17" s="18"/>
      <c r="D17" s="18"/>
      <c r="E17" s="21"/>
      <c r="F17" s="18"/>
      <c r="G17" s="18"/>
      <c r="H17" s="18"/>
      <c r="I17" s="18"/>
      <c r="J17" s="18"/>
    </row>
    <row r="18" spans="1:10" ht="12" customHeight="1" x14ac:dyDescent="0.2">
      <c r="A18" s="18"/>
      <c r="B18" s="18"/>
      <c r="C18" s="18"/>
      <c r="D18" s="18" t="s">
        <v>7</v>
      </c>
      <c r="E18" s="21"/>
      <c r="F18" s="18"/>
      <c r="G18" s="18"/>
      <c r="H18" s="18"/>
      <c r="I18" s="12">
        <v>0.5</v>
      </c>
      <c r="J18" s="18"/>
    </row>
    <row r="19" spans="1:10" ht="12" customHeight="1" x14ac:dyDescent="0.2">
      <c r="A19" s="18"/>
      <c r="B19" s="18"/>
      <c r="C19" s="18"/>
      <c r="D19" s="18"/>
      <c r="E19" s="21"/>
      <c r="F19" s="18"/>
      <c r="G19" s="18"/>
      <c r="H19" s="18"/>
      <c r="I19" s="18"/>
      <c r="J19" s="18"/>
    </row>
    <row r="20" spans="1:10" ht="12" customHeight="1" x14ac:dyDescent="0.2">
      <c r="A20" s="18"/>
      <c r="B20" s="18"/>
      <c r="C20" s="18"/>
      <c r="D20" s="18" t="s">
        <v>8</v>
      </c>
      <c r="E20" s="21"/>
      <c r="F20" s="18"/>
      <c r="G20" s="18"/>
      <c r="H20" s="18"/>
      <c r="I20" s="24">
        <v>42369</v>
      </c>
      <c r="J20" s="18"/>
    </row>
    <row r="21" spans="1:10" ht="12" customHeight="1" x14ac:dyDescent="0.2">
      <c r="A21" s="18"/>
      <c r="B21" s="18"/>
      <c r="C21" s="18"/>
      <c r="D21" s="18"/>
      <c r="E21" s="21"/>
      <c r="F21" s="18"/>
      <c r="G21" s="18"/>
      <c r="H21" s="18"/>
      <c r="I21" s="18"/>
      <c r="J21" s="18"/>
    </row>
    <row r="22" spans="1:10" ht="12" customHeight="1" x14ac:dyDescent="0.2">
      <c r="A22" s="18"/>
      <c r="B22" s="18"/>
      <c r="C22" s="18"/>
      <c r="D22" s="18" t="s">
        <v>9</v>
      </c>
      <c r="E22" s="21"/>
      <c r="F22" s="18"/>
      <c r="G22" s="18"/>
      <c r="H22" s="18"/>
      <c r="I22" s="4">
        <v>1000</v>
      </c>
      <c r="J22" s="18"/>
    </row>
    <row r="23" spans="1:10" ht="12" customHeight="1" x14ac:dyDescent="0.2">
      <c r="A23" s="18"/>
      <c r="B23" s="18"/>
      <c r="C23" s="18"/>
      <c r="D23" s="18"/>
      <c r="E23" s="21"/>
      <c r="F23" s="18"/>
      <c r="G23" s="18"/>
      <c r="H23" s="18"/>
      <c r="I23" s="18"/>
      <c r="J23" s="18"/>
    </row>
    <row r="24" spans="1:10" ht="12" customHeight="1" x14ac:dyDescent="0.2">
      <c r="A24" s="18"/>
      <c r="B24" s="18"/>
      <c r="C24" s="18"/>
      <c r="D24" s="18" t="s">
        <v>21</v>
      </c>
      <c r="E24" s="21"/>
      <c r="F24" s="18"/>
      <c r="G24" s="18"/>
      <c r="H24" s="18"/>
      <c r="I24" s="4">
        <v>-1000</v>
      </c>
      <c r="J24" s="18"/>
    </row>
    <row r="25" spans="1:10" ht="12" customHeight="1" x14ac:dyDescent="0.2">
      <c r="A25" s="18"/>
      <c r="B25" s="18"/>
      <c r="C25" s="18"/>
      <c r="D25" s="18"/>
      <c r="E25" s="21"/>
      <c r="F25" s="18"/>
      <c r="G25" s="18"/>
      <c r="H25" s="18"/>
      <c r="I25" s="18"/>
      <c r="J25" s="18"/>
    </row>
    <row r="26" spans="1:10" ht="12" customHeight="1" x14ac:dyDescent="0.2">
      <c r="A26" s="18"/>
      <c r="B26" s="18"/>
      <c r="C26" s="18"/>
      <c r="D26" s="18" t="s">
        <v>10</v>
      </c>
      <c r="E26" s="21"/>
      <c r="F26" s="18"/>
      <c r="G26" s="18"/>
      <c r="H26" s="18"/>
      <c r="I26" s="18">
        <v>1000</v>
      </c>
      <c r="J26" s="18"/>
    </row>
    <row r="27" spans="1:10" ht="12" customHeight="1" x14ac:dyDescent="0.2">
      <c r="A27" s="18"/>
      <c r="B27" s="18"/>
      <c r="C27" s="18"/>
      <c r="D27" s="18"/>
      <c r="E27" s="21"/>
      <c r="F27" s="18"/>
      <c r="G27" s="18"/>
      <c r="H27" s="18"/>
      <c r="I27" s="18"/>
      <c r="J27" s="18"/>
    </row>
    <row r="28" spans="1:10" ht="12" customHeight="1" x14ac:dyDescent="0.2">
      <c r="A28" s="18"/>
      <c r="B28" s="18"/>
      <c r="C28" s="18"/>
      <c r="D28" s="18" t="s">
        <v>11</v>
      </c>
      <c r="E28" s="21"/>
      <c r="F28" s="18"/>
      <c r="G28" s="18"/>
      <c r="H28" s="18"/>
      <c r="I28" s="14">
        <v>0.5</v>
      </c>
      <c r="J28" s="18"/>
    </row>
    <row r="29" spans="1:10" ht="12" customHeight="1" x14ac:dyDescent="0.2">
      <c r="A29" s="18"/>
      <c r="B29" s="18"/>
      <c r="C29" s="18"/>
      <c r="D29" s="18"/>
      <c r="E29" s="21"/>
      <c r="F29" s="18"/>
      <c r="G29" s="18"/>
      <c r="H29" s="18"/>
      <c r="I29" s="18"/>
      <c r="J29" s="18"/>
    </row>
    <row r="30" spans="1:10" ht="12" customHeight="1" x14ac:dyDescent="0.2">
      <c r="A30" s="18"/>
      <c r="B30" s="18"/>
      <c r="C30" s="18"/>
      <c r="D30" s="18" t="s">
        <v>22</v>
      </c>
      <c r="E30" s="21"/>
      <c r="F30" s="18"/>
      <c r="G30" s="18"/>
      <c r="H30" s="18"/>
      <c r="I30" s="20">
        <v>0</v>
      </c>
      <c r="J30" s="18"/>
    </row>
    <row r="31" spans="1:10" ht="12" customHeight="1" x14ac:dyDescent="0.2">
      <c r="A31" s="18"/>
      <c r="B31" s="18"/>
      <c r="C31" s="18"/>
      <c r="D31" s="18"/>
      <c r="E31" s="21"/>
      <c r="F31" s="18"/>
      <c r="G31" s="18"/>
      <c r="H31" s="18"/>
      <c r="I31" s="18"/>
      <c r="J31" s="18"/>
    </row>
    <row r="32" spans="1:10" ht="12" customHeight="1" x14ac:dyDescent="0.2">
      <c r="A32" s="18"/>
      <c r="B32" s="18"/>
      <c r="C32" s="18"/>
      <c r="D32" s="18" t="s">
        <v>12</v>
      </c>
      <c r="E32" s="21"/>
      <c r="F32" s="18"/>
      <c r="G32" s="18"/>
      <c r="H32" s="18"/>
      <c r="I32" s="7">
        <v>42369</v>
      </c>
      <c r="J32" s="18"/>
    </row>
    <row r="33" spans="1:10" ht="12" customHeight="1" x14ac:dyDescent="0.2">
      <c r="A33" s="18"/>
      <c r="B33" s="18"/>
      <c r="C33" s="18"/>
      <c r="D33" s="18"/>
      <c r="E33" s="21"/>
      <c r="F33" s="18"/>
      <c r="G33" s="18"/>
      <c r="H33" s="18"/>
      <c r="I33" s="18"/>
      <c r="J33" s="18"/>
    </row>
    <row r="34" spans="1:10" ht="12" customHeight="1" x14ac:dyDescent="0.2">
      <c r="A34" s="18"/>
      <c r="B34" s="18"/>
      <c r="C34" s="18"/>
      <c r="D34" s="18" t="s">
        <v>19</v>
      </c>
      <c r="E34" s="21"/>
      <c r="F34" s="18"/>
      <c r="G34" s="18"/>
      <c r="H34" s="18"/>
      <c r="I34" s="15" t="s">
        <v>20</v>
      </c>
      <c r="J34" s="18"/>
    </row>
    <row r="35" spans="1:10" ht="12" customHeight="1" x14ac:dyDescent="0.2">
      <c r="A35" s="18"/>
      <c r="B35" s="18"/>
      <c r="C35" s="18"/>
      <c r="D35" s="18"/>
      <c r="E35" s="21"/>
      <c r="F35" s="18"/>
      <c r="G35" s="18"/>
      <c r="H35" s="18"/>
      <c r="I35" s="18"/>
      <c r="J35" s="18"/>
    </row>
    <row r="36" spans="1:10" ht="12" customHeight="1" x14ac:dyDescent="0.2">
      <c r="A36" s="18"/>
      <c r="B36" s="18"/>
      <c r="C36" s="18"/>
      <c r="D36" s="18" t="s">
        <v>13</v>
      </c>
      <c r="E36" s="21"/>
      <c r="F36" s="18"/>
      <c r="G36" s="18"/>
      <c r="H36" s="18"/>
      <c r="I36" s="22" t="s">
        <v>2</v>
      </c>
      <c r="J36" s="18"/>
    </row>
    <row r="37" spans="1:10" ht="12" customHeight="1" x14ac:dyDescent="0.2">
      <c r="A37" s="18"/>
      <c r="B37" s="18"/>
      <c r="C37" s="18"/>
      <c r="D37" s="18"/>
      <c r="E37" s="21"/>
      <c r="F37" s="18"/>
      <c r="G37" s="18"/>
      <c r="H37" s="18"/>
      <c r="I37" s="18"/>
      <c r="J37" s="18"/>
    </row>
    <row r="38" spans="1:10" ht="12" customHeight="1" x14ac:dyDescent="0.2">
      <c r="A38" s="18"/>
      <c r="B38" s="18"/>
      <c r="C38" s="18"/>
      <c r="D38" s="18" t="s">
        <v>14</v>
      </c>
      <c r="E38" s="21"/>
      <c r="F38" s="18"/>
      <c r="G38" s="18"/>
      <c r="H38" s="18"/>
      <c r="I38" s="13">
        <v>1000</v>
      </c>
      <c r="J38" s="18"/>
    </row>
    <row r="39" spans="1:10" ht="12" customHeight="1" x14ac:dyDescent="0.2">
      <c r="A39" s="18"/>
      <c r="B39" s="18"/>
      <c r="C39" s="18"/>
      <c r="D39" s="18"/>
      <c r="E39" s="21"/>
      <c r="F39" s="18"/>
      <c r="G39" s="18"/>
      <c r="H39" s="18"/>
      <c r="I39" s="18"/>
      <c r="J39" s="18"/>
    </row>
    <row r="40" spans="1:10" ht="12" customHeight="1" x14ac:dyDescent="0.2">
      <c r="A40" s="18"/>
      <c r="B40" s="18"/>
      <c r="C40" s="18"/>
      <c r="D40" s="18" t="s">
        <v>15</v>
      </c>
      <c r="E40" s="21"/>
      <c r="F40" s="18"/>
      <c r="G40" s="18"/>
      <c r="H40" s="18"/>
      <c r="I40" s="6" t="s">
        <v>16</v>
      </c>
      <c r="J40" s="18"/>
    </row>
    <row r="41" spans="1:10" ht="12" customHeight="1" x14ac:dyDescent="0.2">
      <c r="A41" s="18"/>
      <c r="B41" s="18"/>
      <c r="C41" s="18"/>
      <c r="D41" s="18"/>
      <c r="E41" s="21"/>
      <c r="F41" s="18"/>
      <c r="G41" s="18"/>
      <c r="H41" s="18"/>
      <c r="I41" s="18"/>
      <c r="J41" s="18"/>
    </row>
    <row r="42" spans="1:10" ht="12" customHeight="1" x14ac:dyDescent="0.2">
      <c r="A42" s="18"/>
      <c r="B42" s="18"/>
      <c r="C42" s="18"/>
      <c r="D42" s="18" t="s">
        <v>1</v>
      </c>
      <c r="E42" s="21"/>
      <c r="F42" s="18"/>
      <c r="G42" s="18"/>
      <c r="H42" s="18"/>
      <c r="I42" s="16">
        <v>1000</v>
      </c>
      <c r="J42" s="18"/>
    </row>
    <row r="43" spans="1:10" ht="12" customHeight="1" x14ac:dyDescent="0.2">
      <c r="A43" s="18"/>
      <c r="B43" s="18"/>
      <c r="C43" s="18"/>
      <c r="D43" s="18"/>
      <c r="E43" s="21"/>
      <c r="F43" s="18"/>
      <c r="G43" s="18"/>
      <c r="H43" s="18"/>
      <c r="I43" s="18"/>
      <c r="J43" s="18"/>
    </row>
    <row r="44" spans="1:10" ht="12" customHeight="1" x14ac:dyDescent="0.25">
      <c r="A44" s="18"/>
      <c r="B44" s="18"/>
      <c r="C44" s="18"/>
      <c r="D44" s="18" t="s">
        <v>17</v>
      </c>
      <c r="E44" s="21"/>
      <c r="F44" s="18"/>
      <c r="G44" s="18"/>
      <c r="H44" s="18"/>
      <c r="I44" s="1" t="s">
        <v>16</v>
      </c>
      <c r="J44" s="18"/>
    </row>
    <row r="45" spans="1:10" ht="12" customHeight="1" x14ac:dyDescent="0.2">
      <c r="A45" s="18"/>
      <c r="B45" s="18"/>
      <c r="C45" s="18"/>
      <c r="D45" s="18"/>
      <c r="E45" s="21"/>
      <c r="F45" s="18"/>
      <c r="G45" s="18"/>
      <c r="H45" s="18"/>
      <c r="I45" s="18"/>
      <c r="J45" s="18"/>
    </row>
    <row r="46" spans="1:10" ht="12" customHeight="1" x14ac:dyDescent="0.2">
      <c r="A46" s="18"/>
      <c r="B46" s="18"/>
      <c r="C46" s="18"/>
      <c r="D46" s="18" t="s">
        <v>18</v>
      </c>
      <c r="E46" s="21"/>
      <c r="F46" s="18"/>
      <c r="G46" s="18"/>
      <c r="H46" s="18"/>
      <c r="I46" s="8" t="s">
        <v>16</v>
      </c>
      <c r="J46" s="18"/>
    </row>
    <row r="47" spans="1:10" ht="12" customHeight="1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</row>
    <row r="48" spans="1:10" ht="12" customHeight="1" x14ac:dyDescent="0.2">
      <c r="A48" s="8"/>
      <c r="B48" s="8"/>
      <c r="C48" s="8" t="s">
        <v>0</v>
      </c>
      <c r="D48" s="8"/>
      <c r="E48" s="8"/>
      <c r="F48" s="8"/>
      <c r="G48" s="8"/>
      <c r="H48" s="8"/>
      <c r="I48" s="8"/>
      <c r="J48" s="8"/>
    </row>
    <row r="49" ht="12" customHeight="1" x14ac:dyDescent="0.2"/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outlinePr summaryBelow="0"/>
  </sheetPr>
  <dimension ref="A1:U853"/>
  <sheetViews>
    <sheetView showGridLines="0" zoomScale="85" zoomScaleNormal="85" zoomScalePageLayoutView="85" workbookViewId="0">
      <pane ySplit="8" topLeftCell="A13" activePane="bottomLeft" state="frozen"/>
      <selection pane="bottomLeft" activeCell="R14" sqref="R14"/>
    </sheetView>
  </sheetViews>
  <sheetFormatPr defaultColWidth="8.85546875" defaultRowHeight="12.75" x14ac:dyDescent="0.2"/>
  <cols>
    <col min="1" max="1" width="7.28515625" style="32" customWidth="1"/>
    <col min="2" max="2" width="4.7109375" style="32" customWidth="1"/>
    <col min="3" max="3" width="3.7109375" style="32" customWidth="1"/>
    <col min="4" max="4" width="40.7109375" style="32" customWidth="1"/>
    <col min="5" max="6" width="12.7109375" style="32" customWidth="1"/>
    <col min="7" max="7" width="3.7109375" style="32" customWidth="1"/>
    <col min="8" max="8" width="10.7109375" style="33" customWidth="1"/>
    <col min="9" max="9" width="12.7109375" style="32" customWidth="1"/>
    <col min="10" max="10" width="15.7109375" style="32" customWidth="1"/>
    <col min="11" max="17" width="8.85546875" style="32"/>
    <col min="18" max="18" width="9.85546875" style="32" bestFit="1" customWidth="1"/>
    <col min="19" max="16384" width="8.85546875" style="32"/>
  </cols>
  <sheetData>
    <row r="1" spans="1:21" s="2" customFormat="1" ht="23.25" x14ac:dyDescent="0.35">
      <c r="A1" s="26" t="s">
        <v>24</v>
      </c>
      <c r="B1" s="25"/>
      <c r="C1" s="25"/>
      <c r="D1" s="25"/>
      <c r="E1" s="25"/>
      <c r="F1" s="25"/>
      <c r="G1" s="25"/>
      <c r="H1" s="25"/>
      <c r="I1" s="25"/>
      <c r="J1" s="25"/>
    </row>
    <row r="2" spans="1:21" s="3" customFormat="1" ht="18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21" s="2" customFormat="1" ht="18" customHeight="1" x14ac:dyDescent="0.25">
      <c r="A3" s="28"/>
      <c r="B3" s="25"/>
      <c r="C3" s="29"/>
      <c r="D3" s="25"/>
      <c r="E3" s="25"/>
      <c r="F3" s="25"/>
      <c r="G3" s="25"/>
      <c r="H3" s="25"/>
      <c r="I3" s="25"/>
      <c r="J3" s="25"/>
    </row>
    <row r="4" spans="1:21" s="4" customFormat="1" ht="12" customHeight="1" x14ac:dyDescent="0.2"/>
    <row r="5" spans="1:21" s="4" customFormat="1" ht="12" customHeight="1" x14ac:dyDescent="0.2"/>
    <row r="6" spans="1:21" s="4" customFormat="1" ht="12" customHeight="1" x14ac:dyDescent="0.2"/>
    <row r="7" spans="1:21" s="4" customFormat="1" ht="12" customHeight="1" x14ac:dyDescent="0.2"/>
    <row r="8" spans="1:21" s="4" customFormat="1" ht="12" customHeight="1" x14ac:dyDescent="0.2">
      <c r="E8" s="6"/>
      <c r="H8" s="5"/>
    </row>
    <row r="9" spans="1:21" s="4" customFormat="1" ht="12" customHeight="1" x14ac:dyDescent="0.2">
      <c r="E9" s="6"/>
      <c r="H9" s="5"/>
    </row>
    <row r="10" spans="1:21" s="4" customFormat="1" ht="12" customHeight="1" x14ac:dyDescent="0.2">
      <c r="E10" s="6"/>
      <c r="H10" s="5"/>
    </row>
    <row r="11" spans="1:21" s="2" customFormat="1" ht="12" customHeight="1" x14ac:dyDescent="0.2">
      <c r="A11" s="8">
        <f>MAX(A$3:A8)+0.01</f>
        <v>0.01</v>
      </c>
      <c r="B11" s="8"/>
      <c r="C11" s="8" t="s">
        <v>23</v>
      </c>
      <c r="D11" s="8"/>
      <c r="E11" s="8"/>
      <c r="F11" s="8"/>
      <c r="G11" s="8"/>
      <c r="H11" s="8"/>
      <c r="I11" s="8"/>
      <c r="J11" s="8"/>
    </row>
    <row r="12" spans="1:21" ht="12" customHeight="1" x14ac:dyDescent="0.2">
      <c r="A12" s="30"/>
      <c r="B12" s="30"/>
      <c r="C12" s="30"/>
      <c r="D12" s="30"/>
      <c r="E12" s="30"/>
      <c r="F12" s="30"/>
      <c r="G12" s="30"/>
      <c r="H12" s="31"/>
      <c r="I12" s="30"/>
      <c r="J12" s="30"/>
    </row>
    <row r="13" spans="1:21" x14ac:dyDescent="0.2">
      <c r="A13" s="30"/>
      <c r="B13" s="30"/>
      <c r="C13" s="30"/>
      <c r="D13" s="30"/>
      <c r="E13" s="30" t="s">
        <v>4283</v>
      </c>
      <c r="F13" s="30" t="s">
        <v>4282</v>
      </c>
      <c r="G13" s="30" t="s">
        <v>4284</v>
      </c>
      <c r="H13" s="31" t="s">
        <v>4286</v>
      </c>
      <c r="I13" s="30" t="s">
        <v>4285</v>
      </c>
      <c r="J13" s="30"/>
      <c r="K13" s="32" t="s">
        <v>4293</v>
      </c>
      <c r="N13" s="43" t="s">
        <v>4283</v>
      </c>
      <c r="O13" s="43" t="s">
        <v>4282</v>
      </c>
      <c r="P13" s="43" t="s">
        <v>4284</v>
      </c>
      <c r="Q13" s="43" t="s">
        <v>4286</v>
      </c>
      <c r="R13" s="43" t="s">
        <v>4285</v>
      </c>
      <c r="S13" s="43" t="s">
        <v>4294</v>
      </c>
      <c r="U13" s="32" t="s">
        <v>4295</v>
      </c>
    </row>
    <row r="14" spans="1:21" x14ac:dyDescent="0.2">
      <c r="A14" s="30"/>
      <c r="B14" s="30"/>
      <c r="C14" s="30"/>
      <c r="D14" s="30"/>
      <c r="E14" s="30" t="s">
        <v>4252</v>
      </c>
      <c r="F14" s="30" t="s">
        <v>32</v>
      </c>
      <c r="G14" s="30" t="s">
        <v>28</v>
      </c>
      <c r="H14" s="33" t="s">
        <v>34</v>
      </c>
      <c r="I14" s="41">
        <v>0.29166666666666669</v>
      </c>
      <c r="J14" s="30" t="str">
        <f>E14&amp;F14&amp;G14</f>
        <v>RIM</v>
      </c>
      <c r="N14" s="32" t="s">
        <v>48</v>
      </c>
      <c r="O14" s="32" t="s">
        <v>32</v>
      </c>
      <c r="P14" s="32" t="s">
        <v>47</v>
      </c>
      <c r="Q14" s="32" t="s">
        <v>34</v>
      </c>
      <c r="R14" s="44">
        <v>0.29166666666666669</v>
      </c>
      <c r="S14" s="43" t="s">
        <v>4276</v>
      </c>
      <c r="T14" s="32">
        <f>1+(S14=S13)*T13</f>
        <v>1</v>
      </c>
      <c r="U14" s="32" t="str">
        <f>S14&amp;T14</f>
        <v>BIA1</v>
      </c>
    </row>
    <row r="15" spans="1:21" x14ac:dyDescent="0.2">
      <c r="A15" s="30"/>
      <c r="B15" s="30"/>
      <c r="C15" s="30"/>
      <c r="D15" s="30"/>
      <c r="E15" s="30" t="s">
        <v>4252</v>
      </c>
      <c r="F15" s="30" t="s">
        <v>32</v>
      </c>
      <c r="G15" s="30" t="s">
        <v>29</v>
      </c>
      <c r="H15" s="33" t="s">
        <v>34</v>
      </c>
      <c r="I15" s="41">
        <v>0.2986111111111111</v>
      </c>
      <c r="J15" s="30" t="str">
        <f t="shared" ref="J15:J78" si="0">E15&amp;F15&amp;G15</f>
        <v>RIL</v>
      </c>
      <c r="N15" s="32" t="s">
        <v>48</v>
      </c>
      <c r="O15" s="32" t="s">
        <v>32</v>
      </c>
      <c r="P15" s="32" t="s">
        <v>47</v>
      </c>
      <c r="Q15" s="32" t="s">
        <v>34</v>
      </c>
      <c r="R15" s="44">
        <v>0.30555555555555558</v>
      </c>
      <c r="S15" s="43" t="s">
        <v>4276</v>
      </c>
      <c r="T15" s="32">
        <f t="shared" ref="T15:T78" si="1">1+(S15=S14)*T14</f>
        <v>2</v>
      </c>
      <c r="U15" s="32" t="str">
        <f t="shared" ref="U15:U78" si="2">S15&amp;T15</f>
        <v>BIA2</v>
      </c>
    </row>
    <row r="16" spans="1:21" x14ac:dyDescent="0.2">
      <c r="A16" s="30"/>
      <c r="B16" s="30"/>
      <c r="C16" s="30"/>
      <c r="D16" s="30"/>
      <c r="E16" s="30" t="s">
        <v>4252</v>
      </c>
      <c r="F16" s="30" t="s">
        <v>32</v>
      </c>
      <c r="G16" s="30" t="s">
        <v>30</v>
      </c>
      <c r="H16" s="33" t="s">
        <v>34</v>
      </c>
      <c r="I16" s="41">
        <v>0.3034722222222222</v>
      </c>
      <c r="J16" s="30" t="str">
        <f t="shared" si="0"/>
        <v>RIK</v>
      </c>
      <c r="N16" s="32" t="s">
        <v>48</v>
      </c>
      <c r="O16" s="32" t="s">
        <v>32</v>
      </c>
      <c r="P16" s="32" t="s">
        <v>47</v>
      </c>
      <c r="Q16" s="32" t="s">
        <v>34</v>
      </c>
      <c r="R16" s="44">
        <v>0.31944444444444448</v>
      </c>
      <c r="S16" s="43" t="s">
        <v>4276</v>
      </c>
      <c r="T16" s="32">
        <f t="shared" si="1"/>
        <v>3</v>
      </c>
      <c r="U16" s="32" t="str">
        <f t="shared" si="2"/>
        <v>BIA3</v>
      </c>
    </row>
    <row r="17" spans="1:21" x14ac:dyDescent="0.2">
      <c r="A17" s="30"/>
      <c r="B17" s="30"/>
      <c r="C17" s="30"/>
      <c r="D17" s="30"/>
      <c r="E17" s="30" t="s">
        <v>4252</v>
      </c>
      <c r="F17" s="30" t="s">
        <v>32</v>
      </c>
      <c r="G17" s="30" t="s">
        <v>31</v>
      </c>
      <c r="H17" s="33" t="s">
        <v>34</v>
      </c>
      <c r="I17" s="41">
        <v>0.30763888888888885</v>
      </c>
      <c r="J17" s="30" t="str">
        <f t="shared" si="0"/>
        <v>RIJ</v>
      </c>
      <c r="N17" s="32" t="s">
        <v>48</v>
      </c>
      <c r="O17" s="32" t="s">
        <v>32</v>
      </c>
      <c r="P17" s="32" t="s">
        <v>47</v>
      </c>
      <c r="Q17" s="32" t="s">
        <v>34</v>
      </c>
      <c r="R17" s="44">
        <v>0.33333333333333337</v>
      </c>
      <c r="S17" s="43" t="s">
        <v>4276</v>
      </c>
      <c r="T17" s="32">
        <f t="shared" si="1"/>
        <v>4</v>
      </c>
      <c r="U17" s="32" t="str">
        <f t="shared" si="2"/>
        <v>BIA4</v>
      </c>
    </row>
    <row r="18" spans="1:21" x14ac:dyDescent="0.2">
      <c r="A18" s="30"/>
      <c r="B18" s="30"/>
      <c r="C18" s="30"/>
      <c r="D18" s="30"/>
      <c r="E18" s="30" t="s">
        <v>4252</v>
      </c>
      <c r="F18" s="30" t="s">
        <v>32</v>
      </c>
      <c r="G18" s="30" t="s">
        <v>32</v>
      </c>
      <c r="H18" s="33" t="s">
        <v>34</v>
      </c>
      <c r="I18" s="41">
        <v>0.3118055555555555</v>
      </c>
      <c r="J18" s="30" t="str">
        <f t="shared" si="0"/>
        <v>RII</v>
      </c>
      <c r="N18" s="32" t="s">
        <v>48</v>
      </c>
      <c r="O18" s="32" t="s">
        <v>32</v>
      </c>
      <c r="P18" s="32" t="s">
        <v>47</v>
      </c>
      <c r="Q18" s="32" t="s">
        <v>34</v>
      </c>
      <c r="R18" s="44">
        <v>0.34722222222222227</v>
      </c>
      <c r="S18" s="43" t="s">
        <v>4276</v>
      </c>
      <c r="T18" s="32">
        <f t="shared" si="1"/>
        <v>5</v>
      </c>
      <c r="U18" s="32" t="str">
        <f t="shared" si="2"/>
        <v>BIA5</v>
      </c>
    </row>
    <row r="19" spans="1:21" x14ac:dyDescent="0.2">
      <c r="A19" s="30"/>
      <c r="B19" s="30"/>
      <c r="C19" s="30"/>
      <c r="D19" s="30"/>
      <c r="E19" s="30" t="s">
        <v>4252</v>
      </c>
      <c r="F19" s="30" t="s">
        <v>32</v>
      </c>
      <c r="G19" s="30" t="s">
        <v>33</v>
      </c>
      <c r="H19" s="33" t="s">
        <v>34</v>
      </c>
      <c r="I19" s="41">
        <v>0.31458333333333327</v>
      </c>
      <c r="J19" s="30" t="str">
        <f t="shared" si="0"/>
        <v>RIH</v>
      </c>
      <c r="N19" s="32" t="s">
        <v>48</v>
      </c>
      <c r="O19" s="32" t="s">
        <v>32</v>
      </c>
      <c r="P19" s="32" t="s">
        <v>47</v>
      </c>
      <c r="Q19" s="32" t="s">
        <v>34</v>
      </c>
      <c r="R19" s="44">
        <v>0.36111111111111116</v>
      </c>
      <c r="S19" s="43" t="s">
        <v>4276</v>
      </c>
      <c r="T19" s="32">
        <f t="shared" si="1"/>
        <v>6</v>
      </c>
      <c r="U19" s="32" t="str">
        <f t="shared" si="2"/>
        <v>BIA6</v>
      </c>
    </row>
    <row r="20" spans="1:21" x14ac:dyDescent="0.2">
      <c r="A20" s="30"/>
      <c r="B20" s="30"/>
      <c r="C20" s="30"/>
      <c r="D20" s="30"/>
      <c r="E20" s="30" t="str">
        <f t="shared" ref="E20:F20" si="3">E14</f>
        <v>R</v>
      </c>
      <c r="F20" s="30" t="str">
        <f t="shared" si="3"/>
        <v>I</v>
      </c>
      <c r="G20" s="30" t="str">
        <f>G14</f>
        <v>M</v>
      </c>
      <c r="H20" s="33" t="str">
        <f t="shared" ref="H20:H25" si="4">H14</f>
        <v xml:space="preserve">AM </v>
      </c>
      <c r="I20" s="41">
        <f>I14+VLOOKUP(H20,Schedule!$B$9:$C$12,2,0)/24/60</f>
        <v>0.30555555555555558</v>
      </c>
      <c r="J20" s="30" t="str">
        <f t="shared" si="0"/>
        <v>RIM</v>
      </c>
      <c r="N20" s="32" t="s">
        <v>48</v>
      </c>
      <c r="O20" s="32" t="s">
        <v>32</v>
      </c>
      <c r="P20" s="32" t="s">
        <v>47</v>
      </c>
      <c r="Q20" s="32" t="s">
        <v>35</v>
      </c>
      <c r="R20" s="44">
        <v>0.37500000000000006</v>
      </c>
      <c r="S20" s="43" t="s">
        <v>4276</v>
      </c>
      <c r="T20" s="32">
        <f t="shared" si="1"/>
        <v>7</v>
      </c>
      <c r="U20" s="32" t="str">
        <f t="shared" si="2"/>
        <v>BIA7</v>
      </c>
    </row>
    <row r="21" spans="1:21" x14ac:dyDescent="0.2">
      <c r="A21" s="30"/>
      <c r="B21" s="30"/>
      <c r="C21" s="30"/>
      <c r="D21" s="30"/>
      <c r="E21" s="30" t="str">
        <f t="shared" ref="E21:G84" si="5">E15</f>
        <v>R</v>
      </c>
      <c r="F21" s="30" t="str">
        <f t="shared" si="5"/>
        <v>I</v>
      </c>
      <c r="G21" s="30" t="str">
        <f t="shared" si="5"/>
        <v>L</v>
      </c>
      <c r="H21" s="33" t="str">
        <f t="shared" si="4"/>
        <v xml:space="preserve">AM </v>
      </c>
      <c r="I21" s="41">
        <f>I15+VLOOKUP(H21,Schedule!$B$9:$C$12,2,0)/24/60</f>
        <v>0.3125</v>
      </c>
      <c r="J21" s="30" t="str">
        <f t="shared" si="0"/>
        <v>RIL</v>
      </c>
      <c r="N21" s="32" t="s">
        <v>48</v>
      </c>
      <c r="O21" s="32" t="s">
        <v>32</v>
      </c>
      <c r="P21" s="32" t="s">
        <v>47</v>
      </c>
      <c r="Q21" s="32" t="s">
        <v>35</v>
      </c>
      <c r="R21" s="44">
        <v>0.39583333333333337</v>
      </c>
      <c r="S21" s="43" t="s">
        <v>4276</v>
      </c>
      <c r="T21" s="32">
        <f t="shared" si="1"/>
        <v>8</v>
      </c>
      <c r="U21" s="32" t="str">
        <f t="shared" si="2"/>
        <v>BIA8</v>
      </c>
    </row>
    <row r="22" spans="1:21" x14ac:dyDescent="0.2">
      <c r="A22" s="30"/>
      <c r="B22" s="30"/>
      <c r="C22" s="30"/>
      <c r="D22" s="30"/>
      <c r="E22" s="30" t="str">
        <f t="shared" si="5"/>
        <v>R</v>
      </c>
      <c r="F22" s="30" t="str">
        <f t="shared" si="5"/>
        <v>I</v>
      </c>
      <c r="G22" s="30" t="str">
        <f t="shared" si="5"/>
        <v>K</v>
      </c>
      <c r="H22" s="33" t="str">
        <f t="shared" si="4"/>
        <v xml:space="preserve">AM </v>
      </c>
      <c r="I22" s="41">
        <f>I16+VLOOKUP(H22,Schedule!$B$9:$C$12,2,0)/24/60</f>
        <v>0.31736111111111109</v>
      </c>
      <c r="J22" s="30" t="str">
        <f t="shared" si="0"/>
        <v>RIK</v>
      </c>
      <c r="N22" s="32" t="s">
        <v>48</v>
      </c>
      <c r="O22" s="32" t="s">
        <v>32</v>
      </c>
      <c r="P22" s="32" t="s">
        <v>47</v>
      </c>
      <c r="Q22" s="32" t="s">
        <v>35</v>
      </c>
      <c r="R22" s="44">
        <v>0.41666666666666669</v>
      </c>
      <c r="S22" s="43" t="s">
        <v>4276</v>
      </c>
      <c r="T22" s="32">
        <f t="shared" si="1"/>
        <v>9</v>
      </c>
      <c r="U22" s="32" t="str">
        <f t="shared" si="2"/>
        <v>BIA9</v>
      </c>
    </row>
    <row r="23" spans="1:21" x14ac:dyDescent="0.2">
      <c r="A23" s="30"/>
      <c r="B23" s="30"/>
      <c r="C23" s="30"/>
      <c r="D23" s="30"/>
      <c r="E23" s="30" t="str">
        <f t="shared" si="5"/>
        <v>R</v>
      </c>
      <c r="F23" s="30" t="str">
        <f t="shared" si="5"/>
        <v>I</v>
      </c>
      <c r="G23" s="30" t="str">
        <f t="shared" si="5"/>
        <v>J</v>
      </c>
      <c r="H23" s="33" t="str">
        <f t="shared" si="4"/>
        <v xml:space="preserve">AM </v>
      </c>
      <c r="I23" s="41">
        <f>I17+VLOOKUP(H23,Schedule!$B$9:$C$12,2,0)/24/60</f>
        <v>0.32152777777777775</v>
      </c>
      <c r="J23" s="30" t="str">
        <f t="shared" si="0"/>
        <v>RIJ</v>
      </c>
      <c r="N23" s="32" t="s">
        <v>48</v>
      </c>
      <c r="O23" s="32" t="s">
        <v>32</v>
      </c>
      <c r="P23" s="32" t="s">
        <v>47</v>
      </c>
      <c r="Q23" s="32" t="s">
        <v>35</v>
      </c>
      <c r="R23" s="44">
        <v>0.4375</v>
      </c>
      <c r="S23" s="43" t="s">
        <v>4276</v>
      </c>
      <c r="T23" s="32">
        <f t="shared" si="1"/>
        <v>10</v>
      </c>
      <c r="U23" s="32" t="str">
        <f t="shared" si="2"/>
        <v>BIA10</v>
      </c>
    </row>
    <row r="24" spans="1:21" x14ac:dyDescent="0.2">
      <c r="A24" s="30"/>
      <c r="B24" s="30"/>
      <c r="C24" s="30"/>
      <c r="D24" s="30"/>
      <c r="E24" s="30" t="str">
        <f t="shared" si="5"/>
        <v>R</v>
      </c>
      <c r="F24" s="30" t="str">
        <f t="shared" si="5"/>
        <v>I</v>
      </c>
      <c r="G24" s="30" t="str">
        <f t="shared" si="5"/>
        <v>I</v>
      </c>
      <c r="H24" s="33" t="str">
        <f t="shared" si="4"/>
        <v xml:space="preserve">AM </v>
      </c>
      <c r="I24" s="41">
        <f>I18+VLOOKUP(H24,Schedule!$B$9:$C$12,2,0)/24/60</f>
        <v>0.3256944444444444</v>
      </c>
      <c r="J24" s="30" t="str">
        <f t="shared" si="0"/>
        <v>RII</v>
      </c>
      <c r="N24" s="32" t="s">
        <v>48</v>
      </c>
      <c r="O24" s="32" t="s">
        <v>32</v>
      </c>
      <c r="P24" s="32" t="s">
        <v>47</v>
      </c>
      <c r="Q24" s="32" t="s">
        <v>35</v>
      </c>
      <c r="R24" s="44">
        <v>0.45833333333333331</v>
      </c>
      <c r="S24" s="43" t="s">
        <v>4276</v>
      </c>
      <c r="T24" s="32">
        <f t="shared" si="1"/>
        <v>11</v>
      </c>
      <c r="U24" s="32" t="str">
        <f t="shared" si="2"/>
        <v>BIA11</v>
      </c>
    </row>
    <row r="25" spans="1:21" x14ac:dyDescent="0.2">
      <c r="A25" s="30"/>
      <c r="B25" s="30"/>
      <c r="C25" s="30"/>
      <c r="D25" s="30"/>
      <c r="E25" s="30" t="str">
        <f t="shared" si="5"/>
        <v>R</v>
      </c>
      <c r="F25" s="30" t="str">
        <f t="shared" si="5"/>
        <v>I</v>
      </c>
      <c r="G25" s="30" t="str">
        <f t="shared" si="5"/>
        <v>H</v>
      </c>
      <c r="H25" s="33" t="str">
        <f t="shared" si="4"/>
        <v xml:space="preserve">AM </v>
      </c>
      <c r="I25" s="41">
        <f>I19+VLOOKUP(H25,Schedule!$B$9:$C$12,2,0)/24/60</f>
        <v>0.32847222222222217</v>
      </c>
      <c r="J25" s="30" t="str">
        <f t="shared" si="0"/>
        <v>RIH</v>
      </c>
      <c r="N25" s="32" t="s">
        <v>48</v>
      </c>
      <c r="O25" s="32" t="s">
        <v>32</v>
      </c>
      <c r="P25" s="32" t="s">
        <v>47</v>
      </c>
      <c r="Q25" s="32" t="s">
        <v>35</v>
      </c>
      <c r="R25" s="44">
        <v>0.47916666666666663</v>
      </c>
      <c r="S25" s="43" t="s">
        <v>4276</v>
      </c>
      <c r="T25" s="32">
        <f t="shared" si="1"/>
        <v>12</v>
      </c>
      <c r="U25" s="32" t="str">
        <f t="shared" si="2"/>
        <v>BIA12</v>
      </c>
    </row>
    <row r="26" spans="1:21" x14ac:dyDescent="0.2">
      <c r="A26" s="30"/>
      <c r="B26" s="30"/>
      <c r="C26" s="30"/>
      <c r="D26" s="30"/>
      <c r="E26" s="30" t="str">
        <f t="shared" ref="E26:F26" si="6">E20</f>
        <v>R</v>
      </c>
      <c r="F26" s="30" t="str">
        <f t="shared" si="6"/>
        <v>I</v>
      </c>
      <c r="G26" s="30" t="str">
        <f t="shared" si="5"/>
        <v>M</v>
      </c>
      <c r="H26" s="33" t="str">
        <f t="shared" ref="H26:H31" si="7">H20</f>
        <v xml:space="preserve">AM </v>
      </c>
      <c r="I26" s="41">
        <f>I20+VLOOKUP(H26,Schedule!$B$9:$C$12,2,0)/24/60</f>
        <v>0.31944444444444448</v>
      </c>
      <c r="J26" s="30" t="str">
        <f t="shared" si="0"/>
        <v>RIM</v>
      </c>
      <c r="N26" s="32" t="s">
        <v>48</v>
      </c>
      <c r="O26" s="32" t="s">
        <v>32</v>
      </c>
      <c r="P26" s="32" t="s">
        <v>47</v>
      </c>
      <c r="Q26" s="32" t="s">
        <v>35</v>
      </c>
      <c r="R26" s="44">
        <v>0.49999999999999994</v>
      </c>
      <c r="S26" s="43" t="s">
        <v>4276</v>
      </c>
      <c r="T26" s="32">
        <f t="shared" si="1"/>
        <v>13</v>
      </c>
      <c r="U26" s="32" t="str">
        <f t="shared" si="2"/>
        <v>BIA13</v>
      </c>
    </row>
    <row r="27" spans="1:21" x14ac:dyDescent="0.2">
      <c r="A27" s="30"/>
      <c r="B27" s="30"/>
      <c r="C27" s="30"/>
      <c r="D27" s="30"/>
      <c r="E27" s="30" t="str">
        <f t="shared" si="5"/>
        <v>R</v>
      </c>
      <c r="F27" s="30" t="str">
        <f t="shared" si="5"/>
        <v>I</v>
      </c>
      <c r="G27" s="30" t="str">
        <f t="shared" si="5"/>
        <v>L</v>
      </c>
      <c r="H27" s="33" t="str">
        <f t="shared" si="7"/>
        <v xml:space="preserve">AM </v>
      </c>
      <c r="I27" s="41">
        <f>I21+VLOOKUP(H27,Schedule!$B$9:$C$12,2,0)/24/60</f>
        <v>0.3263888888888889</v>
      </c>
      <c r="J27" s="30" t="str">
        <f t="shared" si="0"/>
        <v>RIL</v>
      </c>
      <c r="N27" s="32" t="s">
        <v>48</v>
      </c>
      <c r="O27" s="32" t="s">
        <v>32</v>
      </c>
      <c r="P27" s="32" t="s">
        <v>47</v>
      </c>
      <c r="Q27" s="32" t="s">
        <v>35</v>
      </c>
      <c r="R27" s="44">
        <v>0.52083333333333326</v>
      </c>
      <c r="S27" s="43" t="s">
        <v>4276</v>
      </c>
      <c r="T27" s="32">
        <f t="shared" si="1"/>
        <v>14</v>
      </c>
      <c r="U27" s="32" t="str">
        <f t="shared" si="2"/>
        <v>BIA14</v>
      </c>
    </row>
    <row r="28" spans="1:21" x14ac:dyDescent="0.2">
      <c r="A28" s="30"/>
      <c r="B28" s="30"/>
      <c r="C28" s="30"/>
      <c r="D28" s="30"/>
      <c r="E28" s="30" t="str">
        <f t="shared" si="5"/>
        <v>R</v>
      </c>
      <c r="F28" s="30" t="str">
        <f t="shared" si="5"/>
        <v>I</v>
      </c>
      <c r="G28" s="30" t="str">
        <f t="shared" si="5"/>
        <v>K</v>
      </c>
      <c r="H28" s="33" t="str">
        <f t="shared" si="7"/>
        <v xml:space="preserve">AM </v>
      </c>
      <c r="I28" s="41">
        <f>I22+VLOOKUP(H28,Schedule!$B$9:$C$12,2,0)/24/60</f>
        <v>0.33124999999999999</v>
      </c>
      <c r="J28" s="30" t="str">
        <f t="shared" si="0"/>
        <v>RIK</v>
      </c>
      <c r="N28" s="32" t="s">
        <v>48</v>
      </c>
      <c r="O28" s="32" t="s">
        <v>32</v>
      </c>
      <c r="P28" s="32" t="s">
        <v>47</v>
      </c>
      <c r="Q28" s="32" t="s">
        <v>35</v>
      </c>
      <c r="R28" s="44">
        <v>0.54166666666666663</v>
      </c>
      <c r="S28" s="43" t="s">
        <v>4276</v>
      </c>
      <c r="T28" s="32">
        <f t="shared" si="1"/>
        <v>15</v>
      </c>
      <c r="U28" s="32" t="str">
        <f t="shared" si="2"/>
        <v>BIA15</v>
      </c>
    </row>
    <row r="29" spans="1:21" x14ac:dyDescent="0.2">
      <c r="A29" s="30"/>
      <c r="B29" s="30"/>
      <c r="C29" s="30"/>
      <c r="D29" s="30"/>
      <c r="E29" s="30" t="str">
        <f t="shared" si="5"/>
        <v>R</v>
      </c>
      <c r="F29" s="30" t="str">
        <f t="shared" si="5"/>
        <v>I</v>
      </c>
      <c r="G29" s="30" t="str">
        <f t="shared" si="5"/>
        <v>J</v>
      </c>
      <c r="H29" s="33" t="str">
        <f t="shared" si="7"/>
        <v xml:space="preserve">AM </v>
      </c>
      <c r="I29" s="41">
        <f>I23+VLOOKUP(H29,Schedule!$B$9:$C$12,2,0)/24/60</f>
        <v>0.33541666666666664</v>
      </c>
      <c r="J29" s="30" t="str">
        <f t="shared" si="0"/>
        <v>RIJ</v>
      </c>
      <c r="N29" s="32" t="s">
        <v>48</v>
      </c>
      <c r="O29" s="32" t="s">
        <v>32</v>
      </c>
      <c r="P29" s="32" t="s">
        <v>47</v>
      </c>
      <c r="Q29" s="32" t="s">
        <v>35</v>
      </c>
      <c r="R29" s="44">
        <v>0.5625</v>
      </c>
      <c r="S29" s="43" t="s">
        <v>4276</v>
      </c>
      <c r="T29" s="32">
        <f t="shared" si="1"/>
        <v>16</v>
      </c>
      <c r="U29" s="32" t="str">
        <f t="shared" si="2"/>
        <v>BIA16</v>
      </c>
    </row>
    <row r="30" spans="1:21" x14ac:dyDescent="0.2">
      <c r="A30" s="30"/>
      <c r="B30" s="30"/>
      <c r="C30" s="30"/>
      <c r="D30" s="30"/>
      <c r="E30" s="30" t="str">
        <f t="shared" si="5"/>
        <v>R</v>
      </c>
      <c r="F30" s="30" t="str">
        <f t="shared" si="5"/>
        <v>I</v>
      </c>
      <c r="G30" s="30" t="str">
        <f t="shared" si="5"/>
        <v>I</v>
      </c>
      <c r="H30" s="33" t="str">
        <f t="shared" si="7"/>
        <v xml:space="preserve">AM </v>
      </c>
      <c r="I30" s="41">
        <f>I24+VLOOKUP(H30,Schedule!$B$9:$C$12,2,0)/24/60</f>
        <v>0.33958333333333329</v>
      </c>
      <c r="J30" s="30" t="str">
        <f t="shared" si="0"/>
        <v>RII</v>
      </c>
      <c r="N30" s="32" t="s">
        <v>48</v>
      </c>
      <c r="O30" s="32" t="s">
        <v>32</v>
      </c>
      <c r="P30" s="32" t="s">
        <v>47</v>
      </c>
      <c r="Q30" s="32" t="s">
        <v>35</v>
      </c>
      <c r="R30" s="44">
        <v>0.58333333333333337</v>
      </c>
      <c r="S30" s="43" t="s">
        <v>4276</v>
      </c>
      <c r="T30" s="32">
        <f t="shared" si="1"/>
        <v>17</v>
      </c>
      <c r="U30" s="32" t="str">
        <f t="shared" si="2"/>
        <v>BIA17</v>
      </c>
    </row>
    <row r="31" spans="1:21" x14ac:dyDescent="0.2">
      <c r="A31" s="30"/>
      <c r="B31" s="30"/>
      <c r="C31" s="30"/>
      <c r="D31" s="30"/>
      <c r="E31" s="30" t="str">
        <f t="shared" si="5"/>
        <v>R</v>
      </c>
      <c r="F31" s="30" t="str">
        <f t="shared" si="5"/>
        <v>I</v>
      </c>
      <c r="G31" s="30" t="str">
        <f t="shared" si="5"/>
        <v>H</v>
      </c>
      <c r="H31" s="33" t="str">
        <f t="shared" si="7"/>
        <v xml:space="preserve">AM </v>
      </c>
      <c r="I31" s="41">
        <f>I25+VLOOKUP(H31,Schedule!$B$9:$C$12,2,0)/24/60</f>
        <v>0.34236111111111106</v>
      </c>
      <c r="J31" s="30" t="str">
        <f t="shared" si="0"/>
        <v>RIH</v>
      </c>
      <c r="N31" s="32" t="s">
        <v>48</v>
      </c>
      <c r="O31" s="32" t="s">
        <v>32</v>
      </c>
      <c r="P31" s="32" t="s">
        <v>47</v>
      </c>
      <c r="Q31" s="32" t="s">
        <v>35</v>
      </c>
      <c r="R31" s="44">
        <v>0.60416666666666674</v>
      </c>
      <c r="S31" s="43" t="s">
        <v>4276</v>
      </c>
      <c r="T31" s="32">
        <f t="shared" si="1"/>
        <v>18</v>
      </c>
      <c r="U31" s="32" t="str">
        <f t="shared" si="2"/>
        <v>BIA18</v>
      </c>
    </row>
    <row r="32" spans="1:21" x14ac:dyDescent="0.2">
      <c r="A32" s="30"/>
      <c r="B32" s="30"/>
      <c r="C32" s="30"/>
      <c r="D32" s="30"/>
      <c r="E32" s="30" t="str">
        <f t="shared" ref="E32:F32" si="8">E26</f>
        <v>R</v>
      </c>
      <c r="F32" s="30" t="str">
        <f t="shared" si="8"/>
        <v>I</v>
      </c>
      <c r="G32" s="30" t="str">
        <f t="shared" si="5"/>
        <v>M</v>
      </c>
      <c r="H32" s="33" t="str">
        <f t="shared" ref="H32:H37" si="9">H26</f>
        <v xml:space="preserve">AM </v>
      </c>
      <c r="I32" s="41">
        <f>I26+VLOOKUP(H32,Schedule!$B$9:$C$12,2,0)/24/60</f>
        <v>0.33333333333333337</v>
      </c>
      <c r="J32" s="30" t="str">
        <f t="shared" si="0"/>
        <v>RIM</v>
      </c>
      <c r="N32" s="32" t="s">
        <v>48</v>
      </c>
      <c r="O32" s="32" t="s">
        <v>32</v>
      </c>
      <c r="P32" s="32" t="s">
        <v>47</v>
      </c>
      <c r="Q32" s="32" t="s">
        <v>35</v>
      </c>
      <c r="R32" s="44">
        <v>0.62500000000000011</v>
      </c>
      <c r="S32" s="43" t="s">
        <v>4276</v>
      </c>
      <c r="T32" s="32">
        <f t="shared" si="1"/>
        <v>19</v>
      </c>
      <c r="U32" s="32" t="str">
        <f t="shared" si="2"/>
        <v>BIA19</v>
      </c>
    </row>
    <row r="33" spans="1:21" x14ac:dyDescent="0.2">
      <c r="A33" s="30"/>
      <c r="B33" s="30"/>
      <c r="C33" s="30"/>
      <c r="D33" s="30"/>
      <c r="E33" s="30" t="str">
        <f t="shared" si="5"/>
        <v>R</v>
      </c>
      <c r="F33" s="30" t="str">
        <f t="shared" si="5"/>
        <v>I</v>
      </c>
      <c r="G33" s="30" t="str">
        <f t="shared" si="5"/>
        <v>L</v>
      </c>
      <c r="H33" s="33" t="str">
        <f t="shared" si="9"/>
        <v xml:space="preserve">AM </v>
      </c>
      <c r="I33" s="41">
        <f>I27+VLOOKUP(H33,Schedule!$B$9:$C$12,2,0)/24/60</f>
        <v>0.34027777777777779</v>
      </c>
      <c r="J33" s="30" t="str">
        <f t="shared" si="0"/>
        <v>RIL</v>
      </c>
      <c r="N33" s="32" t="s">
        <v>48</v>
      </c>
      <c r="O33" s="32" t="s">
        <v>32</v>
      </c>
      <c r="P33" s="32" t="s">
        <v>47</v>
      </c>
      <c r="Q33" s="32" t="s">
        <v>35</v>
      </c>
      <c r="R33" s="44">
        <v>0.64583333333333348</v>
      </c>
      <c r="S33" s="43" t="s">
        <v>4276</v>
      </c>
      <c r="T33" s="32">
        <f t="shared" si="1"/>
        <v>20</v>
      </c>
      <c r="U33" s="32" t="str">
        <f t="shared" si="2"/>
        <v>BIA20</v>
      </c>
    </row>
    <row r="34" spans="1:21" x14ac:dyDescent="0.2">
      <c r="A34" s="30"/>
      <c r="B34" s="30"/>
      <c r="C34" s="30"/>
      <c r="D34" s="30"/>
      <c r="E34" s="30" t="str">
        <f t="shared" si="5"/>
        <v>R</v>
      </c>
      <c r="F34" s="30" t="str">
        <f t="shared" si="5"/>
        <v>I</v>
      </c>
      <c r="G34" s="30" t="str">
        <f t="shared" si="5"/>
        <v>K</v>
      </c>
      <c r="H34" s="33" t="str">
        <f t="shared" si="9"/>
        <v xml:space="preserve">AM </v>
      </c>
      <c r="I34" s="41">
        <f>I28+VLOOKUP(H34,Schedule!$B$9:$C$12,2,0)/24/60</f>
        <v>0.34513888888888888</v>
      </c>
      <c r="J34" s="30" t="str">
        <f t="shared" si="0"/>
        <v>RIK</v>
      </c>
      <c r="N34" s="32" t="s">
        <v>48</v>
      </c>
      <c r="O34" s="32" t="s">
        <v>32</v>
      </c>
      <c r="P34" s="32" t="s">
        <v>47</v>
      </c>
      <c r="Q34" s="32" t="s">
        <v>35</v>
      </c>
      <c r="R34" s="44">
        <v>0.66666666666666685</v>
      </c>
      <c r="S34" s="43" t="s">
        <v>4276</v>
      </c>
      <c r="T34" s="32">
        <f t="shared" si="1"/>
        <v>21</v>
      </c>
      <c r="U34" s="32" t="str">
        <f t="shared" si="2"/>
        <v>BIA21</v>
      </c>
    </row>
    <row r="35" spans="1:21" x14ac:dyDescent="0.2">
      <c r="A35" s="30"/>
      <c r="B35" s="30"/>
      <c r="C35" s="30"/>
      <c r="D35" s="30"/>
      <c r="E35" s="30" t="str">
        <f t="shared" si="5"/>
        <v>R</v>
      </c>
      <c r="F35" s="30" t="str">
        <f t="shared" si="5"/>
        <v>I</v>
      </c>
      <c r="G35" s="30" t="str">
        <f t="shared" si="5"/>
        <v>J</v>
      </c>
      <c r="H35" s="33" t="str">
        <f t="shared" si="9"/>
        <v xml:space="preserve">AM </v>
      </c>
      <c r="I35" s="41">
        <f>I29+VLOOKUP(H35,Schedule!$B$9:$C$12,2,0)/24/60</f>
        <v>0.34930555555555554</v>
      </c>
      <c r="J35" s="30" t="str">
        <f t="shared" si="0"/>
        <v>RIJ</v>
      </c>
      <c r="N35" s="32" t="s">
        <v>48</v>
      </c>
      <c r="O35" s="32" t="s">
        <v>32</v>
      </c>
      <c r="P35" s="32" t="s">
        <v>47</v>
      </c>
      <c r="Q35" s="32" t="s">
        <v>35</v>
      </c>
      <c r="R35" s="44">
        <v>0.68750000000000022</v>
      </c>
      <c r="S35" s="43" t="s">
        <v>4276</v>
      </c>
      <c r="T35" s="32">
        <f t="shared" si="1"/>
        <v>22</v>
      </c>
      <c r="U35" s="32" t="str">
        <f t="shared" si="2"/>
        <v>BIA22</v>
      </c>
    </row>
    <row r="36" spans="1:21" x14ac:dyDescent="0.2">
      <c r="A36" s="30"/>
      <c r="B36" s="30"/>
      <c r="C36" s="30"/>
      <c r="D36" s="30"/>
      <c r="E36" s="30" t="str">
        <f t="shared" si="5"/>
        <v>R</v>
      </c>
      <c r="F36" s="30" t="str">
        <f t="shared" si="5"/>
        <v>I</v>
      </c>
      <c r="G36" s="30" t="str">
        <f t="shared" si="5"/>
        <v>I</v>
      </c>
      <c r="H36" s="33" t="str">
        <f t="shared" si="9"/>
        <v xml:space="preserve">AM </v>
      </c>
      <c r="I36" s="41">
        <f>I30+VLOOKUP(H36,Schedule!$B$9:$C$12,2,0)/24/60</f>
        <v>0.35347222222222219</v>
      </c>
      <c r="J36" s="30" t="str">
        <f t="shared" si="0"/>
        <v>RII</v>
      </c>
      <c r="N36" s="32" t="s">
        <v>48</v>
      </c>
      <c r="O36" s="32" t="s">
        <v>32</v>
      </c>
      <c r="P36" s="32" t="s">
        <v>47</v>
      </c>
      <c r="Q36" s="32" t="s">
        <v>36</v>
      </c>
      <c r="R36" s="44">
        <v>0.70833333333333359</v>
      </c>
      <c r="S36" s="43" t="s">
        <v>4276</v>
      </c>
      <c r="T36" s="32">
        <f t="shared" si="1"/>
        <v>23</v>
      </c>
      <c r="U36" s="32" t="str">
        <f t="shared" si="2"/>
        <v>BIA23</v>
      </c>
    </row>
    <row r="37" spans="1:21" x14ac:dyDescent="0.2">
      <c r="A37" s="30"/>
      <c r="B37" s="30"/>
      <c r="C37" s="30"/>
      <c r="D37" s="30"/>
      <c r="E37" s="30" t="str">
        <f t="shared" si="5"/>
        <v>R</v>
      </c>
      <c r="F37" s="30" t="str">
        <f t="shared" si="5"/>
        <v>I</v>
      </c>
      <c r="G37" s="30" t="str">
        <f t="shared" si="5"/>
        <v>H</v>
      </c>
      <c r="H37" s="33" t="str">
        <f t="shared" si="9"/>
        <v xml:space="preserve">AM </v>
      </c>
      <c r="I37" s="41">
        <f>I31+VLOOKUP(H37,Schedule!$B$9:$C$12,2,0)/24/60</f>
        <v>0.35624999999999996</v>
      </c>
      <c r="J37" s="30" t="str">
        <f t="shared" si="0"/>
        <v>RIH</v>
      </c>
      <c r="N37" s="32" t="s">
        <v>48</v>
      </c>
      <c r="O37" s="32" t="s">
        <v>32</v>
      </c>
      <c r="P37" s="32" t="s">
        <v>47</v>
      </c>
      <c r="Q37" s="32" t="s">
        <v>36</v>
      </c>
      <c r="R37" s="44">
        <v>0.73611111111111138</v>
      </c>
      <c r="S37" s="43" t="s">
        <v>4276</v>
      </c>
      <c r="T37" s="32">
        <f t="shared" si="1"/>
        <v>24</v>
      </c>
      <c r="U37" s="32" t="str">
        <f t="shared" si="2"/>
        <v>BIA24</v>
      </c>
    </row>
    <row r="38" spans="1:21" x14ac:dyDescent="0.2">
      <c r="A38" s="30"/>
      <c r="B38" s="30"/>
      <c r="C38" s="30"/>
      <c r="D38" s="30"/>
      <c r="E38" s="30" t="str">
        <f t="shared" ref="E38:F38" si="10">E32</f>
        <v>R</v>
      </c>
      <c r="F38" s="30" t="str">
        <f t="shared" si="10"/>
        <v>I</v>
      </c>
      <c r="G38" s="30" t="str">
        <f t="shared" si="5"/>
        <v>M</v>
      </c>
      <c r="H38" s="33" t="str">
        <f t="shared" ref="H38:H43" si="11">H32</f>
        <v xml:space="preserve">AM </v>
      </c>
      <c r="I38" s="41">
        <f>I32+VLOOKUP(H38,Schedule!$B$9:$C$12,2,0)/24/60</f>
        <v>0.34722222222222227</v>
      </c>
      <c r="J38" s="30" t="str">
        <f t="shared" si="0"/>
        <v>RIM</v>
      </c>
      <c r="N38" s="32" t="s">
        <v>48</v>
      </c>
      <c r="O38" s="32" t="s">
        <v>32</v>
      </c>
      <c r="P38" s="32" t="s">
        <v>47</v>
      </c>
      <c r="Q38" s="32" t="s">
        <v>36</v>
      </c>
      <c r="R38" s="44">
        <v>0.76388888888888917</v>
      </c>
      <c r="S38" s="43" t="s">
        <v>4276</v>
      </c>
      <c r="T38" s="32">
        <f t="shared" si="1"/>
        <v>25</v>
      </c>
      <c r="U38" s="32" t="str">
        <f t="shared" si="2"/>
        <v>BIA25</v>
      </c>
    </row>
    <row r="39" spans="1:21" x14ac:dyDescent="0.2">
      <c r="A39" s="30"/>
      <c r="B39" s="30"/>
      <c r="C39" s="30"/>
      <c r="D39" s="30"/>
      <c r="E39" s="30" t="str">
        <f t="shared" si="5"/>
        <v>R</v>
      </c>
      <c r="F39" s="30" t="str">
        <f t="shared" si="5"/>
        <v>I</v>
      </c>
      <c r="G39" s="30" t="str">
        <f t="shared" si="5"/>
        <v>L</v>
      </c>
      <c r="H39" s="33" t="str">
        <f t="shared" si="11"/>
        <v xml:space="preserve">AM </v>
      </c>
      <c r="I39" s="41">
        <f>I33+VLOOKUP(H39,Schedule!$B$9:$C$12,2,0)/24/60</f>
        <v>0.35416666666666669</v>
      </c>
      <c r="J39" s="30" t="str">
        <f t="shared" si="0"/>
        <v>RIL</v>
      </c>
      <c r="N39" s="32" t="s">
        <v>48</v>
      </c>
      <c r="O39" s="32" t="s">
        <v>32</v>
      </c>
      <c r="P39" s="32" t="s">
        <v>47</v>
      </c>
      <c r="Q39" s="32" t="s">
        <v>37</v>
      </c>
      <c r="R39" s="44">
        <v>0.79166666666666696</v>
      </c>
      <c r="S39" s="43" t="s">
        <v>4276</v>
      </c>
      <c r="T39" s="32">
        <f t="shared" si="1"/>
        <v>26</v>
      </c>
      <c r="U39" s="32" t="str">
        <f t="shared" si="2"/>
        <v>BIA26</v>
      </c>
    </row>
    <row r="40" spans="1:21" x14ac:dyDescent="0.2">
      <c r="A40" s="30"/>
      <c r="B40" s="30"/>
      <c r="C40" s="30"/>
      <c r="D40" s="30"/>
      <c r="E40" s="30" t="str">
        <f t="shared" si="5"/>
        <v>R</v>
      </c>
      <c r="F40" s="30" t="str">
        <f t="shared" si="5"/>
        <v>I</v>
      </c>
      <c r="G40" s="30" t="str">
        <f t="shared" si="5"/>
        <v>K</v>
      </c>
      <c r="H40" s="33" t="str">
        <f t="shared" si="11"/>
        <v xml:space="preserve">AM </v>
      </c>
      <c r="I40" s="41">
        <f>I34+VLOOKUP(H40,Schedule!$B$9:$C$12,2,0)/24/60</f>
        <v>0.35902777777777778</v>
      </c>
      <c r="J40" s="30" t="str">
        <f t="shared" si="0"/>
        <v>RIK</v>
      </c>
      <c r="N40" s="32" t="s">
        <v>48</v>
      </c>
      <c r="O40" s="32" t="s">
        <v>32</v>
      </c>
      <c r="P40" s="32" t="s">
        <v>47</v>
      </c>
      <c r="Q40" s="32" t="s">
        <v>37</v>
      </c>
      <c r="R40" s="44">
        <v>0.83333333333333359</v>
      </c>
      <c r="S40" s="43" t="s">
        <v>4276</v>
      </c>
      <c r="T40" s="32">
        <f t="shared" si="1"/>
        <v>27</v>
      </c>
      <c r="U40" s="32" t="str">
        <f t="shared" si="2"/>
        <v>BIA27</v>
      </c>
    </row>
    <row r="41" spans="1:21" x14ac:dyDescent="0.2">
      <c r="A41" s="30"/>
      <c r="B41" s="30"/>
      <c r="C41" s="30"/>
      <c r="D41" s="30"/>
      <c r="E41" s="30" t="str">
        <f t="shared" si="5"/>
        <v>R</v>
      </c>
      <c r="F41" s="30" t="str">
        <f t="shared" si="5"/>
        <v>I</v>
      </c>
      <c r="G41" s="30" t="str">
        <f t="shared" si="5"/>
        <v>J</v>
      </c>
      <c r="H41" s="33" t="str">
        <f t="shared" si="11"/>
        <v xml:space="preserve">AM </v>
      </c>
      <c r="I41" s="41">
        <f>I35+VLOOKUP(H41,Schedule!$B$9:$C$12,2,0)/24/60</f>
        <v>0.36319444444444443</v>
      </c>
      <c r="J41" s="30" t="str">
        <f t="shared" si="0"/>
        <v>RIJ</v>
      </c>
      <c r="N41" s="32" t="s">
        <v>48</v>
      </c>
      <c r="O41" s="32" t="s">
        <v>32</v>
      </c>
      <c r="P41" s="32" t="s">
        <v>47</v>
      </c>
      <c r="Q41" s="32" t="s">
        <v>37</v>
      </c>
      <c r="R41" s="44">
        <v>0.87500000000000022</v>
      </c>
      <c r="S41" s="43" t="s">
        <v>4276</v>
      </c>
      <c r="T41" s="32">
        <f t="shared" si="1"/>
        <v>28</v>
      </c>
      <c r="U41" s="32" t="str">
        <f t="shared" si="2"/>
        <v>BIA28</v>
      </c>
    </row>
    <row r="42" spans="1:21" x14ac:dyDescent="0.2">
      <c r="A42" s="30"/>
      <c r="B42" s="30"/>
      <c r="C42" s="30"/>
      <c r="D42" s="30"/>
      <c r="E42" s="30" t="str">
        <f t="shared" si="5"/>
        <v>R</v>
      </c>
      <c r="F42" s="30" t="str">
        <f t="shared" si="5"/>
        <v>I</v>
      </c>
      <c r="G42" s="30" t="str">
        <f t="shared" si="5"/>
        <v>I</v>
      </c>
      <c r="H42" s="33" t="str">
        <f t="shared" si="11"/>
        <v xml:space="preserve">AM </v>
      </c>
      <c r="I42" s="41">
        <f>I36+VLOOKUP(H42,Schedule!$B$9:$C$12,2,0)/24/60</f>
        <v>0.36736111111111108</v>
      </c>
      <c r="J42" s="30" t="str">
        <f t="shared" si="0"/>
        <v>RII</v>
      </c>
      <c r="N42" s="32" t="s">
        <v>48</v>
      </c>
      <c r="O42" s="32" t="s">
        <v>32</v>
      </c>
      <c r="P42" s="32" t="s">
        <v>47</v>
      </c>
      <c r="Q42" s="32" t="s">
        <v>37</v>
      </c>
      <c r="R42" s="44">
        <v>0.91666666666666685</v>
      </c>
      <c r="S42" s="43" t="s">
        <v>4276</v>
      </c>
      <c r="T42" s="32">
        <f t="shared" si="1"/>
        <v>29</v>
      </c>
      <c r="U42" s="32" t="str">
        <f t="shared" si="2"/>
        <v>BIA29</v>
      </c>
    </row>
    <row r="43" spans="1:21" x14ac:dyDescent="0.2">
      <c r="A43" s="30"/>
      <c r="B43" s="30"/>
      <c r="C43" s="30"/>
      <c r="D43" s="30"/>
      <c r="E43" s="30" t="str">
        <f t="shared" si="5"/>
        <v>R</v>
      </c>
      <c r="F43" s="30" t="str">
        <f t="shared" si="5"/>
        <v>I</v>
      </c>
      <c r="G43" s="30" t="str">
        <f t="shared" si="5"/>
        <v>H</v>
      </c>
      <c r="H43" s="33" t="str">
        <f t="shared" si="11"/>
        <v xml:space="preserve">AM </v>
      </c>
      <c r="I43" s="41">
        <f>I37+VLOOKUP(H43,Schedule!$B$9:$C$12,2,0)/24/60</f>
        <v>0.37013888888888885</v>
      </c>
      <c r="J43" s="30" t="str">
        <f t="shared" si="0"/>
        <v>RIH</v>
      </c>
      <c r="N43" s="32" t="s">
        <v>48</v>
      </c>
      <c r="O43" s="32" t="s">
        <v>32</v>
      </c>
      <c r="P43" s="32" t="s">
        <v>47</v>
      </c>
      <c r="Q43" s="32" t="s">
        <v>37</v>
      </c>
      <c r="R43" s="44">
        <v>0.95833333333333348</v>
      </c>
      <c r="S43" s="43" t="s">
        <v>4276</v>
      </c>
      <c r="T43" s="32">
        <f t="shared" si="1"/>
        <v>30</v>
      </c>
      <c r="U43" s="32" t="str">
        <f t="shared" si="2"/>
        <v>BIA30</v>
      </c>
    </row>
    <row r="44" spans="1:21" x14ac:dyDescent="0.2">
      <c r="A44" s="30"/>
      <c r="B44" s="30"/>
      <c r="C44" s="30"/>
      <c r="D44" s="30"/>
      <c r="E44" s="30" t="str">
        <f t="shared" ref="E44:F44" si="12">E38</f>
        <v>R</v>
      </c>
      <c r="F44" s="30" t="str">
        <f t="shared" si="12"/>
        <v>I</v>
      </c>
      <c r="G44" s="30" t="str">
        <f t="shared" si="5"/>
        <v>M</v>
      </c>
      <c r="H44" s="33" t="str">
        <f t="shared" ref="H44:H49" si="13">H38</f>
        <v xml:space="preserve">AM </v>
      </c>
      <c r="I44" s="41">
        <f>I38+VLOOKUP(H44,Schedule!$B$9:$C$12,2,0)/24/60</f>
        <v>0.36111111111111116</v>
      </c>
      <c r="J44" s="30" t="str">
        <f t="shared" si="0"/>
        <v>RIM</v>
      </c>
      <c r="N44" s="32" t="s">
        <v>48</v>
      </c>
      <c r="O44" s="32" t="s">
        <v>32</v>
      </c>
      <c r="P44" s="32" t="s">
        <v>48</v>
      </c>
      <c r="Q44" s="32" t="s">
        <v>34</v>
      </c>
      <c r="R44" s="44">
        <v>0.30277777777777781</v>
      </c>
      <c r="S44" s="43" t="s">
        <v>4277</v>
      </c>
      <c r="T44" s="32">
        <f t="shared" si="1"/>
        <v>1</v>
      </c>
      <c r="U44" s="32" t="str">
        <f t="shared" si="2"/>
        <v>BIB1</v>
      </c>
    </row>
    <row r="45" spans="1:21" x14ac:dyDescent="0.2">
      <c r="A45" s="30"/>
      <c r="B45" s="30"/>
      <c r="C45" s="30"/>
      <c r="D45" s="30"/>
      <c r="E45" s="30" t="str">
        <f t="shared" si="5"/>
        <v>R</v>
      </c>
      <c r="F45" s="30" t="str">
        <f t="shared" si="5"/>
        <v>I</v>
      </c>
      <c r="G45" s="30" t="str">
        <f t="shared" si="5"/>
        <v>L</v>
      </c>
      <c r="H45" s="33" t="str">
        <f t="shared" si="13"/>
        <v xml:space="preserve">AM </v>
      </c>
      <c r="I45" s="41">
        <f>I39+VLOOKUP(H45,Schedule!$B$9:$C$12,2,0)/24/60</f>
        <v>0.36805555555555558</v>
      </c>
      <c r="J45" s="30" t="str">
        <f t="shared" si="0"/>
        <v>RIL</v>
      </c>
      <c r="N45" s="32" t="s">
        <v>48</v>
      </c>
      <c r="O45" s="32" t="s">
        <v>32</v>
      </c>
      <c r="P45" s="32" t="s">
        <v>48</v>
      </c>
      <c r="Q45" s="32" t="s">
        <v>34</v>
      </c>
      <c r="R45" s="44">
        <v>0.31666666666666671</v>
      </c>
      <c r="S45" s="43" t="s">
        <v>4277</v>
      </c>
      <c r="T45" s="32">
        <f t="shared" si="1"/>
        <v>2</v>
      </c>
      <c r="U45" s="32" t="str">
        <f t="shared" si="2"/>
        <v>BIB2</v>
      </c>
    </row>
    <row r="46" spans="1:21" x14ac:dyDescent="0.2">
      <c r="A46" s="30"/>
      <c r="B46" s="30"/>
      <c r="C46" s="30"/>
      <c r="D46" s="30"/>
      <c r="E46" s="30" t="str">
        <f t="shared" si="5"/>
        <v>R</v>
      </c>
      <c r="F46" s="30" t="str">
        <f t="shared" si="5"/>
        <v>I</v>
      </c>
      <c r="G46" s="30" t="str">
        <f t="shared" si="5"/>
        <v>K</v>
      </c>
      <c r="H46" s="33" t="str">
        <f t="shared" si="13"/>
        <v xml:space="preserve">AM </v>
      </c>
      <c r="I46" s="41">
        <f>I40+VLOOKUP(H46,Schedule!$B$9:$C$12,2,0)/24/60</f>
        <v>0.37291666666666667</v>
      </c>
      <c r="J46" s="30" t="str">
        <f t="shared" si="0"/>
        <v>RIK</v>
      </c>
      <c r="N46" s="32" t="s">
        <v>48</v>
      </c>
      <c r="O46" s="32" t="s">
        <v>32</v>
      </c>
      <c r="P46" s="32" t="s">
        <v>48</v>
      </c>
      <c r="Q46" s="32" t="s">
        <v>34</v>
      </c>
      <c r="R46" s="44">
        <v>0.3305555555555556</v>
      </c>
      <c r="S46" s="43" t="s">
        <v>4277</v>
      </c>
      <c r="T46" s="32">
        <f t="shared" si="1"/>
        <v>3</v>
      </c>
      <c r="U46" s="32" t="str">
        <f t="shared" si="2"/>
        <v>BIB3</v>
      </c>
    </row>
    <row r="47" spans="1:21" x14ac:dyDescent="0.2">
      <c r="A47" s="30"/>
      <c r="B47" s="30"/>
      <c r="C47" s="30"/>
      <c r="D47" s="30"/>
      <c r="E47" s="30" t="str">
        <f t="shared" si="5"/>
        <v>R</v>
      </c>
      <c r="F47" s="30" t="str">
        <f t="shared" si="5"/>
        <v>I</v>
      </c>
      <c r="G47" s="30" t="str">
        <f t="shared" si="5"/>
        <v>J</v>
      </c>
      <c r="H47" s="33" t="str">
        <f t="shared" si="13"/>
        <v xml:space="preserve">AM </v>
      </c>
      <c r="I47" s="41">
        <f>I41+VLOOKUP(H47,Schedule!$B$9:$C$12,2,0)/24/60</f>
        <v>0.37708333333333333</v>
      </c>
      <c r="J47" s="30" t="str">
        <f t="shared" si="0"/>
        <v>RIJ</v>
      </c>
      <c r="N47" s="32" t="s">
        <v>48</v>
      </c>
      <c r="O47" s="32" t="s">
        <v>32</v>
      </c>
      <c r="P47" s="32" t="s">
        <v>48</v>
      </c>
      <c r="Q47" s="32" t="s">
        <v>34</v>
      </c>
      <c r="R47" s="44">
        <v>0.3444444444444445</v>
      </c>
      <c r="S47" s="43" t="s">
        <v>4277</v>
      </c>
      <c r="T47" s="32">
        <f t="shared" si="1"/>
        <v>4</v>
      </c>
      <c r="U47" s="32" t="str">
        <f t="shared" si="2"/>
        <v>BIB4</v>
      </c>
    </row>
    <row r="48" spans="1:21" x14ac:dyDescent="0.2">
      <c r="A48" s="30"/>
      <c r="B48" s="30"/>
      <c r="C48" s="30"/>
      <c r="D48" s="30"/>
      <c r="E48" s="30" t="str">
        <f t="shared" si="5"/>
        <v>R</v>
      </c>
      <c r="F48" s="30" t="str">
        <f t="shared" si="5"/>
        <v>I</v>
      </c>
      <c r="G48" s="30" t="str">
        <f t="shared" si="5"/>
        <v>I</v>
      </c>
      <c r="H48" s="33" t="str">
        <f t="shared" si="13"/>
        <v xml:space="preserve">AM </v>
      </c>
      <c r="I48" s="41">
        <f>I42+VLOOKUP(H48,Schedule!$B$9:$C$12,2,0)/24/60</f>
        <v>0.38124999999999998</v>
      </c>
      <c r="J48" s="30" t="str">
        <f t="shared" si="0"/>
        <v>RII</v>
      </c>
      <c r="N48" s="32" t="s">
        <v>48</v>
      </c>
      <c r="O48" s="32" t="s">
        <v>32</v>
      </c>
      <c r="P48" s="32" t="s">
        <v>48</v>
      </c>
      <c r="Q48" s="32" t="s">
        <v>34</v>
      </c>
      <c r="R48" s="44">
        <v>0.35833333333333339</v>
      </c>
      <c r="S48" s="43" t="s">
        <v>4277</v>
      </c>
      <c r="T48" s="32">
        <f t="shared" si="1"/>
        <v>5</v>
      </c>
      <c r="U48" s="32" t="str">
        <f t="shared" si="2"/>
        <v>BIB5</v>
      </c>
    </row>
    <row r="49" spans="1:21" x14ac:dyDescent="0.2">
      <c r="A49" s="30"/>
      <c r="B49" s="30"/>
      <c r="C49" s="30"/>
      <c r="D49" s="30"/>
      <c r="E49" s="30" t="str">
        <f t="shared" si="5"/>
        <v>R</v>
      </c>
      <c r="F49" s="30" t="str">
        <f t="shared" si="5"/>
        <v>I</v>
      </c>
      <c r="G49" s="30" t="str">
        <f t="shared" si="5"/>
        <v>H</v>
      </c>
      <c r="H49" s="33" t="str">
        <f t="shared" si="13"/>
        <v xml:space="preserve">AM </v>
      </c>
      <c r="I49" s="41">
        <f>I43+VLOOKUP(H49,Schedule!$B$9:$C$12,2,0)/24/60</f>
        <v>0.38402777777777775</v>
      </c>
      <c r="J49" s="30" t="str">
        <f t="shared" si="0"/>
        <v>RIH</v>
      </c>
      <c r="N49" s="32" t="s">
        <v>48</v>
      </c>
      <c r="O49" s="32" t="s">
        <v>32</v>
      </c>
      <c r="P49" s="32" t="s">
        <v>48</v>
      </c>
      <c r="Q49" s="32" t="s">
        <v>34</v>
      </c>
      <c r="R49" s="44">
        <v>0.37222222222222229</v>
      </c>
      <c r="S49" s="43" t="s">
        <v>4277</v>
      </c>
      <c r="T49" s="32">
        <f t="shared" si="1"/>
        <v>6</v>
      </c>
      <c r="U49" s="32" t="str">
        <f t="shared" si="2"/>
        <v>BIB6</v>
      </c>
    </row>
    <row r="50" spans="1:21" x14ac:dyDescent="0.2">
      <c r="A50" s="30"/>
      <c r="B50" s="30"/>
      <c r="C50" s="30"/>
      <c r="D50" s="30"/>
      <c r="E50" s="30" t="str">
        <f t="shared" ref="E50:F50" si="14">E44</f>
        <v>R</v>
      </c>
      <c r="F50" s="30" t="str">
        <f t="shared" si="14"/>
        <v>I</v>
      </c>
      <c r="G50" s="30" t="str">
        <f t="shared" si="5"/>
        <v>M</v>
      </c>
      <c r="H50" s="33" t="s">
        <v>35</v>
      </c>
      <c r="I50" s="41">
        <v>0.37500000000000006</v>
      </c>
      <c r="J50" s="30" t="str">
        <f t="shared" si="0"/>
        <v>RIM</v>
      </c>
      <c r="N50" s="32" t="s">
        <v>48</v>
      </c>
      <c r="O50" s="32" t="s">
        <v>32</v>
      </c>
      <c r="P50" s="32" t="s">
        <v>48</v>
      </c>
      <c r="Q50" s="32" t="s">
        <v>35</v>
      </c>
      <c r="R50" s="44">
        <v>0.38611111111111118</v>
      </c>
      <c r="S50" s="43" t="s">
        <v>4277</v>
      </c>
      <c r="T50" s="32">
        <f t="shared" si="1"/>
        <v>7</v>
      </c>
      <c r="U50" s="32" t="str">
        <f t="shared" si="2"/>
        <v>BIB7</v>
      </c>
    </row>
    <row r="51" spans="1:21" x14ac:dyDescent="0.2">
      <c r="A51" s="30"/>
      <c r="B51" s="30"/>
      <c r="C51" s="30"/>
      <c r="D51" s="30"/>
      <c r="E51" s="30" t="str">
        <f t="shared" si="5"/>
        <v>R</v>
      </c>
      <c r="F51" s="30" t="str">
        <f t="shared" si="5"/>
        <v>I</v>
      </c>
      <c r="G51" s="30" t="str">
        <f t="shared" si="5"/>
        <v>L</v>
      </c>
      <c r="H51" s="33" t="s">
        <v>35</v>
      </c>
      <c r="I51" s="41">
        <v>0.38194444444444448</v>
      </c>
      <c r="J51" s="30" t="str">
        <f t="shared" si="0"/>
        <v>RIL</v>
      </c>
      <c r="N51" s="32" t="s">
        <v>48</v>
      </c>
      <c r="O51" s="32" t="s">
        <v>32</v>
      </c>
      <c r="P51" s="32" t="s">
        <v>48</v>
      </c>
      <c r="Q51" s="32" t="s">
        <v>35</v>
      </c>
      <c r="R51" s="44">
        <v>0.4069444444444445</v>
      </c>
      <c r="S51" s="43" t="s">
        <v>4277</v>
      </c>
      <c r="T51" s="32">
        <f t="shared" si="1"/>
        <v>8</v>
      </c>
      <c r="U51" s="32" t="str">
        <f t="shared" si="2"/>
        <v>BIB8</v>
      </c>
    </row>
    <row r="52" spans="1:21" x14ac:dyDescent="0.2">
      <c r="A52" s="30"/>
      <c r="B52" s="30"/>
      <c r="C52" s="30"/>
      <c r="D52" s="30"/>
      <c r="E52" s="30" t="str">
        <f t="shared" si="5"/>
        <v>R</v>
      </c>
      <c r="F52" s="30" t="str">
        <f t="shared" si="5"/>
        <v>I</v>
      </c>
      <c r="G52" s="30" t="str">
        <f t="shared" si="5"/>
        <v>K</v>
      </c>
      <c r="H52" s="33" t="s">
        <v>35</v>
      </c>
      <c r="I52" s="41">
        <v>0.38680555555555557</v>
      </c>
      <c r="J52" s="30" t="str">
        <f t="shared" si="0"/>
        <v>RIK</v>
      </c>
      <c r="N52" s="32" t="s">
        <v>48</v>
      </c>
      <c r="O52" s="32" t="s">
        <v>32</v>
      </c>
      <c r="P52" s="32" t="s">
        <v>48</v>
      </c>
      <c r="Q52" s="32" t="s">
        <v>35</v>
      </c>
      <c r="R52" s="44">
        <v>0.42777777777777781</v>
      </c>
      <c r="S52" s="43" t="s">
        <v>4277</v>
      </c>
      <c r="T52" s="32">
        <f t="shared" si="1"/>
        <v>9</v>
      </c>
      <c r="U52" s="32" t="str">
        <f t="shared" si="2"/>
        <v>BIB9</v>
      </c>
    </row>
    <row r="53" spans="1:21" x14ac:dyDescent="0.2">
      <c r="A53" s="30"/>
      <c r="B53" s="30"/>
      <c r="C53" s="30"/>
      <c r="D53" s="30"/>
      <c r="E53" s="30" t="str">
        <f t="shared" si="5"/>
        <v>R</v>
      </c>
      <c r="F53" s="30" t="str">
        <f t="shared" si="5"/>
        <v>I</v>
      </c>
      <c r="G53" s="30" t="str">
        <f t="shared" si="5"/>
        <v>J</v>
      </c>
      <c r="H53" s="33" t="s">
        <v>35</v>
      </c>
      <c r="I53" s="41">
        <v>0.39097222222222222</v>
      </c>
      <c r="J53" s="30" t="str">
        <f t="shared" si="0"/>
        <v>RIJ</v>
      </c>
      <c r="N53" s="32" t="s">
        <v>48</v>
      </c>
      <c r="O53" s="32" t="s">
        <v>32</v>
      </c>
      <c r="P53" s="32" t="s">
        <v>48</v>
      </c>
      <c r="Q53" s="32" t="s">
        <v>35</v>
      </c>
      <c r="R53" s="44">
        <v>0.44861111111111113</v>
      </c>
      <c r="S53" s="43" t="s">
        <v>4277</v>
      </c>
      <c r="T53" s="32">
        <f t="shared" si="1"/>
        <v>10</v>
      </c>
      <c r="U53" s="32" t="str">
        <f t="shared" si="2"/>
        <v>BIB10</v>
      </c>
    </row>
    <row r="54" spans="1:21" x14ac:dyDescent="0.2">
      <c r="A54" s="30"/>
      <c r="B54" s="30"/>
      <c r="C54" s="30"/>
      <c r="D54" s="30"/>
      <c r="E54" s="30" t="str">
        <f t="shared" si="5"/>
        <v>R</v>
      </c>
      <c r="F54" s="30" t="str">
        <f t="shared" si="5"/>
        <v>I</v>
      </c>
      <c r="G54" s="30" t="str">
        <f t="shared" si="5"/>
        <v>I</v>
      </c>
      <c r="H54" s="33" t="s">
        <v>35</v>
      </c>
      <c r="I54" s="41">
        <v>0.39513888888888887</v>
      </c>
      <c r="J54" s="30" t="str">
        <f t="shared" si="0"/>
        <v>RII</v>
      </c>
      <c r="N54" s="32" t="s">
        <v>48</v>
      </c>
      <c r="O54" s="32" t="s">
        <v>32</v>
      </c>
      <c r="P54" s="32" t="s">
        <v>48</v>
      </c>
      <c r="Q54" s="32" t="s">
        <v>35</v>
      </c>
      <c r="R54" s="44">
        <v>0.46944444444444444</v>
      </c>
      <c r="S54" s="43" t="s">
        <v>4277</v>
      </c>
      <c r="T54" s="32">
        <f t="shared" si="1"/>
        <v>11</v>
      </c>
      <c r="U54" s="32" t="str">
        <f t="shared" si="2"/>
        <v>BIB11</v>
      </c>
    </row>
    <row r="55" spans="1:21" x14ac:dyDescent="0.2">
      <c r="A55" s="30"/>
      <c r="B55" s="30"/>
      <c r="C55" s="30"/>
      <c r="D55" s="30"/>
      <c r="E55" s="30" t="str">
        <f t="shared" si="5"/>
        <v>R</v>
      </c>
      <c r="F55" s="30" t="str">
        <f t="shared" si="5"/>
        <v>I</v>
      </c>
      <c r="G55" s="30" t="str">
        <f t="shared" si="5"/>
        <v>H</v>
      </c>
      <c r="H55" s="33" t="s">
        <v>35</v>
      </c>
      <c r="I55" s="41">
        <v>0.39791666666666664</v>
      </c>
      <c r="J55" s="30" t="str">
        <f t="shared" si="0"/>
        <v>RIH</v>
      </c>
      <c r="N55" s="32" t="s">
        <v>48</v>
      </c>
      <c r="O55" s="32" t="s">
        <v>32</v>
      </c>
      <c r="P55" s="32" t="s">
        <v>48</v>
      </c>
      <c r="Q55" s="32" t="s">
        <v>35</v>
      </c>
      <c r="R55" s="44">
        <v>0.49027777777777776</v>
      </c>
      <c r="S55" s="43" t="s">
        <v>4277</v>
      </c>
      <c r="T55" s="32">
        <f t="shared" si="1"/>
        <v>12</v>
      </c>
      <c r="U55" s="32" t="str">
        <f t="shared" si="2"/>
        <v>BIB12</v>
      </c>
    </row>
    <row r="56" spans="1:21" x14ac:dyDescent="0.2">
      <c r="A56" s="30"/>
      <c r="B56" s="30"/>
      <c r="C56" s="30"/>
      <c r="D56" s="30"/>
      <c r="E56" s="30" t="str">
        <f t="shared" ref="E56:F56" si="15">E50</f>
        <v>R</v>
      </c>
      <c r="F56" s="30" t="str">
        <f t="shared" si="15"/>
        <v>I</v>
      </c>
      <c r="G56" s="30" t="str">
        <f t="shared" si="5"/>
        <v>M</v>
      </c>
      <c r="H56" s="33" t="str">
        <f t="shared" ref="H56:H119" si="16">H50</f>
        <v>Mid</v>
      </c>
      <c r="I56" s="41">
        <f>I50+VLOOKUP(H56,Schedule!$B$9:$C$12,2,0)/24/60</f>
        <v>0.39583333333333337</v>
      </c>
      <c r="J56" s="30" t="str">
        <f t="shared" si="0"/>
        <v>RIM</v>
      </c>
      <c r="N56" s="32" t="s">
        <v>48</v>
      </c>
      <c r="O56" s="32" t="s">
        <v>32</v>
      </c>
      <c r="P56" s="32" t="s">
        <v>48</v>
      </c>
      <c r="Q56" s="32" t="s">
        <v>35</v>
      </c>
      <c r="R56" s="44">
        <v>0.51111111111111107</v>
      </c>
      <c r="S56" s="43" t="s">
        <v>4277</v>
      </c>
      <c r="T56" s="32">
        <f t="shared" si="1"/>
        <v>13</v>
      </c>
      <c r="U56" s="32" t="str">
        <f t="shared" si="2"/>
        <v>BIB13</v>
      </c>
    </row>
    <row r="57" spans="1:21" x14ac:dyDescent="0.2">
      <c r="A57" s="30"/>
      <c r="B57" s="30"/>
      <c r="C57" s="30"/>
      <c r="D57" s="30"/>
      <c r="E57" s="30" t="str">
        <f t="shared" si="5"/>
        <v>R</v>
      </c>
      <c r="F57" s="30" t="str">
        <f t="shared" si="5"/>
        <v>I</v>
      </c>
      <c r="G57" s="30" t="str">
        <f t="shared" si="5"/>
        <v>L</v>
      </c>
      <c r="H57" s="33" t="str">
        <f t="shared" si="16"/>
        <v>Mid</v>
      </c>
      <c r="I57" s="41">
        <f>I51+VLOOKUP(H57,Schedule!$B$9:$C$12,2,0)/24/60</f>
        <v>0.40277777777777779</v>
      </c>
      <c r="J57" s="30" t="str">
        <f t="shared" si="0"/>
        <v>RIL</v>
      </c>
      <c r="N57" s="32" t="s">
        <v>48</v>
      </c>
      <c r="O57" s="32" t="s">
        <v>32</v>
      </c>
      <c r="P57" s="32" t="s">
        <v>48</v>
      </c>
      <c r="Q57" s="32" t="s">
        <v>35</v>
      </c>
      <c r="R57" s="44">
        <v>0.53194444444444444</v>
      </c>
      <c r="S57" s="43" t="s">
        <v>4277</v>
      </c>
      <c r="T57" s="32">
        <f t="shared" si="1"/>
        <v>14</v>
      </c>
      <c r="U57" s="32" t="str">
        <f t="shared" si="2"/>
        <v>BIB14</v>
      </c>
    </row>
    <row r="58" spans="1:21" x14ac:dyDescent="0.2">
      <c r="A58" s="30"/>
      <c r="B58" s="30"/>
      <c r="C58" s="30"/>
      <c r="D58" s="30"/>
      <c r="E58" s="30" t="str">
        <f t="shared" si="5"/>
        <v>R</v>
      </c>
      <c r="F58" s="30" t="str">
        <f t="shared" si="5"/>
        <v>I</v>
      </c>
      <c r="G58" s="30" t="str">
        <f t="shared" si="5"/>
        <v>K</v>
      </c>
      <c r="H58" s="33" t="str">
        <f t="shared" si="16"/>
        <v>Mid</v>
      </c>
      <c r="I58" s="41">
        <f>I52+VLOOKUP(H58,Schedule!$B$9:$C$12,2,0)/24/60</f>
        <v>0.40763888888888888</v>
      </c>
      <c r="J58" s="30" t="str">
        <f t="shared" si="0"/>
        <v>RIK</v>
      </c>
      <c r="N58" s="32" t="s">
        <v>48</v>
      </c>
      <c r="O58" s="32" t="s">
        <v>32</v>
      </c>
      <c r="P58" s="32" t="s">
        <v>48</v>
      </c>
      <c r="Q58" s="32" t="s">
        <v>35</v>
      </c>
      <c r="R58" s="44">
        <v>0.55277777777777781</v>
      </c>
      <c r="S58" s="43" t="s">
        <v>4277</v>
      </c>
      <c r="T58" s="32">
        <f t="shared" si="1"/>
        <v>15</v>
      </c>
      <c r="U58" s="32" t="str">
        <f t="shared" si="2"/>
        <v>BIB15</v>
      </c>
    </row>
    <row r="59" spans="1:21" x14ac:dyDescent="0.2">
      <c r="A59" s="30"/>
      <c r="B59" s="30"/>
      <c r="C59" s="30"/>
      <c r="D59" s="30"/>
      <c r="E59" s="30" t="str">
        <f t="shared" si="5"/>
        <v>R</v>
      </c>
      <c r="F59" s="30" t="str">
        <f t="shared" si="5"/>
        <v>I</v>
      </c>
      <c r="G59" s="30" t="str">
        <f t="shared" si="5"/>
        <v>J</v>
      </c>
      <c r="H59" s="33" t="str">
        <f t="shared" si="16"/>
        <v>Mid</v>
      </c>
      <c r="I59" s="41">
        <f>I53+VLOOKUP(H59,Schedule!$B$9:$C$12,2,0)/24/60</f>
        <v>0.41180555555555554</v>
      </c>
      <c r="J59" s="30" t="str">
        <f t="shared" si="0"/>
        <v>RIJ</v>
      </c>
      <c r="N59" s="32" t="s">
        <v>48</v>
      </c>
      <c r="O59" s="32" t="s">
        <v>32</v>
      </c>
      <c r="P59" s="32" t="s">
        <v>48</v>
      </c>
      <c r="Q59" s="32" t="s">
        <v>35</v>
      </c>
      <c r="R59" s="44">
        <v>0.57361111111111118</v>
      </c>
      <c r="S59" s="43" t="s">
        <v>4277</v>
      </c>
      <c r="T59" s="32">
        <f t="shared" si="1"/>
        <v>16</v>
      </c>
      <c r="U59" s="32" t="str">
        <f t="shared" si="2"/>
        <v>BIB16</v>
      </c>
    </row>
    <row r="60" spans="1:21" x14ac:dyDescent="0.2">
      <c r="A60" s="30"/>
      <c r="B60" s="30"/>
      <c r="C60" s="30"/>
      <c r="D60" s="30"/>
      <c r="E60" s="30" t="str">
        <f t="shared" si="5"/>
        <v>R</v>
      </c>
      <c r="F60" s="30" t="str">
        <f t="shared" si="5"/>
        <v>I</v>
      </c>
      <c r="G60" s="30" t="str">
        <f t="shared" si="5"/>
        <v>I</v>
      </c>
      <c r="H60" s="33" t="str">
        <f t="shared" si="16"/>
        <v>Mid</v>
      </c>
      <c r="I60" s="41">
        <f>I54+VLOOKUP(H60,Schedule!$B$9:$C$12,2,0)/24/60</f>
        <v>0.41597222222222219</v>
      </c>
      <c r="J60" s="30" t="str">
        <f t="shared" si="0"/>
        <v>RII</v>
      </c>
      <c r="N60" s="32" t="s">
        <v>48</v>
      </c>
      <c r="O60" s="32" t="s">
        <v>32</v>
      </c>
      <c r="P60" s="32" t="s">
        <v>48</v>
      </c>
      <c r="Q60" s="32" t="s">
        <v>35</v>
      </c>
      <c r="R60" s="44">
        <v>0.59444444444444455</v>
      </c>
      <c r="S60" s="43" t="s">
        <v>4277</v>
      </c>
      <c r="T60" s="32">
        <f t="shared" si="1"/>
        <v>17</v>
      </c>
      <c r="U60" s="32" t="str">
        <f t="shared" si="2"/>
        <v>BIB17</v>
      </c>
    </row>
    <row r="61" spans="1:21" x14ac:dyDescent="0.2">
      <c r="A61" s="30"/>
      <c r="B61" s="30"/>
      <c r="C61" s="30"/>
      <c r="D61" s="30"/>
      <c r="E61" s="30" t="str">
        <f t="shared" si="5"/>
        <v>R</v>
      </c>
      <c r="F61" s="30" t="str">
        <f t="shared" si="5"/>
        <v>I</v>
      </c>
      <c r="G61" s="30" t="str">
        <f t="shared" si="5"/>
        <v>H</v>
      </c>
      <c r="H61" s="33" t="str">
        <f t="shared" si="16"/>
        <v>Mid</v>
      </c>
      <c r="I61" s="41">
        <f>I55+VLOOKUP(H61,Schedule!$B$9:$C$12,2,0)/24/60</f>
        <v>0.41874999999999996</v>
      </c>
      <c r="J61" s="30" t="str">
        <f t="shared" si="0"/>
        <v>RIH</v>
      </c>
      <c r="N61" s="32" t="s">
        <v>48</v>
      </c>
      <c r="O61" s="32" t="s">
        <v>32</v>
      </c>
      <c r="P61" s="32" t="s">
        <v>48</v>
      </c>
      <c r="Q61" s="32" t="s">
        <v>35</v>
      </c>
      <c r="R61" s="44">
        <v>0.61527777777777792</v>
      </c>
      <c r="S61" s="43" t="s">
        <v>4277</v>
      </c>
      <c r="T61" s="32">
        <f t="shared" si="1"/>
        <v>18</v>
      </c>
      <c r="U61" s="32" t="str">
        <f t="shared" si="2"/>
        <v>BIB18</v>
      </c>
    </row>
    <row r="62" spans="1:21" x14ac:dyDescent="0.2">
      <c r="E62" s="30" t="str">
        <f t="shared" ref="E62:F62" si="17">E56</f>
        <v>R</v>
      </c>
      <c r="F62" s="30" t="str">
        <f t="shared" si="17"/>
        <v>I</v>
      </c>
      <c r="G62" s="30" t="str">
        <f t="shared" si="5"/>
        <v>M</v>
      </c>
      <c r="H62" s="33" t="str">
        <f t="shared" si="16"/>
        <v>Mid</v>
      </c>
      <c r="I62" s="41">
        <f>I56+VLOOKUP(H62,Schedule!$B$9:$C$12,2,0)/24/60</f>
        <v>0.41666666666666669</v>
      </c>
      <c r="J62" s="30" t="str">
        <f t="shared" si="0"/>
        <v>RIM</v>
      </c>
      <c r="N62" s="32" t="s">
        <v>48</v>
      </c>
      <c r="O62" s="32" t="s">
        <v>32</v>
      </c>
      <c r="P62" s="32" t="s">
        <v>48</v>
      </c>
      <c r="Q62" s="32" t="s">
        <v>35</v>
      </c>
      <c r="R62" s="44">
        <v>0.63611111111111129</v>
      </c>
      <c r="S62" s="43" t="s">
        <v>4277</v>
      </c>
      <c r="T62" s="32">
        <f t="shared" si="1"/>
        <v>19</v>
      </c>
      <c r="U62" s="32" t="str">
        <f t="shared" si="2"/>
        <v>BIB19</v>
      </c>
    </row>
    <row r="63" spans="1:21" x14ac:dyDescent="0.2">
      <c r="E63" s="30" t="str">
        <f t="shared" si="5"/>
        <v>R</v>
      </c>
      <c r="F63" s="30" t="str">
        <f t="shared" si="5"/>
        <v>I</v>
      </c>
      <c r="G63" s="30" t="str">
        <f t="shared" si="5"/>
        <v>L</v>
      </c>
      <c r="H63" s="33" t="str">
        <f t="shared" si="16"/>
        <v>Mid</v>
      </c>
      <c r="I63" s="41">
        <f>I57+VLOOKUP(H63,Schedule!$B$9:$C$12,2,0)/24/60</f>
        <v>0.4236111111111111</v>
      </c>
      <c r="J63" s="30" t="str">
        <f t="shared" si="0"/>
        <v>RIL</v>
      </c>
      <c r="N63" s="32" t="s">
        <v>48</v>
      </c>
      <c r="O63" s="32" t="s">
        <v>32</v>
      </c>
      <c r="P63" s="32" t="s">
        <v>48</v>
      </c>
      <c r="Q63" s="32" t="s">
        <v>35</v>
      </c>
      <c r="R63" s="44">
        <v>0.65694444444444466</v>
      </c>
      <c r="S63" s="43" t="s">
        <v>4277</v>
      </c>
      <c r="T63" s="32">
        <f t="shared" si="1"/>
        <v>20</v>
      </c>
      <c r="U63" s="32" t="str">
        <f t="shared" si="2"/>
        <v>BIB20</v>
      </c>
    </row>
    <row r="64" spans="1:21" x14ac:dyDescent="0.2">
      <c r="E64" s="30" t="str">
        <f t="shared" si="5"/>
        <v>R</v>
      </c>
      <c r="F64" s="30" t="str">
        <f t="shared" si="5"/>
        <v>I</v>
      </c>
      <c r="G64" s="30" t="str">
        <f t="shared" si="5"/>
        <v>K</v>
      </c>
      <c r="H64" s="33" t="str">
        <f t="shared" si="16"/>
        <v>Mid</v>
      </c>
      <c r="I64" s="41">
        <f>I58+VLOOKUP(H64,Schedule!$B$9:$C$12,2,0)/24/60</f>
        <v>0.4284722222222222</v>
      </c>
      <c r="J64" s="30" t="str">
        <f t="shared" si="0"/>
        <v>RIK</v>
      </c>
      <c r="N64" s="32" t="s">
        <v>48</v>
      </c>
      <c r="O64" s="32" t="s">
        <v>32</v>
      </c>
      <c r="P64" s="32" t="s">
        <v>48</v>
      </c>
      <c r="Q64" s="32" t="s">
        <v>35</v>
      </c>
      <c r="R64" s="44">
        <v>0.67777777777777803</v>
      </c>
      <c r="S64" s="43" t="s">
        <v>4277</v>
      </c>
      <c r="T64" s="32">
        <f t="shared" si="1"/>
        <v>21</v>
      </c>
      <c r="U64" s="32" t="str">
        <f t="shared" si="2"/>
        <v>BIB21</v>
      </c>
    </row>
    <row r="65" spans="5:21" x14ac:dyDescent="0.2">
      <c r="E65" s="30" t="str">
        <f t="shared" si="5"/>
        <v>R</v>
      </c>
      <c r="F65" s="30" t="str">
        <f t="shared" si="5"/>
        <v>I</v>
      </c>
      <c r="G65" s="30" t="str">
        <f t="shared" si="5"/>
        <v>J</v>
      </c>
      <c r="H65" s="33" t="str">
        <f t="shared" si="16"/>
        <v>Mid</v>
      </c>
      <c r="I65" s="41">
        <f>I59+VLOOKUP(H65,Schedule!$B$9:$C$12,2,0)/24/60</f>
        <v>0.43263888888888885</v>
      </c>
      <c r="J65" s="30" t="str">
        <f t="shared" si="0"/>
        <v>RIJ</v>
      </c>
      <c r="N65" s="32" t="s">
        <v>48</v>
      </c>
      <c r="O65" s="32" t="s">
        <v>32</v>
      </c>
      <c r="P65" s="32" t="s">
        <v>48</v>
      </c>
      <c r="Q65" s="32" t="s">
        <v>35</v>
      </c>
      <c r="R65" s="44">
        <v>0.6986111111111114</v>
      </c>
      <c r="S65" s="43" t="s">
        <v>4277</v>
      </c>
      <c r="T65" s="32">
        <f t="shared" si="1"/>
        <v>22</v>
      </c>
      <c r="U65" s="32" t="str">
        <f t="shared" si="2"/>
        <v>BIB22</v>
      </c>
    </row>
    <row r="66" spans="5:21" x14ac:dyDescent="0.2">
      <c r="E66" s="30" t="str">
        <f t="shared" si="5"/>
        <v>R</v>
      </c>
      <c r="F66" s="30" t="str">
        <f t="shared" si="5"/>
        <v>I</v>
      </c>
      <c r="G66" s="30" t="str">
        <f t="shared" si="5"/>
        <v>I</v>
      </c>
      <c r="H66" s="33" t="str">
        <f t="shared" si="16"/>
        <v>Mid</v>
      </c>
      <c r="I66" s="41">
        <f>I60+VLOOKUP(H66,Schedule!$B$9:$C$12,2,0)/24/60</f>
        <v>0.4368055555555555</v>
      </c>
      <c r="J66" s="30" t="str">
        <f t="shared" si="0"/>
        <v>RII</v>
      </c>
      <c r="N66" s="32" t="s">
        <v>48</v>
      </c>
      <c r="O66" s="32" t="s">
        <v>32</v>
      </c>
      <c r="P66" s="32" t="s">
        <v>48</v>
      </c>
      <c r="Q66" s="32" t="s">
        <v>36</v>
      </c>
      <c r="R66" s="44">
        <v>0.71944444444444478</v>
      </c>
      <c r="S66" s="43" t="s">
        <v>4277</v>
      </c>
      <c r="T66" s="32">
        <f t="shared" si="1"/>
        <v>23</v>
      </c>
      <c r="U66" s="32" t="str">
        <f t="shared" si="2"/>
        <v>BIB23</v>
      </c>
    </row>
    <row r="67" spans="5:21" x14ac:dyDescent="0.2">
      <c r="E67" s="30" t="str">
        <f t="shared" si="5"/>
        <v>R</v>
      </c>
      <c r="F67" s="30" t="str">
        <f t="shared" si="5"/>
        <v>I</v>
      </c>
      <c r="G67" s="30" t="str">
        <f t="shared" si="5"/>
        <v>H</v>
      </c>
      <c r="H67" s="33" t="str">
        <f t="shared" si="16"/>
        <v>Mid</v>
      </c>
      <c r="I67" s="41">
        <f>I61+VLOOKUP(H67,Schedule!$B$9:$C$12,2,0)/24/60</f>
        <v>0.43958333333333327</v>
      </c>
      <c r="J67" s="30" t="str">
        <f t="shared" si="0"/>
        <v>RIH</v>
      </c>
      <c r="N67" s="32" t="s">
        <v>48</v>
      </c>
      <c r="O67" s="32" t="s">
        <v>32</v>
      </c>
      <c r="P67" s="32" t="s">
        <v>48</v>
      </c>
      <c r="Q67" s="32" t="s">
        <v>36</v>
      </c>
      <c r="R67" s="44">
        <v>0.74722222222222257</v>
      </c>
      <c r="S67" s="43" t="s">
        <v>4277</v>
      </c>
      <c r="T67" s="32">
        <f t="shared" si="1"/>
        <v>24</v>
      </c>
      <c r="U67" s="32" t="str">
        <f t="shared" si="2"/>
        <v>BIB24</v>
      </c>
    </row>
    <row r="68" spans="5:21" x14ac:dyDescent="0.2">
      <c r="E68" s="30" t="str">
        <f t="shared" ref="E68:F68" si="18">E62</f>
        <v>R</v>
      </c>
      <c r="F68" s="30" t="str">
        <f t="shared" si="18"/>
        <v>I</v>
      </c>
      <c r="G68" s="30" t="str">
        <f t="shared" si="5"/>
        <v>M</v>
      </c>
      <c r="H68" s="33" t="str">
        <f t="shared" si="16"/>
        <v>Mid</v>
      </c>
      <c r="I68" s="41">
        <f>I62+VLOOKUP(H68,Schedule!$B$9:$C$12,2,0)/24/60</f>
        <v>0.4375</v>
      </c>
      <c r="J68" s="30" t="str">
        <f t="shared" si="0"/>
        <v>RIM</v>
      </c>
      <c r="N68" s="32" t="s">
        <v>48</v>
      </c>
      <c r="O68" s="32" t="s">
        <v>32</v>
      </c>
      <c r="P68" s="32" t="s">
        <v>48</v>
      </c>
      <c r="Q68" s="32" t="s">
        <v>36</v>
      </c>
      <c r="R68" s="44">
        <v>0.77500000000000036</v>
      </c>
      <c r="S68" s="43" t="s">
        <v>4277</v>
      </c>
      <c r="T68" s="32">
        <f t="shared" si="1"/>
        <v>25</v>
      </c>
      <c r="U68" s="32" t="str">
        <f t="shared" si="2"/>
        <v>BIB25</v>
      </c>
    </row>
    <row r="69" spans="5:21" x14ac:dyDescent="0.2">
      <c r="E69" s="30" t="str">
        <f t="shared" si="5"/>
        <v>R</v>
      </c>
      <c r="F69" s="30" t="str">
        <f t="shared" si="5"/>
        <v>I</v>
      </c>
      <c r="G69" s="30" t="str">
        <f t="shared" si="5"/>
        <v>L</v>
      </c>
      <c r="H69" s="33" t="str">
        <f t="shared" si="16"/>
        <v>Mid</v>
      </c>
      <c r="I69" s="41">
        <f>I63+VLOOKUP(H69,Schedule!$B$9:$C$12,2,0)/24/60</f>
        <v>0.44444444444444442</v>
      </c>
      <c r="J69" s="30" t="str">
        <f t="shared" si="0"/>
        <v>RIL</v>
      </c>
      <c r="N69" s="32" t="s">
        <v>48</v>
      </c>
      <c r="O69" s="32" t="s">
        <v>32</v>
      </c>
      <c r="P69" s="32" t="s">
        <v>48</v>
      </c>
      <c r="Q69" s="32" t="s">
        <v>37</v>
      </c>
      <c r="R69" s="44">
        <v>0.80277777777777815</v>
      </c>
      <c r="S69" s="43" t="s">
        <v>4277</v>
      </c>
      <c r="T69" s="32">
        <f t="shared" si="1"/>
        <v>26</v>
      </c>
      <c r="U69" s="32" t="str">
        <f t="shared" si="2"/>
        <v>BIB26</v>
      </c>
    </row>
    <row r="70" spans="5:21" x14ac:dyDescent="0.2">
      <c r="E70" s="30" t="str">
        <f t="shared" si="5"/>
        <v>R</v>
      </c>
      <c r="F70" s="30" t="str">
        <f t="shared" si="5"/>
        <v>I</v>
      </c>
      <c r="G70" s="30" t="str">
        <f t="shared" si="5"/>
        <v>K</v>
      </c>
      <c r="H70" s="33" t="str">
        <f t="shared" si="16"/>
        <v>Mid</v>
      </c>
      <c r="I70" s="41">
        <f>I64+VLOOKUP(H70,Schedule!$B$9:$C$12,2,0)/24/60</f>
        <v>0.44930555555555551</v>
      </c>
      <c r="J70" s="30" t="str">
        <f t="shared" si="0"/>
        <v>RIK</v>
      </c>
      <c r="N70" s="32" t="s">
        <v>48</v>
      </c>
      <c r="O70" s="32" t="s">
        <v>32</v>
      </c>
      <c r="P70" s="32" t="s">
        <v>48</v>
      </c>
      <c r="Q70" s="32" t="s">
        <v>37</v>
      </c>
      <c r="R70" s="44">
        <v>0.84444444444444478</v>
      </c>
      <c r="S70" s="43" t="s">
        <v>4277</v>
      </c>
      <c r="T70" s="32">
        <f t="shared" si="1"/>
        <v>27</v>
      </c>
      <c r="U70" s="32" t="str">
        <f t="shared" si="2"/>
        <v>BIB27</v>
      </c>
    </row>
    <row r="71" spans="5:21" x14ac:dyDescent="0.2">
      <c r="E71" s="30" t="str">
        <f t="shared" si="5"/>
        <v>R</v>
      </c>
      <c r="F71" s="30" t="str">
        <f t="shared" si="5"/>
        <v>I</v>
      </c>
      <c r="G71" s="30" t="str">
        <f t="shared" si="5"/>
        <v>J</v>
      </c>
      <c r="H71" s="33" t="str">
        <f t="shared" si="16"/>
        <v>Mid</v>
      </c>
      <c r="I71" s="41">
        <f>I65+VLOOKUP(H71,Schedule!$B$9:$C$12,2,0)/24/60</f>
        <v>0.45347222222222217</v>
      </c>
      <c r="J71" s="30" t="str">
        <f t="shared" si="0"/>
        <v>RIJ</v>
      </c>
      <c r="N71" s="32" t="s">
        <v>48</v>
      </c>
      <c r="O71" s="32" t="s">
        <v>32</v>
      </c>
      <c r="P71" s="32" t="s">
        <v>48</v>
      </c>
      <c r="Q71" s="32" t="s">
        <v>37</v>
      </c>
      <c r="R71" s="44">
        <v>0.8861111111111114</v>
      </c>
      <c r="S71" s="43" t="s">
        <v>4277</v>
      </c>
      <c r="T71" s="32">
        <f t="shared" si="1"/>
        <v>28</v>
      </c>
      <c r="U71" s="32" t="str">
        <f t="shared" si="2"/>
        <v>BIB28</v>
      </c>
    </row>
    <row r="72" spans="5:21" x14ac:dyDescent="0.2">
      <c r="E72" s="30" t="str">
        <f t="shared" si="5"/>
        <v>R</v>
      </c>
      <c r="F72" s="30" t="str">
        <f t="shared" si="5"/>
        <v>I</v>
      </c>
      <c r="G72" s="30" t="str">
        <f t="shared" si="5"/>
        <v>I</v>
      </c>
      <c r="H72" s="33" t="str">
        <f t="shared" si="16"/>
        <v>Mid</v>
      </c>
      <c r="I72" s="41">
        <f>I66+VLOOKUP(H72,Schedule!$B$9:$C$12,2,0)/24/60</f>
        <v>0.45763888888888882</v>
      </c>
      <c r="J72" s="30" t="str">
        <f t="shared" si="0"/>
        <v>RII</v>
      </c>
      <c r="N72" s="32" t="s">
        <v>48</v>
      </c>
      <c r="O72" s="32" t="s">
        <v>32</v>
      </c>
      <c r="P72" s="32" t="s">
        <v>48</v>
      </c>
      <c r="Q72" s="32" t="s">
        <v>37</v>
      </c>
      <c r="R72" s="44">
        <v>0.92777777777777803</v>
      </c>
      <c r="S72" s="43" t="s">
        <v>4277</v>
      </c>
      <c r="T72" s="32">
        <f t="shared" si="1"/>
        <v>29</v>
      </c>
      <c r="U72" s="32" t="str">
        <f t="shared" si="2"/>
        <v>BIB29</v>
      </c>
    </row>
    <row r="73" spans="5:21" x14ac:dyDescent="0.2">
      <c r="E73" s="30" t="str">
        <f t="shared" si="5"/>
        <v>R</v>
      </c>
      <c r="F73" s="30" t="str">
        <f t="shared" si="5"/>
        <v>I</v>
      </c>
      <c r="G73" s="30" t="str">
        <f t="shared" si="5"/>
        <v>H</v>
      </c>
      <c r="H73" s="33" t="str">
        <f t="shared" si="16"/>
        <v>Mid</v>
      </c>
      <c r="I73" s="41">
        <f>I67+VLOOKUP(H73,Schedule!$B$9:$C$12,2,0)/24/60</f>
        <v>0.46041666666666659</v>
      </c>
      <c r="J73" s="30" t="str">
        <f t="shared" si="0"/>
        <v>RIH</v>
      </c>
      <c r="N73" s="32" t="s">
        <v>48</v>
      </c>
      <c r="O73" s="32" t="s">
        <v>32</v>
      </c>
      <c r="P73" s="32" t="s">
        <v>48</v>
      </c>
      <c r="Q73" s="32" t="s">
        <v>37</v>
      </c>
      <c r="R73" s="44">
        <v>0.96944444444444466</v>
      </c>
      <c r="S73" s="43" t="s">
        <v>4277</v>
      </c>
      <c r="T73" s="32">
        <f t="shared" si="1"/>
        <v>30</v>
      </c>
      <c r="U73" s="32" t="str">
        <f t="shared" si="2"/>
        <v>BIB30</v>
      </c>
    </row>
    <row r="74" spans="5:21" x14ac:dyDescent="0.2">
      <c r="E74" s="30" t="str">
        <f t="shared" ref="E74:F74" si="19">E68</f>
        <v>R</v>
      </c>
      <c r="F74" s="30" t="str">
        <f t="shared" si="19"/>
        <v>I</v>
      </c>
      <c r="G74" s="30" t="str">
        <f t="shared" si="5"/>
        <v>M</v>
      </c>
      <c r="H74" s="33" t="str">
        <f t="shared" si="16"/>
        <v>Mid</v>
      </c>
      <c r="I74" s="41">
        <f>I68+VLOOKUP(H74,Schedule!$B$9:$C$12,2,0)/24/60</f>
        <v>0.45833333333333331</v>
      </c>
      <c r="J74" s="30" t="str">
        <f t="shared" si="0"/>
        <v>RIM</v>
      </c>
      <c r="N74" s="32" t="s">
        <v>48</v>
      </c>
      <c r="O74" s="32" t="s">
        <v>32</v>
      </c>
      <c r="P74" s="32" t="s">
        <v>33</v>
      </c>
      <c r="Q74" s="32" t="s">
        <v>34</v>
      </c>
      <c r="R74" s="44">
        <v>0.30833333333333335</v>
      </c>
      <c r="S74" s="43" t="s">
        <v>4278</v>
      </c>
      <c r="T74" s="32">
        <f t="shared" si="1"/>
        <v>1</v>
      </c>
      <c r="U74" s="32" t="str">
        <f t="shared" si="2"/>
        <v>BIH1</v>
      </c>
    </row>
    <row r="75" spans="5:21" x14ac:dyDescent="0.2">
      <c r="E75" s="30" t="str">
        <f t="shared" si="5"/>
        <v>R</v>
      </c>
      <c r="F75" s="30" t="str">
        <f t="shared" si="5"/>
        <v>I</v>
      </c>
      <c r="G75" s="30" t="str">
        <f t="shared" si="5"/>
        <v>L</v>
      </c>
      <c r="H75" s="33" t="str">
        <f t="shared" si="16"/>
        <v>Mid</v>
      </c>
      <c r="I75" s="41">
        <f>I69+VLOOKUP(H75,Schedule!$B$9:$C$12,2,0)/24/60</f>
        <v>0.46527777777777773</v>
      </c>
      <c r="J75" s="30" t="str">
        <f t="shared" si="0"/>
        <v>RIL</v>
      </c>
      <c r="N75" s="32" t="s">
        <v>48</v>
      </c>
      <c r="O75" s="32" t="s">
        <v>32</v>
      </c>
      <c r="P75" s="32" t="s">
        <v>33</v>
      </c>
      <c r="Q75" s="32" t="s">
        <v>34</v>
      </c>
      <c r="R75" s="44">
        <v>0.32222222222222224</v>
      </c>
      <c r="S75" s="43" t="s">
        <v>4278</v>
      </c>
      <c r="T75" s="32">
        <f t="shared" si="1"/>
        <v>2</v>
      </c>
      <c r="U75" s="32" t="str">
        <f t="shared" si="2"/>
        <v>BIH2</v>
      </c>
    </row>
    <row r="76" spans="5:21" x14ac:dyDescent="0.2">
      <c r="E76" s="30" t="str">
        <f t="shared" si="5"/>
        <v>R</v>
      </c>
      <c r="F76" s="30" t="str">
        <f t="shared" si="5"/>
        <v>I</v>
      </c>
      <c r="G76" s="30" t="str">
        <f t="shared" si="5"/>
        <v>K</v>
      </c>
      <c r="H76" s="33" t="str">
        <f t="shared" si="16"/>
        <v>Mid</v>
      </c>
      <c r="I76" s="41">
        <f>I70+VLOOKUP(H76,Schedule!$B$9:$C$12,2,0)/24/60</f>
        <v>0.47013888888888883</v>
      </c>
      <c r="J76" s="30" t="str">
        <f t="shared" si="0"/>
        <v>RIK</v>
      </c>
      <c r="N76" s="32" t="s">
        <v>48</v>
      </c>
      <c r="O76" s="32" t="s">
        <v>32</v>
      </c>
      <c r="P76" s="32" t="s">
        <v>33</v>
      </c>
      <c r="Q76" s="32" t="s">
        <v>34</v>
      </c>
      <c r="R76" s="44">
        <v>0.33611111111111114</v>
      </c>
      <c r="S76" s="43" t="s">
        <v>4278</v>
      </c>
      <c r="T76" s="32">
        <f t="shared" si="1"/>
        <v>3</v>
      </c>
      <c r="U76" s="32" t="str">
        <f t="shared" si="2"/>
        <v>BIH3</v>
      </c>
    </row>
    <row r="77" spans="5:21" x14ac:dyDescent="0.2">
      <c r="E77" s="30" t="str">
        <f t="shared" si="5"/>
        <v>R</v>
      </c>
      <c r="F77" s="30" t="str">
        <f t="shared" si="5"/>
        <v>I</v>
      </c>
      <c r="G77" s="30" t="str">
        <f t="shared" si="5"/>
        <v>J</v>
      </c>
      <c r="H77" s="33" t="str">
        <f t="shared" si="16"/>
        <v>Mid</v>
      </c>
      <c r="I77" s="41">
        <f>I71+VLOOKUP(H77,Schedule!$B$9:$C$12,2,0)/24/60</f>
        <v>0.47430555555555548</v>
      </c>
      <c r="J77" s="30" t="str">
        <f t="shared" si="0"/>
        <v>RIJ</v>
      </c>
      <c r="N77" s="32" t="s">
        <v>48</v>
      </c>
      <c r="O77" s="32" t="s">
        <v>32</v>
      </c>
      <c r="P77" s="32" t="s">
        <v>33</v>
      </c>
      <c r="Q77" s="32" t="s">
        <v>34</v>
      </c>
      <c r="R77" s="44">
        <v>0.35000000000000003</v>
      </c>
      <c r="S77" s="43" t="s">
        <v>4278</v>
      </c>
      <c r="T77" s="32">
        <f t="shared" si="1"/>
        <v>4</v>
      </c>
      <c r="U77" s="32" t="str">
        <f t="shared" si="2"/>
        <v>BIH4</v>
      </c>
    </row>
    <row r="78" spans="5:21" x14ac:dyDescent="0.2">
      <c r="E78" s="30" t="str">
        <f t="shared" si="5"/>
        <v>R</v>
      </c>
      <c r="F78" s="30" t="str">
        <f t="shared" si="5"/>
        <v>I</v>
      </c>
      <c r="G78" s="30" t="str">
        <f t="shared" si="5"/>
        <v>I</v>
      </c>
      <c r="H78" s="33" t="str">
        <f t="shared" si="16"/>
        <v>Mid</v>
      </c>
      <c r="I78" s="41">
        <f>I72+VLOOKUP(H78,Schedule!$B$9:$C$12,2,0)/24/60</f>
        <v>0.47847222222222213</v>
      </c>
      <c r="J78" s="30" t="str">
        <f t="shared" si="0"/>
        <v>RII</v>
      </c>
      <c r="N78" s="32" t="s">
        <v>48</v>
      </c>
      <c r="O78" s="32" t="s">
        <v>32</v>
      </c>
      <c r="P78" s="32" t="s">
        <v>33</v>
      </c>
      <c r="Q78" s="32" t="s">
        <v>34</v>
      </c>
      <c r="R78" s="44">
        <v>0.36388888888888893</v>
      </c>
      <c r="S78" s="43" t="s">
        <v>4278</v>
      </c>
      <c r="T78" s="32">
        <f t="shared" si="1"/>
        <v>5</v>
      </c>
      <c r="U78" s="32" t="str">
        <f t="shared" si="2"/>
        <v>BIH5</v>
      </c>
    </row>
    <row r="79" spans="5:21" x14ac:dyDescent="0.2">
      <c r="E79" s="30" t="str">
        <f t="shared" si="5"/>
        <v>R</v>
      </c>
      <c r="F79" s="30" t="str">
        <f t="shared" si="5"/>
        <v>I</v>
      </c>
      <c r="G79" s="30" t="str">
        <f t="shared" si="5"/>
        <v>H</v>
      </c>
      <c r="H79" s="33" t="str">
        <f t="shared" si="16"/>
        <v>Mid</v>
      </c>
      <c r="I79" s="41">
        <f>I73+VLOOKUP(H79,Schedule!$B$9:$C$12,2,0)/24/60</f>
        <v>0.4812499999999999</v>
      </c>
      <c r="J79" s="30" t="str">
        <f t="shared" ref="J79:J142" si="20">E79&amp;F79&amp;G79</f>
        <v>RIH</v>
      </c>
      <c r="N79" s="32" t="s">
        <v>48</v>
      </c>
      <c r="O79" s="32" t="s">
        <v>32</v>
      </c>
      <c r="P79" s="32" t="s">
        <v>33</v>
      </c>
      <c r="Q79" s="32" t="s">
        <v>34</v>
      </c>
      <c r="R79" s="44">
        <v>0.37777777777777782</v>
      </c>
      <c r="S79" s="43" t="s">
        <v>4278</v>
      </c>
      <c r="T79" s="32">
        <f t="shared" ref="T79:T142" si="21">1+(S79=S78)*T78</f>
        <v>6</v>
      </c>
      <c r="U79" s="32" t="str">
        <f t="shared" ref="U79:U142" si="22">S79&amp;T79</f>
        <v>BIH6</v>
      </c>
    </row>
    <row r="80" spans="5:21" x14ac:dyDescent="0.2">
      <c r="E80" s="30" t="str">
        <f t="shared" ref="E80:F80" si="23">E74</f>
        <v>R</v>
      </c>
      <c r="F80" s="30" t="str">
        <f t="shared" si="23"/>
        <v>I</v>
      </c>
      <c r="G80" s="30" t="str">
        <f t="shared" si="5"/>
        <v>M</v>
      </c>
      <c r="H80" s="33" t="str">
        <f t="shared" si="16"/>
        <v>Mid</v>
      </c>
      <c r="I80" s="41">
        <f>I74+VLOOKUP(H80,Schedule!$B$9:$C$12,2,0)/24/60</f>
        <v>0.47916666666666663</v>
      </c>
      <c r="J80" s="30" t="str">
        <f t="shared" si="20"/>
        <v>RIM</v>
      </c>
      <c r="N80" s="32" t="s">
        <v>48</v>
      </c>
      <c r="O80" s="32" t="s">
        <v>32</v>
      </c>
      <c r="P80" s="32" t="s">
        <v>33</v>
      </c>
      <c r="Q80" s="32" t="s">
        <v>35</v>
      </c>
      <c r="R80" s="44">
        <v>0.39166666666666672</v>
      </c>
      <c r="S80" s="43" t="s">
        <v>4278</v>
      </c>
      <c r="T80" s="32">
        <f t="shared" si="21"/>
        <v>7</v>
      </c>
      <c r="U80" s="32" t="str">
        <f t="shared" si="22"/>
        <v>BIH7</v>
      </c>
    </row>
    <row r="81" spans="5:21" x14ac:dyDescent="0.2">
      <c r="E81" s="30" t="str">
        <f t="shared" si="5"/>
        <v>R</v>
      </c>
      <c r="F81" s="30" t="str">
        <f t="shared" si="5"/>
        <v>I</v>
      </c>
      <c r="G81" s="30" t="str">
        <f t="shared" si="5"/>
        <v>L</v>
      </c>
      <c r="H81" s="33" t="str">
        <f t="shared" si="16"/>
        <v>Mid</v>
      </c>
      <c r="I81" s="41">
        <f>I75+VLOOKUP(H81,Schedule!$B$9:$C$12,2,0)/24/60</f>
        <v>0.48611111111111105</v>
      </c>
      <c r="J81" s="30" t="str">
        <f t="shared" si="20"/>
        <v>RIL</v>
      </c>
      <c r="N81" s="32" t="s">
        <v>48</v>
      </c>
      <c r="O81" s="32" t="s">
        <v>32</v>
      </c>
      <c r="P81" s="32" t="s">
        <v>33</v>
      </c>
      <c r="Q81" s="32" t="s">
        <v>35</v>
      </c>
      <c r="R81" s="44">
        <v>0.41250000000000003</v>
      </c>
      <c r="S81" s="43" t="s">
        <v>4278</v>
      </c>
      <c r="T81" s="32">
        <f t="shared" si="21"/>
        <v>8</v>
      </c>
      <c r="U81" s="32" t="str">
        <f t="shared" si="22"/>
        <v>BIH8</v>
      </c>
    </row>
    <row r="82" spans="5:21" x14ac:dyDescent="0.2">
      <c r="E82" s="30" t="str">
        <f t="shared" si="5"/>
        <v>R</v>
      </c>
      <c r="F82" s="30" t="str">
        <f t="shared" si="5"/>
        <v>I</v>
      </c>
      <c r="G82" s="30" t="str">
        <f t="shared" si="5"/>
        <v>K</v>
      </c>
      <c r="H82" s="33" t="str">
        <f t="shared" si="16"/>
        <v>Mid</v>
      </c>
      <c r="I82" s="41">
        <f>I76+VLOOKUP(H82,Schedule!$B$9:$C$12,2,0)/24/60</f>
        <v>0.49097222222222214</v>
      </c>
      <c r="J82" s="30" t="str">
        <f t="shared" si="20"/>
        <v>RIK</v>
      </c>
      <c r="N82" s="32" t="s">
        <v>48</v>
      </c>
      <c r="O82" s="32" t="s">
        <v>32</v>
      </c>
      <c r="P82" s="32" t="s">
        <v>33</v>
      </c>
      <c r="Q82" s="32" t="s">
        <v>35</v>
      </c>
      <c r="R82" s="44">
        <v>0.43333333333333335</v>
      </c>
      <c r="S82" s="43" t="s">
        <v>4278</v>
      </c>
      <c r="T82" s="32">
        <f t="shared" si="21"/>
        <v>9</v>
      </c>
      <c r="U82" s="32" t="str">
        <f t="shared" si="22"/>
        <v>BIH9</v>
      </c>
    </row>
    <row r="83" spans="5:21" x14ac:dyDescent="0.2">
      <c r="E83" s="30" t="str">
        <f t="shared" si="5"/>
        <v>R</v>
      </c>
      <c r="F83" s="30" t="str">
        <f t="shared" si="5"/>
        <v>I</v>
      </c>
      <c r="G83" s="30" t="str">
        <f t="shared" si="5"/>
        <v>J</v>
      </c>
      <c r="H83" s="33" t="str">
        <f t="shared" si="16"/>
        <v>Mid</v>
      </c>
      <c r="I83" s="41">
        <f>I77+VLOOKUP(H83,Schedule!$B$9:$C$12,2,0)/24/60</f>
        <v>0.4951388888888888</v>
      </c>
      <c r="J83" s="30" t="str">
        <f t="shared" si="20"/>
        <v>RIJ</v>
      </c>
      <c r="N83" s="32" t="s">
        <v>48</v>
      </c>
      <c r="O83" s="32" t="s">
        <v>32</v>
      </c>
      <c r="P83" s="32" t="s">
        <v>33</v>
      </c>
      <c r="Q83" s="32" t="s">
        <v>35</v>
      </c>
      <c r="R83" s="44">
        <v>0.45416666666666666</v>
      </c>
      <c r="S83" s="43" t="s">
        <v>4278</v>
      </c>
      <c r="T83" s="32">
        <f t="shared" si="21"/>
        <v>10</v>
      </c>
      <c r="U83" s="32" t="str">
        <f t="shared" si="22"/>
        <v>BIH10</v>
      </c>
    </row>
    <row r="84" spans="5:21" x14ac:dyDescent="0.2">
      <c r="E84" s="30" t="str">
        <f t="shared" si="5"/>
        <v>R</v>
      </c>
      <c r="F84" s="30" t="str">
        <f t="shared" si="5"/>
        <v>I</v>
      </c>
      <c r="G84" s="30" t="str">
        <f t="shared" si="5"/>
        <v>I</v>
      </c>
      <c r="H84" s="33" t="str">
        <f t="shared" si="16"/>
        <v>Mid</v>
      </c>
      <c r="I84" s="41">
        <f>I78+VLOOKUP(H84,Schedule!$B$9:$C$12,2,0)/24/60</f>
        <v>0.49930555555555545</v>
      </c>
      <c r="J84" s="30" t="str">
        <f t="shared" si="20"/>
        <v>RII</v>
      </c>
      <c r="N84" s="32" t="s">
        <v>48</v>
      </c>
      <c r="O84" s="32" t="s">
        <v>32</v>
      </c>
      <c r="P84" s="32" t="s">
        <v>33</v>
      </c>
      <c r="Q84" s="32" t="s">
        <v>35</v>
      </c>
      <c r="R84" s="44">
        <v>0.47499999999999998</v>
      </c>
      <c r="S84" s="43" t="s">
        <v>4278</v>
      </c>
      <c r="T84" s="32">
        <f t="shared" si="21"/>
        <v>11</v>
      </c>
      <c r="U84" s="32" t="str">
        <f t="shared" si="22"/>
        <v>BIH11</v>
      </c>
    </row>
    <row r="85" spans="5:21" x14ac:dyDescent="0.2">
      <c r="E85" s="30" t="str">
        <f t="shared" ref="E85:F148" si="24">E79</f>
        <v>R</v>
      </c>
      <c r="F85" s="30" t="str">
        <f t="shared" si="24"/>
        <v>I</v>
      </c>
      <c r="G85" s="30" t="str">
        <f t="shared" ref="G85:G148" si="25">G79</f>
        <v>H</v>
      </c>
      <c r="H85" s="33" t="str">
        <f t="shared" si="16"/>
        <v>Mid</v>
      </c>
      <c r="I85" s="41">
        <f>I79+VLOOKUP(H85,Schedule!$B$9:$C$12,2,0)/24/60</f>
        <v>0.50208333333333321</v>
      </c>
      <c r="J85" s="30" t="str">
        <f t="shared" si="20"/>
        <v>RIH</v>
      </c>
      <c r="N85" s="32" t="s">
        <v>48</v>
      </c>
      <c r="O85" s="32" t="s">
        <v>32</v>
      </c>
      <c r="P85" s="32" t="s">
        <v>33</v>
      </c>
      <c r="Q85" s="32" t="s">
        <v>35</v>
      </c>
      <c r="R85" s="44">
        <v>0.49583333333333329</v>
      </c>
      <c r="S85" s="43" t="s">
        <v>4278</v>
      </c>
      <c r="T85" s="32">
        <f t="shared" si="21"/>
        <v>12</v>
      </c>
      <c r="U85" s="32" t="str">
        <f t="shared" si="22"/>
        <v>BIH12</v>
      </c>
    </row>
    <row r="86" spans="5:21" x14ac:dyDescent="0.2">
      <c r="E86" s="30" t="str">
        <f t="shared" ref="E86:F86" si="26">E80</f>
        <v>R</v>
      </c>
      <c r="F86" s="30" t="str">
        <f t="shared" si="26"/>
        <v>I</v>
      </c>
      <c r="G86" s="30" t="str">
        <f t="shared" si="25"/>
        <v>M</v>
      </c>
      <c r="H86" s="33" t="str">
        <f t="shared" si="16"/>
        <v>Mid</v>
      </c>
      <c r="I86" s="41">
        <f>I80+VLOOKUP(H86,Schedule!$B$9:$C$12,2,0)/24/60</f>
        <v>0.49999999999999994</v>
      </c>
      <c r="J86" s="30" t="str">
        <f t="shared" si="20"/>
        <v>RIM</v>
      </c>
      <c r="N86" s="32" t="s">
        <v>48</v>
      </c>
      <c r="O86" s="32" t="s">
        <v>32</v>
      </c>
      <c r="P86" s="32" t="s">
        <v>33</v>
      </c>
      <c r="Q86" s="32" t="s">
        <v>35</v>
      </c>
      <c r="R86" s="44">
        <v>0.51666666666666661</v>
      </c>
      <c r="S86" s="43" t="s">
        <v>4278</v>
      </c>
      <c r="T86" s="32">
        <f t="shared" si="21"/>
        <v>13</v>
      </c>
      <c r="U86" s="32" t="str">
        <f t="shared" si="22"/>
        <v>BIH13</v>
      </c>
    </row>
    <row r="87" spans="5:21" x14ac:dyDescent="0.2">
      <c r="E87" s="30" t="str">
        <f t="shared" si="24"/>
        <v>R</v>
      </c>
      <c r="F87" s="30" t="str">
        <f t="shared" si="24"/>
        <v>I</v>
      </c>
      <c r="G87" s="30" t="str">
        <f t="shared" si="25"/>
        <v>L</v>
      </c>
      <c r="H87" s="33" t="str">
        <f t="shared" si="16"/>
        <v>Mid</v>
      </c>
      <c r="I87" s="41">
        <f>I81+VLOOKUP(H87,Schedule!$B$9:$C$12,2,0)/24/60</f>
        <v>0.50694444444444442</v>
      </c>
      <c r="J87" s="30" t="str">
        <f t="shared" si="20"/>
        <v>RIL</v>
      </c>
      <c r="N87" s="32" t="s">
        <v>48</v>
      </c>
      <c r="O87" s="32" t="s">
        <v>32</v>
      </c>
      <c r="P87" s="32" t="s">
        <v>33</v>
      </c>
      <c r="Q87" s="32" t="s">
        <v>35</v>
      </c>
      <c r="R87" s="44">
        <v>0.53749999999999998</v>
      </c>
      <c r="S87" s="43" t="s">
        <v>4278</v>
      </c>
      <c r="T87" s="32">
        <f t="shared" si="21"/>
        <v>14</v>
      </c>
      <c r="U87" s="32" t="str">
        <f t="shared" si="22"/>
        <v>BIH14</v>
      </c>
    </row>
    <row r="88" spans="5:21" x14ac:dyDescent="0.2">
      <c r="E88" s="30" t="str">
        <f t="shared" si="24"/>
        <v>R</v>
      </c>
      <c r="F88" s="30" t="str">
        <f t="shared" si="24"/>
        <v>I</v>
      </c>
      <c r="G88" s="30" t="str">
        <f t="shared" si="25"/>
        <v>K</v>
      </c>
      <c r="H88" s="33" t="str">
        <f t="shared" si="16"/>
        <v>Mid</v>
      </c>
      <c r="I88" s="41">
        <f>I82+VLOOKUP(H88,Schedule!$B$9:$C$12,2,0)/24/60</f>
        <v>0.51180555555555551</v>
      </c>
      <c r="J88" s="30" t="str">
        <f t="shared" si="20"/>
        <v>RIK</v>
      </c>
      <c r="N88" s="32" t="s">
        <v>48</v>
      </c>
      <c r="O88" s="32" t="s">
        <v>32</v>
      </c>
      <c r="P88" s="32" t="s">
        <v>33</v>
      </c>
      <c r="Q88" s="32" t="s">
        <v>35</v>
      </c>
      <c r="R88" s="44">
        <v>0.55833333333333335</v>
      </c>
      <c r="S88" s="43" t="s">
        <v>4278</v>
      </c>
      <c r="T88" s="32">
        <f t="shared" si="21"/>
        <v>15</v>
      </c>
      <c r="U88" s="32" t="str">
        <f t="shared" si="22"/>
        <v>BIH15</v>
      </c>
    </row>
    <row r="89" spans="5:21" x14ac:dyDescent="0.2">
      <c r="E89" s="30" t="str">
        <f t="shared" si="24"/>
        <v>R</v>
      </c>
      <c r="F89" s="30" t="str">
        <f t="shared" si="24"/>
        <v>I</v>
      </c>
      <c r="G89" s="30" t="str">
        <f t="shared" si="25"/>
        <v>J</v>
      </c>
      <c r="H89" s="33" t="str">
        <f t="shared" si="16"/>
        <v>Mid</v>
      </c>
      <c r="I89" s="41">
        <f>I83+VLOOKUP(H89,Schedule!$B$9:$C$12,2,0)/24/60</f>
        <v>0.51597222222222217</v>
      </c>
      <c r="J89" s="30" t="str">
        <f t="shared" si="20"/>
        <v>RIJ</v>
      </c>
      <c r="N89" s="32" t="s">
        <v>48</v>
      </c>
      <c r="O89" s="32" t="s">
        <v>32</v>
      </c>
      <c r="P89" s="32" t="s">
        <v>33</v>
      </c>
      <c r="Q89" s="32" t="s">
        <v>35</v>
      </c>
      <c r="R89" s="44">
        <v>0.57916666666666672</v>
      </c>
      <c r="S89" s="43" t="s">
        <v>4278</v>
      </c>
      <c r="T89" s="32">
        <f t="shared" si="21"/>
        <v>16</v>
      </c>
      <c r="U89" s="32" t="str">
        <f t="shared" si="22"/>
        <v>BIH16</v>
      </c>
    </row>
    <row r="90" spans="5:21" x14ac:dyDescent="0.2">
      <c r="E90" s="30" t="str">
        <f t="shared" si="24"/>
        <v>R</v>
      </c>
      <c r="F90" s="30" t="str">
        <f t="shared" si="24"/>
        <v>I</v>
      </c>
      <c r="G90" s="30" t="str">
        <f t="shared" si="25"/>
        <v>I</v>
      </c>
      <c r="H90" s="33" t="str">
        <f t="shared" si="16"/>
        <v>Mid</v>
      </c>
      <c r="I90" s="41">
        <f>I84+VLOOKUP(H90,Schedule!$B$9:$C$12,2,0)/24/60</f>
        <v>0.52013888888888882</v>
      </c>
      <c r="J90" s="30" t="str">
        <f t="shared" si="20"/>
        <v>RII</v>
      </c>
      <c r="N90" s="32" t="s">
        <v>48</v>
      </c>
      <c r="O90" s="32" t="s">
        <v>32</v>
      </c>
      <c r="P90" s="32" t="s">
        <v>33</v>
      </c>
      <c r="Q90" s="32" t="s">
        <v>35</v>
      </c>
      <c r="R90" s="44">
        <v>0.60000000000000009</v>
      </c>
      <c r="S90" s="43" t="s">
        <v>4278</v>
      </c>
      <c r="T90" s="32">
        <f t="shared" si="21"/>
        <v>17</v>
      </c>
      <c r="U90" s="32" t="str">
        <f t="shared" si="22"/>
        <v>BIH17</v>
      </c>
    </row>
    <row r="91" spans="5:21" x14ac:dyDescent="0.2">
      <c r="E91" s="30" t="str">
        <f t="shared" si="24"/>
        <v>R</v>
      </c>
      <c r="F91" s="30" t="str">
        <f t="shared" si="24"/>
        <v>I</v>
      </c>
      <c r="G91" s="30" t="str">
        <f t="shared" si="25"/>
        <v>H</v>
      </c>
      <c r="H91" s="33" t="str">
        <f t="shared" si="16"/>
        <v>Mid</v>
      </c>
      <c r="I91" s="41">
        <f>I85+VLOOKUP(H91,Schedule!$B$9:$C$12,2,0)/24/60</f>
        <v>0.52291666666666659</v>
      </c>
      <c r="J91" s="30" t="str">
        <f t="shared" si="20"/>
        <v>RIH</v>
      </c>
      <c r="N91" s="32" t="s">
        <v>48</v>
      </c>
      <c r="O91" s="32" t="s">
        <v>32</v>
      </c>
      <c r="P91" s="32" t="s">
        <v>33</v>
      </c>
      <c r="Q91" s="32" t="s">
        <v>35</v>
      </c>
      <c r="R91" s="44">
        <v>0.62083333333333346</v>
      </c>
      <c r="S91" s="43" t="s">
        <v>4278</v>
      </c>
      <c r="T91" s="32">
        <f t="shared" si="21"/>
        <v>18</v>
      </c>
      <c r="U91" s="32" t="str">
        <f t="shared" si="22"/>
        <v>BIH18</v>
      </c>
    </row>
    <row r="92" spans="5:21" x14ac:dyDescent="0.2">
      <c r="E92" s="30" t="str">
        <f t="shared" ref="E92:F92" si="27">E86</f>
        <v>R</v>
      </c>
      <c r="F92" s="30" t="str">
        <f t="shared" si="27"/>
        <v>I</v>
      </c>
      <c r="G92" s="30" t="str">
        <f t="shared" si="25"/>
        <v>M</v>
      </c>
      <c r="H92" s="33" t="str">
        <f t="shared" si="16"/>
        <v>Mid</v>
      </c>
      <c r="I92" s="41">
        <f>I86+VLOOKUP(H92,Schedule!$B$9:$C$12,2,0)/24/60</f>
        <v>0.52083333333333326</v>
      </c>
      <c r="J92" s="30" t="str">
        <f t="shared" si="20"/>
        <v>RIM</v>
      </c>
      <c r="N92" s="32" t="s">
        <v>48</v>
      </c>
      <c r="O92" s="32" t="s">
        <v>32</v>
      </c>
      <c r="P92" s="32" t="s">
        <v>33</v>
      </c>
      <c r="Q92" s="32" t="s">
        <v>35</v>
      </c>
      <c r="R92" s="44">
        <v>0.64166666666666683</v>
      </c>
      <c r="S92" s="43" t="s">
        <v>4278</v>
      </c>
      <c r="T92" s="32">
        <f t="shared" si="21"/>
        <v>19</v>
      </c>
      <c r="U92" s="32" t="str">
        <f t="shared" si="22"/>
        <v>BIH19</v>
      </c>
    </row>
    <row r="93" spans="5:21" x14ac:dyDescent="0.2">
      <c r="E93" s="30" t="str">
        <f t="shared" si="24"/>
        <v>R</v>
      </c>
      <c r="F93" s="30" t="str">
        <f t="shared" si="24"/>
        <v>I</v>
      </c>
      <c r="G93" s="30" t="str">
        <f t="shared" si="25"/>
        <v>L</v>
      </c>
      <c r="H93" s="33" t="str">
        <f t="shared" si="16"/>
        <v>Mid</v>
      </c>
      <c r="I93" s="41">
        <f>I87+VLOOKUP(H93,Schedule!$B$9:$C$12,2,0)/24/60</f>
        <v>0.52777777777777779</v>
      </c>
      <c r="J93" s="30" t="str">
        <f t="shared" si="20"/>
        <v>RIL</v>
      </c>
      <c r="N93" s="32" t="s">
        <v>48</v>
      </c>
      <c r="O93" s="32" t="s">
        <v>32</v>
      </c>
      <c r="P93" s="32" t="s">
        <v>33</v>
      </c>
      <c r="Q93" s="32" t="s">
        <v>35</v>
      </c>
      <c r="R93" s="44">
        <v>0.6625000000000002</v>
      </c>
      <c r="S93" s="43" t="s">
        <v>4278</v>
      </c>
      <c r="T93" s="32">
        <f t="shared" si="21"/>
        <v>20</v>
      </c>
      <c r="U93" s="32" t="str">
        <f t="shared" si="22"/>
        <v>BIH20</v>
      </c>
    </row>
    <row r="94" spans="5:21" x14ac:dyDescent="0.2">
      <c r="E94" s="30" t="str">
        <f t="shared" si="24"/>
        <v>R</v>
      </c>
      <c r="F94" s="30" t="str">
        <f t="shared" si="24"/>
        <v>I</v>
      </c>
      <c r="G94" s="30" t="str">
        <f t="shared" si="25"/>
        <v>K</v>
      </c>
      <c r="H94" s="33" t="str">
        <f t="shared" si="16"/>
        <v>Mid</v>
      </c>
      <c r="I94" s="41">
        <f>I88+VLOOKUP(H94,Schedule!$B$9:$C$12,2,0)/24/60</f>
        <v>0.53263888888888888</v>
      </c>
      <c r="J94" s="30" t="str">
        <f t="shared" si="20"/>
        <v>RIK</v>
      </c>
      <c r="N94" s="32" t="s">
        <v>48</v>
      </c>
      <c r="O94" s="32" t="s">
        <v>32</v>
      </c>
      <c r="P94" s="32" t="s">
        <v>33</v>
      </c>
      <c r="Q94" s="32" t="s">
        <v>35</v>
      </c>
      <c r="R94" s="44">
        <v>0.68333333333333357</v>
      </c>
      <c r="S94" s="43" t="s">
        <v>4278</v>
      </c>
      <c r="T94" s="32">
        <f t="shared" si="21"/>
        <v>21</v>
      </c>
      <c r="U94" s="32" t="str">
        <f t="shared" si="22"/>
        <v>BIH21</v>
      </c>
    </row>
    <row r="95" spans="5:21" x14ac:dyDescent="0.2">
      <c r="E95" s="30" t="str">
        <f t="shared" si="24"/>
        <v>R</v>
      </c>
      <c r="F95" s="30" t="str">
        <f t="shared" si="24"/>
        <v>I</v>
      </c>
      <c r="G95" s="30" t="str">
        <f t="shared" si="25"/>
        <v>J</v>
      </c>
      <c r="H95" s="33" t="str">
        <f t="shared" si="16"/>
        <v>Mid</v>
      </c>
      <c r="I95" s="41">
        <f>I89+VLOOKUP(H95,Schedule!$B$9:$C$12,2,0)/24/60</f>
        <v>0.53680555555555554</v>
      </c>
      <c r="J95" s="30" t="str">
        <f t="shared" si="20"/>
        <v>RIJ</v>
      </c>
      <c r="N95" s="32" t="s">
        <v>48</v>
      </c>
      <c r="O95" s="32" t="s">
        <v>32</v>
      </c>
      <c r="P95" s="32" t="s">
        <v>33</v>
      </c>
      <c r="Q95" s="32" t="s">
        <v>35</v>
      </c>
      <c r="R95" s="44">
        <v>0.70416666666666694</v>
      </c>
      <c r="S95" s="43" t="s">
        <v>4278</v>
      </c>
      <c r="T95" s="32">
        <f t="shared" si="21"/>
        <v>22</v>
      </c>
      <c r="U95" s="32" t="str">
        <f t="shared" si="22"/>
        <v>BIH22</v>
      </c>
    </row>
    <row r="96" spans="5:21" x14ac:dyDescent="0.2">
      <c r="E96" s="30" t="str">
        <f t="shared" si="24"/>
        <v>R</v>
      </c>
      <c r="F96" s="30" t="str">
        <f t="shared" si="24"/>
        <v>I</v>
      </c>
      <c r="G96" s="30" t="str">
        <f t="shared" si="25"/>
        <v>I</v>
      </c>
      <c r="H96" s="33" t="str">
        <f t="shared" si="16"/>
        <v>Mid</v>
      </c>
      <c r="I96" s="41">
        <f>I90+VLOOKUP(H96,Schedule!$B$9:$C$12,2,0)/24/60</f>
        <v>0.54097222222222219</v>
      </c>
      <c r="J96" s="30" t="str">
        <f t="shared" si="20"/>
        <v>RII</v>
      </c>
      <c r="N96" s="32" t="s">
        <v>48</v>
      </c>
      <c r="O96" s="32" t="s">
        <v>32</v>
      </c>
      <c r="P96" s="32" t="s">
        <v>33</v>
      </c>
      <c r="Q96" s="32" t="s">
        <v>36</v>
      </c>
      <c r="R96" s="44">
        <v>0.72500000000000031</v>
      </c>
      <c r="S96" s="43" t="s">
        <v>4278</v>
      </c>
      <c r="T96" s="32">
        <f t="shared" si="21"/>
        <v>23</v>
      </c>
      <c r="U96" s="32" t="str">
        <f t="shared" si="22"/>
        <v>BIH23</v>
      </c>
    </row>
    <row r="97" spans="5:21" x14ac:dyDescent="0.2">
      <c r="E97" s="30" t="str">
        <f t="shared" si="24"/>
        <v>R</v>
      </c>
      <c r="F97" s="30" t="str">
        <f t="shared" si="24"/>
        <v>I</v>
      </c>
      <c r="G97" s="30" t="str">
        <f t="shared" si="25"/>
        <v>H</v>
      </c>
      <c r="H97" s="33" t="str">
        <f t="shared" si="16"/>
        <v>Mid</v>
      </c>
      <c r="I97" s="41">
        <f>I91+VLOOKUP(H97,Schedule!$B$9:$C$12,2,0)/24/60</f>
        <v>0.54374999999999996</v>
      </c>
      <c r="J97" s="30" t="str">
        <f t="shared" si="20"/>
        <v>RIH</v>
      </c>
      <c r="N97" s="32" t="s">
        <v>48</v>
      </c>
      <c r="O97" s="32" t="s">
        <v>32</v>
      </c>
      <c r="P97" s="32" t="s">
        <v>33</v>
      </c>
      <c r="Q97" s="32" t="s">
        <v>36</v>
      </c>
      <c r="R97" s="44">
        <v>0.7527777777777781</v>
      </c>
      <c r="S97" s="43" t="s">
        <v>4278</v>
      </c>
      <c r="T97" s="32">
        <f t="shared" si="21"/>
        <v>24</v>
      </c>
      <c r="U97" s="32" t="str">
        <f t="shared" si="22"/>
        <v>BIH24</v>
      </c>
    </row>
    <row r="98" spans="5:21" x14ac:dyDescent="0.2">
      <c r="E98" s="30" t="str">
        <f t="shared" ref="E98:F98" si="28">E92</f>
        <v>R</v>
      </c>
      <c r="F98" s="30" t="str">
        <f t="shared" si="28"/>
        <v>I</v>
      </c>
      <c r="G98" s="30" t="str">
        <f t="shared" si="25"/>
        <v>M</v>
      </c>
      <c r="H98" s="33" t="str">
        <f t="shared" si="16"/>
        <v>Mid</v>
      </c>
      <c r="I98" s="41">
        <f>I92+VLOOKUP(H98,Schedule!$B$9:$C$12,2,0)/24/60</f>
        <v>0.54166666666666663</v>
      </c>
      <c r="J98" s="30" t="str">
        <f t="shared" si="20"/>
        <v>RIM</v>
      </c>
      <c r="N98" s="32" t="s">
        <v>48</v>
      </c>
      <c r="O98" s="32" t="s">
        <v>32</v>
      </c>
      <c r="P98" s="32" t="s">
        <v>33</v>
      </c>
      <c r="Q98" s="32" t="s">
        <v>36</v>
      </c>
      <c r="R98" s="44">
        <v>0.78055555555555589</v>
      </c>
      <c r="S98" s="43" t="s">
        <v>4278</v>
      </c>
      <c r="T98" s="32">
        <f t="shared" si="21"/>
        <v>25</v>
      </c>
      <c r="U98" s="32" t="str">
        <f t="shared" si="22"/>
        <v>BIH25</v>
      </c>
    </row>
    <row r="99" spans="5:21" x14ac:dyDescent="0.2">
      <c r="E99" s="30" t="str">
        <f t="shared" si="24"/>
        <v>R</v>
      </c>
      <c r="F99" s="30" t="str">
        <f t="shared" si="24"/>
        <v>I</v>
      </c>
      <c r="G99" s="30" t="str">
        <f t="shared" si="25"/>
        <v>L</v>
      </c>
      <c r="H99" s="33" t="str">
        <f t="shared" si="16"/>
        <v>Mid</v>
      </c>
      <c r="I99" s="41">
        <f>I93+VLOOKUP(H99,Schedule!$B$9:$C$12,2,0)/24/60</f>
        <v>0.54861111111111116</v>
      </c>
      <c r="J99" s="30" t="str">
        <f t="shared" si="20"/>
        <v>RIL</v>
      </c>
      <c r="N99" s="32" t="s">
        <v>48</v>
      </c>
      <c r="O99" s="32" t="s">
        <v>32</v>
      </c>
      <c r="P99" s="32" t="s">
        <v>33</v>
      </c>
      <c r="Q99" s="32" t="s">
        <v>37</v>
      </c>
      <c r="R99" s="44">
        <v>0.80833333333333368</v>
      </c>
      <c r="S99" s="43" t="s">
        <v>4278</v>
      </c>
      <c r="T99" s="32">
        <f t="shared" si="21"/>
        <v>26</v>
      </c>
      <c r="U99" s="32" t="str">
        <f t="shared" si="22"/>
        <v>BIH26</v>
      </c>
    </row>
    <row r="100" spans="5:21" x14ac:dyDescent="0.2">
      <c r="E100" s="30" t="str">
        <f t="shared" si="24"/>
        <v>R</v>
      </c>
      <c r="F100" s="30" t="str">
        <f t="shared" si="24"/>
        <v>I</v>
      </c>
      <c r="G100" s="30" t="str">
        <f t="shared" si="25"/>
        <v>K</v>
      </c>
      <c r="H100" s="33" t="str">
        <f t="shared" si="16"/>
        <v>Mid</v>
      </c>
      <c r="I100" s="41">
        <f>I94+VLOOKUP(H100,Schedule!$B$9:$C$12,2,0)/24/60</f>
        <v>0.55347222222222225</v>
      </c>
      <c r="J100" s="30" t="str">
        <f t="shared" si="20"/>
        <v>RIK</v>
      </c>
      <c r="N100" s="32" t="s">
        <v>48</v>
      </c>
      <c r="O100" s="32" t="s">
        <v>32</v>
      </c>
      <c r="P100" s="32" t="s">
        <v>33</v>
      </c>
      <c r="Q100" s="32" t="s">
        <v>37</v>
      </c>
      <c r="R100" s="44">
        <v>0.85000000000000031</v>
      </c>
      <c r="S100" s="43" t="s">
        <v>4278</v>
      </c>
      <c r="T100" s="32">
        <f t="shared" si="21"/>
        <v>27</v>
      </c>
      <c r="U100" s="32" t="str">
        <f t="shared" si="22"/>
        <v>BIH27</v>
      </c>
    </row>
    <row r="101" spans="5:21" x14ac:dyDescent="0.2">
      <c r="E101" s="30" t="str">
        <f t="shared" si="24"/>
        <v>R</v>
      </c>
      <c r="F101" s="30" t="str">
        <f t="shared" si="24"/>
        <v>I</v>
      </c>
      <c r="G101" s="30" t="str">
        <f t="shared" si="25"/>
        <v>J</v>
      </c>
      <c r="H101" s="33" t="str">
        <f t="shared" si="16"/>
        <v>Mid</v>
      </c>
      <c r="I101" s="41">
        <f>I95+VLOOKUP(H101,Schedule!$B$9:$C$12,2,0)/24/60</f>
        <v>0.55763888888888891</v>
      </c>
      <c r="J101" s="30" t="str">
        <f t="shared" si="20"/>
        <v>RIJ</v>
      </c>
      <c r="N101" s="32" t="s">
        <v>48</v>
      </c>
      <c r="O101" s="32" t="s">
        <v>32</v>
      </c>
      <c r="P101" s="32" t="s">
        <v>33</v>
      </c>
      <c r="Q101" s="32" t="s">
        <v>37</v>
      </c>
      <c r="R101" s="44">
        <v>0.89166666666666694</v>
      </c>
      <c r="S101" s="43" t="s">
        <v>4278</v>
      </c>
      <c r="T101" s="32">
        <f t="shared" si="21"/>
        <v>28</v>
      </c>
      <c r="U101" s="32" t="str">
        <f t="shared" si="22"/>
        <v>BIH28</v>
      </c>
    </row>
    <row r="102" spans="5:21" x14ac:dyDescent="0.2">
      <c r="E102" s="30" t="str">
        <f t="shared" si="24"/>
        <v>R</v>
      </c>
      <c r="F102" s="30" t="str">
        <f t="shared" si="24"/>
        <v>I</v>
      </c>
      <c r="G102" s="30" t="str">
        <f t="shared" si="25"/>
        <v>I</v>
      </c>
      <c r="H102" s="33" t="str">
        <f t="shared" si="16"/>
        <v>Mid</v>
      </c>
      <c r="I102" s="41">
        <f>I96+VLOOKUP(H102,Schedule!$B$9:$C$12,2,0)/24/60</f>
        <v>0.56180555555555556</v>
      </c>
      <c r="J102" s="30" t="str">
        <f t="shared" si="20"/>
        <v>RII</v>
      </c>
      <c r="N102" s="32" t="s">
        <v>48</v>
      </c>
      <c r="O102" s="32" t="s">
        <v>32</v>
      </c>
      <c r="P102" s="32" t="s">
        <v>33</v>
      </c>
      <c r="Q102" s="32" t="s">
        <v>37</v>
      </c>
      <c r="R102" s="44">
        <v>0.93333333333333357</v>
      </c>
      <c r="S102" s="43" t="s">
        <v>4278</v>
      </c>
      <c r="T102" s="32">
        <f t="shared" si="21"/>
        <v>29</v>
      </c>
      <c r="U102" s="32" t="str">
        <f t="shared" si="22"/>
        <v>BIH29</v>
      </c>
    </row>
    <row r="103" spans="5:21" x14ac:dyDescent="0.2">
      <c r="E103" s="30" t="str">
        <f t="shared" si="24"/>
        <v>R</v>
      </c>
      <c r="F103" s="30" t="str">
        <f t="shared" si="24"/>
        <v>I</v>
      </c>
      <c r="G103" s="30" t="str">
        <f t="shared" si="25"/>
        <v>H</v>
      </c>
      <c r="H103" s="33" t="str">
        <f t="shared" si="16"/>
        <v>Mid</v>
      </c>
      <c r="I103" s="41">
        <f>I97+VLOOKUP(H103,Schedule!$B$9:$C$12,2,0)/24/60</f>
        <v>0.56458333333333333</v>
      </c>
      <c r="J103" s="30" t="str">
        <f t="shared" si="20"/>
        <v>RIH</v>
      </c>
      <c r="N103" s="32" t="s">
        <v>48</v>
      </c>
      <c r="O103" s="32" t="s">
        <v>32</v>
      </c>
      <c r="P103" s="32" t="s">
        <v>33</v>
      </c>
      <c r="Q103" s="32" t="s">
        <v>37</v>
      </c>
      <c r="R103" s="44">
        <v>0.9750000000000002</v>
      </c>
      <c r="S103" s="43" t="s">
        <v>4278</v>
      </c>
      <c r="T103" s="32">
        <f t="shared" si="21"/>
        <v>30</v>
      </c>
      <c r="U103" s="32" t="str">
        <f t="shared" si="22"/>
        <v>BIH30</v>
      </c>
    </row>
    <row r="104" spans="5:21" x14ac:dyDescent="0.2">
      <c r="E104" s="30" t="str">
        <f t="shared" ref="E104:F104" si="29">E98</f>
        <v>R</v>
      </c>
      <c r="F104" s="30" t="str">
        <f t="shared" si="29"/>
        <v>I</v>
      </c>
      <c r="G104" s="30" t="str">
        <f t="shared" si="25"/>
        <v>M</v>
      </c>
      <c r="H104" s="33" t="str">
        <f t="shared" si="16"/>
        <v>Mid</v>
      </c>
      <c r="I104" s="41">
        <f>I98+VLOOKUP(H104,Schedule!$B$9:$C$12,2,0)/24/60</f>
        <v>0.5625</v>
      </c>
      <c r="J104" s="30" t="str">
        <f t="shared" si="20"/>
        <v>RIM</v>
      </c>
      <c r="N104" s="32" t="s">
        <v>48</v>
      </c>
      <c r="O104" s="32" t="s">
        <v>4253</v>
      </c>
      <c r="P104" s="32" t="s">
        <v>47</v>
      </c>
      <c r="Q104" s="32" t="s">
        <v>34</v>
      </c>
      <c r="R104" s="44">
        <v>0.30833333333333335</v>
      </c>
      <c r="S104" s="43" t="s">
        <v>4281</v>
      </c>
      <c r="T104" s="32">
        <f t="shared" si="21"/>
        <v>1</v>
      </c>
      <c r="U104" s="32" t="str">
        <f t="shared" si="22"/>
        <v>BOA1</v>
      </c>
    </row>
    <row r="105" spans="5:21" x14ac:dyDescent="0.2">
      <c r="E105" s="30" t="str">
        <f t="shared" si="24"/>
        <v>R</v>
      </c>
      <c r="F105" s="30" t="str">
        <f t="shared" si="24"/>
        <v>I</v>
      </c>
      <c r="G105" s="30" t="str">
        <f t="shared" si="25"/>
        <v>L</v>
      </c>
      <c r="H105" s="33" t="str">
        <f t="shared" si="16"/>
        <v>Mid</v>
      </c>
      <c r="I105" s="41">
        <f>I99+VLOOKUP(H105,Schedule!$B$9:$C$12,2,0)/24/60</f>
        <v>0.56944444444444453</v>
      </c>
      <c r="J105" s="30" t="str">
        <f t="shared" si="20"/>
        <v>RIL</v>
      </c>
      <c r="N105" s="32" t="s">
        <v>48</v>
      </c>
      <c r="O105" s="32" t="s">
        <v>4253</v>
      </c>
      <c r="P105" s="32" t="s">
        <v>47</v>
      </c>
      <c r="Q105" s="32" t="s">
        <v>34</v>
      </c>
      <c r="R105" s="44">
        <v>0.33611111111111114</v>
      </c>
      <c r="S105" s="43" t="s">
        <v>4281</v>
      </c>
      <c r="T105" s="32">
        <f t="shared" si="21"/>
        <v>2</v>
      </c>
      <c r="U105" s="32" t="str">
        <f t="shared" si="22"/>
        <v>BOA2</v>
      </c>
    </row>
    <row r="106" spans="5:21" x14ac:dyDescent="0.2">
      <c r="E106" s="30" t="str">
        <f t="shared" si="24"/>
        <v>R</v>
      </c>
      <c r="F106" s="30" t="str">
        <f t="shared" si="24"/>
        <v>I</v>
      </c>
      <c r="G106" s="30" t="str">
        <f t="shared" si="25"/>
        <v>K</v>
      </c>
      <c r="H106" s="33" t="str">
        <f t="shared" si="16"/>
        <v>Mid</v>
      </c>
      <c r="I106" s="41">
        <f>I100+VLOOKUP(H106,Schedule!$B$9:$C$12,2,0)/24/60</f>
        <v>0.57430555555555562</v>
      </c>
      <c r="J106" s="30" t="str">
        <f t="shared" si="20"/>
        <v>RIK</v>
      </c>
      <c r="N106" s="32" t="s">
        <v>48</v>
      </c>
      <c r="O106" s="32" t="s">
        <v>4253</v>
      </c>
      <c r="P106" s="32" t="s">
        <v>47</v>
      </c>
      <c r="Q106" s="32" t="s">
        <v>34</v>
      </c>
      <c r="R106" s="44">
        <v>0.36388888888888893</v>
      </c>
      <c r="S106" s="43" t="s">
        <v>4281</v>
      </c>
      <c r="T106" s="32">
        <f t="shared" si="21"/>
        <v>3</v>
      </c>
      <c r="U106" s="32" t="str">
        <f t="shared" si="22"/>
        <v>BOA3</v>
      </c>
    </row>
    <row r="107" spans="5:21" x14ac:dyDescent="0.2">
      <c r="E107" s="30" t="str">
        <f t="shared" si="24"/>
        <v>R</v>
      </c>
      <c r="F107" s="30" t="str">
        <f t="shared" si="24"/>
        <v>I</v>
      </c>
      <c r="G107" s="30" t="str">
        <f t="shared" si="25"/>
        <v>J</v>
      </c>
      <c r="H107" s="33" t="str">
        <f t="shared" si="16"/>
        <v>Mid</v>
      </c>
      <c r="I107" s="41">
        <f>I101+VLOOKUP(H107,Schedule!$B$9:$C$12,2,0)/24/60</f>
        <v>0.57847222222222228</v>
      </c>
      <c r="J107" s="30" t="str">
        <f t="shared" si="20"/>
        <v>RIJ</v>
      </c>
      <c r="N107" s="32" t="s">
        <v>48</v>
      </c>
      <c r="O107" s="32" t="s">
        <v>4253</v>
      </c>
      <c r="P107" s="32" t="s">
        <v>47</v>
      </c>
      <c r="Q107" s="32" t="s">
        <v>35</v>
      </c>
      <c r="R107" s="44">
        <v>0.39166666666666672</v>
      </c>
      <c r="S107" s="43" t="s">
        <v>4281</v>
      </c>
      <c r="T107" s="32">
        <f t="shared" si="21"/>
        <v>4</v>
      </c>
      <c r="U107" s="32" t="str">
        <f t="shared" si="22"/>
        <v>BOA4</v>
      </c>
    </row>
    <row r="108" spans="5:21" x14ac:dyDescent="0.2">
      <c r="E108" s="30" t="str">
        <f t="shared" si="24"/>
        <v>R</v>
      </c>
      <c r="F108" s="30" t="str">
        <f t="shared" si="24"/>
        <v>I</v>
      </c>
      <c r="G108" s="30" t="str">
        <f t="shared" si="25"/>
        <v>I</v>
      </c>
      <c r="H108" s="33" t="str">
        <f t="shared" si="16"/>
        <v>Mid</v>
      </c>
      <c r="I108" s="41">
        <f>I102+VLOOKUP(H108,Schedule!$B$9:$C$12,2,0)/24/60</f>
        <v>0.58263888888888893</v>
      </c>
      <c r="J108" s="30" t="str">
        <f t="shared" si="20"/>
        <v>RII</v>
      </c>
      <c r="N108" s="32" t="s">
        <v>48</v>
      </c>
      <c r="O108" s="32" t="s">
        <v>4253</v>
      </c>
      <c r="P108" s="32" t="s">
        <v>47</v>
      </c>
      <c r="Q108" s="32" t="s">
        <v>35</v>
      </c>
      <c r="R108" s="44">
        <v>0.41250000000000003</v>
      </c>
      <c r="S108" s="43" t="s">
        <v>4281</v>
      </c>
      <c r="T108" s="32">
        <f t="shared" si="21"/>
        <v>5</v>
      </c>
      <c r="U108" s="32" t="str">
        <f t="shared" si="22"/>
        <v>BOA5</v>
      </c>
    </row>
    <row r="109" spans="5:21" x14ac:dyDescent="0.2">
      <c r="E109" s="30" t="str">
        <f t="shared" si="24"/>
        <v>R</v>
      </c>
      <c r="F109" s="30" t="str">
        <f t="shared" si="24"/>
        <v>I</v>
      </c>
      <c r="G109" s="30" t="str">
        <f t="shared" si="25"/>
        <v>H</v>
      </c>
      <c r="H109" s="33" t="str">
        <f t="shared" si="16"/>
        <v>Mid</v>
      </c>
      <c r="I109" s="41">
        <f>I103+VLOOKUP(H109,Schedule!$B$9:$C$12,2,0)/24/60</f>
        <v>0.5854166666666667</v>
      </c>
      <c r="J109" s="30" t="str">
        <f t="shared" si="20"/>
        <v>RIH</v>
      </c>
      <c r="N109" s="32" t="s">
        <v>48</v>
      </c>
      <c r="O109" s="32" t="s">
        <v>4253</v>
      </c>
      <c r="P109" s="32" t="s">
        <v>47</v>
      </c>
      <c r="Q109" s="32" t="s">
        <v>35</v>
      </c>
      <c r="R109" s="44">
        <v>0.43333333333333335</v>
      </c>
      <c r="S109" s="43" t="s">
        <v>4281</v>
      </c>
      <c r="T109" s="32">
        <f t="shared" si="21"/>
        <v>6</v>
      </c>
      <c r="U109" s="32" t="str">
        <f t="shared" si="22"/>
        <v>BOA6</v>
      </c>
    </row>
    <row r="110" spans="5:21" x14ac:dyDescent="0.2">
      <c r="E110" s="30" t="str">
        <f t="shared" ref="E110:F110" si="30">E104</f>
        <v>R</v>
      </c>
      <c r="F110" s="30" t="str">
        <f t="shared" si="30"/>
        <v>I</v>
      </c>
      <c r="G110" s="30" t="str">
        <f t="shared" si="25"/>
        <v>M</v>
      </c>
      <c r="H110" s="33" t="str">
        <f t="shared" si="16"/>
        <v>Mid</v>
      </c>
      <c r="I110" s="41">
        <f>I104+VLOOKUP(H110,Schedule!$B$9:$C$12,2,0)/24/60</f>
        <v>0.58333333333333337</v>
      </c>
      <c r="J110" s="30" t="str">
        <f t="shared" si="20"/>
        <v>RIM</v>
      </c>
      <c r="N110" s="32" t="s">
        <v>48</v>
      </c>
      <c r="O110" s="32" t="s">
        <v>4253</v>
      </c>
      <c r="P110" s="32" t="s">
        <v>47</v>
      </c>
      <c r="Q110" s="32" t="s">
        <v>35</v>
      </c>
      <c r="R110" s="44">
        <v>0.45416666666666666</v>
      </c>
      <c r="S110" s="43" t="s">
        <v>4281</v>
      </c>
      <c r="T110" s="32">
        <f t="shared" si="21"/>
        <v>7</v>
      </c>
      <c r="U110" s="32" t="str">
        <f t="shared" si="22"/>
        <v>BOA7</v>
      </c>
    </row>
    <row r="111" spans="5:21" x14ac:dyDescent="0.2">
      <c r="E111" s="30" t="str">
        <f t="shared" si="24"/>
        <v>R</v>
      </c>
      <c r="F111" s="30" t="str">
        <f t="shared" si="24"/>
        <v>I</v>
      </c>
      <c r="G111" s="30" t="str">
        <f t="shared" si="25"/>
        <v>L</v>
      </c>
      <c r="H111" s="33" t="str">
        <f t="shared" si="16"/>
        <v>Mid</v>
      </c>
      <c r="I111" s="41">
        <f>I105+VLOOKUP(H111,Schedule!$B$9:$C$12,2,0)/24/60</f>
        <v>0.5902777777777779</v>
      </c>
      <c r="J111" s="30" t="str">
        <f t="shared" si="20"/>
        <v>RIL</v>
      </c>
      <c r="N111" s="32" t="s">
        <v>48</v>
      </c>
      <c r="O111" s="32" t="s">
        <v>4253</v>
      </c>
      <c r="P111" s="32" t="s">
        <v>47</v>
      </c>
      <c r="Q111" s="32" t="s">
        <v>35</v>
      </c>
      <c r="R111" s="44">
        <v>0.47499999999999998</v>
      </c>
      <c r="S111" s="43" t="s">
        <v>4281</v>
      </c>
      <c r="T111" s="32">
        <f t="shared" si="21"/>
        <v>8</v>
      </c>
      <c r="U111" s="32" t="str">
        <f t="shared" si="22"/>
        <v>BOA8</v>
      </c>
    </row>
    <row r="112" spans="5:21" x14ac:dyDescent="0.2">
      <c r="E112" s="30" t="str">
        <f t="shared" si="24"/>
        <v>R</v>
      </c>
      <c r="F112" s="30" t="str">
        <f t="shared" si="24"/>
        <v>I</v>
      </c>
      <c r="G112" s="30" t="str">
        <f t="shared" si="25"/>
        <v>K</v>
      </c>
      <c r="H112" s="33" t="str">
        <f t="shared" si="16"/>
        <v>Mid</v>
      </c>
      <c r="I112" s="41">
        <f>I106+VLOOKUP(H112,Schedule!$B$9:$C$12,2,0)/24/60</f>
        <v>0.59513888888888899</v>
      </c>
      <c r="J112" s="30" t="str">
        <f t="shared" si="20"/>
        <v>RIK</v>
      </c>
      <c r="N112" s="32" t="s">
        <v>48</v>
      </c>
      <c r="O112" s="32" t="s">
        <v>4253</v>
      </c>
      <c r="P112" s="32" t="s">
        <v>47</v>
      </c>
      <c r="Q112" s="32" t="s">
        <v>35</v>
      </c>
      <c r="R112" s="44">
        <v>0.49583333333333329</v>
      </c>
      <c r="S112" s="43" t="s">
        <v>4281</v>
      </c>
      <c r="T112" s="32">
        <f t="shared" si="21"/>
        <v>9</v>
      </c>
      <c r="U112" s="32" t="str">
        <f t="shared" si="22"/>
        <v>BOA9</v>
      </c>
    </row>
    <row r="113" spans="5:21" x14ac:dyDescent="0.2">
      <c r="E113" s="30" t="str">
        <f t="shared" si="24"/>
        <v>R</v>
      </c>
      <c r="F113" s="30" t="str">
        <f t="shared" si="24"/>
        <v>I</v>
      </c>
      <c r="G113" s="30" t="str">
        <f t="shared" si="25"/>
        <v>J</v>
      </c>
      <c r="H113" s="33" t="str">
        <f t="shared" si="16"/>
        <v>Mid</v>
      </c>
      <c r="I113" s="41">
        <f>I107+VLOOKUP(H113,Schedule!$B$9:$C$12,2,0)/24/60</f>
        <v>0.59930555555555565</v>
      </c>
      <c r="J113" s="30" t="str">
        <f t="shared" si="20"/>
        <v>RIJ</v>
      </c>
      <c r="N113" s="32" t="s">
        <v>48</v>
      </c>
      <c r="O113" s="32" t="s">
        <v>4253</v>
      </c>
      <c r="P113" s="32" t="s">
        <v>47</v>
      </c>
      <c r="Q113" s="32" t="s">
        <v>35</v>
      </c>
      <c r="R113" s="44">
        <v>0.51666666666666661</v>
      </c>
      <c r="S113" s="43" t="s">
        <v>4281</v>
      </c>
      <c r="T113" s="32">
        <f t="shared" si="21"/>
        <v>10</v>
      </c>
      <c r="U113" s="32" t="str">
        <f t="shared" si="22"/>
        <v>BOA10</v>
      </c>
    </row>
    <row r="114" spans="5:21" x14ac:dyDescent="0.2">
      <c r="E114" s="30" t="str">
        <f t="shared" si="24"/>
        <v>R</v>
      </c>
      <c r="F114" s="30" t="str">
        <f t="shared" si="24"/>
        <v>I</v>
      </c>
      <c r="G114" s="30" t="str">
        <f t="shared" si="25"/>
        <v>I</v>
      </c>
      <c r="H114" s="33" t="str">
        <f t="shared" si="16"/>
        <v>Mid</v>
      </c>
      <c r="I114" s="41">
        <f>I108+VLOOKUP(H114,Schedule!$B$9:$C$12,2,0)/24/60</f>
        <v>0.6034722222222223</v>
      </c>
      <c r="J114" s="30" t="str">
        <f t="shared" si="20"/>
        <v>RII</v>
      </c>
      <c r="N114" s="32" t="s">
        <v>48</v>
      </c>
      <c r="O114" s="32" t="s">
        <v>4253</v>
      </c>
      <c r="P114" s="32" t="s">
        <v>47</v>
      </c>
      <c r="Q114" s="32" t="s">
        <v>35</v>
      </c>
      <c r="R114" s="44">
        <v>0.53749999999999998</v>
      </c>
      <c r="S114" s="43" t="s">
        <v>4281</v>
      </c>
      <c r="T114" s="32">
        <f t="shared" si="21"/>
        <v>11</v>
      </c>
      <c r="U114" s="32" t="str">
        <f t="shared" si="22"/>
        <v>BOA11</v>
      </c>
    </row>
    <row r="115" spans="5:21" x14ac:dyDescent="0.2">
      <c r="E115" s="30" t="str">
        <f t="shared" si="24"/>
        <v>R</v>
      </c>
      <c r="F115" s="30" t="str">
        <f t="shared" si="24"/>
        <v>I</v>
      </c>
      <c r="G115" s="30" t="str">
        <f t="shared" si="25"/>
        <v>H</v>
      </c>
      <c r="H115" s="33" t="str">
        <f t="shared" si="16"/>
        <v>Mid</v>
      </c>
      <c r="I115" s="41">
        <f>I109+VLOOKUP(H115,Schedule!$B$9:$C$12,2,0)/24/60</f>
        <v>0.60625000000000007</v>
      </c>
      <c r="J115" s="30" t="str">
        <f t="shared" si="20"/>
        <v>RIH</v>
      </c>
      <c r="N115" s="32" t="s">
        <v>48</v>
      </c>
      <c r="O115" s="32" t="s">
        <v>4253</v>
      </c>
      <c r="P115" s="32" t="s">
        <v>47</v>
      </c>
      <c r="Q115" s="32" t="s">
        <v>35</v>
      </c>
      <c r="R115" s="44">
        <v>0.55833333333333335</v>
      </c>
      <c r="S115" s="43" t="s">
        <v>4281</v>
      </c>
      <c r="T115" s="32">
        <f t="shared" si="21"/>
        <v>12</v>
      </c>
      <c r="U115" s="32" t="str">
        <f t="shared" si="22"/>
        <v>BOA12</v>
      </c>
    </row>
    <row r="116" spans="5:21" x14ac:dyDescent="0.2">
      <c r="E116" s="30" t="str">
        <f t="shared" ref="E116:F116" si="31">E110</f>
        <v>R</v>
      </c>
      <c r="F116" s="30" t="str">
        <f t="shared" si="31"/>
        <v>I</v>
      </c>
      <c r="G116" s="30" t="str">
        <f t="shared" si="25"/>
        <v>M</v>
      </c>
      <c r="H116" s="33" t="str">
        <f t="shared" si="16"/>
        <v>Mid</v>
      </c>
      <c r="I116" s="41">
        <f>I110+VLOOKUP(H116,Schedule!$B$9:$C$12,2,0)/24/60</f>
        <v>0.60416666666666674</v>
      </c>
      <c r="J116" s="30" t="str">
        <f t="shared" si="20"/>
        <v>RIM</v>
      </c>
      <c r="N116" s="32" t="s">
        <v>48</v>
      </c>
      <c r="O116" s="32" t="s">
        <v>4253</v>
      </c>
      <c r="P116" s="32" t="s">
        <v>47</v>
      </c>
      <c r="Q116" s="32" t="s">
        <v>35</v>
      </c>
      <c r="R116" s="44">
        <v>0.57916666666666672</v>
      </c>
      <c r="S116" s="43" t="s">
        <v>4281</v>
      </c>
      <c r="T116" s="32">
        <f t="shared" si="21"/>
        <v>13</v>
      </c>
      <c r="U116" s="32" t="str">
        <f t="shared" si="22"/>
        <v>BOA13</v>
      </c>
    </row>
    <row r="117" spans="5:21" x14ac:dyDescent="0.2">
      <c r="E117" s="30" t="str">
        <f t="shared" si="24"/>
        <v>R</v>
      </c>
      <c r="F117" s="30" t="str">
        <f t="shared" si="24"/>
        <v>I</v>
      </c>
      <c r="G117" s="30" t="str">
        <f t="shared" si="25"/>
        <v>L</v>
      </c>
      <c r="H117" s="33" t="str">
        <f t="shared" si="16"/>
        <v>Mid</v>
      </c>
      <c r="I117" s="41">
        <f>I111+VLOOKUP(H117,Schedule!$B$9:$C$12,2,0)/24/60</f>
        <v>0.61111111111111127</v>
      </c>
      <c r="J117" s="30" t="str">
        <f t="shared" si="20"/>
        <v>RIL</v>
      </c>
      <c r="N117" s="32" t="s">
        <v>48</v>
      </c>
      <c r="O117" s="32" t="s">
        <v>4253</v>
      </c>
      <c r="P117" s="32" t="s">
        <v>47</v>
      </c>
      <c r="Q117" s="32" t="s">
        <v>35</v>
      </c>
      <c r="R117" s="44">
        <v>0.60000000000000009</v>
      </c>
      <c r="S117" s="43" t="s">
        <v>4281</v>
      </c>
      <c r="T117" s="32">
        <f t="shared" si="21"/>
        <v>14</v>
      </c>
      <c r="U117" s="32" t="str">
        <f t="shared" si="22"/>
        <v>BOA14</v>
      </c>
    </row>
    <row r="118" spans="5:21" x14ac:dyDescent="0.2">
      <c r="E118" s="30" t="str">
        <f t="shared" si="24"/>
        <v>R</v>
      </c>
      <c r="F118" s="30" t="str">
        <f t="shared" si="24"/>
        <v>I</v>
      </c>
      <c r="G118" s="30" t="str">
        <f t="shared" si="25"/>
        <v>K</v>
      </c>
      <c r="H118" s="33" t="str">
        <f t="shared" si="16"/>
        <v>Mid</v>
      </c>
      <c r="I118" s="41">
        <f>I112+VLOOKUP(H118,Schedule!$B$9:$C$12,2,0)/24/60</f>
        <v>0.61597222222222237</v>
      </c>
      <c r="J118" s="30" t="str">
        <f t="shared" si="20"/>
        <v>RIK</v>
      </c>
      <c r="N118" s="32" t="s">
        <v>48</v>
      </c>
      <c r="O118" s="32" t="s">
        <v>4253</v>
      </c>
      <c r="P118" s="32" t="s">
        <v>47</v>
      </c>
      <c r="Q118" s="32" t="s">
        <v>35</v>
      </c>
      <c r="R118" s="44">
        <v>0.62083333333333346</v>
      </c>
      <c r="S118" s="43" t="s">
        <v>4281</v>
      </c>
      <c r="T118" s="32">
        <f t="shared" si="21"/>
        <v>15</v>
      </c>
      <c r="U118" s="32" t="str">
        <f t="shared" si="22"/>
        <v>BOA15</v>
      </c>
    </row>
    <row r="119" spans="5:21" x14ac:dyDescent="0.2">
      <c r="E119" s="30" t="str">
        <f t="shared" si="24"/>
        <v>R</v>
      </c>
      <c r="F119" s="30" t="str">
        <f t="shared" si="24"/>
        <v>I</v>
      </c>
      <c r="G119" s="30" t="str">
        <f t="shared" si="25"/>
        <v>J</v>
      </c>
      <c r="H119" s="33" t="str">
        <f t="shared" si="16"/>
        <v>Mid</v>
      </c>
      <c r="I119" s="41">
        <f>I113+VLOOKUP(H119,Schedule!$B$9:$C$12,2,0)/24/60</f>
        <v>0.62013888888888902</v>
      </c>
      <c r="J119" s="30" t="str">
        <f t="shared" si="20"/>
        <v>RIJ</v>
      </c>
      <c r="N119" s="32" t="s">
        <v>48</v>
      </c>
      <c r="O119" s="32" t="s">
        <v>4253</v>
      </c>
      <c r="P119" s="32" t="s">
        <v>47</v>
      </c>
      <c r="Q119" s="32" t="s">
        <v>35</v>
      </c>
      <c r="R119" s="44">
        <v>0.64166666666666683</v>
      </c>
      <c r="S119" s="43" t="s">
        <v>4281</v>
      </c>
      <c r="T119" s="32">
        <f t="shared" si="21"/>
        <v>16</v>
      </c>
      <c r="U119" s="32" t="str">
        <f t="shared" si="22"/>
        <v>BOA16</v>
      </c>
    </row>
    <row r="120" spans="5:21" x14ac:dyDescent="0.2">
      <c r="E120" s="30" t="str">
        <f t="shared" si="24"/>
        <v>R</v>
      </c>
      <c r="F120" s="30" t="str">
        <f t="shared" si="24"/>
        <v>I</v>
      </c>
      <c r="G120" s="30" t="str">
        <f t="shared" si="25"/>
        <v>I</v>
      </c>
      <c r="H120" s="33" t="str">
        <f t="shared" ref="H120:H183" si="32">H114</f>
        <v>Mid</v>
      </c>
      <c r="I120" s="41">
        <f>I114+VLOOKUP(H120,Schedule!$B$9:$C$12,2,0)/24/60</f>
        <v>0.62430555555555567</v>
      </c>
      <c r="J120" s="30" t="str">
        <f t="shared" si="20"/>
        <v>RII</v>
      </c>
      <c r="N120" s="32" t="s">
        <v>48</v>
      </c>
      <c r="O120" s="32" t="s">
        <v>4253</v>
      </c>
      <c r="P120" s="32" t="s">
        <v>47</v>
      </c>
      <c r="Q120" s="32" t="s">
        <v>35</v>
      </c>
      <c r="R120" s="44">
        <v>0.6625000000000002</v>
      </c>
      <c r="S120" s="43" t="s">
        <v>4281</v>
      </c>
      <c r="T120" s="32">
        <f t="shared" si="21"/>
        <v>17</v>
      </c>
      <c r="U120" s="32" t="str">
        <f t="shared" si="22"/>
        <v>BOA17</v>
      </c>
    </row>
    <row r="121" spans="5:21" x14ac:dyDescent="0.2">
      <c r="E121" s="30" t="str">
        <f t="shared" si="24"/>
        <v>R</v>
      </c>
      <c r="F121" s="30" t="str">
        <f t="shared" si="24"/>
        <v>I</v>
      </c>
      <c r="G121" s="30" t="str">
        <f t="shared" si="25"/>
        <v>H</v>
      </c>
      <c r="H121" s="33" t="str">
        <f t="shared" si="32"/>
        <v>Mid</v>
      </c>
      <c r="I121" s="41">
        <f>I115+VLOOKUP(H121,Schedule!$B$9:$C$12,2,0)/24/60</f>
        <v>0.62708333333333344</v>
      </c>
      <c r="J121" s="30" t="str">
        <f t="shared" si="20"/>
        <v>RIH</v>
      </c>
      <c r="N121" s="32" t="s">
        <v>48</v>
      </c>
      <c r="O121" s="32" t="s">
        <v>4253</v>
      </c>
      <c r="P121" s="32" t="s">
        <v>47</v>
      </c>
      <c r="Q121" s="32" t="s">
        <v>35</v>
      </c>
      <c r="R121" s="44">
        <v>0.68333333333333357</v>
      </c>
      <c r="S121" s="43" t="s">
        <v>4281</v>
      </c>
      <c r="T121" s="32">
        <f t="shared" si="21"/>
        <v>18</v>
      </c>
      <c r="U121" s="32" t="str">
        <f t="shared" si="22"/>
        <v>BOA18</v>
      </c>
    </row>
    <row r="122" spans="5:21" x14ac:dyDescent="0.2">
      <c r="E122" s="30" t="str">
        <f t="shared" ref="E122:F122" si="33">E116</f>
        <v>R</v>
      </c>
      <c r="F122" s="30" t="str">
        <f t="shared" si="33"/>
        <v>I</v>
      </c>
      <c r="G122" s="30" t="str">
        <f t="shared" si="25"/>
        <v>M</v>
      </c>
      <c r="H122" s="33" t="str">
        <f t="shared" si="32"/>
        <v>Mid</v>
      </c>
      <c r="I122" s="41">
        <f>I116+VLOOKUP(H122,Schedule!$B$9:$C$12,2,0)/24/60</f>
        <v>0.62500000000000011</v>
      </c>
      <c r="J122" s="30" t="str">
        <f t="shared" si="20"/>
        <v>RIM</v>
      </c>
      <c r="N122" s="32" t="s">
        <v>48</v>
      </c>
      <c r="O122" s="32" t="s">
        <v>4253</v>
      </c>
      <c r="P122" s="32" t="s">
        <v>47</v>
      </c>
      <c r="Q122" s="32" t="s">
        <v>35</v>
      </c>
      <c r="R122" s="44">
        <v>0.70416666666666694</v>
      </c>
      <c r="S122" s="43" t="s">
        <v>4281</v>
      </c>
      <c r="T122" s="32">
        <f t="shared" si="21"/>
        <v>19</v>
      </c>
      <c r="U122" s="32" t="str">
        <f t="shared" si="22"/>
        <v>BOA19</v>
      </c>
    </row>
    <row r="123" spans="5:21" x14ac:dyDescent="0.2">
      <c r="E123" s="30" t="str">
        <f t="shared" si="24"/>
        <v>R</v>
      </c>
      <c r="F123" s="30" t="str">
        <f t="shared" si="24"/>
        <v>I</v>
      </c>
      <c r="G123" s="30" t="str">
        <f t="shared" si="25"/>
        <v>L</v>
      </c>
      <c r="H123" s="33" t="str">
        <f t="shared" si="32"/>
        <v>Mid</v>
      </c>
      <c r="I123" s="41">
        <f>I117+VLOOKUP(H123,Schedule!$B$9:$C$12,2,0)/24/60</f>
        <v>0.63194444444444464</v>
      </c>
      <c r="J123" s="30" t="str">
        <f t="shared" si="20"/>
        <v>RIL</v>
      </c>
      <c r="N123" s="32" t="s">
        <v>48</v>
      </c>
      <c r="O123" s="32" t="s">
        <v>4253</v>
      </c>
      <c r="P123" s="32" t="s">
        <v>47</v>
      </c>
      <c r="Q123" s="32" t="s">
        <v>36</v>
      </c>
      <c r="R123" s="44">
        <v>0.72500000000000031</v>
      </c>
      <c r="S123" s="43" t="s">
        <v>4281</v>
      </c>
      <c r="T123" s="32">
        <f t="shared" si="21"/>
        <v>20</v>
      </c>
      <c r="U123" s="32" t="str">
        <f t="shared" si="22"/>
        <v>BOA20</v>
      </c>
    </row>
    <row r="124" spans="5:21" x14ac:dyDescent="0.2">
      <c r="E124" s="30" t="str">
        <f t="shared" si="24"/>
        <v>R</v>
      </c>
      <c r="F124" s="30" t="str">
        <f t="shared" si="24"/>
        <v>I</v>
      </c>
      <c r="G124" s="30" t="str">
        <f t="shared" si="25"/>
        <v>K</v>
      </c>
      <c r="H124" s="33" t="str">
        <f t="shared" si="32"/>
        <v>Mid</v>
      </c>
      <c r="I124" s="41">
        <f>I118+VLOOKUP(H124,Schedule!$B$9:$C$12,2,0)/24/60</f>
        <v>0.63680555555555574</v>
      </c>
      <c r="J124" s="30" t="str">
        <f t="shared" si="20"/>
        <v>RIK</v>
      </c>
      <c r="N124" s="32" t="s">
        <v>48</v>
      </c>
      <c r="O124" s="32" t="s">
        <v>4253</v>
      </c>
      <c r="P124" s="32" t="s">
        <v>47</v>
      </c>
      <c r="Q124" s="32" t="s">
        <v>36</v>
      </c>
      <c r="R124" s="44">
        <v>0.73888888888888915</v>
      </c>
      <c r="S124" s="43" t="s">
        <v>4281</v>
      </c>
      <c r="T124" s="32">
        <f t="shared" si="21"/>
        <v>21</v>
      </c>
      <c r="U124" s="32" t="str">
        <f t="shared" si="22"/>
        <v>BOA21</v>
      </c>
    </row>
    <row r="125" spans="5:21" x14ac:dyDescent="0.2">
      <c r="E125" s="30" t="str">
        <f t="shared" si="24"/>
        <v>R</v>
      </c>
      <c r="F125" s="30" t="str">
        <f t="shared" si="24"/>
        <v>I</v>
      </c>
      <c r="G125" s="30" t="str">
        <f t="shared" si="25"/>
        <v>J</v>
      </c>
      <c r="H125" s="33" t="str">
        <f t="shared" si="32"/>
        <v>Mid</v>
      </c>
      <c r="I125" s="41">
        <f>I119+VLOOKUP(H125,Schedule!$B$9:$C$12,2,0)/24/60</f>
        <v>0.64097222222222239</v>
      </c>
      <c r="J125" s="30" t="str">
        <f t="shared" si="20"/>
        <v>RIJ</v>
      </c>
      <c r="N125" s="32" t="s">
        <v>48</v>
      </c>
      <c r="O125" s="32" t="s">
        <v>4253</v>
      </c>
      <c r="P125" s="32" t="s">
        <v>47</v>
      </c>
      <c r="Q125" s="32" t="s">
        <v>36</v>
      </c>
      <c r="R125" s="44">
        <v>0.75277777777777799</v>
      </c>
      <c r="S125" s="43" t="s">
        <v>4281</v>
      </c>
      <c r="T125" s="32">
        <f t="shared" si="21"/>
        <v>22</v>
      </c>
      <c r="U125" s="32" t="str">
        <f t="shared" si="22"/>
        <v>BOA22</v>
      </c>
    </row>
    <row r="126" spans="5:21" x14ac:dyDescent="0.2">
      <c r="E126" s="30" t="str">
        <f t="shared" si="24"/>
        <v>R</v>
      </c>
      <c r="F126" s="30" t="str">
        <f t="shared" si="24"/>
        <v>I</v>
      </c>
      <c r="G126" s="30" t="str">
        <f t="shared" si="25"/>
        <v>I</v>
      </c>
      <c r="H126" s="33" t="str">
        <f t="shared" si="32"/>
        <v>Mid</v>
      </c>
      <c r="I126" s="41">
        <f>I120+VLOOKUP(H126,Schedule!$B$9:$C$12,2,0)/24/60</f>
        <v>0.64513888888888904</v>
      </c>
      <c r="J126" s="30" t="str">
        <f t="shared" si="20"/>
        <v>RII</v>
      </c>
      <c r="N126" s="32" t="s">
        <v>48</v>
      </c>
      <c r="O126" s="32" t="s">
        <v>4253</v>
      </c>
      <c r="P126" s="32" t="s">
        <v>47</v>
      </c>
      <c r="Q126" s="32" t="s">
        <v>36</v>
      </c>
      <c r="R126" s="44">
        <v>0.76666666666666683</v>
      </c>
      <c r="S126" s="43" t="s">
        <v>4281</v>
      </c>
      <c r="T126" s="32">
        <f t="shared" si="21"/>
        <v>23</v>
      </c>
      <c r="U126" s="32" t="str">
        <f t="shared" si="22"/>
        <v>BOA23</v>
      </c>
    </row>
    <row r="127" spans="5:21" x14ac:dyDescent="0.2">
      <c r="E127" s="30" t="str">
        <f t="shared" si="24"/>
        <v>R</v>
      </c>
      <c r="F127" s="30" t="str">
        <f t="shared" si="24"/>
        <v>I</v>
      </c>
      <c r="G127" s="30" t="str">
        <f t="shared" si="25"/>
        <v>H</v>
      </c>
      <c r="H127" s="33" t="str">
        <f t="shared" si="32"/>
        <v>Mid</v>
      </c>
      <c r="I127" s="41">
        <f>I121+VLOOKUP(H127,Schedule!$B$9:$C$12,2,0)/24/60</f>
        <v>0.64791666666666681</v>
      </c>
      <c r="J127" s="30" t="str">
        <f t="shared" si="20"/>
        <v>RIH</v>
      </c>
      <c r="N127" s="32" t="s">
        <v>48</v>
      </c>
      <c r="O127" s="32" t="s">
        <v>4253</v>
      </c>
      <c r="P127" s="32" t="s">
        <v>47</v>
      </c>
      <c r="Q127" s="32" t="s">
        <v>36</v>
      </c>
      <c r="R127" s="44">
        <v>0.78055555555555567</v>
      </c>
      <c r="S127" s="43" t="s">
        <v>4281</v>
      </c>
      <c r="T127" s="32">
        <f t="shared" si="21"/>
        <v>24</v>
      </c>
      <c r="U127" s="32" t="str">
        <f t="shared" si="22"/>
        <v>BOA24</v>
      </c>
    </row>
    <row r="128" spans="5:21" x14ac:dyDescent="0.2">
      <c r="E128" s="30" t="str">
        <f t="shared" ref="E128:F128" si="34">E122</f>
        <v>R</v>
      </c>
      <c r="F128" s="30" t="str">
        <f t="shared" si="34"/>
        <v>I</v>
      </c>
      <c r="G128" s="30" t="str">
        <f t="shared" si="25"/>
        <v>M</v>
      </c>
      <c r="H128" s="33" t="str">
        <f t="shared" si="32"/>
        <v>Mid</v>
      </c>
      <c r="I128" s="41">
        <f>I122+VLOOKUP(H128,Schedule!$B$9:$C$12,2,0)/24/60</f>
        <v>0.64583333333333348</v>
      </c>
      <c r="J128" s="30" t="str">
        <f t="shared" si="20"/>
        <v>RIM</v>
      </c>
      <c r="N128" s="32" t="s">
        <v>48</v>
      </c>
      <c r="O128" s="32" t="s">
        <v>4253</v>
      </c>
      <c r="P128" s="32" t="s">
        <v>47</v>
      </c>
      <c r="Q128" s="32" t="s">
        <v>36</v>
      </c>
      <c r="R128" s="44">
        <v>0.79444444444444451</v>
      </c>
      <c r="S128" s="43" t="s">
        <v>4281</v>
      </c>
      <c r="T128" s="32">
        <f t="shared" si="21"/>
        <v>25</v>
      </c>
      <c r="U128" s="32" t="str">
        <f t="shared" si="22"/>
        <v>BOA25</v>
      </c>
    </row>
    <row r="129" spans="5:21" x14ac:dyDescent="0.2">
      <c r="E129" s="30" t="str">
        <f t="shared" si="24"/>
        <v>R</v>
      </c>
      <c r="F129" s="30" t="str">
        <f t="shared" si="24"/>
        <v>I</v>
      </c>
      <c r="G129" s="30" t="str">
        <f t="shared" si="25"/>
        <v>L</v>
      </c>
      <c r="H129" s="33" t="str">
        <f t="shared" si="32"/>
        <v>Mid</v>
      </c>
      <c r="I129" s="41">
        <f>I123+VLOOKUP(H129,Schedule!$B$9:$C$12,2,0)/24/60</f>
        <v>0.65277777777777801</v>
      </c>
      <c r="J129" s="30" t="str">
        <f t="shared" si="20"/>
        <v>RIL</v>
      </c>
      <c r="N129" s="32" t="s">
        <v>48</v>
      </c>
      <c r="O129" s="32" t="s">
        <v>4253</v>
      </c>
      <c r="P129" s="32" t="s">
        <v>47</v>
      </c>
      <c r="Q129" s="32" t="s">
        <v>37</v>
      </c>
      <c r="R129" s="44">
        <v>0.80833333333333335</v>
      </c>
      <c r="S129" s="43" t="s">
        <v>4281</v>
      </c>
      <c r="T129" s="32">
        <f t="shared" si="21"/>
        <v>26</v>
      </c>
      <c r="U129" s="32" t="str">
        <f t="shared" si="22"/>
        <v>BOA26</v>
      </c>
    </row>
    <row r="130" spans="5:21" x14ac:dyDescent="0.2">
      <c r="E130" s="30" t="str">
        <f t="shared" si="24"/>
        <v>R</v>
      </c>
      <c r="F130" s="30" t="str">
        <f t="shared" si="24"/>
        <v>I</v>
      </c>
      <c r="G130" s="30" t="str">
        <f t="shared" si="25"/>
        <v>K</v>
      </c>
      <c r="H130" s="33" t="str">
        <f t="shared" si="32"/>
        <v>Mid</v>
      </c>
      <c r="I130" s="41">
        <f>I124+VLOOKUP(H130,Schedule!$B$9:$C$12,2,0)/24/60</f>
        <v>0.65763888888888911</v>
      </c>
      <c r="J130" s="30" t="str">
        <f t="shared" si="20"/>
        <v>RIK</v>
      </c>
      <c r="N130" s="32" t="s">
        <v>48</v>
      </c>
      <c r="O130" s="32" t="s">
        <v>4253</v>
      </c>
      <c r="P130" s="32" t="s">
        <v>47</v>
      </c>
      <c r="Q130" s="32" t="s">
        <v>37</v>
      </c>
      <c r="R130" s="44">
        <v>0.85</v>
      </c>
      <c r="S130" s="43" t="s">
        <v>4281</v>
      </c>
      <c r="T130" s="32">
        <f t="shared" si="21"/>
        <v>27</v>
      </c>
      <c r="U130" s="32" t="str">
        <f t="shared" si="22"/>
        <v>BOA27</v>
      </c>
    </row>
    <row r="131" spans="5:21" x14ac:dyDescent="0.2">
      <c r="E131" s="30" t="str">
        <f t="shared" si="24"/>
        <v>R</v>
      </c>
      <c r="F131" s="30" t="str">
        <f t="shared" si="24"/>
        <v>I</v>
      </c>
      <c r="G131" s="30" t="str">
        <f t="shared" si="25"/>
        <v>J</v>
      </c>
      <c r="H131" s="33" t="str">
        <f t="shared" si="32"/>
        <v>Mid</v>
      </c>
      <c r="I131" s="41">
        <f>I125+VLOOKUP(H131,Schedule!$B$9:$C$12,2,0)/24/60</f>
        <v>0.66180555555555576</v>
      </c>
      <c r="J131" s="30" t="str">
        <f t="shared" si="20"/>
        <v>RIJ</v>
      </c>
      <c r="N131" s="32" t="s">
        <v>48</v>
      </c>
      <c r="O131" s="32" t="s">
        <v>4253</v>
      </c>
      <c r="P131" s="32" t="s">
        <v>47</v>
      </c>
      <c r="Q131" s="32" t="s">
        <v>37</v>
      </c>
      <c r="R131" s="44">
        <v>0.89166666666666661</v>
      </c>
      <c r="S131" s="43" t="s">
        <v>4281</v>
      </c>
      <c r="T131" s="32">
        <f t="shared" si="21"/>
        <v>28</v>
      </c>
      <c r="U131" s="32" t="str">
        <f t="shared" si="22"/>
        <v>BOA28</v>
      </c>
    </row>
    <row r="132" spans="5:21" x14ac:dyDescent="0.2">
      <c r="E132" s="30" t="str">
        <f t="shared" si="24"/>
        <v>R</v>
      </c>
      <c r="F132" s="30" t="str">
        <f t="shared" si="24"/>
        <v>I</v>
      </c>
      <c r="G132" s="30" t="str">
        <f t="shared" si="25"/>
        <v>I</v>
      </c>
      <c r="H132" s="33" t="str">
        <f t="shared" si="32"/>
        <v>Mid</v>
      </c>
      <c r="I132" s="41">
        <f>I126+VLOOKUP(H132,Schedule!$B$9:$C$12,2,0)/24/60</f>
        <v>0.66597222222222241</v>
      </c>
      <c r="J132" s="30" t="str">
        <f t="shared" si="20"/>
        <v>RII</v>
      </c>
      <c r="N132" s="32" t="s">
        <v>48</v>
      </c>
      <c r="O132" s="32" t="s">
        <v>4253</v>
      </c>
      <c r="P132" s="32" t="s">
        <v>47</v>
      </c>
      <c r="Q132" s="32" t="s">
        <v>37</v>
      </c>
      <c r="R132" s="44">
        <v>0.93333333333333324</v>
      </c>
      <c r="S132" s="43" t="s">
        <v>4281</v>
      </c>
      <c r="T132" s="32">
        <f t="shared" si="21"/>
        <v>29</v>
      </c>
      <c r="U132" s="32" t="str">
        <f t="shared" si="22"/>
        <v>BOA29</v>
      </c>
    </row>
    <row r="133" spans="5:21" x14ac:dyDescent="0.2">
      <c r="E133" s="30" t="str">
        <f t="shared" si="24"/>
        <v>R</v>
      </c>
      <c r="F133" s="30" t="str">
        <f t="shared" si="24"/>
        <v>I</v>
      </c>
      <c r="G133" s="30" t="str">
        <f t="shared" si="25"/>
        <v>H</v>
      </c>
      <c r="H133" s="33" t="str">
        <f t="shared" si="32"/>
        <v>Mid</v>
      </c>
      <c r="I133" s="41">
        <f>I127+VLOOKUP(H133,Schedule!$B$9:$C$12,2,0)/24/60</f>
        <v>0.66875000000000018</v>
      </c>
      <c r="J133" s="30" t="str">
        <f t="shared" si="20"/>
        <v>RIH</v>
      </c>
      <c r="N133" s="32" t="s">
        <v>48</v>
      </c>
      <c r="O133" s="32" t="s">
        <v>4253</v>
      </c>
      <c r="P133" s="32" t="s">
        <v>47</v>
      </c>
      <c r="Q133" s="32" t="s">
        <v>37</v>
      </c>
      <c r="R133" s="44">
        <v>0.97499999999999987</v>
      </c>
      <c r="S133" s="43" t="s">
        <v>4281</v>
      </c>
      <c r="T133" s="32">
        <f t="shared" si="21"/>
        <v>30</v>
      </c>
      <c r="U133" s="32" t="str">
        <f t="shared" si="22"/>
        <v>BOA30</v>
      </c>
    </row>
    <row r="134" spans="5:21" x14ac:dyDescent="0.2">
      <c r="E134" s="30" t="str">
        <f t="shared" ref="E134:F134" si="35">E128</f>
        <v>R</v>
      </c>
      <c r="F134" s="30" t="str">
        <f t="shared" si="35"/>
        <v>I</v>
      </c>
      <c r="G134" s="30" t="str">
        <f t="shared" si="25"/>
        <v>M</v>
      </c>
      <c r="H134" s="33" t="str">
        <f t="shared" si="32"/>
        <v>Mid</v>
      </c>
      <c r="I134" s="41">
        <f>I128+VLOOKUP(H134,Schedule!$B$9:$C$12,2,0)/24/60</f>
        <v>0.66666666666666685</v>
      </c>
      <c r="J134" s="30" t="str">
        <f t="shared" si="20"/>
        <v>RIM</v>
      </c>
      <c r="N134" s="32" t="s">
        <v>48</v>
      </c>
      <c r="O134" s="32" t="s">
        <v>4253</v>
      </c>
      <c r="P134" s="32" t="s">
        <v>48</v>
      </c>
      <c r="Q134" s="32" t="s">
        <v>34</v>
      </c>
      <c r="R134" s="44">
        <v>0.29722222222222222</v>
      </c>
      <c r="S134" s="43" t="s">
        <v>4280</v>
      </c>
      <c r="T134" s="32">
        <f t="shared" si="21"/>
        <v>1</v>
      </c>
      <c r="U134" s="32" t="str">
        <f t="shared" si="22"/>
        <v>BOB1</v>
      </c>
    </row>
    <row r="135" spans="5:21" x14ac:dyDescent="0.2">
      <c r="E135" s="30" t="str">
        <f t="shared" si="24"/>
        <v>R</v>
      </c>
      <c r="F135" s="30" t="str">
        <f t="shared" si="24"/>
        <v>I</v>
      </c>
      <c r="G135" s="30" t="str">
        <f t="shared" si="25"/>
        <v>L</v>
      </c>
      <c r="H135" s="33" t="str">
        <f t="shared" si="32"/>
        <v>Mid</v>
      </c>
      <c r="I135" s="41">
        <f>I129+VLOOKUP(H135,Schedule!$B$9:$C$12,2,0)/24/60</f>
        <v>0.67361111111111138</v>
      </c>
      <c r="J135" s="30" t="str">
        <f t="shared" si="20"/>
        <v>RIL</v>
      </c>
      <c r="N135" s="32" t="s">
        <v>48</v>
      </c>
      <c r="O135" s="32" t="s">
        <v>4253</v>
      </c>
      <c r="P135" s="32" t="s">
        <v>48</v>
      </c>
      <c r="Q135" s="32" t="s">
        <v>34</v>
      </c>
      <c r="R135" s="44">
        <v>0.32500000000000001</v>
      </c>
      <c r="S135" s="43" t="s">
        <v>4280</v>
      </c>
      <c r="T135" s="32">
        <f t="shared" si="21"/>
        <v>2</v>
      </c>
      <c r="U135" s="32" t="str">
        <f t="shared" si="22"/>
        <v>BOB2</v>
      </c>
    </row>
    <row r="136" spans="5:21" x14ac:dyDescent="0.2">
      <c r="E136" s="30" t="str">
        <f t="shared" si="24"/>
        <v>R</v>
      </c>
      <c r="F136" s="30" t="str">
        <f t="shared" si="24"/>
        <v>I</v>
      </c>
      <c r="G136" s="30" t="str">
        <f t="shared" si="25"/>
        <v>K</v>
      </c>
      <c r="H136" s="33" t="str">
        <f t="shared" si="32"/>
        <v>Mid</v>
      </c>
      <c r="I136" s="41">
        <f>I130+VLOOKUP(H136,Schedule!$B$9:$C$12,2,0)/24/60</f>
        <v>0.67847222222222248</v>
      </c>
      <c r="J136" s="30" t="str">
        <f t="shared" si="20"/>
        <v>RIK</v>
      </c>
      <c r="N136" s="32" t="s">
        <v>48</v>
      </c>
      <c r="O136" s="32" t="s">
        <v>4253</v>
      </c>
      <c r="P136" s="32" t="s">
        <v>48</v>
      </c>
      <c r="Q136" s="32" t="s">
        <v>34</v>
      </c>
      <c r="R136" s="44">
        <v>0.3527777777777778</v>
      </c>
      <c r="S136" s="43" t="s">
        <v>4280</v>
      </c>
      <c r="T136" s="32">
        <f t="shared" si="21"/>
        <v>3</v>
      </c>
      <c r="U136" s="32" t="str">
        <f t="shared" si="22"/>
        <v>BOB3</v>
      </c>
    </row>
    <row r="137" spans="5:21" x14ac:dyDescent="0.2">
      <c r="E137" s="30" t="str">
        <f t="shared" si="24"/>
        <v>R</v>
      </c>
      <c r="F137" s="30" t="str">
        <f t="shared" si="24"/>
        <v>I</v>
      </c>
      <c r="G137" s="30" t="str">
        <f t="shared" si="25"/>
        <v>J</v>
      </c>
      <c r="H137" s="33" t="str">
        <f t="shared" si="32"/>
        <v>Mid</v>
      </c>
      <c r="I137" s="41">
        <f>I131+VLOOKUP(H137,Schedule!$B$9:$C$12,2,0)/24/60</f>
        <v>0.68263888888888913</v>
      </c>
      <c r="J137" s="30" t="str">
        <f t="shared" si="20"/>
        <v>RIJ</v>
      </c>
      <c r="N137" s="32" t="s">
        <v>48</v>
      </c>
      <c r="O137" s="32" t="s">
        <v>4253</v>
      </c>
      <c r="P137" s="32" t="s">
        <v>48</v>
      </c>
      <c r="Q137" s="32" t="s">
        <v>35</v>
      </c>
      <c r="R137" s="44">
        <v>0.38055555555555559</v>
      </c>
      <c r="S137" s="43" t="s">
        <v>4280</v>
      </c>
      <c r="T137" s="32">
        <f t="shared" si="21"/>
        <v>4</v>
      </c>
      <c r="U137" s="32" t="str">
        <f t="shared" si="22"/>
        <v>BOB4</v>
      </c>
    </row>
    <row r="138" spans="5:21" x14ac:dyDescent="0.2">
      <c r="E138" s="30" t="str">
        <f t="shared" si="24"/>
        <v>R</v>
      </c>
      <c r="F138" s="30" t="str">
        <f t="shared" si="24"/>
        <v>I</v>
      </c>
      <c r="G138" s="30" t="str">
        <f t="shared" si="25"/>
        <v>I</v>
      </c>
      <c r="H138" s="33" t="str">
        <f t="shared" si="32"/>
        <v>Mid</v>
      </c>
      <c r="I138" s="41">
        <f>I132+VLOOKUP(H138,Schedule!$B$9:$C$12,2,0)/24/60</f>
        <v>0.68680555555555578</v>
      </c>
      <c r="J138" s="30" t="str">
        <f t="shared" si="20"/>
        <v>RII</v>
      </c>
      <c r="N138" s="32" t="s">
        <v>48</v>
      </c>
      <c r="O138" s="32" t="s">
        <v>4253</v>
      </c>
      <c r="P138" s="32" t="s">
        <v>48</v>
      </c>
      <c r="Q138" s="32" t="s">
        <v>35</v>
      </c>
      <c r="R138" s="44">
        <v>0.40138888888888891</v>
      </c>
      <c r="S138" s="43" t="s">
        <v>4280</v>
      </c>
      <c r="T138" s="32">
        <f t="shared" si="21"/>
        <v>5</v>
      </c>
      <c r="U138" s="32" t="str">
        <f t="shared" si="22"/>
        <v>BOB5</v>
      </c>
    </row>
    <row r="139" spans="5:21" x14ac:dyDescent="0.2">
      <c r="E139" s="30" t="str">
        <f t="shared" si="24"/>
        <v>R</v>
      </c>
      <c r="F139" s="30" t="str">
        <f t="shared" si="24"/>
        <v>I</v>
      </c>
      <c r="G139" s="30" t="str">
        <f t="shared" si="25"/>
        <v>H</v>
      </c>
      <c r="H139" s="33" t="str">
        <f t="shared" si="32"/>
        <v>Mid</v>
      </c>
      <c r="I139" s="41">
        <f>I133+VLOOKUP(H139,Schedule!$B$9:$C$12,2,0)/24/60</f>
        <v>0.68958333333333355</v>
      </c>
      <c r="J139" s="30" t="str">
        <f t="shared" si="20"/>
        <v>RIH</v>
      </c>
      <c r="N139" s="32" t="s">
        <v>48</v>
      </c>
      <c r="O139" s="32" t="s">
        <v>4253</v>
      </c>
      <c r="P139" s="32" t="s">
        <v>48</v>
      </c>
      <c r="Q139" s="32" t="s">
        <v>35</v>
      </c>
      <c r="R139" s="44">
        <v>0.42222222222222222</v>
      </c>
      <c r="S139" s="43" t="s">
        <v>4280</v>
      </c>
      <c r="T139" s="32">
        <f t="shared" si="21"/>
        <v>6</v>
      </c>
      <c r="U139" s="32" t="str">
        <f t="shared" si="22"/>
        <v>BOB6</v>
      </c>
    </row>
    <row r="140" spans="5:21" x14ac:dyDescent="0.2">
      <c r="E140" s="30" t="str">
        <f t="shared" ref="E140:F140" si="36">E134</f>
        <v>R</v>
      </c>
      <c r="F140" s="30" t="str">
        <f t="shared" si="36"/>
        <v>I</v>
      </c>
      <c r="G140" s="30" t="str">
        <f t="shared" si="25"/>
        <v>M</v>
      </c>
      <c r="H140" s="33" t="str">
        <f t="shared" si="32"/>
        <v>Mid</v>
      </c>
      <c r="I140" s="41">
        <f>I134+VLOOKUP(H140,Schedule!$B$9:$C$12,2,0)/24/60</f>
        <v>0.68750000000000022</v>
      </c>
      <c r="J140" s="30" t="str">
        <f t="shared" si="20"/>
        <v>RIM</v>
      </c>
      <c r="N140" s="32" t="s">
        <v>48</v>
      </c>
      <c r="O140" s="32" t="s">
        <v>4253</v>
      </c>
      <c r="P140" s="32" t="s">
        <v>48</v>
      </c>
      <c r="Q140" s="32" t="s">
        <v>35</v>
      </c>
      <c r="R140" s="44">
        <v>0.44305555555555554</v>
      </c>
      <c r="S140" s="43" t="s">
        <v>4280</v>
      </c>
      <c r="T140" s="32">
        <f t="shared" si="21"/>
        <v>7</v>
      </c>
      <c r="U140" s="32" t="str">
        <f t="shared" si="22"/>
        <v>BOB7</v>
      </c>
    </row>
    <row r="141" spans="5:21" x14ac:dyDescent="0.2">
      <c r="E141" s="30" t="str">
        <f t="shared" si="24"/>
        <v>R</v>
      </c>
      <c r="F141" s="30" t="str">
        <f t="shared" si="24"/>
        <v>I</v>
      </c>
      <c r="G141" s="30" t="str">
        <f t="shared" si="25"/>
        <v>L</v>
      </c>
      <c r="H141" s="33" t="str">
        <f t="shared" si="32"/>
        <v>Mid</v>
      </c>
      <c r="I141" s="41">
        <f>I135+VLOOKUP(H141,Schedule!$B$9:$C$12,2,0)/24/60</f>
        <v>0.69444444444444475</v>
      </c>
      <c r="J141" s="30" t="str">
        <f t="shared" si="20"/>
        <v>RIL</v>
      </c>
      <c r="N141" s="32" t="s">
        <v>48</v>
      </c>
      <c r="O141" s="32" t="s">
        <v>4253</v>
      </c>
      <c r="P141" s="32" t="s">
        <v>48</v>
      </c>
      <c r="Q141" s="32" t="s">
        <v>35</v>
      </c>
      <c r="R141" s="44">
        <v>0.46388888888888885</v>
      </c>
      <c r="S141" s="43" t="s">
        <v>4280</v>
      </c>
      <c r="T141" s="32">
        <f t="shared" si="21"/>
        <v>8</v>
      </c>
      <c r="U141" s="32" t="str">
        <f t="shared" si="22"/>
        <v>BOB8</v>
      </c>
    </row>
    <row r="142" spans="5:21" x14ac:dyDescent="0.2">
      <c r="E142" s="30" t="str">
        <f t="shared" si="24"/>
        <v>R</v>
      </c>
      <c r="F142" s="30" t="str">
        <f t="shared" si="24"/>
        <v>I</v>
      </c>
      <c r="G142" s="30" t="str">
        <f t="shared" si="25"/>
        <v>K</v>
      </c>
      <c r="H142" s="33" t="str">
        <f t="shared" si="32"/>
        <v>Mid</v>
      </c>
      <c r="I142" s="41">
        <f>I136+VLOOKUP(H142,Schedule!$B$9:$C$12,2,0)/24/60</f>
        <v>0.69930555555555585</v>
      </c>
      <c r="J142" s="30" t="str">
        <f t="shared" si="20"/>
        <v>RIK</v>
      </c>
      <c r="N142" s="32" t="s">
        <v>48</v>
      </c>
      <c r="O142" s="32" t="s">
        <v>4253</v>
      </c>
      <c r="P142" s="32" t="s">
        <v>48</v>
      </c>
      <c r="Q142" s="32" t="s">
        <v>35</v>
      </c>
      <c r="R142" s="44">
        <v>0.48472222222222217</v>
      </c>
      <c r="S142" s="43" t="s">
        <v>4280</v>
      </c>
      <c r="T142" s="32">
        <f t="shared" si="21"/>
        <v>9</v>
      </c>
      <c r="U142" s="32" t="str">
        <f t="shared" si="22"/>
        <v>BOB9</v>
      </c>
    </row>
    <row r="143" spans="5:21" x14ac:dyDescent="0.2">
      <c r="E143" s="30" t="str">
        <f t="shared" si="24"/>
        <v>R</v>
      </c>
      <c r="F143" s="30" t="str">
        <f t="shared" si="24"/>
        <v>I</v>
      </c>
      <c r="G143" s="30" t="str">
        <f t="shared" si="25"/>
        <v>J</v>
      </c>
      <c r="H143" s="33" t="str">
        <f t="shared" si="32"/>
        <v>Mid</v>
      </c>
      <c r="I143" s="41">
        <f>I137+VLOOKUP(H143,Schedule!$B$9:$C$12,2,0)/24/60</f>
        <v>0.7034722222222225</v>
      </c>
      <c r="J143" s="30" t="str">
        <f>E143&amp;F143&amp;G143</f>
        <v>RIJ</v>
      </c>
      <c r="N143" s="32" t="s">
        <v>48</v>
      </c>
      <c r="O143" s="32" t="s">
        <v>4253</v>
      </c>
      <c r="P143" s="32" t="s">
        <v>48</v>
      </c>
      <c r="Q143" s="32" t="s">
        <v>35</v>
      </c>
      <c r="R143" s="44">
        <v>0.50555555555555554</v>
      </c>
      <c r="S143" s="43" t="s">
        <v>4280</v>
      </c>
      <c r="T143" s="32">
        <f t="shared" ref="T143:T206" si="37">1+(S143=S142)*T142</f>
        <v>10</v>
      </c>
      <c r="U143" s="32" t="str">
        <f t="shared" ref="U143:U206" si="38">S143&amp;T143</f>
        <v>BOB10</v>
      </c>
    </row>
    <row r="144" spans="5:21" x14ac:dyDescent="0.2">
      <c r="E144" s="30" t="str">
        <f t="shared" si="24"/>
        <v>R</v>
      </c>
      <c r="F144" s="30" t="str">
        <f t="shared" si="24"/>
        <v>I</v>
      </c>
      <c r="G144" s="30" t="str">
        <f t="shared" si="25"/>
        <v>I</v>
      </c>
      <c r="H144" s="33" t="str">
        <f t="shared" si="32"/>
        <v>Mid</v>
      </c>
      <c r="I144" s="41">
        <f>I138+VLOOKUP(H144,Schedule!$B$9:$C$12,2,0)/24/60</f>
        <v>0.70763888888888915</v>
      </c>
      <c r="J144" s="30" t="str">
        <f>E144&amp;F144&amp;G144</f>
        <v>RII</v>
      </c>
      <c r="N144" s="32" t="s">
        <v>48</v>
      </c>
      <c r="O144" s="32" t="s">
        <v>4253</v>
      </c>
      <c r="P144" s="32" t="s">
        <v>48</v>
      </c>
      <c r="Q144" s="32" t="s">
        <v>35</v>
      </c>
      <c r="R144" s="44">
        <v>0.52638888888888891</v>
      </c>
      <c r="S144" s="43" t="s">
        <v>4280</v>
      </c>
      <c r="T144" s="32">
        <f t="shared" si="37"/>
        <v>11</v>
      </c>
      <c r="U144" s="32" t="str">
        <f t="shared" si="38"/>
        <v>BOB11</v>
      </c>
    </row>
    <row r="145" spans="5:21" x14ac:dyDescent="0.2">
      <c r="E145" s="30" t="str">
        <f t="shared" si="24"/>
        <v>R</v>
      </c>
      <c r="F145" s="30" t="str">
        <f t="shared" si="24"/>
        <v>I</v>
      </c>
      <c r="G145" s="30" t="str">
        <f t="shared" si="25"/>
        <v>H</v>
      </c>
      <c r="H145" s="33" t="str">
        <f t="shared" si="32"/>
        <v>Mid</v>
      </c>
      <c r="I145" s="41">
        <f>I139+VLOOKUP(H145,Schedule!$B$9:$C$12,2,0)/24/60</f>
        <v>0.71041666666666692</v>
      </c>
      <c r="J145" s="30" t="str">
        <f>E145&amp;F145&amp;G145</f>
        <v>RIH</v>
      </c>
      <c r="N145" s="32" t="s">
        <v>48</v>
      </c>
      <c r="O145" s="32" t="s">
        <v>4253</v>
      </c>
      <c r="P145" s="32" t="s">
        <v>48</v>
      </c>
      <c r="Q145" s="32" t="s">
        <v>35</v>
      </c>
      <c r="R145" s="44">
        <v>0.54722222222222228</v>
      </c>
      <c r="S145" s="43" t="s">
        <v>4280</v>
      </c>
      <c r="T145" s="32">
        <f t="shared" si="37"/>
        <v>12</v>
      </c>
      <c r="U145" s="32" t="str">
        <f t="shared" si="38"/>
        <v>BOB12</v>
      </c>
    </row>
    <row r="146" spans="5:21" x14ac:dyDescent="0.2">
      <c r="E146" s="30" t="str">
        <f t="shared" ref="E146:F146" si="39">E140</f>
        <v>R</v>
      </c>
      <c r="F146" s="30" t="str">
        <f t="shared" si="39"/>
        <v>I</v>
      </c>
      <c r="G146" s="30" t="str">
        <f t="shared" si="25"/>
        <v>M</v>
      </c>
      <c r="H146" s="33" t="s">
        <v>36</v>
      </c>
      <c r="I146" s="41">
        <v>0.70833333333333359</v>
      </c>
      <c r="J146" s="30" t="str">
        <f>E146&amp;F146&amp;G146</f>
        <v>RIM</v>
      </c>
      <c r="N146" s="32" t="s">
        <v>48</v>
      </c>
      <c r="O146" s="32" t="s">
        <v>4253</v>
      </c>
      <c r="P146" s="32" t="s">
        <v>48</v>
      </c>
      <c r="Q146" s="32" t="s">
        <v>35</v>
      </c>
      <c r="R146" s="44">
        <v>0.56805555555555565</v>
      </c>
      <c r="S146" s="43" t="s">
        <v>4280</v>
      </c>
      <c r="T146" s="32">
        <f t="shared" si="37"/>
        <v>13</v>
      </c>
      <c r="U146" s="32" t="str">
        <f t="shared" si="38"/>
        <v>BOB13</v>
      </c>
    </row>
    <row r="147" spans="5:21" x14ac:dyDescent="0.2">
      <c r="E147" s="30" t="str">
        <f t="shared" si="24"/>
        <v>R</v>
      </c>
      <c r="F147" s="30" t="str">
        <f t="shared" si="24"/>
        <v>I</v>
      </c>
      <c r="G147" s="30" t="str">
        <f t="shared" si="25"/>
        <v>L</v>
      </c>
      <c r="H147" s="33" t="s">
        <v>36</v>
      </c>
      <c r="I147" s="41">
        <v>0.71527777777777812</v>
      </c>
      <c r="J147" s="30" t="str">
        <f>E147&amp;F147&amp;G147</f>
        <v>RIL</v>
      </c>
      <c r="N147" s="32" t="s">
        <v>48</v>
      </c>
      <c r="O147" s="32" t="s">
        <v>4253</v>
      </c>
      <c r="P147" s="32" t="s">
        <v>48</v>
      </c>
      <c r="Q147" s="32" t="s">
        <v>35</v>
      </c>
      <c r="R147" s="44">
        <v>0.58888888888888902</v>
      </c>
      <c r="S147" s="43" t="s">
        <v>4280</v>
      </c>
      <c r="T147" s="32">
        <f t="shared" si="37"/>
        <v>14</v>
      </c>
      <c r="U147" s="32" t="str">
        <f t="shared" si="38"/>
        <v>BOB14</v>
      </c>
    </row>
    <row r="148" spans="5:21" x14ac:dyDescent="0.2">
      <c r="E148" s="30" t="str">
        <f t="shared" si="24"/>
        <v>R</v>
      </c>
      <c r="F148" s="30" t="str">
        <f t="shared" si="24"/>
        <v>I</v>
      </c>
      <c r="G148" s="30" t="str">
        <f t="shared" si="25"/>
        <v>K</v>
      </c>
      <c r="H148" s="33" t="s">
        <v>36</v>
      </c>
      <c r="I148" s="41">
        <v>0.72013888888888922</v>
      </c>
      <c r="J148" s="30" t="str">
        <f>E148&amp;F148&amp;G148</f>
        <v>RIK</v>
      </c>
      <c r="N148" s="32" t="s">
        <v>48</v>
      </c>
      <c r="O148" s="32" t="s">
        <v>4253</v>
      </c>
      <c r="P148" s="32" t="s">
        <v>48</v>
      </c>
      <c r="Q148" s="32" t="s">
        <v>35</v>
      </c>
      <c r="R148" s="44">
        <v>0.60972222222222239</v>
      </c>
      <c r="S148" s="43" t="s">
        <v>4280</v>
      </c>
      <c r="T148" s="32">
        <f t="shared" si="37"/>
        <v>15</v>
      </c>
      <c r="U148" s="32" t="str">
        <f t="shared" si="38"/>
        <v>BOB15</v>
      </c>
    </row>
    <row r="149" spans="5:21" x14ac:dyDescent="0.2">
      <c r="E149" s="30" t="str">
        <f t="shared" ref="E149:F205" si="40">E143</f>
        <v>R</v>
      </c>
      <c r="F149" s="30" t="str">
        <f t="shared" si="40"/>
        <v>I</v>
      </c>
      <c r="G149" s="30" t="str">
        <f t="shared" ref="G149:H193" si="41">G143</f>
        <v>J</v>
      </c>
      <c r="H149" s="33" t="s">
        <v>36</v>
      </c>
      <c r="I149" s="41">
        <v>0.72430555555555587</v>
      </c>
      <c r="J149" s="30" t="str">
        <f>E149&amp;F149&amp;G149</f>
        <v>RIJ</v>
      </c>
      <c r="N149" s="32" t="s">
        <v>48</v>
      </c>
      <c r="O149" s="32" t="s">
        <v>4253</v>
      </c>
      <c r="P149" s="32" t="s">
        <v>48</v>
      </c>
      <c r="Q149" s="32" t="s">
        <v>35</v>
      </c>
      <c r="R149" s="44">
        <v>0.63055555555555576</v>
      </c>
      <c r="S149" s="43" t="s">
        <v>4280</v>
      </c>
      <c r="T149" s="32">
        <f t="shared" si="37"/>
        <v>16</v>
      </c>
      <c r="U149" s="32" t="str">
        <f t="shared" si="38"/>
        <v>BOB16</v>
      </c>
    </row>
    <row r="150" spans="5:21" x14ac:dyDescent="0.2">
      <c r="E150" s="30" t="str">
        <f t="shared" si="40"/>
        <v>R</v>
      </c>
      <c r="F150" s="30" t="str">
        <f t="shared" si="40"/>
        <v>I</v>
      </c>
      <c r="G150" s="30" t="str">
        <f t="shared" si="41"/>
        <v>I</v>
      </c>
      <c r="H150" s="33" t="s">
        <v>36</v>
      </c>
      <c r="I150" s="41">
        <v>0.72847222222222252</v>
      </c>
      <c r="J150" s="30" t="str">
        <f>E150&amp;F150&amp;G150</f>
        <v>RII</v>
      </c>
      <c r="N150" s="32" t="s">
        <v>48</v>
      </c>
      <c r="O150" s="32" t="s">
        <v>4253</v>
      </c>
      <c r="P150" s="32" t="s">
        <v>48</v>
      </c>
      <c r="Q150" s="32" t="s">
        <v>35</v>
      </c>
      <c r="R150" s="44">
        <v>0.65138888888888913</v>
      </c>
      <c r="S150" s="43" t="s">
        <v>4280</v>
      </c>
      <c r="T150" s="32">
        <f t="shared" si="37"/>
        <v>17</v>
      </c>
      <c r="U150" s="32" t="str">
        <f t="shared" si="38"/>
        <v>BOB17</v>
      </c>
    </row>
    <row r="151" spans="5:21" x14ac:dyDescent="0.2">
      <c r="E151" s="30" t="str">
        <f t="shared" si="40"/>
        <v>R</v>
      </c>
      <c r="F151" s="30" t="str">
        <f t="shared" si="40"/>
        <v>I</v>
      </c>
      <c r="G151" s="30" t="str">
        <f t="shared" si="41"/>
        <v>H</v>
      </c>
      <c r="H151" s="33" t="s">
        <v>36</v>
      </c>
      <c r="I151" s="41">
        <v>0.73125000000000029</v>
      </c>
      <c r="J151" s="30" t="str">
        <f>E151&amp;F151&amp;G151</f>
        <v>RIH</v>
      </c>
      <c r="N151" s="32" t="s">
        <v>48</v>
      </c>
      <c r="O151" s="32" t="s">
        <v>4253</v>
      </c>
      <c r="P151" s="32" t="s">
        <v>48</v>
      </c>
      <c r="Q151" s="32" t="s">
        <v>35</v>
      </c>
      <c r="R151" s="44">
        <v>0.6722222222222225</v>
      </c>
      <c r="S151" s="43" t="s">
        <v>4280</v>
      </c>
      <c r="T151" s="32">
        <f t="shared" si="37"/>
        <v>18</v>
      </c>
      <c r="U151" s="32" t="str">
        <f t="shared" si="38"/>
        <v>BOB18</v>
      </c>
    </row>
    <row r="152" spans="5:21" x14ac:dyDescent="0.2">
      <c r="E152" s="30" t="str">
        <f t="shared" ref="E152:F152" si="42">E146</f>
        <v>R</v>
      </c>
      <c r="F152" s="30" t="str">
        <f t="shared" si="42"/>
        <v>I</v>
      </c>
      <c r="G152" s="30" t="str">
        <f t="shared" si="41"/>
        <v>M</v>
      </c>
      <c r="H152" s="33" t="str">
        <f t="shared" si="32"/>
        <v>PM</v>
      </c>
      <c r="I152" s="41">
        <f>I146+VLOOKUP(H152,Schedule!$B$9:$C$12,2,0)/24/60</f>
        <v>0.73611111111111138</v>
      </c>
      <c r="J152" s="30" t="str">
        <f>E152&amp;F152&amp;G152</f>
        <v>RIM</v>
      </c>
      <c r="N152" s="32" t="s">
        <v>48</v>
      </c>
      <c r="O152" s="32" t="s">
        <v>4253</v>
      </c>
      <c r="P152" s="32" t="s">
        <v>48</v>
      </c>
      <c r="Q152" s="32" t="s">
        <v>35</v>
      </c>
      <c r="R152" s="44">
        <v>0.69305555555555587</v>
      </c>
      <c r="S152" s="43" t="s">
        <v>4280</v>
      </c>
      <c r="T152" s="32">
        <f t="shared" si="37"/>
        <v>19</v>
      </c>
      <c r="U152" s="32" t="str">
        <f t="shared" si="38"/>
        <v>BOB19</v>
      </c>
    </row>
    <row r="153" spans="5:21" x14ac:dyDescent="0.2">
      <c r="E153" s="30" t="str">
        <f t="shared" si="40"/>
        <v>R</v>
      </c>
      <c r="F153" s="30" t="str">
        <f t="shared" si="40"/>
        <v>I</v>
      </c>
      <c r="G153" s="30" t="str">
        <f t="shared" si="41"/>
        <v>L</v>
      </c>
      <c r="H153" s="33" t="str">
        <f t="shared" si="32"/>
        <v>PM</v>
      </c>
      <c r="I153" s="41">
        <f>I147+VLOOKUP(H153,Schedule!$B$9:$C$12,2,0)/24/60</f>
        <v>0.74305555555555591</v>
      </c>
      <c r="J153" s="30" t="str">
        <f>E153&amp;F153&amp;G153</f>
        <v>RIL</v>
      </c>
      <c r="N153" s="32" t="s">
        <v>48</v>
      </c>
      <c r="O153" s="32" t="s">
        <v>4253</v>
      </c>
      <c r="P153" s="32" t="s">
        <v>48</v>
      </c>
      <c r="Q153" s="32" t="s">
        <v>36</v>
      </c>
      <c r="R153" s="44">
        <v>0.71388888888888924</v>
      </c>
      <c r="S153" s="43" t="s">
        <v>4280</v>
      </c>
      <c r="T153" s="32">
        <f t="shared" si="37"/>
        <v>20</v>
      </c>
      <c r="U153" s="32" t="str">
        <f t="shared" si="38"/>
        <v>BOB20</v>
      </c>
    </row>
    <row r="154" spans="5:21" x14ac:dyDescent="0.2">
      <c r="E154" s="30" t="str">
        <f t="shared" si="40"/>
        <v>R</v>
      </c>
      <c r="F154" s="30" t="str">
        <f t="shared" si="40"/>
        <v>I</v>
      </c>
      <c r="G154" s="30" t="str">
        <f t="shared" si="41"/>
        <v>K</v>
      </c>
      <c r="H154" s="33" t="str">
        <f t="shared" si="32"/>
        <v>PM</v>
      </c>
      <c r="I154" s="41">
        <f>I148+VLOOKUP(H154,Schedule!$B$9:$C$12,2,0)/24/60</f>
        <v>0.74791666666666701</v>
      </c>
      <c r="J154" s="30" t="str">
        <f>E154&amp;F154&amp;G154</f>
        <v>RIK</v>
      </c>
      <c r="N154" s="32" t="s">
        <v>48</v>
      </c>
      <c r="O154" s="32" t="s">
        <v>4253</v>
      </c>
      <c r="P154" s="32" t="s">
        <v>48</v>
      </c>
      <c r="Q154" s="32" t="s">
        <v>36</v>
      </c>
      <c r="R154" s="44">
        <v>0.72777777777777808</v>
      </c>
      <c r="S154" s="43" t="s">
        <v>4280</v>
      </c>
      <c r="T154" s="32">
        <f t="shared" si="37"/>
        <v>21</v>
      </c>
      <c r="U154" s="32" t="str">
        <f t="shared" si="38"/>
        <v>BOB21</v>
      </c>
    </row>
    <row r="155" spans="5:21" x14ac:dyDescent="0.2">
      <c r="E155" s="30" t="str">
        <f t="shared" si="40"/>
        <v>R</v>
      </c>
      <c r="F155" s="30" t="str">
        <f t="shared" si="40"/>
        <v>I</v>
      </c>
      <c r="G155" s="30" t="str">
        <f t="shared" si="41"/>
        <v>J</v>
      </c>
      <c r="H155" s="33" t="str">
        <f t="shared" si="32"/>
        <v>PM</v>
      </c>
      <c r="I155" s="41">
        <f>I149+VLOOKUP(H155,Schedule!$B$9:$C$12,2,0)/24/60</f>
        <v>0.75208333333333366</v>
      </c>
      <c r="J155" s="30" t="str">
        <f>E155&amp;F155&amp;G155</f>
        <v>RIJ</v>
      </c>
      <c r="N155" s="32" t="s">
        <v>48</v>
      </c>
      <c r="O155" s="32" t="s">
        <v>4253</v>
      </c>
      <c r="P155" s="32" t="s">
        <v>48</v>
      </c>
      <c r="Q155" s="32" t="s">
        <v>36</v>
      </c>
      <c r="R155" s="44">
        <v>0.74166666666666692</v>
      </c>
      <c r="S155" s="43" t="s">
        <v>4280</v>
      </c>
      <c r="T155" s="32">
        <f t="shared" si="37"/>
        <v>22</v>
      </c>
      <c r="U155" s="32" t="str">
        <f t="shared" si="38"/>
        <v>BOB22</v>
      </c>
    </row>
    <row r="156" spans="5:21" x14ac:dyDescent="0.2">
      <c r="E156" s="30" t="str">
        <f t="shared" si="40"/>
        <v>R</v>
      </c>
      <c r="F156" s="30" t="str">
        <f t="shared" si="40"/>
        <v>I</v>
      </c>
      <c r="G156" s="30" t="str">
        <f t="shared" si="41"/>
        <v>I</v>
      </c>
      <c r="H156" s="33" t="str">
        <f t="shared" si="32"/>
        <v>PM</v>
      </c>
      <c r="I156" s="41">
        <f>I150+VLOOKUP(H156,Schedule!$B$9:$C$12,2,0)/24/60</f>
        <v>0.75625000000000031</v>
      </c>
      <c r="J156" s="30" t="str">
        <f>E156&amp;F156&amp;G156</f>
        <v>RII</v>
      </c>
      <c r="N156" s="32" t="s">
        <v>48</v>
      </c>
      <c r="O156" s="32" t="s">
        <v>4253</v>
      </c>
      <c r="P156" s="32" t="s">
        <v>48</v>
      </c>
      <c r="Q156" s="32" t="s">
        <v>36</v>
      </c>
      <c r="R156" s="44">
        <v>0.75555555555555576</v>
      </c>
      <c r="S156" s="43" t="s">
        <v>4280</v>
      </c>
      <c r="T156" s="32">
        <f t="shared" si="37"/>
        <v>23</v>
      </c>
      <c r="U156" s="32" t="str">
        <f t="shared" si="38"/>
        <v>BOB23</v>
      </c>
    </row>
    <row r="157" spans="5:21" x14ac:dyDescent="0.2">
      <c r="E157" s="30" t="str">
        <f t="shared" si="40"/>
        <v>R</v>
      </c>
      <c r="F157" s="30" t="str">
        <f t="shared" si="40"/>
        <v>I</v>
      </c>
      <c r="G157" s="30" t="str">
        <f t="shared" si="41"/>
        <v>H</v>
      </c>
      <c r="H157" s="33" t="str">
        <f t="shared" si="32"/>
        <v>PM</v>
      </c>
      <c r="I157" s="41">
        <f>I151+VLOOKUP(H157,Schedule!$B$9:$C$12,2,0)/24/60</f>
        <v>0.75902777777777808</v>
      </c>
      <c r="J157" s="30" t="str">
        <f>E157&amp;F157&amp;G157</f>
        <v>RIH</v>
      </c>
      <c r="N157" s="32" t="s">
        <v>48</v>
      </c>
      <c r="O157" s="32" t="s">
        <v>4253</v>
      </c>
      <c r="P157" s="32" t="s">
        <v>48</v>
      </c>
      <c r="Q157" s="32" t="s">
        <v>36</v>
      </c>
      <c r="R157" s="44">
        <v>0.7694444444444446</v>
      </c>
      <c r="S157" s="43" t="s">
        <v>4280</v>
      </c>
      <c r="T157" s="32">
        <f t="shared" si="37"/>
        <v>24</v>
      </c>
      <c r="U157" s="32" t="str">
        <f t="shared" si="38"/>
        <v>BOB24</v>
      </c>
    </row>
    <row r="158" spans="5:21" x14ac:dyDescent="0.2">
      <c r="E158" s="30" t="str">
        <f t="shared" ref="E158:F158" si="43">E152</f>
        <v>R</v>
      </c>
      <c r="F158" s="30" t="str">
        <f t="shared" si="43"/>
        <v>I</v>
      </c>
      <c r="G158" s="30" t="str">
        <f t="shared" si="41"/>
        <v>M</v>
      </c>
      <c r="H158" s="33" t="str">
        <f t="shared" si="32"/>
        <v>PM</v>
      </c>
      <c r="I158" s="41">
        <f>I152+VLOOKUP(H158,Schedule!$B$9:$C$12,2,0)/24/60</f>
        <v>0.76388888888888917</v>
      </c>
      <c r="J158" s="30" t="str">
        <f>E158&amp;F158&amp;G158</f>
        <v>RIM</v>
      </c>
      <c r="N158" s="32" t="s">
        <v>48</v>
      </c>
      <c r="O158" s="32" t="s">
        <v>4253</v>
      </c>
      <c r="P158" s="32" t="s">
        <v>48</v>
      </c>
      <c r="Q158" s="32" t="s">
        <v>36</v>
      </c>
      <c r="R158" s="44">
        <v>0.78333333333333344</v>
      </c>
      <c r="S158" s="43" t="s">
        <v>4280</v>
      </c>
      <c r="T158" s="32">
        <f t="shared" si="37"/>
        <v>25</v>
      </c>
      <c r="U158" s="32" t="str">
        <f t="shared" si="38"/>
        <v>BOB25</v>
      </c>
    </row>
    <row r="159" spans="5:21" x14ac:dyDescent="0.2">
      <c r="E159" s="30" t="str">
        <f t="shared" si="40"/>
        <v>R</v>
      </c>
      <c r="F159" s="30" t="str">
        <f t="shared" si="40"/>
        <v>I</v>
      </c>
      <c r="G159" s="30" t="str">
        <f t="shared" si="41"/>
        <v>L</v>
      </c>
      <c r="H159" s="33" t="str">
        <f t="shared" si="32"/>
        <v>PM</v>
      </c>
      <c r="I159" s="41">
        <f>I153+VLOOKUP(H159,Schedule!$B$9:$C$12,2,0)/24/60</f>
        <v>0.7708333333333337</v>
      </c>
      <c r="J159" s="30" t="str">
        <f>E159&amp;F159&amp;G159</f>
        <v>RIL</v>
      </c>
      <c r="N159" s="32" t="s">
        <v>48</v>
      </c>
      <c r="O159" s="32" t="s">
        <v>4253</v>
      </c>
      <c r="P159" s="32" t="s">
        <v>48</v>
      </c>
      <c r="Q159" s="32" t="s">
        <v>37</v>
      </c>
      <c r="R159" s="44">
        <v>0.79722222222222228</v>
      </c>
      <c r="S159" s="43" t="s">
        <v>4280</v>
      </c>
      <c r="T159" s="32">
        <f t="shared" si="37"/>
        <v>26</v>
      </c>
      <c r="U159" s="32" t="str">
        <f t="shared" si="38"/>
        <v>BOB26</v>
      </c>
    </row>
    <row r="160" spans="5:21" x14ac:dyDescent="0.2">
      <c r="E160" s="30" t="str">
        <f t="shared" si="40"/>
        <v>R</v>
      </c>
      <c r="F160" s="30" t="str">
        <f t="shared" si="40"/>
        <v>I</v>
      </c>
      <c r="G160" s="30" t="str">
        <f t="shared" si="41"/>
        <v>K</v>
      </c>
      <c r="H160" s="33" t="str">
        <f t="shared" si="32"/>
        <v>PM</v>
      </c>
      <c r="I160" s="41">
        <f>I154+VLOOKUP(H160,Schedule!$B$9:$C$12,2,0)/24/60</f>
        <v>0.7756944444444448</v>
      </c>
      <c r="J160" s="30" t="str">
        <f>E160&amp;F160&amp;G160</f>
        <v>RIK</v>
      </c>
      <c r="N160" s="32" t="s">
        <v>48</v>
      </c>
      <c r="O160" s="32" t="s">
        <v>4253</v>
      </c>
      <c r="P160" s="32" t="s">
        <v>48</v>
      </c>
      <c r="Q160" s="32" t="s">
        <v>37</v>
      </c>
      <c r="R160" s="44">
        <v>0.83888888888888891</v>
      </c>
      <c r="S160" s="43" t="s">
        <v>4280</v>
      </c>
      <c r="T160" s="32">
        <f t="shared" si="37"/>
        <v>27</v>
      </c>
      <c r="U160" s="32" t="str">
        <f t="shared" si="38"/>
        <v>BOB27</v>
      </c>
    </row>
    <row r="161" spans="5:21" x14ac:dyDescent="0.2">
      <c r="E161" s="30" t="str">
        <f t="shared" si="40"/>
        <v>R</v>
      </c>
      <c r="F161" s="30" t="str">
        <f t="shared" si="40"/>
        <v>I</v>
      </c>
      <c r="G161" s="30" t="str">
        <f t="shared" si="41"/>
        <v>J</v>
      </c>
      <c r="H161" s="33" t="str">
        <f t="shared" si="32"/>
        <v>PM</v>
      </c>
      <c r="I161" s="41">
        <f>I155+VLOOKUP(H161,Schedule!$B$9:$C$12,2,0)/24/60</f>
        <v>0.77986111111111145</v>
      </c>
      <c r="J161" s="30" t="str">
        <f>E161&amp;F161&amp;G161</f>
        <v>RIJ</v>
      </c>
      <c r="N161" s="32" t="s">
        <v>48</v>
      </c>
      <c r="O161" s="32" t="s">
        <v>4253</v>
      </c>
      <c r="P161" s="32" t="s">
        <v>48</v>
      </c>
      <c r="Q161" s="32" t="s">
        <v>37</v>
      </c>
      <c r="R161" s="44">
        <v>0.88055555555555554</v>
      </c>
      <c r="S161" s="43" t="s">
        <v>4280</v>
      </c>
      <c r="T161" s="32">
        <f t="shared" si="37"/>
        <v>28</v>
      </c>
      <c r="U161" s="32" t="str">
        <f t="shared" si="38"/>
        <v>BOB28</v>
      </c>
    </row>
    <row r="162" spans="5:21" x14ac:dyDescent="0.2">
      <c r="E162" s="30" t="str">
        <f t="shared" si="40"/>
        <v>R</v>
      </c>
      <c r="F162" s="30" t="str">
        <f t="shared" si="40"/>
        <v>I</v>
      </c>
      <c r="G162" s="30" t="str">
        <f t="shared" si="41"/>
        <v>I</v>
      </c>
      <c r="H162" s="33" t="str">
        <f t="shared" si="32"/>
        <v>PM</v>
      </c>
      <c r="I162" s="41">
        <f>I156+VLOOKUP(H162,Schedule!$B$9:$C$12,2,0)/24/60</f>
        <v>0.7840277777777781</v>
      </c>
      <c r="J162" s="30" t="str">
        <f>E162&amp;F162&amp;G162</f>
        <v>RII</v>
      </c>
      <c r="N162" s="32" t="s">
        <v>48</v>
      </c>
      <c r="O162" s="32" t="s">
        <v>4253</v>
      </c>
      <c r="P162" s="32" t="s">
        <v>48</v>
      </c>
      <c r="Q162" s="32" t="s">
        <v>37</v>
      </c>
      <c r="R162" s="44">
        <v>0.92222222222222217</v>
      </c>
      <c r="S162" s="43" t="s">
        <v>4280</v>
      </c>
      <c r="T162" s="32">
        <f t="shared" si="37"/>
        <v>29</v>
      </c>
      <c r="U162" s="32" t="str">
        <f t="shared" si="38"/>
        <v>BOB29</v>
      </c>
    </row>
    <row r="163" spans="5:21" x14ac:dyDescent="0.2">
      <c r="E163" s="30" t="str">
        <f t="shared" si="40"/>
        <v>R</v>
      </c>
      <c r="F163" s="30" t="str">
        <f t="shared" si="40"/>
        <v>I</v>
      </c>
      <c r="G163" s="30" t="str">
        <f t="shared" si="41"/>
        <v>H</v>
      </c>
      <c r="H163" s="33" t="str">
        <f t="shared" si="32"/>
        <v>PM</v>
      </c>
      <c r="I163" s="41">
        <f>I157+VLOOKUP(H163,Schedule!$B$9:$C$12,2,0)/24/60</f>
        <v>0.78680555555555587</v>
      </c>
      <c r="J163" s="30" t="str">
        <f>E163&amp;F163&amp;G163</f>
        <v>RIH</v>
      </c>
      <c r="N163" s="32" t="s">
        <v>48</v>
      </c>
      <c r="O163" s="32" t="s">
        <v>4253</v>
      </c>
      <c r="P163" s="32" t="s">
        <v>48</v>
      </c>
      <c r="Q163" s="32" t="s">
        <v>37</v>
      </c>
      <c r="R163" s="44">
        <v>0.9638888888888888</v>
      </c>
      <c r="S163" s="43" t="s">
        <v>4280</v>
      </c>
      <c r="T163" s="32">
        <f t="shared" si="37"/>
        <v>30</v>
      </c>
      <c r="U163" s="32" t="str">
        <f t="shared" si="38"/>
        <v>BOB30</v>
      </c>
    </row>
    <row r="164" spans="5:21" x14ac:dyDescent="0.2">
      <c r="E164" s="30" t="str">
        <f t="shared" ref="E164:F164" si="44">E158</f>
        <v>R</v>
      </c>
      <c r="F164" s="30" t="str">
        <f t="shared" si="44"/>
        <v>I</v>
      </c>
      <c r="G164" s="30" t="str">
        <f t="shared" si="41"/>
        <v>M</v>
      </c>
      <c r="H164" s="33" t="s">
        <v>37</v>
      </c>
      <c r="I164" s="41">
        <v>0.79166666666666696</v>
      </c>
      <c r="J164" s="30" t="str">
        <f>E164&amp;F164&amp;G164</f>
        <v>RIM</v>
      </c>
      <c r="N164" s="32" t="s">
        <v>48</v>
      </c>
      <c r="O164" s="32" t="s">
        <v>4253</v>
      </c>
      <c r="P164" s="32" t="s">
        <v>33</v>
      </c>
      <c r="Q164" s="32" t="s">
        <v>34</v>
      </c>
      <c r="R164" s="44">
        <v>0.29166666666666669</v>
      </c>
      <c r="S164" s="43" t="s">
        <v>4279</v>
      </c>
      <c r="T164" s="32">
        <f t="shared" si="37"/>
        <v>1</v>
      </c>
      <c r="U164" s="32" t="str">
        <f t="shared" si="38"/>
        <v>BOH1</v>
      </c>
    </row>
    <row r="165" spans="5:21" x14ac:dyDescent="0.2">
      <c r="E165" s="30" t="str">
        <f t="shared" si="40"/>
        <v>R</v>
      </c>
      <c r="F165" s="30" t="str">
        <f t="shared" si="40"/>
        <v>I</v>
      </c>
      <c r="G165" s="30" t="str">
        <f t="shared" si="41"/>
        <v>L</v>
      </c>
      <c r="H165" s="33" t="s">
        <v>37</v>
      </c>
      <c r="I165" s="41">
        <v>0.79861111111111149</v>
      </c>
      <c r="J165" s="30" t="str">
        <f>E165&amp;F165&amp;G165</f>
        <v>RIL</v>
      </c>
      <c r="N165" s="32" t="s">
        <v>48</v>
      </c>
      <c r="O165" s="32" t="s">
        <v>4253</v>
      </c>
      <c r="P165" s="32" t="s">
        <v>33</v>
      </c>
      <c r="Q165" s="32" t="s">
        <v>34</v>
      </c>
      <c r="R165" s="44">
        <v>0.31944444444444448</v>
      </c>
      <c r="S165" s="43" t="s">
        <v>4279</v>
      </c>
      <c r="T165" s="32">
        <f t="shared" si="37"/>
        <v>2</v>
      </c>
      <c r="U165" s="32" t="str">
        <f t="shared" si="38"/>
        <v>BOH2</v>
      </c>
    </row>
    <row r="166" spans="5:21" x14ac:dyDescent="0.2">
      <c r="E166" s="30" t="str">
        <f t="shared" si="40"/>
        <v>R</v>
      </c>
      <c r="F166" s="30" t="str">
        <f t="shared" si="40"/>
        <v>I</v>
      </c>
      <c r="G166" s="30" t="str">
        <f t="shared" si="41"/>
        <v>K</v>
      </c>
      <c r="H166" s="33" t="s">
        <v>37</v>
      </c>
      <c r="I166" s="41">
        <v>0.80347222222222259</v>
      </c>
      <c r="J166" s="30" t="str">
        <f>E166&amp;F166&amp;G166</f>
        <v>RIK</v>
      </c>
      <c r="N166" s="32" t="s">
        <v>48</v>
      </c>
      <c r="O166" s="32" t="s">
        <v>4253</v>
      </c>
      <c r="P166" s="32" t="s">
        <v>33</v>
      </c>
      <c r="Q166" s="32" t="s">
        <v>34</v>
      </c>
      <c r="R166" s="44">
        <v>0.34722222222222227</v>
      </c>
      <c r="S166" s="43" t="s">
        <v>4279</v>
      </c>
      <c r="T166" s="32">
        <f t="shared" si="37"/>
        <v>3</v>
      </c>
      <c r="U166" s="32" t="str">
        <f t="shared" si="38"/>
        <v>BOH3</v>
      </c>
    </row>
    <row r="167" spans="5:21" x14ac:dyDescent="0.2">
      <c r="E167" s="30" t="str">
        <f t="shared" si="40"/>
        <v>R</v>
      </c>
      <c r="F167" s="30" t="str">
        <f t="shared" si="40"/>
        <v>I</v>
      </c>
      <c r="G167" s="30" t="str">
        <f t="shared" si="41"/>
        <v>J</v>
      </c>
      <c r="H167" s="33" t="s">
        <v>37</v>
      </c>
      <c r="I167" s="41">
        <v>0.80763888888888924</v>
      </c>
      <c r="J167" s="30" t="str">
        <f>E167&amp;F167&amp;G167</f>
        <v>RIJ</v>
      </c>
      <c r="N167" s="32" t="s">
        <v>48</v>
      </c>
      <c r="O167" s="32" t="s">
        <v>4253</v>
      </c>
      <c r="P167" s="32" t="s">
        <v>33</v>
      </c>
      <c r="Q167" s="32" t="s">
        <v>35</v>
      </c>
      <c r="R167" s="44">
        <v>0.37500000000000006</v>
      </c>
      <c r="S167" s="43" t="s">
        <v>4279</v>
      </c>
      <c r="T167" s="32">
        <f t="shared" si="37"/>
        <v>4</v>
      </c>
      <c r="U167" s="32" t="str">
        <f t="shared" si="38"/>
        <v>BOH4</v>
      </c>
    </row>
    <row r="168" spans="5:21" x14ac:dyDescent="0.2">
      <c r="E168" s="30" t="str">
        <f t="shared" si="40"/>
        <v>R</v>
      </c>
      <c r="F168" s="30" t="str">
        <f t="shared" si="40"/>
        <v>I</v>
      </c>
      <c r="G168" s="30" t="str">
        <f t="shared" si="41"/>
        <v>I</v>
      </c>
      <c r="H168" s="33" t="s">
        <v>37</v>
      </c>
      <c r="I168" s="41">
        <v>0.81180555555555589</v>
      </c>
      <c r="J168" s="30" t="str">
        <f>E168&amp;F168&amp;G168</f>
        <v>RII</v>
      </c>
      <c r="N168" s="32" t="s">
        <v>48</v>
      </c>
      <c r="O168" s="32" t="s">
        <v>4253</v>
      </c>
      <c r="P168" s="32" t="s">
        <v>33</v>
      </c>
      <c r="Q168" s="32" t="s">
        <v>35</v>
      </c>
      <c r="R168" s="44">
        <v>0.39583333333333337</v>
      </c>
      <c r="S168" s="43" t="s">
        <v>4279</v>
      </c>
      <c r="T168" s="32">
        <f t="shared" si="37"/>
        <v>5</v>
      </c>
      <c r="U168" s="32" t="str">
        <f t="shared" si="38"/>
        <v>BOH5</v>
      </c>
    </row>
    <row r="169" spans="5:21" x14ac:dyDescent="0.2">
      <c r="E169" s="30" t="str">
        <f t="shared" si="40"/>
        <v>R</v>
      </c>
      <c r="F169" s="30" t="str">
        <f t="shared" si="40"/>
        <v>I</v>
      </c>
      <c r="G169" s="30" t="str">
        <f t="shared" si="41"/>
        <v>H</v>
      </c>
      <c r="H169" s="33" t="s">
        <v>37</v>
      </c>
      <c r="I169" s="41">
        <v>0.81458333333333366</v>
      </c>
      <c r="J169" s="30" t="str">
        <f>E169&amp;F169&amp;G169</f>
        <v>RIH</v>
      </c>
      <c r="N169" s="32" t="s">
        <v>48</v>
      </c>
      <c r="O169" s="32" t="s">
        <v>4253</v>
      </c>
      <c r="P169" s="32" t="s">
        <v>33</v>
      </c>
      <c r="Q169" s="32" t="s">
        <v>35</v>
      </c>
      <c r="R169" s="44">
        <v>0.41666666666666669</v>
      </c>
      <c r="S169" s="43" t="s">
        <v>4279</v>
      </c>
      <c r="T169" s="32">
        <f t="shared" si="37"/>
        <v>6</v>
      </c>
      <c r="U169" s="32" t="str">
        <f t="shared" si="38"/>
        <v>BOH6</v>
      </c>
    </row>
    <row r="170" spans="5:21" x14ac:dyDescent="0.2">
      <c r="E170" s="30" t="str">
        <f t="shared" ref="E170:F170" si="45">E164</f>
        <v>R</v>
      </c>
      <c r="F170" s="30" t="str">
        <f t="shared" si="45"/>
        <v>I</v>
      </c>
      <c r="G170" s="30" t="str">
        <f t="shared" si="41"/>
        <v>M</v>
      </c>
      <c r="H170" s="33" t="str">
        <f t="shared" si="32"/>
        <v>Evening</v>
      </c>
      <c r="I170" s="41">
        <f>I164+VLOOKUP(H170,Schedule!$B$9:$C$12,2,0)/24/60</f>
        <v>0.83333333333333359</v>
      </c>
      <c r="J170" s="30" t="str">
        <f>E170&amp;F170&amp;G170</f>
        <v>RIM</v>
      </c>
      <c r="N170" s="32" t="s">
        <v>48</v>
      </c>
      <c r="O170" s="32" t="s">
        <v>4253</v>
      </c>
      <c r="P170" s="32" t="s">
        <v>33</v>
      </c>
      <c r="Q170" s="32" t="s">
        <v>35</v>
      </c>
      <c r="R170" s="44">
        <v>0.4375</v>
      </c>
      <c r="S170" s="43" t="s">
        <v>4279</v>
      </c>
      <c r="T170" s="32">
        <f t="shared" si="37"/>
        <v>7</v>
      </c>
      <c r="U170" s="32" t="str">
        <f t="shared" si="38"/>
        <v>BOH7</v>
      </c>
    </row>
    <row r="171" spans="5:21" x14ac:dyDescent="0.2">
      <c r="E171" s="30" t="str">
        <f t="shared" si="40"/>
        <v>R</v>
      </c>
      <c r="F171" s="30" t="str">
        <f t="shared" si="40"/>
        <v>I</v>
      </c>
      <c r="G171" s="30" t="str">
        <f t="shared" si="41"/>
        <v>L</v>
      </c>
      <c r="H171" s="33" t="str">
        <f t="shared" si="32"/>
        <v>Evening</v>
      </c>
      <c r="I171" s="41">
        <f>I165+VLOOKUP(H171,Schedule!$B$9:$C$12,2,0)/24/60</f>
        <v>0.84027777777777812</v>
      </c>
      <c r="J171" s="30" t="str">
        <f>E171&amp;F171&amp;G171</f>
        <v>RIL</v>
      </c>
      <c r="N171" s="32" t="s">
        <v>48</v>
      </c>
      <c r="O171" s="32" t="s">
        <v>4253</v>
      </c>
      <c r="P171" s="32" t="s">
        <v>33</v>
      </c>
      <c r="Q171" s="32" t="s">
        <v>35</v>
      </c>
      <c r="R171" s="44">
        <v>0.45833333333333331</v>
      </c>
      <c r="S171" s="43" t="s">
        <v>4279</v>
      </c>
      <c r="T171" s="32">
        <f t="shared" si="37"/>
        <v>8</v>
      </c>
      <c r="U171" s="32" t="str">
        <f t="shared" si="38"/>
        <v>BOH8</v>
      </c>
    </row>
    <row r="172" spans="5:21" x14ac:dyDescent="0.2">
      <c r="E172" s="30" t="str">
        <f t="shared" si="40"/>
        <v>R</v>
      </c>
      <c r="F172" s="30" t="str">
        <f t="shared" si="40"/>
        <v>I</v>
      </c>
      <c r="G172" s="30" t="str">
        <f t="shared" si="41"/>
        <v>K</v>
      </c>
      <c r="H172" s="33" t="str">
        <f t="shared" si="32"/>
        <v>Evening</v>
      </c>
      <c r="I172" s="41">
        <f>I166+VLOOKUP(H172,Schedule!$B$9:$C$12,2,0)/24/60</f>
        <v>0.84513888888888922</v>
      </c>
      <c r="J172" s="30" t="str">
        <f>E172&amp;F172&amp;G172</f>
        <v>RIK</v>
      </c>
      <c r="N172" s="32" t="s">
        <v>48</v>
      </c>
      <c r="O172" s="32" t="s">
        <v>4253</v>
      </c>
      <c r="P172" s="32" t="s">
        <v>33</v>
      </c>
      <c r="Q172" s="32" t="s">
        <v>35</v>
      </c>
      <c r="R172" s="44">
        <v>0.47916666666666663</v>
      </c>
      <c r="S172" s="43" t="s">
        <v>4279</v>
      </c>
      <c r="T172" s="32">
        <f t="shared" si="37"/>
        <v>9</v>
      </c>
      <c r="U172" s="32" t="str">
        <f t="shared" si="38"/>
        <v>BOH9</v>
      </c>
    </row>
    <row r="173" spans="5:21" x14ac:dyDescent="0.2">
      <c r="E173" s="30" t="str">
        <f t="shared" si="40"/>
        <v>R</v>
      </c>
      <c r="F173" s="30" t="str">
        <f t="shared" si="40"/>
        <v>I</v>
      </c>
      <c r="G173" s="30" t="str">
        <f t="shared" si="41"/>
        <v>J</v>
      </c>
      <c r="H173" s="33" t="str">
        <f t="shared" si="32"/>
        <v>Evening</v>
      </c>
      <c r="I173" s="41">
        <f>I167+VLOOKUP(H173,Schedule!$B$9:$C$12,2,0)/24/60</f>
        <v>0.84930555555555587</v>
      </c>
      <c r="J173" s="30" t="str">
        <f>E173&amp;F173&amp;G173</f>
        <v>RIJ</v>
      </c>
      <c r="N173" s="32" t="s">
        <v>48</v>
      </c>
      <c r="O173" s="32" t="s">
        <v>4253</v>
      </c>
      <c r="P173" s="32" t="s">
        <v>33</v>
      </c>
      <c r="Q173" s="32" t="s">
        <v>35</v>
      </c>
      <c r="R173" s="44">
        <v>0.49999999999999994</v>
      </c>
      <c r="S173" s="43" t="s">
        <v>4279</v>
      </c>
      <c r="T173" s="32">
        <f t="shared" si="37"/>
        <v>10</v>
      </c>
      <c r="U173" s="32" t="str">
        <f t="shared" si="38"/>
        <v>BOH10</v>
      </c>
    </row>
    <row r="174" spans="5:21" x14ac:dyDescent="0.2">
      <c r="E174" s="30" t="str">
        <f t="shared" si="40"/>
        <v>R</v>
      </c>
      <c r="F174" s="30" t="str">
        <f t="shared" si="40"/>
        <v>I</v>
      </c>
      <c r="G174" s="30" t="str">
        <f t="shared" si="41"/>
        <v>I</v>
      </c>
      <c r="H174" s="33" t="str">
        <f t="shared" si="32"/>
        <v>Evening</v>
      </c>
      <c r="I174" s="41">
        <f>I168+VLOOKUP(H174,Schedule!$B$9:$C$12,2,0)/24/60</f>
        <v>0.85347222222222252</v>
      </c>
      <c r="J174" s="30" t="str">
        <f>E174&amp;F174&amp;G174</f>
        <v>RII</v>
      </c>
      <c r="N174" s="32" t="s">
        <v>48</v>
      </c>
      <c r="O174" s="32" t="s">
        <v>4253</v>
      </c>
      <c r="P174" s="32" t="s">
        <v>33</v>
      </c>
      <c r="Q174" s="32" t="s">
        <v>35</v>
      </c>
      <c r="R174" s="44">
        <v>0.52083333333333326</v>
      </c>
      <c r="S174" s="43" t="s">
        <v>4279</v>
      </c>
      <c r="T174" s="32">
        <f t="shared" si="37"/>
        <v>11</v>
      </c>
      <c r="U174" s="32" t="str">
        <f t="shared" si="38"/>
        <v>BOH11</v>
      </c>
    </row>
    <row r="175" spans="5:21" x14ac:dyDescent="0.2">
      <c r="E175" s="30" t="str">
        <f t="shared" si="40"/>
        <v>R</v>
      </c>
      <c r="F175" s="30" t="str">
        <f t="shared" si="40"/>
        <v>I</v>
      </c>
      <c r="G175" s="30" t="str">
        <f t="shared" si="41"/>
        <v>H</v>
      </c>
      <c r="H175" s="33" t="str">
        <f t="shared" si="32"/>
        <v>Evening</v>
      </c>
      <c r="I175" s="41">
        <f>I169+VLOOKUP(H175,Schedule!$B$9:$C$12,2,0)/24/60</f>
        <v>0.85625000000000029</v>
      </c>
      <c r="J175" s="30" t="str">
        <f>E175&amp;F175&amp;G175</f>
        <v>RIH</v>
      </c>
      <c r="N175" s="32" t="s">
        <v>48</v>
      </c>
      <c r="O175" s="32" t="s">
        <v>4253</v>
      </c>
      <c r="P175" s="32" t="s">
        <v>33</v>
      </c>
      <c r="Q175" s="32" t="s">
        <v>35</v>
      </c>
      <c r="R175" s="44">
        <v>0.54166666666666663</v>
      </c>
      <c r="S175" s="43" t="s">
        <v>4279</v>
      </c>
      <c r="T175" s="32">
        <f t="shared" si="37"/>
        <v>12</v>
      </c>
      <c r="U175" s="32" t="str">
        <f t="shared" si="38"/>
        <v>BOH12</v>
      </c>
    </row>
    <row r="176" spans="5:21" x14ac:dyDescent="0.2">
      <c r="E176" s="30" t="str">
        <f t="shared" ref="E176:F176" si="46">E170</f>
        <v>R</v>
      </c>
      <c r="F176" s="30" t="str">
        <f t="shared" si="46"/>
        <v>I</v>
      </c>
      <c r="G176" s="30" t="str">
        <f t="shared" si="41"/>
        <v>M</v>
      </c>
      <c r="H176" s="33" t="str">
        <f t="shared" si="32"/>
        <v>Evening</v>
      </c>
      <c r="I176" s="41">
        <f>I170+VLOOKUP(H176,Schedule!$B$9:$C$12,2,0)/24/60</f>
        <v>0.87500000000000022</v>
      </c>
      <c r="J176" s="30" t="str">
        <f t="shared" ref="J176:J193" si="47">E176&amp;F176&amp;G176</f>
        <v>RIM</v>
      </c>
      <c r="N176" s="32" t="s">
        <v>48</v>
      </c>
      <c r="O176" s="32" t="s">
        <v>4253</v>
      </c>
      <c r="P176" s="32" t="s">
        <v>33</v>
      </c>
      <c r="Q176" s="32" t="s">
        <v>35</v>
      </c>
      <c r="R176" s="44">
        <v>0.5625</v>
      </c>
      <c r="S176" s="43" t="s">
        <v>4279</v>
      </c>
      <c r="T176" s="32">
        <f t="shared" si="37"/>
        <v>13</v>
      </c>
      <c r="U176" s="32" t="str">
        <f t="shared" si="38"/>
        <v>BOH13</v>
      </c>
    </row>
    <row r="177" spans="5:21" x14ac:dyDescent="0.2">
      <c r="E177" s="30" t="str">
        <f t="shared" ref="E177:F177" si="48">E171</f>
        <v>R</v>
      </c>
      <c r="F177" s="30" t="str">
        <f t="shared" si="48"/>
        <v>I</v>
      </c>
      <c r="G177" s="30" t="str">
        <f t="shared" si="41"/>
        <v>L</v>
      </c>
      <c r="H177" s="33" t="str">
        <f t="shared" si="32"/>
        <v>Evening</v>
      </c>
      <c r="I177" s="41">
        <f>I171+VLOOKUP(H177,Schedule!$B$9:$C$12,2,0)/24/60</f>
        <v>0.88194444444444475</v>
      </c>
      <c r="J177" s="30" t="str">
        <f t="shared" si="47"/>
        <v>RIL</v>
      </c>
      <c r="N177" s="32" t="s">
        <v>48</v>
      </c>
      <c r="O177" s="32" t="s">
        <v>4253</v>
      </c>
      <c r="P177" s="32" t="s">
        <v>33</v>
      </c>
      <c r="Q177" s="32" t="s">
        <v>35</v>
      </c>
      <c r="R177" s="44">
        <v>0.58333333333333337</v>
      </c>
      <c r="S177" s="43" t="s">
        <v>4279</v>
      </c>
      <c r="T177" s="32">
        <f t="shared" si="37"/>
        <v>14</v>
      </c>
      <c r="U177" s="32" t="str">
        <f t="shared" si="38"/>
        <v>BOH14</v>
      </c>
    </row>
    <row r="178" spans="5:21" x14ac:dyDescent="0.2">
      <c r="E178" s="30" t="str">
        <f t="shared" ref="E178:F178" si="49">E172</f>
        <v>R</v>
      </c>
      <c r="F178" s="30" t="str">
        <f t="shared" si="49"/>
        <v>I</v>
      </c>
      <c r="G178" s="30" t="str">
        <f t="shared" si="41"/>
        <v>K</v>
      </c>
      <c r="H178" s="33" t="str">
        <f t="shared" si="32"/>
        <v>Evening</v>
      </c>
      <c r="I178" s="41">
        <f>I172+VLOOKUP(H178,Schedule!$B$9:$C$12,2,0)/24/60</f>
        <v>0.88680555555555585</v>
      </c>
      <c r="J178" s="30" t="str">
        <f t="shared" si="47"/>
        <v>RIK</v>
      </c>
      <c r="N178" s="32" t="s">
        <v>48</v>
      </c>
      <c r="O178" s="32" t="s">
        <v>4253</v>
      </c>
      <c r="P178" s="32" t="s">
        <v>33</v>
      </c>
      <c r="Q178" s="32" t="s">
        <v>35</v>
      </c>
      <c r="R178" s="44">
        <v>0.60416666666666674</v>
      </c>
      <c r="S178" s="43" t="s">
        <v>4279</v>
      </c>
      <c r="T178" s="32">
        <f t="shared" si="37"/>
        <v>15</v>
      </c>
      <c r="U178" s="32" t="str">
        <f t="shared" si="38"/>
        <v>BOH15</v>
      </c>
    </row>
    <row r="179" spans="5:21" x14ac:dyDescent="0.2">
      <c r="E179" s="30" t="str">
        <f t="shared" ref="E179:F179" si="50">E173</f>
        <v>R</v>
      </c>
      <c r="F179" s="30" t="str">
        <f t="shared" si="50"/>
        <v>I</v>
      </c>
      <c r="G179" s="30" t="str">
        <f t="shared" si="41"/>
        <v>J</v>
      </c>
      <c r="H179" s="33" t="str">
        <f t="shared" si="32"/>
        <v>Evening</v>
      </c>
      <c r="I179" s="41">
        <f>I173+VLOOKUP(H179,Schedule!$B$9:$C$12,2,0)/24/60</f>
        <v>0.8909722222222225</v>
      </c>
      <c r="J179" s="30" t="str">
        <f t="shared" si="47"/>
        <v>RIJ</v>
      </c>
      <c r="N179" s="32" t="s">
        <v>48</v>
      </c>
      <c r="O179" s="32" t="s">
        <v>4253</v>
      </c>
      <c r="P179" s="32" t="s">
        <v>33</v>
      </c>
      <c r="Q179" s="32" t="s">
        <v>35</v>
      </c>
      <c r="R179" s="44">
        <v>0.62500000000000011</v>
      </c>
      <c r="S179" s="43" t="s">
        <v>4279</v>
      </c>
      <c r="T179" s="32">
        <f t="shared" si="37"/>
        <v>16</v>
      </c>
      <c r="U179" s="32" t="str">
        <f t="shared" si="38"/>
        <v>BOH16</v>
      </c>
    </row>
    <row r="180" spans="5:21" x14ac:dyDescent="0.2">
      <c r="E180" s="30" t="str">
        <f t="shared" ref="E180:F180" si="51">E174</f>
        <v>R</v>
      </c>
      <c r="F180" s="30" t="str">
        <f t="shared" si="51"/>
        <v>I</v>
      </c>
      <c r="G180" s="30" t="str">
        <f t="shared" si="41"/>
        <v>I</v>
      </c>
      <c r="H180" s="33" t="str">
        <f t="shared" si="32"/>
        <v>Evening</v>
      </c>
      <c r="I180" s="41">
        <f>I174+VLOOKUP(H180,Schedule!$B$9:$C$12,2,0)/24/60</f>
        <v>0.89513888888888915</v>
      </c>
      <c r="J180" s="30" t="str">
        <f t="shared" si="47"/>
        <v>RII</v>
      </c>
      <c r="N180" s="32" t="s">
        <v>48</v>
      </c>
      <c r="O180" s="32" t="s">
        <v>4253</v>
      </c>
      <c r="P180" s="32" t="s">
        <v>33</v>
      </c>
      <c r="Q180" s="32" t="s">
        <v>35</v>
      </c>
      <c r="R180" s="44">
        <v>0.64583333333333348</v>
      </c>
      <c r="S180" s="43" t="s">
        <v>4279</v>
      </c>
      <c r="T180" s="32">
        <f t="shared" si="37"/>
        <v>17</v>
      </c>
      <c r="U180" s="32" t="str">
        <f t="shared" si="38"/>
        <v>BOH17</v>
      </c>
    </row>
    <row r="181" spans="5:21" x14ac:dyDescent="0.2">
      <c r="E181" s="30" t="str">
        <f t="shared" ref="E181:F181" si="52">E175</f>
        <v>R</v>
      </c>
      <c r="F181" s="30" t="str">
        <f t="shared" si="52"/>
        <v>I</v>
      </c>
      <c r="G181" s="30" t="str">
        <f t="shared" si="41"/>
        <v>H</v>
      </c>
      <c r="H181" s="33" t="str">
        <f t="shared" si="32"/>
        <v>Evening</v>
      </c>
      <c r="I181" s="41">
        <f>I175+VLOOKUP(H181,Schedule!$B$9:$C$12,2,0)/24/60</f>
        <v>0.89791666666666692</v>
      </c>
      <c r="J181" s="30" t="str">
        <f t="shared" si="47"/>
        <v>RIH</v>
      </c>
      <c r="N181" s="32" t="s">
        <v>48</v>
      </c>
      <c r="O181" s="32" t="s">
        <v>4253</v>
      </c>
      <c r="P181" s="32" t="s">
        <v>33</v>
      </c>
      <c r="Q181" s="32" t="s">
        <v>35</v>
      </c>
      <c r="R181" s="44">
        <v>0.66666666666666685</v>
      </c>
      <c r="S181" s="43" t="s">
        <v>4279</v>
      </c>
      <c r="T181" s="32">
        <f t="shared" si="37"/>
        <v>18</v>
      </c>
      <c r="U181" s="32" t="str">
        <f t="shared" si="38"/>
        <v>BOH18</v>
      </c>
    </row>
    <row r="182" spans="5:21" x14ac:dyDescent="0.2">
      <c r="E182" s="30" t="str">
        <f t="shared" ref="E182:F182" si="53">E176</f>
        <v>R</v>
      </c>
      <c r="F182" s="30" t="str">
        <f t="shared" si="53"/>
        <v>I</v>
      </c>
      <c r="G182" s="30" t="str">
        <f t="shared" si="41"/>
        <v>M</v>
      </c>
      <c r="H182" s="33" t="str">
        <f t="shared" si="32"/>
        <v>Evening</v>
      </c>
      <c r="I182" s="41">
        <f>I176+VLOOKUP(H182,Schedule!$B$9:$C$12,2,0)/24/60</f>
        <v>0.91666666666666685</v>
      </c>
      <c r="J182" s="30" t="str">
        <f t="shared" si="47"/>
        <v>RIM</v>
      </c>
      <c r="N182" s="32" t="s">
        <v>48</v>
      </c>
      <c r="O182" s="32" t="s">
        <v>4253</v>
      </c>
      <c r="P182" s="32" t="s">
        <v>33</v>
      </c>
      <c r="Q182" s="32" t="s">
        <v>35</v>
      </c>
      <c r="R182" s="44">
        <v>0.68750000000000022</v>
      </c>
      <c r="S182" s="43" t="s">
        <v>4279</v>
      </c>
      <c r="T182" s="32">
        <f t="shared" si="37"/>
        <v>19</v>
      </c>
      <c r="U182" s="32" t="str">
        <f t="shared" si="38"/>
        <v>BOH19</v>
      </c>
    </row>
    <row r="183" spans="5:21" x14ac:dyDescent="0.2">
      <c r="E183" s="30" t="str">
        <f t="shared" ref="E183:F183" si="54">E177</f>
        <v>R</v>
      </c>
      <c r="F183" s="30" t="str">
        <f t="shared" si="54"/>
        <v>I</v>
      </c>
      <c r="G183" s="30" t="str">
        <f t="shared" si="41"/>
        <v>L</v>
      </c>
      <c r="H183" s="33" t="str">
        <f t="shared" si="32"/>
        <v>Evening</v>
      </c>
      <c r="I183" s="41">
        <f>I177+VLOOKUP(H183,Schedule!$B$9:$C$12,2,0)/24/60</f>
        <v>0.92361111111111138</v>
      </c>
      <c r="J183" s="30" t="str">
        <f t="shared" si="47"/>
        <v>RIL</v>
      </c>
      <c r="N183" s="32" t="s">
        <v>48</v>
      </c>
      <c r="O183" s="32" t="s">
        <v>4253</v>
      </c>
      <c r="P183" s="32" t="s">
        <v>33</v>
      </c>
      <c r="Q183" s="32" t="s">
        <v>36</v>
      </c>
      <c r="R183" s="44">
        <v>0.70833333333333359</v>
      </c>
      <c r="S183" s="43" t="s">
        <v>4279</v>
      </c>
      <c r="T183" s="32">
        <f t="shared" si="37"/>
        <v>20</v>
      </c>
      <c r="U183" s="32" t="str">
        <f t="shared" si="38"/>
        <v>BOH20</v>
      </c>
    </row>
    <row r="184" spans="5:21" x14ac:dyDescent="0.2">
      <c r="E184" s="30" t="str">
        <f t="shared" ref="E184:F184" si="55">E178</f>
        <v>R</v>
      </c>
      <c r="F184" s="30" t="str">
        <f t="shared" si="55"/>
        <v>I</v>
      </c>
      <c r="G184" s="30" t="str">
        <f t="shared" si="41"/>
        <v>K</v>
      </c>
      <c r="H184" s="33" t="str">
        <f t="shared" si="41"/>
        <v>Evening</v>
      </c>
      <c r="I184" s="41">
        <f>I178+VLOOKUP(H184,Schedule!$B$9:$C$12,2,0)/24/60</f>
        <v>0.92847222222222248</v>
      </c>
      <c r="J184" s="30" t="str">
        <f t="shared" si="47"/>
        <v>RIK</v>
      </c>
      <c r="N184" s="32" t="s">
        <v>48</v>
      </c>
      <c r="O184" s="32" t="s">
        <v>4253</v>
      </c>
      <c r="P184" s="32" t="s">
        <v>33</v>
      </c>
      <c r="Q184" s="32" t="s">
        <v>36</v>
      </c>
      <c r="R184" s="44">
        <v>0.72222222222222243</v>
      </c>
      <c r="S184" s="43" t="s">
        <v>4279</v>
      </c>
      <c r="T184" s="32">
        <f t="shared" si="37"/>
        <v>21</v>
      </c>
      <c r="U184" s="32" t="str">
        <f t="shared" si="38"/>
        <v>BOH21</v>
      </c>
    </row>
    <row r="185" spans="5:21" x14ac:dyDescent="0.2">
      <c r="E185" s="30" t="str">
        <f t="shared" ref="E185:F185" si="56">E179</f>
        <v>R</v>
      </c>
      <c r="F185" s="30" t="str">
        <f t="shared" si="56"/>
        <v>I</v>
      </c>
      <c r="G185" s="30" t="str">
        <f t="shared" si="41"/>
        <v>J</v>
      </c>
      <c r="H185" s="33" t="str">
        <f t="shared" si="41"/>
        <v>Evening</v>
      </c>
      <c r="I185" s="41">
        <f>I179+VLOOKUP(H185,Schedule!$B$9:$C$12,2,0)/24/60</f>
        <v>0.93263888888888913</v>
      </c>
      <c r="J185" s="30" t="str">
        <f t="shared" si="47"/>
        <v>RIJ</v>
      </c>
      <c r="N185" s="32" t="s">
        <v>48</v>
      </c>
      <c r="O185" s="32" t="s">
        <v>4253</v>
      </c>
      <c r="P185" s="32" t="s">
        <v>33</v>
      </c>
      <c r="Q185" s="32" t="s">
        <v>36</v>
      </c>
      <c r="R185" s="44">
        <v>0.73611111111111127</v>
      </c>
      <c r="S185" s="43" t="s">
        <v>4279</v>
      </c>
      <c r="T185" s="32">
        <f t="shared" si="37"/>
        <v>22</v>
      </c>
      <c r="U185" s="32" t="str">
        <f t="shared" si="38"/>
        <v>BOH22</v>
      </c>
    </row>
    <row r="186" spans="5:21" x14ac:dyDescent="0.2">
      <c r="E186" s="30" t="str">
        <f t="shared" ref="E186:F186" si="57">E180</f>
        <v>R</v>
      </c>
      <c r="F186" s="30" t="str">
        <f t="shared" si="57"/>
        <v>I</v>
      </c>
      <c r="G186" s="30" t="str">
        <f t="shared" si="41"/>
        <v>I</v>
      </c>
      <c r="H186" s="33" t="str">
        <f t="shared" si="41"/>
        <v>Evening</v>
      </c>
      <c r="I186" s="41">
        <f>I180+VLOOKUP(H186,Schedule!$B$9:$C$12,2,0)/24/60</f>
        <v>0.93680555555555578</v>
      </c>
      <c r="J186" s="30" t="str">
        <f t="shared" si="47"/>
        <v>RII</v>
      </c>
      <c r="N186" s="32" t="s">
        <v>48</v>
      </c>
      <c r="O186" s="32" t="s">
        <v>4253</v>
      </c>
      <c r="P186" s="32" t="s">
        <v>33</v>
      </c>
      <c r="Q186" s="32" t="s">
        <v>36</v>
      </c>
      <c r="R186" s="44">
        <v>0.75000000000000011</v>
      </c>
      <c r="S186" s="43" t="s">
        <v>4279</v>
      </c>
      <c r="T186" s="32">
        <f t="shared" si="37"/>
        <v>23</v>
      </c>
      <c r="U186" s="32" t="str">
        <f t="shared" si="38"/>
        <v>BOH23</v>
      </c>
    </row>
    <row r="187" spans="5:21" x14ac:dyDescent="0.2">
      <c r="E187" s="30" t="str">
        <f t="shared" ref="E187:F187" si="58">E181</f>
        <v>R</v>
      </c>
      <c r="F187" s="30" t="str">
        <f t="shared" si="58"/>
        <v>I</v>
      </c>
      <c r="G187" s="30" t="str">
        <f t="shared" si="41"/>
        <v>H</v>
      </c>
      <c r="H187" s="33" t="str">
        <f t="shared" si="41"/>
        <v>Evening</v>
      </c>
      <c r="I187" s="41">
        <f>I181+VLOOKUP(H187,Schedule!$B$9:$C$12,2,0)/24/60</f>
        <v>0.93958333333333355</v>
      </c>
      <c r="J187" s="30" t="str">
        <f t="shared" si="47"/>
        <v>RIH</v>
      </c>
      <c r="N187" s="32" t="s">
        <v>48</v>
      </c>
      <c r="O187" s="32" t="s">
        <v>4253</v>
      </c>
      <c r="P187" s="32" t="s">
        <v>33</v>
      </c>
      <c r="Q187" s="32" t="s">
        <v>36</v>
      </c>
      <c r="R187" s="44">
        <v>0.76388888888888895</v>
      </c>
      <c r="S187" s="43" t="s">
        <v>4279</v>
      </c>
      <c r="T187" s="32">
        <f t="shared" si="37"/>
        <v>24</v>
      </c>
      <c r="U187" s="32" t="str">
        <f t="shared" si="38"/>
        <v>BOH24</v>
      </c>
    </row>
    <row r="188" spans="5:21" x14ac:dyDescent="0.2">
      <c r="E188" s="30" t="str">
        <f t="shared" ref="E188:G188" si="59">E182</f>
        <v>R</v>
      </c>
      <c r="F188" s="30" t="str">
        <f t="shared" si="59"/>
        <v>I</v>
      </c>
      <c r="G188" s="30" t="str">
        <f t="shared" si="59"/>
        <v>M</v>
      </c>
      <c r="H188" s="33" t="str">
        <f t="shared" si="41"/>
        <v>Evening</v>
      </c>
      <c r="I188" s="41">
        <f>I182+VLOOKUP(H188,Schedule!$B$9:$C$12,2,0)/24/60</f>
        <v>0.95833333333333348</v>
      </c>
      <c r="J188" s="30" t="str">
        <f t="shared" si="47"/>
        <v>RIM</v>
      </c>
      <c r="N188" s="32" t="s">
        <v>48</v>
      </c>
      <c r="O188" s="32" t="s">
        <v>4253</v>
      </c>
      <c r="P188" s="32" t="s">
        <v>33</v>
      </c>
      <c r="Q188" s="32" t="s">
        <v>36</v>
      </c>
      <c r="R188" s="44">
        <v>0.77777777777777779</v>
      </c>
      <c r="S188" s="43" t="s">
        <v>4279</v>
      </c>
      <c r="T188" s="32">
        <f t="shared" si="37"/>
        <v>25</v>
      </c>
      <c r="U188" s="32" t="str">
        <f t="shared" si="38"/>
        <v>BOH25</v>
      </c>
    </row>
    <row r="189" spans="5:21" x14ac:dyDescent="0.2">
      <c r="E189" s="30" t="str">
        <f t="shared" ref="E189:G189" si="60">E183</f>
        <v>R</v>
      </c>
      <c r="F189" s="30" t="str">
        <f t="shared" si="60"/>
        <v>I</v>
      </c>
      <c r="G189" s="30" t="str">
        <f t="shared" si="60"/>
        <v>L</v>
      </c>
      <c r="H189" s="33" t="str">
        <f t="shared" si="41"/>
        <v>Evening</v>
      </c>
      <c r="I189" s="41">
        <f>I183+VLOOKUP(H189,Schedule!$B$9:$C$12,2,0)/24/60</f>
        <v>0.96527777777777801</v>
      </c>
      <c r="J189" s="30" t="str">
        <f t="shared" si="47"/>
        <v>RIL</v>
      </c>
      <c r="N189" s="32" t="s">
        <v>48</v>
      </c>
      <c r="O189" s="32" t="s">
        <v>4253</v>
      </c>
      <c r="P189" s="32" t="s">
        <v>33</v>
      </c>
      <c r="Q189" s="32" t="s">
        <v>37</v>
      </c>
      <c r="R189" s="44">
        <v>0.79166666666666663</v>
      </c>
      <c r="S189" s="43" t="s">
        <v>4279</v>
      </c>
      <c r="T189" s="32">
        <f t="shared" si="37"/>
        <v>26</v>
      </c>
      <c r="U189" s="32" t="str">
        <f t="shared" si="38"/>
        <v>BOH26</v>
      </c>
    </row>
    <row r="190" spans="5:21" x14ac:dyDescent="0.2">
      <c r="E190" s="30" t="str">
        <f t="shared" ref="E190:G190" si="61">E184</f>
        <v>R</v>
      </c>
      <c r="F190" s="30" t="str">
        <f t="shared" si="61"/>
        <v>I</v>
      </c>
      <c r="G190" s="30" t="str">
        <f t="shared" si="61"/>
        <v>K</v>
      </c>
      <c r="H190" s="33" t="str">
        <f t="shared" si="41"/>
        <v>Evening</v>
      </c>
      <c r="I190" s="41">
        <f>I184+VLOOKUP(H190,Schedule!$B$9:$C$12,2,0)/24/60</f>
        <v>0.97013888888888911</v>
      </c>
      <c r="J190" s="30" t="str">
        <f t="shared" si="47"/>
        <v>RIK</v>
      </c>
      <c r="N190" s="32" t="s">
        <v>48</v>
      </c>
      <c r="O190" s="32" t="s">
        <v>4253</v>
      </c>
      <c r="P190" s="32" t="s">
        <v>33</v>
      </c>
      <c r="Q190" s="32" t="s">
        <v>37</v>
      </c>
      <c r="R190" s="44">
        <v>0.83333333333333326</v>
      </c>
      <c r="S190" s="43" t="s">
        <v>4279</v>
      </c>
      <c r="T190" s="32">
        <f t="shared" si="37"/>
        <v>27</v>
      </c>
      <c r="U190" s="32" t="str">
        <f t="shared" si="38"/>
        <v>BOH27</v>
      </c>
    </row>
    <row r="191" spans="5:21" x14ac:dyDescent="0.2">
      <c r="E191" s="30" t="str">
        <f t="shared" ref="E191:G191" si="62">E185</f>
        <v>R</v>
      </c>
      <c r="F191" s="30" t="str">
        <f t="shared" si="62"/>
        <v>I</v>
      </c>
      <c r="G191" s="30" t="str">
        <f t="shared" si="62"/>
        <v>J</v>
      </c>
      <c r="H191" s="33" t="str">
        <f t="shared" si="41"/>
        <v>Evening</v>
      </c>
      <c r="I191" s="41">
        <f>I185+VLOOKUP(H191,Schedule!$B$9:$C$12,2,0)/24/60</f>
        <v>0.97430555555555576</v>
      </c>
      <c r="J191" s="30" t="str">
        <f t="shared" si="47"/>
        <v>RIJ</v>
      </c>
      <c r="N191" s="32" t="s">
        <v>48</v>
      </c>
      <c r="O191" s="32" t="s">
        <v>4253</v>
      </c>
      <c r="P191" s="32" t="s">
        <v>33</v>
      </c>
      <c r="Q191" s="32" t="s">
        <v>37</v>
      </c>
      <c r="R191" s="44">
        <v>0.87499999999999989</v>
      </c>
      <c r="S191" s="43" t="s">
        <v>4279</v>
      </c>
      <c r="T191" s="32">
        <f t="shared" si="37"/>
        <v>28</v>
      </c>
      <c r="U191" s="32" t="str">
        <f t="shared" si="38"/>
        <v>BOH28</v>
      </c>
    </row>
    <row r="192" spans="5:21" x14ac:dyDescent="0.2">
      <c r="E192" s="30" t="str">
        <f t="shared" ref="E192:G192" si="63">E186</f>
        <v>R</v>
      </c>
      <c r="F192" s="30" t="str">
        <f t="shared" si="63"/>
        <v>I</v>
      </c>
      <c r="G192" s="30" t="str">
        <f t="shared" si="63"/>
        <v>I</v>
      </c>
      <c r="H192" s="33" t="str">
        <f t="shared" si="41"/>
        <v>Evening</v>
      </c>
      <c r="I192" s="41">
        <f>I186+VLOOKUP(H192,Schedule!$B$9:$C$12,2,0)/24/60</f>
        <v>0.97847222222222241</v>
      </c>
      <c r="J192" s="30" t="str">
        <f t="shared" si="47"/>
        <v>RII</v>
      </c>
      <c r="N192" s="32" t="s">
        <v>48</v>
      </c>
      <c r="O192" s="32" t="s">
        <v>4253</v>
      </c>
      <c r="P192" s="32" t="s">
        <v>33</v>
      </c>
      <c r="Q192" s="32" t="s">
        <v>37</v>
      </c>
      <c r="R192" s="44">
        <v>0.91666666666666652</v>
      </c>
      <c r="S192" s="43" t="s">
        <v>4279</v>
      </c>
      <c r="T192" s="32">
        <f t="shared" si="37"/>
        <v>29</v>
      </c>
      <c r="U192" s="32" t="str">
        <f t="shared" si="38"/>
        <v>BOH29</v>
      </c>
    </row>
    <row r="193" spans="5:21" x14ac:dyDescent="0.2">
      <c r="E193" s="30" t="str">
        <f t="shared" ref="E193:G193" si="64">E187</f>
        <v>R</v>
      </c>
      <c r="F193" s="30" t="str">
        <f t="shared" si="64"/>
        <v>I</v>
      </c>
      <c r="G193" s="30" t="str">
        <f t="shared" si="64"/>
        <v>H</v>
      </c>
      <c r="H193" s="33" t="str">
        <f t="shared" si="41"/>
        <v>Evening</v>
      </c>
      <c r="I193" s="41">
        <f>I187+VLOOKUP(H193,Schedule!$B$9:$C$12,2,0)/24/60</f>
        <v>0.98125000000000018</v>
      </c>
      <c r="J193" s="30" t="str">
        <f t="shared" si="47"/>
        <v>RIH</v>
      </c>
      <c r="N193" s="32" t="s">
        <v>48</v>
      </c>
      <c r="O193" s="32" t="s">
        <v>4253</v>
      </c>
      <c r="P193" s="32" t="s">
        <v>33</v>
      </c>
      <c r="Q193" s="32" t="s">
        <v>37</v>
      </c>
      <c r="R193" s="44">
        <v>0.95833333333333315</v>
      </c>
      <c r="S193" s="43" t="s">
        <v>4279</v>
      </c>
      <c r="T193" s="32">
        <f t="shared" si="37"/>
        <v>30</v>
      </c>
      <c r="U193" s="32" t="str">
        <f t="shared" si="38"/>
        <v>BOH30</v>
      </c>
    </row>
    <row r="194" spans="5:21" x14ac:dyDescent="0.2">
      <c r="E194" s="30" t="str">
        <f t="shared" ref="E194" si="65">E188</f>
        <v>R</v>
      </c>
      <c r="F194" s="30" t="s">
        <v>4253</v>
      </c>
      <c r="G194" s="30" t="s">
        <v>33</v>
      </c>
      <c r="H194" s="33" t="s">
        <v>34</v>
      </c>
      <c r="I194" s="41">
        <v>0.29166666666666669</v>
      </c>
      <c r="J194" s="30" t="str">
        <f>E194&amp;F194&amp;G194</f>
        <v>ROH</v>
      </c>
      <c r="N194" s="43" t="s">
        <v>4252</v>
      </c>
      <c r="O194" s="43" t="s">
        <v>32</v>
      </c>
      <c r="P194" s="43" t="s">
        <v>33</v>
      </c>
      <c r="Q194" s="32" t="s">
        <v>34</v>
      </c>
      <c r="R194" s="44">
        <v>0.31458333333333327</v>
      </c>
      <c r="S194" s="43" t="s">
        <v>4259</v>
      </c>
      <c r="T194" s="32">
        <f t="shared" si="37"/>
        <v>1</v>
      </c>
      <c r="U194" s="32" t="str">
        <f t="shared" si="38"/>
        <v>RIH1</v>
      </c>
    </row>
    <row r="195" spans="5:21" x14ac:dyDescent="0.2">
      <c r="E195" s="30" t="str">
        <f t="shared" ref="E195" si="66">E189</f>
        <v>R</v>
      </c>
      <c r="F195" s="30" t="s">
        <v>4253</v>
      </c>
      <c r="G195" s="30" t="s">
        <v>32</v>
      </c>
      <c r="H195" s="33" t="s">
        <v>34</v>
      </c>
      <c r="I195" s="41">
        <v>0.29444444444444445</v>
      </c>
      <c r="J195" s="30" t="str">
        <f>E195&amp;F195&amp;G195</f>
        <v>ROI</v>
      </c>
      <c r="N195" s="43" t="s">
        <v>4252</v>
      </c>
      <c r="O195" s="43" t="s">
        <v>32</v>
      </c>
      <c r="P195" s="43" t="s">
        <v>33</v>
      </c>
      <c r="Q195" s="32" t="s">
        <v>34</v>
      </c>
      <c r="R195" s="44">
        <v>0.32847222222222217</v>
      </c>
      <c r="S195" s="43" t="s">
        <v>4259</v>
      </c>
      <c r="T195" s="32">
        <f t="shared" si="37"/>
        <v>2</v>
      </c>
      <c r="U195" s="32" t="str">
        <f t="shared" si="38"/>
        <v>RIH2</v>
      </c>
    </row>
    <row r="196" spans="5:21" x14ac:dyDescent="0.2">
      <c r="E196" s="30" t="str">
        <f t="shared" ref="E196" si="67">E190</f>
        <v>R</v>
      </c>
      <c r="F196" s="30" t="s">
        <v>4253</v>
      </c>
      <c r="G196" s="30" t="s">
        <v>31</v>
      </c>
      <c r="H196" s="33" t="s">
        <v>34</v>
      </c>
      <c r="I196" s="41">
        <v>0.2986111111111111</v>
      </c>
      <c r="J196" s="30" t="str">
        <f>E196&amp;F196&amp;G196</f>
        <v>ROJ</v>
      </c>
      <c r="N196" s="43" t="s">
        <v>4252</v>
      </c>
      <c r="O196" s="43" t="s">
        <v>32</v>
      </c>
      <c r="P196" s="43" t="s">
        <v>33</v>
      </c>
      <c r="Q196" s="32" t="s">
        <v>34</v>
      </c>
      <c r="R196" s="44">
        <v>0.34236111111111106</v>
      </c>
      <c r="S196" s="43" t="s">
        <v>4259</v>
      </c>
      <c r="T196" s="32">
        <f t="shared" si="37"/>
        <v>3</v>
      </c>
      <c r="U196" s="32" t="str">
        <f t="shared" si="38"/>
        <v>RIH3</v>
      </c>
    </row>
    <row r="197" spans="5:21" x14ac:dyDescent="0.2">
      <c r="E197" s="30" t="str">
        <f t="shared" ref="E197" si="68">E191</f>
        <v>R</v>
      </c>
      <c r="F197" s="30" t="s">
        <v>4253</v>
      </c>
      <c r="G197" s="30" t="s">
        <v>30</v>
      </c>
      <c r="H197" s="33" t="s">
        <v>34</v>
      </c>
      <c r="I197" s="41">
        <v>0.30277777777777776</v>
      </c>
      <c r="J197" s="30" t="str">
        <f>E197&amp;F197&amp;G197</f>
        <v>ROK</v>
      </c>
      <c r="N197" s="43" t="s">
        <v>4252</v>
      </c>
      <c r="O197" s="43" t="s">
        <v>32</v>
      </c>
      <c r="P197" s="43" t="s">
        <v>33</v>
      </c>
      <c r="Q197" s="32" t="s">
        <v>34</v>
      </c>
      <c r="R197" s="44">
        <v>0.35624999999999996</v>
      </c>
      <c r="S197" s="43" t="s">
        <v>4259</v>
      </c>
      <c r="T197" s="32">
        <f t="shared" si="37"/>
        <v>4</v>
      </c>
      <c r="U197" s="32" t="str">
        <f t="shared" si="38"/>
        <v>RIH4</v>
      </c>
    </row>
    <row r="198" spans="5:21" x14ac:dyDescent="0.2">
      <c r="E198" s="30" t="str">
        <f t="shared" ref="E198" si="69">E192</f>
        <v>R</v>
      </c>
      <c r="F198" s="30" t="s">
        <v>4253</v>
      </c>
      <c r="G198" s="30" t="s">
        <v>29</v>
      </c>
      <c r="H198" s="33" t="s">
        <v>34</v>
      </c>
      <c r="I198" s="41">
        <v>0.30763888888888885</v>
      </c>
      <c r="J198" s="30" t="str">
        <f>E198&amp;F198&amp;G198</f>
        <v>ROL</v>
      </c>
      <c r="N198" s="43" t="s">
        <v>4252</v>
      </c>
      <c r="O198" s="43" t="s">
        <v>32</v>
      </c>
      <c r="P198" s="43" t="s">
        <v>33</v>
      </c>
      <c r="Q198" s="32" t="s">
        <v>34</v>
      </c>
      <c r="R198" s="44">
        <v>0.37013888888888885</v>
      </c>
      <c r="S198" s="43" t="s">
        <v>4259</v>
      </c>
      <c r="T198" s="32">
        <f t="shared" si="37"/>
        <v>5</v>
      </c>
      <c r="U198" s="32" t="str">
        <f t="shared" si="38"/>
        <v>RIH5</v>
      </c>
    </row>
    <row r="199" spans="5:21" x14ac:dyDescent="0.2">
      <c r="E199" s="30" t="str">
        <f t="shared" ref="E199" si="70">E193</f>
        <v>R</v>
      </c>
      <c r="F199" s="30" t="s">
        <v>4253</v>
      </c>
      <c r="G199" s="30" t="s">
        <v>28</v>
      </c>
      <c r="H199" s="33" t="s">
        <v>34</v>
      </c>
      <c r="I199" s="41">
        <v>0.31458333333333327</v>
      </c>
      <c r="J199" s="30" t="str">
        <f>E199&amp;F199&amp;G199</f>
        <v>ROM</v>
      </c>
      <c r="N199" s="43" t="s">
        <v>4252</v>
      </c>
      <c r="O199" s="43" t="s">
        <v>32</v>
      </c>
      <c r="P199" s="43" t="s">
        <v>33</v>
      </c>
      <c r="Q199" s="32" t="s">
        <v>34</v>
      </c>
      <c r="R199" s="44">
        <v>0.38402777777777775</v>
      </c>
      <c r="S199" s="43" t="s">
        <v>4259</v>
      </c>
      <c r="T199" s="32">
        <f t="shared" si="37"/>
        <v>6</v>
      </c>
      <c r="U199" s="32" t="str">
        <f t="shared" si="38"/>
        <v>RIH6</v>
      </c>
    </row>
    <row r="200" spans="5:21" x14ac:dyDescent="0.2">
      <c r="E200" s="30" t="str">
        <f t="shared" ref="E200:F200" si="71">E194</f>
        <v>R</v>
      </c>
      <c r="F200" s="30" t="str">
        <f t="shared" si="71"/>
        <v>O</v>
      </c>
      <c r="G200" s="30" t="str">
        <f>G194</f>
        <v>H</v>
      </c>
      <c r="H200" s="33" t="str">
        <f t="shared" ref="H200:H242" si="72">H194</f>
        <v xml:space="preserve">AM </v>
      </c>
      <c r="I200" s="41">
        <f>I194+VLOOKUP(H200,Schedule!$B$17:$C$20,2,0)/24/60</f>
        <v>0.31944444444444448</v>
      </c>
      <c r="J200" s="30" t="str">
        <f>E200&amp;F200&amp;G200</f>
        <v>ROH</v>
      </c>
      <c r="N200" s="43" t="s">
        <v>4252</v>
      </c>
      <c r="O200" s="43" t="s">
        <v>32</v>
      </c>
      <c r="P200" s="43" t="s">
        <v>33</v>
      </c>
      <c r="Q200" s="32" t="s">
        <v>35</v>
      </c>
      <c r="R200" s="44">
        <v>0.39791666666666664</v>
      </c>
      <c r="S200" s="43" t="s">
        <v>4259</v>
      </c>
      <c r="T200" s="32">
        <f t="shared" si="37"/>
        <v>7</v>
      </c>
      <c r="U200" s="32" t="str">
        <f t="shared" si="38"/>
        <v>RIH7</v>
      </c>
    </row>
    <row r="201" spans="5:21" x14ac:dyDescent="0.2">
      <c r="E201" s="30" t="str">
        <f t="shared" si="40"/>
        <v>R</v>
      </c>
      <c r="F201" s="30" t="str">
        <f t="shared" si="40"/>
        <v>O</v>
      </c>
      <c r="G201" s="30" t="str">
        <f t="shared" ref="G201:H243" si="73">G195</f>
        <v>I</v>
      </c>
      <c r="H201" s="33" t="str">
        <f t="shared" si="72"/>
        <v xml:space="preserve">AM </v>
      </c>
      <c r="I201" s="41">
        <f>I195+VLOOKUP(H201,Schedule!$B$17:$C$20,2,0)/24/60</f>
        <v>0.32222222222222224</v>
      </c>
      <c r="J201" s="30" t="str">
        <f t="shared" ref="J201:J264" si="74">E201&amp;F201&amp;G201</f>
        <v>ROI</v>
      </c>
      <c r="N201" s="43" t="s">
        <v>4252</v>
      </c>
      <c r="O201" s="43" t="s">
        <v>32</v>
      </c>
      <c r="P201" s="43" t="s">
        <v>33</v>
      </c>
      <c r="Q201" s="32" t="s">
        <v>35</v>
      </c>
      <c r="R201" s="44">
        <v>0.41874999999999996</v>
      </c>
      <c r="S201" s="43" t="s">
        <v>4259</v>
      </c>
      <c r="T201" s="32">
        <f t="shared" si="37"/>
        <v>8</v>
      </c>
      <c r="U201" s="32" t="str">
        <f t="shared" si="38"/>
        <v>RIH8</v>
      </c>
    </row>
    <row r="202" spans="5:21" x14ac:dyDescent="0.2">
      <c r="E202" s="30" t="str">
        <f t="shared" si="40"/>
        <v>R</v>
      </c>
      <c r="F202" s="30" t="str">
        <f t="shared" si="40"/>
        <v>O</v>
      </c>
      <c r="G202" s="30" t="str">
        <f t="shared" si="73"/>
        <v>J</v>
      </c>
      <c r="H202" s="33" t="str">
        <f t="shared" si="72"/>
        <v xml:space="preserve">AM </v>
      </c>
      <c r="I202" s="41">
        <f>I196+VLOOKUP(H202,Schedule!$B$17:$C$20,2,0)/24/60</f>
        <v>0.3263888888888889</v>
      </c>
      <c r="J202" s="30" t="str">
        <f t="shared" si="74"/>
        <v>ROJ</v>
      </c>
      <c r="N202" s="43" t="s">
        <v>4252</v>
      </c>
      <c r="O202" s="43" t="s">
        <v>32</v>
      </c>
      <c r="P202" s="43" t="s">
        <v>33</v>
      </c>
      <c r="Q202" s="32" t="s">
        <v>35</v>
      </c>
      <c r="R202" s="44">
        <v>0.43958333333333327</v>
      </c>
      <c r="S202" s="43" t="s">
        <v>4259</v>
      </c>
      <c r="T202" s="32">
        <f t="shared" si="37"/>
        <v>9</v>
      </c>
      <c r="U202" s="32" t="str">
        <f t="shared" si="38"/>
        <v>RIH9</v>
      </c>
    </row>
    <row r="203" spans="5:21" x14ac:dyDescent="0.2">
      <c r="E203" s="30" t="str">
        <f t="shared" si="40"/>
        <v>R</v>
      </c>
      <c r="F203" s="30" t="str">
        <f t="shared" si="40"/>
        <v>O</v>
      </c>
      <c r="G203" s="30" t="str">
        <f t="shared" si="73"/>
        <v>K</v>
      </c>
      <c r="H203" s="33" t="str">
        <f t="shared" si="72"/>
        <v xml:space="preserve">AM </v>
      </c>
      <c r="I203" s="41">
        <f>I197+VLOOKUP(H203,Schedule!$B$17:$C$20,2,0)/24/60</f>
        <v>0.33055555555555555</v>
      </c>
      <c r="J203" s="30" t="str">
        <f t="shared" si="74"/>
        <v>ROK</v>
      </c>
      <c r="N203" s="43" t="s">
        <v>4252</v>
      </c>
      <c r="O203" s="43" t="s">
        <v>32</v>
      </c>
      <c r="P203" s="43" t="s">
        <v>33</v>
      </c>
      <c r="Q203" s="32" t="s">
        <v>35</v>
      </c>
      <c r="R203" s="44">
        <v>0.46041666666666659</v>
      </c>
      <c r="S203" s="43" t="s">
        <v>4259</v>
      </c>
      <c r="T203" s="32">
        <f t="shared" si="37"/>
        <v>10</v>
      </c>
      <c r="U203" s="32" t="str">
        <f t="shared" si="38"/>
        <v>RIH10</v>
      </c>
    </row>
    <row r="204" spans="5:21" x14ac:dyDescent="0.2">
      <c r="E204" s="30" t="str">
        <f t="shared" si="40"/>
        <v>R</v>
      </c>
      <c r="F204" s="30" t="str">
        <f t="shared" si="40"/>
        <v>O</v>
      </c>
      <c r="G204" s="30" t="str">
        <f t="shared" si="73"/>
        <v>L</v>
      </c>
      <c r="H204" s="33" t="str">
        <f t="shared" si="72"/>
        <v xml:space="preserve">AM </v>
      </c>
      <c r="I204" s="41">
        <f>I198+VLOOKUP(H204,Schedule!$B$17:$C$20,2,0)/24/60</f>
        <v>0.33541666666666664</v>
      </c>
      <c r="J204" s="30" t="str">
        <f t="shared" si="74"/>
        <v>ROL</v>
      </c>
      <c r="N204" s="43" t="s">
        <v>4252</v>
      </c>
      <c r="O204" s="43" t="s">
        <v>32</v>
      </c>
      <c r="P204" s="43" t="s">
        <v>33</v>
      </c>
      <c r="Q204" s="32" t="s">
        <v>35</v>
      </c>
      <c r="R204" s="44">
        <v>0.4812499999999999</v>
      </c>
      <c r="S204" s="43" t="s">
        <v>4259</v>
      </c>
      <c r="T204" s="32">
        <f t="shared" si="37"/>
        <v>11</v>
      </c>
      <c r="U204" s="32" t="str">
        <f t="shared" si="38"/>
        <v>RIH11</v>
      </c>
    </row>
    <row r="205" spans="5:21" x14ac:dyDescent="0.2">
      <c r="E205" s="30" t="str">
        <f t="shared" si="40"/>
        <v>R</v>
      </c>
      <c r="F205" s="30" t="str">
        <f t="shared" si="40"/>
        <v>O</v>
      </c>
      <c r="G205" s="30" t="str">
        <f t="shared" si="73"/>
        <v>M</v>
      </c>
      <c r="H205" s="33" t="str">
        <f t="shared" si="72"/>
        <v xml:space="preserve">AM </v>
      </c>
      <c r="I205" s="41">
        <f>I199+VLOOKUP(H205,Schedule!$B$17:$C$20,2,0)/24/60</f>
        <v>0.34236111111111106</v>
      </c>
      <c r="J205" s="30" t="str">
        <f t="shared" si="74"/>
        <v>ROM</v>
      </c>
      <c r="N205" s="43" t="s">
        <v>4252</v>
      </c>
      <c r="O205" s="43" t="s">
        <v>32</v>
      </c>
      <c r="P205" s="43" t="s">
        <v>33</v>
      </c>
      <c r="Q205" s="32" t="s">
        <v>35</v>
      </c>
      <c r="R205" s="44">
        <v>0.50208333333333321</v>
      </c>
      <c r="S205" s="43" t="s">
        <v>4259</v>
      </c>
      <c r="T205" s="32">
        <f t="shared" si="37"/>
        <v>12</v>
      </c>
      <c r="U205" s="32" t="str">
        <f t="shared" si="38"/>
        <v>RIH12</v>
      </c>
    </row>
    <row r="206" spans="5:21" x14ac:dyDescent="0.2">
      <c r="E206" s="30" t="str">
        <f t="shared" ref="E206:F221" si="75">E200</f>
        <v>R</v>
      </c>
      <c r="F206" s="30" t="str">
        <f t="shared" si="75"/>
        <v>O</v>
      </c>
      <c r="G206" s="30" t="str">
        <f>G200</f>
        <v>H</v>
      </c>
      <c r="H206" s="33" t="str">
        <f t="shared" si="72"/>
        <v xml:space="preserve">AM </v>
      </c>
      <c r="I206" s="41">
        <f>I200+VLOOKUP(H206,Schedule!$B$17:$C$20,2,0)/24/60</f>
        <v>0.34722222222222227</v>
      </c>
      <c r="J206" s="30" t="str">
        <f t="shared" si="74"/>
        <v>ROH</v>
      </c>
      <c r="N206" s="43" t="s">
        <v>4252</v>
      </c>
      <c r="O206" s="43" t="s">
        <v>32</v>
      </c>
      <c r="P206" s="43" t="s">
        <v>33</v>
      </c>
      <c r="Q206" s="32" t="s">
        <v>35</v>
      </c>
      <c r="R206" s="44">
        <v>0.52291666666666659</v>
      </c>
      <c r="S206" s="43" t="s">
        <v>4259</v>
      </c>
      <c r="T206" s="32">
        <f t="shared" si="37"/>
        <v>13</v>
      </c>
      <c r="U206" s="32" t="str">
        <f t="shared" si="38"/>
        <v>RIH13</v>
      </c>
    </row>
    <row r="207" spans="5:21" x14ac:dyDescent="0.2">
      <c r="E207" s="30" t="str">
        <f t="shared" si="75"/>
        <v>R</v>
      </c>
      <c r="F207" s="30" t="str">
        <f t="shared" si="75"/>
        <v>O</v>
      </c>
      <c r="G207" s="30" t="str">
        <f t="shared" si="73"/>
        <v>I</v>
      </c>
      <c r="H207" s="33" t="str">
        <f t="shared" si="72"/>
        <v xml:space="preserve">AM </v>
      </c>
      <c r="I207" s="41">
        <f>I201+VLOOKUP(H207,Schedule!$B$17:$C$20,2,0)/24/60</f>
        <v>0.35000000000000003</v>
      </c>
      <c r="J207" s="30" t="str">
        <f t="shared" si="74"/>
        <v>ROI</v>
      </c>
      <c r="N207" s="43" t="s">
        <v>4252</v>
      </c>
      <c r="O207" s="43" t="s">
        <v>32</v>
      </c>
      <c r="P207" s="43" t="s">
        <v>33</v>
      </c>
      <c r="Q207" s="32" t="s">
        <v>35</v>
      </c>
      <c r="R207" s="44">
        <v>0.54374999999999996</v>
      </c>
      <c r="S207" s="43" t="s">
        <v>4259</v>
      </c>
      <c r="T207" s="32">
        <f t="shared" ref="T207:T270" si="76">1+(S207=S206)*T206</f>
        <v>14</v>
      </c>
      <c r="U207" s="32" t="str">
        <f t="shared" ref="U207:U270" si="77">S207&amp;T207</f>
        <v>RIH14</v>
      </c>
    </row>
    <row r="208" spans="5:21" x14ac:dyDescent="0.2">
      <c r="E208" s="30" t="str">
        <f t="shared" si="75"/>
        <v>R</v>
      </c>
      <c r="F208" s="30" t="str">
        <f t="shared" si="75"/>
        <v>O</v>
      </c>
      <c r="G208" s="30" t="str">
        <f t="shared" si="73"/>
        <v>J</v>
      </c>
      <c r="H208" s="33" t="str">
        <f t="shared" si="72"/>
        <v xml:space="preserve">AM </v>
      </c>
      <c r="I208" s="41">
        <f>I202+VLOOKUP(H208,Schedule!$B$17:$C$20,2,0)/24/60</f>
        <v>0.35416666666666669</v>
      </c>
      <c r="J208" s="30" t="str">
        <f t="shared" si="74"/>
        <v>ROJ</v>
      </c>
      <c r="N208" s="43" t="s">
        <v>4252</v>
      </c>
      <c r="O208" s="43" t="s">
        <v>32</v>
      </c>
      <c r="P208" s="43" t="s">
        <v>33</v>
      </c>
      <c r="Q208" s="32" t="s">
        <v>35</v>
      </c>
      <c r="R208" s="44">
        <v>0.56458333333333333</v>
      </c>
      <c r="S208" s="43" t="s">
        <v>4259</v>
      </c>
      <c r="T208" s="32">
        <f t="shared" si="76"/>
        <v>15</v>
      </c>
      <c r="U208" s="32" t="str">
        <f t="shared" si="77"/>
        <v>RIH15</v>
      </c>
    </row>
    <row r="209" spans="5:21" x14ac:dyDescent="0.2">
      <c r="E209" s="30" t="str">
        <f t="shared" si="75"/>
        <v>R</v>
      </c>
      <c r="F209" s="30" t="str">
        <f t="shared" si="75"/>
        <v>O</v>
      </c>
      <c r="G209" s="30" t="str">
        <f t="shared" si="73"/>
        <v>K</v>
      </c>
      <c r="H209" s="33" t="str">
        <f t="shared" si="72"/>
        <v xml:space="preserve">AM </v>
      </c>
      <c r="I209" s="41">
        <f>I203+VLOOKUP(H209,Schedule!$B$17:$C$20,2,0)/24/60</f>
        <v>0.35833333333333334</v>
      </c>
      <c r="J209" s="30" t="str">
        <f t="shared" si="74"/>
        <v>ROK</v>
      </c>
      <c r="N209" s="43" t="s">
        <v>4252</v>
      </c>
      <c r="O209" s="43" t="s">
        <v>32</v>
      </c>
      <c r="P209" s="43" t="s">
        <v>33</v>
      </c>
      <c r="Q209" s="32" t="s">
        <v>35</v>
      </c>
      <c r="R209" s="44">
        <v>0.5854166666666667</v>
      </c>
      <c r="S209" s="43" t="s">
        <v>4259</v>
      </c>
      <c r="T209" s="32">
        <f t="shared" si="76"/>
        <v>16</v>
      </c>
      <c r="U209" s="32" t="str">
        <f t="shared" si="77"/>
        <v>RIH16</v>
      </c>
    </row>
    <row r="210" spans="5:21" x14ac:dyDescent="0.2">
      <c r="E210" s="30" t="str">
        <f t="shared" si="75"/>
        <v>R</v>
      </c>
      <c r="F210" s="30" t="str">
        <f t="shared" si="75"/>
        <v>O</v>
      </c>
      <c r="G210" s="30" t="str">
        <f t="shared" si="73"/>
        <v>L</v>
      </c>
      <c r="H210" s="33" t="str">
        <f t="shared" si="72"/>
        <v xml:space="preserve">AM </v>
      </c>
      <c r="I210" s="41">
        <f>I204+VLOOKUP(H210,Schedule!$B$17:$C$20,2,0)/24/60</f>
        <v>0.36319444444444443</v>
      </c>
      <c r="J210" s="30" t="str">
        <f t="shared" si="74"/>
        <v>ROL</v>
      </c>
      <c r="N210" s="43" t="s">
        <v>4252</v>
      </c>
      <c r="O210" s="43" t="s">
        <v>32</v>
      </c>
      <c r="P210" s="43" t="s">
        <v>33</v>
      </c>
      <c r="Q210" s="32" t="s">
        <v>35</v>
      </c>
      <c r="R210" s="44">
        <v>0.60625000000000007</v>
      </c>
      <c r="S210" s="43" t="s">
        <v>4259</v>
      </c>
      <c r="T210" s="32">
        <f t="shared" si="76"/>
        <v>17</v>
      </c>
      <c r="U210" s="32" t="str">
        <f t="shared" si="77"/>
        <v>RIH17</v>
      </c>
    </row>
    <row r="211" spans="5:21" x14ac:dyDescent="0.2">
      <c r="E211" s="30" t="str">
        <f t="shared" si="75"/>
        <v>R</v>
      </c>
      <c r="F211" s="30" t="str">
        <f t="shared" si="75"/>
        <v>O</v>
      </c>
      <c r="G211" s="30" t="str">
        <f t="shared" si="73"/>
        <v>M</v>
      </c>
      <c r="H211" s="33" t="str">
        <f t="shared" si="72"/>
        <v xml:space="preserve">AM </v>
      </c>
      <c r="I211" s="41">
        <f>I205+VLOOKUP(H211,Schedule!$B$17:$C$20,2,0)/24/60</f>
        <v>0.37013888888888885</v>
      </c>
      <c r="J211" s="30" t="str">
        <f t="shared" si="74"/>
        <v>ROM</v>
      </c>
      <c r="N211" s="43" t="s">
        <v>4252</v>
      </c>
      <c r="O211" s="43" t="s">
        <v>32</v>
      </c>
      <c r="P211" s="43" t="s">
        <v>33</v>
      </c>
      <c r="Q211" s="32" t="s">
        <v>35</v>
      </c>
      <c r="R211" s="44">
        <v>0.62708333333333344</v>
      </c>
      <c r="S211" s="43" t="s">
        <v>4259</v>
      </c>
      <c r="T211" s="32">
        <f t="shared" si="76"/>
        <v>18</v>
      </c>
      <c r="U211" s="32" t="str">
        <f t="shared" si="77"/>
        <v>RIH18</v>
      </c>
    </row>
    <row r="212" spans="5:21" x14ac:dyDescent="0.2">
      <c r="E212" s="30" t="str">
        <f t="shared" ref="E212:F212" si="78">E206</f>
        <v>R</v>
      </c>
      <c r="F212" s="30" t="str">
        <f t="shared" si="78"/>
        <v>O</v>
      </c>
      <c r="G212" s="30" t="str">
        <f>G206</f>
        <v>H</v>
      </c>
      <c r="H212" s="33" t="s">
        <v>35</v>
      </c>
      <c r="I212" s="41">
        <v>0.37500000000000006</v>
      </c>
      <c r="J212" s="30" t="str">
        <f t="shared" si="74"/>
        <v>ROH</v>
      </c>
      <c r="N212" s="43" t="s">
        <v>4252</v>
      </c>
      <c r="O212" s="43" t="s">
        <v>32</v>
      </c>
      <c r="P212" s="43" t="s">
        <v>33</v>
      </c>
      <c r="Q212" s="32" t="s">
        <v>35</v>
      </c>
      <c r="R212" s="44">
        <v>0.64791666666666681</v>
      </c>
      <c r="S212" s="43" t="s">
        <v>4259</v>
      </c>
      <c r="T212" s="32">
        <f t="shared" si="76"/>
        <v>19</v>
      </c>
      <c r="U212" s="32" t="str">
        <f t="shared" si="77"/>
        <v>RIH19</v>
      </c>
    </row>
    <row r="213" spans="5:21" x14ac:dyDescent="0.2">
      <c r="E213" s="30" t="str">
        <f t="shared" si="75"/>
        <v>R</v>
      </c>
      <c r="F213" s="30" t="str">
        <f t="shared" si="75"/>
        <v>O</v>
      </c>
      <c r="G213" s="30" t="str">
        <f t="shared" si="73"/>
        <v>I</v>
      </c>
      <c r="H213" s="33" t="s">
        <v>35</v>
      </c>
      <c r="I213" s="41">
        <v>0.37777777777777782</v>
      </c>
      <c r="J213" s="30" t="str">
        <f t="shared" si="74"/>
        <v>ROI</v>
      </c>
      <c r="N213" s="43" t="s">
        <v>4252</v>
      </c>
      <c r="O213" s="43" t="s">
        <v>32</v>
      </c>
      <c r="P213" s="43" t="s">
        <v>33</v>
      </c>
      <c r="Q213" s="32" t="s">
        <v>35</v>
      </c>
      <c r="R213" s="44">
        <v>0.66875000000000018</v>
      </c>
      <c r="S213" s="43" t="s">
        <v>4259</v>
      </c>
      <c r="T213" s="32">
        <f t="shared" si="76"/>
        <v>20</v>
      </c>
      <c r="U213" s="32" t="str">
        <f t="shared" si="77"/>
        <v>RIH20</v>
      </c>
    </row>
    <row r="214" spans="5:21" x14ac:dyDescent="0.2">
      <c r="E214" s="30" t="str">
        <f t="shared" si="75"/>
        <v>R</v>
      </c>
      <c r="F214" s="30" t="str">
        <f t="shared" si="75"/>
        <v>O</v>
      </c>
      <c r="G214" s="30" t="str">
        <f t="shared" si="73"/>
        <v>J</v>
      </c>
      <c r="H214" s="33" t="s">
        <v>35</v>
      </c>
      <c r="I214" s="41">
        <v>0.38194444444444448</v>
      </c>
      <c r="J214" s="30" t="str">
        <f t="shared" si="74"/>
        <v>ROJ</v>
      </c>
      <c r="N214" s="43" t="s">
        <v>4252</v>
      </c>
      <c r="O214" s="43" t="s">
        <v>32</v>
      </c>
      <c r="P214" s="43" t="s">
        <v>33</v>
      </c>
      <c r="Q214" s="32" t="s">
        <v>35</v>
      </c>
      <c r="R214" s="44">
        <v>0.68958333333333355</v>
      </c>
      <c r="S214" s="43" t="s">
        <v>4259</v>
      </c>
      <c r="T214" s="32">
        <f t="shared" si="76"/>
        <v>21</v>
      </c>
      <c r="U214" s="32" t="str">
        <f t="shared" si="77"/>
        <v>RIH21</v>
      </c>
    </row>
    <row r="215" spans="5:21" x14ac:dyDescent="0.2">
      <c r="E215" s="30" t="str">
        <f t="shared" si="75"/>
        <v>R</v>
      </c>
      <c r="F215" s="30" t="str">
        <f t="shared" si="75"/>
        <v>O</v>
      </c>
      <c r="G215" s="30" t="str">
        <f t="shared" si="73"/>
        <v>K</v>
      </c>
      <c r="H215" s="33" t="s">
        <v>35</v>
      </c>
      <c r="I215" s="41">
        <v>0.38611111111111113</v>
      </c>
      <c r="J215" s="30" t="str">
        <f t="shared" si="74"/>
        <v>ROK</v>
      </c>
      <c r="N215" s="43" t="s">
        <v>4252</v>
      </c>
      <c r="O215" s="43" t="s">
        <v>32</v>
      </c>
      <c r="P215" s="43" t="s">
        <v>33</v>
      </c>
      <c r="Q215" s="32" t="s">
        <v>35</v>
      </c>
      <c r="R215" s="44">
        <v>0.71041666666666692</v>
      </c>
      <c r="S215" s="43" t="s">
        <v>4259</v>
      </c>
      <c r="T215" s="32">
        <f t="shared" si="76"/>
        <v>22</v>
      </c>
      <c r="U215" s="32" t="str">
        <f t="shared" si="77"/>
        <v>RIH22</v>
      </c>
    </row>
    <row r="216" spans="5:21" x14ac:dyDescent="0.2">
      <c r="E216" s="30" t="str">
        <f t="shared" si="75"/>
        <v>R</v>
      </c>
      <c r="F216" s="30" t="str">
        <f t="shared" si="75"/>
        <v>O</v>
      </c>
      <c r="G216" s="30" t="str">
        <f t="shared" si="73"/>
        <v>L</v>
      </c>
      <c r="H216" s="33" t="s">
        <v>35</v>
      </c>
      <c r="I216" s="41">
        <v>0.39097222222222222</v>
      </c>
      <c r="J216" s="30" t="str">
        <f t="shared" si="74"/>
        <v>ROL</v>
      </c>
      <c r="N216" s="43" t="s">
        <v>4252</v>
      </c>
      <c r="O216" s="43" t="s">
        <v>32</v>
      </c>
      <c r="P216" s="43" t="s">
        <v>33</v>
      </c>
      <c r="Q216" s="32" t="s">
        <v>36</v>
      </c>
      <c r="R216" s="44">
        <v>0.73125000000000029</v>
      </c>
      <c r="S216" s="43" t="s">
        <v>4259</v>
      </c>
      <c r="T216" s="32">
        <f t="shared" si="76"/>
        <v>23</v>
      </c>
      <c r="U216" s="32" t="str">
        <f t="shared" si="77"/>
        <v>RIH23</v>
      </c>
    </row>
    <row r="217" spans="5:21" x14ac:dyDescent="0.2">
      <c r="E217" s="30" t="str">
        <f t="shared" si="75"/>
        <v>R</v>
      </c>
      <c r="F217" s="30" t="str">
        <f t="shared" si="75"/>
        <v>O</v>
      </c>
      <c r="G217" s="30" t="str">
        <f t="shared" si="73"/>
        <v>M</v>
      </c>
      <c r="H217" s="33" t="s">
        <v>35</v>
      </c>
      <c r="I217" s="41">
        <v>0.39791666666666664</v>
      </c>
      <c r="J217" s="30" t="str">
        <f t="shared" si="74"/>
        <v>ROM</v>
      </c>
      <c r="N217" s="43" t="s">
        <v>4252</v>
      </c>
      <c r="O217" s="43" t="s">
        <v>32</v>
      </c>
      <c r="P217" s="43" t="s">
        <v>33</v>
      </c>
      <c r="Q217" s="32" t="s">
        <v>36</v>
      </c>
      <c r="R217" s="44">
        <v>0.75902777777777808</v>
      </c>
      <c r="S217" s="43" t="s">
        <v>4259</v>
      </c>
      <c r="T217" s="32">
        <f t="shared" si="76"/>
        <v>24</v>
      </c>
      <c r="U217" s="32" t="str">
        <f t="shared" si="77"/>
        <v>RIH24</v>
      </c>
    </row>
    <row r="218" spans="5:21" x14ac:dyDescent="0.2">
      <c r="E218" s="30" t="str">
        <f t="shared" ref="E218:F218" si="79">E212</f>
        <v>R</v>
      </c>
      <c r="F218" s="30" t="str">
        <f t="shared" si="79"/>
        <v>O</v>
      </c>
      <c r="G218" s="30" t="str">
        <f>G212</f>
        <v>H</v>
      </c>
      <c r="H218" s="33" t="str">
        <f t="shared" si="72"/>
        <v>Mid</v>
      </c>
      <c r="I218" s="41">
        <f>I212+VLOOKUP(H218,Schedule!$B$17:$C$20,2,0)/24/60</f>
        <v>0.39583333333333337</v>
      </c>
      <c r="J218" s="30" t="str">
        <f t="shared" si="74"/>
        <v>ROH</v>
      </c>
      <c r="N218" s="43" t="s">
        <v>4252</v>
      </c>
      <c r="O218" s="43" t="s">
        <v>32</v>
      </c>
      <c r="P218" s="43" t="s">
        <v>33</v>
      </c>
      <c r="Q218" s="32" t="s">
        <v>36</v>
      </c>
      <c r="R218" s="44">
        <v>0.78680555555555587</v>
      </c>
      <c r="S218" s="43" t="s">
        <v>4259</v>
      </c>
      <c r="T218" s="32">
        <f t="shared" si="76"/>
        <v>25</v>
      </c>
      <c r="U218" s="32" t="str">
        <f t="shared" si="77"/>
        <v>RIH25</v>
      </c>
    </row>
    <row r="219" spans="5:21" x14ac:dyDescent="0.2">
      <c r="E219" s="30" t="str">
        <f t="shared" si="75"/>
        <v>R</v>
      </c>
      <c r="F219" s="30" t="str">
        <f t="shared" si="75"/>
        <v>O</v>
      </c>
      <c r="G219" s="30" t="str">
        <f t="shared" si="73"/>
        <v>I</v>
      </c>
      <c r="H219" s="33" t="str">
        <f t="shared" si="72"/>
        <v>Mid</v>
      </c>
      <c r="I219" s="41">
        <f>I213+VLOOKUP(H219,Schedule!$B$17:$C$20,2,0)/24/60</f>
        <v>0.39861111111111114</v>
      </c>
      <c r="J219" s="30" t="str">
        <f t="shared" si="74"/>
        <v>ROI</v>
      </c>
      <c r="N219" s="43" t="s">
        <v>4252</v>
      </c>
      <c r="O219" s="43" t="s">
        <v>32</v>
      </c>
      <c r="P219" s="43" t="s">
        <v>33</v>
      </c>
      <c r="Q219" s="32" t="s">
        <v>37</v>
      </c>
      <c r="R219" s="44">
        <v>0.81458333333333366</v>
      </c>
      <c r="S219" s="43" t="s">
        <v>4259</v>
      </c>
      <c r="T219" s="32">
        <f t="shared" si="76"/>
        <v>26</v>
      </c>
      <c r="U219" s="32" t="str">
        <f t="shared" si="77"/>
        <v>RIH26</v>
      </c>
    </row>
    <row r="220" spans="5:21" x14ac:dyDescent="0.2">
      <c r="E220" s="30" t="str">
        <f t="shared" si="75"/>
        <v>R</v>
      </c>
      <c r="F220" s="30" t="str">
        <f t="shared" si="75"/>
        <v>O</v>
      </c>
      <c r="G220" s="30" t="str">
        <f t="shared" si="73"/>
        <v>J</v>
      </c>
      <c r="H220" s="33" t="str">
        <f t="shared" si="72"/>
        <v>Mid</v>
      </c>
      <c r="I220" s="41">
        <f>I214+VLOOKUP(H220,Schedule!$B$17:$C$20,2,0)/24/60</f>
        <v>0.40277777777777779</v>
      </c>
      <c r="J220" s="30" t="str">
        <f t="shared" si="74"/>
        <v>ROJ</v>
      </c>
      <c r="N220" s="43" t="s">
        <v>4252</v>
      </c>
      <c r="O220" s="43" t="s">
        <v>32</v>
      </c>
      <c r="P220" s="43" t="s">
        <v>33</v>
      </c>
      <c r="Q220" s="32" t="s">
        <v>37</v>
      </c>
      <c r="R220" s="44">
        <v>0.85625000000000029</v>
      </c>
      <c r="S220" s="43" t="s">
        <v>4259</v>
      </c>
      <c r="T220" s="32">
        <f t="shared" si="76"/>
        <v>27</v>
      </c>
      <c r="U220" s="32" t="str">
        <f t="shared" si="77"/>
        <v>RIH27</v>
      </c>
    </row>
    <row r="221" spans="5:21" x14ac:dyDescent="0.2">
      <c r="E221" s="30" t="str">
        <f t="shared" si="75"/>
        <v>R</v>
      </c>
      <c r="F221" s="30" t="str">
        <f t="shared" si="75"/>
        <v>O</v>
      </c>
      <c r="G221" s="30" t="str">
        <f t="shared" si="73"/>
        <v>K</v>
      </c>
      <c r="H221" s="33" t="str">
        <f t="shared" si="72"/>
        <v>Mid</v>
      </c>
      <c r="I221" s="41">
        <f>I215+VLOOKUP(H221,Schedule!$B$17:$C$20,2,0)/24/60</f>
        <v>0.40694444444444444</v>
      </c>
      <c r="J221" s="30" t="str">
        <f t="shared" si="74"/>
        <v>ROK</v>
      </c>
      <c r="N221" s="43" t="s">
        <v>4252</v>
      </c>
      <c r="O221" s="43" t="s">
        <v>32</v>
      </c>
      <c r="P221" s="43" t="s">
        <v>33</v>
      </c>
      <c r="Q221" s="32" t="s">
        <v>37</v>
      </c>
      <c r="R221" s="44">
        <v>0.89791666666666692</v>
      </c>
      <c r="S221" s="43" t="s">
        <v>4259</v>
      </c>
      <c r="T221" s="32">
        <f t="shared" si="76"/>
        <v>28</v>
      </c>
      <c r="U221" s="32" t="str">
        <f t="shared" si="77"/>
        <v>RIH28</v>
      </c>
    </row>
    <row r="222" spans="5:21" x14ac:dyDescent="0.2">
      <c r="E222" s="30" t="str">
        <f t="shared" ref="E222:F285" si="80">E216</f>
        <v>R</v>
      </c>
      <c r="F222" s="30" t="str">
        <f t="shared" si="80"/>
        <v>O</v>
      </c>
      <c r="G222" s="30" t="str">
        <f t="shared" si="73"/>
        <v>L</v>
      </c>
      <c r="H222" s="33" t="str">
        <f t="shared" si="72"/>
        <v>Mid</v>
      </c>
      <c r="I222" s="41">
        <f>I216+VLOOKUP(H222,Schedule!$B$17:$C$20,2,0)/24/60</f>
        <v>0.41180555555555554</v>
      </c>
      <c r="J222" s="30" t="str">
        <f t="shared" si="74"/>
        <v>ROL</v>
      </c>
      <c r="N222" s="43" t="s">
        <v>4252</v>
      </c>
      <c r="O222" s="43" t="s">
        <v>32</v>
      </c>
      <c r="P222" s="43" t="s">
        <v>33</v>
      </c>
      <c r="Q222" s="32" t="s">
        <v>37</v>
      </c>
      <c r="R222" s="44">
        <v>0.93958333333333355</v>
      </c>
      <c r="S222" s="43" t="s">
        <v>4259</v>
      </c>
      <c r="T222" s="32">
        <f t="shared" si="76"/>
        <v>29</v>
      </c>
      <c r="U222" s="32" t="str">
        <f t="shared" si="77"/>
        <v>RIH29</v>
      </c>
    </row>
    <row r="223" spans="5:21" x14ac:dyDescent="0.2">
      <c r="E223" s="30" t="str">
        <f t="shared" si="80"/>
        <v>R</v>
      </c>
      <c r="F223" s="30" t="str">
        <f t="shared" si="80"/>
        <v>O</v>
      </c>
      <c r="G223" s="30" t="str">
        <f t="shared" si="73"/>
        <v>M</v>
      </c>
      <c r="H223" s="33" t="str">
        <f t="shared" si="72"/>
        <v>Mid</v>
      </c>
      <c r="I223" s="41">
        <f>I217+VLOOKUP(H223,Schedule!$B$17:$C$20,2,0)/24/60</f>
        <v>0.41874999999999996</v>
      </c>
      <c r="J223" s="30" t="str">
        <f t="shared" si="74"/>
        <v>ROM</v>
      </c>
      <c r="N223" s="43" t="s">
        <v>4252</v>
      </c>
      <c r="O223" s="43" t="s">
        <v>32</v>
      </c>
      <c r="P223" s="43" t="s">
        <v>33</v>
      </c>
      <c r="Q223" s="32" t="s">
        <v>37</v>
      </c>
      <c r="R223" s="44">
        <v>0.98125000000000018</v>
      </c>
      <c r="S223" s="43" t="s">
        <v>4259</v>
      </c>
      <c r="T223" s="32">
        <f t="shared" si="76"/>
        <v>30</v>
      </c>
      <c r="U223" s="32" t="str">
        <f t="shared" si="77"/>
        <v>RIH30</v>
      </c>
    </row>
    <row r="224" spans="5:21" x14ac:dyDescent="0.2">
      <c r="E224" s="30" t="str">
        <f t="shared" ref="E224:F224" si="81">E218</f>
        <v>R</v>
      </c>
      <c r="F224" s="30" t="str">
        <f t="shared" si="81"/>
        <v>O</v>
      </c>
      <c r="G224" s="30" t="str">
        <f>G218</f>
        <v>H</v>
      </c>
      <c r="H224" s="33" t="str">
        <f t="shared" si="72"/>
        <v>Mid</v>
      </c>
      <c r="I224" s="41">
        <f>I218+VLOOKUP(H224,Schedule!$B$17:$C$20,2,0)/24/60</f>
        <v>0.41666666666666669</v>
      </c>
      <c r="J224" s="30" t="str">
        <f t="shared" si="74"/>
        <v>ROH</v>
      </c>
      <c r="N224" s="43" t="s">
        <v>4252</v>
      </c>
      <c r="O224" s="43" t="s">
        <v>32</v>
      </c>
      <c r="P224" s="43" t="s">
        <v>32</v>
      </c>
      <c r="Q224" s="32" t="s">
        <v>34</v>
      </c>
      <c r="R224" s="44">
        <v>0.3118055555555555</v>
      </c>
      <c r="S224" s="43" t="s">
        <v>4258</v>
      </c>
      <c r="T224" s="32">
        <f t="shared" si="76"/>
        <v>1</v>
      </c>
      <c r="U224" s="32" t="str">
        <f t="shared" si="77"/>
        <v>RII1</v>
      </c>
    </row>
    <row r="225" spans="5:21" x14ac:dyDescent="0.2">
      <c r="E225" s="30" t="str">
        <f t="shared" si="80"/>
        <v>R</v>
      </c>
      <c r="F225" s="30" t="str">
        <f t="shared" si="80"/>
        <v>O</v>
      </c>
      <c r="G225" s="30" t="str">
        <f t="shared" si="73"/>
        <v>I</v>
      </c>
      <c r="H225" s="33" t="str">
        <f t="shared" si="72"/>
        <v>Mid</v>
      </c>
      <c r="I225" s="41">
        <f>I219+VLOOKUP(H225,Schedule!$B$17:$C$20,2,0)/24/60</f>
        <v>0.41944444444444445</v>
      </c>
      <c r="J225" s="30" t="str">
        <f t="shared" si="74"/>
        <v>ROI</v>
      </c>
      <c r="N225" s="43" t="s">
        <v>4252</v>
      </c>
      <c r="O225" s="43" t="s">
        <v>32</v>
      </c>
      <c r="P225" s="43" t="s">
        <v>32</v>
      </c>
      <c r="Q225" s="32" t="s">
        <v>34</v>
      </c>
      <c r="R225" s="44">
        <v>0.3256944444444444</v>
      </c>
      <c r="S225" s="43" t="s">
        <v>4258</v>
      </c>
      <c r="T225" s="32">
        <f t="shared" si="76"/>
        <v>2</v>
      </c>
      <c r="U225" s="32" t="str">
        <f t="shared" si="77"/>
        <v>RII2</v>
      </c>
    </row>
    <row r="226" spans="5:21" x14ac:dyDescent="0.2">
      <c r="E226" s="30" t="str">
        <f t="shared" si="80"/>
        <v>R</v>
      </c>
      <c r="F226" s="30" t="str">
        <f t="shared" si="80"/>
        <v>O</v>
      </c>
      <c r="G226" s="30" t="str">
        <f t="shared" si="73"/>
        <v>J</v>
      </c>
      <c r="H226" s="33" t="str">
        <f t="shared" si="72"/>
        <v>Mid</v>
      </c>
      <c r="I226" s="41">
        <f>I220+VLOOKUP(H226,Schedule!$B$17:$C$20,2,0)/24/60</f>
        <v>0.4236111111111111</v>
      </c>
      <c r="J226" s="30" t="str">
        <f t="shared" si="74"/>
        <v>ROJ</v>
      </c>
      <c r="N226" s="43" t="s">
        <v>4252</v>
      </c>
      <c r="O226" s="43" t="s">
        <v>32</v>
      </c>
      <c r="P226" s="43" t="s">
        <v>32</v>
      </c>
      <c r="Q226" s="32" t="s">
        <v>34</v>
      </c>
      <c r="R226" s="44">
        <v>0.33958333333333329</v>
      </c>
      <c r="S226" s="43" t="s">
        <v>4258</v>
      </c>
      <c r="T226" s="32">
        <f t="shared" si="76"/>
        <v>3</v>
      </c>
      <c r="U226" s="32" t="str">
        <f t="shared" si="77"/>
        <v>RII3</v>
      </c>
    </row>
    <row r="227" spans="5:21" x14ac:dyDescent="0.2">
      <c r="E227" s="30" t="str">
        <f t="shared" si="80"/>
        <v>R</v>
      </c>
      <c r="F227" s="30" t="str">
        <f t="shared" si="80"/>
        <v>O</v>
      </c>
      <c r="G227" s="30" t="str">
        <f t="shared" si="73"/>
        <v>K</v>
      </c>
      <c r="H227" s="33" t="str">
        <f t="shared" si="72"/>
        <v>Mid</v>
      </c>
      <c r="I227" s="41">
        <f>I221+VLOOKUP(H227,Schedule!$B$17:$C$20,2,0)/24/60</f>
        <v>0.42777777777777776</v>
      </c>
      <c r="J227" s="30" t="str">
        <f t="shared" si="74"/>
        <v>ROK</v>
      </c>
      <c r="N227" s="43" t="s">
        <v>4252</v>
      </c>
      <c r="O227" s="43" t="s">
        <v>32</v>
      </c>
      <c r="P227" s="43" t="s">
        <v>32</v>
      </c>
      <c r="Q227" s="32" t="s">
        <v>34</v>
      </c>
      <c r="R227" s="44">
        <v>0.35347222222222219</v>
      </c>
      <c r="S227" s="43" t="s">
        <v>4258</v>
      </c>
      <c r="T227" s="32">
        <f t="shared" si="76"/>
        <v>4</v>
      </c>
      <c r="U227" s="32" t="str">
        <f t="shared" si="77"/>
        <v>RII4</v>
      </c>
    </row>
    <row r="228" spans="5:21" x14ac:dyDescent="0.2">
      <c r="E228" s="30" t="str">
        <f t="shared" si="80"/>
        <v>R</v>
      </c>
      <c r="F228" s="30" t="str">
        <f t="shared" si="80"/>
        <v>O</v>
      </c>
      <c r="G228" s="30" t="str">
        <f t="shared" si="73"/>
        <v>L</v>
      </c>
      <c r="H228" s="33" t="str">
        <f t="shared" si="72"/>
        <v>Mid</v>
      </c>
      <c r="I228" s="41">
        <f>I222+VLOOKUP(H228,Schedule!$B$17:$C$20,2,0)/24/60</f>
        <v>0.43263888888888885</v>
      </c>
      <c r="J228" s="30" t="str">
        <f t="shared" si="74"/>
        <v>ROL</v>
      </c>
      <c r="N228" s="43" t="s">
        <v>4252</v>
      </c>
      <c r="O228" s="43" t="s">
        <v>32</v>
      </c>
      <c r="P228" s="43" t="s">
        <v>32</v>
      </c>
      <c r="Q228" s="32" t="s">
        <v>34</v>
      </c>
      <c r="R228" s="44">
        <v>0.36736111111111108</v>
      </c>
      <c r="S228" s="43" t="s">
        <v>4258</v>
      </c>
      <c r="T228" s="32">
        <f t="shared" si="76"/>
        <v>5</v>
      </c>
      <c r="U228" s="32" t="str">
        <f t="shared" si="77"/>
        <v>RII5</v>
      </c>
    </row>
    <row r="229" spans="5:21" x14ac:dyDescent="0.2">
      <c r="E229" s="30" t="str">
        <f t="shared" si="80"/>
        <v>R</v>
      </c>
      <c r="F229" s="30" t="str">
        <f t="shared" si="80"/>
        <v>O</v>
      </c>
      <c r="G229" s="30" t="str">
        <f t="shared" si="73"/>
        <v>M</v>
      </c>
      <c r="H229" s="33" t="str">
        <f t="shared" si="72"/>
        <v>Mid</v>
      </c>
      <c r="I229" s="41">
        <f>I223+VLOOKUP(H229,Schedule!$B$17:$C$20,2,0)/24/60</f>
        <v>0.43958333333333327</v>
      </c>
      <c r="J229" s="30" t="str">
        <f t="shared" si="74"/>
        <v>ROM</v>
      </c>
      <c r="N229" s="43" t="s">
        <v>4252</v>
      </c>
      <c r="O229" s="43" t="s">
        <v>32</v>
      </c>
      <c r="P229" s="43" t="s">
        <v>32</v>
      </c>
      <c r="Q229" s="32" t="s">
        <v>34</v>
      </c>
      <c r="R229" s="44">
        <v>0.38124999999999998</v>
      </c>
      <c r="S229" s="43" t="s">
        <v>4258</v>
      </c>
      <c r="T229" s="32">
        <f t="shared" si="76"/>
        <v>6</v>
      </c>
      <c r="U229" s="32" t="str">
        <f t="shared" si="77"/>
        <v>RII6</v>
      </c>
    </row>
    <row r="230" spans="5:21" x14ac:dyDescent="0.2">
      <c r="E230" s="30" t="str">
        <f t="shared" ref="E230:F230" si="82">E224</f>
        <v>R</v>
      </c>
      <c r="F230" s="30" t="str">
        <f t="shared" si="82"/>
        <v>O</v>
      </c>
      <c r="G230" s="30" t="str">
        <f>G224</f>
        <v>H</v>
      </c>
      <c r="H230" s="33" t="str">
        <f t="shared" si="72"/>
        <v>Mid</v>
      </c>
      <c r="I230" s="41">
        <f>I224+VLOOKUP(H230,Schedule!$B$17:$C$20,2,0)/24/60</f>
        <v>0.4375</v>
      </c>
      <c r="J230" s="30" t="str">
        <f t="shared" si="74"/>
        <v>ROH</v>
      </c>
      <c r="N230" s="43" t="s">
        <v>4252</v>
      </c>
      <c r="O230" s="43" t="s">
        <v>32</v>
      </c>
      <c r="P230" s="43" t="s">
        <v>32</v>
      </c>
      <c r="Q230" s="32" t="s">
        <v>35</v>
      </c>
      <c r="R230" s="44">
        <v>0.39513888888888887</v>
      </c>
      <c r="S230" s="43" t="s">
        <v>4258</v>
      </c>
      <c r="T230" s="32">
        <f t="shared" si="76"/>
        <v>7</v>
      </c>
      <c r="U230" s="32" t="str">
        <f t="shared" si="77"/>
        <v>RII7</v>
      </c>
    </row>
    <row r="231" spans="5:21" x14ac:dyDescent="0.2">
      <c r="E231" s="30" t="str">
        <f t="shared" si="80"/>
        <v>R</v>
      </c>
      <c r="F231" s="30" t="str">
        <f t="shared" si="80"/>
        <v>O</v>
      </c>
      <c r="G231" s="30" t="str">
        <f t="shared" si="73"/>
        <v>I</v>
      </c>
      <c r="H231" s="33" t="str">
        <f t="shared" si="72"/>
        <v>Mid</v>
      </c>
      <c r="I231" s="41">
        <f>I225+VLOOKUP(H231,Schedule!$B$17:$C$20,2,0)/24/60</f>
        <v>0.44027777777777777</v>
      </c>
      <c r="J231" s="30" t="str">
        <f t="shared" si="74"/>
        <v>ROI</v>
      </c>
      <c r="N231" s="43" t="s">
        <v>4252</v>
      </c>
      <c r="O231" s="43" t="s">
        <v>32</v>
      </c>
      <c r="P231" s="43" t="s">
        <v>32</v>
      </c>
      <c r="Q231" s="32" t="s">
        <v>35</v>
      </c>
      <c r="R231" s="44">
        <v>0.41597222222222219</v>
      </c>
      <c r="S231" s="43" t="s">
        <v>4258</v>
      </c>
      <c r="T231" s="32">
        <f t="shared" si="76"/>
        <v>8</v>
      </c>
      <c r="U231" s="32" t="str">
        <f t="shared" si="77"/>
        <v>RII8</v>
      </c>
    </row>
    <row r="232" spans="5:21" x14ac:dyDescent="0.2">
      <c r="E232" s="30" t="str">
        <f t="shared" si="80"/>
        <v>R</v>
      </c>
      <c r="F232" s="30" t="str">
        <f t="shared" si="80"/>
        <v>O</v>
      </c>
      <c r="G232" s="30" t="str">
        <f t="shared" si="73"/>
        <v>J</v>
      </c>
      <c r="H232" s="33" t="str">
        <f t="shared" si="72"/>
        <v>Mid</v>
      </c>
      <c r="I232" s="41">
        <f>I226+VLOOKUP(H232,Schedule!$B$17:$C$20,2,0)/24/60</f>
        <v>0.44444444444444442</v>
      </c>
      <c r="J232" s="30" t="str">
        <f t="shared" si="74"/>
        <v>ROJ</v>
      </c>
      <c r="N232" s="43" t="s">
        <v>4252</v>
      </c>
      <c r="O232" s="43" t="s">
        <v>32</v>
      </c>
      <c r="P232" s="43" t="s">
        <v>32</v>
      </c>
      <c r="Q232" s="32" t="s">
        <v>35</v>
      </c>
      <c r="R232" s="44">
        <v>0.4368055555555555</v>
      </c>
      <c r="S232" s="43" t="s">
        <v>4258</v>
      </c>
      <c r="T232" s="32">
        <f t="shared" si="76"/>
        <v>9</v>
      </c>
      <c r="U232" s="32" t="str">
        <f t="shared" si="77"/>
        <v>RII9</v>
      </c>
    </row>
    <row r="233" spans="5:21" x14ac:dyDescent="0.2">
      <c r="E233" s="30" t="str">
        <f t="shared" si="80"/>
        <v>R</v>
      </c>
      <c r="F233" s="30" t="str">
        <f t="shared" si="80"/>
        <v>O</v>
      </c>
      <c r="G233" s="30" t="str">
        <f t="shared" si="73"/>
        <v>K</v>
      </c>
      <c r="H233" s="33" t="str">
        <f t="shared" si="72"/>
        <v>Mid</v>
      </c>
      <c r="I233" s="41">
        <f>I227+VLOOKUP(H233,Schedule!$B$17:$C$20,2,0)/24/60</f>
        <v>0.44861111111111107</v>
      </c>
      <c r="J233" s="30" t="str">
        <f t="shared" si="74"/>
        <v>ROK</v>
      </c>
      <c r="N233" s="43" t="s">
        <v>4252</v>
      </c>
      <c r="O233" s="43" t="s">
        <v>32</v>
      </c>
      <c r="P233" s="43" t="s">
        <v>32</v>
      </c>
      <c r="Q233" s="32" t="s">
        <v>35</v>
      </c>
      <c r="R233" s="44">
        <v>0.45763888888888882</v>
      </c>
      <c r="S233" s="43" t="s">
        <v>4258</v>
      </c>
      <c r="T233" s="32">
        <f t="shared" si="76"/>
        <v>10</v>
      </c>
      <c r="U233" s="32" t="str">
        <f t="shared" si="77"/>
        <v>RII10</v>
      </c>
    </row>
    <row r="234" spans="5:21" x14ac:dyDescent="0.2">
      <c r="E234" s="30" t="str">
        <f t="shared" si="80"/>
        <v>R</v>
      </c>
      <c r="F234" s="30" t="str">
        <f t="shared" si="80"/>
        <v>O</v>
      </c>
      <c r="G234" s="30" t="str">
        <f t="shared" si="73"/>
        <v>L</v>
      </c>
      <c r="H234" s="33" t="str">
        <f t="shared" si="72"/>
        <v>Mid</v>
      </c>
      <c r="I234" s="41">
        <f>I228+VLOOKUP(H234,Schedule!$B$17:$C$20,2,0)/24/60</f>
        <v>0.45347222222222217</v>
      </c>
      <c r="J234" s="30" t="str">
        <f t="shared" si="74"/>
        <v>ROL</v>
      </c>
      <c r="N234" s="43" t="s">
        <v>4252</v>
      </c>
      <c r="O234" s="43" t="s">
        <v>32</v>
      </c>
      <c r="P234" s="43" t="s">
        <v>32</v>
      </c>
      <c r="Q234" s="32" t="s">
        <v>35</v>
      </c>
      <c r="R234" s="44">
        <v>0.47847222222222213</v>
      </c>
      <c r="S234" s="43" t="s">
        <v>4258</v>
      </c>
      <c r="T234" s="32">
        <f t="shared" si="76"/>
        <v>11</v>
      </c>
      <c r="U234" s="32" t="str">
        <f t="shared" si="77"/>
        <v>RII11</v>
      </c>
    </row>
    <row r="235" spans="5:21" x14ac:dyDescent="0.2">
      <c r="E235" s="30" t="str">
        <f t="shared" si="80"/>
        <v>R</v>
      </c>
      <c r="F235" s="30" t="str">
        <f t="shared" si="80"/>
        <v>O</v>
      </c>
      <c r="G235" s="30" t="str">
        <f t="shared" si="73"/>
        <v>M</v>
      </c>
      <c r="H235" s="33" t="str">
        <f t="shared" si="72"/>
        <v>Mid</v>
      </c>
      <c r="I235" s="41">
        <f>I229+VLOOKUP(H235,Schedule!$B$17:$C$20,2,0)/24/60</f>
        <v>0.46041666666666659</v>
      </c>
      <c r="J235" s="30" t="str">
        <f t="shared" si="74"/>
        <v>ROM</v>
      </c>
      <c r="N235" s="43" t="s">
        <v>4252</v>
      </c>
      <c r="O235" s="43" t="s">
        <v>32</v>
      </c>
      <c r="P235" s="43" t="s">
        <v>32</v>
      </c>
      <c r="Q235" s="32" t="s">
        <v>35</v>
      </c>
      <c r="R235" s="44">
        <v>0.49930555555555545</v>
      </c>
      <c r="S235" s="43" t="s">
        <v>4258</v>
      </c>
      <c r="T235" s="32">
        <f t="shared" si="76"/>
        <v>12</v>
      </c>
      <c r="U235" s="32" t="str">
        <f t="shared" si="77"/>
        <v>RII12</v>
      </c>
    </row>
    <row r="236" spans="5:21" x14ac:dyDescent="0.2">
      <c r="E236" s="30" t="str">
        <f t="shared" ref="E236:F236" si="83">E230</f>
        <v>R</v>
      </c>
      <c r="F236" s="30" t="str">
        <f t="shared" si="83"/>
        <v>O</v>
      </c>
      <c r="G236" s="30" t="str">
        <f>G230</f>
        <v>H</v>
      </c>
      <c r="H236" s="33" t="str">
        <f t="shared" si="72"/>
        <v>Mid</v>
      </c>
      <c r="I236" s="41">
        <f>I230+VLOOKUP(H236,Schedule!$B$17:$C$20,2,0)/24/60</f>
        <v>0.45833333333333331</v>
      </c>
      <c r="J236" s="30" t="str">
        <f t="shared" si="74"/>
        <v>ROH</v>
      </c>
      <c r="N236" s="43" t="s">
        <v>4252</v>
      </c>
      <c r="O236" s="43" t="s">
        <v>32</v>
      </c>
      <c r="P236" s="43" t="s">
        <v>32</v>
      </c>
      <c r="Q236" s="32" t="s">
        <v>35</v>
      </c>
      <c r="R236" s="44">
        <v>0.52013888888888882</v>
      </c>
      <c r="S236" s="43" t="s">
        <v>4258</v>
      </c>
      <c r="T236" s="32">
        <f t="shared" si="76"/>
        <v>13</v>
      </c>
      <c r="U236" s="32" t="str">
        <f t="shared" si="77"/>
        <v>RII13</v>
      </c>
    </row>
    <row r="237" spans="5:21" x14ac:dyDescent="0.2">
      <c r="E237" s="30" t="str">
        <f t="shared" si="80"/>
        <v>R</v>
      </c>
      <c r="F237" s="30" t="str">
        <f t="shared" si="80"/>
        <v>O</v>
      </c>
      <c r="G237" s="30" t="str">
        <f t="shared" si="73"/>
        <v>I</v>
      </c>
      <c r="H237" s="33" t="str">
        <f t="shared" si="72"/>
        <v>Mid</v>
      </c>
      <c r="I237" s="41">
        <f>I231+VLOOKUP(H237,Schedule!$B$17:$C$20,2,0)/24/60</f>
        <v>0.46111111111111108</v>
      </c>
      <c r="J237" s="30" t="str">
        <f t="shared" si="74"/>
        <v>ROI</v>
      </c>
      <c r="N237" s="43" t="s">
        <v>4252</v>
      </c>
      <c r="O237" s="43" t="s">
        <v>32</v>
      </c>
      <c r="P237" s="43" t="s">
        <v>32</v>
      </c>
      <c r="Q237" s="32" t="s">
        <v>35</v>
      </c>
      <c r="R237" s="44">
        <v>0.54097222222222219</v>
      </c>
      <c r="S237" s="43" t="s">
        <v>4258</v>
      </c>
      <c r="T237" s="32">
        <f t="shared" si="76"/>
        <v>14</v>
      </c>
      <c r="U237" s="32" t="str">
        <f t="shared" si="77"/>
        <v>RII14</v>
      </c>
    </row>
    <row r="238" spans="5:21" x14ac:dyDescent="0.2">
      <c r="E238" s="30" t="str">
        <f t="shared" si="80"/>
        <v>R</v>
      </c>
      <c r="F238" s="30" t="str">
        <f t="shared" si="80"/>
        <v>O</v>
      </c>
      <c r="G238" s="30" t="str">
        <f t="shared" si="73"/>
        <v>J</v>
      </c>
      <c r="H238" s="33" t="str">
        <f t="shared" si="72"/>
        <v>Mid</v>
      </c>
      <c r="I238" s="41">
        <f>I232+VLOOKUP(H238,Schedule!$B$17:$C$20,2,0)/24/60</f>
        <v>0.46527777777777773</v>
      </c>
      <c r="J238" s="30" t="str">
        <f t="shared" si="74"/>
        <v>ROJ</v>
      </c>
      <c r="N238" s="43" t="s">
        <v>4252</v>
      </c>
      <c r="O238" s="43" t="s">
        <v>32</v>
      </c>
      <c r="P238" s="43" t="s">
        <v>32</v>
      </c>
      <c r="Q238" s="32" t="s">
        <v>35</v>
      </c>
      <c r="R238" s="44">
        <v>0.56180555555555556</v>
      </c>
      <c r="S238" s="43" t="s">
        <v>4258</v>
      </c>
      <c r="T238" s="32">
        <f t="shared" si="76"/>
        <v>15</v>
      </c>
      <c r="U238" s="32" t="str">
        <f t="shared" si="77"/>
        <v>RII15</v>
      </c>
    </row>
    <row r="239" spans="5:21" x14ac:dyDescent="0.2">
      <c r="E239" s="30" t="str">
        <f t="shared" si="80"/>
        <v>R</v>
      </c>
      <c r="F239" s="30" t="str">
        <f t="shared" si="80"/>
        <v>O</v>
      </c>
      <c r="G239" s="30" t="str">
        <f t="shared" si="73"/>
        <v>K</v>
      </c>
      <c r="H239" s="33" t="str">
        <f t="shared" si="72"/>
        <v>Mid</v>
      </c>
      <c r="I239" s="41">
        <f>I233+VLOOKUP(H239,Schedule!$B$17:$C$20,2,0)/24/60</f>
        <v>0.46944444444444439</v>
      </c>
      <c r="J239" s="30" t="str">
        <f t="shared" si="74"/>
        <v>ROK</v>
      </c>
      <c r="N239" s="43" t="s">
        <v>4252</v>
      </c>
      <c r="O239" s="43" t="s">
        <v>32</v>
      </c>
      <c r="P239" s="43" t="s">
        <v>32</v>
      </c>
      <c r="Q239" s="32" t="s">
        <v>35</v>
      </c>
      <c r="R239" s="44">
        <v>0.58263888888888893</v>
      </c>
      <c r="S239" s="43" t="s">
        <v>4258</v>
      </c>
      <c r="T239" s="32">
        <f t="shared" si="76"/>
        <v>16</v>
      </c>
      <c r="U239" s="32" t="str">
        <f t="shared" si="77"/>
        <v>RII16</v>
      </c>
    </row>
    <row r="240" spans="5:21" x14ac:dyDescent="0.2">
      <c r="E240" s="30" t="str">
        <f t="shared" si="80"/>
        <v>R</v>
      </c>
      <c r="F240" s="30" t="str">
        <f t="shared" si="80"/>
        <v>O</v>
      </c>
      <c r="G240" s="30" t="str">
        <f t="shared" si="73"/>
        <v>L</v>
      </c>
      <c r="H240" s="33" t="str">
        <f t="shared" si="72"/>
        <v>Mid</v>
      </c>
      <c r="I240" s="41">
        <f>I234+VLOOKUP(H240,Schedule!$B$17:$C$20,2,0)/24/60</f>
        <v>0.47430555555555548</v>
      </c>
      <c r="J240" s="30" t="str">
        <f t="shared" si="74"/>
        <v>ROL</v>
      </c>
      <c r="N240" s="43" t="s">
        <v>4252</v>
      </c>
      <c r="O240" s="43" t="s">
        <v>32</v>
      </c>
      <c r="P240" s="43" t="s">
        <v>32</v>
      </c>
      <c r="Q240" s="32" t="s">
        <v>35</v>
      </c>
      <c r="R240" s="44">
        <v>0.6034722222222223</v>
      </c>
      <c r="S240" s="43" t="s">
        <v>4258</v>
      </c>
      <c r="T240" s="32">
        <f t="shared" si="76"/>
        <v>17</v>
      </c>
      <c r="U240" s="32" t="str">
        <f t="shared" si="77"/>
        <v>RII17</v>
      </c>
    </row>
    <row r="241" spans="5:21" x14ac:dyDescent="0.2">
      <c r="E241" s="30" t="str">
        <f t="shared" si="80"/>
        <v>R</v>
      </c>
      <c r="F241" s="30" t="str">
        <f t="shared" si="80"/>
        <v>O</v>
      </c>
      <c r="G241" s="30" t="str">
        <f t="shared" si="73"/>
        <v>M</v>
      </c>
      <c r="H241" s="33" t="str">
        <f t="shared" si="72"/>
        <v>Mid</v>
      </c>
      <c r="I241" s="41">
        <f>I235+VLOOKUP(H241,Schedule!$B$17:$C$20,2,0)/24/60</f>
        <v>0.4812499999999999</v>
      </c>
      <c r="J241" s="30" t="str">
        <f t="shared" si="74"/>
        <v>ROM</v>
      </c>
      <c r="N241" s="43" t="s">
        <v>4252</v>
      </c>
      <c r="O241" s="43" t="s">
        <v>32</v>
      </c>
      <c r="P241" s="43" t="s">
        <v>32</v>
      </c>
      <c r="Q241" s="32" t="s">
        <v>35</v>
      </c>
      <c r="R241" s="44">
        <v>0.62430555555555567</v>
      </c>
      <c r="S241" s="43" t="s">
        <v>4258</v>
      </c>
      <c r="T241" s="32">
        <f t="shared" si="76"/>
        <v>18</v>
      </c>
      <c r="U241" s="32" t="str">
        <f t="shared" si="77"/>
        <v>RII18</v>
      </c>
    </row>
    <row r="242" spans="5:21" x14ac:dyDescent="0.2">
      <c r="E242" s="30" t="str">
        <f t="shared" ref="E242:F242" si="84">E236</f>
        <v>R</v>
      </c>
      <c r="F242" s="30" t="str">
        <f t="shared" si="84"/>
        <v>O</v>
      </c>
      <c r="G242" s="30" t="str">
        <f>G236</f>
        <v>H</v>
      </c>
      <c r="H242" s="33" t="str">
        <f t="shared" si="72"/>
        <v>Mid</v>
      </c>
      <c r="I242" s="41">
        <f>I236+VLOOKUP(H242,Schedule!$B$17:$C$20,2,0)/24/60</f>
        <v>0.47916666666666663</v>
      </c>
      <c r="J242" s="30" t="str">
        <f t="shared" si="74"/>
        <v>ROH</v>
      </c>
      <c r="N242" s="43" t="s">
        <v>4252</v>
      </c>
      <c r="O242" s="43" t="s">
        <v>32</v>
      </c>
      <c r="P242" s="43" t="s">
        <v>32</v>
      </c>
      <c r="Q242" s="32" t="s">
        <v>35</v>
      </c>
      <c r="R242" s="44">
        <v>0.64513888888888904</v>
      </c>
      <c r="S242" s="43" t="s">
        <v>4258</v>
      </c>
      <c r="T242" s="32">
        <f t="shared" si="76"/>
        <v>19</v>
      </c>
      <c r="U242" s="32" t="str">
        <f t="shared" si="77"/>
        <v>RII19</v>
      </c>
    </row>
    <row r="243" spans="5:21" x14ac:dyDescent="0.2">
      <c r="E243" s="30" t="str">
        <f t="shared" si="80"/>
        <v>R</v>
      </c>
      <c r="F243" s="30" t="str">
        <f t="shared" si="80"/>
        <v>O</v>
      </c>
      <c r="G243" s="30" t="str">
        <f t="shared" si="73"/>
        <v>I</v>
      </c>
      <c r="H243" s="33" t="str">
        <f t="shared" si="73"/>
        <v>Mid</v>
      </c>
      <c r="I243" s="41">
        <f>I237+VLOOKUP(H243,Schedule!$B$17:$C$20,2,0)/24/60</f>
        <v>0.4819444444444444</v>
      </c>
      <c r="J243" s="30" t="str">
        <f t="shared" si="74"/>
        <v>ROI</v>
      </c>
      <c r="N243" s="43" t="s">
        <v>4252</v>
      </c>
      <c r="O243" s="43" t="s">
        <v>32</v>
      </c>
      <c r="P243" s="43" t="s">
        <v>32</v>
      </c>
      <c r="Q243" s="32" t="s">
        <v>35</v>
      </c>
      <c r="R243" s="44">
        <v>0.66597222222222241</v>
      </c>
      <c r="S243" s="43" t="s">
        <v>4258</v>
      </c>
      <c r="T243" s="32">
        <f t="shared" si="76"/>
        <v>20</v>
      </c>
      <c r="U243" s="32" t="str">
        <f t="shared" si="77"/>
        <v>RII20</v>
      </c>
    </row>
    <row r="244" spans="5:21" x14ac:dyDescent="0.2">
      <c r="E244" s="30" t="str">
        <f t="shared" si="80"/>
        <v>R</v>
      </c>
      <c r="F244" s="30" t="str">
        <f t="shared" si="80"/>
        <v>O</v>
      </c>
      <c r="G244" s="30" t="str">
        <f t="shared" ref="G244:H259" si="85">G238</f>
        <v>J</v>
      </c>
      <c r="H244" s="33" t="str">
        <f t="shared" si="85"/>
        <v>Mid</v>
      </c>
      <c r="I244" s="41">
        <f>I238+VLOOKUP(H244,Schedule!$B$17:$C$20,2,0)/24/60</f>
        <v>0.48611111111111105</v>
      </c>
      <c r="J244" s="30" t="str">
        <f t="shared" si="74"/>
        <v>ROJ</v>
      </c>
      <c r="N244" s="43" t="s">
        <v>4252</v>
      </c>
      <c r="O244" s="43" t="s">
        <v>32</v>
      </c>
      <c r="P244" s="43" t="s">
        <v>32</v>
      </c>
      <c r="Q244" s="32" t="s">
        <v>35</v>
      </c>
      <c r="R244" s="44">
        <v>0.68680555555555578</v>
      </c>
      <c r="S244" s="43" t="s">
        <v>4258</v>
      </c>
      <c r="T244" s="32">
        <f t="shared" si="76"/>
        <v>21</v>
      </c>
      <c r="U244" s="32" t="str">
        <f t="shared" si="77"/>
        <v>RII21</v>
      </c>
    </row>
    <row r="245" spans="5:21" x14ac:dyDescent="0.2">
      <c r="E245" s="30" t="str">
        <f t="shared" si="80"/>
        <v>R</v>
      </c>
      <c r="F245" s="30" t="str">
        <f t="shared" si="80"/>
        <v>O</v>
      </c>
      <c r="G245" s="30" t="str">
        <f t="shared" si="85"/>
        <v>K</v>
      </c>
      <c r="H245" s="33" t="str">
        <f t="shared" si="85"/>
        <v>Mid</v>
      </c>
      <c r="I245" s="41">
        <f>I239+VLOOKUP(H245,Schedule!$B$17:$C$20,2,0)/24/60</f>
        <v>0.4902777777777777</v>
      </c>
      <c r="J245" s="30" t="str">
        <f t="shared" si="74"/>
        <v>ROK</v>
      </c>
      <c r="N245" s="43" t="s">
        <v>4252</v>
      </c>
      <c r="O245" s="43" t="s">
        <v>32</v>
      </c>
      <c r="P245" s="43" t="s">
        <v>32</v>
      </c>
      <c r="Q245" s="32" t="s">
        <v>35</v>
      </c>
      <c r="R245" s="44">
        <v>0.70763888888888915</v>
      </c>
      <c r="S245" s="43" t="s">
        <v>4258</v>
      </c>
      <c r="T245" s="32">
        <f t="shared" si="76"/>
        <v>22</v>
      </c>
      <c r="U245" s="32" t="str">
        <f t="shared" si="77"/>
        <v>RII22</v>
      </c>
    </row>
    <row r="246" spans="5:21" x14ac:dyDescent="0.2">
      <c r="E246" s="30" t="str">
        <f t="shared" si="80"/>
        <v>R</v>
      </c>
      <c r="F246" s="30" t="str">
        <f t="shared" si="80"/>
        <v>O</v>
      </c>
      <c r="G246" s="30" t="str">
        <f t="shared" si="85"/>
        <v>L</v>
      </c>
      <c r="H246" s="33" t="str">
        <f t="shared" si="85"/>
        <v>Mid</v>
      </c>
      <c r="I246" s="41">
        <f>I240+VLOOKUP(H246,Schedule!$B$17:$C$20,2,0)/24/60</f>
        <v>0.4951388888888888</v>
      </c>
      <c r="J246" s="30" t="str">
        <f t="shared" si="74"/>
        <v>ROL</v>
      </c>
      <c r="N246" s="43" t="s">
        <v>4252</v>
      </c>
      <c r="O246" s="43" t="s">
        <v>32</v>
      </c>
      <c r="P246" s="43" t="s">
        <v>32</v>
      </c>
      <c r="Q246" s="32" t="s">
        <v>36</v>
      </c>
      <c r="R246" s="44">
        <v>0.72847222222222252</v>
      </c>
      <c r="S246" s="43" t="s">
        <v>4258</v>
      </c>
      <c r="T246" s="32">
        <f t="shared" si="76"/>
        <v>23</v>
      </c>
      <c r="U246" s="32" t="str">
        <f t="shared" si="77"/>
        <v>RII23</v>
      </c>
    </row>
    <row r="247" spans="5:21" x14ac:dyDescent="0.2">
      <c r="E247" s="30" t="str">
        <f t="shared" si="80"/>
        <v>R</v>
      </c>
      <c r="F247" s="30" t="str">
        <f t="shared" si="80"/>
        <v>O</v>
      </c>
      <c r="G247" s="30" t="str">
        <f t="shared" si="85"/>
        <v>M</v>
      </c>
      <c r="H247" s="33" t="str">
        <f t="shared" si="85"/>
        <v>Mid</v>
      </c>
      <c r="I247" s="41">
        <f>I241+VLOOKUP(H247,Schedule!$B$17:$C$20,2,0)/24/60</f>
        <v>0.50208333333333321</v>
      </c>
      <c r="J247" s="30" t="str">
        <f t="shared" si="74"/>
        <v>ROM</v>
      </c>
      <c r="N247" s="43" t="s">
        <v>4252</v>
      </c>
      <c r="O247" s="43" t="s">
        <v>32</v>
      </c>
      <c r="P247" s="43" t="s">
        <v>32</v>
      </c>
      <c r="Q247" s="32" t="s">
        <v>36</v>
      </c>
      <c r="R247" s="44">
        <v>0.75625000000000031</v>
      </c>
      <c r="S247" s="43" t="s">
        <v>4258</v>
      </c>
      <c r="T247" s="32">
        <f t="shared" si="76"/>
        <v>24</v>
      </c>
      <c r="U247" s="32" t="str">
        <f t="shared" si="77"/>
        <v>RII24</v>
      </c>
    </row>
    <row r="248" spans="5:21" x14ac:dyDescent="0.2">
      <c r="E248" s="30" t="str">
        <f t="shared" ref="E248:F248" si="86">E242</f>
        <v>R</v>
      </c>
      <c r="F248" s="30" t="str">
        <f t="shared" si="86"/>
        <v>O</v>
      </c>
      <c r="G248" s="30" t="str">
        <f>G242</f>
        <v>H</v>
      </c>
      <c r="H248" s="33" t="str">
        <f t="shared" si="85"/>
        <v>Mid</v>
      </c>
      <c r="I248" s="41">
        <f>I242+VLOOKUP(H248,Schedule!$B$17:$C$20,2,0)/24/60</f>
        <v>0.49999999999999994</v>
      </c>
      <c r="J248" s="30" t="str">
        <f t="shared" si="74"/>
        <v>ROH</v>
      </c>
      <c r="N248" s="43" t="s">
        <v>4252</v>
      </c>
      <c r="O248" s="43" t="s">
        <v>32</v>
      </c>
      <c r="P248" s="43" t="s">
        <v>32</v>
      </c>
      <c r="Q248" s="32" t="s">
        <v>36</v>
      </c>
      <c r="R248" s="44">
        <v>0.7840277777777781</v>
      </c>
      <c r="S248" s="43" t="s">
        <v>4258</v>
      </c>
      <c r="T248" s="32">
        <f t="shared" si="76"/>
        <v>25</v>
      </c>
      <c r="U248" s="32" t="str">
        <f t="shared" si="77"/>
        <v>RII25</v>
      </c>
    </row>
    <row r="249" spans="5:21" x14ac:dyDescent="0.2">
      <c r="E249" s="30" t="str">
        <f t="shared" si="80"/>
        <v>R</v>
      </c>
      <c r="F249" s="30" t="str">
        <f t="shared" si="80"/>
        <v>O</v>
      </c>
      <c r="G249" s="30" t="str">
        <f t="shared" ref="G249:H249" si="87">G243</f>
        <v>I</v>
      </c>
      <c r="H249" s="33" t="str">
        <f t="shared" si="85"/>
        <v>Mid</v>
      </c>
      <c r="I249" s="41">
        <f>I243+VLOOKUP(H249,Schedule!$B$17:$C$20,2,0)/24/60</f>
        <v>0.50277777777777777</v>
      </c>
      <c r="J249" s="30" t="str">
        <f t="shared" si="74"/>
        <v>ROI</v>
      </c>
      <c r="N249" s="43" t="s">
        <v>4252</v>
      </c>
      <c r="O249" s="43" t="s">
        <v>32</v>
      </c>
      <c r="P249" s="43" t="s">
        <v>32</v>
      </c>
      <c r="Q249" s="32" t="s">
        <v>37</v>
      </c>
      <c r="R249" s="44">
        <v>0.81180555555555589</v>
      </c>
      <c r="S249" s="43" t="s">
        <v>4258</v>
      </c>
      <c r="T249" s="32">
        <f t="shared" si="76"/>
        <v>26</v>
      </c>
      <c r="U249" s="32" t="str">
        <f t="shared" si="77"/>
        <v>RII26</v>
      </c>
    </row>
    <row r="250" spans="5:21" x14ac:dyDescent="0.2">
      <c r="E250" s="30" t="str">
        <f t="shared" si="80"/>
        <v>R</v>
      </c>
      <c r="F250" s="30" t="str">
        <f t="shared" si="80"/>
        <v>O</v>
      </c>
      <c r="G250" s="30" t="str">
        <f t="shared" ref="G250:H250" si="88">G244</f>
        <v>J</v>
      </c>
      <c r="H250" s="33" t="str">
        <f t="shared" si="85"/>
        <v>Mid</v>
      </c>
      <c r="I250" s="41">
        <f>I244+VLOOKUP(H250,Schedule!$B$17:$C$20,2,0)/24/60</f>
        <v>0.50694444444444442</v>
      </c>
      <c r="J250" s="30" t="str">
        <f t="shared" si="74"/>
        <v>ROJ</v>
      </c>
      <c r="N250" s="43" t="s">
        <v>4252</v>
      </c>
      <c r="O250" s="43" t="s">
        <v>32</v>
      </c>
      <c r="P250" s="43" t="s">
        <v>32</v>
      </c>
      <c r="Q250" s="32" t="s">
        <v>37</v>
      </c>
      <c r="R250" s="44">
        <v>0.85347222222222252</v>
      </c>
      <c r="S250" s="43" t="s">
        <v>4258</v>
      </c>
      <c r="T250" s="32">
        <f t="shared" si="76"/>
        <v>27</v>
      </c>
      <c r="U250" s="32" t="str">
        <f t="shared" si="77"/>
        <v>RII27</v>
      </c>
    </row>
    <row r="251" spans="5:21" x14ac:dyDescent="0.2">
      <c r="E251" s="30" t="str">
        <f t="shared" si="80"/>
        <v>R</v>
      </c>
      <c r="F251" s="30" t="str">
        <f t="shared" si="80"/>
        <v>O</v>
      </c>
      <c r="G251" s="30" t="str">
        <f t="shared" ref="G251:H251" si="89">G245</f>
        <v>K</v>
      </c>
      <c r="H251" s="33" t="str">
        <f t="shared" si="85"/>
        <v>Mid</v>
      </c>
      <c r="I251" s="41">
        <f>I245+VLOOKUP(H251,Schedule!$B$17:$C$20,2,0)/24/60</f>
        <v>0.51111111111111107</v>
      </c>
      <c r="J251" s="30" t="str">
        <f t="shared" si="74"/>
        <v>ROK</v>
      </c>
      <c r="N251" s="43" t="s">
        <v>4252</v>
      </c>
      <c r="O251" s="43" t="s">
        <v>32</v>
      </c>
      <c r="P251" s="43" t="s">
        <v>32</v>
      </c>
      <c r="Q251" s="32" t="s">
        <v>37</v>
      </c>
      <c r="R251" s="44">
        <v>0.89513888888888915</v>
      </c>
      <c r="S251" s="43" t="s">
        <v>4258</v>
      </c>
      <c r="T251" s="32">
        <f t="shared" si="76"/>
        <v>28</v>
      </c>
      <c r="U251" s="32" t="str">
        <f t="shared" si="77"/>
        <v>RII28</v>
      </c>
    </row>
    <row r="252" spans="5:21" x14ac:dyDescent="0.2">
      <c r="E252" s="30" t="str">
        <f t="shared" si="80"/>
        <v>R</v>
      </c>
      <c r="F252" s="30" t="str">
        <f t="shared" si="80"/>
        <v>O</v>
      </c>
      <c r="G252" s="30" t="str">
        <f t="shared" ref="G252:H252" si="90">G246</f>
        <v>L</v>
      </c>
      <c r="H252" s="33" t="str">
        <f t="shared" si="85"/>
        <v>Mid</v>
      </c>
      <c r="I252" s="41">
        <f>I246+VLOOKUP(H252,Schedule!$B$17:$C$20,2,0)/24/60</f>
        <v>0.51597222222222217</v>
      </c>
      <c r="J252" s="30" t="str">
        <f t="shared" si="74"/>
        <v>ROL</v>
      </c>
      <c r="N252" s="43" t="s">
        <v>4252</v>
      </c>
      <c r="O252" s="43" t="s">
        <v>32</v>
      </c>
      <c r="P252" s="43" t="s">
        <v>32</v>
      </c>
      <c r="Q252" s="32" t="s">
        <v>37</v>
      </c>
      <c r="R252" s="44">
        <v>0.93680555555555578</v>
      </c>
      <c r="S252" s="43" t="s">
        <v>4258</v>
      </c>
      <c r="T252" s="32">
        <f t="shared" si="76"/>
        <v>29</v>
      </c>
      <c r="U252" s="32" t="str">
        <f t="shared" si="77"/>
        <v>RII29</v>
      </c>
    </row>
    <row r="253" spans="5:21" x14ac:dyDescent="0.2">
      <c r="E253" s="30" t="str">
        <f t="shared" si="80"/>
        <v>R</v>
      </c>
      <c r="F253" s="30" t="str">
        <f t="shared" si="80"/>
        <v>O</v>
      </c>
      <c r="G253" s="30" t="str">
        <f t="shared" ref="G253:H253" si="91">G247</f>
        <v>M</v>
      </c>
      <c r="H253" s="33" t="str">
        <f t="shared" si="85"/>
        <v>Mid</v>
      </c>
      <c r="I253" s="41">
        <f>I247+VLOOKUP(H253,Schedule!$B$17:$C$20,2,0)/24/60</f>
        <v>0.52291666666666659</v>
      </c>
      <c r="J253" s="30" t="str">
        <f t="shared" si="74"/>
        <v>ROM</v>
      </c>
      <c r="N253" s="43" t="s">
        <v>4252</v>
      </c>
      <c r="O253" s="43" t="s">
        <v>32</v>
      </c>
      <c r="P253" s="43" t="s">
        <v>32</v>
      </c>
      <c r="Q253" s="32" t="s">
        <v>37</v>
      </c>
      <c r="R253" s="44">
        <v>0.97847222222222241</v>
      </c>
      <c r="S253" s="43" t="s">
        <v>4258</v>
      </c>
      <c r="T253" s="32">
        <f t="shared" si="76"/>
        <v>30</v>
      </c>
      <c r="U253" s="32" t="str">
        <f t="shared" si="77"/>
        <v>RII30</v>
      </c>
    </row>
    <row r="254" spans="5:21" x14ac:dyDescent="0.2">
      <c r="E254" s="30" t="str">
        <f t="shared" ref="E254:F254" si="92">E248</f>
        <v>R</v>
      </c>
      <c r="F254" s="30" t="str">
        <f t="shared" si="92"/>
        <v>O</v>
      </c>
      <c r="G254" s="30" t="str">
        <f>G248</f>
        <v>H</v>
      </c>
      <c r="H254" s="33" t="str">
        <f t="shared" si="85"/>
        <v>Mid</v>
      </c>
      <c r="I254" s="41">
        <f>I248+VLOOKUP(H254,Schedule!$B$17:$C$20,2,0)/24/60</f>
        <v>0.52083333333333326</v>
      </c>
      <c r="J254" s="30" t="str">
        <f t="shared" si="74"/>
        <v>ROH</v>
      </c>
      <c r="N254" s="43" t="s">
        <v>4252</v>
      </c>
      <c r="O254" s="43" t="s">
        <v>32</v>
      </c>
      <c r="P254" s="43" t="s">
        <v>31</v>
      </c>
      <c r="Q254" s="32" t="s">
        <v>34</v>
      </c>
      <c r="R254" s="44">
        <v>0.30763888888888885</v>
      </c>
      <c r="S254" s="43" t="s">
        <v>4257</v>
      </c>
      <c r="T254" s="32">
        <f t="shared" si="76"/>
        <v>1</v>
      </c>
      <c r="U254" s="32" t="str">
        <f t="shared" si="77"/>
        <v>RIJ1</v>
      </c>
    </row>
    <row r="255" spans="5:21" x14ac:dyDescent="0.2">
      <c r="E255" s="30" t="str">
        <f t="shared" si="80"/>
        <v>R</v>
      </c>
      <c r="F255" s="30" t="str">
        <f t="shared" si="80"/>
        <v>O</v>
      </c>
      <c r="G255" s="30" t="str">
        <f t="shared" ref="G255:H255" si="93">G249</f>
        <v>I</v>
      </c>
      <c r="H255" s="33" t="str">
        <f t="shared" si="85"/>
        <v>Mid</v>
      </c>
      <c r="I255" s="41">
        <f>I249+VLOOKUP(H255,Schedule!$B$17:$C$20,2,0)/24/60</f>
        <v>0.52361111111111114</v>
      </c>
      <c r="J255" s="30" t="str">
        <f t="shared" si="74"/>
        <v>ROI</v>
      </c>
      <c r="N255" s="43" t="s">
        <v>4252</v>
      </c>
      <c r="O255" s="43" t="s">
        <v>32</v>
      </c>
      <c r="P255" s="43" t="s">
        <v>31</v>
      </c>
      <c r="Q255" s="32" t="s">
        <v>34</v>
      </c>
      <c r="R255" s="44">
        <v>0.32152777777777775</v>
      </c>
      <c r="S255" s="43" t="s">
        <v>4257</v>
      </c>
      <c r="T255" s="32">
        <f t="shared" si="76"/>
        <v>2</v>
      </c>
      <c r="U255" s="32" t="str">
        <f t="shared" si="77"/>
        <v>RIJ2</v>
      </c>
    </row>
    <row r="256" spans="5:21" x14ac:dyDescent="0.2">
      <c r="E256" s="30" t="str">
        <f t="shared" si="80"/>
        <v>R</v>
      </c>
      <c r="F256" s="30" t="str">
        <f t="shared" si="80"/>
        <v>O</v>
      </c>
      <c r="G256" s="30" t="str">
        <f t="shared" ref="G256:H256" si="94">G250</f>
        <v>J</v>
      </c>
      <c r="H256" s="33" t="str">
        <f t="shared" si="85"/>
        <v>Mid</v>
      </c>
      <c r="I256" s="41">
        <f>I250+VLOOKUP(H256,Schedule!$B$17:$C$20,2,0)/24/60</f>
        <v>0.52777777777777779</v>
      </c>
      <c r="J256" s="30" t="str">
        <f t="shared" si="74"/>
        <v>ROJ</v>
      </c>
      <c r="N256" s="43" t="s">
        <v>4252</v>
      </c>
      <c r="O256" s="43" t="s">
        <v>32</v>
      </c>
      <c r="P256" s="43" t="s">
        <v>31</v>
      </c>
      <c r="Q256" s="32" t="s">
        <v>34</v>
      </c>
      <c r="R256" s="44">
        <v>0.33541666666666664</v>
      </c>
      <c r="S256" s="43" t="s">
        <v>4257</v>
      </c>
      <c r="T256" s="32">
        <f t="shared" si="76"/>
        <v>3</v>
      </c>
      <c r="U256" s="32" t="str">
        <f t="shared" si="77"/>
        <v>RIJ3</v>
      </c>
    </row>
    <row r="257" spans="5:21" x14ac:dyDescent="0.2">
      <c r="E257" s="30" t="str">
        <f t="shared" si="80"/>
        <v>R</v>
      </c>
      <c r="F257" s="30" t="str">
        <f t="shared" si="80"/>
        <v>O</v>
      </c>
      <c r="G257" s="30" t="str">
        <f t="shared" ref="G257:H257" si="95">G251</f>
        <v>K</v>
      </c>
      <c r="H257" s="33" t="str">
        <f t="shared" si="85"/>
        <v>Mid</v>
      </c>
      <c r="I257" s="41">
        <f>I251+VLOOKUP(H257,Schedule!$B$17:$C$20,2,0)/24/60</f>
        <v>0.53194444444444444</v>
      </c>
      <c r="J257" s="30" t="str">
        <f t="shared" si="74"/>
        <v>ROK</v>
      </c>
      <c r="N257" s="43" t="s">
        <v>4252</v>
      </c>
      <c r="O257" s="43" t="s">
        <v>32</v>
      </c>
      <c r="P257" s="43" t="s">
        <v>31</v>
      </c>
      <c r="Q257" s="32" t="s">
        <v>34</v>
      </c>
      <c r="R257" s="44">
        <v>0.34930555555555554</v>
      </c>
      <c r="S257" s="43" t="s">
        <v>4257</v>
      </c>
      <c r="T257" s="32">
        <f t="shared" si="76"/>
        <v>4</v>
      </c>
      <c r="U257" s="32" t="str">
        <f t="shared" si="77"/>
        <v>RIJ4</v>
      </c>
    </row>
    <row r="258" spans="5:21" x14ac:dyDescent="0.2">
      <c r="E258" s="30" t="str">
        <f t="shared" si="80"/>
        <v>R</v>
      </c>
      <c r="F258" s="30" t="str">
        <f t="shared" si="80"/>
        <v>O</v>
      </c>
      <c r="G258" s="30" t="str">
        <f t="shared" ref="G258:H258" si="96">G252</f>
        <v>L</v>
      </c>
      <c r="H258" s="33" t="str">
        <f t="shared" si="85"/>
        <v>Mid</v>
      </c>
      <c r="I258" s="41">
        <f>I252+VLOOKUP(H258,Schedule!$B$17:$C$20,2,0)/24/60</f>
        <v>0.53680555555555554</v>
      </c>
      <c r="J258" s="30" t="str">
        <f t="shared" si="74"/>
        <v>ROL</v>
      </c>
      <c r="N258" s="43" t="s">
        <v>4252</v>
      </c>
      <c r="O258" s="43" t="s">
        <v>32</v>
      </c>
      <c r="P258" s="43" t="s">
        <v>31</v>
      </c>
      <c r="Q258" s="32" t="s">
        <v>34</v>
      </c>
      <c r="R258" s="44">
        <v>0.36319444444444443</v>
      </c>
      <c r="S258" s="43" t="s">
        <v>4257</v>
      </c>
      <c r="T258" s="32">
        <f t="shared" si="76"/>
        <v>5</v>
      </c>
      <c r="U258" s="32" t="str">
        <f t="shared" si="77"/>
        <v>RIJ5</v>
      </c>
    </row>
    <row r="259" spans="5:21" x14ac:dyDescent="0.2">
      <c r="E259" s="30" t="str">
        <f t="shared" si="80"/>
        <v>R</v>
      </c>
      <c r="F259" s="30" t="str">
        <f t="shared" si="80"/>
        <v>O</v>
      </c>
      <c r="G259" s="30" t="str">
        <f t="shared" ref="G259:H259" si="97">G253</f>
        <v>M</v>
      </c>
      <c r="H259" s="33" t="str">
        <f t="shared" si="85"/>
        <v>Mid</v>
      </c>
      <c r="I259" s="41">
        <f>I253+VLOOKUP(H259,Schedule!$B$17:$C$20,2,0)/24/60</f>
        <v>0.54374999999999996</v>
      </c>
      <c r="J259" s="30" t="str">
        <f t="shared" si="74"/>
        <v>ROM</v>
      </c>
      <c r="N259" s="43" t="s">
        <v>4252</v>
      </c>
      <c r="O259" s="43" t="s">
        <v>32</v>
      </c>
      <c r="P259" s="43" t="s">
        <v>31</v>
      </c>
      <c r="Q259" s="32" t="s">
        <v>34</v>
      </c>
      <c r="R259" s="44">
        <v>0.37708333333333333</v>
      </c>
      <c r="S259" s="43" t="s">
        <v>4257</v>
      </c>
      <c r="T259" s="32">
        <f t="shared" si="76"/>
        <v>6</v>
      </c>
      <c r="U259" s="32" t="str">
        <f t="shared" si="77"/>
        <v>RIJ6</v>
      </c>
    </row>
    <row r="260" spans="5:21" x14ac:dyDescent="0.2">
      <c r="E260" s="30" t="str">
        <f t="shared" ref="E260:F260" si="98">E254</f>
        <v>R</v>
      </c>
      <c r="F260" s="30" t="str">
        <f t="shared" si="98"/>
        <v>O</v>
      </c>
      <c r="G260" s="30" t="str">
        <f>G254</f>
        <v>H</v>
      </c>
      <c r="H260" s="33" t="str">
        <f t="shared" ref="H260:H323" si="99">H254</f>
        <v>Mid</v>
      </c>
      <c r="I260" s="41">
        <f>I254+VLOOKUP(H260,Schedule!$B$17:$C$20,2,0)/24/60</f>
        <v>0.54166666666666663</v>
      </c>
      <c r="J260" s="30" t="str">
        <f t="shared" si="74"/>
        <v>ROH</v>
      </c>
      <c r="N260" s="43" t="s">
        <v>4252</v>
      </c>
      <c r="O260" s="43" t="s">
        <v>32</v>
      </c>
      <c r="P260" s="43" t="s">
        <v>31</v>
      </c>
      <c r="Q260" s="32" t="s">
        <v>35</v>
      </c>
      <c r="R260" s="44">
        <v>0.39097222222222222</v>
      </c>
      <c r="S260" s="43" t="s">
        <v>4257</v>
      </c>
      <c r="T260" s="32">
        <f t="shared" si="76"/>
        <v>7</v>
      </c>
      <c r="U260" s="32" t="str">
        <f t="shared" si="77"/>
        <v>RIJ7</v>
      </c>
    </row>
    <row r="261" spans="5:21" x14ac:dyDescent="0.2">
      <c r="E261" s="30" t="str">
        <f t="shared" si="80"/>
        <v>R</v>
      </c>
      <c r="F261" s="30" t="str">
        <f t="shared" si="80"/>
        <v>O</v>
      </c>
      <c r="G261" s="30" t="str">
        <f t="shared" ref="G261:H261" si="100">G255</f>
        <v>I</v>
      </c>
      <c r="H261" s="33" t="str">
        <f t="shared" si="99"/>
        <v>Mid</v>
      </c>
      <c r="I261" s="41">
        <f>I255+VLOOKUP(H261,Schedule!$B$17:$C$20,2,0)/24/60</f>
        <v>0.54444444444444451</v>
      </c>
      <c r="J261" s="30" t="str">
        <f t="shared" si="74"/>
        <v>ROI</v>
      </c>
      <c r="N261" s="43" t="s">
        <v>4252</v>
      </c>
      <c r="O261" s="43" t="s">
        <v>32</v>
      </c>
      <c r="P261" s="43" t="s">
        <v>31</v>
      </c>
      <c r="Q261" s="32" t="s">
        <v>35</v>
      </c>
      <c r="R261" s="44">
        <v>0.41180555555555554</v>
      </c>
      <c r="S261" s="43" t="s">
        <v>4257</v>
      </c>
      <c r="T261" s="32">
        <f t="shared" si="76"/>
        <v>8</v>
      </c>
      <c r="U261" s="32" t="str">
        <f t="shared" si="77"/>
        <v>RIJ8</v>
      </c>
    </row>
    <row r="262" spans="5:21" x14ac:dyDescent="0.2">
      <c r="E262" s="30" t="str">
        <f t="shared" si="80"/>
        <v>R</v>
      </c>
      <c r="F262" s="30" t="str">
        <f t="shared" si="80"/>
        <v>O</v>
      </c>
      <c r="G262" s="30" t="str">
        <f t="shared" ref="G262:H262" si="101">G256</f>
        <v>J</v>
      </c>
      <c r="H262" s="33" t="str">
        <f t="shared" si="99"/>
        <v>Mid</v>
      </c>
      <c r="I262" s="41">
        <f>I256+VLOOKUP(H262,Schedule!$B$17:$C$20,2,0)/24/60</f>
        <v>0.54861111111111116</v>
      </c>
      <c r="J262" s="30" t="str">
        <f t="shared" si="74"/>
        <v>ROJ</v>
      </c>
      <c r="N262" s="43" t="s">
        <v>4252</v>
      </c>
      <c r="O262" s="43" t="s">
        <v>32</v>
      </c>
      <c r="P262" s="43" t="s">
        <v>31</v>
      </c>
      <c r="Q262" s="32" t="s">
        <v>35</v>
      </c>
      <c r="R262" s="44">
        <v>0.43263888888888885</v>
      </c>
      <c r="S262" s="43" t="s">
        <v>4257</v>
      </c>
      <c r="T262" s="32">
        <f t="shared" si="76"/>
        <v>9</v>
      </c>
      <c r="U262" s="32" t="str">
        <f t="shared" si="77"/>
        <v>RIJ9</v>
      </c>
    </row>
    <row r="263" spans="5:21" x14ac:dyDescent="0.2">
      <c r="E263" s="30" t="str">
        <f t="shared" si="80"/>
        <v>R</v>
      </c>
      <c r="F263" s="30" t="str">
        <f t="shared" si="80"/>
        <v>O</v>
      </c>
      <c r="G263" s="30" t="str">
        <f t="shared" ref="G263:H263" si="102">G257</f>
        <v>K</v>
      </c>
      <c r="H263" s="33" t="str">
        <f t="shared" si="99"/>
        <v>Mid</v>
      </c>
      <c r="I263" s="41">
        <f>I257+VLOOKUP(H263,Schedule!$B$17:$C$20,2,0)/24/60</f>
        <v>0.55277777777777781</v>
      </c>
      <c r="J263" s="30" t="str">
        <f t="shared" si="74"/>
        <v>ROK</v>
      </c>
      <c r="N263" s="43" t="s">
        <v>4252</v>
      </c>
      <c r="O263" s="43" t="s">
        <v>32</v>
      </c>
      <c r="P263" s="43" t="s">
        <v>31</v>
      </c>
      <c r="Q263" s="32" t="s">
        <v>35</v>
      </c>
      <c r="R263" s="44">
        <v>0.45347222222222217</v>
      </c>
      <c r="S263" s="43" t="s">
        <v>4257</v>
      </c>
      <c r="T263" s="32">
        <f t="shared" si="76"/>
        <v>10</v>
      </c>
      <c r="U263" s="32" t="str">
        <f t="shared" si="77"/>
        <v>RIJ10</v>
      </c>
    </row>
    <row r="264" spans="5:21" x14ac:dyDescent="0.2">
      <c r="E264" s="30" t="str">
        <f t="shared" si="80"/>
        <v>R</v>
      </c>
      <c r="F264" s="30" t="str">
        <f t="shared" si="80"/>
        <v>O</v>
      </c>
      <c r="G264" s="30" t="str">
        <f t="shared" ref="G264:H264" si="103">G258</f>
        <v>L</v>
      </c>
      <c r="H264" s="33" t="str">
        <f t="shared" si="99"/>
        <v>Mid</v>
      </c>
      <c r="I264" s="41">
        <f>I258+VLOOKUP(H264,Schedule!$B$17:$C$20,2,0)/24/60</f>
        <v>0.55763888888888891</v>
      </c>
      <c r="J264" s="30" t="str">
        <f t="shared" si="74"/>
        <v>ROL</v>
      </c>
      <c r="N264" s="43" t="s">
        <v>4252</v>
      </c>
      <c r="O264" s="43" t="s">
        <v>32</v>
      </c>
      <c r="P264" s="43" t="s">
        <v>31</v>
      </c>
      <c r="Q264" s="32" t="s">
        <v>35</v>
      </c>
      <c r="R264" s="44">
        <v>0.47430555555555548</v>
      </c>
      <c r="S264" s="43" t="s">
        <v>4257</v>
      </c>
      <c r="T264" s="32">
        <f t="shared" si="76"/>
        <v>11</v>
      </c>
      <c r="U264" s="32" t="str">
        <f t="shared" si="77"/>
        <v>RIJ11</v>
      </c>
    </row>
    <row r="265" spans="5:21" x14ac:dyDescent="0.2">
      <c r="E265" s="30" t="str">
        <f t="shared" si="80"/>
        <v>R</v>
      </c>
      <c r="F265" s="30" t="str">
        <f t="shared" si="80"/>
        <v>O</v>
      </c>
      <c r="G265" s="30" t="str">
        <f t="shared" ref="G265:H265" si="104">G259</f>
        <v>M</v>
      </c>
      <c r="H265" s="33" t="str">
        <f t="shared" si="99"/>
        <v>Mid</v>
      </c>
      <c r="I265" s="41">
        <f>I259+VLOOKUP(H265,Schedule!$B$17:$C$20,2,0)/24/60</f>
        <v>0.56458333333333333</v>
      </c>
      <c r="J265" s="30" t="str">
        <f t="shared" ref="J265:J328" si="105">E265&amp;F265&amp;G265</f>
        <v>ROM</v>
      </c>
      <c r="N265" s="43" t="s">
        <v>4252</v>
      </c>
      <c r="O265" s="43" t="s">
        <v>32</v>
      </c>
      <c r="P265" s="43" t="s">
        <v>31</v>
      </c>
      <c r="Q265" s="32" t="s">
        <v>35</v>
      </c>
      <c r="R265" s="44">
        <v>0.4951388888888888</v>
      </c>
      <c r="S265" s="43" t="s">
        <v>4257</v>
      </c>
      <c r="T265" s="32">
        <f t="shared" si="76"/>
        <v>12</v>
      </c>
      <c r="U265" s="32" t="str">
        <f t="shared" si="77"/>
        <v>RIJ12</v>
      </c>
    </row>
    <row r="266" spans="5:21" x14ac:dyDescent="0.2">
      <c r="E266" s="30" t="str">
        <f t="shared" ref="E266:F266" si="106">E260</f>
        <v>R</v>
      </c>
      <c r="F266" s="30" t="str">
        <f t="shared" si="106"/>
        <v>O</v>
      </c>
      <c r="G266" s="30" t="str">
        <f>G260</f>
        <v>H</v>
      </c>
      <c r="H266" s="33" t="str">
        <f t="shared" si="99"/>
        <v>Mid</v>
      </c>
      <c r="I266" s="41">
        <f>I260+VLOOKUP(H266,Schedule!$B$17:$C$20,2,0)/24/60</f>
        <v>0.5625</v>
      </c>
      <c r="J266" s="30" t="str">
        <f t="shared" si="105"/>
        <v>ROH</v>
      </c>
      <c r="N266" s="43" t="s">
        <v>4252</v>
      </c>
      <c r="O266" s="43" t="s">
        <v>32</v>
      </c>
      <c r="P266" s="43" t="s">
        <v>31</v>
      </c>
      <c r="Q266" s="32" t="s">
        <v>35</v>
      </c>
      <c r="R266" s="44">
        <v>0.51597222222222217</v>
      </c>
      <c r="S266" s="43" t="s">
        <v>4257</v>
      </c>
      <c r="T266" s="32">
        <f t="shared" si="76"/>
        <v>13</v>
      </c>
      <c r="U266" s="32" t="str">
        <f t="shared" si="77"/>
        <v>RIJ13</v>
      </c>
    </row>
    <row r="267" spans="5:21" x14ac:dyDescent="0.2">
      <c r="E267" s="30" t="str">
        <f t="shared" si="80"/>
        <v>R</v>
      </c>
      <c r="F267" s="30" t="str">
        <f t="shared" si="80"/>
        <v>O</v>
      </c>
      <c r="G267" s="30" t="str">
        <f t="shared" ref="G267:H267" si="107">G261</f>
        <v>I</v>
      </c>
      <c r="H267" s="33" t="str">
        <f t="shared" si="99"/>
        <v>Mid</v>
      </c>
      <c r="I267" s="41">
        <f>I261+VLOOKUP(H267,Schedule!$B$17:$C$20,2,0)/24/60</f>
        <v>0.56527777777777788</v>
      </c>
      <c r="J267" s="30" t="str">
        <f t="shared" si="105"/>
        <v>ROI</v>
      </c>
      <c r="N267" s="43" t="s">
        <v>4252</v>
      </c>
      <c r="O267" s="43" t="s">
        <v>32</v>
      </c>
      <c r="P267" s="43" t="s">
        <v>31</v>
      </c>
      <c r="Q267" s="32" t="s">
        <v>35</v>
      </c>
      <c r="R267" s="44">
        <v>0.53680555555555554</v>
      </c>
      <c r="S267" s="43" t="s">
        <v>4257</v>
      </c>
      <c r="T267" s="32">
        <f t="shared" si="76"/>
        <v>14</v>
      </c>
      <c r="U267" s="32" t="str">
        <f t="shared" si="77"/>
        <v>RIJ14</v>
      </c>
    </row>
    <row r="268" spans="5:21" x14ac:dyDescent="0.2">
      <c r="E268" s="30" t="str">
        <f t="shared" si="80"/>
        <v>R</v>
      </c>
      <c r="F268" s="30" t="str">
        <f t="shared" si="80"/>
        <v>O</v>
      </c>
      <c r="G268" s="30" t="str">
        <f t="shared" ref="G268:H268" si="108">G262</f>
        <v>J</v>
      </c>
      <c r="H268" s="33" t="str">
        <f t="shared" si="99"/>
        <v>Mid</v>
      </c>
      <c r="I268" s="41">
        <f>I262+VLOOKUP(H268,Schedule!$B$17:$C$20,2,0)/24/60</f>
        <v>0.56944444444444453</v>
      </c>
      <c r="J268" s="30" t="str">
        <f t="shared" si="105"/>
        <v>ROJ</v>
      </c>
      <c r="N268" s="43" t="s">
        <v>4252</v>
      </c>
      <c r="O268" s="43" t="s">
        <v>32</v>
      </c>
      <c r="P268" s="43" t="s">
        <v>31</v>
      </c>
      <c r="Q268" s="32" t="s">
        <v>35</v>
      </c>
      <c r="R268" s="44">
        <v>0.55763888888888891</v>
      </c>
      <c r="S268" s="43" t="s">
        <v>4257</v>
      </c>
      <c r="T268" s="32">
        <f t="shared" si="76"/>
        <v>15</v>
      </c>
      <c r="U268" s="32" t="str">
        <f t="shared" si="77"/>
        <v>RIJ15</v>
      </c>
    </row>
    <row r="269" spans="5:21" x14ac:dyDescent="0.2">
      <c r="E269" s="30" t="str">
        <f t="shared" si="80"/>
        <v>R</v>
      </c>
      <c r="F269" s="30" t="str">
        <f t="shared" si="80"/>
        <v>O</v>
      </c>
      <c r="G269" s="30" t="str">
        <f t="shared" ref="G269:H269" si="109">G263</f>
        <v>K</v>
      </c>
      <c r="H269" s="33" t="str">
        <f t="shared" si="99"/>
        <v>Mid</v>
      </c>
      <c r="I269" s="41">
        <f>I263+VLOOKUP(H269,Schedule!$B$17:$C$20,2,0)/24/60</f>
        <v>0.57361111111111118</v>
      </c>
      <c r="J269" s="30" t="str">
        <f t="shared" si="105"/>
        <v>ROK</v>
      </c>
      <c r="N269" s="43" t="s">
        <v>4252</v>
      </c>
      <c r="O269" s="43" t="s">
        <v>32</v>
      </c>
      <c r="P269" s="43" t="s">
        <v>31</v>
      </c>
      <c r="Q269" s="32" t="s">
        <v>35</v>
      </c>
      <c r="R269" s="44">
        <v>0.57847222222222228</v>
      </c>
      <c r="S269" s="43" t="s">
        <v>4257</v>
      </c>
      <c r="T269" s="32">
        <f t="shared" si="76"/>
        <v>16</v>
      </c>
      <c r="U269" s="32" t="str">
        <f t="shared" si="77"/>
        <v>RIJ16</v>
      </c>
    </row>
    <row r="270" spans="5:21" x14ac:dyDescent="0.2">
      <c r="E270" s="30" t="str">
        <f t="shared" si="80"/>
        <v>R</v>
      </c>
      <c r="F270" s="30" t="str">
        <f t="shared" si="80"/>
        <v>O</v>
      </c>
      <c r="G270" s="30" t="str">
        <f t="shared" ref="G270:H270" si="110">G264</f>
        <v>L</v>
      </c>
      <c r="H270" s="33" t="str">
        <f t="shared" si="99"/>
        <v>Mid</v>
      </c>
      <c r="I270" s="41">
        <f>I264+VLOOKUP(H270,Schedule!$B$17:$C$20,2,0)/24/60</f>
        <v>0.57847222222222228</v>
      </c>
      <c r="J270" s="30" t="str">
        <f t="shared" si="105"/>
        <v>ROL</v>
      </c>
      <c r="N270" s="43" t="s">
        <v>4252</v>
      </c>
      <c r="O270" s="43" t="s">
        <v>32</v>
      </c>
      <c r="P270" s="43" t="s">
        <v>31</v>
      </c>
      <c r="Q270" s="32" t="s">
        <v>35</v>
      </c>
      <c r="R270" s="44">
        <v>0.59930555555555565</v>
      </c>
      <c r="S270" s="43" t="s">
        <v>4257</v>
      </c>
      <c r="T270" s="32">
        <f t="shared" si="76"/>
        <v>17</v>
      </c>
      <c r="U270" s="32" t="str">
        <f t="shared" si="77"/>
        <v>RIJ17</v>
      </c>
    </row>
    <row r="271" spans="5:21" x14ac:dyDescent="0.2">
      <c r="E271" s="30" t="str">
        <f t="shared" si="80"/>
        <v>R</v>
      </c>
      <c r="F271" s="30" t="str">
        <f t="shared" si="80"/>
        <v>O</v>
      </c>
      <c r="G271" s="30" t="str">
        <f t="shared" ref="G271:H271" si="111">G265</f>
        <v>M</v>
      </c>
      <c r="H271" s="33" t="str">
        <f t="shared" si="99"/>
        <v>Mid</v>
      </c>
      <c r="I271" s="41">
        <f>I265+VLOOKUP(H271,Schedule!$B$17:$C$20,2,0)/24/60</f>
        <v>0.5854166666666667</v>
      </c>
      <c r="J271" s="30" t="str">
        <f t="shared" si="105"/>
        <v>ROM</v>
      </c>
      <c r="N271" s="43" t="s">
        <v>4252</v>
      </c>
      <c r="O271" s="43" t="s">
        <v>32</v>
      </c>
      <c r="P271" s="43" t="s">
        <v>31</v>
      </c>
      <c r="Q271" s="32" t="s">
        <v>35</v>
      </c>
      <c r="R271" s="44">
        <v>0.62013888888888902</v>
      </c>
      <c r="S271" s="43" t="s">
        <v>4257</v>
      </c>
      <c r="T271" s="32">
        <f t="shared" ref="T271:T334" si="112">1+(S271=S270)*T270</f>
        <v>18</v>
      </c>
      <c r="U271" s="32" t="str">
        <f t="shared" ref="U271:U334" si="113">S271&amp;T271</f>
        <v>RIJ18</v>
      </c>
    </row>
    <row r="272" spans="5:21" x14ac:dyDescent="0.2">
      <c r="E272" s="30" t="str">
        <f t="shared" ref="E272:F272" si="114">E266</f>
        <v>R</v>
      </c>
      <c r="F272" s="30" t="str">
        <f t="shared" si="114"/>
        <v>O</v>
      </c>
      <c r="G272" s="30" t="str">
        <f>G266</f>
        <v>H</v>
      </c>
      <c r="H272" s="33" t="str">
        <f t="shared" si="99"/>
        <v>Mid</v>
      </c>
      <c r="I272" s="41">
        <f>I266+VLOOKUP(H272,Schedule!$B$17:$C$20,2,0)/24/60</f>
        <v>0.58333333333333337</v>
      </c>
      <c r="J272" s="30" t="str">
        <f t="shared" si="105"/>
        <v>ROH</v>
      </c>
      <c r="N272" s="43" t="s">
        <v>4252</v>
      </c>
      <c r="O272" s="43" t="s">
        <v>32</v>
      </c>
      <c r="P272" s="43" t="s">
        <v>31</v>
      </c>
      <c r="Q272" s="32" t="s">
        <v>35</v>
      </c>
      <c r="R272" s="44">
        <v>0.64097222222222239</v>
      </c>
      <c r="S272" s="43" t="s">
        <v>4257</v>
      </c>
      <c r="T272" s="32">
        <f t="shared" si="112"/>
        <v>19</v>
      </c>
      <c r="U272" s="32" t="str">
        <f t="shared" si="113"/>
        <v>RIJ19</v>
      </c>
    </row>
    <row r="273" spans="5:21" x14ac:dyDescent="0.2">
      <c r="E273" s="30" t="str">
        <f t="shared" si="80"/>
        <v>R</v>
      </c>
      <c r="F273" s="30" t="str">
        <f t="shared" si="80"/>
        <v>O</v>
      </c>
      <c r="G273" s="30" t="str">
        <f t="shared" ref="G273:H273" si="115">G267</f>
        <v>I</v>
      </c>
      <c r="H273" s="33" t="str">
        <f t="shared" si="99"/>
        <v>Mid</v>
      </c>
      <c r="I273" s="41">
        <f>I267+VLOOKUP(H273,Schedule!$B$17:$C$20,2,0)/24/60</f>
        <v>0.58611111111111125</v>
      </c>
      <c r="J273" s="30" t="str">
        <f t="shared" si="105"/>
        <v>ROI</v>
      </c>
      <c r="N273" s="43" t="s">
        <v>4252</v>
      </c>
      <c r="O273" s="43" t="s">
        <v>32</v>
      </c>
      <c r="P273" s="43" t="s">
        <v>31</v>
      </c>
      <c r="Q273" s="32" t="s">
        <v>35</v>
      </c>
      <c r="R273" s="44">
        <v>0.66180555555555576</v>
      </c>
      <c r="S273" s="43" t="s">
        <v>4257</v>
      </c>
      <c r="T273" s="32">
        <f t="shared" si="112"/>
        <v>20</v>
      </c>
      <c r="U273" s="32" t="str">
        <f t="shared" si="113"/>
        <v>RIJ20</v>
      </c>
    </row>
    <row r="274" spans="5:21" x14ac:dyDescent="0.2">
      <c r="E274" s="30" t="str">
        <f t="shared" si="80"/>
        <v>R</v>
      </c>
      <c r="F274" s="30" t="str">
        <f t="shared" si="80"/>
        <v>O</v>
      </c>
      <c r="G274" s="30" t="str">
        <f t="shared" ref="G274:H274" si="116">G268</f>
        <v>J</v>
      </c>
      <c r="H274" s="33" t="str">
        <f t="shared" si="99"/>
        <v>Mid</v>
      </c>
      <c r="I274" s="41">
        <f>I268+VLOOKUP(H274,Schedule!$B$17:$C$20,2,0)/24/60</f>
        <v>0.5902777777777779</v>
      </c>
      <c r="J274" s="30" t="str">
        <f t="shared" si="105"/>
        <v>ROJ</v>
      </c>
      <c r="N274" s="43" t="s">
        <v>4252</v>
      </c>
      <c r="O274" s="43" t="s">
        <v>32</v>
      </c>
      <c r="P274" s="43" t="s">
        <v>31</v>
      </c>
      <c r="Q274" s="32" t="s">
        <v>35</v>
      </c>
      <c r="R274" s="44">
        <v>0.68263888888888913</v>
      </c>
      <c r="S274" s="43" t="s">
        <v>4257</v>
      </c>
      <c r="T274" s="32">
        <f t="shared" si="112"/>
        <v>21</v>
      </c>
      <c r="U274" s="32" t="str">
        <f t="shared" si="113"/>
        <v>RIJ21</v>
      </c>
    </row>
    <row r="275" spans="5:21" x14ac:dyDescent="0.2">
      <c r="E275" s="30" t="str">
        <f t="shared" si="80"/>
        <v>R</v>
      </c>
      <c r="F275" s="30" t="str">
        <f t="shared" si="80"/>
        <v>O</v>
      </c>
      <c r="G275" s="30" t="str">
        <f t="shared" ref="G275:H275" si="117">G269</f>
        <v>K</v>
      </c>
      <c r="H275" s="33" t="str">
        <f t="shared" si="99"/>
        <v>Mid</v>
      </c>
      <c r="I275" s="41">
        <f>I269+VLOOKUP(H275,Schedule!$B$17:$C$20,2,0)/24/60</f>
        <v>0.59444444444444455</v>
      </c>
      <c r="J275" s="30" t="str">
        <f t="shared" si="105"/>
        <v>ROK</v>
      </c>
      <c r="N275" s="43" t="s">
        <v>4252</v>
      </c>
      <c r="O275" s="43" t="s">
        <v>32</v>
      </c>
      <c r="P275" s="43" t="s">
        <v>31</v>
      </c>
      <c r="Q275" s="32" t="s">
        <v>35</v>
      </c>
      <c r="R275" s="44">
        <v>0.7034722222222225</v>
      </c>
      <c r="S275" s="43" t="s">
        <v>4257</v>
      </c>
      <c r="T275" s="32">
        <f t="shared" si="112"/>
        <v>22</v>
      </c>
      <c r="U275" s="32" t="str">
        <f t="shared" si="113"/>
        <v>RIJ22</v>
      </c>
    </row>
    <row r="276" spans="5:21" x14ac:dyDescent="0.2">
      <c r="E276" s="30" t="str">
        <f t="shared" si="80"/>
        <v>R</v>
      </c>
      <c r="F276" s="30" t="str">
        <f t="shared" si="80"/>
        <v>O</v>
      </c>
      <c r="G276" s="30" t="str">
        <f t="shared" ref="G276:H276" si="118">G270</f>
        <v>L</v>
      </c>
      <c r="H276" s="33" t="str">
        <f t="shared" si="99"/>
        <v>Mid</v>
      </c>
      <c r="I276" s="41">
        <f>I270+VLOOKUP(H276,Schedule!$B$17:$C$20,2,0)/24/60</f>
        <v>0.59930555555555565</v>
      </c>
      <c r="J276" s="30" t="str">
        <f t="shared" si="105"/>
        <v>ROL</v>
      </c>
      <c r="N276" s="43" t="s">
        <v>4252</v>
      </c>
      <c r="O276" s="43" t="s">
        <v>32</v>
      </c>
      <c r="P276" s="43" t="s">
        <v>31</v>
      </c>
      <c r="Q276" s="32" t="s">
        <v>36</v>
      </c>
      <c r="R276" s="44">
        <v>0.72430555555555587</v>
      </c>
      <c r="S276" s="43" t="s">
        <v>4257</v>
      </c>
      <c r="T276" s="32">
        <f t="shared" si="112"/>
        <v>23</v>
      </c>
      <c r="U276" s="32" t="str">
        <f t="shared" si="113"/>
        <v>RIJ23</v>
      </c>
    </row>
    <row r="277" spans="5:21" x14ac:dyDescent="0.2">
      <c r="E277" s="30" t="str">
        <f t="shared" si="80"/>
        <v>R</v>
      </c>
      <c r="F277" s="30" t="str">
        <f t="shared" si="80"/>
        <v>O</v>
      </c>
      <c r="G277" s="30" t="str">
        <f t="shared" ref="G277:H277" si="119">G271</f>
        <v>M</v>
      </c>
      <c r="H277" s="33" t="str">
        <f t="shared" si="99"/>
        <v>Mid</v>
      </c>
      <c r="I277" s="41">
        <f>I271+VLOOKUP(H277,Schedule!$B$17:$C$20,2,0)/24/60</f>
        <v>0.60625000000000007</v>
      </c>
      <c r="J277" s="30" t="str">
        <f t="shared" si="105"/>
        <v>ROM</v>
      </c>
      <c r="N277" s="43" t="s">
        <v>4252</v>
      </c>
      <c r="O277" s="43" t="s">
        <v>32</v>
      </c>
      <c r="P277" s="43" t="s">
        <v>31</v>
      </c>
      <c r="Q277" s="32" t="s">
        <v>36</v>
      </c>
      <c r="R277" s="44">
        <v>0.75208333333333366</v>
      </c>
      <c r="S277" s="43" t="s">
        <v>4257</v>
      </c>
      <c r="T277" s="32">
        <f t="shared" si="112"/>
        <v>24</v>
      </c>
      <c r="U277" s="32" t="str">
        <f t="shared" si="113"/>
        <v>RIJ24</v>
      </c>
    </row>
    <row r="278" spans="5:21" x14ac:dyDescent="0.2">
      <c r="E278" s="30" t="str">
        <f t="shared" ref="E278:F278" si="120">E272</f>
        <v>R</v>
      </c>
      <c r="F278" s="30" t="str">
        <f t="shared" si="120"/>
        <v>O</v>
      </c>
      <c r="G278" s="30" t="str">
        <f>G272</f>
        <v>H</v>
      </c>
      <c r="H278" s="33" t="str">
        <f t="shared" si="99"/>
        <v>Mid</v>
      </c>
      <c r="I278" s="41">
        <f>I272+VLOOKUP(H278,Schedule!$B$17:$C$20,2,0)/24/60</f>
        <v>0.60416666666666674</v>
      </c>
      <c r="J278" s="30" t="str">
        <f t="shared" si="105"/>
        <v>ROH</v>
      </c>
      <c r="N278" s="43" t="s">
        <v>4252</v>
      </c>
      <c r="O278" s="43" t="s">
        <v>32</v>
      </c>
      <c r="P278" s="43" t="s">
        <v>31</v>
      </c>
      <c r="Q278" s="32" t="s">
        <v>36</v>
      </c>
      <c r="R278" s="44">
        <v>0.77986111111111145</v>
      </c>
      <c r="S278" s="43" t="s">
        <v>4257</v>
      </c>
      <c r="T278" s="32">
        <f t="shared" si="112"/>
        <v>25</v>
      </c>
      <c r="U278" s="32" t="str">
        <f t="shared" si="113"/>
        <v>RIJ25</v>
      </c>
    </row>
    <row r="279" spans="5:21" x14ac:dyDescent="0.2">
      <c r="E279" s="30" t="str">
        <f t="shared" si="80"/>
        <v>R</v>
      </c>
      <c r="F279" s="30" t="str">
        <f t="shared" si="80"/>
        <v>O</v>
      </c>
      <c r="G279" s="30" t="str">
        <f t="shared" ref="G279:H279" si="121">G273</f>
        <v>I</v>
      </c>
      <c r="H279" s="33" t="str">
        <f t="shared" si="99"/>
        <v>Mid</v>
      </c>
      <c r="I279" s="41">
        <f>I273+VLOOKUP(H279,Schedule!$B$17:$C$20,2,0)/24/60</f>
        <v>0.60694444444444462</v>
      </c>
      <c r="J279" s="30" t="str">
        <f t="shared" si="105"/>
        <v>ROI</v>
      </c>
      <c r="N279" s="43" t="s">
        <v>4252</v>
      </c>
      <c r="O279" s="43" t="s">
        <v>32</v>
      </c>
      <c r="P279" s="43" t="s">
        <v>31</v>
      </c>
      <c r="Q279" s="32" t="s">
        <v>37</v>
      </c>
      <c r="R279" s="44">
        <v>0.80763888888888924</v>
      </c>
      <c r="S279" s="43" t="s">
        <v>4257</v>
      </c>
      <c r="T279" s="32">
        <f t="shared" si="112"/>
        <v>26</v>
      </c>
      <c r="U279" s="32" t="str">
        <f t="shared" si="113"/>
        <v>RIJ26</v>
      </c>
    </row>
    <row r="280" spans="5:21" x14ac:dyDescent="0.2">
      <c r="E280" s="30" t="str">
        <f t="shared" si="80"/>
        <v>R</v>
      </c>
      <c r="F280" s="30" t="str">
        <f t="shared" si="80"/>
        <v>O</v>
      </c>
      <c r="G280" s="30" t="str">
        <f t="shared" ref="G280:H280" si="122">G274</f>
        <v>J</v>
      </c>
      <c r="H280" s="33" t="str">
        <f t="shared" si="99"/>
        <v>Mid</v>
      </c>
      <c r="I280" s="41">
        <f>I274+VLOOKUP(H280,Schedule!$B$17:$C$20,2,0)/24/60</f>
        <v>0.61111111111111127</v>
      </c>
      <c r="J280" s="30" t="str">
        <f t="shared" si="105"/>
        <v>ROJ</v>
      </c>
      <c r="N280" s="43" t="s">
        <v>4252</v>
      </c>
      <c r="O280" s="43" t="s">
        <v>32</v>
      </c>
      <c r="P280" s="43" t="s">
        <v>31</v>
      </c>
      <c r="Q280" s="32" t="s">
        <v>37</v>
      </c>
      <c r="R280" s="44">
        <v>0.84930555555555587</v>
      </c>
      <c r="S280" s="43" t="s">
        <v>4257</v>
      </c>
      <c r="T280" s="32">
        <f t="shared" si="112"/>
        <v>27</v>
      </c>
      <c r="U280" s="32" t="str">
        <f t="shared" si="113"/>
        <v>RIJ27</v>
      </c>
    </row>
    <row r="281" spans="5:21" x14ac:dyDescent="0.2">
      <c r="E281" s="30" t="str">
        <f t="shared" si="80"/>
        <v>R</v>
      </c>
      <c r="F281" s="30" t="str">
        <f t="shared" si="80"/>
        <v>O</v>
      </c>
      <c r="G281" s="30" t="str">
        <f t="shared" ref="G281:H281" si="123">G275</f>
        <v>K</v>
      </c>
      <c r="H281" s="33" t="str">
        <f t="shared" si="99"/>
        <v>Mid</v>
      </c>
      <c r="I281" s="41">
        <f>I275+VLOOKUP(H281,Schedule!$B$17:$C$20,2,0)/24/60</f>
        <v>0.61527777777777792</v>
      </c>
      <c r="J281" s="30" t="str">
        <f t="shared" si="105"/>
        <v>ROK</v>
      </c>
      <c r="N281" s="43" t="s">
        <v>4252</v>
      </c>
      <c r="O281" s="43" t="s">
        <v>32</v>
      </c>
      <c r="P281" s="43" t="s">
        <v>31</v>
      </c>
      <c r="Q281" s="32" t="s">
        <v>37</v>
      </c>
      <c r="R281" s="44">
        <v>0.8909722222222225</v>
      </c>
      <c r="S281" s="43" t="s">
        <v>4257</v>
      </c>
      <c r="T281" s="32">
        <f t="shared" si="112"/>
        <v>28</v>
      </c>
      <c r="U281" s="32" t="str">
        <f t="shared" si="113"/>
        <v>RIJ28</v>
      </c>
    </row>
    <row r="282" spans="5:21" x14ac:dyDescent="0.2">
      <c r="E282" s="30" t="str">
        <f t="shared" si="80"/>
        <v>R</v>
      </c>
      <c r="F282" s="30" t="str">
        <f t="shared" si="80"/>
        <v>O</v>
      </c>
      <c r="G282" s="30" t="str">
        <f t="shared" ref="G282:H282" si="124">G276</f>
        <v>L</v>
      </c>
      <c r="H282" s="33" t="str">
        <f t="shared" si="99"/>
        <v>Mid</v>
      </c>
      <c r="I282" s="41">
        <f>I276+VLOOKUP(H282,Schedule!$B$17:$C$20,2,0)/24/60</f>
        <v>0.62013888888888902</v>
      </c>
      <c r="J282" s="30" t="str">
        <f t="shared" si="105"/>
        <v>ROL</v>
      </c>
      <c r="N282" s="43" t="s">
        <v>4252</v>
      </c>
      <c r="O282" s="43" t="s">
        <v>32</v>
      </c>
      <c r="P282" s="43" t="s">
        <v>31</v>
      </c>
      <c r="Q282" s="32" t="s">
        <v>37</v>
      </c>
      <c r="R282" s="44">
        <v>0.93263888888888913</v>
      </c>
      <c r="S282" s="43" t="s">
        <v>4257</v>
      </c>
      <c r="T282" s="32">
        <f t="shared" si="112"/>
        <v>29</v>
      </c>
      <c r="U282" s="32" t="str">
        <f t="shared" si="113"/>
        <v>RIJ29</v>
      </c>
    </row>
    <row r="283" spans="5:21" x14ac:dyDescent="0.2">
      <c r="E283" s="30" t="str">
        <f t="shared" si="80"/>
        <v>R</v>
      </c>
      <c r="F283" s="30" t="str">
        <f t="shared" si="80"/>
        <v>O</v>
      </c>
      <c r="G283" s="30" t="str">
        <f t="shared" ref="G283:H283" si="125">G277</f>
        <v>M</v>
      </c>
      <c r="H283" s="33" t="str">
        <f t="shared" si="99"/>
        <v>Mid</v>
      </c>
      <c r="I283" s="41">
        <f>I277+VLOOKUP(H283,Schedule!$B$17:$C$20,2,0)/24/60</f>
        <v>0.62708333333333344</v>
      </c>
      <c r="J283" s="30" t="str">
        <f t="shared" si="105"/>
        <v>ROM</v>
      </c>
      <c r="N283" s="43" t="s">
        <v>4252</v>
      </c>
      <c r="O283" s="43" t="s">
        <v>32</v>
      </c>
      <c r="P283" s="43" t="s">
        <v>31</v>
      </c>
      <c r="Q283" s="32" t="s">
        <v>37</v>
      </c>
      <c r="R283" s="44">
        <v>0.97430555555555576</v>
      </c>
      <c r="S283" s="43" t="s">
        <v>4257</v>
      </c>
      <c r="T283" s="32">
        <f t="shared" si="112"/>
        <v>30</v>
      </c>
      <c r="U283" s="32" t="str">
        <f t="shared" si="113"/>
        <v>RIJ30</v>
      </c>
    </row>
    <row r="284" spans="5:21" x14ac:dyDescent="0.2">
      <c r="E284" s="30" t="str">
        <f t="shared" ref="E284:F284" si="126">E278</f>
        <v>R</v>
      </c>
      <c r="F284" s="30" t="str">
        <f t="shared" si="126"/>
        <v>O</v>
      </c>
      <c r="G284" s="30" t="str">
        <f>G278</f>
        <v>H</v>
      </c>
      <c r="H284" s="33" t="str">
        <f t="shared" si="99"/>
        <v>Mid</v>
      </c>
      <c r="I284" s="41">
        <f>I278+VLOOKUP(H284,Schedule!$B$17:$C$20,2,0)/24/60</f>
        <v>0.62500000000000011</v>
      </c>
      <c r="J284" s="30" t="str">
        <f t="shared" si="105"/>
        <v>ROH</v>
      </c>
      <c r="N284" s="43" t="s">
        <v>4252</v>
      </c>
      <c r="O284" s="43" t="s">
        <v>32</v>
      </c>
      <c r="P284" s="43" t="s">
        <v>30</v>
      </c>
      <c r="Q284" s="32" t="s">
        <v>34</v>
      </c>
      <c r="R284" s="44">
        <v>0.3034722222222222</v>
      </c>
      <c r="S284" s="43" t="s">
        <v>4256</v>
      </c>
      <c r="T284" s="32">
        <f t="shared" si="112"/>
        <v>1</v>
      </c>
      <c r="U284" s="32" t="str">
        <f t="shared" si="113"/>
        <v>RIK1</v>
      </c>
    </row>
    <row r="285" spans="5:21" x14ac:dyDescent="0.2">
      <c r="E285" s="30" t="str">
        <f t="shared" si="80"/>
        <v>R</v>
      </c>
      <c r="F285" s="30" t="str">
        <f t="shared" si="80"/>
        <v>O</v>
      </c>
      <c r="G285" s="30" t="str">
        <f t="shared" ref="G285:H285" si="127">G279</f>
        <v>I</v>
      </c>
      <c r="H285" s="33" t="str">
        <f t="shared" si="99"/>
        <v>Mid</v>
      </c>
      <c r="I285" s="41">
        <f>I279+VLOOKUP(H285,Schedule!$B$17:$C$20,2,0)/24/60</f>
        <v>0.62777777777777799</v>
      </c>
      <c r="J285" s="30" t="str">
        <f t="shared" si="105"/>
        <v>ROI</v>
      </c>
      <c r="N285" s="43" t="s">
        <v>4252</v>
      </c>
      <c r="O285" s="43" t="s">
        <v>32</v>
      </c>
      <c r="P285" s="43" t="s">
        <v>30</v>
      </c>
      <c r="Q285" s="32" t="s">
        <v>34</v>
      </c>
      <c r="R285" s="44">
        <v>0.31736111111111109</v>
      </c>
      <c r="S285" s="43" t="s">
        <v>4256</v>
      </c>
      <c r="T285" s="32">
        <f t="shared" si="112"/>
        <v>2</v>
      </c>
      <c r="U285" s="32" t="str">
        <f t="shared" si="113"/>
        <v>RIK2</v>
      </c>
    </row>
    <row r="286" spans="5:21" x14ac:dyDescent="0.2">
      <c r="E286" s="30" t="str">
        <f t="shared" ref="E286:F349" si="128">E280</f>
        <v>R</v>
      </c>
      <c r="F286" s="30" t="str">
        <f t="shared" si="128"/>
        <v>O</v>
      </c>
      <c r="G286" s="30" t="str">
        <f t="shared" ref="G286:H286" si="129">G280</f>
        <v>J</v>
      </c>
      <c r="H286" s="33" t="str">
        <f t="shared" si="99"/>
        <v>Mid</v>
      </c>
      <c r="I286" s="41">
        <f>I280+VLOOKUP(H286,Schedule!$B$17:$C$20,2,0)/24/60</f>
        <v>0.63194444444444464</v>
      </c>
      <c r="J286" s="30" t="str">
        <f t="shared" si="105"/>
        <v>ROJ</v>
      </c>
      <c r="N286" s="43" t="s">
        <v>4252</v>
      </c>
      <c r="O286" s="43" t="s">
        <v>32</v>
      </c>
      <c r="P286" s="43" t="s">
        <v>30</v>
      </c>
      <c r="Q286" s="32" t="s">
        <v>34</v>
      </c>
      <c r="R286" s="44">
        <v>0.33124999999999999</v>
      </c>
      <c r="S286" s="43" t="s">
        <v>4256</v>
      </c>
      <c r="T286" s="32">
        <f t="shared" si="112"/>
        <v>3</v>
      </c>
      <c r="U286" s="32" t="str">
        <f t="shared" si="113"/>
        <v>RIK3</v>
      </c>
    </row>
    <row r="287" spans="5:21" x14ac:dyDescent="0.2">
      <c r="E287" s="30" t="str">
        <f t="shared" si="128"/>
        <v>R</v>
      </c>
      <c r="F287" s="30" t="str">
        <f t="shared" si="128"/>
        <v>O</v>
      </c>
      <c r="G287" s="30" t="str">
        <f t="shared" ref="G287:H287" si="130">G281</f>
        <v>K</v>
      </c>
      <c r="H287" s="33" t="str">
        <f t="shared" si="99"/>
        <v>Mid</v>
      </c>
      <c r="I287" s="41">
        <f>I281+VLOOKUP(H287,Schedule!$B$17:$C$20,2,0)/24/60</f>
        <v>0.63611111111111129</v>
      </c>
      <c r="J287" s="30" t="str">
        <f t="shared" si="105"/>
        <v>ROK</v>
      </c>
      <c r="N287" s="43" t="s">
        <v>4252</v>
      </c>
      <c r="O287" s="43" t="s">
        <v>32</v>
      </c>
      <c r="P287" s="43" t="s">
        <v>30</v>
      </c>
      <c r="Q287" s="32" t="s">
        <v>34</v>
      </c>
      <c r="R287" s="44">
        <v>0.34513888888888888</v>
      </c>
      <c r="S287" s="43" t="s">
        <v>4256</v>
      </c>
      <c r="T287" s="32">
        <f t="shared" si="112"/>
        <v>4</v>
      </c>
      <c r="U287" s="32" t="str">
        <f t="shared" si="113"/>
        <v>RIK4</v>
      </c>
    </row>
    <row r="288" spans="5:21" x14ac:dyDescent="0.2">
      <c r="E288" s="30" t="str">
        <f t="shared" si="128"/>
        <v>R</v>
      </c>
      <c r="F288" s="30" t="str">
        <f t="shared" si="128"/>
        <v>O</v>
      </c>
      <c r="G288" s="30" t="str">
        <f t="shared" ref="G288:H288" si="131">G282</f>
        <v>L</v>
      </c>
      <c r="H288" s="33" t="str">
        <f t="shared" si="99"/>
        <v>Mid</v>
      </c>
      <c r="I288" s="41">
        <f>I282+VLOOKUP(H288,Schedule!$B$17:$C$20,2,0)/24/60</f>
        <v>0.64097222222222239</v>
      </c>
      <c r="J288" s="30" t="str">
        <f t="shared" si="105"/>
        <v>ROL</v>
      </c>
      <c r="N288" s="43" t="s">
        <v>4252</v>
      </c>
      <c r="O288" s="43" t="s">
        <v>32</v>
      </c>
      <c r="P288" s="43" t="s">
        <v>30</v>
      </c>
      <c r="Q288" s="32" t="s">
        <v>34</v>
      </c>
      <c r="R288" s="44">
        <v>0.35902777777777778</v>
      </c>
      <c r="S288" s="43" t="s">
        <v>4256</v>
      </c>
      <c r="T288" s="32">
        <f t="shared" si="112"/>
        <v>5</v>
      </c>
      <c r="U288" s="32" t="str">
        <f t="shared" si="113"/>
        <v>RIK5</v>
      </c>
    </row>
    <row r="289" spans="5:21" x14ac:dyDescent="0.2">
      <c r="E289" s="30" t="str">
        <f t="shared" si="128"/>
        <v>R</v>
      </c>
      <c r="F289" s="30" t="str">
        <f t="shared" si="128"/>
        <v>O</v>
      </c>
      <c r="G289" s="30" t="str">
        <f t="shared" ref="G289:H289" si="132">G283</f>
        <v>M</v>
      </c>
      <c r="H289" s="33" t="str">
        <f t="shared" si="99"/>
        <v>Mid</v>
      </c>
      <c r="I289" s="41">
        <f>I283+VLOOKUP(H289,Schedule!$B$17:$C$20,2,0)/24/60</f>
        <v>0.64791666666666681</v>
      </c>
      <c r="J289" s="30" t="str">
        <f t="shared" si="105"/>
        <v>ROM</v>
      </c>
      <c r="N289" s="43" t="s">
        <v>4252</v>
      </c>
      <c r="O289" s="43" t="s">
        <v>32</v>
      </c>
      <c r="P289" s="43" t="s">
        <v>30</v>
      </c>
      <c r="Q289" s="32" t="s">
        <v>34</v>
      </c>
      <c r="R289" s="44">
        <v>0.37291666666666667</v>
      </c>
      <c r="S289" s="43" t="s">
        <v>4256</v>
      </c>
      <c r="T289" s="32">
        <f t="shared" si="112"/>
        <v>6</v>
      </c>
      <c r="U289" s="32" t="str">
        <f t="shared" si="113"/>
        <v>RIK6</v>
      </c>
    </row>
    <row r="290" spans="5:21" x14ac:dyDescent="0.2">
      <c r="E290" s="30" t="str">
        <f t="shared" ref="E290:F290" si="133">E284</f>
        <v>R</v>
      </c>
      <c r="F290" s="30" t="str">
        <f t="shared" si="133"/>
        <v>O</v>
      </c>
      <c r="G290" s="30" t="str">
        <f>G284</f>
        <v>H</v>
      </c>
      <c r="H290" s="33" t="str">
        <f t="shared" si="99"/>
        <v>Mid</v>
      </c>
      <c r="I290" s="41">
        <f>I284+VLOOKUP(H290,Schedule!$B$17:$C$20,2,0)/24/60</f>
        <v>0.64583333333333348</v>
      </c>
      <c r="J290" s="30" t="str">
        <f t="shared" si="105"/>
        <v>ROH</v>
      </c>
      <c r="N290" s="43" t="s">
        <v>4252</v>
      </c>
      <c r="O290" s="43" t="s">
        <v>32</v>
      </c>
      <c r="P290" s="43" t="s">
        <v>30</v>
      </c>
      <c r="Q290" s="32" t="s">
        <v>35</v>
      </c>
      <c r="R290" s="44">
        <v>0.38680555555555557</v>
      </c>
      <c r="S290" s="43" t="s">
        <v>4256</v>
      </c>
      <c r="T290" s="32">
        <f t="shared" si="112"/>
        <v>7</v>
      </c>
      <c r="U290" s="32" t="str">
        <f t="shared" si="113"/>
        <v>RIK7</v>
      </c>
    </row>
    <row r="291" spans="5:21" x14ac:dyDescent="0.2">
      <c r="E291" s="30" t="str">
        <f t="shared" si="128"/>
        <v>R</v>
      </c>
      <c r="F291" s="30" t="str">
        <f t="shared" si="128"/>
        <v>O</v>
      </c>
      <c r="G291" s="30" t="str">
        <f t="shared" ref="G291:H291" si="134">G285</f>
        <v>I</v>
      </c>
      <c r="H291" s="33" t="str">
        <f t="shared" si="99"/>
        <v>Mid</v>
      </c>
      <c r="I291" s="41">
        <f>I285+VLOOKUP(H291,Schedule!$B$17:$C$20,2,0)/24/60</f>
        <v>0.64861111111111136</v>
      </c>
      <c r="J291" s="30" t="str">
        <f t="shared" si="105"/>
        <v>ROI</v>
      </c>
      <c r="N291" s="43" t="s">
        <v>4252</v>
      </c>
      <c r="O291" s="43" t="s">
        <v>32</v>
      </c>
      <c r="P291" s="43" t="s">
        <v>30</v>
      </c>
      <c r="Q291" s="32" t="s">
        <v>35</v>
      </c>
      <c r="R291" s="44">
        <v>0.40763888888888888</v>
      </c>
      <c r="S291" s="43" t="s">
        <v>4256</v>
      </c>
      <c r="T291" s="32">
        <f t="shared" si="112"/>
        <v>8</v>
      </c>
      <c r="U291" s="32" t="str">
        <f t="shared" si="113"/>
        <v>RIK8</v>
      </c>
    </row>
    <row r="292" spans="5:21" x14ac:dyDescent="0.2">
      <c r="E292" s="30" t="str">
        <f t="shared" si="128"/>
        <v>R</v>
      </c>
      <c r="F292" s="30" t="str">
        <f t="shared" si="128"/>
        <v>O</v>
      </c>
      <c r="G292" s="30" t="str">
        <f t="shared" ref="G292:H292" si="135">G286</f>
        <v>J</v>
      </c>
      <c r="H292" s="33" t="str">
        <f t="shared" si="99"/>
        <v>Mid</v>
      </c>
      <c r="I292" s="41">
        <f>I286+VLOOKUP(H292,Schedule!$B$17:$C$20,2,0)/24/60</f>
        <v>0.65277777777777801</v>
      </c>
      <c r="J292" s="30" t="str">
        <f t="shared" si="105"/>
        <v>ROJ</v>
      </c>
      <c r="N292" s="43" t="s">
        <v>4252</v>
      </c>
      <c r="O292" s="43" t="s">
        <v>32</v>
      </c>
      <c r="P292" s="43" t="s">
        <v>30</v>
      </c>
      <c r="Q292" s="32" t="s">
        <v>35</v>
      </c>
      <c r="R292" s="44">
        <v>0.4284722222222222</v>
      </c>
      <c r="S292" s="43" t="s">
        <v>4256</v>
      </c>
      <c r="T292" s="32">
        <f t="shared" si="112"/>
        <v>9</v>
      </c>
      <c r="U292" s="32" t="str">
        <f t="shared" si="113"/>
        <v>RIK9</v>
      </c>
    </row>
    <row r="293" spans="5:21" x14ac:dyDescent="0.2">
      <c r="E293" s="30" t="str">
        <f t="shared" si="128"/>
        <v>R</v>
      </c>
      <c r="F293" s="30" t="str">
        <f t="shared" si="128"/>
        <v>O</v>
      </c>
      <c r="G293" s="30" t="str">
        <f t="shared" ref="G293:H293" si="136">G287</f>
        <v>K</v>
      </c>
      <c r="H293" s="33" t="str">
        <f t="shared" si="99"/>
        <v>Mid</v>
      </c>
      <c r="I293" s="41">
        <f>I287+VLOOKUP(H293,Schedule!$B$17:$C$20,2,0)/24/60</f>
        <v>0.65694444444444466</v>
      </c>
      <c r="J293" s="30" t="str">
        <f t="shared" si="105"/>
        <v>ROK</v>
      </c>
      <c r="N293" s="43" t="s">
        <v>4252</v>
      </c>
      <c r="O293" s="43" t="s">
        <v>32</v>
      </c>
      <c r="P293" s="43" t="s">
        <v>30</v>
      </c>
      <c r="Q293" s="32" t="s">
        <v>35</v>
      </c>
      <c r="R293" s="44">
        <v>0.44930555555555551</v>
      </c>
      <c r="S293" s="43" t="s">
        <v>4256</v>
      </c>
      <c r="T293" s="32">
        <f t="shared" si="112"/>
        <v>10</v>
      </c>
      <c r="U293" s="32" t="str">
        <f t="shared" si="113"/>
        <v>RIK10</v>
      </c>
    </row>
    <row r="294" spans="5:21" x14ac:dyDescent="0.2">
      <c r="E294" s="30" t="str">
        <f t="shared" si="128"/>
        <v>R</v>
      </c>
      <c r="F294" s="30" t="str">
        <f t="shared" si="128"/>
        <v>O</v>
      </c>
      <c r="G294" s="30" t="str">
        <f t="shared" ref="G294:H294" si="137">G288</f>
        <v>L</v>
      </c>
      <c r="H294" s="33" t="str">
        <f t="shared" si="99"/>
        <v>Mid</v>
      </c>
      <c r="I294" s="41">
        <f>I288+VLOOKUP(H294,Schedule!$B$17:$C$20,2,0)/24/60</f>
        <v>0.66180555555555576</v>
      </c>
      <c r="J294" s="30" t="str">
        <f t="shared" si="105"/>
        <v>ROL</v>
      </c>
      <c r="N294" s="43" t="s">
        <v>4252</v>
      </c>
      <c r="O294" s="43" t="s">
        <v>32</v>
      </c>
      <c r="P294" s="43" t="s">
        <v>30</v>
      </c>
      <c r="Q294" s="32" t="s">
        <v>35</v>
      </c>
      <c r="R294" s="44">
        <v>0.47013888888888883</v>
      </c>
      <c r="S294" s="43" t="s">
        <v>4256</v>
      </c>
      <c r="T294" s="32">
        <f t="shared" si="112"/>
        <v>11</v>
      </c>
      <c r="U294" s="32" t="str">
        <f t="shared" si="113"/>
        <v>RIK11</v>
      </c>
    </row>
    <row r="295" spans="5:21" x14ac:dyDescent="0.2">
      <c r="E295" s="30" t="str">
        <f t="shared" si="128"/>
        <v>R</v>
      </c>
      <c r="F295" s="30" t="str">
        <f t="shared" si="128"/>
        <v>O</v>
      </c>
      <c r="G295" s="30" t="str">
        <f t="shared" ref="G295:H295" si="138">G289</f>
        <v>M</v>
      </c>
      <c r="H295" s="33" t="str">
        <f t="shared" si="99"/>
        <v>Mid</v>
      </c>
      <c r="I295" s="41">
        <f>I289+VLOOKUP(H295,Schedule!$B$17:$C$20,2,0)/24/60</f>
        <v>0.66875000000000018</v>
      </c>
      <c r="J295" s="30" t="str">
        <f t="shared" si="105"/>
        <v>ROM</v>
      </c>
      <c r="N295" s="43" t="s">
        <v>4252</v>
      </c>
      <c r="O295" s="43" t="s">
        <v>32</v>
      </c>
      <c r="P295" s="43" t="s">
        <v>30</v>
      </c>
      <c r="Q295" s="32" t="s">
        <v>35</v>
      </c>
      <c r="R295" s="44">
        <v>0.49097222222222214</v>
      </c>
      <c r="S295" s="43" t="s">
        <v>4256</v>
      </c>
      <c r="T295" s="32">
        <f t="shared" si="112"/>
        <v>12</v>
      </c>
      <c r="U295" s="32" t="str">
        <f t="shared" si="113"/>
        <v>RIK12</v>
      </c>
    </row>
    <row r="296" spans="5:21" x14ac:dyDescent="0.2">
      <c r="E296" s="30" t="str">
        <f t="shared" ref="E296:F296" si="139">E290</f>
        <v>R</v>
      </c>
      <c r="F296" s="30" t="str">
        <f t="shared" si="139"/>
        <v>O</v>
      </c>
      <c r="G296" s="30" t="str">
        <f>G290</f>
        <v>H</v>
      </c>
      <c r="H296" s="33" t="str">
        <f t="shared" si="99"/>
        <v>Mid</v>
      </c>
      <c r="I296" s="41">
        <f>I290+VLOOKUP(H296,Schedule!$B$17:$C$20,2,0)/24/60</f>
        <v>0.66666666666666685</v>
      </c>
      <c r="J296" s="30" t="str">
        <f t="shared" si="105"/>
        <v>ROH</v>
      </c>
      <c r="N296" s="43" t="s">
        <v>4252</v>
      </c>
      <c r="O296" s="43" t="s">
        <v>32</v>
      </c>
      <c r="P296" s="43" t="s">
        <v>30</v>
      </c>
      <c r="Q296" s="32" t="s">
        <v>35</v>
      </c>
      <c r="R296" s="44">
        <v>0.51180555555555551</v>
      </c>
      <c r="S296" s="43" t="s">
        <v>4256</v>
      </c>
      <c r="T296" s="32">
        <f t="shared" si="112"/>
        <v>13</v>
      </c>
      <c r="U296" s="32" t="str">
        <f t="shared" si="113"/>
        <v>RIK13</v>
      </c>
    </row>
    <row r="297" spans="5:21" x14ac:dyDescent="0.2">
      <c r="E297" s="30" t="str">
        <f t="shared" si="128"/>
        <v>R</v>
      </c>
      <c r="F297" s="30" t="str">
        <f t="shared" si="128"/>
        <v>O</v>
      </c>
      <c r="G297" s="30" t="str">
        <f t="shared" ref="G297:H297" si="140">G291</f>
        <v>I</v>
      </c>
      <c r="H297" s="33" t="str">
        <f t="shared" si="99"/>
        <v>Mid</v>
      </c>
      <c r="I297" s="41">
        <f>I291+VLOOKUP(H297,Schedule!$B$17:$C$20,2,0)/24/60</f>
        <v>0.66944444444444473</v>
      </c>
      <c r="J297" s="30" t="str">
        <f t="shared" si="105"/>
        <v>ROI</v>
      </c>
      <c r="N297" s="43" t="s">
        <v>4252</v>
      </c>
      <c r="O297" s="43" t="s">
        <v>32</v>
      </c>
      <c r="P297" s="43" t="s">
        <v>30</v>
      </c>
      <c r="Q297" s="32" t="s">
        <v>35</v>
      </c>
      <c r="R297" s="44">
        <v>0.53263888888888888</v>
      </c>
      <c r="S297" s="43" t="s">
        <v>4256</v>
      </c>
      <c r="T297" s="32">
        <f t="shared" si="112"/>
        <v>14</v>
      </c>
      <c r="U297" s="32" t="str">
        <f t="shared" si="113"/>
        <v>RIK14</v>
      </c>
    </row>
    <row r="298" spans="5:21" x14ac:dyDescent="0.2">
      <c r="E298" s="30" t="str">
        <f t="shared" si="128"/>
        <v>R</v>
      </c>
      <c r="F298" s="30" t="str">
        <f t="shared" si="128"/>
        <v>O</v>
      </c>
      <c r="G298" s="30" t="str">
        <f t="shared" ref="G298:H298" si="141">G292</f>
        <v>J</v>
      </c>
      <c r="H298" s="33" t="str">
        <f t="shared" si="99"/>
        <v>Mid</v>
      </c>
      <c r="I298" s="41">
        <f>I292+VLOOKUP(H298,Schedule!$B$17:$C$20,2,0)/24/60</f>
        <v>0.67361111111111138</v>
      </c>
      <c r="J298" s="30" t="str">
        <f t="shared" si="105"/>
        <v>ROJ</v>
      </c>
      <c r="N298" s="43" t="s">
        <v>4252</v>
      </c>
      <c r="O298" s="43" t="s">
        <v>32</v>
      </c>
      <c r="P298" s="43" t="s">
        <v>30</v>
      </c>
      <c r="Q298" s="32" t="s">
        <v>35</v>
      </c>
      <c r="R298" s="44">
        <v>0.55347222222222225</v>
      </c>
      <c r="S298" s="43" t="s">
        <v>4256</v>
      </c>
      <c r="T298" s="32">
        <f t="shared" si="112"/>
        <v>15</v>
      </c>
      <c r="U298" s="32" t="str">
        <f t="shared" si="113"/>
        <v>RIK15</v>
      </c>
    </row>
    <row r="299" spans="5:21" x14ac:dyDescent="0.2">
      <c r="E299" s="30" t="str">
        <f t="shared" si="128"/>
        <v>R</v>
      </c>
      <c r="F299" s="30" t="str">
        <f t="shared" si="128"/>
        <v>O</v>
      </c>
      <c r="G299" s="30" t="str">
        <f t="shared" ref="G299:H299" si="142">G293</f>
        <v>K</v>
      </c>
      <c r="H299" s="33" t="str">
        <f t="shared" si="99"/>
        <v>Mid</v>
      </c>
      <c r="I299" s="41">
        <f>I293+VLOOKUP(H299,Schedule!$B$17:$C$20,2,0)/24/60</f>
        <v>0.67777777777777803</v>
      </c>
      <c r="J299" s="30" t="str">
        <f t="shared" si="105"/>
        <v>ROK</v>
      </c>
      <c r="N299" s="43" t="s">
        <v>4252</v>
      </c>
      <c r="O299" s="43" t="s">
        <v>32</v>
      </c>
      <c r="P299" s="43" t="s">
        <v>30</v>
      </c>
      <c r="Q299" s="32" t="s">
        <v>35</v>
      </c>
      <c r="R299" s="44">
        <v>0.57430555555555562</v>
      </c>
      <c r="S299" s="43" t="s">
        <v>4256</v>
      </c>
      <c r="T299" s="32">
        <f t="shared" si="112"/>
        <v>16</v>
      </c>
      <c r="U299" s="32" t="str">
        <f t="shared" si="113"/>
        <v>RIK16</v>
      </c>
    </row>
    <row r="300" spans="5:21" x14ac:dyDescent="0.2">
      <c r="E300" s="30" t="str">
        <f t="shared" si="128"/>
        <v>R</v>
      </c>
      <c r="F300" s="30" t="str">
        <f t="shared" si="128"/>
        <v>O</v>
      </c>
      <c r="G300" s="30" t="str">
        <f t="shared" ref="G300:H300" si="143">G294</f>
        <v>L</v>
      </c>
      <c r="H300" s="33" t="str">
        <f t="shared" si="99"/>
        <v>Mid</v>
      </c>
      <c r="I300" s="41">
        <f>I294+VLOOKUP(H300,Schedule!$B$17:$C$20,2,0)/24/60</f>
        <v>0.68263888888888913</v>
      </c>
      <c r="J300" s="30" t="str">
        <f t="shared" si="105"/>
        <v>ROL</v>
      </c>
      <c r="N300" s="43" t="s">
        <v>4252</v>
      </c>
      <c r="O300" s="43" t="s">
        <v>32</v>
      </c>
      <c r="P300" s="43" t="s">
        <v>30</v>
      </c>
      <c r="Q300" s="32" t="s">
        <v>35</v>
      </c>
      <c r="R300" s="44">
        <v>0.59513888888888899</v>
      </c>
      <c r="S300" s="43" t="s">
        <v>4256</v>
      </c>
      <c r="T300" s="32">
        <f t="shared" si="112"/>
        <v>17</v>
      </c>
      <c r="U300" s="32" t="str">
        <f t="shared" si="113"/>
        <v>RIK17</v>
      </c>
    </row>
    <row r="301" spans="5:21" x14ac:dyDescent="0.2">
      <c r="E301" s="30" t="str">
        <f t="shared" si="128"/>
        <v>R</v>
      </c>
      <c r="F301" s="30" t="str">
        <f t="shared" si="128"/>
        <v>O</v>
      </c>
      <c r="G301" s="30" t="str">
        <f t="shared" ref="G301:H301" si="144">G295</f>
        <v>M</v>
      </c>
      <c r="H301" s="33" t="str">
        <f t="shared" si="99"/>
        <v>Mid</v>
      </c>
      <c r="I301" s="41">
        <f>I295+VLOOKUP(H301,Schedule!$B$17:$C$20,2,0)/24/60</f>
        <v>0.68958333333333355</v>
      </c>
      <c r="J301" s="30" t="str">
        <f t="shared" si="105"/>
        <v>ROM</v>
      </c>
      <c r="N301" s="43" t="s">
        <v>4252</v>
      </c>
      <c r="O301" s="43" t="s">
        <v>32</v>
      </c>
      <c r="P301" s="43" t="s">
        <v>30</v>
      </c>
      <c r="Q301" s="32" t="s">
        <v>35</v>
      </c>
      <c r="R301" s="44">
        <v>0.61597222222222237</v>
      </c>
      <c r="S301" s="43" t="s">
        <v>4256</v>
      </c>
      <c r="T301" s="32">
        <f t="shared" si="112"/>
        <v>18</v>
      </c>
      <c r="U301" s="32" t="str">
        <f t="shared" si="113"/>
        <v>RIK18</v>
      </c>
    </row>
    <row r="302" spans="5:21" x14ac:dyDescent="0.2">
      <c r="E302" s="30" t="str">
        <f t="shared" ref="E302:F302" si="145">E296</f>
        <v>R</v>
      </c>
      <c r="F302" s="30" t="str">
        <f t="shared" si="145"/>
        <v>O</v>
      </c>
      <c r="G302" s="30" t="str">
        <f>G296</f>
        <v>H</v>
      </c>
      <c r="H302" s="33" t="str">
        <f t="shared" si="99"/>
        <v>Mid</v>
      </c>
      <c r="I302" s="41">
        <f>I296+VLOOKUP(H302,Schedule!$B$17:$C$20,2,0)/24/60</f>
        <v>0.68750000000000022</v>
      </c>
      <c r="J302" s="30" t="str">
        <f t="shared" si="105"/>
        <v>ROH</v>
      </c>
      <c r="N302" s="43" t="s">
        <v>4252</v>
      </c>
      <c r="O302" s="43" t="s">
        <v>32</v>
      </c>
      <c r="P302" s="43" t="s">
        <v>30</v>
      </c>
      <c r="Q302" s="32" t="s">
        <v>35</v>
      </c>
      <c r="R302" s="44">
        <v>0.63680555555555574</v>
      </c>
      <c r="S302" s="43" t="s">
        <v>4256</v>
      </c>
      <c r="T302" s="32">
        <f t="shared" si="112"/>
        <v>19</v>
      </c>
      <c r="U302" s="32" t="str">
        <f t="shared" si="113"/>
        <v>RIK19</v>
      </c>
    </row>
    <row r="303" spans="5:21" x14ac:dyDescent="0.2">
      <c r="E303" s="30" t="str">
        <f t="shared" si="128"/>
        <v>R</v>
      </c>
      <c r="F303" s="30" t="str">
        <f t="shared" si="128"/>
        <v>O</v>
      </c>
      <c r="G303" s="30" t="str">
        <f t="shared" ref="G303:H303" si="146">G297</f>
        <v>I</v>
      </c>
      <c r="H303" s="33" t="str">
        <f t="shared" si="99"/>
        <v>Mid</v>
      </c>
      <c r="I303" s="41">
        <f>I297+VLOOKUP(H303,Schedule!$B$17:$C$20,2,0)/24/60</f>
        <v>0.6902777777777781</v>
      </c>
      <c r="J303" s="30" t="str">
        <f t="shared" si="105"/>
        <v>ROI</v>
      </c>
      <c r="N303" s="43" t="s">
        <v>4252</v>
      </c>
      <c r="O303" s="43" t="s">
        <v>32</v>
      </c>
      <c r="P303" s="43" t="s">
        <v>30</v>
      </c>
      <c r="Q303" s="32" t="s">
        <v>35</v>
      </c>
      <c r="R303" s="44">
        <v>0.65763888888888911</v>
      </c>
      <c r="S303" s="43" t="s">
        <v>4256</v>
      </c>
      <c r="T303" s="32">
        <f t="shared" si="112"/>
        <v>20</v>
      </c>
      <c r="U303" s="32" t="str">
        <f t="shared" si="113"/>
        <v>RIK20</v>
      </c>
    </row>
    <row r="304" spans="5:21" x14ac:dyDescent="0.2">
      <c r="E304" s="30" t="str">
        <f t="shared" si="128"/>
        <v>R</v>
      </c>
      <c r="F304" s="30" t="str">
        <f t="shared" si="128"/>
        <v>O</v>
      </c>
      <c r="G304" s="30" t="str">
        <f t="shared" ref="G304:H304" si="147">G298</f>
        <v>J</v>
      </c>
      <c r="H304" s="33" t="str">
        <f t="shared" si="99"/>
        <v>Mid</v>
      </c>
      <c r="I304" s="41">
        <f>I298+VLOOKUP(H304,Schedule!$B$17:$C$20,2,0)/24/60</f>
        <v>0.69444444444444475</v>
      </c>
      <c r="J304" s="30" t="str">
        <f t="shared" si="105"/>
        <v>ROJ</v>
      </c>
      <c r="N304" s="43" t="s">
        <v>4252</v>
      </c>
      <c r="O304" s="43" t="s">
        <v>32</v>
      </c>
      <c r="P304" s="43" t="s">
        <v>30</v>
      </c>
      <c r="Q304" s="32" t="s">
        <v>35</v>
      </c>
      <c r="R304" s="44">
        <v>0.67847222222222248</v>
      </c>
      <c r="S304" s="43" t="s">
        <v>4256</v>
      </c>
      <c r="T304" s="32">
        <f t="shared" si="112"/>
        <v>21</v>
      </c>
      <c r="U304" s="32" t="str">
        <f t="shared" si="113"/>
        <v>RIK21</v>
      </c>
    </row>
    <row r="305" spans="5:21" x14ac:dyDescent="0.2">
      <c r="E305" s="30" t="str">
        <f t="shared" si="128"/>
        <v>R</v>
      </c>
      <c r="F305" s="30" t="str">
        <f t="shared" si="128"/>
        <v>O</v>
      </c>
      <c r="G305" s="30" t="str">
        <f t="shared" ref="G305:H305" si="148">G299</f>
        <v>K</v>
      </c>
      <c r="H305" s="33" t="str">
        <f t="shared" si="99"/>
        <v>Mid</v>
      </c>
      <c r="I305" s="41">
        <f>I299+VLOOKUP(H305,Schedule!$B$17:$C$20,2,0)/24/60</f>
        <v>0.6986111111111114</v>
      </c>
      <c r="J305" s="30" t="str">
        <f t="shared" si="105"/>
        <v>ROK</v>
      </c>
      <c r="N305" s="43" t="s">
        <v>4252</v>
      </c>
      <c r="O305" s="43" t="s">
        <v>32</v>
      </c>
      <c r="P305" s="43" t="s">
        <v>30</v>
      </c>
      <c r="Q305" s="32" t="s">
        <v>35</v>
      </c>
      <c r="R305" s="44">
        <v>0.69930555555555585</v>
      </c>
      <c r="S305" s="43" t="s">
        <v>4256</v>
      </c>
      <c r="T305" s="32">
        <f t="shared" si="112"/>
        <v>22</v>
      </c>
      <c r="U305" s="32" t="str">
        <f t="shared" si="113"/>
        <v>RIK22</v>
      </c>
    </row>
    <row r="306" spans="5:21" x14ac:dyDescent="0.2">
      <c r="E306" s="30" t="str">
        <f t="shared" si="128"/>
        <v>R</v>
      </c>
      <c r="F306" s="30" t="str">
        <f t="shared" si="128"/>
        <v>O</v>
      </c>
      <c r="G306" s="30" t="str">
        <f t="shared" ref="G306:H306" si="149">G300</f>
        <v>L</v>
      </c>
      <c r="H306" s="33" t="str">
        <f t="shared" si="99"/>
        <v>Mid</v>
      </c>
      <c r="I306" s="41">
        <f>I300+VLOOKUP(H306,Schedule!$B$17:$C$20,2,0)/24/60</f>
        <v>0.7034722222222225</v>
      </c>
      <c r="J306" s="30" t="str">
        <f t="shared" si="105"/>
        <v>ROL</v>
      </c>
      <c r="N306" s="43" t="s">
        <v>4252</v>
      </c>
      <c r="O306" s="43" t="s">
        <v>32</v>
      </c>
      <c r="P306" s="43" t="s">
        <v>30</v>
      </c>
      <c r="Q306" s="32" t="s">
        <v>36</v>
      </c>
      <c r="R306" s="44">
        <v>0.72013888888888922</v>
      </c>
      <c r="S306" s="43" t="s">
        <v>4256</v>
      </c>
      <c r="T306" s="32">
        <f t="shared" si="112"/>
        <v>23</v>
      </c>
      <c r="U306" s="32" t="str">
        <f t="shared" si="113"/>
        <v>RIK23</v>
      </c>
    </row>
    <row r="307" spans="5:21" x14ac:dyDescent="0.2">
      <c r="E307" s="30" t="str">
        <f t="shared" si="128"/>
        <v>R</v>
      </c>
      <c r="F307" s="30" t="str">
        <f t="shared" si="128"/>
        <v>O</v>
      </c>
      <c r="G307" s="30" t="str">
        <f t="shared" ref="G307:H307" si="150">G301</f>
        <v>M</v>
      </c>
      <c r="H307" s="33" t="str">
        <f t="shared" si="99"/>
        <v>Mid</v>
      </c>
      <c r="I307" s="41">
        <f>I301+VLOOKUP(H307,Schedule!$B$17:$C$20,2,0)/24/60</f>
        <v>0.71041666666666692</v>
      </c>
      <c r="J307" s="30" t="str">
        <f t="shared" si="105"/>
        <v>ROM</v>
      </c>
      <c r="N307" s="43" t="s">
        <v>4252</v>
      </c>
      <c r="O307" s="43" t="s">
        <v>32</v>
      </c>
      <c r="P307" s="43" t="s">
        <v>30</v>
      </c>
      <c r="Q307" s="32" t="s">
        <v>36</v>
      </c>
      <c r="R307" s="44">
        <v>0.74791666666666701</v>
      </c>
      <c r="S307" s="43" t="s">
        <v>4256</v>
      </c>
      <c r="T307" s="32">
        <f t="shared" si="112"/>
        <v>24</v>
      </c>
      <c r="U307" s="32" t="str">
        <f t="shared" si="113"/>
        <v>RIK24</v>
      </c>
    </row>
    <row r="308" spans="5:21" x14ac:dyDescent="0.2">
      <c r="E308" s="30" t="str">
        <f t="shared" ref="E308:F308" si="151">E302</f>
        <v>R</v>
      </c>
      <c r="F308" s="30" t="str">
        <f t="shared" si="151"/>
        <v>O</v>
      </c>
      <c r="G308" s="30" t="str">
        <f>G302</f>
        <v>H</v>
      </c>
      <c r="H308" s="33" t="s">
        <v>36</v>
      </c>
      <c r="I308" s="41">
        <v>0.70833333333333359</v>
      </c>
      <c r="J308" s="30" t="str">
        <f t="shared" si="105"/>
        <v>ROH</v>
      </c>
      <c r="N308" s="43" t="s">
        <v>4252</v>
      </c>
      <c r="O308" s="43" t="s">
        <v>32</v>
      </c>
      <c r="P308" s="43" t="s">
        <v>30</v>
      </c>
      <c r="Q308" s="32" t="s">
        <v>36</v>
      </c>
      <c r="R308" s="44">
        <v>0.7756944444444448</v>
      </c>
      <c r="S308" s="43" t="s">
        <v>4256</v>
      </c>
      <c r="T308" s="32">
        <f t="shared" si="112"/>
        <v>25</v>
      </c>
      <c r="U308" s="32" t="str">
        <f t="shared" si="113"/>
        <v>RIK25</v>
      </c>
    </row>
    <row r="309" spans="5:21" x14ac:dyDescent="0.2">
      <c r="E309" s="30" t="str">
        <f t="shared" si="128"/>
        <v>R</v>
      </c>
      <c r="F309" s="30" t="str">
        <f t="shared" si="128"/>
        <v>O</v>
      </c>
      <c r="G309" s="30" t="str">
        <f t="shared" ref="G309:H309" si="152">G303</f>
        <v>I</v>
      </c>
      <c r="H309" s="33" t="s">
        <v>36</v>
      </c>
      <c r="I309" s="41">
        <v>0.71111111111111147</v>
      </c>
      <c r="J309" s="30" t="str">
        <f t="shared" si="105"/>
        <v>ROI</v>
      </c>
      <c r="N309" s="43" t="s">
        <v>4252</v>
      </c>
      <c r="O309" s="43" t="s">
        <v>32</v>
      </c>
      <c r="P309" s="43" t="s">
        <v>30</v>
      </c>
      <c r="Q309" s="32" t="s">
        <v>37</v>
      </c>
      <c r="R309" s="44">
        <v>0.80347222222222259</v>
      </c>
      <c r="S309" s="43" t="s">
        <v>4256</v>
      </c>
      <c r="T309" s="32">
        <f t="shared" si="112"/>
        <v>26</v>
      </c>
      <c r="U309" s="32" t="str">
        <f t="shared" si="113"/>
        <v>RIK26</v>
      </c>
    </row>
    <row r="310" spans="5:21" x14ac:dyDescent="0.2">
      <c r="E310" s="30" t="str">
        <f t="shared" si="128"/>
        <v>R</v>
      </c>
      <c r="F310" s="30" t="str">
        <f t="shared" si="128"/>
        <v>O</v>
      </c>
      <c r="G310" s="30" t="str">
        <f t="shared" ref="G310:H310" si="153">G304</f>
        <v>J</v>
      </c>
      <c r="H310" s="33" t="s">
        <v>36</v>
      </c>
      <c r="I310" s="41">
        <v>0.71527777777777812</v>
      </c>
      <c r="J310" s="30" t="str">
        <f t="shared" si="105"/>
        <v>ROJ</v>
      </c>
      <c r="N310" s="43" t="s">
        <v>4252</v>
      </c>
      <c r="O310" s="43" t="s">
        <v>32</v>
      </c>
      <c r="P310" s="43" t="s">
        <v>30</v>
      </c>
      <c r="Q310" s="32" t="s">
        <v>37</v>
      </c>
      <c r="R310" s="44">
        <v>0.84513888888888922</v>
      </c>
      <c r="S310" s="43" t="s">
        <v>4256</v>
      </c>
      <c r="T310" s="32">
        <f t="shared" si="112"/>
        <v>27</v>
      </c>
      <c r="U310" s="32" t="str">
        <f t="shared" si="113"/>
        <v>RIK27</v>
      </c>
    </row>
    <row r="311" spans="5:21" x14ac:dyDescent="0.2">
      <c r="E311" s="30" t="str">
        <f t="shared" si="128"/>
        <v>R</v>
      </c>
      <c r="F311" s="30" t="str">
        <f t="shared" si="128"/>
        <v>O</v>
      </c>
      <c r="G311" s="30" t="str">
        <f t="shared" ref="G311:H311" si="154">G305</f>
        <v>K</v>
      </c>
      <c r="H311" s="33" t="s">
        <v>36</v>
      </c>
      <c r="I311" s="41">
        <v>0.71944444444444478</v>
      </c>
      <c r="J311" s="30" t="str">
        <f t="shared" si="105"/>
        <v>ROK</v>
      </c>
      <c r="N311" s="43" t="s">
        <v>4252</v>
      </c>
      <c r="O311" s="43" t="s">
        <v>32</v>
      </c>
      <c r="P311" s="43" t="s">
        <v>30</v>
      </c>
      <c r="Q311" s="32" t="s">
        <v>37</v>
      </c>
      <c r="R311" s="44">
        <v>0.88680555555555585</v>
      </c>
      <c r="S311" s="43" t="s">
        <v>4256</v>
      </c>
      <c r="T311" s="32">
        <f t="shared" si="112"/>
        <v>28</v>
      </c>
      <c r="U311" s="32" t="str">
        <f t="shared" si="113"/>
        <v>RIK28</v>
      </c>
    </row>
    <row r="312" spans="5:21" x14ac:dyDescent="0.2">
      <c r="E312" s="30" t="str">
        <f t="shared" si="128"/>
        <v>R</v>
      </c>
      <c r="F312" s="30" t="str">
        <f t="shared" si="128"/>
        <v>O</v>
      </c>
      <c r="G312" s="30" t="str">
        <f t="shared" ref="G312:H312" si="155">G306</f>
        <v>L</v>
      </c>
      <c r="H312" s="33" t="s">
        <v>36</v>
      </c>
      <c r="I312" s="41">
        <v>0.72430555555555587</v>
      </c>
      <c r="J312" s="30" t="str">
        <f t="shared" si="105"/>
        <v>ROL</v>
      </c>
      <c r="N312" s="43" t="s">
        <v>4252</v>
      </c>
      <c r="O312" s="43" t="s">
        <v>32</v>
      </c>
      <c r="P312" s="43" t="s">
        <v>30</v>
      </c>
      <c r="Q312" s="32" t="s">
        <v>37</v>
      </c>
      <c r="R312" s="44">
        <v>0.92847222222222248</v>
      </c>
      <c r="S312" s="43" t="s">
        <v>4256</v>
      </c>
      <c r="T312" s="32">
        <f t="shared" si="112"/>
        <v>29</v>
      </c>
      <c r="U312" s="32" t="str">
        <f t="shared" si="113"/>
        <v>RIK29</v>
      </c>
    </row>
    <row r="313" spans="5:21" x14ac:dyDescent="0.2">
      <c r="E313" s="30" t="str">
        <f t="shared" si="128"/>
        <v>R</v>
      </c>
      <c r="F313" s="30" t="str">
        <f t="shared" si="128"/>
        <v>O</v>
      </c>
      <c r="G313" s="30" t="str">
        <f t="shared" ref="G313:H313" si="156">G307</f>
        <v>M</v>
      </c>
      <c r="H313" s="33" t="s">
        <v>36</v>
      </c>
      <c r="I313" s="41">
        <v>0.73125000000000029</v>
      </c>
      <c r="J313" s="30" t="str">
        <f t="shared" si="105"/>
        <v>ROM</v>
      </c>
      <c r="N313" s="43" t="s">
        <v>4252</v>
      </c>
      <c r="O313" s="43" t="s">
        <v>32</v>
      </c>
      <c r="P313" s="43" t="s">
        <v>30</v>
      </c>
      <c r="Q313" s="32" t="s">
        <v>37</v>
      </c>
      <c r="R313" s="44">
        <v>0.97013888888888911</v>
      </c>
      <c r="S313" s="43" t="s">
        <v>4256</v>
      </c>
      <c r="T313" s="32">
        <f t="shared" si="112"/>
        <v>30</v>
      </c>
      <c r="U313" s="32" t="str">
        <f t="shared" si="113"/>
        <v>RIK30</v>
      </c>
    </row>
    <row r="314" spans="5:21" x14ac:dyDescent="0.2">
      <c r="E314" s="30" t="str">
        <f t="shared" ref="E314:F314" si="157">E308</f>
        <v>R</v>
      </c>
      <c r="F314" s="30" t="str">
        <f t="shared" si="157"/>
        <v>O</v>
      </c>
      <c r="G314" s="30" t="str">
        <f>G308</f>
        <v>H</v>
      </c>
      <c r="H314" s="33" t="str">
        <f t="shared" si="99"/>
        <v>PM</v>
      </c>
      <c r="I314" s="41">
        <f>I308+VLOOKUP(H314,Schedule!$B$17:$C$20,2,0)/24/60</f>
        <v>0.72222222222222243</v>
      </c>
      <c r="J314" s="30" t="str">
        <f t="shared" si="105"/>
        <v>ROH</v>
      </c>
      <c r="N314" s="43" t="s">
        <v>4252</v>
      </c>
      <c r="O314" s="43" t="s">
        <v>32</v>
      </c>
      <c r="P314" s="43" t="s">
        <v>29</v>
      </c>
      <c r="Q314" s="32" t="s">
        <v>34</v>
      </c>
      <c r="R314" s="44">
        <v>0.2986111111111111</v>
      </c>
      <c r="S314" s="43" t="s">
        <v>4255</v>
      </c>
      <c r="T314" s="32">
        <f t="shared" si="112"/>
        <v>1</v>
      </c>
      <c r="U314" s="32" t="str">
        <f t="shared" si="113"/>
        <v>RIL1</v>
      </c>
    </row>
    <row r="315" spans="5:21" x14ac:dyDescent="0.2">
      <c r="E315" s="30" t="str">
        <f t="shared" si="128"/>
        <v>R</v>
      </c>
      <c r="F315" s="30" t="str">
        <f t="shared" si="128"/>
        <v>O</v>
      </c>
      <c r="G315" s="30" t="str">
        <f t="shared" ref="G315:H315" si="158">G309</f>
        <v>I</v>
      </c>
      <c r="H315" s="33" t="str">
        <f t="shared" si="99"/>
        <v>PM</v>
      </c>
      <c r="I315" s="41">
        <f>I309+VLOOKUP(H315,Schedule!$B$17:$C$20,2,0)/24/60</f>
        <v>0.72500000000000031</v>
      </c>
      <c r="J315" s="30" t="str">
        <f t="shared" si="105"/>
        <v>ROI</v>
      </c>
      <c r="N315" s="43" t="s">
        <v>4252</v>
      </c>
      <c r="O315" s="43" t="s">
        <v>32</v>
      </c>
      <c r="P315" s="43" t="s">
        <v>29</v>
      </c>
      <c r="Q315" s="32" t="s">
        <v>34</v>
      </c>
      <c r="R315" s="44">
        <v>0.3125</v>
      </c>
      <c r="S315" s="43" t="s">
        <v>4255</v>
      </c>
      <c r="T315" s="32">
        <f t="shared" si="112"/>
        <v>2</v>
      </c>
      <c r="U315" s="32" t="str">
        <f t="shared" si="113"/>
        <v>RIL2</v>
      </c>
    </row>
    <row r="316" spans="5:21" x14ac:dyDescent="0.2">
      <c r="E316" s="30" t="str">
        <f t="shared" si="128"/>
        <v>R</v>
      </c>
      <c r="F316" s="30" t="str">
        <f t="shared" si="128"/>
        <v>O</v>
      </c>
      <c r="G316" s="30" t="str">
        <f t="shared" ref="G316:H316" si="159">G310</f>
        <v>J</v>
      </c>
      <c r="H316" s="33" t="str">
        <f t="shared" si="99"/>
        <v>PM</v>
      </c>
      <c r="I316" s="41">
        <f>I310+VLOOKUP(H316,Schedule!$B$17:$C$20,2,0)/24/60</f>
        <v>0.72916666666666696</v>
      </c>
      <c r="J316" s="30" t="str">
        <f t="shared" si="105"/>
        <v>ROJ</v>
      </c>
      <c r="N316" s="43" t="s">
        <v>4252</v>
      </c>
      <c r="O316" s="43" t="s">
        <v>32</v>
      </c>
      <c r="P316" s="43" t="s">
        <v>29</v>
      </c>
      <c r="Q316" s="32" t="s">
        <v>34</v>
      </c>
      <c r="R316" s="44">
        <v>0.3263888888888889</v>
      </c>
      <c r="S316" s="43" t="s">
        <v>4255</v>
      </c>
      <c r="T316" s="32">
        <f t="shared" si="112"/>
        <v>3</v>
      </c>
      <c r="U316" s="32" t="str">
        <f t="shared" si="113"/>
        <v>RIL3</v>
      </c>
    </row>
    <row r="317" spans="5:21" x14ac:dyDescent="0.2">
      <c r="E317" s="30" t="str">
        <f t="shared" si="128"/>
        <v>R</v>
      </c>
      <c r="F317" s="30" t="str">
        <f t="shared" si="128"/>
        <v>O</v>
      </c>
      <c r="G317" s="30" t="str">
        <f t="shared" ref="G317:H317" si="160">G311</f>
        <v>K</v>
      </c>
      <c r="H317" s="33" t="str">
        <f t="shared" si="99"/>
        <v>PM</v>
      </c>
      <c r="I317" s="41">
        <f>I311+VLOOKUP(H317,Schedule!$B$17:$C$20,2,0)/24/60</f>
        <v>0.73333333333333361</v>
      </c>
      <c r="J317" s="30" t="str">
        <f t="shared" si="105"/>
        <v>ROK</v>
      </c>
      <c r="N317" s="43" t="s">
        <v>4252</v>
      </c>
      <c r="O317" s="43" t="s">
        <v>32</v>
      </c>
      <c r="P317" s="43" t="s">
        <v>29</v>
      </c>
      <c r="Q317" s="32" t="s">
        <v>34</v>
      </c>
      <c r="R317" s="44">
        <v>0.34027777777777779</v>
      </c>
      <c r="S317" s="43" t="s">
        <v>4255</v>
      </c>
      <c r="T317" s="32">
        <f t="shared" si="112"/>
        <v>4</v>
      </c>
      <c r="U317" s="32" t="str">
        <f t="shared" si="113"/>
        <v>RIL4</v>
      </c>
    </row>
    <row r="318" spans="5:21" x14ac:dyDescent="0.2">
      <c r="E318" s="30" t="str">
        <f t="shared" si="128"/>
        <v>R</v>
      </c>
      <c r="F318" s="30" t="str">
        <f t="shared" si="128"/>
        <v>O</v>
      </c>
      <c r="G318" s="30" t="str">
        <f t="shared" ref="G318:H318" si="161">G312</f>
        <v>L</v>
      </c>
      <c r="H318" s="33" t="str">
        <f t="shared" si="99"/>
        <v>PM</v>
      </c>
      <c r="I318" s="41">
        <f>I312+VLOOKUP(H318,Schedule!$B$17:$C$20,2,0)/24/60</f>
        <v>0.73819444444444471</v>
      </c>
      <c r="J318" s="30" t="str">
        <f t="shared" si="105"/>
        <v>ROL</v>
      </c>
      <c r="N318" s="43" t="s">
        <v>4252</v>
      </c>
      <c r="O318" s="43" t="s">
        <v>32</v>
      </c>
      <c r="P318" s="43" t="s">
        <v>29</v>
      </c>
      <c r="Q318" s="32" t="s">
        <v>34</v>
      </c>
      <c r="R318" s="44">
        <v>0.35416666666666669</v>
      </c>
      <c r="S318" s="43" t="s">
        <v>4255</v>
      </c>
      <c r="T318" s="32">
        <f t="shared" si="112"/>
        <v>5</v>
      </c>
      <c r="U318" s="32" t="str">
        <f t="shared" si="113"/>
        <v>RIL5</v>
      </c>
    </row>
    <row r="319" spans="5:21" x14ac:dyDescent="0.2">
      <c r="E319" s="30" t="str">
        <f t="shared" si="128"/>
        <v>R</v>
      </c>
      <c r="F319" s="30" t="str">
        <f t="shared" si="128"/>
        <v>O</v>
      </c>
      <c r="G319" s="30" t="str">
        <f t="shared" ref="G319:H319" si="162">G313</f>
        <v>M</v>
      </c>
      <c r="H319" s="33" t="str">
        <f t="shared" si="99"/>
        <v>PM</v>
      </c>
      <c r="I319" s="41">
        <f>I313+VLOOKUP(H319,Schedule!$B$17:$C$20,2,0)/24/60</f>
        <v>0.74513888888888913</v>
      </c>
      <c r="J319" s="30" t="str">
        <f t="shared" si="105"/>
        <v>ROM</v>
      </c>
      <c r="N319" s="43" t="s">
        <v>4252</v>
      </c>
      <c r="O319" s="43" t="s">
        <v>32</v>
      </c>
      <c r="P319" s="43" t="s">
        <v>29</v>
      </c>
      <c r="Q319" s="32" t="s">
        <v>34</v>
      </c>
      <c r="R319" s="44">
        <v>0.36805555555555558</v>
      </c>
      <c r="S319" s="43" t="s">
        <v>4255</v>
      </c>
      <c r="T319" s="32">
        <f t="shared" si="112"/>
        <v>6</v>
      </c>
      <c r="U319" s="32" t="str">
        <f t="shared" si="113"/>
        <v>RIL6</v>
      </c>
    </row>
    <row r="320" spans="5:21" x14ac:dyDescent="0.2">
      <c r="E320" s="30" t="str">
        <f t="shared" ref="E320:F320" si="163">E314</f>
        <v>R</v>
      </c>
      <c r="F320" s="30" t="str">
        <f t="shared" si="163"/>
        <v>O</v>
      </c>
      <c r="G320" s="30" t="str">
        <f>G314</f>
        <v>H</v>
      </c>
      <c r="H320" s="33" t="str">
        <f t="shared" si="99"/>
        <v>PM</v>
      </c>
      <c r="I320" s="41">
        <f>I314+VLOOKUP(H320,Schedule!$B$17:$C$20,2,0)/24/60</f>
        <v>0.73611111111111127</v>
      </c>
      <c r="J320" s="30" t="str">
        <f t="shared" si="105"/>
        <v>ROH</v>
      </c>
      <c r="N320" s="43" t="s">
        <v>4252</v>
      </c>
      <c r="O320" s="43" t="s">
        <v>32</v>
      </c>
      <c r="P320" s="43" t="s">
        <v>29</v>
      </c>
      <c r="Q320" s="32" t="s">
        <v>35</v>
      </c>
      <c r="R320" s="44">
        <v>0.38194444444444448</v>
      </c>
      <c r="S320" s="43" t="s">
        <v>4255</v>
      </c>
      <c r="T320" s="32">
        <f t="shared" si="112"/>
        <v>7</v>
      </c>
      <c r="U320" s="32" t="str">
        <f t="shared" si="113"/>
        <v>RIL7</v>
      </c>
    </row>
    <row r="321" spans="5:21" x14ac:dyDescent="0.2">
      <c r="E321" s="30" t="str">
        <f t="shared" si="128"/>
        <v>R</v>
      </c>
      <c r="F321" s="30" t="str">
        <f t="shared" si="128"/>
        <v>O</v>
      </c>
      <c r="G321" s="30" t="str">
        <f t="shared" ref="G321:H321" si="164">G315</f>
        <v>I</v>
      </c>
      <c r="H321" s="33" t="str">
        <f t="shared" si="99"/>
        <v>PM</v>
      </c>
      <c r="I321" s="41">
        <f>I315+VLOOKUP(H321,Schedule!$B$17:$C$20,2,0)/24/60</f>
        <v>0.73888888888888915</v>
      </c>
      <c r="J321" s="30" t="str">
        <f t="shared" si="105"/>
        <v>ROI</v>
      </c>
      <c r="N321" s="43" t="s">
        <v>4252</v>
      </c>
      <c r="O321" s="43" t="s">
        <v>32</v>
      </c>
      <c r="P321" s="43" t="s">
        <v>29</v>
      </c>
      <c r="Q321" s="32" t="s">
        <v>35</v>
      </c>
      <c r="R321" s="44">
        <v>0.40277777777777779</v>
      </c>
      <c r="S321" s="43" t="s">
        <v>4255</v>
      </c>
      <c r="T321" s="32">
        <f t="shared" si="112"/>
        <v>8</v>
      </c>
      <c r="U321" s="32" t="str">
        <f t="shared" si="113"/>
        <v>RIL8</v>
      </c>
    </row>
    <row r="322" spans="5:21" x14ac:dyDescent="0.2">
      <c r="E322" s="30" t="str">
        <f t="shared" si="128"/>
        <v>R</v>
      </c>
      <c r="F322" s="30" t="str">
        <f t="shared" si="128"/>
        <v>O</v>
      </c>
      <c r="G322" s="30" t="str">
        <f t="shared" ref="G322:H322" si="165">G316</f>
        <v>J</v>
      </c>
      <c r="H322" s="33" t="str">
        <f t="shared" si="99"/>
        <v>PM</v>
      </c>
      <c r="I322" s="41">
        <f>I316+VLOOKUP(H322,Schedule!$B$17:$C$20,2,0)/24/60</f>
        <v>0.7430555555555558</v>
      </c>
      <c r="J322" s="30" t="str">
        <f t="shared" si="105"/>
        <v>ROJ</v>
      </c>
      <c r="N322" s="43" t="s">
        <v>4252</v>
      </c>
      <c r="O322" s="43" t="s">
        <v>32</v>
      </c>
      <c r="P322" s="43" t="s">
        <v>29</v>
      </c>
      <c r="Q322" s="32" t="s">
        <v>35</v>
      </c>
      <c r="R322" s="44">
        <v>0.4236111111111111</v>
      </c>
      <c r="S322" s="43" t="s">
        <v>4255</v>
      </c>
      <c r="T322" s="32">
        <f t="shared" si="112"/>
        <v>9</v>
      </c>
      <c r="U322" s="32" t="str">
        <f t="shared" si="113"/>
        <v>RIL9</v>
      </c>
    </row>
    <row r="323" spans="5:21" x14ac:dyDescent="0.2">
      <c r="E323" s="30" t="str">
        <f t="shared" si="128"/>
        <v>R</v>
      </c>
      <c r="F323" s="30" t="str">
        <f t="shared" si="128"/>
        <v>O</v>
      </c>
      <c r="G323" s="30" t="str">
        <f t="shared" ref="G323:H323" si="166">G317</f>
        <v>K</v>
      </c>
      <c r="H323" s="33" t="str">
        <f t="shared" si="99"/>
        <v>PM</v>
      </c>
      <c r="I323" s="41">
        <f>I317+VLOOKUP(H323,Schedule!$B$17:$C$20,2,0)/24/60</f>
        <v>0.74722222222222245</v>
      </c>
      <c r="J323" s="30" t="str">
        <f t="shared" si="105"/>
        <v>ROK</v>
      </c>
      <c r="N323" s="43" t="s">
        <v>4252</v>
      </c>
      <c r="O323" s="43" t="s">
        <v>32</v>
      </c>
      <c r="P323" s="43" t="s">
        <v>29</v>
      </c>
      <c r="Q323" s="32" t="s">
        <v>35</v>
      </c>
      <c r="R323" s="44">
        <v>0.44444444444444442</v>
      </c>
      <c r="S323" s="43" t="s">
        <v>4255</v>
      </c>
      <c r="T323" s="32">
        <f t="shared" si="112"/>
        <v>10</v>
      </c>
      <c r="U323" s="32" t="str">
        <f t="shared" si="113"/>
        <v>RIL10</v>
      </c>
    </row>
    <row r="324" spans="5:21" x14ac:dyDescent="0.2">
      <c r="E324" s="30" t="str">
        <f t="shared" si="128"/>
        <v>R</v>
      </c>
      <c r="F324" s="30" t="str">
        <f t="shared" si="128"/>
        <v>O</v>
      </c>
      <c r="G324" s="30" t="str">
        <f t="shared" ref="G324:H339" si="167">G318</f>
        <v>L</v>
      </c>
      <c r="H324" s="33" t="str">
        <f t="shared" si="167"/>
        <v>PM</v>
      </c>
      <c r="I324" s="41">
        <f>I318+VLOOKUP(H324,Schedule!$B$17:$C$20,2,0)/24/60</f>
        <v>0.75208333333333355</v>
      </c>
      <c r="J324" s="30" t="str">
        <f t="shared" si="105"/>
        <v>ROL</v>
      </c>
      <c r="N324" s="43" t="s">
        <v>4252</v>
      </c>
      <c r="O324" s="43" t="s">
        <v>32</v>
      </c>
      <c r="P324" s="43" t="s">
        <v>29</v>
      </c>
      <c r="Q324" s="32" t="s">
        <v>35</v>
      </c>
      <c r="R324" s="44">
        <v>0.46527777777777773</v>
      </c>
      <c r="S324" s="43" t="s">
        <v>4255</v>
      </c>
      <c r="T324" s="32">
        <f t="shared" si="112"/>
        <v>11</v>
      </c>
      <c r="U324" s="32" t="str">
        <f t="shared" si="113"/>
        <v>RIL11</v>
      </c>
    </row>
    <row r="325" spans="5:21" x14ac:dyDescent="0.2">
      <c r="E325" s="30" t="str">
        <f t="shared" si="128"/>
        <v>R</v>
      </c>
      <c r="F325" s="30" t="str">
        <f t="shared" si="128"/>
        <v>O</v>
      </c>
      <c r="G325" s="30" t="str">
        <f t="shared" ref="G325:H325" si="168">G319</f>
        <v>M</v>
      </c>
      <c r="H325" s="33" t="str">
        <f t="shared" si="167"/>
        <v>PM</v>
      </c>
      <c r="I325" s="41">
        <f>I319+VLOOKUP(H325,Schedule!$B$17:$C$20,2,0)/24/60</f>
        <v>0.75902777777777797</v>
      </c>
      <c r="J325" s="30" t="str">
        <f t="shared" si="105"/>
        <v>ROM</v>
      </c>
      <c r="N325" s="43" t="s">
        <v>4252</v>
      </c>
      <c r="O325" s="43" t="s">
        <v>32</v>
      </c>
      <c r="P325" s="43" t="s">
        <v>29</v>
      </c>
      <c r="Q325" s="32" t="s">
        <v>35</v>
      </c>
      <c r="R325" s="44">
        <v>0.48611111111111105</v>
      </c>
      <c r="S325" s="43" t="s">
        <v>4255</v>
      </c>
      <c r="T325" s="32">
        <f t="shared" si="112"/>
        <v>12</v>
      </c>
      <c r="U325" s="32" t="str">
        <f t="shared" si="113"/>
        <v>RIL12</v>
      </c>
    </row>
    <row r="326" spans="5:21" x14ac:dyDescent="0.2">
      <c r="E326" s="30" t="str">
        <f t="shared" ref="E326:F326" si="169">E320</f>
        <v>R</v>
      </c>
      <c r="F326" s="30" t="str">
        <f t="shared" si="169"/>
        <v>O</v>
      </c>
      <c r="G326" s="30" t="str">
        <f>G320</f>
        <v>H</v>
      </c>
      <c r="H326" s="33" t="str">
        <f t="shared" si="167"/>
        <v>PM</v>
      </c>
      <c r="I326" s="41">
        <f>I320+VLOOKUP(H326,Schedule!$B$17:$C$20,2,0)/24/60</f>
        <v>0.75000000000000011</v>
      </c>
      <c r="J326" s="30" t="str">
        <f t="shared" si="105"/>
        <v>ROH</v>
      </c>
      <c r="N326" s="43" t="s">
        <v>4252</v>
      </c>
      <c r="O326" s="43" t="s">
        <v>32</v>
      </c>
      <c r="P326" s="43" t="s">
        <v>29</v>
      </c>
      <c r="Q326" s="32" t="s">
        <v>35</v>
      </c>
      <c r="R326" s="44">
        <v>0.50694444444444442</v>
      </c>
      <c r="S326" s="43" t="s">
        <v>4255</v>
      </c>
      <c r="T326" s="32">
        <f t="shared" si="112"/>
        <v>13</v>
      </c>
      <c r="U326" s="32" t="str">
        <f t="shared" si="113"/>
        <v>RIL13</v>
      </c>
    </row>
    <row r="327" spans="5:21" x14ac:dyDescent="0.2">
      <c r="E327" s="30" t="str">
        <f t="shared" si="128"/>
        <v>R</v>
      </c>
      <c r="F327" s="30" t="str">
        <f t="shared" si="128"/>
        <v>O</v>
      </c>
      <c r="G327" s="30" t="str">
        <f t="shared" ref="G327:H327" si="170">G321</f>
        <v>I</v>
      </c>
      <c r="H327" s="33" t="str">
        <f t="shared" si="167"/>
        <v>PM</v>
      </c>
      <c r="I327" s="41">
        <f>I321+VLOOKUP(H327,Schedule!$B$17:$C$20,2,0)/24/60</f>
        <v>0.75277777777777799</v>
      </c>
      <c r="J327" s="30" t="str">
        <f t="shared" si="105"/>
        <v>ROI</v>
      </c>
      <c r="N327" s="43" t="s">
        <v>4252</v>
      </c>
      <c r="O327" s="43" t="s">
        <v>32</v>
      </c>
      <c r="P327" s="43" t="s">
        <v>29</v>
      </c>
      <c r="Q327" s="32" t="s">
        <v>35</v>
      </c>
      <c r="R327" s="44">
        <v>0.52777777777777779</v>
      </c>
      <c r="S327" s="43" t="s">
        <v>4255</v>
      </c>
      <c r="T327" s="32">
        <f t="shared" si="112"/>
        <v>14</v>
      </c>
      <c r="U327" s="32" t="str">
        <f t="shared" si="113"/>
        <v>RIL14</v>
      </c>
    </row>
    <row r="328" spans="5:21" x14ac:dyDescent="0.2">
      <c r="E328" s="30" t="str">
        <f t="shared" si="128"/>
        <v>R</v>
      </c>
      <c r="F328" s="30" t="str">
        <f t="shared" si="128"/>
        <v>O</v>
      </c>
      <c r="G328" s="30" t="str">
        <f t="shared" ref="G328:H328" si="171">G322</f>
        <v>J</v>
      </c>
      <c r="H328" s="33" t="str">
        <f t="shared" si="167"/>
        <v>PM</v>
      </c>
      <c r="I328" s="41">
        <f>I322+VLOOKUP(H328,Schedule!$B$17:$C$20,2,0)/24/60</f>
        <v>0.75694444444444464</v>
      </c>
      <c r="J328" s="30" t="str">
        <f t="shared" si="105"/>
        <v>ROJ</v>
      </c>
      <c r="N328" s="43" t="s">
        <v>4252</v>
      </c>
      <c r="O328" s="43" t="s">
        <v>32</v>
      </c>
      <c r="P328" s="43" t="s">
        <v>29</v>
      </c>
      <c r="Q328" s="32" t="s">
        <v>35</v>
      </c>
      <c r="R328" s="44">
        <v>0.54861111111111116</v>
      </c>
      <c r="S328" s="43" t="s">
        <v>4255</v>
      </c>
      <c r="T328" s="32">
        <f t="shared" si="112"/>
        <v>15</v>
      </c>
      <c r="U328" s="32" t="str">
        <f t="shared" si="113"/>
        <v>RIL15</v>
      </c>
    </row>
    <row r="329" spans="5:21" x14ac:dyDescent="0.2">
      <c r="E329" s="30" t="str">
        <f t="shared" si="128"/>
        <v>R</v>
      </c>
      <c r="F329" s="30" t="str">
        <f t="shared" si="128"/>
        <v>O</v>
      </c>
      <c r="G329" s="30" t="str">
        <f t="shared" ref="G329:H329" si="172">G323</f>
        <v>K</v>
      </c>
      <c r="H329" s="33" t="str">
        <f t="shared" si="167"/>
        <v>PM</v>
      </c>
      <c r="I329" s="41">
        <f>I323+VLOOKUP(H329,Schedule!$B$17:$C$20,2,0)/24/60</f>
        <v>0.76111111111111129</v>
      </c>
      <c r="J329" s="30" t="str">
        <f t="shared" ref="J329:J392" si="173">E329&amp;F329&amp;G329</f>
        <v>ROK</v>
      </c>
      <c r="N329" s="43" t="s">
        <v>4252</v>
      </c>
      <c r="O329" s="43" t="s">
        <v>32</v>
      </c>
      <c r="P329" s="43" t="s">
        <v>29</v>
      </c>
      <c r="Q329" s="32" t="s">
        <v>35</v>
      </c>
      <c r="R329" s="44">
        <v>0.56944444444444453</v>
      </c>
      <c r="S329" s="43" t="s">
        <v>4255</v>
      </c>
      <c r="T329" s="32">
        <f t="shared" si="112"/>
        <v>16</v>
      </c>
      <c r="U329" s="32" t="str">
        <f t="shared" si="113"/>
        <v>RIL16</v>
      </c>
    </row>
    <row r="330" spans="5:21" x14ac:dyDescent="0.2">
      <c r="E330" s="30" t="str">
        <f t="shared" si="128"/>
        <v>R</v>
      </c>
      <c r="F330" s="30" t="str">
        <f t="shared" si="128"/>
        <v>O</v>
      </c>
      <c r="G330" s="30" t="str">
        <f t="shared" ref="G330:H330" si="174">G324</f>
        <v>L</v>
      </c>
      <c r="H330" s="33" t="str">
        <f t="shared" si="167"/>
        <v>PM</v>
      </c>
      <c r="I330" s="41">
        <f>I324+VLOOKUP(H330,Schedule!$B$17:$C$20,2,0)/24/60</f>
        <v>0.76597222222222239</v>
      </c>
      <c r="J330" s="30" t="str">
        <f t="shared" si="173"/>
        <v>ROL</v>
      </c>
      <c r="N330" s="43" t="s">
        <v>4252</v>
      </c>
      <c r="O330" s="43" t="s">
        <v>32</v>
      </c>
      <c r="P330" s="43" t="s">
        <v>29</v>
      </c>
      <c r="Q330" s="32" t="s">
        <v>35</v>
      </c>
      <c r="R330" s="44">
        <v>0.5902777777777779</v>
      </c>
      <c r="S330" s="43" t="s">
        <v>4255</v>
      </c>
      <c r="T330" s="32">
        <f t="shared" si="112"/>
        <v>17</v>
      </c>
      <c r="U330" s="32" t="str">
        <f t="shared" si="113"/>
        <v>RIL17</v>
      </c>
    </row>
    <row r="331" spans="5:21" x14ac:dyDescent="0.2">
      <c r="E331" s="30" t="str">
        <f t="shared" si="128"/>
        <v>R</v>
      </c>
      <c r="F331" s="30" t="str">
        <f t="shared" si="128"/>
        <v>O</v>
      </c>
      <c r="G331" s="30" t="str">
        <f t="shared" ref="G331:H331" si="175">G325</f>
        <v>M</v>
      </c>
      <c r="H331" s="33" t="str">
        <f t="shared" si="167"/>
        <v>PM</v>
      </c>
      <c r="I331" s="41">
        <f>I325+VLOOKUP(H331,Schedule!$B$17:$C$20,2,0)/24/60</f>
        <v>0.77291666666666681</v>
      </c>
      <c r="J331" s="30" t="str">
        <f t="shared" si="173"/>
        <v>ROM</v>
      </c>
      <c r="N331" s="43" t="s">
        <v>4252</v>
      </c>
      <c r="O331" s="43" t="s">
        <v>32</v>
      </c>
      <c r="P331" s="43" t="s">
        <v>29</v>
      </c>
      <c r="Q331" s="32" t="s">
        <v>35</v>
      </c>
      <c r="R331" s="44">
        <v>0.61111111111111127</v>
      </c>
      <c r="S331" s="43" t="s">
        <v>4255</v>
      </c>
      <c r="T331" s="32">
        <f t="shared" si="112"/>
        <v>18</v>
      </c>
      <c r="U331" s="32" t="str">
        <f t="shared" si="113"/>
        <v>RIL18</v>
      </c>
    </row>
    <row r="332" spans="5:21" x14ac:dyDescent="0.2">
      <c r="E332" s="30" t="str">
        <f t="shared" ref="E332:F332" si="176">E326</f>
        <v>R</v>
      </c>
      <c r="F332" s="30" t="str">
        <f t="shared" si="176"/>
        <v>O</v>
      </c>
      <c r="G332" s="30" t="str">
        <f>G326</f>
        <v>H</v>
      </c>
      <c r="H332" s="33" t="str">
        <f t="shared" si="167"/>
        <v>PM</v>
      </c>
      <c r="I332" s="41">
        <f>I326+VLOOKUP(H332,Schedule!$B$17:$C$20,2,0)/24/60</f>
        <v>0.76388888888888895</v>
      </c>
      <c r="J332" s="30" t="str">
        <f t="shared" si="173"/>
        <v>ROH</v>
      </c>
      <c r="N332" s="43" t="s">
        <v>4252</v>
      </c>
      <c r="O332" s="43" t="s">
        <v>32</v>
      </c>
      <c r="P332" s="43" t="s">
        <v>29</v>
      </c>
      <c r="Q332" s="32" t="s">
        <v>35</v>
      </c>
      <c r="R332" s="44">
        <v>0.63194444444444464</v>
      </c>
      <c r="S332" s="43" t="s">
        <v>4255</v>
      </c>
      <c r="T332" s="32">
        <f t="shared" si="112"/>
        <v>19</v>
      </c>
      <c r="U332" s="32" t="str">
        <f t="shared" si="113"/>
        <v>RIL19</v>
      </c>
    </row>
    <row r="333" spans="5:21" x14ac:dyDescent="0.2">
      <c r="E333" s="30" t="str">
        <f t="shared" si="128"/>
        <v>R</v>
      </c>
      <c r="F333" s="30" t="str">
        <f t="shared" si="128"/>
        <v>O</v>
      </c>
      <c r="G333" s="30" t="str">
        <f t="shared" ref="G333:H333" si="177">G327</f>
        <v>I</v>
      </c>
      <c r="H333" s="33" t="str">
        <f t="shared" si="167"/>
        <v>PM</v>
      </c>
      <c r="I333" s="41">
        <f>I327+VLOOKUP(H333,Schedule!$B$17:$C$20,2,0)/24/60</f>
        <v>0.76666666666666683</v>
      </c>
      <c r="J333" s="30" t="str">
        <f t="shared" si="173"/>
        <v>ROI</v>
      </c>
      <c r="N333" s="43" t="s">
        <v>4252</v>
      </c>
      <c r="O333" s="43" t="s">
        <v>32</v>
      </c>
      <c r="P333" s="43" t="s">
        <v>29</v>
      </c>
      <c r="Q333" s="32" t="s">
        <v>35</v>
      </c>
      <c r="R333" s="44">
        <v>0.65277777777777801</v>
      </c>
      <c r="S333" s="43" t="s">
        <v>4255</v>
      </c>
      <c r="T333" s="32">
        <f t="shared" si="112"/>
        <v>20</v>
      </c>
      <c r="U333" s="32" t="str">
        <f t="shared" si="113"/>
        <v>RIL20</v>
      </c>
    </row>
    <row r="334" spans="5:21" x14ac:dyDescent="0.2">
      <c r="E334" s="30" t="str">
        <f t="shared" si="128"/>
        <v>R</v>
      </c>
      <c r="F334" s="30" t="str">
        <f t="shared" si="128"/>
        <v>O</v>
      </c>
      <c r="G334" s="30" t="str">
        <f t="shared" ref="G334:H334" si="178">G328</f>
        <v>J</v>
      </c>
      <c r="H334" s="33" t="str">
        <f t="shared" si="167"/>
        <v>PM</v>
      </c>
      <c r="I334" s="41">
        <f>I328+VLOOKUP(H334,Schedule!$B$17:$C$20,2,0)/24/60</f>
        <v>0.77083333333333348</v>
      </c>
      <c r="J334" s="30" t="str">
        <f t="shared" si="173"/>
        <v>ROJ</v>
      </c>
      <c r="N334" s="43" t="s">
        <v>4252</v>
      </c>
      <c r="O334" s="43" t="s">
        <v>32</v>
      </c>
      <c r="P334" s="43" t="s">
        <v>29</v>
      </c>
      <c r="Q334" s="32" t="s">
        <v>35</v>
      </c>
      <c r="R334" s="44">
        <v>0.67361111111111138</v>
      </c>
      <c r="S334" s="43" t="s">
        <v>4255</v>
      </c>
      <c r="T334" s="32">
        <f t="shared" si="112"/>
        <v>21</v>
      </c>
      <c r="U334" s="32" t="str">
        <f t="shared" si="113"/>
        <v>RIL21</v>
      </c>
    </row>
    <row r="335" spans="5:21" x14ac:dyDescent="0.2">
      <c r="E335" s="30" t="str">
        <f t="shared" si="128"/>
        <v>R</v>
      </c>
      <c r="F335" s="30" t="str">
        <f t="shared" si="128"/>
        <v>O</v>
      </c>
      <c r="G335" s="30" t="str">
        <f t="shared" ref="G335:H335" si="179">G329</f>
        <v>K</v>
      </c>
      <c r="H335" s="33" t="str">
        <f t="shared" si="167"/>
        <v>PM</v>
      </c>
      <c r="I335" s="41">
        <f>I329+VLOOKUP(H335,Schedule!$B$17:$C$20,2,0)/24/60</f>
        <v>0.77500000000000013</v>
      </c>
      <c r="J335" s="30" t="str">
        <f t="shared" si="173"/>
        <v>ROK</v>
      </c>
      <c r="N335" s="43" t="s">
        <v>4252</v>
      </c>
      <c r="O335" s="43" t="s">
        <v>32</v>
      </c>
      <c r="P335" s="43" t="s">
        <v>29</v>
      </c>
      <c r="Q335" s="32" t="s">
        <v>35</v>
      </c>
      <c r="R335" s="44">
        <v>0.69444444444444475</v>
      </c>
      <c r="S335" s="43" t="s">
        <v>4255</v>
      </c>
      <c r="T335" s="32">
        <f t="shared" ref="T335:T398" si="180">1+(S335=S334)*T334</f>
        <v>22</v>
      </c>
      <c r="U335" s="32" t="str">
        <f t="shared" ref="U335:U398" si="181">S335&amp;T335</f>
        <v>RIL22</v>
      </c>
    </row>
    <row r="336" spans="5:21" x14ac:dyDescent="0.2">
      <c r="E336" s="30" t="str">
        <f t="shared" si="128"/>
        <v>R</v>
      </c>
      <c r="F336" s="30" t="str">
        <f t="shared" si="128"/>
        <v>O</v>
      </c>
      <c r="G336" s="30" t="str">
        <f t="shared" ref="G336:H336" si="182">G330</f>
        <v>L</v>
      </c>
      <c r="H336" s="33" t="str">
        <f t="shared" si="167"/>
        <v>PM</v>
      </c>
      <c r="I336" s="41">
        <f>I330+VLOOKUP(H336,Schedule!$B$17:$C$20,2,0)/24/60</f>
        <v>0.77986111111111123</v>
      </c>
      <c r="J336" s="30" t="str">
        <f t="shared" si="173"/>
        <v>ROL</v>
      </c>
      <c r="N336" s="43" t="s">
        <v>4252</v>
      </c>
      <c r="O336" s="43" t="s">
        <v>32</v>
      </c>
      <c r="P336" s="43" t="s">
        <v>29</v>
      </c>
      <c r="Q336" s="32" t="s">
        <v>36</v>
      </c>
      <c r="R336" s="44">
        <v>0.71527777777777812</v>
      </c>
      <c r="S336" s="43" t="s">
        <v>4255</v>
      </c>
      <c r="T336" s="32">
        <f t="shared" si="180"/>
        <v>23</v>
      </c>
      <c r="U336" s="32" t="str">
        <f t="shared" si="181"/>
        <v>RIL23</v>
      </c>
    </row>
    <row r="337" spans="5:21" x14ac:dyDescent="0.2">
      <c r="E337" s="30" t="str">
        <f t="shared" si="128"/>
        <v>R</v>
      </c>
      <c r="F337" s="30" t="str">
        <f t="shared" si="128"/>
        <v>O</v>
      </c>
      <c r="G337" s="30" t="str">
        <f t="shared" ref="G337:H337" si="183">G331</f>
        <v>M</v>
      </c>
      <c r="H337" s="33" t="str">
        <f t="shared" si="167"/>
        <v>PM</v>
      </c>
      <c r="I337" s="41">
        <f>I331+VLOOKUP(H337,Schedule!$B$17:$C$20,2,0)/24/60</f>
        <v>0.78680555555555565</v>
      </c>
      <c r="J337" s="30" t="str">
        <f t="shared" si="173"/>
        <v>ROM</v>
      </c>
      <c r="N337" s="43" t="s">
        <v>4252</v>
      </c>
      <c r="O337" s="43" t="s">
        <v>32</v>
      </c>
      <c r="P337" s="43" t="s">
        <v>29</v>
      </c>
      <c r="Q337" s="32" t="s">
        <v>36</v>
      </c>
      <c r="R337" s="44">
        <v>0.74305555555555591</v>
      </c>
      <c r="S337" s="43" t="s">
        <v>4255</v>
      </c>
      <c r="T337" s="32">
        <f t="shared" si="180"/>
        <v>24</v>
      </c>
      <c r="U337" s="32" t="str">
        <f t="shared" si="181"/>
        <v>RIL24</v>
      </c>
    </row>
    <row r="338" spans="5:21" x14ac:dyDescent="0.2">
      <c r="E338" s="30" t="str">
        <f t="shared" ref="E338:F338" si="184">E332</f>
        <v>R</v>
      </c>
      <c r="F338" s="30" t="str">
        <f t="shared" si="184"/>
        <v>O</v>
      </c>
      <c r="G338" s="30" t="str">
        <f>G332</f>
        <v>H</v>
      </c>
      <c r="H338" s="33" t="str">
        <f t="shared" si="167"/>
        <v>PM</v>
      </c>
      <c r="I338" s="41">
        <f>I332+VLOOKUP(H338,Schedule!$B$17:$C$20,2,0)/24/60</f>
        <v>0.77777777777777779</v>
      </c>
      <c r="J338" s="30" t="str">
        <f t="shared" si="173"/>
        <v>ROH</v>
      </c>
      <c r="N338" s="43" t="s">
        <v>4252</v>
      </c>
      <c r="O338" s="43" t="s">
        <v>32</v>
      </c>
      <c r="P338" s="43" t="s">
        <v>29</v>
      </c>
      <c r="Q338" s="32" t="s">
        <v>36</v>
      </c>
      <c r="R338" s="44">
        <v>0.7708333333333337</v>
      </c>
      <c r="S338" s="43" t="s">
        <v>4255</v>
      </c>
      <c r="T338" s="32">
        <f t="shared" si="180"/>
        <v>25</v>
      </c>
      <c r="U338" s="32" t="str">
        <f t="shared" si="181"/>
        <v>RIL25</v>
      </c>
    </row>
    <row r="339" spans="5:21" x14ac:dyDescent="0.2">
      <c r="E339" s="30" t="str">
        <f t="shared" si="128"/>
        <v>R</v>
      </c>
      <c r="F339" s="30" t="str">
        <f t="shared" si="128"/>
        <v>O</v>
      </c>
      <c r="G339" s="30" t="str">
        <f t="shared" ref="G339:H339" si="185">G333</f>
        <v>I</v>
      </c>
      <c r="H339" s="33" t="str">
        <f t="shared" si="167"/>
        <v>PM</v>
      </c>
      <c r="I339" s="41">
        <f>I333+VLOOKUP(H339,Schedule!$B$17:$C$20,2,0)/24/60</f>
        <v>0.78055555555555567</v>
      </c>
      <c r="J339" s="30" t="str">
        <f t="shared" si="173"/>
        <v>ROI</v>
      </c>
      <c r="N339" s="43" t="s">
        <v>4252</v>
      </c>
      <c r="O339" s="43" t="s">
        <v>32</v>
      </c>
      <c r="P339" s="43" t="s">
        <v>29</v>
      </c>
      <c r="Q339" s="32" t="s">
        <v>37</v>
      </c>
      <c r="R339" s="44">
        <v>0.79861111111111149</v>
      </c>
      <c r="S339" s="43" t="s">
        <v>4255</v>
      </c>
      <c r="T339" s="32">
        <f t="shared" si="180"/>
        <v>26</v>
      </c>
      <c r="U339" s="32" t="str">
        <f t="shared" si="181"/>
        <v>RIL26</v>
      </c>
    </row>
    <row r="340" spans="5:21" x14ac:dyDescent="0.2">
      <c r="E340" s="30" t="str">
        <f t="shared" si="128"/>
        <v>R</v>
      </c>
      <c r="F340" s="30" t="str">
        <f t="shared" si="128"/>
        <v>O</v>
      </c>
      <c r="G340" s="30" t="str">
        <f t="shared" ref="G340:H355" si="186">G334</f>
        <v>J</v>
      </c>
      <c r="H340" s="33" t="str">
        <f t="shared" si="186"/>
        <v>PM</v>
      </c>
      <c r="I340" s="41">
        <f>I334+VLOOKUP(H340,Schedule!$B$17:$C$20,2,0)/24/60</f>
        <v>0.78472222222222232</v>
      </c>
      <c r="J340" s="30" t="str">
        <f t="shared" si="173"/>
        <v>ROJ</v>
      </c>
      <c r="N340" s="43" t="s">
        <v>4252</v>
      </c>
      <c r="O340" s="43" t="s">
        <v>32</v>
      </c>
      <c r="P340" s="43" t="s">
        <v>29</v>
      </c>
      <c r="Q340" s="32" t="s">
        <v>37</v>
      </c>
      <c r="R340" s="44">
        <v>0.84027777777777812</v>
      </c>
      <c r="S340" s="43" t="s">
        <v>4255</v>
      </c>
      <c r="T340" s="32">
        <f t="shared" si="180"/>
        <v>27</v>
      </c>
      <c r="U340" s="32" t="str">
        <f t="shared" si="181"/>
        <v>RIL27</v>
      </c>
    </row>
    <row r="341" spans="5:21" x14ac:dyDescent="0.2">
      <c r="E341" s="30" t="str">
        <f t="shared" si="128"/>
        <v>R</v>
      </c>
      <c r="F341" s="30" t="str">
        <f t="shared" si="128"/>
        <v>O</v>
      </c>
      <c r="G341" s="30" t="str">
        <f t="shared" ref="G341:H341" si="187">G335</f>
        <v>K</v>
      </c>
      <c r="H341" s="33" t="str">
        <f t="shared" si="186"/>
        <v>PM</v>
      </c>
      <c r="I341" s="41">
        <f>I335+VLOOKUP(H341,Schedule!$B$17:$C$20,2,0)/24/60</f>
        <v>0.78888888888888897</v>
      </c>
      <c r="J341" s="30" t="str">
        <f t="shared" si="173"/>
        <v>ROK</v>
      </c>
      <c r="N341" s="43" t="s">
        <v>4252</v>
      </c>
      <c r="O341" s="43" t="s">
        <v>32</v>
      </c>
      <c r="P341" s="43" t="s">
        <v>29</v>
      </c>
      <c r="Q341" s="32" t="s">
        <v>37</v>
      </c>
      <c r="R341" s="44">
        <v>0.88194444444444475</v>
      </c>
      <c r="S341" s="43" t="s">
        <v>4255</v>
      </c>
      <c r="T341" s="32">
        <f t="shared" si="180"/>
        <v>28</v>
      </c>
      <c r="U341" s="32" t="str">
        <f t="shared" si="181"/>
        <v>RIL28</v>
      </c>
    </row>
    <row r="342" spans="5:21" x14ac:dyDescent="0.2">
      <c r="E342" s="30" t="str">
        <f t="shared" si="128"/>
        <v>R</v>
      </c>
      <c r="F342" s="30" t="str">
        <f t="shared" si="128"/>
        <v>O</v>
      </c>
      <c r="G342" s="30" t="str">
        <f t="shared" ref="G342:H342" si="188">G336</f>
        <v>L</v>
      </c>
      <c r="H342" s="33" t="str">
        <f t="shared" si="186"/>
        <v>PM</v>
      </c>
      <c r="I342" s="41">
        <f>I336+VLOOKUP(H342,Schedule!$B$17:$C$20,2,0)/24/60</f>
        <v>0.79375000000000007</v>
      </c>
      <c r="J342" s="30" t="str">
        <f t="shared" si="173"/>
        <v>ROL</v>
      </c>
      <c r="N342" s="43" t="s">
        <v>4252</v>
      </c>
      <c r="O342" s="43" t="s">
        <v>32</v>
      </c>
      <c r="P342" s="43" t="s">
        <v>29</v>
      </c>
      <c r="Q342" s="32" t="s">
        <v>37</v>
      </c>
      <c r="R342" s="44">
        <v>0.92361111111111138</v>
      </c>
      <c r="S342" s="43" t="s">
        <v>4255</v>
      </c>
      <c r="T342" s="32">
        <f t="shared" si="180"/>
        <v>29</v>
      </c>
      <c r="U342" s="32" t="str">
        <f t="shared" si="181"/>
        <v>RIL29</v>
      </c>
    </row>
    <row r="343" spans="5:21" x14ac:dyDescent="0.2">
      <c r="E343" s="30" t="str">
        <f t="shared" si="128"/>
        <v>R</v>
      </c>
      <c r="F343" s="30" t="str">
        <f t="shared" si="128"/>
        <v>O</v>
      </c>
      <c r="G343" s="30" t="str">
        <f t="shared" ref="G343:H343" si="189">G337</f>
        <v>M</v>
      </c>
      <c r="H343" s="33" t="str">
        <f t="shared" si="186"/>
        <v>PM</v>
      </c>
      <c r="I343" s="41">
        <f>I337+VLOOKUP(H343,Schedule!$B$17:$C$20,2,0)/24/60</f>
        <v>0.80069444444444449</v>
      </c>
      <c r="J343" s="30" t="str">
        <f t="shared" si="173"/>
        <v>ROM</v>
      </c>
      <c r="N343" s="43" t="s">
        <v>4252</v>
      </c>
      <c r="O343" s="43" t="s">
        <v>32</v>
      </c>
      <c r="P343" s="43" t="s">
        <v>29</v>
      </c>
      <c r="Q343" s="32" t="s">
        <v>37</v>
      </c>
      <c r="R343" s="44">
        <v>0.96527777777777801</v>
      </c>
      <c r="S343" s="43" t="s">
        <v>4255</v>
      </c>
      <c r="T343" s="32">
        <f t="shared" si="180"/>
        <v>30</v>
      </c>
      <c r="U343" s="32" t="str">
        <f t="shared" si="181"/>
        <v>RIL30</v>
      </c>
    </row>
    <row r="344" spans="5:21" x14ac:dyDescent="0.2">
      <c r="E344" s="30" t="str">
        <f t="shared" ref="E344:F344" si="190">E338</f>
        <v>R</v>
      </c>
      <c r="F344" s="30" t="str">
        <f t="shared" si="190"/>
        <v>O</v>
      </c>
      <c r="G344" s="30" t="str">
        <f>G338</f>
        <v>H</v>
      </c>
      <c r="H344" s="33" t="s">
        <v>37</v>
      </c>
      <c r="I344" s="41">
        <v>0.79166666666666663</v>
      </c>
      <c r="J344" s="30" t="str">
        <f t="shared" si="173"/>
        <v>ROH</v>
      </c>
      <c r="N344" s="43" t="s">
        <v>4252</v>
      </c>
      <c r="O344" s="43" t="s">
        <v>32</v>
      </c>
      <c r="P344" s="43" t="s">
        <v>28</v>
      </c>
      <c r="Q344" s="32" t="s">
        <v>34</v>
      </c>
      <c r="R344" s="44">
        <v>0.29166666666666669</v>
      </c>
      <c r="S344" s="43" t="s">
        <v>4254</v>
      </c>
      <c r="T344" s="32">
        <f t="shared" si="180"/>
        <v>1</v>
      </c>
      <c r="U344" s="32" t="str">
        <f t="shared" si="181"/>
        <v>RIM1</v>
      </c>
    </row>
    <row r="345" spans="5:21" x14ac:dyDescent="0.2">
      <c r="E345" s="30" t="str">
        <f t="shared" si="128"/>
        <v>R</v>
      </c>
      <c r="F345" s="30" t="str">
        <f t="shared" si="128"/>
        <v>O</v>
      </c>
      <c r="G345" s="30" t="str">
        <f t="shared" ref="G345:H345" si="191">G339</f>
        <v>I</v>
      </c>
      <c r="H345" s="33" t="s">
        <v>37</v>
      </c>
      <c r="I345" s="41">
        <v>0.79444444444444451</v>
      </c>
      <c r="J345" s="30" t="str">
        <f t="shared" si="173"/>
        <v>ROI</v>
      </c>
      <c r="N345" s="43" t="s">
        <v>4252</v>
      </c>
      <c r="O345" s="43" t="s">
        <v>32</v>
      </c>
      <c r="P345" s="43" t="s">
        <v>28</v>
      </c>
      <c r="Q345" s="32" t="s">
        <v>34</v>
      </c>
      <c r="R345" s="44">
        <v>0.30555555555555558</v>
      </c>
      <c r="S345" s="43" t="s">
        <v>4254</v>
      </c>
      <c r="T345" s="32">
        <f t="shared" si="180"/>
        <v>2</v>
      </c>
      <c r="U345" s="32" t="str">
        <f t="shared" si="181"/>
        <v>RIM2</v>
      </c>
    </row>
    <row r="346" spans="5:21" x14ac:dyDescent="0.2">
      <c r="E346" s="30" t="str">
        <f t="shared" si="128"/>
        <v>R</v>
      </c>
      <c r="F346" s="30" t="str">
        <f t="shared" si="128"/>
        <v>O</v>
      </c>
      <c r="G346" s="30" t="str">
        <f t="shared" ref="G346:H346" si="192">G340</f>
        <v>J</v>
      </c>
      <c r="H346" s="33" t="s">
        <v>37</v>
      </c>
      <c r="I346" s="41">
        <v>0.79861111111111116</v>
      </c>
      <c r="J346" s="30" t="str">
        <f t="shared" si="173"/>
        <v>ROJ</v>
      </c>
      <c r="N346" s="43" t="s">
        <v>4252</v>
      </c>
      <c r="O346" s="43" t="s">
        <v>32</v>
      </c>
      <c r="P346" s="43" t="s">
        <v>28</v>
      </c>
      <c r="Q346" s="32" t="s">
        <v>34</v>
      </c>
      <c r="R346" s="44">
        <v>0.31944444444444448</v>
      </c>
      <c r="S346" s="43" t="s">
        <v>4254</v>
      </c>
      <c r="T346" s="32">
        <f t="shared" si="180"/>
        <v>3</v>
      </c>
      <c r="U346" s="32" t="str">
        <f t="shared" si="181"/>
        <v>RIM3</v>
      </c>
    </row>
    <row r="347" spans="5:21" x14ac:dyDescent="0.2">
      <c r="E347" s="30" t="str">
        <f t="shared" si="128"/>
        <v>R</v>
      </c>
      <c r="F347" s="30" t="str">
        <f t="shared" si="128"/>
        <v>O</v>
      </c>
      <c r="G347" s="30" t="str">
        <f t="shared" ref="G347:H347" si="193">G341</f>
        <v>K</v>
      </c>
      <c r="H347" s="33" t="s">
        <v>37</v>
      </c>
      <c r="I347" s="41">
        <v>0.80277777777777781</v>
      </c>
      <c r="J347" s="30" t="str">
        <f t="shared" si="173"/>
        <v>ROK</v>
      </c>
      <c r="N347" s="43" t="s">
        <v>4252</v>
      </c>
      <c r="O347" s="43" t="s">
        <v>32</v>
      </c>
      <c r="P347" s="43" t="s">
        <v>28</v>
      </c>
      <c r="Q347" s="32" t="s">
        <v>34</v>
      </c>
      <c r="R347" s="44">
        <v>0.33333333333333337</v>
      </c>
      <c r="S347" s="43" t="s">
        <v>4254</v>
      </c>
      <c r="T347" s="32">
        <f t="shared" si="180"/>
        <v>4</v>
      </c>
      <c r="U347" s="32" t="str">
        <f t="shared" si="181"/>
        <v>RIM4</v>
      </c>
    </row>
    <row r="348" spans="5:21" x14ac:dyDescent="0.2">
      <c r="E348" s="30" t="str">
        <f t="shared" si="128"/>
        <v>R</v>
      </c>
      <c r="F348" s="30" t="str">
        <f t="shared" si="128"/>
        <v>O</v>
      </c>
      <c r="G348" s="30" t="str">
        <f t="shared" ref="G348:H348" si="194">G342</f>
        <v>L</v>
      </c>
      <c r="H348" s="33" t="s">
        <v>37</v>
      </c>
      <c r="I348" s="41">
        <v>0.80763888888888891</v>
      </c>
      <c r="J348" s="30" t="str">
        <f t="shared" si="173"/>
        <v>ROL</v>
      </c>
      <c r="N348" s="43" t="s">
        <v>4252</v>
      </c>
      <c r="O348" s="43" t="s">
        <v>32</v>
      </c>
      <c r="P348" s="43" t="s">
        <v>28</v>
      </c>
      <c r="Q348" s="32" t="s">
        <v>34</v>
      </c>
      <c r="R348" s="44">
        <v>0.34722222222222227</v>
      </c>
      <c r="S348" s="43" t="s">
        <v>4254</v>
      </c>
      <c r="T348" s="32">
        <f t="shared" si="180"/>
        <v>5</v>
      </c>
      <c r="U348" s="32" t="str">
        <f t="shared" si="181"/>
        <v>RIM5</v>
      </c>
    </row>
    <row r="349" spans="5:21" x14ac:dyDescent="0.2">
      <c r="E349" s="30" t="str">
        <f t="shared" si="128"/>
        <v>R</v>
      </c>
      <c r="F349" s="30" t="str">
        <f t="shared" si="128"/>
        <v>O</v>
      </c>
      <c r="G349" s="30" t="str">
        <f t="shared" ref="G349:H349" si="195">G343</f>
        <v>M</v>
      </c>
      <c r="H349" s="33" t="s">
        <v>37</v>
      </c>
      <c r="I349" s="41">
        <v>0.81458333333333333</v>
      </c>
      <c r="J349" s="30" t="str">
        <f t="shared" si="173"/>
        <v>ROM</v>
      </c>
      <c r="N349" s="43" t="s">
        <v>4252</v>
      </c>
      <c r="O349" s="43" t="s">
        <v>32</v>
      </c>
      <c r="P349" s="43" t="s">
        <v>28</v>
      </c>
      <c r="Q349" s="32" t="s">
        <v>34</v>
      </c>
      <c r="R349" s="44">
        <v>0.36111111111111116</v>
      </c>
      <c r="S349" s="43" t="s">
        <v>4254</v>
      </c>
      <c r="T349" s="32">
        <f t="shared" si="180"/>
        <v>6</v>
      </c>
      <c r="U349" s="32" t="str">
        <f t="shared" si="181"/>
        <v>RIM6</v>
      </c>
    </row>
    <row r="350" spans="5:21" x14ac:dyDescent="0.2">
      <c r="E350" s="30" t="str">
        <f t="shared" ref="E350:F365" si="196">E344</f>
        <v>R</v>
      </c>
      <c r="F350" s="30" t="str">
        <f t="shared" si="196"/>
        <v>O</v>
      </c>
      <c r="G350" s="30" t="str">
        <f>G344</f>
        <v>H</v>
      </c>
      <c r="H350" s="33" t="str">
        <f t="shared" si="186"/>
        <v>Evening</v>
      </c>
      <c r="I350" s="41">
        <f>I344+VLOOKUP(H350,Schedule!$B$17:$C$20,2,0)/24/60</f>
        <v>0.83333333333333326</v>
      </c>
      <c r="J350" s="30" t="str">
        <f t="shared" si="173"/>
        <v>ROH</v>
      </c>
      <c r="N350" s="43" t="s">
        <v>4252</v>
      </c>
      <c r="O350" s="43" t="s">
        <v>32</v>
      </c>
      <c r="P350" s="43" t="s">
        <v>28</v>
      </c>
      <c r="Q350" s="32" t="s">
        <v>35</v>
      </c>
      <c r="R350" s="44">
        <v>0.37500000000000006</v>
      </c>
      <c r="S350" s="43" t="s">
        <v>4254</v>
      </c>
      <c r="T350" s="32">
        <f t="shared" si="180"/>
        <v>7</v>
      </c>
      <c r="U350" s="32" t="str">
        <f t="shared" si="181"/>
        <v>RIM7</v>
      </c>
    </row>
    <row r="351" spans="5:21" x14ac:dyDescent="0.2">
      <c r="E351" s="30" t="str">
        <f t="shared" si="196"/>
        <v>R</v>
      </c>
      <c r="F351" s="30" t="str">
        <f t="shared" si="196"/>
        <v>O</v>
      </c>
      <c r="G351" s="30" t="str">
        <f t="shared" ref="G351:H351" si="197">G345</f>
        <v>I</v>
      </c>
      <c r="H351" s="33" t="str">
        <f t="shared" si="186"/>
        <v>Evening</v>
      </c>
      <c r="I351" s="41">
        <f>I345+VLOOKUP(H351,Schedule!$B$17:$C$20,2,0)/24/60</f>
        <v>0.83611111111111114</v>
      </c>
      <c r="J351" s="30" t="str">
        <f t="shared" si="173"/>
        <v>ROI</v>
      </c>
      <c r="N351" s="43" t="s">
        <v>4252</v>
      </c>
      <c r="O351" s="43" t="s">
        <v>32</v>
      </c>
      <c r="P351" s="43" t="s">
        <v>28</v>
      </c>
      <c r="Q351" s="32" t="s">
        <v>35</v>
      </c>
      <c r="R351" s="44">
        <v>0.39583333333333337</v>
      </c>
      <c r="S351" s="43" t="s">
        <v>4254</v>
      </c>
      <c r="T351" s="32">
        <f t="shared" si="180"/>
        <v>8</v>
      </c>
      <c r="U351" s="32" t="str">
        <f t="shared" si="181"/>
        <v>RIM8</v>
      </c>
    </row>
    <row r="352" spans="5:21" x14ac:dyDescent="0.2">
      <c r="E352" s="30" t="str">
        <f t="shared" si="196"/>
        <v>R</v>
      </c>
      <c r="F352" s="30" t="str">
        <f t="shared" si="196"/>
        <v>O</v>
      </c>
      <c r="G352" s="30" t="str">
        <f t="shared" ref="G352:H352" si="198">G346</f>
        <v>J</v>
      </c>
      <c r="H352" s="33" t="str">
        <f t="shared" si="186"/>
        <v>Evening</v>
      </c>
      <c r="I352" s="41">
        <f>I346+VLOOKUP(H352,Schedule!$B$17:$C$20,2,0)/24/60</f>
        <v>0.84027777777777779</v>
      </c>
      <c r="J352" s="30" t="str">
        <f t="shared" si="173"/>
        <v>ROJ</v>
      </c>
      <c r="N352" s="43" t="s">
        <v>4252</v>
      </c>
      <c r="O352" s="43" t="s">
        <v>32</v>
      </c>
      <c r="P352" s="43" t="s">
        <v>28</v>
      </c>
      <c r="Q352" s="32" t="s">
        <v>35</v>
      </c>
      <c r="R352" s="44">
        <v>0.41666666666666669</v>
      </c>
      <c r="S352" s="43" t="s">
        <v>4254</v>
      </c>
      <c r="T352" s="32">
        <f t="shared" si="180"/>
        <v>9</v>
      </c>
      <c r="U352" s="32" t="str">
        <f t="shared" si="181"/>
        <v>RIM9</v>
      </c>
    </row>
    <row r="353" spans="5:21" x14ac:dyDescent="0.2">
      <c r="E353" s="30" t="str">
        <f t="shared" si="196"/>
        <v>R</v>
      </c>
      <c r="F353" s="30" t="str">
        <f t="shared" si="196"/>
        <v>O</v>
      </c>
      <c r="G353" s="30" t="str">
        <f t="shared" ref="G353:H353" si="199">G347</f>
        <v>K</v>
      </c>
      <c r="H353" s="33" t="str">
        <f t="shared" si="186"/>
        <v>Evening</v>
      </c>
      <c r="I353" s="41">
        <f>I347+VLOOKUP(H353,Schedule!$B$17:$C$20,2,0)/24/60</f>
        <v>0.84444444444444444</v>
      </c>
      <c r="J353" s="30" t="str">
        <f t="shared" si="173"/>
        <v>ROK</v>
      </c>
      <c r="N353" s="43" t="s">
        <v>4252</v>
      </c>
      <c r="O353" s="43" t="s">
        <v>32</v>
      </c>
      <c r="P353" s="43" t="s">
        <v>28</v>
      </c>
      <c r="Q353" s="32" t="s">
        <v>35</v>
      </c>
      <c r="R353" s="44">
        <v>0.4375</v>
      </c>
      <c r="S353" s="43" t="s">
        <v>4254</v>
      </c>
      <c r="T353" s="32">
        <f t="shared" si="180"/>
        <v>10</v>
      </c>
      <c r="U353" s="32" t="str">
        <f t="shared" si="181"/>
        <v>RIM10</v>
      </c>
    </row>
    <row r="354" spans="5:21" x14ac:dyDescent="0.2">
      <c r="E354" s="30" t="str">
        <f t="shared" si="196"/>
        <v>R</v>
      </c>
      <c r="F354" s="30" t="str">
        <f t="shared" si="196"/>
        <v>O</v>
      </c>
      <c r="G354" s="30" t="str">
        <f t="shared" ref="G354:H354" si="200">G348</f>
        <v>L</v>
      </c>
      <c r="H354" s="33" t="str">
        <f t="shared" si="186"/>
        <v>Evening</v>
      </c>
      <c r="I354" s="41">
        <f>I348+VLOOKUP(H354,Schedule!$B$17:$C$20,2,0)/24/60</f>
        <v>0.84930555555555554</v>
      </c>
      <c r="J354" s="30" t="str">
        <f t="shared" si="173"/>
        <v>ROL</v>
      </c>
      <c r="N354" s="43" t="s">
        <v>4252</v>
      </c>
      <c r="O354" s="43" t="s">
        <v>32</v>
      </c>
      <c r="P354" s="43" t="s">
        <v>28</v>
      </c>
      <c r="Q354" s="32" t="s">
        <v>35</v>
      </c>
      <c r="R354" s="44">
        <v>0.45833333333333331</v>
      </c>
      <c r="S354" s="43" t="s">
        <v>4254</v>
      </c>
      <c r="T354" s="32">
        <f t="shared" si="180"/>
        <v>11</v>
      </c>
      <c r="U354" s="32" t="str">
        <f t="shared" si="181"/>
        <v>RIM11</v>
      </c>
    </row>
    <row r="355" spans="5:21" x14ac:dyDescent="0.2">
      <c r="E355" s="30" t="str">
        <f t="shared" si="196"/>
        <v>R</v>
      </c>
      <c r="F355" s="30" t="str">
        <f t="shared" si="196"/>
        <v>O</v>
      </c>
      <c r="G355" s="30" t="str">
        <f t="shared" ref="G355:H355" si="201">G349</f>
        <v>M</v>
      </c>
      <c r="H355" s="33" t="str">
        <f t="shared" si="186"/>
        <v>Evening</v>
      </c>
      <c r="I355" s="41">
        <f>I349+VLOOKUP(H355,Schedule!$B$17:$C$20,2,0)/24/60</f>
        <v>0.85624999999999996</v>
      </c>
      <c r="J355" s="30" t="str">
        <f t="shared" si="173"/>
        <v>ROM</v>
      </c>
      <c r="N355" s="43" t="s">
        <v>4252</v>
      </c>
      <c r="O355" s="43" t="s">
        <v>32</v>
      </c>
      <c r="P355" s="43" t="s">
        <v>28</v>
      </c>
      <c r="Q355" s="32" t="s">
        <v>35</v>
      </c>
      <c r="R355" s="44">
        <v>0.47916666666666663</v>
      </c>
      <c r="S355" s="43" t="s">
        <v>4254</v>
      </c>
      <c r="T355" s="32">
        <f t="shared" si="180"/>
        <v>12</v>
      </c>
      <c r="U355" s="32" t="str">
        <f t="shared" si="181"/>
        <v>RIM12</v>
      </c>
    </row>
    <row r="356" spans="5:21" x14ac:dyDescent="0.2">
      <c r="E356" s="30" t="str">
        <f t="shared" ref="E356:F356" si="202">E350</f>
        <v>R</v>
      </c>
      <c r="F356" s="30" t="str">
        <f t="shared" si="202"/>
        <v>O</v>
      </c>
      <c r="G356" s="30" t="str">
        <f>G350</f>
        <v>H</v>
      </c>
      <c r="H356" s="33" t="str">
        <f t="shared" ref="H356:I356" si="203">H350</f>
        <v>Evening</v>
      </c>
      <c r="I356" s="41">
        <f>I350+VLOOKUP(H356,Schedule!$B$17:$C$20,2,0)/24/60</f>
        <v>0.87499999999999989</v>
      </c>
      <c r="J356" s="30" t="str">
        <f t="shared" si="173"/>
        <v>ROH</v>
      </c>
      <c r="N356" s="43" t="s">
        <v>4252</v>
      </c>
      <c r="O356" s="43" t="s">
        <v>32</v>
      </c>
      <c r="P356" s="43" t="s">
        <v>28</v>
      </c>
      <c r="Q356" s="32" t="s">
        <v>35</v>
      </c>
      <c r="R356" s="44">
        <v>0.49999999999999994</v>
      </c>
      <c r="S356" s="43" t="s">
        <v>4254</v>
      </c>
      <c r="T356" s="32">
        <f t="shared" si="180"/>
        <v>13</v>
      </c>
      <c r="U356" s="32" t="str">
        <f t="shared" si="181"/>
        <v>RIM13</v>
      </c>
    </row>
    <row r="357" spans="5:21" x14ac:dyDescent="0.2">
      <c r="E357" s="30" t="str">
        <f t="shared" si="196"/>
        <v>R</v>
      </c>
      <c r="F357" s="30" t="str">
        <f t="shared" si="196"/>
        <v>O</v>
      </c>
      <c r="G357" s="30" t="str">
        <f t="shared" ref="G357:H357" si="204">G351</f>
        <v>I</v>
      </c>
      <c r="H357" s="33" t="str">
        <f t="shared" si="204"/>
        <v>Evening</v>
      </c>
      <c r="I357" s="41">
        <f>I351+VLOOKUP(H357,Schedule!$B$17:$C$20,2,0)/24/60</f>
        <v>0.87777777777777777</v>
      </c>
      <c r="J357" s="30" t="str">
        <f t="shared" si="173"/>
        <v>ROI</v>
      </c>
      <c r="N357" s="43" t="s">
        <v>4252</v>
      </c>
      <c r="O357" s="43" t="s">
        <v>32</v>
      </c>
      <c r="P357" s="43" t="s">
        <v>28</v>
      </c>
      <c r="Q357" s="32" t="s">
        <v>35</v>
      </c>
      <c r="R357" s="44">
        <v>0.52083333333333326</v>
      </c>
      <c r="S357" s="43" t="s">
        <v>4254</v>
      </c>
      <c r="T357" s="32">
        <f t="shared" si="180"/>
        <v>14</v>
      </c>
      <c r="U357" s="32" t="str">
        <f t="shared" si="181"/>
        <v>RIM14</v>
      </c>
    </row>
    <row r="358" spans="5:21" x14ac:dyDescent="0.2">
      <c r="E358" s="30" t="str">
        <f t="shared" si="196"/>
        <v>R</v>
      </c>
      <c r="F358" s="30" t="str">
        <f t="shared" si="196"/>
        <v>O</v>
      </c>
      <c r="G358" s="30" t="str">
        <f t="shared" ref="G358:H358" si="205">G352</f>
        <v>J</v>
      </c>
      <c r="H358" s="33" t="str">
        <f t="shared" si="205"/>
        <v>Evening</v>
      </c>
      <c r="I358" s="41">
        <f>I352+VLOOKUP(H358,Schedule!$B$17:$C$20,2,0)/24/60</f>
        <v>0.88194444444444442</v>
      </c>
      <c r="J358" s="30" t="str">
        <f t="shared" si="173"/>
        <v>ROJ</v>
      </c>
      <c r="N358" s="43" t="s">
        <v>4252</v>
      </c>
      <c r="O358" s="43" t="s">
        <v>32</v>
      </c>
      <c r="P358" s="43" t="s">
        <v>28</v>
      </c>
      <c r="Q358" s="32" t="s">
        <v>35</v>
      </c>
      <c r="R358" s="44">
        <v>0.54166666666666663</v>
      </c>
      <c r="S358" s="43" t="s">
        <v>4254</v>
      </c>
      <c r="T358" s="32">
        <f t="shared" si="180"/>
        <v>15</v>
      </c>
      <c r="U358" s="32" t="str">
        <f t="shared" si="181"/>
        <v>RIM15</v>
      </c>
    </row>
    <row r="359" spans="5:21" x14ac:dyDescent="0.2">
      <c r="E359" s="30" t="str">
        <f t="shared" si="196"/>
        <v>R</v>
      </c>
      <c r="F359" s="30" t="str">
        <f t="shared" si="196"/>
        <v>O</v>
      </c>
      <c r="G359" s="30" t="str">
        <f t="shared" ref="G359:H359" si="206">G353</f>
        <v>K</v>
      </c>
      <c r="H359" s="33" t="str">
        <f t="shared" si="206"/>
        <v>Evening</v>
      </c>
      <c r="I359" s="41">
        <f>I353+VLOOKUP(H359,Schedule!$B$17:$C$20,2,0)/24/60</f>
        <v>0.88611111111111107</v>
      </c>
      <c r="J359" s="30" t="str">
        <f t="shared" si="173"/>
        <v>ROK</v>
      </c>
      <c r="N359" s="43" t="s">
        <v>4252</v>
      </c>
      <c r="O359" s="43" t="s">
        <v>32</v>
      </c>
      <c r="P359" s="43" t="s">
        <v>28</v>
      </c>
      <c r="Q359" s="32" t="s">
        <v>35</v>
      </c>
      <c r="R359" s="44">
        <v>0.5625</v>
      </c>
      <c r="S359" s="43" t="s">
        <v>4254</v>
      </c>
      <c r="T359" s="32">
        <f t="shared" si="180"/>
        <v>16</v>
      </c>
      <c r="U359" s="32" t="str">
        <f t="shared" si="181"/>
        <v>RIM16</v>
      </c>
    </row>
    <row r="360" spans="5:21" x14ac:dyDescent="0.2">
      <c r="E360" s="30" t="str">
        <f t="shared" si="196"/>
        <v>R</v>
      </c>
      <c r="F360" s="30" t="str">
        <f t="shared" si="196"/>
        <v>O</v>
      </c>
      <c r="G360" s="30" t="str">
        <f t="shared" ref="G360:H360" si="207">G354</f>
        <v>L</v>
      </c>
      <c r="H360" s="33" t="str">
        <f t="shared" si="207"/>
        <v>Evening</v>
      </c>
      <c r="I360" s="41">
        <f>I354+VLOOKUP(H360,Schedule!$B$17:$C$20,2,0)/24/60</f>
        <v>0.89097222222222217</v>
      </c>
      <c r="J360" s="30" t="str">
        <f t="shared" si="173"/>
        <v>ROL</v>
      </c>
      <c r="N360" s="43" t="s">
        <v>4252</v>
      </c>
      <c r="O360" s="43" t="s">
        <v>32</v>
      </c>
      <c r="P360" s="43" t="s">
        <v>28</v>
      </c>
      <c r="Q360" s="32" t="s">
        <v>35</v>
      </c>
      <c r="R360" s="44">
        <v>0.58333333333333337</v>
      </c>
      <c r="S360" s="43" t="s">
        <v>4254</v>
      </c>
      <c r="T360" s="32">
        <f t="shared" si="180"/>
        <v>17</v>
      </c>
      <c r="U360" s="32" t="str">
        <f t="shared" si="181"/>
        <v>RIM17</v>
      </c>
    </row>
    <row r="361" spans="5:21" x14ac:dyDescent="0.2">
      <c r="E361" s="30" t="str">
        <f t="shared" si="196"/>
        <v>R</v>
      </c>
      <c r="F361" s="30" t="str">
        <f t="shared" si="196"/>
        <v>O</v>
      </c>
      <c r="G361" s="30" t="str">
        <f t="shared" ref="G361:H361" si="208">G355</f>
        <v>M</v>
      </c>
      <c r="H361" s="33" t="str">
        <f t="shared" si="208"/>
        <v>Evening</v>
      </c>
      <c r="I361" s="41">
        <f>I355+VLOOKUP(H361,Schedule!$B$17:$C$20,2,0)/24/60</f>
        <v>0.89791666666666659</v>
      </c>
      <c r="J361" s="30" t="str">
        <f t="shared" si="173"/>
        <v>ROM</v>
      </c>
      <c r="N361" s="43" t="s">
        <v>4252</v>
      </c>
      <c r="O361" s="43" t="s">
        <v>32</v>
      </c>
      <c r="P361" s="43" t="s">
        <v>28</v>
      </c>
      <c r="Q361" s="32" t="s">
        <v>35</v>
      </c>
      <c r="R361" s="44">
        <v>0.60416666666666674</v>
      </c>
      <c r="S361" s="43" t="s">
        <v>4254</v>
      </c>
      <c r="T361" s="32">
        <f t="shared" si="180"/>
        <v>18</v>
      </c>
      <c r="U361" s="32" t="str">
        <f t="shared" si="181"/>
        <v>RIM18</v>
      </c>
    </row>
    <row r="362" spans="5:21" x14ac:dyDescent="0.2">
      <c r="E362" s="30" t="str">
        <f t="shared" ref="E362:F362" si="209">E356</f>
        <v>R</v>
      </c>
      <c r="F362" s="30" t="str">
        <f t="shared" si="209"/>
        <v>O</v>
      </c>
      <c r="G362" s="30" t="str">
        <f>G356</f>
        <v>H</v>
      </c>
      <c r="H362" s="33" t="str">
        <f t="shared" ref="H362:I362" si="210">H356</f>
        <v>Evening</v>
      </c>
      <c r="I362" s="41">
        <f>I356+VLOOKUP(H362,Schedule!$B$17:$C$20,2,0)/24/60</f>
        <v>0.91666666666666652</v>
      </c>
      <c r="J362" s="30" t="str">
        <f t="shared" si="173"/>
        <v>ROH</v>
      </c>
      <c r="N362" s="43" t="s">
        <v>4252</v>
      </c>
      <c r="O362" s="43" t="s">
        <v>32</v>
      </c>
      <c r="P362" s="43" t="s">
        <v>28</v>
      </c>
      <c r="Q362" s="32" t="s">
        <v>35</v>
      </c>
      <c r="R362" s="44">
        <v>0.62500000000000011</v>
      </c>
      <c r="S362" s="43" t="s">
        <v>4254</v>
      </c>
      <c r="T362" s="32">
        <f t="shared" si="180"/>
        <v>19</v>
      </c>
      <c r="U362" s="32" t="str">
        <f t="shared" si="181"/>
        <v>RIM19</v>
      </c>
    </row>
    <row r="363" spans="5:21" x14ac:dyDescent="0.2">
      <c r="E363" s="30" t="str">
        <f t="shared" si="196"/>
        <v>R</v>
      </c>
      <c r="F363" s="30" t="str">
        <f t="shared" si="196"/>
        <v>O</v>
      </c>
      <c r="G363" s="30" t="str">
        <f t="shared" ref="G363:H363" si="211">G357</f>
        <v>I</v>
      </c>
      <c r="H363" s="33" t="str">
        <f t="shared" si="211"/>
        <v>Evening</v>
      </c>
      <c r="I363" s="41">
        <f>I357+VLOOKUP(H363,Schedule!$B$17:$C$20,2,0)/24/60</f>
        <v>0.9194444444444444</v>
      </c>
      <c r="J363" s="30" t="str">
        <f t="shared" si="173"/>
        <v>ROI</v>
      </c>
      <c r="N363" s="43" t="s">
        <v>4252</v>
      </c>
      <c r="O363" s="43" t="s">
        <v>32</v>
      </c>
      <c r="P363" s="43" t="s">
        <v>28</v>
      </c>
      <c r="Q363" s="32" t="s">
        <v>35</v>
      </c>
      <c r="R363" s="44">
        <v>0.64583333333333348</v>
      </c>
      <c r="S363" s="43" t="s">
        <v>4254</v>
      </c>
      <c r="T363" s="32">
        <f t="shared" si="180"/>
        <v>20</v>
      </c>
      <c r="U363" s="32" t="str">
        <f t="shared" si="181"/>
        <v>RIM20</v>
      </c>
    </row>
    <row r="364" spans="5:21" x14ac:dyDescent="0.2">
      <c r="E364" s="30" t="str">
        <f t="shared" si="196"/>
        <v>R</v>
      </c>
      <c r="F364" s="30" t="str">
        <f t="shared" si="196"/>
        <v>O</v>
      </c>
      <c r="G364" s="30" t="str">
        <f t="shared" ref="G364:H364" si="212">G358</f>
        <v>J</v>
      </c>
      <c r="H364" s="33" t="str">
        <f t="shared" si="212"/>
        <v>Evening</v>
      </c>
      <c r="I364" s="41">
        <f>I358+VLOOKUP(H364,Schedule!$B$17:$C$20,2,0)/24/60</f>
        <v>0.92361111111111105</v>
      </c>
      <c r="J364" s="30" t="str">
        <f t="shared" si="173"/>
        <v>ROJ</v>
      </c>
      <c r="N364" s="43" t="s">
        <v>4252</v>
      </c>
      <c r="O364" s="43" t="s">
        <v>32</v>
      </c>
      <c r="P364" s="43" t="s">
        <v>28</v>
      </c>
      <c r="Q364" s="32" t="s">
        <v>35</v>
      </c>
      <c r="R364" s="44">
        <v>0.66666666666666685</v>
      </c>
      <c r="S364" s="43" t="s">
        <v>4254</v>
      </c>
      <c r="T364" s="32">
        <f t="shared" si="180"/>
        <v>21</v>
      </c>
      <c r="U364" s="32" t="str">
        <f t="shared" si="181"/>
        <v>RIM21</v>
      </c>
    </row>
    <row r="365" spans="5:21" x14ac:dyDescent="0.2">
      <c r="E365" s="30" t="str">
        <f t="shared" si="196"/>
        <v>R</v>
      </c>
      <c r="F365" s="30" t="str">
        <f t="shared" si="196"/>
        <v>O</v>
      </c>
      <c r="G365" s="30" t="str">
        <f t="shared" ref="G365:H365" si="213">G359</f>
        <v>K</v>
      </c>
      <c r="H365" s="33" t="str">
        <f t="shared" si="213"/>
        <v>Evening</v>
      </c>
      <c r="I365" s="41">
        <f>I359+VLOOKUP(H365,Schedule!$B$17:$C$20,2,0)/24/60</f>
        <v>0.9277777777777777</v>
      </c>
      <c r="J365" s="30" t="str">
        <f t="shared" si="173"/>
        <v>ROK</v>
      </c>
      <c r="N365" s="43" t="s">
        <v>4252</v>
      </c>
      <c r="O365" s="43" t="s">
        <v>32</v>
      </c>
      <c r="P365" s="43" t="s">
        <v>28</v>
      </c>
      <c r="Q365" s="32" t="s">
        <v>35</v>
      </c>
      <c r="R365" s="44">
        <v>0.68750000000000022</v>
      </c>
      <c r="S365" s="43" t="s">
        <v>4254</v>
      </c>
      <c r="T365" s="32">
        <f t="shared" si="180"/>
        <v>22</v>
      </c>
      <c r="U365" s="32" t="str">
        <f t="shared" si="181"/>
        <v>RIM22</v>
      </c>
    </row>
    <row r="366" spans="5:21" x14ac:dyDescent="0.2">
      <c r="E366" s="30" t="str">
        <f t="shared" ref="E366:F373" si="214">E360</f>
        <v>R</v>
      </c>
      <c r="F366" s="30" t="str">
        <f t="shared" si="214"/>
        <v>O</v>
      </c>
      <c r="G366" s="30" t="str">
        <f t="shared" ref="G366:H366" si="215">G360</f>
        <v>L</v>
      </c>
      <c r="H366" s="33" t="str">
        <f t="shared" si="215"/>
        <v>Evening</v>
      </c>
      <c r="I366" s="41">
        <f>I360+VLOOKUP(H366,Schedule!$B$17:$C$20,2,0)/24/60</f>
        <v>0.9326388888888888</v>
      </c>
      <c r="J366" s="30" t="str">
        <f t="shared" si="173"/>
        <v>ROL</v>
      </c>
      <c r="N366" s="43" t="s">
        <v>4252</v>
      </c>
      <c r="O366" s="43" t="s">
        <v>32</v>
      </c>
      <c r="P366" s="43" t="s">
        <v>28</v>
      </c>
      <c r="Q366" s="32" t="s">
        <v>36</v>
      </c>
      <c r="R366" s="44">
        <v>0.70833333333333359</v>
      </c>
      <c r="S366" s="43" t="s">
        <v>4254</v>
      </c>
      <c r="T366" s="32">
        <f t="shared" si="180"/>
        <v>23</v>
      </c>
      <c r="U366" s="32" t="str">
        <f t="shared" si="181"/>
        <v>RIM23</v>
      </c>
    </row>
    <row r="367" spans="5:21" x14ac:dyDescent="0.2">
      <c r="E367" s="30" t="str">
        <f t="shared" si="214"/>
        <v>R</v>
      </c>
      <c r="F367" s="30" t="str">
        <f t="shared" si="214"/>
        <v>O</v>
      </c>
      <c r="G367" s="30" t="str">
        <f t="shared" ref="G367:H367" si="216">G361</f>
        <v>M</v>
      </c>
      <c r="H367" s="33" t="str">
        <f t="shared" si="216"/>
        <v>Evening</v>
      </c>
      <c r="I367" s="41">
        <f>I361+VLOOKUP(H367,Schedule!$B$17:$C$20,2,0)/24/60</f>
        <v>0.93958333333333321</v>
      </c>
      <c r="J367" s="30" t="str">
        <f t="shared" si="173"/>
        <v>ROM</v>
      </c>
      <c r="N367" s="43" t="s">
        <v>4252</v>
      </c>
      <c r="O367" s="43" t="s">
        <v>32</v>
      </c>
      <c r="P367" s="43" t="s">
        <v>28</v>
      </c>
      <c r="Q367" s="32" t="s">
        <v>36</v>
      </c>
      <c r="R367" s="44">
        <v>0.73611111111111138</v>
      </c>
      <c r="S367" s="43" t="s">
        <v>4254</v>
      </c>
      <c r="T367" s="32">
        <f t="shared" si="180"/>
        <v>24</v>
      </c>
      <c r="U367" s="32" t="str">
        <f t="shared" si="181"/>
        <v>RIM24</v>
      </c>
    </row>
    <row r="368" spans="5:21" x14ac:dyDescent="0.2">
      <c r="E368" s="30" t="str">
        <f t="shared" ref="E368:F368" si="217">E362</f>
        <v>R</v>
      </c>
      <c r="F368" s="30" t="str">
        <f t="shared" si="217"/>
        <v>O</v>
      </c>
      <c r="G368" s="30" t="str">
        <f>G362</f>
        <v>H</v>
      </c>
      <c r="H368" s="33" t="str">
        <f t="shared" ref="H368:I368" si="218">H362</f>
        <v>Evening</v>
      </c>
      <c r="I368" s="41">
        <f>I362+VLOOKUP(H368,Schedule!$B$17:$C$20,2,0)/24/60</f>
        <v>0.95833333333333315</v>
      </c>
      <c r="J368" s="30" t="str">
        <f t="shared" si="173"/>
        <v>ROH</v>
      </c>
      <c r="N368" s="43" t="s">
        <v>4252</v>
      </c>
      <c r="O368" s="43" t="s">
        <v>32</v>
      </c>
      <c r="P368" s="43" t="s">
        <v>28</v>
      </c>
      <c r="Q368" s="32" t="s">
        <v>36</v>
      </c>
      <c r="R368" s="44">
        <v>0.76388888888888917</v>
      </c>
      <c r="S368" s="43" t="s">
        <v>4254</v>
      </c>
      <c r="T368" s="32">
        <f t="shared" si="180"/>
        <v>25</v>
      </c>
      <c r="U368" s="32" t="str">
        <f t="shared" si="181"/>
        <v>RIM25</v>
      </c>
    </row>
    <row r="369" spans="5:21" x14ac:dyDescent="0.2">
      <c r="E369" s="30" t="str">
        <f t="shared" si="214"/>
        <v>R</v>
      </c>
      <c r="F369" s="30" t="str">
        <f t="shared" si="214"/>
        <v>O</v>
      </c>
      <c r="G369" s="30" t="str">
        <f t="shared" ref="G369:H369" si="219">G363</f>
        <v>I</v>
      </c>
      <c r="H369" s="33" t="str">
        <f t="shared" si="219"/>
        <v>Evening</v>
      </c>
      <c r="I369" s="41">
        <f>I363+VLOOKUP(H369,Schedule!$B$17:$C$20,2,0)/24/60</f>
        <v>0.96111111111111103</v>
      </c>
      <c r="J369" s="30" t="str">
        <f t="shared" si="173"/>
        <v>ROI</v>
      </c>
      <c r="N369" s="43" t="s">
        <v>4252</v>
      </c>
      <c r="O369" s="43" t="s">
        <v>32</v>
      </c>
      <c r="P369" s="43" t="s">
        <v>28</v>
      </c>
      <c r="Q369" s="32" t="s">
        <v>37</v>
      </c>
      <c r="R369" s="44">
        <v>0.79166666666666696</v>
      </c>
      <c r="S369" s="43" t="s">
        <v>4254</v>
      </c>
      <c r="T369" s="32">
        <f t="shared" si="180"/>
        <v>26</v>
      </c>
      <c r="U369" s="32" t="str">
        <f t="shared" si="181"/>
        <v>RIM26</v>
      </c>
    </row>
    <row r="370" spans="5:21" x14ac:dyDescent="0.2">
      <c r="E370" s="30" t="str">
        <f t="shared" si="214"/>
        <v>R</v>
      </c>
      <c r="F370" s="30" t="str">
        <f t="shared" si="214"/>
        <v>O</v>
      </c>
      <c r="G370" s="30" t="str">
        <f t="shared" ref="G370:H370" si="220">G364</f>
        <v>J</v>
      </c>
      <c r="H370" s="33" t="str">
        <f t="shared" si="220"/>
        <v>Evening</v>
      </c>
      <c r="I370" s="41">
        <f>I364+VLOOKUP(H370,Schedule!$B$17:$C$20,2,0)/24/60</f>
        <v>0.96527777777777768</v>
      </c>
      <c r="J370" s="30" t="str">
        <f t="shared" si="173"/>
        <v>ROJ</v>
      </c>
      <c r="N370" s="43" t="s">
        <v>4252</v>
      </c>
      <c r="O370" s="43" t="s">
        <v>32</v>
      </c>
      <c r="P370" s="43" t="s">
        <v>28</v>
      </c>
      <c r="Q370" s="32" t="s">
        <v>37</v>
      </c>
      <c r="R370" s="44">
        <v>0.83333333333333359</v>
      </c>
      <c r="S370" s="43" t="s">
        <v>4254</v>
      </c>
      <c r="T370" s="32">
        <f t="shared" si="180"/>
        <v>27</v>
      </c>
      <c r="U370" s="32" t="str">
        <f t="shared" si="181"/>
        <v>RIM27</v>
      </c>
    </row>
    <row r="371" spans="5:21" x14ac:dyDescent="0.2">
      <c r="E371" s="30" t="str">
        <f t="shared" si="214"/>
        <v>R</v>
      </c>
      <c r="F371" s="30" t="str">
        <f t="shared" si="214"/>
        <v>O</v>
      </c>
      <c r="G371" s="30" t="str">
        <f t="shared" ref="G371:H371" si="221">G365</f>
        <v>K</v>
      </c>
      <c r="H371" s="33" t="str">
        <f t="shared" si="221"/>
        <v>Evening</v>
      </c>
      <c r="I371" s="41">
        <f>I365+VLOOKUP(H371,Schedule!$B$17:$C$20,2,0)/24/60</f>
        <v>0.96944444444444433</v>
      </c>
      <c r="J371" s="30" t="str">
        <f t="shared" si="173"/>
        <v>ROK</v>
      </c>
      <c r="N371" s="43" t="s">
        <v>4252</v>
      </c>
      <c r="O371" s="43" t="s">
        <v>32</v>
      </c>
      <c r="P371" s="43" t="s">
        <v>28</v>
      </c>
      <c r="Q371" s="32" t="s">
        <v>37</v>
      </c>
      <c r="R371" s="44">
        <v>0.87500000000000022</v>
      </c>
      <c r="S371" s="43" t="s">
        <v>4254</v>
      </c>
      <c r="T371" s="32">
        <f t="shared" si="180"/>
        <v>28</v>
      </c>
      <c r="U371" s="32" t="str">
        <f t="shared" si="181"/>
        <v>RIM28</v>
      </c>
    </row>
    <row r="372" spans="5:21" x14ac:dyDescent="0.2">
      <c r="E372" s="30" t="str">
        <f t="shared" si="214"/>
        <v>R</v>
      </c>
      <c r="F372" s="30" t="str">
        <f t="shared" si="214"/>
        <v>O</v>
      </c>
      <c r="G372" s="30" t="str">
        <f t="shared" ref="G372:H372" si="222">G366</f>
        <v>L</v>
      </c>
      <c r="H372" s="33" t="str">
        <f t="shared" si="222"/>
        <v>Evening</v>
      </c>
      <c r="I372" s="41">
        <f>I366+VLOOKUP(H372,Schedule!$B$17:$C$20,2,0)/24/60</f>
        <v>0.97430555555555542</v>
      </c>
      <c r="J372" s="30" t="str">
        <f t="shared" si="173"/>
        <v>ROL</v>
      </c>
      <c r="N372" s="43" t="s">
        <v>4252</v>
      </c>
      <c r="O372" s="43" t="s">
        <v>32</v>
      </c>
      <c r="P372" s="43" t="s">
        <v>28</v>
      </c>
      <c r="Q372" s="32" t="s">
        <v>37</v>
      </c>
      <c r="R372" s="44">
        <v>0.91666666666666685</v>
      </c>
      <c r="S372" s="43" t="s">
        <v>4254</v>
      </c>
      <c r="T372" s="32">
        <f t="shared" si="180"/>
        <v>29</v>
      </c>
      <c r="U372" s="32" t="str">
        <f t="shared" si="181"/>
        <v>RIM29</v>
      </c>
    </row>
    <row r="373" spans="5:21" x14ac:dyDescent="0.2">
      <c r="E373" s="30" t="str">
        <f t="shared" si="214"/>
        <v>R</v>
      </c>
      <c r="F373" s="30" t="str">
        <f t="shared" si="214"/>
        <v>O</v>
      </c>
      <c r="G373" s="30" t="str">
        <f t="shared" ref="G373:H373" si="223">G367</f>
        <v>M</v>
      </c>
      <c r="H373" s="33" t="str">
        <f t="shared" si="223"/>
        <v>Evening</v>
      </c>
      <c r="I373" s="41">
        <f>I367+VLOOKUP(H373,Schedule!$B$17:$C$20,2,0)/24/60</f>
        <v>0.98124999999999984</v>
      </c>
      <c r="J373" s="30" t="str">
        <f t="shared" si="173"/>
        <v>ROM</v>
      </c>
      <c r="N373" s="43" t="s">
        <v>4252</v>
      </c>
      <c r="O373" s="43" t="s">
        <v>32</v>
      </c>
      <c r="P373" s="43" t="s">
        <v>28</v>
      </c>
      <c r="Q373" s="32" t="s">
        <v>37</v>
      </c>
      <c r="R373" s="44">
        <v>0.95833333333333348</v>
      </c>
      <c r="S373" s="43" t="s">
        <v>4254</v>
      </c>
      <c r="T373" s="32">
        <f t="shared" si="180"/>
        <v>30</v>
      </c>
      <c r="U373" s="32" t="str">
        <f t="shared" si="181"/>
        <v>RIM30</v>
      </c>
    </row>
    <row r="374" spans="5:21" x14ac:dyDescent="0.2">
      <c r="E374" s="32" t="s">
        <v>42</v>
      </c>
      <c r="F374" s="32" t="s">
        <v>32</v>
      </c>
      <c r="G374" s="32" t="s">
        <v>41</v>
      </c>
      <c r="H374" s="33" t="s">
        <v>34</v>
      </c>
      <c r="I374" s="41">
        <v>0.29166666666666669</v>
      </c>
      <c r="J374" s="30" t="str">
        <f t="shared" si="173"/>
        <v>YIZ</v>
      </c>
      <c r="N374" s="43" t="s">
        <v>4252</v>
      </c>
      <c r="O374" s="43" t="s">
        <v>4253</v>
      </c>
      <c r="P374" s="43" t="s">
        <v>33</v>
      </c>
      <c r="Q374" s="32" t="s">
        <v>34</v>
      </c>
      <c r="R374" s="44">
        <v>0.29166666666666669</v>
      </c>
      <c r="S374" s="43" t="s">
        <v>4260</v>
      </c>
      <c r="T374" s="32">
        <f t="shared" si="180"/>
        <v>1</v>
      </c>
      <c r="U374" s="32" t="str">
        <f t="shared" si="181"/>
        <v>ROH1</v>
      </c>
    </row>
    <row r="375" spans="5:21" x14ac:dyDescent="0.2">
      <c r="E375" s="32" t="s">
        <v>42</v>
      </c>
      <c r="F375" s="32" t="s">
        <v>32</v>
      </c>
      <c r="G375" s="32" t="s">
        <v>42</v>
      </c>
      <c r="H375" s="33" t="s">
        <v>34</v>
      </c>
      <c r="I375" s="41">
        <v>0.30000000000000004</v>
      </c>
      <c r="J375" s="30" t="str">
        <f t="shared" si="173"/>
        <v>YIY</v>
      </c>
      <c r="N375" s="43" t="s">
        <v>4252</v>
      </c>
      <c r="O375" s="43" t="s">
        <v>4253</v>
      </c>
      <c r="P375" s="43" t="s">
        <v>33</v>
      </c>
      <c r="Q375" s="32" t="s">
        <v>34</v>
      </c>
      <c r="R375" s="44">
        <v>0.31944444444444448</v>
      </c>
      <c r="S375" s="43" t="s">
        <v>4260</v>
      </c>
      <c r="T375" s="32">
        <f t="shared" si="180"/>
        <v>2</v>
      </c>
      <c r="U375" s="32" t="str">
        <f t="shared" si="181"/>
        <v>ROH2</v>
      </c>
    </row>
    <row r="376" spans="5:21" x14ac:dyDescent="0.2">
      <c r="E376" s="32" t="s">
        <v>42</v>
      </c>
      <c r="F376" s="32" t="s">
        <v>32</v>
      </c>
      <c r="G376" s="32" t="s">
        <v>43</v>
      </c>
      <c r="H376" s="33" t="s">
        <v>34</v>
      </c>
      <c r="I376" s="41">
        <v>0.30555555555555558</v>
      </c>
      <c r="J376" s="30" t="str">
        <f t="shared" si="173"/>
        <v>YIX</v>
      </c>
      <c r="N376" s="43" t="s">
        <v>4252</v>
      </c>
      <c r="O376" s="43" t="s">
        <v>4253</v>
      </c>
      <c r="P376" s="43" t="s">
        <v>33</v>
      </c>
      <c r="Q376" s="32" t="s">
        <v>34</v>
      </c>
      <c r="R376" s="44">
        <v>0.34722222222222227</v>
      </c>
      <c r="S376" s="43" t="s">
        <v>4260</v>
      </c>
      <c r="T376" s="32">
        <f t="shared" si="180"/>
        <v>3</v>
      </c>
      <c r="U376" s="32" t="str">
        <f t="shared" si="181"/>
        <v>ROH3</v>
      </c>
    </row>
    <row r="377" spans="5:21" x14ac:dyDescent="0.2">
      <c r="E377" s="32" t="s">
        <v>42</v>
      </c>
      <c r="F377" s="32" t="s">
        <v>32</v>
      </c>
      <c r="G377" s="32" t="s">
        <v>44</v>
      </c>
      <c r="H377" s="33" t="s">
        <v>34</v>
      </c>
      <c r="I377" s="41">
        <v>0.30902777777777779</v>
      </c>
      <c r="J377" s="30" t="str">
        <f t="shared" si="173"/>
        <v>YIW</v>
      </c>
      <c r="N377" s="43" t="s">
        <v>4252</v>
      </c>
      <c r="O377" s="43" t="s">
        <v>4253</v>
      </c>
      <c r="P377" s="43" t="s">
        <v>33</v>
      </c>
      <c r="Q377" s="32" t="s">
        <v>35</v>
      </c>
      <c r="R377" s="44">
        <v>0.37500000000000006</v>
      </c>
      <c r="S377" s="43" t="s">
        <v>4260</v>
      </c>
      <c r="T377" s="32">
        <f t="shared" si="180"/>
        <v>4</v>
      </c>
      <c r="U377" s="32" t="str">
        <f t="shared" si="181"/>
        <v>ROH4</v>
      </c>
    </row>
    <row r="378" spans="5:21" x14ac:dyDescent="0.2">
      <c r="E378" s="32" t="s">
        <v>42</v>
      </c>
      <c r="F378" s="32" t="s">
        <v>32</v>
      </c>
      <c r="G378" s="32" t="s">
        <v>33</v>
      </c>
      <c r="H378" s="33" t="s">
        <v>34</v>
      </c>
      <c r="I378" s="41">
        <v>0.31111111111111112</v>
      </c>
      <c r="J378" s="30" t="str">
        <f t="shared" si="173"/>
        <v>YIH</v>
      </c>
      <c r="N378" s="43" t="s">
        <v>4252</v>
      </c>
      <c r="O378" s="43" t="s">
        <v>4253</v>
      </c>
      <c r="P378" s="43" t="s">
        <v>33</v>
      </c>
      <c r="Q378" s="32" t="s">
        <v>35</v>
      </c>
      <c r="R378" s="44">
        <v>0.39583333333333337</v>
      </c>
      <c r="S378" s="43" t="s">
        <v>4260</v>
      </c>
      <c r="T378" s="32">
        <f t="shared" si="180"/>
        <v>5</v>
      </c>
      <c r="U378" s="32" t="str">
        <f t="shared" si="181"/>
        <v>ROH5</v>
      </c>
    </row>
    <row r="379" spans="5:21" x14ac:dyDescent="0.2">
      <c r="E379" s="32" t="str">
        <f t="shared" ref="E379:E444" si="224">E374</f>
        <v>Y</v>
      </c>
      <c r="F379" s="32" t="str">
        <f t="shared" ref="F379:F444" si="225">F374</f>
        <v>I</v>
      </c>
      <c r="G379" s="32" t="str">
        <f t="shared" ref="G379:G444" si="226">G374</f>
        <v>Z</v>
      </c>
      <c r="H379" s="33" t="str">
        <f t="shared" ref="H379:H444" si="227">H374</f>
        <v xml:space="preserve">AM </v>
      </c>
      <c r="I379" s="41">
        <f>I374+VLOOKUP(H379,Schedule!$B$25:$C$28,2,0)/24/60</f>
        <v>0.30555555555555558</v>
      </c>
      <c r="J379" s="30" t="str">
        <f t="shared" si="173"/>
        <v>YIZ</v>
      </c>
      <c r="N379" s="43" t="s">
        <v>4252</v>
      </c>
      <c r="O379" s="43" t="s">
        <v>4253</v>
      </c>
      <c r="P379" s="43" t="s">
        <v>33</v>
      </c>
      <c r="Q379" s="32" t="s">
        <v>35</v>
      </c>
      <c r="R379" s="44">
        <v>0.41666666666666669</v>
      </c>
      <c r="S379" s="43" t="s">
        <v>4260</v>
      </c>
      <c r="T379" s="32">
        <f t="shared" si="180"/>
        <v>6</v>
      </c>
      <c r="U379" s="32" t="str">
        <f t="shared" si="181"/>
        <v>ROH6</v>
      </c>
    </row>
    <row r="380" spans="5:21" x14ac:dyDescent="0.2">
      <c r="E380" s="32" t="str">
        <f t="shared" si="224"/>
        <v>Y</v>
      </c>
      <c r="F380" s="32" t="str">
        <f t="shared" si="225"/>
        <v>I</v>
      </c>
      <c r="G380" s="32" t="str">
        <f t="shared" si="226"/>
        <v>Y</v>
      </c>
      <c r="H380" s="33" t="str">
        <f t="shared" si="227"/>
        <v xml:space="preserve">AM </v>
      </c>
      <c r="I380" s="41">
        <f>I375+VLOOKUP(H380,Schedule!$B$25:$C$28,2,0)/24/60</f>
        <v>0.31388888888888894</v>
      </c>
      <c r="J380" s="30" t="str">
        <f t="shared" si="173"/>
        <v>YIY</v>
      </c>
      <c r="N380" s="43" t="s">
        <v>4252</v>
      </c>
      <c r="O380" s="43" t="s">
        <v>4253</v>
      </c>
      <c r="P380" s="43" t="s">
        <v>33</v>
      </c>
      <c r="Q380" s="32" t="s">
        <v>35</v>
      </c>
      <c r="R380" s="44">
        <v>0.4375</v>
      </c>
      <c r="S380" s="43" t="s">
        <v>4260</v>
      </c>
      <c r="T380" s="32">
        <f t="shared" si="180"/>
        <v>7</v>
      </c>
      <c r="U380" s="32" t="str">
        <f t="shared" si="181"/>
        <v>ROH7</v>
      </c>
    </row>
    <row r="381" spans="5:21" x14ac:dyDescent="0.2">
      <c r="E381" s="32" t="str">
        <f t="shared" si="224"/>
        <v>Y</v>
      </c>
      <c r="F381" s="32" t="str">
        <f t="shared" si="225"/>
        <v>I</v>
      </c>
      <c r="G381" s="32" t="str">
        <f t="shared" si="226"/>
        <v>X</v>
      </c>
      <c r="H381" s="33" t="str">
        <f t="shared" si="227"/>
        <v xml:space="preserve">AM </v>
      </c>
      <c r="I381" s="41">
        <f>I376+VLOOKUP(H381,Schedule!$B$25:$C$28,2,0)/24/60</f>
        <v>0.31944444444444448</v>
      </c>
      <c r="J381" s="30" t="str">
        <f t="shared" si="173"/>
        <v>YIX</v>
      </c>
      <c r="N381" s="43" t="s">
        <v>4252</v>
      </c>
      <c r="O381" s="43" t="s">
        <v>4253</v>
      </c>
      <c r="P381" s="43" t="s">
        <v>33</v>
      </c>
      <c r="Q381" s="32" t="s">
        <v>35</v>
      </c>
      <c r="R381" s="44">
        <v>0.45833333333333331</v>
      </c>
      <c r="S381" s="43" t="s">
        <v>4260</v>
      </c>
      <c r="T381" s="32">
        <f t="shared" si="180"/>
        <v>8</v>
      </c>
      <c r="U381" s="32" t="str">
        <f t="shared" si="181"/>
        <v>ROH8</v>
      </c>
    </row>
    <row r="382" spans="5:21" x14ac:dyDescent="0.2">
      <c r="E382" s="32" t="str">
        <f t="shared" si="224"/>
        <v>Y</v>
      </c>
      <c r="F382" s="32" t="str">
        <f t="shared" si="225"/>
        <v>I</v>
      </c>
      <c r="G382" s="32" t="str">
        <f t="shared" si="226"/>
        <v>W</v>
      </c>
      <c r="H382" s="33" t="str">
        <f t="shared" si="227"/>
        <v xml:space="preserve">AM </v>
      </c>
      <c r="I382" s="41">
        <f>I377+VLOOKUP(H382,Schedule!$B$25:$C$28,2,0)/24/60</f>
        <v>0.32291666666666669</v>
      </c>
      <c r="J382" s="30" t="str">
        <f t="shared" si="173"/>
        <v>YIW</v>
      </c>
      <c r="N382" s="43" t="s">
        <v>4252</v>
      </c>
      <c r="O382" s="43" t="s">
        <v>4253</v>
      </c>
      <c r="P382" s="43" t="s">
        <v>33</v>
      </c>
      <c r="Q382" s="32" t="s">
        <v>35</v>
      </c>
      <c r="R382" s="44">
        <v>0.47916666666666663</v>
      </c>
      <c r="S382" s="43" t="s">
        <v>4260</v>
      </c>
      <c r="T382" s="32">
        <f t="shared" si="180"/>
        <v>9</v>
      </c>
      <c r="U382" s="32" t="str">
        <f t="shared" si="181"/>
        <v>ROH9</v>
      </c>
    </row>
    <row r="383" spans="5:21" x14ac:dyDescent="0.2">
      <c r="E383" s="32" t="str">
        <f t="shared" si="224"/>
        <v>Y</v>
      </c>
      <c r="F383" s="32" t="str">
        <f t="shared" si="225"/>
        <v>I</v>
      </c>
      <c r="G383" s="32" t="str">
        <f t="shared" si="226"/>
        <v>H</v>
      </c>
      <c r="H383" s="33" t="str">
        <f t="shared" si="227"/>
        <v xml:space="preserve">AM </v>
      </c>
      <c r="I383" s="41">
        <f>I378+VLOOKUP(H383,Schedule!$B$25:$C$28,2,0)/24/60</f>
        <v>0.32500000000000001</v>
      </c>
      <c r="J383" s="30" t="str">
        <f t="shared" si="173"/>
        <v>YIH</v>
      </c>
      <c r="N383" s="43" t="s">
        <v>4252</v>
      </c>
      <c r="O383" s="43" t="s">
        <v>4253</v>
      </c>
      <c r="P383" s="43" t="s">
        <v>33</v>
      </c>
      <c r="Q383" s="32" t="s">
        <v>35</v>
      </c>
      <c r="R383" s="44">
        <v>0.49999999999999994</v>
      </c>
      <c r="S383" s="43" t="s">
        <v>4260</v>
      </c>
      <c r="T383" s="32">
        <f t="shared" si="180"/>
        <v>10</v>
      </c>
      <c r="U383" s="32" t="str">
        <f t="shared" si="181"/>
        <v>ROH10</v>
      </c>
    </row>
    <row r="384" spans="5:21" x14ac:dyDescent="0.2">
      <c r="E384" s="32" t="str">
        <f t="shared" si="224"/>
        <v>Y</v>
      </c>
      <c r="F384" s="32" t="str">
        <f t="shared" si="225"/>
        <v>I</v>
      </c>
      <c r="G384" s="32" t="str">
        <f t="shared" si="226"/>
        <v>Z</v>
      </c>
      <c r="H384" s="33" t="str">
        <f t="shared" si="227"/>
        <v xml:space="preserve">AM </v>
      </c>
      <c r="I384" s="41">
        <f>I379+VLOOKUP(H384,Schedule!$B$25:$C$28,2,0)/24/60</f>
        <v>0.31944444444444448</v>
      </c>
      <c r="J384" s="30" t="str">
        <f t="shared" si="173"/>
        <v>YIZ</v>
      </c>
      <c r="N384" s="43" t="s">
        <v>4252</v>
      </c>
      <c r="O384" s="43" t="s">
        <v>4253</v>
      </c>
      <c r="P384" s="43" t="s">
        <v>33</v>
      </c>
      <c r="Q384" s="32" t="s">
        <v>35</v>
      </c>
      <c r="R384" s="44">
        <v>0.52083333333333326</v>
      </c>
      <c r="S384" s="43" t="s">
        <v>4260</v>
      </c>
      <c r="T384" s="32">
        <f t="shared" si="180"/>
        <v>11</v>
      </c>
      <c r="U384" s="32" t="str">
        <f t="shared" si="181"/>
        <v>ROH11</v>
      </c>
    </row>
    <row r="385" spans="5:21" x14ac:dyDescent="0.2">
      <c r="E385" s="32" t="str">
        <f t="shared" si="224"/>
        <v>Y</v>
      </c>
      <c r="F385" s="32" t="str">
        <f t="shared" si="225"/>
        <v>I</v>
      </c>
      <c r="G385" s="32" t="str">
        <f t="shared" si="226"/>
        <v>Y</v>
      </c>
      <c r="H385" s="33" t="str">
        <f t="shared" si="227"/>
        <v xml:space="preserve">AM </v>
      </c>
      <c r="I385" s="41">
        <f>I380+VLOOKUP(H385,Schedule!$B$25:$C$28,2,0)/24/60</f>
        <v>0.32777777777777783</v>
      </c>
      <c r="J385" s="30" t="str">
        <f t="shared" si="173"/>
        <v>YIY</v>
      </c>
      <c r="N385" s="43" t="s">
        <v>4252</v>
      </c>
      <c r="O385" s="43" t="s">
        <v>4253</v>
      </c>
      <c r="P385" s="43" t="s">
        <v>33</v>
      </c>
      <c r="Q385" s="32" t="s">
        <v>35</v>
      </c>
      <c r="R385" s="44">
        <v>0.54166666666666663</v>
      </c>
      <c r="S385" s="43" t="s">
        <v>4260</v>
      </c>
      <c r="T385" s="32">
        <f t="shared" si="180"/>
        <v>12</v>
      </c>
      <c r="U385" s="32" t="str">
        <f t="shared" si="181"/>
        <v>ROH12</v>
      </c>
    </row>
    <row r="386" spans="5:21" x14ac:dyDescent="0.2">
      <c r="E386" s="32" t="str">
        <f t="shared" si="224"/>
        <v>Y</v>
      </c>
      <c r="F386" s="32" t="str">
        <f t="shared" si="225"/>
        <v>I</v>
      </c>
      <c r="G386" s="32" t="str">
        <f t="shared" si="226"/>
        <v>X</v>
      </c>
      <c r="H386" s="33" t="str">
        <f t="shared" si="227"/>
        <v xml:space="preserve">AM </v>
      </c>
      <c r="I386" s="41">
        <f>I381+VLOOKUP(H386,Schedule!$B$25:$C$28,2,0)/24/60</f>
        <v>0.33333333333333337</v>
      </c>
      <c r="J386" s="30" t="str">
        <f t="shared" si="173"/>
        <v>YIX</v>
      </c>
      <c r="N386" s="43" t="s">
        <v>4252</v>
      </c>
      <c r="O386" s="43" t="s">
        <v>4253</v>
      </c>
      <c r="P386" s="43" t="s">
        <v>33</v>
      </c>
      <c r="Q386" s="32" t="s">
        <v>35</v>
      </c>
      <c r="R386" s="44">
        <v>0.5625</v>
      </c>
      <c r="S386" s="43" t="s">
        <v>4260</v>
      </c>
      <c r="T386" s="32">
        <f t="shared" si="180"/>
        <v>13</v>
      </c>
      <c r="U386" s="32" t="str">
        <f t="shared" si="181"/>
        <v>ROH13</v>
      </c>
    </row>
    <row r="387" spans="5:21" x14ac:dyDescent="0.2">
      <c r="E387" s="32" t="str">
        <f t="shared" si="224"/>
        <v>Y</v>
      </c>
      <c r="F387" s="32" t="str">
        <f t="shared" si="225"/>
        <v>I</v>
      </c>
      <c r="G387" s="32" t="str">
        <f t="shared" si="226"/>
        <v>W</v>
      </c>
      <c r="H387" s="33" t="str">
        <f t="shared" si="227"/>
        <v xml:space="preserve">AM </v>
      </c>
      <c r="I387" s="41">
        <f>I382+VLOOKUP(H387,Schedule!$B$25:$C$28,2,0)/24/60</f>
        <v>0.33680555555555558</v>
      </c>
      <c r="J387" s="30" t="str">
        <f t="shared" si="173"/>
        <v>YIW</v>
      </c>
      <c r="N387" s="43" t="s">
        <v>4252</v>
      </c>
      <c r="O387" s="43" t="s">
        <v>4253</v>
      </c>
      <c r="P387" s="43" t="s">
        <v>33</v>
      </c>
      <c r="Q387" s="32" t="s">
        <v>35</v>
      </c>
      <c r="R387" s="44">
        <v>0.58333333333333337</v>
      </c>
      <c r="S387" s="43" t="s">
        <v>4260</v>
      </c>
      <c r="T387" s="32">
        <f t="shared" si="180"/>
        <v>14</v>
      </c>
      <c r="U387" s="32" t="str">
        <f t="shared" si="181"/>
        <v>ROH14</v>
      </c>
    </row>
    <row r="388" spans="5:21" x14ac:dyDescent="0.2">
      <c r="E388" s="32" t="str">
        <f t="shared" si="224"/>
        <v>Y</v>
      </c>
      <c r="F388" s="32" t="str">
        <f t="shared" si="225"/>
        <v>I</v>
      </c>
      <c r="G388" s="32" t="str">
        <f t="shared" si="226"/>
        <v>H</v>
      </c>
      <c r="H388" s="33" t="str">
        <f t="shared" si="227"/>
        <v xml:space="preserve">AM </v>
      </c>
      <c r="I388" s="41">
        <f>I383+VLOOKUP(H388,Schedule!$B$25:$C$28,2,0)/24/60</f>
        <v>0.33888888888888891</v>
      </c>
      <c r="J388" s="30" t="str">
        <f t="shared" si="173"/>
        <v>YIH</v>
      </c>
      <c r="N388" s="43" t="s">
        <v>4252</v>
      </c>
      <c r="O388" s="43" t="s">
        <v>4253</v>
      </c>
      <c r="P388" s="43" t="s">
        <v>33</v>
      </c>
      <c r="Q388" s="32" t="s">
        <v>35</v>
      </c>
      <c r="R388" s="44">
        <v>0.60416666666666674</v>
      </c>
      <c r="S388" s="43" t="s">
        <v>4260</v>
      </c>
      <c r="T388" s="32">
        <f t="shared" si="180"/>
        <v>15</v>
      </c>
      <c r="U388" s="32" t="str">
        <f t="shared" si="181"/>
        <v>ROH15</v>
      </c>
    </row>
    <row r="389" spans="5:21" x14ac:dyDescent="0.2">
      <c r="E389" s="32" t="str">
        <f t="shared" si="224"/>
        <v>Y</v>
      </c>
      <c r="F389" s="32" t="str">
        <f t="shared" si="225"/>
        <v>I</v>
      </c>
      <c r="G389" s="32" t="str">
        <f t="shared" si="226"/>
        <v>Z</v>
      </c>
      <c r="H389" s="33" t="str">
        <f t="shared" si="227"/>
        <v xml:space="preserve">AM </v>
      </c>
      <c r="I389" s="41">
        <f>I384+VLOOKUP(H389,Schedule!$B$25:$C$28,2,0)/24/60</f>
        <v>0.33333333333333337</v>
      </c>
      <c r="J389" s="30" t="str">
        <f t="shared" si="173"/>
        <v>YIZ</v>
      </c>
      <c r="N389" s="43" t="s">
        <v>4252</v>
      </c>
      <c r="O389" s="43" t="s">
        <v>4253</v>
      </c>
      <c r="P389" s="43" t="s">
        <v>33</v>
      </c>
      <c r="Q389" s="32" t="s">
        <v>35</v>
      </c>
      <c r="R389" s="44">
        <v>0.62500000000000011</v>
      </c>
      <c r="S389" s="43" t="s">
        <v>4260</v>
      </c>
      <c r="T389" s="32">
        <f t="shared" si="180"/>
        <v>16</v>
      </c>
      <c r="U389" s="32" t="str">
        <f t="shared" si="181"/>
        <v>ROH16</v>
      </c>
    </row>
    <row r="390" spans="5:21" x14ac:dyDescent="0.2">
      <c r="E390" s="32" t="str">
        <f t="shared" si="224"/>
        <v>Y</v>
      </c>
      <c r="F390" s="32" t="str">
        <f t="shared" si="225"/>
        <v>I</v>
      </c>
      <c r="G390" s="32" t="str">
        <f t="shared" si="226"/>
        <v>Y</v>
      </c>
      <c r="H390" s="33" t="str">
        <f t="shared" si="227"/>
        <v xml:space="preserve">AM </v>
      </c>
      <c r="I390" s="41">
        <f>I385+VLOOKUP(H390,Schedule!$B$25:$C$28,2,0)/24/60</f>
        <v>0.34166666666666673</v>
      </c>
      <c r="J390" s="30" t="str">
        <f t="shared" si="173"/>
        <v>YIY</v>
      </c>
      <c r="N390" s="43" t="s">
        <v>4252</v>
      </c>
      <c r="O390" s="43" t="s">
        <v>4253</v>
      </c>
      <c r="P390" s="43" t="s">
        <v>33</v>
      </c>
      <c r="Q390" s="32" t="s">
        <v>35</v>
      </c>
      <c r="R390" s="44">
        <v>0.64583333333333348</v>
      </c>
      <c r="S390" s="43" t="s">
        <v>4260</v>
      </c>
      <c r="T390" s="32">
        <f t="shared" si="180"/>
        <v>17</v>
      </c>
      <c r="U390" s="32" t="str">
        <f t="shared" si="181"/>
        <v>ROH17</v>
      </c>
    </row>
    <row r="391" spans="5:21" x14ac:dyDescent="0.2">
      <c r="E391" s="32" t="str">
        <f t="shared" si="224"/>
        <v>Y</v>
      </c>
      <c r="F391" s="32" t="str">
        <f t="shared" si="225"/>
        <v>I</v>
      </c>
      <c r="G391" s="32" t="str">
        <f t="shared" si="226"/>
        <v>X</v>
      </c>
      <c r="H391" s="33" t="str">
        <f t="shared" si="227"/>
        <v xml:space="preserve">AM </v>
      </c>
      <c r="I391" s="41">
        <f>I386+VLOOKUP(H391,Schedule!$B$25:$C$28,2,0)/24/60</f>
        <v>0.34722222222222227</v>
      </c>
      <c r="J391" s="30" t="str">
        <f t="shared" si="173"/>
        <v>YIX</v>
      </c>
      <c r="N391" s="43" t="s">
        <v>4252</v>
      </c>
      <c r="O391" s="43" t="s">
        <v>4253</v>
      </c>
      <c r="P391" s="43" t="s">
        <v>33</v>
      </c>
      <c r="Q391" s="32" t="s">
        <v>35</v>
      </c>
      <c r="R391" s="44">
        <v>0.66666666666666685</v>
      </c>
      <c r="S391" s="43" t="s">
        <v>4260</v>
      </c>
      <c r="T391" s="32">
        <f t="shared" si="180"/>
        <v>18</v>
      </c>
      <c r="U391" s="32" t="str">
        <f t="shared" si="181"/>
        <v>ROH18</v>
      </c>
    </row>
    <row r="392" spans="5:21" x14ac:dyDescent="0.2">
      <c r="E392" s="32" t="str">
        <f t="shared" si="224"/>
        <v>Y</v>
      </c>
      <c r="F392" s="32" t="str">
        <f t="shared" si="225"/>
        <v>I</v>
      </c>
      <c r="G392" s="32" t="str">
        <f t="shared" si="226"/>
        <v>W</v>
      </c>
      <c r="H392" s="33" t="str">
        <f t="shared" si="227"/>
        <v xml:space="preserve">AM </v>
      </c>
      <c r="I392" s="41">
        <f>I387+VLOOKUP(H392,Schedule!$B$25:$C$28,2,0)/24/60</f>
        <v>0.35069444444444448</v>
      </c>
      <c r="J392" s="30" t="str">
        <f t="shared" si="173"/>
        <v>YIW</v>
      </c>
      <c r="N392" s="43" t="s">
        <v>4252</v>
      </c>
      <c r="O392" s="43" t="s">
        <v>4253</v>
      </c>
      <c r="P392" s="43" t="s">
        <v>33</v>
      </c>
      <c r="Q392" s="32" t="s">
        <v>35</v>
      </c>
      <c r="R392" s="44">
        <v>0.68750000000000022</v>
      </c>
      <c r="S392" s="43" t="s">
        <v>4260</v>
      </c>
      <c r="T392" s="32">
        <f t="shared" si="180"/>
        <v>19</v>
      </c>
      <c r="U392" s="32" t="str">
        <f t="shared" si="181"/>
        <v>ROH19</v>
      </c>
    </row>
    <row r="393" spans="5:21" x14ac:dyDescent="0.2">
      <c r="E393" s="32" t="str">
        <f t="shared" si="224"/>
        <v>Y</v>
      </c>
      <c r="F393" s="32" t="str">
        <f t="shared" si="225"/>
        <v>I</v>
      </c>
      <c r="G393" s="32" t="str">
        <f t="shared" si="226"/>
        <v>H</v>
      </c>
      <c r="H393" s="33" t="str">
        <f t="shared" si="227"/>
        <v xml:space="preserve">AM </v>
      </c>
      <c r="I393" s="41">
        <f>I388+VLOOKUP(H393,Schedule!$B$25:$C$28,2,0)/24/60</f>
        <v>0.3527777777777778</v>
      </c>
      <c r="J393" s="30" t="str">
        <f t="shared" ref="J393:J456" si="228">E393&amp;F393&amp;G393</f>
        <v>YIH</v>
      </c>
      <c r="N393" s="43" t="s">
        <v>4252</v>
      </c>
      <c r="O393" s="43" t="s">
        <v>4253</v>
      </c>
      <c r="P393" s="43" t="s">
        <v>33</v>
      </c>
      <c r="Q393" s="32" t="s">
        <v>36</v>
      </c>
      <c r="R393" s="44">
        <v>0.70833333333333359</v>
      </c>
      <c r="S393" s="43" t="s">
        <v>4260</v>
      </c>
      <c r="T393" s="32">
        <f t="shared" si="180"/>
        <v>20</v>
      </c>
      <c r="U393" s="32" t="str">
        <f t="shared" si="181"/>
        <v>ROH20</v>
      </c>
    </row>
    <row r="394" spans="5:21" x14ac:dyDescent="0.2">
      <c r="E394" s="32" t="str">
        <f t="shared" si="224"/>
        <v>Y</v>
      </c>
      <c r="F394" s="32" t="str">
        <f t="shared" si="225"/>
        <v>I</v>
      </c>
      <c r="G394" s="32" t="str">
        <f t="shared" si="226"/>
        <v>Z</v>
      </c>
      <c r="H394" s="33" t="str">
        <f t="shared" si="227"/>
        <v xml:space="preserve">AM </v>
      </c>
      <c r="I394" s="41">
        <f>I389+VLOOKUP(H394,Schedule!$B$25:$C$28,2,0)/24/60</f>
        <v>0.34722222222222227</v>
      </c>
      <c r="J394" s="30" t="str">
        <f t="shared" si="228"/>
        <v>YIZ</v>
      </c>
      <c r="N394" s="43" t="s">
        <v>4252</v>
      </c>
      <c r="O394" s="43" t="s">
        <v>4253</v>
      </c>
      <c r="P394" s="43" t="s">
        <v>33</v>
      </c>
      <c r="Q394" s="32" t="s">
        <v>36</v>
      </c>
      <c r="R394" s="44">
        <v>0.72222222222222243</v>
      </c>
      <c r="S394" s="43" t="s">
        <v>4260</v>
      </c>
      <c r="T394" s="32">
        <f t="shared" si="180"/>
        <v>21</v>
      </c>
      <c r="U394" s="32" t="str">
        <f t="shared" si="181"/>
        <v>ROH21</v>
      </c>
    </row>
    <row r="395" spans="5:21" x14ac:dyDescent="0.2">
      <c r="E395" s="32" t="str">
        <f t="shared" si="224"/>
        <v>Y</v>
      </c>
      <c r="F395" s="32" t="str">
        <f t="shared" si="225"/>
        <v>I</v>
      </c>
      <c r="G395" s="32" t="str">
        <f t="shared" si="226"/>
        <v>Y</v>
      </c>
      <c r="H395" s="33" t="str">
        <f t="shared" si="227"/>
        <v xml:space="preserve">AM </v>
      </c>
      <c r="I395" s="41">
        <f>I390+VLOOKUP(H395,Schedule!$B$25:$C$28,2,0)/24/60</f>
        <v>0.35555555555555562</v>
      </c>
      <c r="J395" s="30" t="str">
        <f t="shared" si="228"/>
        <v>YIY</v>
      </c>
      <c r="N395" s="43" t="s">
        <v>4252</v>
      </c>
      <c r="O395" s="43" t="s">
        <v>4253</v>
      </c>
      <c r="P395" s="43" t="s">
        <v>33</v>
      </c>
      <c r="Q395" s="32" t="s">
        <v>36</v>
      </c>
      <c r="R395" s="44">
        <v>0.73611111111111127</v>
      </c>
      <c r="S395" s="43" t="s">
        <v>4260</v>
      </c>
      <c r="T395" s="32">
        <f t="shared" si="180"/>
        <v>22</v>
      </c>
      <c r="U395" s="32" t="str">
        <f t="shared" si="181"/>
        <v>ROH22</v>
      </c>
    </row>
    <row r="396" spans="5:21" x14ac:dyDescent="0.2">
      <c r="E396" s="32" t="str">
        <f t="shared" si="224"/>
        <v>Y</v>
      </c>
      <c r="F396" s="32" t="str">
        <f t="shared" si="225"/>
        <v>I</v>
      </c>
      <c r="G396" s="32" t="str">
        <f t="shared" si="226"/>
        <v>X</v>
      </c>
      <c r="H396" s="33" t="str">
        <f t="shared" si="227"/>
        <v xml:space="preserve">AM </v>
      </c>
      <c r="I396" s="41">
        <f>I391+VLOOKUP(H396,Schedule!$B$25:$C$28,2,0)/24/60</f>
        <v>0.36111111111111116</v>
      </c>
      <c r="J396" s="30" t="str">
        <f t="shared" si="228"/>
        <v>YIX</v>
      </c>
      <c r="N396" s="43" t="s">
        <v>4252</v>
      </c>
      <c r="O396" s="43" t="s">
        <v>4253</v>
      </c>
      <c r="P396" s="43" t="s">
        <v>33</v>
      </c>
      <c r="Q396" s="32" t="s">
        <v>36</v>
      </c>
      <c r="R396" s="44">
        <v>0.75000000000000011</v>
      </c>
      <c r="S396" s="43" t="s">
        <v>4260</v>
      </c>
      <c r="T396" s="32">
        <f t="shared" si="180"/>
        <v>23</v>
      </c>
      <c r="U396" s="32" t="str">
        <f t="shared" si="181"/>
        <v>ROH23</v>
      </c>
    </row>
    <row r="397" spans="5:21" x14ac:dyDescent="0.2">
      <c r="E397" s="32" t="str">
        <f t="shared" si="224"/>
        <v>Y</v>
      </c>
      <c r="F397" s="32" t="str">
        <f t="shared" si="225"/>
        <v>I</v>
      </c>
      <c r="G397" s="32" t="str">
        <f t="shared" si="226"/>
        <v>W</v>
      </c>
      <c r="H397" s="33" t="str">
        <f t="shared" si="227"/>
        <v xml:space="preserve">AM </v>
      </c>
      <c r="I397" s="41">
        <f>I392+VLOOKUP(H397,Schedule!$B$25:$C$28,2,0)/24/60</f>
        <v>0.36458333333333337</v>
      </c>
      <c r="J397" s="30" t="str">
        <f t="shared" si="228"/>
        <v>YIW</v>
      </c>
      <c r="N397" s="43" t="s">
        <v>4252</v>
      </c>
      <c r="O397" s="43" t="s">
        <v>4253</v>
      </c>
      <c r="P397" s="43" t="s">
        <v>33</v>
      </c>
      <c r="Q397" s="32" t="s">
        <v>36</v>
      </c>
      <c r="R397" s="44">
        <v>0.76388888888888895</v>
      </c>
      <c r="S397" s="43" t="s">
        <v>4260</v>
      </c>
      <c r="T397" s="32">
        <f t="shared" si="180"/>
        <v>24</v>
      </c>
      <c r="U397" s="32" t="str">
        <f t="shared" si="181"/>
        <v>ROH24</v>
      </c>
    </row>
    <row r="398" spans="5:21" x14ac:dyDescent="0.2">
      <c r="E398" s="32" t="str">
        <f t="shared" si="224"/>
        <v>Y</v>
      </c>
      <c r="F398" s="32" t="str">
        <f t="shared" si="225"/>
        <v>I</v>
      </c>
      <c r="G398" s="32" t="str">
        <f t="shared" si="226"/>
        <v>H</v>
      </c>
      <c r="H398" s="33" t="str">
        <f t="shared" si="227"/>
        <v xml:space="preserve">AM </v>
      </c>
      <c r="I398" s="41">
        <f>I393+VLOOKUP(H398,Schedule!$B$25:$C$28,2,0)/24/60</f>
        <v>0.3666666666666667</v>
      </c>
      <c r="J398" s="30" t="str">
        <f t="shared" si="228"/>
        <v>YIH</v>
      </c>
      <c r="N398" s="43" t="s">
        <v>4252</v>
      </c>
      <c r="O398" s="43" t="s">
        <v>4253</v>
      </c>
      <c r="P398" s="43" t="s">
        <v>33</v>
      </c>
      <c r="Q398" s="32" t="s">
        <v>36</v>
      </c>
      <c r="R398" s="44">
        <v>0.77777777777777779</v>
      </c>
      <c r="S398" s="43" t="s">
        <v>4260</v>
      </c>
      <c r="T398" s="32">
        <f t="shared" si="180"/>
        <v>25</v>
      </c>
      <c r="U398" s="32" t="str">
        <f t="shared" si="181"/>
        <v>ROH25</v>
      </c>
    </row>
    <row r="399" spans="5:21" x14ac:dyDescent="0.2">
      <c r="E399" s="32" t="str">
        <f t="shared" si="224"/>
        <v>Y</v>
      </c>
      <c r="F399" s="32" t="str">
        <f t="shared" si="225"/>
        <v>I</v>
      </c>
      <c r="G399" s="32" t="str">
        <f t="shared" si="226"/>
        <v>Z</v>
      </c>
      <c r="H399" s="33" t="str">
        <f t="shared" si="227"/>
        <v xml:space="preserve">AM </v>
      </c>
      <c r="I399" s="41">
        <f>I394+VLOOKUP(H399,Schedule!$B$25:$C$28,2,0)/24/60</f>
        <v>0.36111111111111116</v>
      </c>
      <c r="J399" s="30" t="str">
        <f t="shared" si="228"/>
        <v>YIZ</v>
      </c>
      <c r="N399" s="43" t="s">
        <v>4252</v>
      </c>
      <c r="O399" s="43" t="s">
        <v>4253</v>
      </c>
      <c r="P399" s="43" t="s">
        <v>33</v>
      </c>
      <c r="Q399" s="32" t="s">
        <v>37</v>
      </c>
      <c r="R399" s="44">
        <v>0.79166666666666663</v>
      </c>
      <c r="S399" s="43" t="s">
        <v>4260</v>
      </c>
      <c r="T399" s="32">
        <f t="shared" ref="T399:T462" si="229">1+(S399=S398)*T398</f>
        <v>26</v>
      </c>
      <c r="U399" s="32" t="str">
        <f t="shared" ref="U399:U462" si="230">S399&amp;T399</f>
        <v>ROH26</v>
      </c>
    </row>
    <row r="400" spans="5:21" x14ac:dyDescent="0.2">
      <c r="E400" s="32" t="str">
        <f t="shared" si="224"/>
        <v>Y</v>
      </c>
      <c r="F400" s="32" t="str">
        <f t="shared" si="225"/>
        <v>I</v>
      </c>
      <c r="G400" s="32" t="str">
        <f t="shared" si="226"/>
        <v>Y</v>
      </c>
      <c r="H400" s="33" t="str">
        <f t="shared" si="227"/>
        <v xml:space="preserve">AM </v>
      </c>
      <c r="I400" s="41">
        <f>I395+VLOOKUP(H400,Schedule!$B$25:$C$28,2,0)/24/60</f>
        <v>0.36944444444444452</v>
      </c>
      <c r="J400" s="30" t="str">
        <f t="shared" si="228"/>
        <v>YIY</v>
      </c>
      <c r="N400" s="43" t="s">
        <v>4252</v>
      </c>
      <c r="O400" s="43" t="s">
        <v>4253</v>
      </c>
      <c r="P400" s="43" t="s">
        <v>33</v>
      </c>
      <c r="Q400" s="32" t="s">
        <v>37</v>
      </c>
      <c r="R400" s="44">
        <v>0.83333333333333326</v>
      </c>
      <c r="S400" s="43" t="s">
        <v>4260</v>
      </c>
      <c r="T400" s="32">
        <f t="shared" si="229"/>
        <v>27</v>
      </c>
      <c r="U400" s="32" t="str">
        <f t="shared" si="230"/>
        <v>ROH27</v>
      </c>
    </row>
    <row r="401" spans="5:21" x14ac:dyDescent="0.2">
      <c r="E401" s="32" t="str">
        <f t="shared" si="224"/>
        <v>Y</v>
      </c>
      <c r="F401" s="32" t="str">
        <f t="shared" si="225"/>
        <v>I</v>
      </c>
      <c r="G401" s="32" t="str">
        <f t="shared" si="226"/>
        <v>X</v>
      </c>
      <c r="H401" s="33" t="str">
        <f t="shared" si="227"/>
        <v xml:space="preserve">AM </v>
      </c>
      <c r="I401" s="41">
        <f>I396+VLOOKUP(H401,Schedule!$B$25:$C$28,2,0)/24/60</f>
        <v>0.37500000000000006</v>
      </c>
      <c r="J401" s="30" t="str">
        <f t="shared" si="228"/>
        <v>YIX</v>
      </c>
      <c r="N401" s="43" t="s">
        <v>4252</v>
      </c>
      <c r="O401" s="43" t="s">
        <v>4253</v>
      </c>
      <c r="P401" s="43" t="s">
        <v>33</v>
      </c>
      <c r="Q401" s="32" t="s">
        <v>37</v>
      </c>
      <c r="R401" s="44">
        <v>0.87499999999999989</v>
      </c>
      <c r="S401" s="43" t="s">
        <v>4260</v>
      </c>
      <c r="T401" s="32">
        <f t="shared" si="229"/>
        <v>28</v>
      </c>
      <c r="U401" s="32" t="str">
        <f t="shared" si="230"/>
        <v>ROH28</v>
      </c>
    </row>
    <row r="402" spans="5:21" x14ac:dyDescent="0.2">
      <c r="E402" s="32" t="str">
        <f t="shared" si="224"/>
        <v>Y</v>
      </c>
      <c r="F402" s="32" t="str">
        <f t="shared" si="225"/>
        <v>I</v>
      </c>
      <c r="G402" s="32" t="str">
        <f t="shared" si="226"/>
        <v>W</v>
      </c>
      <c r="H402" s="33" t="str">
        <f t="shared" si="227"/>
        <v xml:space="preserve">AM </v>
      </c>
      <c r="I402" s="41">
        <f>I397+VLOOKUP(H402,Schedule!$B$25:$C$28,2,0)/24/60</f>
        <v>0.37847222222222227</v>
      </c>
      <c r="J402" s="30" t="str">
        <f t="shared" si="228"/>
        <v>YIW</v>
      </c>
      <c r="N402" s="43" t="s">
        <v>4252</v>
      </c>
      <c r="O402" s="43" t="s">
        <v>4253</v>
      </c>
      <c r="P402" s="43" t="s">
        <v>33</v>
      </c>
      <c r="Q402" s="32" t="s">
        <v>37</v>
      </c>
      <c r="R402" s="44">
        <v>0.91666666666666652</v>
      </c>
      <c r="S402" s="43" t="s">
        <v>4260</v>
      </c>
      <c r="T402" s="32">
        <f t="shared" si="229"/>
        <v>29</v>
      </c>
      <c r="U402" s="32" t="str">
        <f t="shared" si="230"/>
        <v>ROH29</v>
      </c>
    </row>
    <row r="403" spans="5:21" x14ac:dyDescent="0.2">
      <c r="E403" s="32" t="str">
        <f t="shared" si="224"/>
        <v>Y</v>
      </c>
      <c r="F403" s="32" t="str">
        <f t="shared" si="225"/>
        <v>I</v>
      </c>
      <c r="G403" s="32" t="str">
        <f t="shared" si="226"/>
        <v>H</v>
      </c>
      <c r="H403" s="33" t="str">
        <f t="shared" si="227"/>
        <v xml:space="preserve">AM </v>
      </c>
      <c r="I403" s="41">
        <f>I398+VLOOKUP(H403,Schedule!$B$25:$C$28,2,0)/24/60</f>
        <v>0.38055555555555559</v>
      </c>
      <c r="J403" s="30" t="str">
        <f t="shared" si="228"/>
        <v>YIH</v>
      </c>
      <c r="N403" s="43" t="s">
        <v>4252</v>
      </c>
      <c r="O403" s="43" t="s">
        <v>4253</v>
      </c>
      <c r="P403" s="43" t="s">
        <v>33</v>
      </c>
      <c r="Q403" s="32" t="s">
        <v>37</v>
      </c>
      <c r="R403" s="44">
        <v>0.95833333333333315</v>
      </c>
      <c r="S403" s="43" t="s">
        <v>4260</v>
      </c>
      <c r="T403" s="32">
        <f t="shared" si="229"/>
        <v>30</v>
      </c>
      <c r="U403" s="32" t="str">
        <f t="shared" si="230"/>
        <v>ROH30</v>
      </c>
    </row>
    <row r="404" spans="5:21" x14ac:dyDescent="0.2">
      <c r="E404" s="32" t="str">
        <f t="shared" si="224"/>
        <v>Y</v>
      </c>
      <c r="F404" s="32" t="str">
        <f t="shared" si="225"/>
        <v>I</v>
      </c>
      <c r="G404" s="32" t="str">
        <f t="shared" si="226"/>
        <v>Z</v>
      </c>
      <c r="H404" s="33" t="s">
        <v>35</v>
      </c>
      <c r="I404" s="41">
        <v>0.37500000000000006</v>
      </c>
      <c r="J404" s="30" t="str">
        <f t="shared" si="228"/>
        <v>YIZ</v>
      </c>
      <c r="N404" s="43" t="s">
        <v>4252</v>
      </c>
      <c r="O404" s="43" t="s">
        <v>4253</v>
      </c>
      <c r="P404" s="43" t="s">
        <v>32</v>
      </c>
      <c r="Q404" s="32" t="s">
        <v>34</v>
      </c>
      <c r="R404" s="44">
        <v>0.29444444444444445</v>
      </c>
      <c r="S404" s="43" t="s">
        <v>4261</v>
      </c>
      <c r="T404" s="32">
        <f t="shared" si="229"/>
        <v>1</v>
      </c>
      <c r="U404" s="32" t="str">
        <f t="shared" si="230"/>
        <v>ROI1</v>
      </c>
    </row>
    <row r="405" spans="5:21" x14ac:dyDescent="0.2">
      <c r="E405" s="32" t="str">
        <f t="shared" si="224"/>
        <v>Y</v>
      </c>
      <c r="F405" s="32" t="str">
        <f t="shared" si="225"/>
        <v>I</v>
      </c>
      <c r="G405" s="32" t="str">
        <f t="shared" si="226"/>
        <v>Y</v>
      </c>
      <c r="H405" s="33" t="s">
        <v>35</v>
      </c>
      <c r="I405" s="41">
        <v>0.38333333333333341</v>
      </c>
      <c r="J405" s="30" t="str">
        <f t="shared" si="228"/>
        <v>YIY</v>
      </c>
      <c r="N405" s="43" t="s">
        <v>4252</v>
      </c>
      <c r="O405" s="43" t="s">
        <v>4253</v>
      </c>
      <c r="P405" s="43" t="s">
        <v>32</v>
      </c>
      <c r="Q405" s="32" t="s">
        <v>34</v>
      </c>
      <c r="R405" s="44">
        <v>0.32222222222222224</v>
      </c>
      <c r="S405" s="43" t="s">
        <v>4261</v>
      </c>
      <c r="T405" s="32">
        <f t="shared" si="229"/>
        <v>2</v>
      </c>
      <c r="U405" s="32" t="str">
        <f t="shared" si="230"/>
        <v>ROI2</v>
      </c>
    </row>
    <row r="406" spans="5:21" x14ac:dyDescent="0.2">
      <c r="E406" s="32" t="str">
        <f t="shared" si="224"/>
        <v>Y</v>
      </c>
      <c r="F406" s="32" t="str">
        <f t="shared" si="225"/>
        <v>I</v>
      </c>
      <c r="G406" s="32" t="str">
        <f t="shared" si="226"/>
        <v>X</v>
      </c>
      <c r="H406" s="33" t="s">
        <v>35</v>
      </c>
      <c r="I406" s="41">
        <v>0.38888888888888895</v>
      </c>
      <c r="J406" s="30" t="str">
        <f t="shared" si="228"/>
        <v>YIX</v>
      </c>
      <c r="N406" s="43" t="s">
        <v>4252</v>
      </c>
      <c r="O406" s="43" t="s">
        <v>4253</v>
      </c>
      <c r="P406" s="43" t="s">
        <v>32</v>
      </c>
      <c r="Q406" s="32" t="s">
        <v>34</v>
      </c>
      <c r="R406" s="44">
        <v>0.35000000000000003</v>
      </c>
      <c r="S406" s="43" t="s">
        <v>4261</v>
      </c>
      <c r="T406" s="32">
        <f t="shared" si="229"/>
        <v>3</v>
      </c>
      <c r="U406" s="32" t="str">
        <f t="shared" si="230"/>
        <v>ROI3</v>
      </c>
    </row>
    <row r="407" spans="5:21" x14ac:dyDescent="0.2">
      <c r="E407" s="32" t="str">
        <f t="shared" si="224"/>
        <v>Y</v>
      </c>
      <c r="F407" s="32" t="str">
        <f t="shared" si="225"/>
        <v>I</v>
      </c>
      <c r="G407" s="32" t="str">
        <f t="shared" si="226"/>
        <v>W</v>
      </c>
      <c r="H407" s="33" t="s">
        <v>35</v>
      </c>
      <c r="I407" s="41">
        <v>0.39236111111111116</v>
      </c>
      <c r="J407" s="30" t="str">
        <f t="shared" si="228"/>
        <v>YIW</v>
      </c>
      <c r="N407" s="43" t="s">
        <v>4252</v>
      </c>
      <c r="O407" s="43" t="s">
        <v>4253</v>
      </c>
      <c r="P407" s="43" t="s">
        <v>32</v>
      </c>
      <c r="Q407" s="32" t="s">
        <v>35</v>
      </c>
      <c r="R407" s="44">
        <v>0.37777777777777782</v>
      </c>
      <c r="S407" s="43" t="s">
        <v>4261</v>
      </c>
      <c r="T407" s="32">
        <f t="shared" si="229"/>
        <v>4</v>
      </c>
      <c r="U407" s="32" t="str">
        <f t="shared" si="230"/>
        <v>ROI4</v>
      </c>
    </row>
    <row r="408" spans="5:21" x14ac:dyDescent="0.2">
      <c r="E408" s="32" t="str">
        <f t="shared" si="224"/>
        <v>Y</v>
      </c>
      <c r="F408" s="32" t="str">
        <f t="shared" si="225"/>
        <v>I</v>
      </c>
      <c r="G408" s="32" t="str">
        <f t="shared" si="226"/>
        <v>H</v>
      </c>
      <c r="H408" s="33" t="s">
        <v>35</v>
      </c>
      <c r="I408" s="41">
        <v>0.39444444444444449</v>
      </c>
      <c r="J408" s="30" t="str">
        <f t="shared" si="228"/>
        <v>YIH</v>
      </c>
      <c r="N408" s="43" t="s">
        <v>4252</v>
      </c>
      <c r="O408" s="43" t="s">
        <v>4253</v>
      </c>
      <c r="P408" s="43" t="s">
        <v>32</v>
      </c>
      <c r="Q408" s="32" t="s">
        <v>35</v>
      </c>
      <c r="R408" s="44">
        <v>0.39861111111111114</v>
      </c>
      <c r="S408" s="43" t="s">
        <v>4261</v>
      </c>
      <c r="T408" s="32">
        <f t="shared" si="229"/>
        <v>5</v>
      </c>
      <c r="U408" s="32" t="str">
        <f t="shared" si="230"/>
        <v>ROI5</v>
      </c>
    </row>
    <row r="409" spans="5:21" x14ac:dyDescent="0.2">
      <c r="E409" s="32" t="str">
        <f t="shared" si="224"/>
        <v>Y</v>
      </c>
      <c r="F409" s="32" t="str">
        <f t="shared" si="225"/>
        <v>I</v>
      </c>
      <c r="G409" s="32" t="str">
        <f t="shared" si="226"/>
        <v>Z</v>
      </c>
      <c r="H409" s="33" t="str">
        <f t="shared" si="227"/>
        <v>Mid</v>
      </c>
      <c r="I409" s="41">
        <f>I404+VLOOKUP(H409,Schedule!$B$25:$C$28,2,0)/24/60</f>
        <v>0.39583333333333337</v>
      </c>
      <c r="J409" s="30" t="str">
        <f t="shared" si="228"/>
        <v>YIZ</v>
      </c>
      <c r="N409" s="43" t="s">
        <v>4252</v>
      </c>
      <c r="O409" s="43" t="s">
        <v>4253</v>
      </c>
      <c r="P409" s="43" t="s">
        <v>32</v>
      </c>
      <c r="Q409" s="32" t="s">
        <v>35</v>
      </c>
      <c r="R409" s="44">
        <v>0.41944444444444445</v>
      </c>
      <c r="S409" s="43" t="s">
        <v>4261</v>
      </c>
      <c r="T409" s="32">
        <f t="shared" si="229"/>
        <v>6</v>
      </c>
      <c r="U409" s="32" t="str">
        <f t="shared" si="230"/>
        <v>ROI6</v>
      </c>
    </row>
    <row r="410" spans="5:21" x14ac:dyDescent="0.2">
      <c r="E410" s="32" t="str">
        <f t="shared" si="224"/>
        <v>Y</v>
      </c>
      <c r="F410" s="32" t="str">
        <f t="shared" si="225"/>
        <v>I</v>
      </c>
      <c r="G410" s="32" t="str">
        <f t="shared" si="226"/>
        <v>Y</v>
      </c>
      <c r="H410" s="33" t="str">
        <f t="shared" si="227"/>
        <v>Mid</v>
      </c>
      <c r="I410" s="41">
        <f>I405+VLOOKUP(H410,Schedule!$B$25:$C$28,2,0)/24/60</f>
        <v>0.40416666666666673</v>
      </c>
      <c r="J410" s="30" t="str">
        <f t="shared" si="228"/>
        <v>YIY</v>
      </c>
      <c r="N410" s="43" t="s">
        <v>4252</v>
      </c>
      <c r="O410" s="43" t="s">
        <v>4253</v>
      </c>
      <c r="P410" s="43" t="s">
        <v>32</v>
      </c>
      <c r="Q410" s="32" t="s">
        <v>35</v>
      </c>
      <c r="R410" s="44">
        <v>0.44027777777777777</v>
      </c>
      <c r="S410" s="43" t="s">
        <v>4261</v>
      </c>
      <c r="T410" s="32">
        <f t="shared" si="229"/>
        <v>7</v>
      </c>
      <c r="U410" s="32" t="str">
        <f t="shared" si="230"/>
        <v>ROI7</v>
      </c>
    </row>
    <row r="411" spans="5:21" x14ac:dyDescent="0.2">
      <c r="E411" s="32" t="str">
        <f t="shared" si="224"/>
        <v>Y</v>
      </c>
      <c r="F411" s="32" t="str">
        <f t="shared" si="225"/>
        <v>I</v>
      </c>
      <c r="G411" s="32" t="str">
        <f t="shared" si="226"/>
        <v>X</v>
      </c>
      <c r="H411" s="33" t="str">
        <f t="shared" si="227"/>
        <v>Mid</v>
      </c>
      <c r="I411" s="41">
        <f>I406+VLOOKUP(H411,Schedule!$B$25:$C$28,2,0)/24/60</f>
        <v>0.40972222222222227</v>
      </c>
      <c r="J411" s="30" t="str">
        <f t="shared" si="228"/>
        <v>YIX</v>
      </c>
      <c r="N411" s="43" t="s">
        <v>4252</v>
      </c>
      <c r="O411" s="43" t="s">
        <v>4253</v>
      </c>
      <c r="P411" s="43" t="s">
        <v>32</v>
      </c>
      <c r="Q411" s="32" t="s">
        <v>35</v>
      </c>
      <c r="R411" s="44">
        <v>0.46111111111111108</v>
      </c>
      <c r="S411" s="43" t="s">
        <v>4261</v>
      </c>
      <c r="T411" s="32">
        <f t="shared" si="229"/>
        <v>8</v>
      </c>
      <c r="U411" s="32" t="str">
        <f t="shared" si="230"/>
        <v>ROI8</v>
      </c>
    </row>
    <row r="412" spans="5:21" x14ac:dyDescent="0.2">
      <c r="E412" s="32" t="str">
        <f t="shared" si="224"/>
        <v>Y</v>
      </c>
      <c r="F412" s="32" t="str">
        <f t="shared" si="225"/>
        <v>I</v>
      </c>
      <c r="G412" s="32" t="str">
        <f t="shared" si="226"/>
        <v>W</v>
      </c>
      <c r="H412" s="33" t="str">
        <f t="shared" si="227"/>
        <v>Mid</v>
      </c>
      <c r="I412" s="41">
        <f>I407+VLOOKUP(H412,Schedule!$B$25:$C$28,2,0)/24/60</f>
        <v>0.41319444444444448</v>
      </c>
      <c r="J412" s="30" t="str">
        <f t="shared" si="228"/>
        <v>YIW</v>
      </c>
      <c r="N412" s="43" t="s">
        <v>4252</v>
      </c>
      <c r="O412" s="43" t="s">
        <v>4253</v>
      </c>
      <c r="P412" s="43" t="s">
        <v>32</v>
      </c>
      <c r="Q412" s="32" t="s">
        <v>35</v>
      </c>
      <c r="R412" s="44">
        <v>0.4819444444444444</v>
      </c>
      <c r="S412" s="43" t="s">
        <v>4261</v>
      </c>
      <c r="T412" s="32">
        <f t="shared" si="229"/>
        <v>9</v>
      </c>
      <c r="U412" s="32" t="str">
        <f t="shared" si="230"/>
        <v>ROI9</v>
      </c>
    </row>
    <row r="413" spans="5:21" x14ac:dyDescent="0.2">
      <c r="E413" s="32" t="str">
        <f t="shared" si="224"/>
        <v>Y</v>
      </c>
      <c r="F413" s="32" t="str">
        <f t="shared" si="225"/>
        <v>I</v>
      </c>
      <c r="G413" s="32" t="str">
        <f t="shared" si="226"/>
        <v>H</v>
      </c>
      <c r="H413" s="33" t="str">
        <f t="shared" si="227"/>
        <v>Mid</v>
      </c>
      <c r="I413" s="41">
        <f>I408+VLOOKUP(H413,Schedule!$B$25:$C$28,2,0)/24/60</f>
        <v>0.4152777777777778</v>
      </c>
      <c r="J413" s="30" t="str">
        <f t="shared" si="228"/>
        <v>YIH</v>
      </c>
      <c r="N413" s="43" t="s">
        <v>4252</v>
      </c>
      <c r="O413" s="43" t="s">
        <v>4253</v>
      </c>
      <c r="P413" s="43" t="s">
        <v>32</v>
      </c>
      <c r="Q413" s="32" t="s">
        <v>35</v>
      </c>
      <c r="R413" s="44">
        <v>0.50277777777777777</v>
      </c>
      <c r="S413" s="43" t="s">
        <v>4261</v>
      </c>
      <c r="T413" s="32">
        <f t="shared" si="229"/>
        <v>10</v>
      </c>
      <c r="U413" s="32" t="str">
        <f t="shared" si="230"/>
        <v>ROI10</v>
      </c>
    </row>
    <row r="414" spans="5:21" x14ac:dyDescent="0.2">
      <c r="E414" s="32" t="str">
        <f t="shared" si="224"/>
        <v>Y</v>
      </c>
      <c r="F414" s="32" t="str">
        <f t="shared" si="225"/>
        <v>I</v>
      </c>
      <c r="G414" s="32" t="str">
        <f t="shared" si="226"/>
        <v>Z</v>
      </c>
      <c r="H414" s="33" t="str">
        <f t="shared" si="227"/>
        <v>Mid</v>
      </c>
      <c r="I414" s="41">
        <f>I409+VLOOKUP(H414,Schedule!$B$25:$C$28,2,0)/24/60</f>
        <v>0.41666666666666669</v>
      </c>
      <c r="J414" s="30" t="str">
        <f t="shared" si="228"/>
        <v>YIZ</v>
      </c>
      <c r="N414" s="43" t="s">
        <v>4252</v>
      </c>
      <c r="O414" s="43" t="s">
        <v>4253</v>
      </c>
      <c r="P414" s="43" t="s">
        <v>32</v>
      </c>
      <c r="Q414" s="32" t="s">
        <v>35</v>
      </c>
      <c r="R414" s="44">
        <v>0.52361111111111114</v>
      </c>
      <c r="S414" s="43" t="s">
        <v>4261</v>
      </c>
      <c r="T414" s="32">
        <f t="shared" si="229"/>
        <v>11</v>
      </c>
      <c r="U414" s="32" t="str">
        <f t="shared" si="230"/>
        <v>ROI11</v>
      </c>
    </row>
    <row r="415" spans="5:21" x14ac:dyDescent="0.2">
      <c r="E415" s="32" t="str">
        <f t="shared" si="224"/>
        <v>Y</v>
      </c>
      <c r="F415" s="32" t="str">
        <f t="shared" si="225"/>
        <v>I</v>
      </c>
      <c r="G415" s="32" t="str">
        <f t="shared" si="226"/>
        <v>Y</v>
      </c>
      <c r="H415" s="33" t="str">
        <f t="shared" si="227"/>
        <v>Mid</v>
      </c>
      <c r="I415" s="41">
        <f>I410+VLOOKUP(H415,Schedule!$B$25:$C$28,2,0)/24/60</f>
        <v>0.42500000000000004</v>
      </c>
      <c r="J415" s="30" t="str">
        <f t="shared" si="228"/>
        <v>YIY</v>
      </c>
      <c r="N415" s="43" t="s">
        <v>4252</v>
      </c>
      <c r="O415" s="43" t="s">
        <v>4253</v>
      </c>
      <c r="P415" s="43" t="s">
        <v>32</v>
      </c>
      <c r="Q415" s="32" t="s">
        <v>35</v>
      </c>
      <c r="R415" s="44">
        <v>0.54444444444444451</v>
      </c>
      <c r="S415" s="43" t="s">
        <v>4261</v>
      </c>
      <c r="T415" s="32">
        <f t="shared" si="229"/>
        <v>12</v>
      </c>
      <c r="U415" s="32" t="str">
        <f t="shared" si="230"/>
        <v>ROI12</v>
      </c>
    </row>
    <row r="416" spans="5:21" x14ac:dyDescent="0.2">
      <c r="E416" s="32" t="str">
        <f t="shared" si="224"/>
        <v>Y</v>
      </c>
      <c r="F416" s="32" t="str">
        <f t="shared" si="225"/>
        <v>I</v>
      </c>
      <c r="G416" s="32" t="str">
        <f t="shared" si="226"/>
        <v>X</v>
      </c>
      <c r="H416" s="33" t="str">
        <f t="shared" si="227"/>
        <v>Mid</v>
      </c>
      <c r="I416" s="41">
        <f>I411+VLOOKUP(H416,Schedule!$B$25:$C$28,2,0)/24/60</f>
        <v>0.43055555555555558</v>
      </c>
      <c r="J416" s="30" t="str">
        <f t="shared" si="228"/>
        <v>YIX</v>
      </c>
      <c r="N416" s="43" t="s">
        <v>4252</v>
      </c>
      <c r="O416" s="43" t="s">
        <v>4253</v>
      </c>
      <c r="P416" s="43" t="s">
        <v>32</v>
      </c>
      <c r="Q416" s="32" t="s">
        <v>35</v>
      </c>
      <c r="R416" s="44">
        <v>0.56527777777777788</v>
      </c>
      <c r="S416" s="43" t="s">
        <v>4261</v>
      </c>
      <c r="T416" s="32">
        <f t="shared" si="229"/>
        <v>13</v>
      </c>
      <c r="U416" s="32" t="str">
        <f t="shared" si="230"/>
        <v>ROI13</v>
      </c>
    </row>
    <row r="417" spans="5:21" x14ac:dyDescent="0.2">
      <c r="E417" s="32" t="str">
        <f t="shared" si="224"/>
        <v>Y</v>
      </c>
      <c r="F417" s="32" t="str">
        <f t="shared" si="225"/>
        <v>I</v>
      </c>
      <c r="G417" s="32" t="str">
        <f t="shared" si="226"/>
        <v>W</v>
      </c>
      <c r="H417" s="33" t="str">
        <f t="shared" si="227"/>
        <v>Mid</v>
      </c>
      <c r="I417" s="41">
        <f>I412+VLOOKUP(H417,Schedule!$B$25:$C$28,2,0)/24/60</f>
        <v>0.43402777777777779</v>
      </c>
      <c r="J417" s="30" t="str">
        <f t="shared" si="228"/>
        <v>YIW</v>
      </c>
      <c r="N417" s="43" t="s">
        <v>4252</v>
      </c>
      <c r="O417" s="43" t="s">
        <v>4253</v>
      </c>
      <c r="P417" s="43" t="s">
        <v>32</v>
      </c>
      <c r="Q417" s="32" t="s">
        <v>35</v>
      </c>
      <c r="R417" s="44">
        <v>0.58611111111111125</v>
      </c>
      <c r="S417" s="43" t="s">
        <v>4261</v>
      </c>
      <c r="T417" s="32">
        <f t="shared" si="229"/>
        <v>14</v>
      </c>
      <c r="U417" s="32" t="str">
        <f t="shared" si="230"/>
        <v>ROI14</v>
      </c>
    </row>
    <row r="418" spans="5:21" x14ac:dyDescent="0.2">
      <c r="E418" s="32" t="str">
        <f t="shared" si="224"/>
        <v>Y</v>
      </c>
      <c r="F418" s="32" t="str">
        <f t="shared" si="225"/>
        <v>I</v>
      </c>
      <c r="G418" s="32" t="str">
        <f t="shared" si="226"/>
        <v>H</v>
      </c>
      <c r="H418" s="33" t="str">
        <f t="shared" si="227"/>
        <v>Mid</v>
      </c>
      <c r="I418" s="41">
        <f>I413+VLOOKUP(H418,Schedule!$B$25:$C$28,2,0)/24/60</f>
        <v>0.43611111111111112</v>
      </c>
      <c r="J418" s="30" t="str">
        <f t="shared" si="228"/>
        <v>YIH</v>
      </c>
      <c r="N418" s="43" t="s">
        <v>4252</v>
      </c>
      <c r="O418" s="43" t="s">
        <v>4253</v>
      </c>
      <c r="P418" s="43" t="s">
        <v>32</v>
      </c>
      <c r="Q418" s="32" t="s">
        <v>35</v>
      </c>
      <c r="R418" s="44">
        <v>0.60694444444444462</v>
      </c>
      <c r="S418" s="43" t="s">
        <v>4261</v>
      </c>
      <c r="T418" s="32">
        <f t="shared" si="229"/>
        <v>15</v>
      </c>
      <c r="U418" s="32" t="str">
        <f t="shared" si="230"/>
        <v>ROI15</v>
      </c>
    </row>
    <row r="419" spans="5:21" x14ac:dyDescent="0.2">
      <c r="E419" s="32" t="str">
        <f t="shared" si="224"/>
        <v>Y</v>
      </c>
      <c r="F419" s="32" t="str">
        <f t="shared" si="225"/>
        <v>I</v>
      </c>
      <c r="G419" s="32" t="str">
        <f t="shared" si="226"/>
        <v>Z</v>
      </c>
      <c r="H419" s="33" t="str">
        <f t="shared" si="227"/>
        <v>Mid</v>
      </c>
      <c r="I419" s="41">
        <f>I414+VLOOKUP(H419,Schedule!$B$25:$C$28,2,0)/24/60</f>
        <v>0.4375</v>
      </c>
      <c r="J419" s="30" t="str">
        <f t="shared" si="228"/>
        <v>YIZ</v>
      </c>
      <c r="N419" s="43" t="s">
        <v>4252</v>
      </c>
      <c r="O419" s="43" t="s">
        <v>4253</v>
      </c>
      <c r="P419" s="43" t="s">
        <v>32</v>
      </c>
      <c r="Q419" s="32" t="s">
        <v>35</v>
      </c>
      <c r="R419" s="44">
        <v>0.62777777777777799</v>
      </c>
      <c r="S419" s="43" t="s">
        <v>4261</v>
      </c>
      <c r="T419" s="32">
        <f t="shared" si="229"/>
        <v>16</v>
      </c>
      <c r="U419" s="32" t="str">
        <f t="shared" si="230"/>
        <v>ROI16</v>
      </c>
    </row>
    <row r="420" spans="5:21" x14ac:dyDescent="0.2">
      <c r="E420" s="32" t="str">
        <f t="shared" si="224"/>
        <v>Y</v>
      </c>
      <c r="F420" s="32" t="str">
        <f t="shared" si="225"/>
        <v>I</v>
      </c>
      <c r="G420" s="32" t="str">
        <f t="shared" si="226"/>
        <v>Y</v>
      </c>
      <c r="H420" s="33" t="str">
        <f t="shared" si="227"/>
        <v>Mid</v>
      </c>
      <c r="I420" s="41">
        <f>I415+VLOOKUP(H420,Schedule!$B$25:$C$28,2,0)/24/60</f>
        <v>0.44583333333333336</v>
      </c>
      <c r="J420" s="30" t="str">
        <f t="shared" si="228"/>
        <v>YIY</v>
      </c>
      <c r="N420" s="43" t="s">
        <v>4252</v>
      </c>
      <c r="O420" s="43" t="s">
        <v>4253</v>
      </c>
      <c r="P420" s="43" t="s">
        <v>32</v>
      </c>
      <c r="Q420" s="32" t="s">
        <v>35</v>
      </c>
      <c r="R420" s="44">
        <v>0.64861111111111136</v>
      </c>
      <c r="S420" s="43" t="s">
        <v>4261</v>
      </c>
      <c r="T420" s="32">
        <f t="shared" si="229"/>
        <v>17</v>
      </c>
      <c r="U420" s="32" t="str">
        <f t="shared" si="230"/>
        <v>ROI17</v>
      </c>
    </row>
    <row r="421" spans="5:21" x14ac:dyDescent="0.2">
      <c r="E421" s="32" t="str">
        <f t="shared" si="224"/>
        <v>Y</v>
      </c>
      <c r="F421" s="32" t="str">
        <f t="shared" si="225"/>
        <v>I</v>
      </c>
      <c r="G421" s="32" t="str">
        <f t="shared" si="226"/>
        <v>X</v>
      </c>
      <c r="H421" s="33" t="str">
        <f t="shared" si="227"/>
        <v>Mid</v>
      </c>
      <c r="I421" s="41">
        <f>I416+VLOOKUP(H421,Schedule!$B$25:$C$28,2,0)/24/60</f>
        <v>0.4513888888888889</v>
      </c>
      <c r="J421" s="30" t="str">
        <f t="shared" si="228"/>
        <v>YIX</v>
      </c>
      <c r="N421" s="43" t="s">
        <v>4252</v>
      </c>
      <c r="O421" s="43" t="s">
        <v>4253</v>
      </c>
      <c r="P421" s="43" t="s">
        <v>32</v>
      </c>
      <c r="Q421" s="32" t="s">
        <v>35</v>
      </c>
      <c r="R421" s="44">
        <v>0.66944444444444473</v>
      </c>
      <c r="S421" s="43" t="s">
        <v>4261</v>
      </c>
      <c r="T421" s="32">
        <f t="shared" si="229"/>
        <v>18</v>
      </c>
      <c r="U421" s="32" t="str">
        <f t="shared" si="230"/>
        <v>ROI18</v>
      </c>
    </row>
    <row r="422" spans="5:21" x14ac:dyDescent="0.2">
      <c r="E422" s="32" t="str">
        <f t="shared" si="224"/>
        <v>Y</v>
      </c>
      <c r="F422" s="32" t="str">
        <f t="shared" si="225"/>
        <v>I</v>
      </c>
      <c r="G422" s="32" t="str">
        <f t="shared" si="226"/>
        <v>W</v>
      </c>
      <c r="H422" s="33" t="str">
        <f t="shared" si="227"/>
        <v>Mid</v>
      </c>
      <c r="I422" s="41">
        <f>I417+VLOOKUP(H422,Schedule!$B$25:$C$28,2,0)/24/60</f>
        <v>0.4548611111111111</v>
      </c>
      <c r="J422" s="30" t="str">
        <f t="shared" si="228"/>
        <v>YIW</v>
      </c>
      <c r="N422" s="43" t="s">
        <v>4252</v>
      </c>
      <c r="O422" s="43" t="s">
        <v>4253</v>
      </c>
      <c r="P422" s="43" t="s">
        <v>32</v>
      </c>
      <c r="Q422" s="32" t="s">
        <v>35</v>
      </c>
      <c r="R422" s="44">
        <v>0.6902777777777781</v>
      </c>
      <c r="S422" s="43" t="s">
        <v>4261</v>
      </c>
      <c r="T422" s="32">
        <f t="shared" si="229"/>
        <v>19</v>
      </c>
      <c r="U422" s="32" t="str">
        <f t="shared" si="230"/>
        <v>ROI19</v>
      </c>
    </row>
    <row r="423" spans="5:21" x14ac:dyDescent="0.2">
      <c r="E423" s="32" t="str">
        <f t="shared" si="224"/>
        <v>Y</v>
      </c>
      <c r="F423" s="32" t="str">
        <f t="shared" si="225"/>
        <v>I</v>
      </c>
      <c r="G423" s="32" t="str">
        <f t="shared" si="226"/>
        <v>H</v>
      </c>
      <c r="H423" s="33" t="str">
        <f t="shared" si="227"/>
        <v>Mid</v>
      </c>
      <c r="I423" s="41">
        <f>I418+VLOOKUP(H423,Schedule!$B$25:$C$28,2,0)/24/60</f>
        <v>0.45694444444444443</v>
      </c>
      <c r="J423" s="30" t="str">
        <f t="shared" si="228"/>
        <v>YIH</v>
      </c>
      <c r="N423" s="43" t="s">
        <v>4252</v>
      </c>
      <c r="O423" s="43" t="s">
        <v>4253</v>
      </c>
      <c r="P423" s="43" t="s">
        <v>32</v>
      </c>
      <c r="Q423" s="32" t="s">
        <v>36</v>
      </c>
      <c r="R423" s="44">
        <v>0.71111111111111147</v>
      </c>
      <c r="S423" s="43" t="s">
        <v>4261</v>
      </c>
      <c r="T423" s="32">
        <f t="shared" si="229"/>
        <v>20</v>
      </c>
      <c r="U423" s="32" t="str">
        <f t="shared" si="230"/>
        <v>ROI20</v>
      </c>
    </row>
    <row r="424" spans="5:21" x14ac:dyDescent="0.2">
      <c r="E424" s="32" t="str">
        <f t="shared" si="224"/>
        <v>Y</v>
      </c>
      <c r="F424" s="32" t="str">
        <f t="shared" si="225"/>
        <v>I</v>
      </c>
      <c r="G424" s="32" t="str">
        <f t="shared" si="226"/>
        <v>Z</v>
      </c>
      <c r="H424" s="33" t="str">
        <f t="shared" si="227"/>
        <v>Mid</v>
      </c>
      <c r="I424" s="41">
        <f>I419+VLOOKUP(H424,Schedule!$B$25:$C$28,2,0)/24/60</f>
        <v>0.45833333333333331</v>
      </c>
      <c r="J424" s="30" t="str">
        <f t="shared" si="228"/>
        <v>YIZ</v>
      </c>
      <c r="N424" s="43" t="s">
        <v>4252</v>
      </c>
      <c r="O424" s="43" t="s">
        <v>4253</v>
      </c>
      <c r="P424" s="43" t="s">
        <v>32</v>
      </c>
      <c r="Q424" s="32" t="s">
        <v>36</v>
      </c>
      <c r="R424" s="44">
        <v>0.72500000000000031</v>
      </c>
      <c r="S424" s="43" t="s">
        <v>4261</v>
      </c>
      <c r="T424" s="32">
        <f t="shared" si="229"/>
        <v>21</v>
      </c>
      <c r="U424" s="32" t="str">
        <f t="shared" si="230"/>
        <v>ROI21</v>
      </c>
    </row>
    <row r="425" spans="5:21" x14ac:dyDescent="0.2">
      <c r="E425" s="32" t="str">
        <f t="shared" si="224"/>
        <v>Y</v>
      </c>
      <c r="F425" s="32" t="str">
        <f t="shared" si="225"/>
        <v>I</v>
      </c>
      <c r="G425" s="32" t="str">
        <f t="shared" si="226"/>
        <v>Y</v>
      </c>
      <c r="H425" s="33" t="str">
        <f t="shared" si="227"/>
        <v>Mid</v>
      </c>
      <c r="I425" s="41">
        <f>I420+VLOOKUP(H425,Schedule!$B$25:$C$28,2,0)/24/60</f>
        <v>0.46666666666666667</v>
      </c>
      <c r="J425" s="30" t="str">
        <f t="shared" si="228"/>
        <v>YIY</v>
      </c>
      <c r="N425" s="43" t="s">
        <v>4252</v>
      </c>
      <c r="O425" s="43" t="s">
        <v>4253</v>
      </c>
      <c r="P425" s="43" t="s">
        <v>32</v>
      </c>
      <c r="Q425" s="32" t="s">
        <v>36</v>
      </c>
      <c r="R425" s="44">
        <v>0.73888888888888915</v>
      </c>
      <c r="S425" s="43" t="s">
        <v>4261</v>
      </c>
      <c r="T425" s="32">
        <f t="shared" si="229"/>
        <v>22</v>
      </c>
      <c r="U425" s="32" t="str">
        <f t="shared" si="230"/>
        <v>ROI22</v>
      </c>
    </row>
    <row r="426" spans="5:21" x14ac:dyDescent="0.2">
      <c r="E426" s="32" t="str">
        <f t="shared" si="224"/>
        <v>Y</v>
      </c>
      <c r="F426" s="32" t="str">
        <f t="shared" si="225"/>
        <v>I</v>
      </c>
      <c r="G426" s="32" t="str">
        <f t="shared" si="226"/>
        <v>X</v>
      </c>
      <c r="H426" s="33" t="str">
        <f t="shared" si="227"/>
        <v>Mid</v>
      </c>
      <c r="I426" s="41">
        <f>I421+VLOOKUP(H426,Schedule!$B$25:$C$28,2,0)/24/60</f>
        <v>0.47222222222222221</v>
      </c>
      <c r="J426" s="30" t="str">
        <f t="shared" si="228"/>
        <v>YIX</v>
      </c>
      <c r="N426" s="43" t="s">
        <v>4252</v>
      </c>
      <c r="O426" s="43" t="s">
        <v>4253</v>
      </c>
      <c r="P426" s="43" t="s">
        <v>32</v>
      </c>
      <c r="Q426" s="32" t="s">
        <v>36</v>
      </c>
      <c r="R426" s="44">
        <v>0.75277777777777799</v>
      </c>
      <c r="S426" s="43" t="s">
        <v>4261</v>
      </c>
      <c r="T426" s="32">
        <f t="shared" si="229"/>
        <v>23</v>
      </c>
      <c r="U426" s="32" t="str">
        <f t="shared" si="230"/>
        <v>ROI23</v>
      </c>
    </row>
    <row r="427" spans="5:21" x14ac:dyDescent="0.2">
      <c r="E427" s="32" t="str">
        <f t="shared" si="224"/>
        <v>Y</v>
      </c>
      <c r="F427" s="32" t="str">
        <f t="shared" si="225"/>
        <v>I</v>
      </c>
      <c r="G427" s="32" t="str">
        <f t="shared" si="226"/>
        <v>W</v>
      </c>
      <c r="H427" s="33" t="str">
        <f t="shared" si="227"/>
        <v>Mid</v>
      </c>
      <c r="I427" s="41">
        <f>I422+VLOOKUP(H427,Schedule!$B$25:$C$28,2,0)/24/60</f>
        <v>0.47569444444444442</v>
      </c>
      <c r="J427" s="30" t="str">
        <f t="shared" si="228"/>
        <v>YIW</v>
      </c>
      <c r="N427" s="43" t="s">
        <v>4252</v>
      </c>
      <c r="O427" s="43" t="s">
        <v>4253</v>
      </c>
      <c r="P427" s="43" t="s">
        <v>32</v>
      </c>
      <c r="Q427" s="32" t="s">
        <v>36</v>
      </c>
      <c r="R427" s="44">
        <v>0.76666666666666683</v>
      </c>
      <c r="S427" s="43" t="s">
        <v>4261</v>
      </c>
      <c r="T427" s="32">
        <f t="shared" si="229"/>
        <v>24</v>
      </c>
      <c r="U427" s="32" t="str">
        <f t="shared" si="230"/>
        <v>ROI24</v>
      </c>
    </row>
    <row r="428" spans="5:21" x14ac:dyDescent="0.2">
      <c r="E428" s="32" t="str">
        <f t="shared" si="224"/>
        <v>Y</v>
      </c>
      <c r="F428" s="32" t="str">
        <f t="shared" si="225"/>
        <v>I</v>
      </c>
      <c r="G428" s="32" t="str">
        <f t="shared" si="226"/>
        <v>H</v>
      </c>
      <c r="H428" s="33" t="str">
        <f t="shared" si="227"/>
        <v>Mid</v>
      </c>
      <c r="I428" s="41">
        <f>I423+VLOOKUP(H428,Schedule!$B$25:$C$28,2,0)/24/60</f>
        <v>0.47777777777777775</v>
      </c>
      <c r="J428" s="30" t="str">
        <f t="shared" si="228"/>
        <v>YIH</v>
      </c>
      <c r="N428" s="43" t="s">
        <v>4252</v>
      </c>
      <c r="O428" s="43" t="s">
        <v>4253</v>
      </c>
      <c r="P428" s="43" t="s">
        <v>32</v>
      </c>
      <c r="Q428" s="32" t="s">
        <v>36</v>
      </c>
      <c r="R428" s="44">
        <v>0.78055555555555567</v>
      </c>
      <c r="S428" s="43" t="s">
        <v>4261</v>
      </c>
      <c r="T428" s="32">
        <f t="shared" si="229"/>
        <v>25</v>
      </c>
      <c r="U428" s="32" t="str">
        <f t="shared" si="230"/>
        <v>ROI25</v>
      </c>
    </row>
    <row r="429" spans="5:21" x14ac:dyDescent="0.2">
      <c r="E429" s="32" t="str">
        <f t="shared" si="224"/>
        <v>Y</v>
      </c>
      <c r="F429" s="32" t="str">
        <f t="shared" si="225"/>
        <v>I</v>
      </c>
      <c r="G429" s="32" t="str">
        <f t="shared" si="226"/>
        <v>Z</v>
      </c>
      <c r="H429" s="33" t="str">
        <f t="shared" si="227"/>
        <v>Mid</v>
      </c>
      <c r="I429" s="41">
        <f>I424+VLOOKUP(H429,Schedule!$B$25:$C$28,2,0)/24/60</f>
        <v>0.47916666666666663</v>
      </c>
      <c r="J429" s="30" t="str">
        <f t="shared" si="228"/>
        <v>YIZ</v>
      </c>
      <c r="N429" s="43" t="s">
        <v>4252</v>
      </c>
      <c r="O429" s="43" t="s">
        <v>4253</v>
      </c>
      <c r="P429" s="43" t="s">
        <v>32</v>
      </c>
      <c r="Q429" s="32" t="s">
        <v>37</v>
      </c>
      <c r="R429" s="44">
        <v>0.79444444444444451</v>
      </c>
      <c r="S429" s="43" t="s">
        <v>4261</v>
      </c>
      <c r="T429" s="32">
        <f t="shared" si="229"/>
        <v>26</v>
      </c>
      <c r="U429" s="32" t="str">
        <f t="shared" si="230"/>
        <v>ROI26</v>
      </c>
    </row>
    <row r="430" spans="5:21" x14ac:dyDescent="0.2">
      <c r="E430" s="32" t="str">
        <f t="shared" si="224"/>
        <v>Y</v>
      </c>
      <c r="F430" s="32" t="str">
        <f t="shared" si="225"/>
        <v>I</v>
      </c>
      <c r="G430" s="32" t="str">
        <f t="shared" si="226"/>
        <v>Y</v>
      </c>
      <c r="H430" s="33" t="str">
        <f t="shared" si="227"/>
        <v>Mid</v>
      </c>
      <c r="I430" s="41">
        <f>I425+VLOOKUP(H430,Schedule!$B$25:$C$28,2,0)/24/60</f>
        <v>0.48749999999999999</v>
      </c>
      <c r="J430" s="30" t="str">
        <f t="shared" si="228"/>
        <v>YIY</v>
      </c>
      <c r="N430" s="43" t="s">
        <v>4252</v>
      </c>
      <c r="O430" s="43" t="s">
        <v>4253</v>
      </c>
      <c r="P430" s="43" t="s">
        <v>32</v>
      </c>
      <c r="Q430" s="32" t="s">
        <v>37</v>
      </c>
      <c r="R430" s="44">
        <v>0.83611111111111114</v>
      </c>
      <c r="S430" s="43" t="s">
        <v>4261</v>
      </c>
      <c r="T430" s="32">
        <f t="shared" si="229"/>
        <v>27</v>
      </c>
      <c r="U430" s="32" t="str">
        <f t="shared" si="230"/>
        <v>ROI27</v>
      </c>
    </row>
    <row r="431" spans="5:21" x14ac:dyDescent="0.2">
      <c r="E431" s="32" t="str">
        <f t="shared" si="224"/>
        <v>Y</v>
      </c>
      <c r="F431" s="32" t="str">
        <f t="shared" si="225"/>
        <v>I</v>
      </c>
      <c r="G431" s="32" t="str">
        <f t="shared" si="226"/>
        <v>X</v>
      </c>
      <c r="H431" s="33" t="str">
        <f t="shared" si="227"/>
        <v>Mid</v>
      </c>
      <c r="I431" s="41">
        <f>I426+VLOOKUP(H431,Schedule!$B$25:$C$28,2,0)/24/60</f>
        <v>0.49305555555555552</v>
      </c>
      <c r="J431" s="30" t="str">
        <f t="shared" si="228"/>
        <v>YIX</v>
      </c>
      <c r="N431" s="43" t="s">
        <v>4252</v>
      </c>
      <c r="O431" s="43" t="s">
        <v>4253</v>
      </c>
      <c r="P431" s="43" t="s">
        <v>32</v>
      </c>
      <c r="Q431" s="32" t="s">
        <v>37</v>
      </c>
      <c r="R431" s="44">
        <v>0.87777777777777777</v>
      </c>
      <c r="S431" s="43" t="s">
        <v>4261</v>
      </c>
      <c r="T431" s="32">
        <f t="shared" si="229"/>
        <v>28</v>
      </c>
      <c r="U431" s="32" t="str">
        <f t="shared" si="230"/>
        <v>ROI28</v>
      </c>
    </row>
    <row r="432" spans="5:21" x14ac:dyDescent="0.2">
      <c r="E432" s="32" t="str">
        <f t="shared" si="224"/>
        <v>Y</v>
      </c>
      <c r="F432" s="32" t="str">
        <f t="shared" si="225"/>
        <v>I</v>
      </c>
      <c r="G432" s="32" t="str">
        <f t="shared" si="226"/>
        <v>W</v>
      </c>
      <c r="H432" s="33" t="str">
        <f t="shared" si="227"/>
        <v>Mid</v>
      </c>
      <c r="I432" s="41">
        <f>I427+VLOOKUP(H432,Schedule!$B$25:$C$28,2,0)/24/60</f>
        <v>0.49652777777777773</v>
      </c>
      <c r="J432" s="30" t="str">
        <f t="shared" si="228"/>
        <v>YIW</v>
      </c>
      <c r="N432" s="43" t="s">
        <v>4252</v>
      </c>
      <c r="O432" s="43" t="s">
        <v>4253</v>
      </c>
      <c r="P432" s="43" t="s">
        <v>32</v>
      </c>
      <c r="Q432" s="32" t="s">
        <v>37</v>
      </c>
      <c r="R432" s="44">
        <v>0.9194444444444444</v>
      </c>
      <c r="S432" s="43" t="s">
        <v>4261</v>
      </c>
      <c r="T432" s="32">
        <f t="shared" si="229"/>
        <v>29</v>
      </c>
      <c r="U432" s="32" t="str">
        <f t="shared" si="230"/>
        <v>ROI29</v>
      </c>
    </row>
    <row r="433" spans="5:21" x14ac:dyDescent="0.2">
      <c r="E433" s="32" t="str">
        <f t="shared" si="224"/>
        <v>Y</v>
      </c>
      <c r="F433" s="32" t="str">
        <f t="shared" si="225"/>
        <v>I</v>
      </c>
      <c r="G433" s="32" t="str">
        <f t="shared" si="226"/>
        <v>H</v>
      </c>
      <c r="H433" s="33" t="str">
        <f t="shared" si="227"/>
        <v>Mid</v>
      </c>
      <c r="I433" s="41">
        <f>I428+VLOOKUP(H433,Schedule!$B$25:$C$28,2,0)/24/60</f>
        <v>0.49861111111111106</v>
      </c>
      <c r="J433" s="30" t="str">
        <f t="shared" si="228"/>
        <v>YIH</v>
      </c>
      <c r="N433" s="43" t="s">
        <v>4252</v>
      </c>
      <c r="O433" s="43" t="s">
        <v>4253</v>
      </c>
      <c r="P433" s="43" t="s">
        <v>32</v>
      </c>
      <c r="Q433" s="32" t="s">
        <v>37</v>
      </c>
      <c r="R433" s="44">
        <v>0.96111111111111103</v>
      </c>
      <c r="S433" s="43" t="s">
        <v>4261</v>
      </c>
      <c r="T433" s="32">
        <f t="shared" si="229"/>
        <v>30</v>
      </c>
      <c r="U433" s="32" t="str">
        <f t="shared" si="230"/>
        <v>ROI30</v>
      </c>
    </row>
    <row r="434" spans="5:21" x14ac:dyDescent="0.2">
      <c r="E434" s="32" t="str">
        <f t="shared" si="224"/>
        <v>Y</v>
      </c>
      <c r="F434" s="32" t="str">
        <f t="shared" si="225"/>
        <v>I</v>
      </c>
      <c r="G434" s="32" t="str">
        <f t="shared" si="226"/>
        <v>Z</v>
      </c>
      <c r="H434" s="33" t="str">
        <f t="shared" si="227"/>
        <v>Mid</v>
      </c>
      <c r="I434" s="41">
        <f>I429+VLOOKUP(H434,Schedule!$B$25:$C$28,2,0)/24/60</f>
        <v>0.49999999999999994</v>
      </c>
      <c r="J434" s="30" t="str">
        <f t="shared" si="228"/>
        <v>YIZ</v>
      </c>
      <c r="N434" s="43" t="s">
        <v>4252</v>
      </c>
      <c r="O434" s="43" t="s">
        <v>4253</v>
      </c>
      <c r="P434" s="43" t="s">
        <v>31</v>
      </c>
      <c r="Q434" s="32" t="s">
        <v>34</v>
      </c>
      <c r="R434" s="44">
        <v>0.2986111111111111</v>
      </c>
      <c r="S434" s="43" t="s">
        <v>4262</v>
      </c>
      <c r="T434" s="32">
        <f t="shared" si="229"/>
        <v>1</v>
      </c>
      <c r="U434" s="32" t="str">
        <f t="shared" si="230"/>
        <v>ROJ1</v>
      </c>
    </row>
    <row r="435" spans="5:21" x14ac:dyDescent="0.2">
      <c r="E435" s="32" t="str">
        <f t="shared" si="224"/>
        <v>Y</v>
      </c>
      <c r="F435" s="32" t="str">
        <f t="shared" si="225"/>
        <v>I</v>
      </c>
      <c r="G435" s="32" t="str">
        <f t="shared" si="226"/>
        <v>Y</v>
      </c>
      <c r="H435" s="33" t="str">
        <f t="shared" si="227"/>
        <v>Mid</v>
      </c>
      <c r="I435" s="41">
        <f>I430+VLOOKUP(H435,Schedule!$B$25:$C$28,2,0)/24/60</f>
        <v>0.5083333333333333</v>
      </c>
      <c r="J435" s="30" t="str">
        <f t="shared" si="228"/>
        <v>YIY</v>
      </c>
      <c r="N435" s="43" t="s">
        <v>4252</v>
      </c>
      <c r="O435" s="43" t="s">
        <v>4253</v>
      </c>
      <c r="P435" s="43" t="s">
        <v>31</v>
      </c>
      <c r="Q435" s="32" t="s">
        <v>34</v>
      </c>
      <c r="R435" s="44">
        <v>0.3263888888888889</v>
      </c>
      <c r="S435" s="43" t="s">
        <v>4262</v>
      </c>
      <c r="T435" s="32">
        <f t="shared" si="229"/>
        <v>2</v>
      </c>
      <c r="U435" s="32" t="str">
        <f t="shared" si="230"/>
        <v>ROJ2</v>
      </c>
    </row>
    <row r="436" spans="5:21" x14ac:dyDescent="0.2">
      <c r="E436" s="32" t="str">
        <f t="shared" si="224"/>
        <v>Y</v>
      </c>
      <c r="F436" s="32" t="str">
        <f t="shared" si="225"/>
        <v>I</v>
      </c>
      <c r="G436" s="32" t="str">
        <f t="shared" si="226"/>
        <v>X</v>
      </c>
      <c r="H436" s="33" t="str">
        <f t="shared" si="227"/>
        <v>Mid</v>
      </c>
      <c r="I436" s="41">
        <f>I431+VLOOKUP(H436,Schedule!$B$25:$C$28,2,0)/24/60</f>
        <v>0.51388888888888884</v>
      </c>
      <c r="J436" s="30" t="str">
        <f t="shared" si="228"/>
        <v>YIX</v>
      </c>
      <c r="N436" s="43" t="s">
        <v>4252</v>
      </c>
      <c r="O436" s="43" t="s">
        <v>4253</v>
      </c>
      <c r="P436" s="43" t="s">
        <v>31</v>
      </c>
      <c r="Q436" s="32" t="s">
        <v>34</v>
      </c>
      <c r="R436" s="44">
        <v>0.35416666666666669</v>
      </c>
      <c r="S436" s="43" t="s">
        <v>4262</v>
      </c>
      <c r="T436" s="32">
        <f t="shared" si="229"/>
        <v>3</v>
      </c>
      <c r="U436" s="32" t="str">
        <f t="shared" si="230"/>
        <v>ROJ3</v>
      </c>
    </row>
    <row r="437" spans="5:21" x14ac:dyDescent="0.2">
      <c r="E437" s="32" t="str">
        <f t="shared" si="224"/>
        <v>Y</v>
      </c>
      <c r="F437" s="32" t="str">
        <f t="shared" si="225"/>
        <v>I</v>
      </c>
      <c r="G437" s="32" t="str">
        <f t="shared" si="226"/>
        <v>W</v>
      </c>
      <c r="H437" s="33" t="str">
        <f t="shared" si="227"/>
        <v>Mid</v>
      </c>
      <c r="I437" s="41">
        <f>I432+VLOOKUP(H437,Schedule!$B$25:$C$28,2,0)/24/60</f>
        <v>0.51736111111111105</v>
      </c>
      <c r="J437" s="30" t="str">
        <f t="shared" si="228"/>
        <v>YIW</v>
      </c>
      <c r="N437" s="43" t="s">
        <v>4252</v>
      </c>
      <c r="O437" s="43" t="s">
        <v>4253</v>
      </c>
      <c r="P437" s="43" t="s">
        <v>31</v>
      </c>
      <c r="Q437" s="32" t="s">
        <v>35</v>
      </c>
      <c r="R437" s="44">
        <v>0.38194444444444448</v>
      </c>
      <c r="S437" s="43" t="s">
        <v>4262</v>
      </c>
      <c r="T437" s="32">
        <f t="shared" si="229"/>
        <v>4</v>
      </c>
      <c r="U437" s="32" t="str">
        <f t="shared" si="230"/>
        <v>ROJ4</v>
      </c>
    </row>
    <row r="438" spans="5:21" x14ac:dyDescent="0.2">
      <c r="E438" s="32" t="str">
        <f t="shared" si="224"/>
        <v>Y</v>
      </c>
      <c r="F438" s="32" t="str">
        <f t="shared" si="225"/>
        <v>I</v>
      </c>
      <c r="G438" s="32" t="str">
        <f t="shared" si="226"/>
        <v>H</v>
      </c>
      <c r="H438" s="33" t="str">
        <f t="shared" si="227"/>
        <v>Mid</v>
      </c>
      <c r="I438" s="41">
        <f>I433+VLOOKUP(H438,Schedule!$B$25:$C$28,2,0)/24/60</f>
        <v>0.51944444444444438</v>
      </c>
      <c r="J438" s="30" t="str">
        <f t="shared" si="228"/>
        <v>YIH</v>
      </c>
      <c r="N438" s="43" t="s">
        <v>4252</v>
      </c>
      <c r="O438" s="43" t="s">
        <v>4253</v>
      </c>
      <c r="P438" s="43" t="s">
        <v>31</v>
      </c>
      <c r="Q438" s="32" t="s">
        <v>35</v>
      </c>
      <c r="R438" s="44">
        <v>0.40277777777777779</v>
      </c>
      <c r="S438" s="43" t="s">
        <v>4262</v>
      </c>
      <c r="T438" s="32">
        <f t="shared" si="229"/>
        <v>5</v>
      </c>
      <c r="U438" s="32" t="str">
        <f t="shared" si="230"/>
        <v>ROJ5</v>
      </c>
    </row>
    <row r="439" spans="5:21" x14ac:dyDescent="0.2">
      <c r="E439" s="32" t="str">
        <f t="shared" si="224"/>
        <v>Y</v>
      </c>
      <c r="F439" s="32" t="str">
        <f t="shared" si="225"/>
        <v>I</v>
      </c>
      <c r="G439" s="32" t="str">
        <f t="shared" si="226"/>
        <v>Z</v>
      </c>
      <c r="H439" s="33" t="str">
        <f t="shared" si="227"/>
        <v>Mid</v>
      </c>
      <c r="I439" s="41">
        <f>I434+VLOOKUP(H439,Schedule!$B$25:$C$28,2,0)/24/60</f>
        <v>0.52083333333333326</v>
      </c>
      <c r="J439" s="30" t="str">
        <f t="shared" si="228"/>
        <v>YIZ</v>
      </c>
      <c r="N439" s="43" t="s">
        <v>4252</v>
      </c>
      <c r="O439" s="43" t="s">
        <v>4253</v>
      </c>
      <c r="P439" s="43" t="s">
        <v>31</v>
      </c>
      <c r="Q439" s="32" t="s">
        <v>35</v>
      </c>
      <c r="R439" s="44">
        <v>0.4236111111111111</v>
      </c>
      <c r="S439" s="43" t="s">
        <v>4262</v>
      </c>
      <c r="T439" s="32">
        <f t="shared" si="229"/>
        <v>6</v>
      </c>
      <c r="U439" s="32" t="str">
        <f t="shared" si="230"/>
        <v>ROJ6</v>
      </c>
    </row>
    <row r="440" spans="5:21" x14ac:dyDescent="0.2">
      <c r="E440" s="32" t="str">
        <f t="shared" si="224"/>
        <v>Y</v>
      </c>
      <c r="F440" s="32" t="str">
        <f t="shared" si="225"/>
        <v>I</v>
      </c>
      <c r="G440" s="32" t="str">
        <f t="shared" si="226"/>
        <v>Y</v>
      </c>
      <c r="H440" s="33" t="str">
        <f t="shared" si="227"/>
        <v>Mid</v>
      </c>
      <c r="I440" s="41">
        <f>I435+VLOOKUP(H440,Schedule!$B$25:$C$28,2,0)/24/60</f>
        <v>0.52916666666666667</v>
      </c>
      <c r="J440" s="30" t="str">
        <f t="shared" si="228"/>
        <v>YIY</v>
      </c>
      <c r="N440" s="43" t="s">
        <v>4252</v>
      </c>
      <c r="O440" s="43" t="s">
        <v>4253</v>
      </c>
      <c r="P440" s="43" t="s">
        <v>31</v>
      </c>
      <c r="Q440" s="32" t="s">
        <v>35</v>
      </c>
      <c r="R440" s="44">
        <v>0.44444444444444442</v>
      </c>
      <c r="S440" s="43" t="s">
        <v>4262</v>
      </c>
      <c r="T440" s="32">
        <f t="shared" si="229"/>
        <v>7</v>
      </c>
      <c r="U440" s="32" t="str">
        <f t="shared" si="230"/>
        <v>ROJ7</v>
      </c>
    </row>
    <row r="441" spans="5:21" x14ac:dyDescent="0.2">
      <c r="E441" s="32" t="str">
        <f t="shared" si="224"/>
        <v>Y</v>
      </c>
      <c r="F441" s="32" t="str">
        <f t="shared" si="225"/>
        <v>I</v>
      </c>
      <c r="G441" s="32" t="str">
        <f t="shared" si="226"/>
        <v>X</v>
      </c>
      <c r="H441" s="33" t="str">
        <f t="shared" si="227"/>
        <v>Mid</v>
      </c>
      <c r="I441" s="41">
        <f>I436+VLOOKUP(H441,Schedule!$B$25:$C$28,2,0)/24/60</f>
        <v>0.53472222222222221</v>
      </c>
      <c r="J441" s="30" t="str">
        <f t="shared" si="228"/>
        <v>YIX</v>
      </c>
      <c r="N441" s="43" t="s">
        <v>4252</v>
      </c>
      <c r="O441" s="43" t="s">
        <v>4253</v>
      </c>
      <c r="P441" s="43" t="s">
        <v>31</v>
      </c>
      <c r="Q441" s="32" t="s">
        <v>35</v>
      </c>
      <c r="R441" s="44">
        <v>0.46527777777777773</v>
      </c>
      <c r="S441" s="43" t="s">
        <v>4262</v>
      </c>
      <c r="T441" s="32">
        <f t="shared" si="229"/>
        <v>8</v>
      </c>
      <c r="U441" s="32" t="str">
        <f t="shared" si="230"/>
        <v>ROJ8</v>
      </c>
    </row>
    <row r="442" spans="5:21" x14ac:dyDescent="0.2">
      <c r="E442" s="32" t="str">
        <f t="shared" si="224"/>
        <v>Y</v>
      </c>
      <c r="F442" s="32" t="str">
        <f t="shared" si="225"/>
        <v>I</v>
      </c>
      <c r="G442" s="32" t="str">
        <f t="shared" si="226"/>
        <v>W</v>
      </c>
      <c r="H442" s="33" t="str">
        <f t="shared" si="227"/>
        <v>Mid</v>
      </c>
      <c r="I442" s="41">
        <f>I437+VLOOKUP(H442,Schedule!$B$25:$C$28,2,0)/24/60</f>
        <v>0.53819444444444442</v>
      </c>
      <c r="J442" s="30" t="str">
        <f t="shared" si="228"/>
        <v>YIW</v>
      </c>
      <c r="N442" s="43" t="s">
        <v>4252</v>
      </c>
      <c r="O442" s="43" t="s">
        <v>4253</v>
      </c>
      <c r="P442" s="43" t="s">
        <v>31</v>
      </c>
      <c r="Q442" s="32" t="s">
        <v>35</v>
      </c>
      <c r="R442" s="44">
        <v>0.48611111111111105</v>
      </c>
      <c r="S442" s="43" t="s">
        <v>4262</v>
      </c>
      <c r="T442" s="32">
        <f t="shared" si="229"/>
        <v>9</v>
      </c>
      <c r="U442" s="32" t="str">
        <f t="shared" si="230"/>
        <v>ROJ9</v>
      </c>
    </row>
    <row r="443" spans="5:21" x14ac:dyDescent="0.2">
      <c r="E443" s="32" t="str">
        <f t="shared" ref="E443:H443" si="231">E438</f>
        <v>Y</v>
      </c>
      <c r="F443" s="32" t="str">
        <f t="shared" si="231"/>
        <v>I</v>
      </c>
      <c r="G443" s="32" t="str">
        <f t="shared" si="231"/>
        <v>H</v>
      </c>
      <c r="H443" s="33" t="str">
        <f t="shared" si="231"/>
        <v>Mid</v>
      </c>
      <c r="I443" s="41">
        <f>I438+VLOOKUP(H443,Schedule!$B$25:$C$28,2,0)/24/60</f>
        <v>0.54027777777777775</v>
      </c>
      <c r="J443" s="30" t="str">
        <f t="shared" si="228"/>
        <v>YIH</v>
      </c>
      <c r="N443" s="43" t="s">
        <v>4252</v>
      </c>
      <c r="O443" s="43" t="s">
        <v>4253</v>
      </c>
      <c r="P443" s="43" t="s">
        <v>31</v>
      </c>
      <c r="Q443" s="32" t="s">
        <v>35</v>
      </c>
      <c r="R443" s="44">
        <v>0.50694444444444442</v>
      </c>
      <c r="S443" s="43" t="s">
        <v>4262</v>
      </c>
      <c r="T443" s="32">
        <f t="shared" si="229"/>
        <v>10</v>
      </c>
      <c r="U443" s="32" t="str">
        <f t="shared" si="230"/>
        <v>ROJ10</v>
      </c>
    </row>
    <row r="444" spans="5:21" x14ac:dyDescent="0.2">
      <c r="E444" s="32" t="str">
        <f t="shared" si="224"/>
        <v>Y</v>
      </c>
      <c r="F444" s="32" t="str">
        <f t="shared" si="225"/>
        <v>I</v>
      </c>
      <c r="G444" s="32" t="str">
        <f t="shared" si="226"/>
        <v>Z</v>
      </c>
      <c r="H444" s="33" t="str">
        <f t="shared" si="227"/>
        <v>Mid</v>
      </c>
      <c r="I444" s="41">
        <f>I439+VLOOKUP(H444,Schedule!$B$25:$C$28,2,0)/24/60</f>
        <v>0.54166666666666663</v>
      </c>
      <c r="J444" s="30" t="str">
        <f t="shared" si="228"/>
        <v>YIZ</v>
      </c>
      <c r="N444" s="43" t="s">
        <v>4252</v>
      </c>
      <c r="O444" s="43" t="s">
        <v>4253</v>
      </c>
      <c r="P444" s="43" t="s">
        <v>31</v>
      </c>
      <c r="Q444" s="32" t="s">
        <v>35</v>
      </c>
      <c r="R444" s="44">
        <v>0.52777777777777779</v>
      </c>
      <c r="S444" s="43" t="s">
        <v>4262</v>
      </c>
      <c r="T444" s="32">
        <f t="shared" si="229"/>
        <v>11</v>
      </c>
      <c r="U444" s="32" t="str">
        <f t="shared" si="230"/>
        <v>ROJ11</v>
      </c>
    </row>
    <row r="445" spans="5:21" x14ac:dyDescent="0.2">
      <c r="E445" s="32" t="str">
        <f t="shared" ref="E445:H460" si="232">E440</f>
        <v>Y</v>
      </c>
      <c r="F445" s="32" t="str">
        <f t="shared" si="232"/>
        <v>I</v>
      </c>
      <c r="G445" s="32" t="str">
        <f t="shared" si="232"/>
        <v>Y</v>
      </c>
      <c r="H445" s="33" t="str">
        <f t="shared" si="232"/>
        <v>Mid</v>
      </c>
      <c r="I445" s="41">
        <f>I440+VLOOKUP(H445,Schedule!$B$25:$C$28,2,0)/24/60</f>
        <v>0.55000000000000004</v>
      </c>
      <c r="J445" s="30" t="str">
        <f t="shared" si="228"/>
        <v>YIY</v>
      </c>
      <c r="N445" s="43" t="s">
        <v>4252</v>
      </c>
      <c r="O445" s="43" t="s">
        <v>4253</v>
      </c>
      <c r="P445" s="43" t="s">
        <v>31</v>
      </c>
      <c r="Q445" s="32" t="s">
        <v>35</v>
      </c>
      <c r="R445" s="44">
        <v>0.54861111111111116</v>
      </c>
      <c r="S445" s="43" t="s">
        <v>4262</v>
      </c>
      <c r="T445" s="32">
        <f t="shared" si="229"/>
        <v>12</v>
      </c>
      <c r="U445" s="32" t="str">
        <f t="shared" si="230"/>
        <v>ROJ12</v>
      </c>
    </row>
    <row r="446" spans="5:21" x14ac:dyDescent="0.2">
      <c r="E446" s="32" t="str">
        <f t="shared" si="232"/>
        <v>Y</v>
      </c>
      <c r="F446" s="32" t="str">
        <f t="shared" si="232"/>
        <v>I</v>
      </c>
      <c r="G446" s="32" t="str">
        <f t="shared" si="232"/>
        <v>X</v>
      </c>
      <c r="H446" s="33" t="str">
        <f t="shared" si="232"/>
        <v>Mid</v>
      </c>
      <c r="I446" s="41">
        <f>I441+VLOOKUP(H446,Schedule!$B$25:$C$28,2,0)/24/60</f>
        <v>0.55555555555555558</v>
      </c>
      <c r="J446" s="30" t="str">
        <f t="shared" si="228"/>
        <v>YIX</v>
      </c>
      <c r="N446" s="43" t="s">
        <v>4252</v>
      </c>
      <c r="O446" s="43" t="s">
        <v>4253</v>
      </c>
      <c r="P446" s="43" t="s">
        <v>31</v>
      </c>
      <c r="Q446" s="32" t="s">
        <v>35</v>
      </c>
      <c r="R446" s="44">
        <v>0.56944444444444453</v>
      </c>
      <c r="S446" s="43" t="s">
        <v>4262</v>
      </c>
      <c r="T446" s="32">
        <f t="shared" si="229"/>
        <v>13</v>
      </c>
      <c r="U446" s="32" t="str">
        <f t="shared" si="230"/>
        <v>ROJ13</v>
      </c>
    </row>
    <row r="447" spans="5:21" x14ac:dyDescent="0.2">
      <c r="E447" s="32" t="str">
        <f t="shared" si="232"/>
        <v>Y</v>
      </c>
      <c r="F447" s="32" t="str">
        <f t="shared" si="232"/>
        <v>I</v>
      </c>
      <c r="G447" s="32" t="str">
        <f t="shared" si="232"/>
        <v>W</v>
      </c>
      <c r="H447" s="33" t="str">
        <f t="shared" si="232"/>
        <v>Mid</v>
      </c>
      <c r="I447" s="41">
        <f>I442+VLOOKUP(H447,Schedule!$B$25:$C$28,2,0)/24/60</f>
        <v>0.55902777777777779</v>
      </c>
      <c r="J447" s="30" t="str">
        <f t="shared" si="228"/>
        <v>YIW</v>
      </c>
      <c r="N447" s="43" t="s">
        <v>4252</v>
      </c>
      <c r="O447" s="43" t="s">
        <v>4253</v>
      </c>
      <c r="P447" s="43" t="s">
        <v>31</v>
      </c>
      <c r="Q447" s="32" t="s">
        <v>35</v>
      </c>
      <c r="R447" s="44">
        <v>0.5902777777777779</v>
      </c>
      <c r="S447" s="43" t="s">
        <v>4262</v>
      </c>
      <c r="T447" s="32">
        <f t="shared" si="229"/>
        <v>14</v>
      </c>
      <c r="U447" s="32" t="str">
        <f t="shared" si="230"/>
        <v>ROJ14</v>
      </c>
    </row>
    <row r="448" spans="5:21" x14ac:dyDescent="0.2">
      <c r="E448" s="32" t="str">
        <f t="shared" si="232"/>
        <v>Y</v>
      </c>
      <c r="F448" s="32" t="str">
        <f t="shared" si="232"/>
        <v>I</v>
      </c>
      <c r="G448" s="32" t="str">
        <f t="shared" si="232"/>
        <v>H</v>
      </c>
      <c r="H448" s="33" t="str">
        <f t="shared" si="232"/>
        <v>Mid</v>
      </c>
      <c r="I448" s="41">
        <f>I443+VLOOKUP(H448,Schedule!$B$25:$C$28,2,0)/24/60</f>
        <v>0.56111111111111112</v>
      </c>
      <c r="J448" s="30" t="str">
        <f t="shared" si="228"/>
        <v>YIH</v>
      </c>
      <c r="N448" s="43" t="s">
        <v>4252</v>
      </c>
      <c r="O448" s="43" t="s">
        <v>4253</v>
      </c>
      <c r="P448" s="43" t="s">
        <v>31</v>
      </c>
      <c r="Q448" s="32" t="s">
        <v>35</v>
      </c>
      <c r="R448" s="44">
        <v>0.61111111111111127</v>
      </c>
      <c r="S448" s="43" t="s">
        <v>4262</v>
      </c>
      <c r="T448" s="32">
        <f t="shared" si="229"/>
        <v>15</v>
      </c>
      <c r="U448" s="32" t="str">
        <f t="shared" si="230"/>
        <v>ROJ15</v>
      </c>
    </row>
    <row r="449" spans="5:21" x14ac:dyDescent="0.2">
      <c r="E449" s="32" t="str">
        <f t="shared" si="232"/>
        <v>Y</v>
      </c>
      <c r="F449" s="32" t="str">
        <f t="shared" si="232"/>
        <v>I</v>
      </c>
      <c r="G449" s="32" t="str">
        <f t="shared" si="232"/>
        <v>Z</v>
      </c>
      <c r="H449" s="33" t="str">
        <f t="shared" si="232"/>
        <v>Mid</v>
      </c>
      <c r="I449" s="41">
        <f>I444+VLOOKUP(H449,Schedule!$B$25:$C$28,2,0)/24/60</f>
        <v>0.5625</v>
      </c>
      <c r="J449" s="30" t="str">
        <f t="shared" si="228"/>
        <v>YIZ</v>
      </c>
      <c r="N449" s="43" t="s">
        <v>4252</v>
      </c>
      <c r="O449" s="43" t="s">
        <v>4253</v>
      </c>
      <c r="P449" s="43" t="s">
        <v>31</v>
      </c>
      <c r="Q449" s="32" t="s">
        <v>35</v>
      </c>
      <c r="R449" s="44">
        <v>0.63194444444444464</v>
      </c>
      <c r="S449" s="43" t="s">
        <v>4262</v>
      </c>
      <c r="T449" s="32">
        <f t="shared" si="229"/>
        <v>16</v>
      </c>
      <c r="U449" s="32" t="str">
        <f t="shared" si="230"/>
        <v>ROJ16</v>
      </c>
    </row>
    <row r="450" spans="5:21" x14ac:dyDescent="0.2">
      <c r="E450" s="32" t="str">
        <f t="shared" si="232"/>
        <v>Y</v>
      </c>
      <c r="F450" s="32" t="str">
        <f t="shared" si="232"/>
        <v>I</v>
      </c>
      <c r="G450" s="32" t="str">
        <f t="shared" si="232"/>
        <v>Y</v>
      </c>
      <c r="H450" s="33" t="str">
        <f t="shared" si="232"/>
        <v>Mid</v>
      </c>
      <c r="I450" s="41">
        <f>I445+VLOOKUP(H450,Schedule!$B$25:$C$28,2,0)/24/60</f>
        <v>0.57083333333333341</v>
      </c>
      <c r="J450" s="30" t="str">
        <f t="shared" si="228"/>
        <v>YIY</v>
      </c>
      <c r="N450" s="43" t="s">
        <v>4252</v>
      </c>
      <c r="O450" s="43" t="s">
        <v>4253</v>
      </c>
      <c r="P450" s="43" t="s">
        <v>31</v>
      </c>
      <c r="Q450" s="32" t="s">
        <v>35</v>
      </c>
      <c r="R450" s="44">
        <v>0.65277777777777801</v>
      </c>
      <c r="S450" s="43" t="s">
        <v>4262</v>
      </c>
      <c r="T450" s="32">
        <f t="shared" si="229"/>
        <v>17</v>
      </c>
      <c r="U450" s="32" t="str">
        <f t="shared" si="230"/>
        <v>ROJ17</v>
      </c>
    </row>
    <row r="451" spans="5:21" x14ac:dyDescent="0.2">
      <c r="E451" s="32" t="str">
        <f t="shared" si="232"/>
        <v>Y</v>
      </c>
      <c r="F451" s="32" t="str">
        <f t="shared" si="232"/>
        <v>I</v>
      </c>
      <c r="G451" s="32" t="str">
        <f t="shared" si="232"/>
        <v>X</v>
      </c>
      <c r="H451" s="33" t="str">
        <f t="shared" si="232"/>
        <v>Mid</v>
      </c>
      <c r="I451" s="41">
        <f>I446+VLOOKUP(H451,Schedule!$B$25:$C$28,2,0)/24/60</f>
        <v>0.57638888888888895</v>
      </c>
      <c r="J451" s="30" t="str">
        <f t="shared" si="228"/>
        <v>YIX</v>
      </c>
      <c r="N451" s="43" t="s">
        <v>4252</v>
      </c>
      <c r="O451" s="43" t="s">
        <v>4253</v>
      </c>
      <c r="P451" s="43" t="s">
        <v>31</v>
      </c>
      <c r="Q451" s="32" t="s">
        <v>35</v>
      </c>
      <c r="R451" s="44">
        <v>0.67361111111111138</v>
      </c>
      <c r="S451" s="43" t="s">
        <v>4262</v>
      </c>
      <c r="T451" s="32">
        <f t="shared" si="229"/>
        <v>18</v>
      </c>
      <c r="U451" s="32" t="str">
        <f t="shared" si="230"/>
        <v>ROJ18</v>
      </c>
    </row>
    <row r="452" spans="5:21" x14ac:dyDescent="0.2">
      <c r="E452" s="32" t="str">
        <f t="shared" si="232"/>
        <v>Y</v>
      </c>
      <c r="F452" s="32" t="str">
        <f t="shared" si="232"/>
        <v>I</v>
      </c>
      <c r="G452" s="32" t="str">
        <f t="shared" si="232"/>
        <v>W</v>
      </c>
      <c r="H452" s="33" t="str">
        <f t="shared" si="232"/>
        <v>Mid</v>
      </c>
      <c r="I452" s="41">
        <f>I447+VLOOKUP(H452,Schedule!$B$25:$C$28,2,0)/24/60</f>
        <v>0.57986111111111116</v>
      </c>
      <c r="J452" s="30" t="str">
        <f t="shared" si="228"/>
        <v>YIW</v>
      </c>
      <c r="N452" s="43" t="s">
        <v>4252</v>
      </c>
      <c r="O452" s="43" t="s">
        <v>4253</v>
      </c>
      <c r="P452" s="43" t="s">
        <v>31</v>
      </c>
      <c r="Q452" s="32" t="s">
        <v>35</v>
      </c>
      <c r="R452" s="44">
        <v>0.69444444444444475</v>
      </c>
      <c r="S452" s="43" t="s">
        <v>4262</v>
      </c>
      <c r="T452" s="32">
        <f t="shared" si="229"/>
        <v>19</v>
      </c>
      <c r="U452" s="32" t="str">
        <f t="shared" si="230"/>
        <v>ROJ19</v>
      </c>
    </row>
    <row r="453" spans="5:21" x14ac:dyDescent="0.2">
      <c r="E453" s="32" t="str">
        <f t="shared" si="232"/>
        <v>Y</v>
      </c>
      <c r="F453" s="32" t="str">
        <f t="shared" si="232"/>
        <v>I</v>
      </c>
      <c r="G453" s="32" t="str">
        <f t="shared" si="232"/>
        <v>H</v>
      </c>
      <c r="H453" s="33" t="str">
        <f t="shared" si="232"/>
        <v>Mid</v>
      </c>
      <c r="I453" s="41">
        <f>I448+VLOOKUP(H453,Schedule!$B$25:$C$28,2,0)/24/60</f>
        <v>0.58194444444444449</v>
      </c>
      <c r="J453" s="30" t="str">
        <f t="shared" si="228"/>
        <v>YIH</v>
      </c>
      <c r="N453" s="43" t="s">
        <v>4252</v>
      </c>
      <c r="O453" s="43" t="s">
        <v>4253</v>
      </c>
      <c r="P453" s="43" t="s">
        <v>31</v>
      </c>
      <c r="Q453" s="32" t="s">
        <v>36</v>
      </c>
      <c r="R453" s="44">
        <v>0.71527777777777812</v>
      </c>
      <c r="S453" s="43" t="s">
        <v>4262</v>
      </c>
      <c r="T453" s="32">
        <f t="shared" si="229"/>
        <v>20</v>
      </c>
      <c r="U453" s="32" t="str">
        <f t="shared" si="230"/>
        <v>ROJ20</v>
      </c>
    </row>
    <row r="454" spans="5:21" x14ac:dyDescent="0.2">
      <c r="E454" s="32" t="str">
        <f t="shared" si="232"/>
        <v>Y</v>
      </c>
      <c r="F454" s="32" t="str">
        <f t="shared" si="232"/>
        <v>I</v>
      </c>
      <c r="G454" s="32" t="str">
        <f t="shared" si="232"/>
        <v>Z</v>
      </c>
      <c r="H454" s="33" t="str">
        <f t="shared" si="232"/>
        <v>Mid</v>
      </c>
      <c r="I454" s="41">
        <f>I449+VLOOKUP(H454,Schedule!$B$25:$C$28,2,0)/24/60</f>
        <v>0.58333333333333337</v>
      </c>
      <c r="J454" s="30" t="str">
        <f t="shared" si="228"/>
        <v>YIZ</v>
      </c>
      <c r="N454" s="43" t="s">
        <v>4252</v>
      </c>
      <c r="O454" s="43" t="s">
        <v>4253</v>
      </c>
      <c r="P454" s="43" t="s">
        <v>31</v>
      </c>
      <c r="Q454" s="32" t="s">
        <v>36</v>
      </c>
      <c r="R454" s="44">
        <v>0.72916666666666696</v>
      </c>
      <c r="S454" s="43" t="s">
        <v>4262</v>
      </c>
      <c r="T454" s="32">
        <f t="shared" si="229"/>
        <v>21</v>
      </c>
      <c r="U454" s="32" t="str">
        <f t="shared" si="230"/>
        <v>ROJ21</v>
      </c>
    </row>
    <row r="455" spans="5:21" x14ac:dyDescent="0.2">
      <c r="E455" s="32" t="str">
        <f t="shared" si="232"/>
        <v>Y</v>
      </c>
      <c r="F455" s="32" t="str">
        <f t="shared" si="232"/>
        <v>I</v>
      </c>
      <c r="G455" s="32" t="str">
        <f t="shared" si="232"/>
        <v>Y</v>
      </c>
      <c r="H455" s="33" t="str">
        <f t="shared" si="232"/>
        <v>Mid</v>
      </c>
      <c r="I455" s="41">
        <f>I450+VLOOKUP(H455,Schedule!$B$25:$C$28,2,0)/24/60</f>
        <v>0.59166666666666679</v>
      </c>
      <c r="J455" s="30" t="str">
        <f t="shared" si="228"/>
        <v>YIY</v>
      </c>
      <c r="N455" s="43" t="s">
        <v>4252</v>
      </c>
      <c r="O455" s="43" t="s">
        <v>4253</v>
      </c>
      <c r="P455" s="43" t="s">
        <v>31</v>
      </c>
      <c r="Q455" s="32" t="s">
        <v>36</v>
      </c>
      <c r="R455" s="44">
        <v>0.7430555555555558</v>
      </c>
      <c r="S455" s="43" t="s">
        <v>4262</v>
      </c>
      <c r="T455" s="32">
        <f t="shared" si="229"/>
        <v>22</v>
      </c>
      <c r="U455" s="32" t="str">
        <f t="shared" si="230"/>
        <v>ROJ22</v>
      </c>
    </row>
    <row r="456" spans="5:21" x14ac:dyDescent="0.2">
      <c r="E456" s="32" t="str">
        <f t="shared" si="232"/>
        <v>Y</v>
      </c>
      <c r="F456" s="32" t="str">
        <f t="shared" si="232"/>
        <v>I</v>
      </c>
      <c r="G456" s="32" t="str">
        <f t="shared" si="232"/>
        <v>X</v>
      </c>
      <c r="H456" s="33" t="str">
        <f t="shared" si="232"/>
        <v>Mid</v>
      </c>
      <c r="I456" s="41">
        <f>I451+VLOOKUP(H456,Schedule!$B$25:$C$28,2,0)/24/60</f>
        <v>0.59722222222222232</v>
      </c>
      <c r="J456" s="30" t="str">
        <f t="shared" si="228"/>
        <v>YIX</v>
      </c>
      <c r="N456" s="43" t="s">
        <v>4252</v>
      </c>
      <c r="O456" s="43" t="s">
        <v>4253</v>
      </c>
      <c r="P456" s="43" t="s">
        <v>31</v>
      </c>
      <c r="Q456" s="32" t="s">
        <v>36</v>
      </c>
      <c r="R456" s="44">
        <v>0.75694444444444464</v>
      </c>
      <c r="S456" s="43" t="s">
        <v>4262</v>
      </c>
      <c r="T456" s="32">
        <f t="shared" si="229"/>
        <v>23</v>
      </c>
      <c r="U456" s="32" t="str">
        <f t="shared" si="230"/>
        <v>ROJ23</v>
      </c>
    </row>
    <row r="457" spans="5:21" x14ac:dyDescent="0.2">
      <c r="E457" s="32" t="str">
        <f t="shared" si="232"/>
        <v>Y</v>
      </c>
      <c r="F457" s="32" t="str">
        <f t="shared" si="232"/>
        <v>I</v>
      </c>
      <c r="G457" s="32" t="str">
        <f t="shared" si="232"/>
        <v>W</v>
      </c>
      <c r="H457" s="33" t="str">
        <f t="shared" si="232"/>
        <v>Mid</v>
      </c>
      <c r="I457" s="41">
        <f>I452+VLOOKUP(H457,Schedule!$B$25:$C$28,2,0)/24/60</f>
        <v>0.60069444444444453</v>
      </c>
      <c r="J457" s="30" t="str">
        <f t="shared" ref="J457:J520" si="233">E457&amp;F457&amp;G457</f>
        <v>YIW</v>
      </c>
      <c r="N457" s="43" t="s">
        <v>4252</v>
      </c>
      <c r="O457" s="43" t="s">
        <v>4253</v>
      </c>
      <c r="P457" s="43" t="s">
        <v>31</v>
      </c>
      <c r="Q457" s="32" t="s">
        <v>36</v>
      </c>
      <c r="R457" s="44">
        <v>0.77083333333333348</v>
      </c>
      <c r="S457" s="43" t="s">
        <v>4262</v>
      </c>
      <c r="T457" s="32">
        <f t="shared" si="229"/>
        <v>24</v>
      </c>
      <c r="U457" s="32" t="str">
        <f t="shared" si="230"/>
        <v>ROJ24</v>
      </c>
    </row>
    <row r="458" spans="5:21" x14ac:dyDescent="0.2">
      <c r="E458" s="32" t="str">
        <f t="shared" si="232"/>
        <v>Y</v>
      </c>
      <c r="F458" s="32" t="str">
        <f t="shared" si="232"/>
        <v>I</v>
      </c>
      <c r="G458" s="32" t="str">
        <f t="shared" si="232"/>
        <v>H</v>
      </c>
      <c r="H458" s="33" t="str">
        <f t="shared" si="232"/>
        <v>Mid</v>
      </c>
      <c r="I458" s="41">
        <f>I453+VLOOKUP(H458,Schedule!$B$25:$C$28,2,0)/24/60</f>
        <v>0.60277777777777786</v>
      </c>
      <c r="J458" s="30" t="str">
        <f t="shared" si="233"/>
        <v>YIH</v>
      </c>
      <c r="N458" s="43" t="s">
        <v>4252</v>
      </c>
      <c r="O458" s="43" t="s">
        <v>4253</v>
      </c>
      <c r="P458" s="43" t="s">
        <v>31</v>
      </c>
      <c r="Q458" s="32" t="s">
        <v>36</v>
      </c>
      <c r="R458" s="44">
        <v>0.78472222222222232</v>
      </c>
      <c r="S458" s="43" t="s">
        <v>4262</v>
      </c>
      <c r="T458" s="32">
        <f t="shared" si="229"/>
        <v>25</v>
      </c>
      <c r="U458" s="32" t="str">
        <f t="shared" si="230"/>
        <v>ROJ25</v>
      </c>
    </row>
    <row r="459" spans="5:21" x14ac:dyDescent="0.2">
      <c r="E459" s="32" t="str">
        <f t="shared" si="232"/>
        <v>Y</v>
      </c>
      <c r="F459" s="32" t="str">
        <f t="shared" si="232"/>
        <v>I</v>
      </c>
      <c r="G459" s="32" t="str">
        <f t="shared" si="232"/>
        <v>Z</v>
      </c>
      <c r="H459" s="33" t="str">
        <f t="shared" si="232"/>
        <v>Mid</v>
      </c>
      <c r="I459" s="41">
        <f>I454+VLOOKUP(H459,Schedule!$B$25:$C$28,2,0)/24/60</f>
        <v>0.60416666666666674</v>
      </c>
      <c r="J459" s="30" t="str">
        <f t="shared" si="233"/>
        <v>YIZ</v>
      </c>
      <c r="N459" s="43" t="s">
        <v>4252</v>
      </c>
      <c r="O459" s="43" t="s">
        <v>4253</v>
      </c>
      <c r="P459" s="43" t="s">
        <v>31</v>
      </c>
      <c r="Q459" s="32" t="s">
        <v>37</v>
      </c>
      <c r="R459" s="44">
        <v>0.79861111111111116</v>
      </c>
      <c r="S459" s="43" t="s">
        <v>4262</v>
      </c>
      <c r="T459" s="32">
        <f t="shared" si="229"/>
        <v>26</v>
      </c>
      <c r="U459" s="32" t="str">
        <f t="shared" si="230"/>
        <v>ROJ26</v>
      </c>
    </row>
    <row r="460" spans="5:21" x14ac:dyDescent="0.2">
      <c r="E460" s="32" t="str">
        <f t="shared" si="232"/>
        <v>Y</v>
      </c>
      <c r="F460" s="32" t="str">
        <f t="shared" si="232"/>
        <v>I</v>
      </c>
      <c r="G460" s="32" t="str">
        <f t="shared" si="232"/>
        <v>Y</v>
      </c>
      <c r="H460" s="33" t="str">
        <f t="shared" si="232"/>
        <v>Mid</v>
      </c>
      <c r="I460" s="41">
        <f>I455+VLOOKUP(H460,Schedule!$B$25:$C$28,2,0)/24/60</f>
        <v>0.61250000000000016</v>
      </c>
      <c r="J460" s="30" t="str">
        <f t="shared" si="233"/>
        <v>YIY</v>
      </c>
      <c r="N460" s="43" t="s">
        <v>4252</v>
      </c>
      <c r="O460" s="43" t="s">
        <v>4253</v>
      </c>
      <c r="P460" s="43" t="s">
        <v>31</v>
      </c>
      <c r="Q460" s="32" t="s">
        <v>37</v>
      </c>
      <c r="R460" s="44">
        <v>0.84027777777777779</v>
      </c>
      <c r="S460" s="43" t="s">
        <v>4262</v>
      </c>
      <c r="T460" s="32">
        <f t="shared" si="229"/>
        <v>27</v>
      </c>
      <c r="U460" s="32" t="str">
        <f t="shared" si="230"/>
        <v>ROJ27</v>
      </c>
    </row>
    <row r="461" spans="5:21" x14ac:dyDescent="0.2">
      <c r="E461" s="32" t="str">
        <f t="shared" ref="E461:H476" si="234">E456</f>
        <v>Y</v>
      </c>
      <c r="F461" s="32" t="str">
        <f t="shared" si="234"/>
        <v>I</v>
      </c>
      <c r="G461" s="32" t="str">
        <f t="shared" si="234"/>
        <v>X</v>
      </c>
      <c r="H461" s="33" t="str">
        <f t="shared" si="234"/>
        <v>Mid</v>
      </c>
      <c r="I461" s="41">
        <f>I456+VLOOKUP(H461,Schedule!$B$25:$C$28,2,0)/24/60</f>
        <v>0.61805555555555569</v>
      </c>
      <c r="J461" s="30" t="str">
        <f t="shared" si="233"/>
        <v>YIX</v>
      </c>
      <c r="N461" s="43" t="s">
        <v>4252</v>
      </c>
      <c r="O461" s="43" t="s">
        <v>4253</v>
      </c>
      <c r="P461" s="43" t="s">
        <v>31</v>
      </c>
      <c r="Q461" s="32" t="s">
        <v>37</v>
      </c>
      <c r="R461" s="44">
        <v>0.88194444444444442</v>
      </c>
      <c r="S461" s="43" t="s">
        <v>4262</v>
      </c>
      <c r="T461" s="32">
        <f t="shared" si="229"/>
        <v>28</v>
      </c>
      <c r="U461" s="32" t="str">
        <f t="shared" si="230"/>
        <v>ROJ28</v>
      </c>
    </row>
    <row r="462" spans="5:21" x14ac:dyDescent="0.2">
      <c r="E462" s="32" t="str">
        <f t="shared" si="234"/>
        <v>Y</v>
      </c>
      <c r="F462" s="32" t="str">
        <f t="shared" si="234"/>
        <v>I</v>
      </c>
      <c r="G462" s="32" t="str">
        <f t="shared" si="234"/>
        <v>W</v>
      </c>
      <c r="H462" s="33" t="str">
        <f t="shared" si="234"/>
        <v>Mid</v>
      </c>
      <c r="I462" s="41">
        <f>I457+VLOOKUP(H462,Schedule!$B$25:$C$28,2,0)/24/60</f>
        <v>0.6215277777777779</v>
      </c>
      <c r="J462" s="30" t="str">
        <f t="shared" si="233"/>
        <v>YIW</v>
      </c>
      <c r="N462" s="43" t="s">
        <v>4252</v>
      </c>
      <c r="O462" s="43" t="s">
        <v>4253</v>
      </c>
      <c r="P462" s="43" t="s">
        <v>31</v>
      </c>
      <c r="Q462" s="32" t="s">
        <v>37</v>
      </c>
      <c r="R462" s="44">
        <v>0.92361111111111105</v>
      </c>
      <c r="S462" s="43" t="s">
        <v>4262</v>
      </c>
      <c r="T462" s="32">
        <f t="shared" si="229"/>
        <v>29</v>
      </c>
      <c r="U462" s="32" t="str">
        <f t="shared" si="230"/>
        <v>ROJ29</v>
      </c>
    </row>
    <row r="463" spans="5:21" x14ac:dyDescent="0.2">
      <c r="E463" s="32" t="str">
        <f t="shared" si="234"/>
        <v>Y</v>
      </c>
      <c r="F463" s="32" t="str">
        <f t="shared" si="234"/>
        <v>I</v>
      </c>
      <c r="G463" s="32" t="str">
        <f t="shared" si="234"/>
        <v>H</v>
      </c>
      <c r="H463" s="33" t="str">
        <f t="shared" si="234"/>
        <v>Mid</v>
      </c>
      <c r="I463" s="41">
        <f>I458+VLOOKUP(H463,Schedule!$B$25:$C$28,2,0)/24/60</f>
        <v>0.62361111111111123</v>
      </c>
      <c r="J463" s="30" t="str">
        <f t="shared" si="233"/>
        <v>YIH</v>
      </c>
      <c r="N463" s="43" t="s">
        <v>4252</v>
      </c>
      <c r="O463" s="43" t="s">
        <v>4253</v>
      </c>
      <c r="P463" s="43" t="s">
        <v>31</v>
      </c>
      <c r="Q463" s="32" t="s">
        <v>37</v>
      </c>
      <c r="R463" s="44">
        <v>0.96527777777777768</v>
      </c>
      <c r="S463" s="43" t="s">
        <v>4262</v>
      </c>
      <c r="T463" s="32">
        <f t="shared" ref="T463:T526" si="235">1+(S463=S462)*T462</f>
        <v>30</v>
      </c>
      <c r="U463" s="32" t="str">
        <f t="shared" ref="U463:U526" si="236">S463&amp;T463</f>
        <v>ROJ30</v>
      </c>
    </row>
    <row r="464" spans="5:21" x14ac:dyDescent="0.2">
      <c r="E464" s="32" t="str">
        <f t="shared" si="234"/>
        <v>Y</v>
      </c>
      <c r="F464" s="32" t="str">
        <f t="shared" si="234"/>
        <v>I</v>
      </c>
      <c r="G464" s="32" t="str">
        <f t="shared" si="234"/>
        <v>Z</v>
      </c>
      <c r="H464" s="33" t="str">
        <f t="shared" si="234"/>
        <v>Mid</v>
      </c>
      <c r="I464" s="41">
        <f>I459+VLOOKUP(H464,Schedule!$B$25:$C$28,2,0)/24/60</f>
        <v>0.62500000000000011</v>
      </c>
      <c r="J464" s="30" t="str">
        <f t="shared" si="233"/>
        <v>YIZ</v>
      </c>
      <c r="N464" s="43" t="s">
        <v>4252</v>
      </c>
      <c r="O464" s="43" t="s">
        <v>4253</v>
      </c>
      <c r="P464" s="43" t="s">
        <v>30</v>
      </c>
      <c r="Q464" s="32" t="s">
        <v>34</v>
      </c>
      <c r="R464" s="44">
        <v>0.30277777777777776</v>
      </c>
      <c r="S464" s="43" t="s">
        <v>4263</v>
      </c>
      <c r="T464" s="32">
        <f t="shared" si="235"/>
        <v>1</v>
      </c>
      <c r="U464" s="32" t="str">
        <f t="shared" si="236"/>
        <v>ROK1</v>
      </c>
    </row>
    <row r="465" spans="5:21" x14ac:dyDescent="0.2">
      <c r="E465" s="32" t="str">
        <f t="shared" si="234"/>
        <v>Y</v>
      </c>
      <c r="F465" s="32" t="str">
        <f t="shared" si="234"/>
        <v>I</v>
      </c>
      <c r="G465" s="32" t="str">
        <f t="shared" si="234"/>
        <v>Y</v>
      </c>
      <c r="H465" s="33" t="str">
        <f t="shared" si="234"/>
        <v>Mid</v>
      </c>
      <c r="I465" s="41">
        <f>I460+VLOOKUP(H465,Schedule!$B$25:$C$28,2,0)/24/60</f>
        <v>0.63333333333333353</v>
      </c>
      <c r="J465" s="30" t="str">
        <f t="shared" si="233"/>
        <v>YIY</v>
      </c>
      <c r="N465" s="43" t="s">
        <v>4252</v>
      </c>
      <c r="O465" s="43" t="s">
        <v>4253</v>
      </c>
      <c r="P465" s="43" t="s">
        <v>30</v>
      </c>
      <c r="Q465" s="32" t="s">
        <v>34</v>
      </c>
      <c r="R465" s="44">
        <v>0.33055555555555555</v>
      </c>
      <c r="S465" s="43" t="s">
        <v>4263</v>
      </c>
      <c r="T465" s="32">
        <f t="shared" si="235"/>
        <v>2</v>
      </c>
      <c r="U465" s="32" t="str">
        <f t="shared" si="236"/>
        <v>ROK2</v>
      </c>
    </row>
    <row r="466" spans="5:21" x14ac:dyDescent="0.2">
      <c r="E466" s="32" t="str">
        <f t="shared" si="234"/>
        <v>Y</v>
      </c>
      <c r="F466" s="32" t="str">
        <f t="shared" si="234"/>
        <v>I</v>
      </c>
      <c r="G466" s="32" t="str">
        <f t="shared" si="234"/>
        <v>X</v>
      </c>
      <c r="H466" s="33" t="str">
        <f t="shared" si="234"/>
        <v>Mid</v>
      </c>
      <c r="I466" s="41">
        <f>I461+VLOOKUP(H466,Schedule!$B$25:$C$28,2,0)/24/60</f>
        <v>0.63888888888888906</v>
      </c>
      <c r="J466" s="30" t="str">
        <f t="shared" si="233"/>
        <v>YIX</v>
      </c>
      <c r="N466" s="43" t="s">
        <v>4252</v>
      </c>
      <c r="O466" s="43" t="s">
        <v>4253</v>
      </c>
      <c r="P466" s="43" t="s">
        <v>30</v>
      </c>
      <c r="Q466" s="32" t="s">
        <v>34</v>
      </c>
      <c r="R466" s="44">
        <v>0.35833333333333334</v>
      </c>
      <c r="S466" s="43" t="s">
        <v>4263</v>
      </c>
      <c r="T466" s="32">
        <f t="shared" si="235"/>
        <v>3</v>
      </c>
      <c r="U466" s="32" t="str">
        <f t="shared" si="236"/>
        <v>ROK3</v>
      </c>
    </row>
    <row r="467" spans="5:21" x14ac:dyDescent="0.2">
      <c r="E467" s="32" t="str">
        <f t="shared" si="234"/>
        <v>Y</v>
      </c>
      <c r="F467" s="32" t="str">
        <f t="shared" si="234"/>
        <v>I</v>
      </c>
      <c r="G467" s="32" t="str">
        <f t="shared" si="234"/>
        <v>W</v>
      </c>
      <c r="H467" s="33" t="str">
        <f t="shared" si="234"/>
        <v>Mid</v>
      </c>
      <c r="I467" s="41">
        <f>I462+VLOOKUP(H467,Schedule!$B$25:$C$28,2,0)/24/60</f>
        <v>0.64236111111111127</v>
      </c>
      <c r="J467" s="30" t="str">
        <f t="shared" si="233"/>
        <v>YIW</v>
      </c>
      <c r="N467" s="43" t="s">
        <v>4252</v>
      </c>
      <c r="O467" s="43" t="s">
        <v>4253</v>
      </c>
      <c r="P467" s="43" t="s">
        <v>30</v>
      </c>
      <c r="Q467" s="32" t="s">
        <v>35</v>
      </c>
      <c r="R467" s="44">
        <v>0.38611111111111113</v>
      </c>
      <c r="S467" s="43" t="s">
        <v>4263</v>
      </c>
      <c r="T467" s="32">
        <f t="shared" si="235"/>
        <v>4</v>
      </c>
      <c r="U467" s="32" t="str">
        <f t="shared" si="236"/>
        <v>ROK4</v>
      </c>
    </row>
    <row r="468" spans="5:21" x14ac:dyDescent="0.2">
      <c r="E468" s="32" t="str">
        <f t="shared" si="234"/>
        <v>Y</v>
      </c>
      <c r="F468" s="32" t="str">
        <f t="shared" si="234"/>
        <v>I</v>
      </c>
      <c r="G468" s="32" t="str">
        <f t="shared" si="234"/>
        <v>H</v>
      </c>
      <c r="H468" s="33" t="str">
        <f t="shared" si="234"/>
        <v>Mid</v>
      </c>
      <c r="I468" s="41">
        <f>I463+VLOOKUP(H468,Schedule!$B$25:$C$28,2,0)/24/60</f>
        <v>0.6444444444444446</v>
      </c>
      <c r="J468" s="30" t="str">
        <f t="shared" si="233"/>
        <v>YIH</v>
      </c>
      <c r="N468" s="43" t="s">
        <v>4252</v>
      </c>
      <c r="O468" s="43" t="s">
        <v>4253</v>
      </c>
      <c r="P468" s="43" t="s">
        <v>30</v>
      </c>
      <c r="Q468" s="32" t="s">
        <v>35</v>
      </c>
      <c r="R468" s="44">
        <v>0.40694444444444444</v>
      </c>
      <c r="S468" s="43" t="s">
        <v>4263</v>
      </c>
      <c r="T468" s="32">
        <f t="shared" si="235"/>
        <v>5</v>
      </c>
      <c r="U468" s="32" t="str">
        <f t="shared" si="236"/>
        <v>ROK5</v>
      </c>
    </row>
    <row r="469" spans="5:21" x14ac:dyDescent="0.2">
      <c r="E469" s="32" t="str">
        <f t="shared" si="234"/>
        <v>Y</v>
      </c>
      <c r="F469" s="32" t="str">
        <f t="shared" si="234"/>
        <v>I</v>
      </c>
      <c r="G469" s="32" t="str">
        <f t="shared" si="234"/>
        <v>Z</v>
      </c>
      <c r="H469" s="33" t="str">
        <f t="shared" si="234"/>
        <v>Mid</v>
      </c>
      <c r="I469" s="41">
        <f>I464+VLOOKUP(H469,Schedule!$B$25:$C$28,2,0)/24/60</f>
        <v>0.64583333333333348</v>
      </c>
      <c r="J469" s="30" t="str">
        <f t="shared" si="233"/>
        <v>YIZ</v>
      </c>
      <c r="N469" s="43" t="s">
        <v>4252</v>
      </c>
      <c r="O469" s="43" t="s">
        <v>4253</v>
      </c>
      <c r="P469" s="43" t="s">
        <v>30</v>
      </c>
      <c r="Q469" s="32" t="s">
        <v>35</v>
      </c>
      <c r="R469" s="44">
        <v>0.42777777777777776</v>
      </c>
      <c r="S469" s="43" t="s">
        <v>4263</v>
      </c>
      <c r="T469" s="32">
        <f t="shared" si="235"/>
        <v>6</v>
      </c>
      <c r="U469" s="32" t="str">
        <f t="shared" si="236"/>
        <v>ROK6</v>
      </c>
    </row>
    <row r="470" spans="5:21" x14ac:dyDescent="0.2">
      <c r="E470" s="32" t="str">
        <f t="shared" si="234"/>
        <v>Y</v>
      </c>
      <c r="F470" s="32" t="str">
        <f t="shared" si="234"/>
        <v>I</v>
      </c>
      <c r="G470" s="32" t="str">
        <f t="shared" si="234"/>
        <v>Y</v>
      </c>
      <c r="H470" s="33" t="str">
        <f t="shared" si="234"/>
        <v>Mid</v>
      </c>
      <c r="I470" s="41">
        <f>I465+VLOOKUP(H470,Schedule!$B$25:$C$28,2,0)/24/60</f>
        <v>0.6541666666666669</v>
      </c>
      <c r="J470" s="30" t="str">
        <f t="shared" si="233"/>
        <v>YIY</v>
      </c>
      <c r="N470" s="43" t="s">
        <v>4252</v>
      </c>
      <c r="O470" s="43" t="s">
        <v>4253</v>
      </c>
      <c r="P470" s="43" t="s">
        <v>30</v>
      </c>
      <c r="Q470" s="32" t="s">
        <v>35</v>
      </c>
      <c r="R470" s="44">
        <v>0.44861111111111107</v>
      </c>
      <c r="S470" s="43" t="s">
        <v>4263</v>
      </c>
      <c r="T470" s="32">
        <f t="shared" si="235"/>
        <v>7</v>
      </c>
      <c r="U470" s="32" t="str">
        <f t="shared" si="236"/>
        <v>ROK7</v>
      </c>
    </row>
    <row r="471" spans="5:21" x14ac:dyDescent="0.2">
      <c r="E471" s="32" t="str">
        <f t="shared" si="234"/>
        <v>Y</v>
      </c>
      <c r="F471" s="32" t="str">
        <f t="shared" si="234"/>
        <v>I</v>
      </c>
      <c r="G471" s="32" t="str">
        <f t="shared" si="234"/>
        <v>X</v>
      </c>
      <c r="H471" s="33" t="str">
        <f t="shared" si="234"/>
        <v>Mid</v>
      </c>
      <c r="I471" s="41">
        <f>I466+VLOOKUP(H471,Schedule!$B$25:$C$28,2,0)/24/60</f>
        <v>0.65972222222222243</v>
      </c>
      <c r="J471" s="30" t="str">
        <f t="shared" si="233"/>
        <v>YIX</v>
      </c>
      <c r="N471" s="43" t="s">
        <v>4252</v>
      </c>
      <c r="O471" s="43" t="s">
        <v>4253</v>
      </c>
      <c r="P471" s="43" t="s">
        <v>30</v>
      </c>
      <c r="Q471" s="32" t="s">
        <v>35</v>
      </c>
      <c r="R471" s="44">
        <v>0.46944444444444439</v>
      </c>
      <c r="S471" s="43" t="s">
        <v>4263</v>
      </c>
      <c r="T471" s="32">
        <f t="shared" si="235"/>
        <v>8</v>
      </c>
      <c r="U471" s="32" t="str">
        <f t="shared" si="236"/>
        <v>ROK8</v>
      </c>
    </row>
    <row r="472" spans="5:21" x14ac:dyDescent="0.2">
      <c r="E472" s="32" t="str">
        <f t="shared" si="234"/>
        <v>Y</v>
      </c>
      <c r="F472" s="32" t="str">
        <f t="shared" si="234"/>
        <v>I</v>
      </c>
      <c r="G472" s="32" t="str">
        <f t="shared" si="234"/>
        <v>W</v>
      </c>
      <c r="H472" s="33" t="str">
        <f t="shared" si="234"/>
        <v>Mid</v>
      </c>
      <c r="I472" s="41">
        <f>I467+VLOOKUP(H472,Schedule!$B$25:$C$28,2,0)/24/60</f>
        <v>0.66319444444444464</v>
      </c>
      <c r="J472" s="30" t="str">
        <f t="shared" si="233"/>
        <v>YIW</v>
      </c>
      <c r="N472" s="43" t="s">
        <v>4252</v>
      </c>
      <c r="O472" s="43" t="s">
        <v>4253</v>
      </c>
      <c r="P472" s="43" t="s">
        <v>30</v>
      </c>
      <c r="Q472" s="32" t="s">
        <v>35</v>
      </c>
      <c r="R472" s="44">
        <v>0.4902777777777777</v>
      </c>
      <c r="S472" s="43" t="s">
        <v>4263</v>
      </c>
      <c r="T472" s="32">
        <f t="shared" si="235"/>
        <v>9</v>
      </c>
      <c r="U472" s="32" t="str">
        <f t="shared" si="236"/>
        <v>ROK9</v>
      </c>
    </row>
    <row r="473" spans="5:21" x14ac:dyDescent="0.2">
      <c r="E473" s="32" t="str">
        <f t="shared" si="234"/>
        <v>Y</v>
      </c>
      <c r="F473" s="32" t="str">
        <f t="shared" si="234"/>
        <v>I</v>
      </c>
      <c r="G473" s="32" t="str">
        <f t="shared" si="234"/>
        <v>H</v>
      </c>
      <c r="H473" s="33" t="str">
        <f t="shared" si="234"/>
        <v>Mid</v>
      </c>
      <c r="I473" s="41">
        <f>I468+VLOOKUP(H473,Schedule!$B$25:$C$28,2,0)/24/60</f>
        <v>0.66527777777777797</v>
      </c>
      <c r="J473" s="30" t="str">
        <f t="shared" si="233"/>
        <v>YIH</v>
      </c>
      <c r="N473" s="43" t="s">
        <v>4252</v>
      </c>
      <c r="O473" s="43" t="s">
        <v>4253</v>
      </c>
      <c r="P473" s="43" t="s">
        <v>30</v>
      </c>
      <c r="Q473" s="32" t="s">
        <v>35</v>
      </c>
      <c r="R473" s="44">
        <v>0.51111111111111107</v>
      </c>
      <c r="S473" s="43" t="s">
        <v>4263</v>
      </c>
      <c r="T473" s="32">
        <f t="shared" si="235"/>
        <v>10</v>
      </c>
      <c r="U473" s="32" t="str">
        <f t="shared" si="236"/>
        <v>ROK10</v>
      </c>
    </row>
    <row r="474" spans="5:21" x14ac:dyDescent="0.2">
      <c r="E474" s="32" t="str">
        <f t="shared" si="234"/>
        <v>Y</v>
      </c>
      <c r="F474" s="32" t="str">
        <f t="shared" si="234"/>
        <v>I</v>
      </c>
      <c r="G474" s="32" t="str">
        <f t="shared" si="234"/>
        <v>Z</v>
      </c>
      <c r="H474" s="33" t="str">
        <f t="shared" si="234"/>
        <v>Mid</v>
      </c>
      <c r="I474" s="41">
        <f>I469+VLOOKUP(H474,Schedule!$B$25:$C$28,2,0)/24/60</f>
        <v>0.66666666666666685</v>
      </c>
      <c r="J474" s="30" t="str">
        <f t="shared" si="233"/>
        <v>YIZ</v>
      </c>
      <c r="N474" s="43" t="s">
        <v>4252</v>
      </c>
      <c r="O474" s="43" t="s">
        <v>4253</v>
      </c>
      <c r="P474" s="43" t="s">
        <v>30</v>
      </c>
      <c r="Q474" s="32" t="s">
        <v>35</v>
      </c>
      <c r="R474" s="44">
        <v>0.53194444444444444</v>
      </c>
      <c r="S474" s="43" t="s">
        <v>4263</v>
      </c>
      <c r="T474" s="32">
        <f t="shared" si="235"/>
        <v>11</v>
      </c>
      <c r="U474" s="32" t="str">
        <f t="shared" si="236"/>
        <v>ROK11</v>
      </c>
    </row>
    <row r="475" spans="5:21" x14ac:dyDescent="0.2">
      <c r="E475" s="32" t="str">
        <f t="shared" si="234"/>
        <v>Y</v>
      </c>
      <c r="F475" s="32" t="str">
        <f t="shared" si="234"/>
        <v>I</v>
      </c>
      <c r="G475" s="32" t="str">
        <f t="shared" si="234"/>
        <v>Y</v>
      </c>
      <c r="H475" s="33" t="str">
        <f t="shared" si="234"/>
        <v>Mid</v>
      </c>
      <c r="I475" s="41">
        <f>I470+VLOOKUP(H475,Schedule!$B$25:$C$28,2,0)/24/60</f>
        <v>0.67500000000000027</v>
      </c>
      <c r="J475" s="30" t="str">
        <f t="shared" si="233"/>
        <v>YIY</v>
      </c>
      <c r="N475" s="43" t="s">
        <v>4252</v>
      </c>
      <c r="O475" s="43" t="s">
        <v>4253</v>
      </c>
      <c r="P475" s="43" t="s">
        <v>30</v>
      </c>
      <c r="Q475" s="32" t="s">
        <v>35</v>
      </c>
      <c r="R475" s="44">
        <v>0.55277777777777781</v>
      </c>
      <c r="S475" s="43" t="s">
        <v>4263</v>
      </c>
      <c r="T475" s="32">
        <f t="shared" si="235"/>
        <v>12</v>
      </c>
      <c r="U475" s="32" t="str">
        <f t="shared" si="236"/>
        <v>ROK12</v>
      </c>
    </row>
    <row r="476" spans="5:21" x14ac:dyDescent="0.2">
      <c r="E476" s="32" t="str">
        <f t="shared" si="234"/>
        <v>Y</v>
      </c>
      <c r="F476" s="32" t="str">
        <f t="shared" si="234"/>
        <v>I</v>
      </c>
      <c r="G476" s="32" t="str">
        <f t="shared" si="234"/>
        <v>X</v>
      </c>
      <c r="H476" s="33" t="str">
        <f t="shared" si="234"/>
        <v>Mid</v>
      </c>
      <c r="I476" s="41">
        <f>I471+VLOOKUP(H476,Schedule!$B$25:$C$28,2,0)/24/60</f>
        <v>0.6805555555555558</v>
      </c>
      <c r="J476" s="30" t="str">
        <f t="shared" si="233"/>
        <v>YIX</v>
      </c>
      <c r="N476" s="43" t="s">
        <v>4252</v>
      </c>
      <c r="O476" s="43" t="s">
        <v>4253</v>
      </c>
      <c r="P476" s="43" t="s">
        <v>30</v>
      </c>
      <c r="Q476" s="32" t="s">
        <v>35</v>
      </c>
      <c r="R476" s="44">
        <v>0.57361111111111118</v>
      </c>
      <c r="S476" s="43" t="s">
        <v>4263</v>
      </c>
      <c r="T476" s="32">
        <f t="shared" si="235"/>
        <v>13</v>
      </c>
      <c r="U476" s="32" t="str">
        <f t="shared" si="236"/>
        <v>ROK13</v>
      </c>
    </row>
    <row r="477" spans="5:21" x14ac:dyDescent="0.2">
      <c r="E477" s="32" t="str">
        <f t="shared" ref="E477:H488" si="237">E472</f>
        <v>Y</v>
      </c>
      <c r="F477" s="32" t="str">
        <f t="shared" si="237"/>
        <v>I</v>
      </c>
      <c r="G477" s="32" t="str">
        <f t="shared" si="237"/>
        <v>W</v>
      </c>
      <c r="H477" s="33" t="str">
        <f t="shared" si="237"/>
        <v>Mid</v>
      </c>
      <c r="I477" s="41">
        <f>I472+VLOOKUP(H477,Schedule!$B$25:$C$28,2,0)/24/60</f>
        <v>0.68402777777777801</v>
      </c>
      <c r="J477" s="30" t="str">
        <f t="shared" si="233"/>
        <v>YIW</v>
      </c>
      <c r="N477" s="43" t="s">
        <v>4252</v>
      </c>
      <c r="O477" s="43" t="s">
        <v>4253</v>
      </c>
      <c r="P477" s="43" t="s">
        <v>30</v>
      </c>
      <c r="Q477" s="32" t="s">
        <v>35</v>
      </c>
      <c r="R477" s="44">
        <v>0.59444444444444455</v>
      </c>
      <c r="S477" s="43" t="s">
        <v>4263</v>
      </c>
      <c r="T477" s="32">
        <f t="shared" si="235"/>
        <v>14</v>
      </c>
      <c r="U477" s="32" t="str">
        <f t="shared" si="236"/>
        <v>ROK14</v>
      </c>
    </row>
    <row r="478" spans="5:21" x14ac:dyDescent="0.2">
      <c r="E478" s="32" t="str">
        <f t="shared" si="237"/>
        <v>Y</v>
      </c>
      <c r="F478" s="32" t="str">
        <f t="shared" si="237"/>
        <v>I</v>
      </c>
      <c r="G478" s="32" t="str">
        <f t="shared" si="237"/>
        <v>H</v>
      </c>
      <c r="H478" s="33" t="str">
        <f t="shared" si="237"/>
        <v>Mid</v>
      </c>
      <c r="I478" s="41">
        <f>I473+VLOOKUP(H478,Schedule!$B$25:$C$28,2,0)/24/60</f>
        <v>0.68611111111111134</v>
      </c>
      <c r="J478" s="30" t="str">
        <f t="shared" si="233"/>
        <v>YIH</v>
      </c>
      <c r="N478" s="43" t="s">
        <v>4252</v>
      </c>
      <c r="O478" s="43" t="s">
        <v>4253</v>
      </c>
      <c r="P478" s="43" t="s">
        <v>30</v>
      </c>
      <c r="Q478" s="32" t="s">
        <v>35</v>
      </c>
      <c r="R478" s="44">
        <v>0.61527777777777792</v>
      </c>
      <c r="S478" s="43" t="s">
        <v>4263</v>
      </c>
      <c r="T478" s="32">
        <f t="shared" si="235"/>
        <v>15</v>
      </c>
      <c r="U478" s="32" t="str">
        <f t="shared" si="236"/>
        <v>ROK15</v>
      </c>
    </row>
    <row r="479" spans="5:21" x14ac:dyDescent="0.2">
      <c r="E479" s="32" t="str">
        <f t="shared" si="237"/>
        <v>Y</v>
      </c>
      <c r="F479" s="32" t="str">
        <f t="shared" si="237"/>
        <v>I</v>
      </c>
      <c r="G479" s="32" t="str">
        <f t="shared" si="237"/>
        <v>Z</v>
      </c>
      <c r="H479" s="33" t="str">
        <f t="shared" si="237"/>
        <v>Mid</v>
      </c>
      <c r="I479" s="41">
        <f>I474+VLOOKUP(H479,Schedule!$B$25:$C$28,2,0)/24/60</f>
        <v>0.68750000000000022</v>
      </c>
      <c r="J479" s="30" t="str">
        <f t="shared" si="233"/>
        <v>YIZ</v>
      </c>
      <c r="N479" s="43" t="s">
        <v>4252</v>
      </c>
      <c r="O479" s="43" t="s">
        <v>4253</v>
      </c>
      <c r="P479" s="43" t="s">
        <v>30</v>
      </c>
      <c r="Q479" s="32" t="s">
        <v>35</v>
      </c>
      <c r="R479" s="44">
        <v>0.63611111111111129</v>
      </c>
      <c r="S479" s="43" t="s">
        <v>4263</v>
      </c>
      <c r="T479" s="32">
        <f t="shared" si="235"/>
        <v>16</v>
      </c>
      <c r="U479" s="32" t="str">
        <f t="shared" si="236"/>
        <v>ROK16</v>
      </c>
    </row>
    <row r="480" spans="5:21" x14ac:dyDescent="0.2">
      <c r="E480" s="32" t="str">
        <f t="shared" si="237"/>
        <v>Y</v>
      </c>
      <c r="F480" s="32" t="str">
        <f t="shared" si="237"/>
        <v>I</v>
      </c>
      <c r="G480" s="32" t="str">
        <f t="shared" si="237"/>
        <v>Y</v>
      </c>
      <c r="H480" s="33" t="str">
        <f t="shared" si="237"/>
        <v>Mid</v>
      </c>
      <c r="I480" s="41">
        <f>I475+VLOOKUP(H480,Schedule!$B$25:$C$28,2,0)/24/60</f>
        <v>0.69583333333333364</v>
      </c>
      <c r="J480" s="30" t="str">
        <f t="shared" si="233"/>
        <v>YIY</v>
      </c>
      <c r="N480" s="43" t="s">
        <v>4252</v>
      </c>
      <c r="O480" s="43" t="s">
        <v>4253</v>
      </c>
      <c r="P480" s="43" t="s">
        <v>30</v>
      </c>
      <c r="Q480" s="32" t="s">
        <v>35</v>
      </c>
      <c r="R480" s="44">
        <v>0.65694444444444466</v>
      </c>
      <c r="S480" s="43" t="s">
        <v>4263</v>
      </c>
      <c r="T480" s="32">
        <f t="shared" si="235"/>
        <v>17</v>
      </c>
      <c r="U480" s="32" t="str">
        <f t="shared" si="236"/>
        <v>ROK17</v>
      </c>
    </row>
    <row r="481" spans="5:21" x14ac:dyDescent="0.2">
      <c r="E481" s="32" t="str">
        <f t="shared" si="237"/>
        <v>Y</v>
      </c>
      <c r="F481" s="32" t="str">
        <f t="shared" si="237"/>
        <v>I</v>
      </c>
      <c r="G481" s="32" t="str">
        <f t="shared" si="237"/>
        <v>X</v>
      </c>
      <c r="H481" s="33" t="str">
        <f t="shared" si="237"/>
        <v>Mid</v>
      </c>
      <c r="I481" s="41">
        <f>I476+VLOOKUP(H481,Schedule!$B$25:$C$28,2,0)/24/60</f>
        <v>0.70138888888888917</v>
      </c>
      <c r="J481" s="30" t="str">
        <f t="shared" si="233"/>
        <v>YIX</v>
      </c>
      <c r="N481" s="43" t="s">
        <v>4252</v>
      </c>
      <c r="O481" s="43" t="s">
        <v>4253</v>
      </c>
      <c r="P481" s="43" t="s">
        <v>30</v>
      </c>
      <c r="Q481" s="32" t="s">
        <v>35</v>
      </c>
      <c r="R481" s="44">
        <v>0.67777777777777803</v>
      </c>
      <c r="S481" s="43" t="s">
        <v>4263</v>
      </c>
      <c r="T481" s="32">
        <f t="shared" si="235"/>
        <v>18</v>
      </c>
      <c r="U481" s="32" t="str">
        <f t="shared" si="236"/>
        <v>ROK18</v>
      </c>
    </row>
    <row r="482" spans="5:21" x14ac:dyDescent="0.2">
      <c r="E482" s="32" t="str">
        <f t="shared" si="237"/>
        <v>Y</v>
      </c>
      <c r="F482" s="32" t="str">
        <f t="shared" si="237"/>
        <v>I</v>
      </c>
      <c r="G482" s="32" t="str">
        <f t="shared" si="237"/>
        <v>W</v>
      </c>
      <c r="H482" s="33" t="str">
        <f t="shared" si="237"/>
        <v>Mid</v>
      </c>
      <c r="I482" s="41">
        <f>I477+VLOOKUP(H482,Schedule!$B$25:$C$28,2,0)/24/60</f>
        <v>0.70486111111111138</v>
      </c>
      <c r="J482" s="30" t="str">
        <f t="shared" si="233"/>
        <v>YIW</v>
      </c>
      <c r="N482" s="43" t="s">
        <v>4252</v>
      </c>
      <c r="O482" s="43" t="s">
        <v>4253</v>
      </c>
      <c r="P482" s="43" t="s">
        <v>30</v>
      </c>
      <c r="Q482" s="32" t="s">
        <v>35</v>
      </c>
      <c r="R482" s="44">
        <v>0.6986111111111114</v>
      </c>
      <c r="S482" s="43" t="s">
        <v>4263</v>
      </c>
      <c r="T482" s="32">
        <f t="shared" si="235"/>
        <v>19</v>
      </c>
      <c r="U482" s="32" t="str">
        <f t="shared" si="236"/>
        <v>ROK19</v>
      </c>
    </row>
    <row r="483" spans="5:21" x14ac:dyDescent="0.2">
      <c r="E483" s="32" t="str">
        <f t="shared" si="237"/>
        <v>Y</v>
      </c>
      <c r="F483" s="32" t="str">
        <f t="shared" si="237"/>
        <v>I</v>
      </c>
      <c r="G483" s="32" t="str">
        <f t="shared" si="237"/>
        <v>H</v>
      </c>
      <c r="H483" s="33" t="str">
        <f t="shared" si="237"/>
        <v>Mid</v>
      </c>
      <c r="I483" s="41">
        <f>I478+VLOOKUP(H483,Schedule!$B$25:$C$28,2,0)/24/60</f>
        <v>0.70694444444444471</v>
      </c>
      <c r="J483" s="30" t="str">
        <f t="shared" si="233"/>
        <v>YIH</v>
      </c>
      <c r="N483" s="43" t="s">
        <v>4252</v>
      </c>
      <c r="O483" s="43" t="s">
        <v>4253</v>
      </c>
      <c r="P483" s="43" t="s">
        <v>30</v>
      </c>
      <c r="Q483" s="32" t="s">
        <v>36</v>
      </c>
      <c r="R483" s="44">
        <v>0.71944444444444478</v>
      </c>
      <c r="S483" s="43" t="s">
        <v>4263</v>
      </c>
      <c r="T483" s="32">
        <f t="shared" si="235"/>
        <v>20</v>
      </c>
      <c r="U483" s="32" t="str">
        <f t="shared" si="236"/>
        <v>ROK20</v>
      </c>
    </row>
    <row r="484" spans="5:21" x14ac:dyDescent="0.2">
      <c r="E484" s="32" t="str">
        <f t="shared" si="237"/>
        <v>Y</v>
      </c>
      <c r="F484" s="32" t="str">
        <f t="shared" si="237"/>
        <v>I</v>
      </c>
      <c r="G484" s="32" t="str">
        <f t="shared" si="237"/>
        <v>Z</v>
      </c>
      <c r="H484" s="33" t="s">
        <v>36</v>
      </c>
      <c r="I484" s="41">
        <v>0.70833333333333359</v>
      </c>
      <c r="J484" s="30" t="str">
        <f t="shared" si="233"/>
        <v>YIZ</v>
      </c>
      <c r="N484" s="43" t="s">
        <v>4252</v>
      </c>
      <c r="O484" s="43" t="s">
        <v>4253</v>
      </c>
      <c r="P484" s="43" t="s">
        <v>30</v>
      </c>
      <c r="Q484" s="32" t="s">
        <v>36</v>
      </c>
      <c r="R484" s="44">
        <v>0.73333333333333361</v>
      </c>
      <c r="S484" s="43" t="s">
        <v>4263</v>
      </c>
      <c r="T484" s="32">
        <f t="shared" si="235"/>
        <v>21</v>
      </c>
      <c r="U484" s="32" t="str">
        <f t="shared" si="236"/>
        <v>ROK21</v>
      </c>
    </row>
    <row r="485" spans="5:21" x14ac:dyDescent="0.2">
      <c r="E485" s="32" t="str">
        <f t="shared" si="237"/>
        <v>Y</v>
      </c>
      <c r="F485" s="32" t="str">
        <f t="shared" si="237"/>
        <v>I</v>
      </c>
      <c r="G485" s="32" t="str">
        <f t="shared" si="237"/>
        <v>Y</v>
      </c>
      <c r="H485" s="33" t="s">
        <v>36</v>
      </c>
      <c r="I485" s="41">
        <v>0.71666666666666701</v>
      </c>
      <c r="J485" s="30" t="str">
        <f t="shared" si="233"/>
        <v>YIY</v>
      </c>
      <c r="N485" s="43" t="s">
        <v>4252</v>
      </c>
      <c r="O485" s="43" t="s">
        <v>4253</v>
      </c>
      <c r="P485" s="43" t="s">
        <v>30</v>
      </c>
      <c r="Q485" s="32" t="s">
        <v>36</v>
      </c>
      <c r="R485" s="44">
        <v>0.74722222222222245</v>
      </c>
      <c r="S485" s="43" t="s">
        <v>4263</v>
      </c>
      <c r="T485" s="32">
        <f t="shared" si="235"/>
        <v>22</v>
      </c>
      <c r="U485" s="32" t="str">
        <f t="shared" si="236"/>
        <v>ROK22</v>
      </c>
    </row>
    <row r="486" spans="5:21" x14ac:dyDescent="0.2">
      <c r="E486" s="32" t="str">
        <f t="shared" si="237"/>
        <v>Y</v>
      </c>
      <c r="F486" s="32" t="str">
        <f t="shared" si="237"/>
        <v>I</v>
      </c>
      <c r="G486" s="32" t="str">
        <f t="shared" si="237"/>
        <v>X</v>
      </c>
      <c r="H486" s="33" t="s">
        <v>36</v>
      </c>
      <c r="I486" s="41">
        <v>0.72222222222222254</v>
      </c>
      <c r="J486" s="30" t="str">
        <f t="shared" si="233"/>
        <v>YIX</v>
      </c>
      <c r="N486" s="43" t="s">
        <v>4252</v>
      </c>
      <c r="O486" s="43" t="s">
        <v>4253</v>
      </c>
      <c r="P486" s="43" t="s">
        <v>30</v>
      </c>
      <c r="Q486" s="32" t="s">
        <v>36</v>
      </c>
      <c r="R486" s="44">
        <v>0.76111111111111129</v>
      </c>
      <c r="S486" s="43" t="s">
        <v>4263</v>
      </c>
      <c r="T486" s="32">
        <f t="shared" si="235"/>
        <v>23</v>
      </c>
      <c r="U486" s="32" t="str">
        <f t="shared" si="236"/>
        <v>ROK23</v>
      </c>
    </row>
    <row r="487" spans="5:21" x14ac:dyDescent="0.2">
      <c r="E487" s="32" t="str">
        <f t="shared" si="237"/>
        <v>Y</v>
      </c>
      <c r="F487" s="32" t="str">
        <f t="shared" si="237"/>
        <v>I</v>
      </c>
      <c r="G487" s="32" t="str">
        <f t="shared" si="237"/>
        <v>W</v>
      </c>
      <c r="H487" s="33" t="s">
        <v>36</v>
      </c>
      <c r="I487" s="41">
        <v>0.72569444444444475</v>
      </c>
      <c r="J487" s="30" t="str">
        <f t="shared" si="233"/>
        <v>YIW</v>
      </c>
      <c r="N487" s="43" t="s">
        <v>4252</v>
      </c>
      <c r="O487" s="43" t="s">
        <v>4253</v>
      </c>
      <c r="P487" s="43" t="s">
        <v>30</v>
      </c>
      <c r="Q487" s="32" t="s">
        <v>36</v>
      </c>
      <c r="R487" s="44">
        <v>0.77500000000000013</v>
      </c>
      <c r="S487" s="43" t="s">
        <v>4263</v>
      </c>
      <c r="T487" s="32">
        <f t="shared" si="235"/>
        <v>24</v>
      </c>
      <c r="U487" s="32" t="str">
        <f t="shared" si="236"/>
        <v>ROK24</v>
      </c>
    </row>
    <row r="488" spans="5:21" x14ac:dyDescent="0.2">
      <c r="E488" s="32" t="str">
        <f t="shared" si="237"/>
        <v>Y</v>
      </c>
      <c r="F488" s="32" t="str">
        <f t="shared" si="237"/>
        <v>I</v>
      </c>
      <c r="G488" s="32" t="str">
        <f t="shared" si="237"/>
        <v>H</v>
      </c>
      <c r="H488" s="33" t="s">
        <v>36</v>
      </c>
      <c r="I488" s="41">
        <v>0.72777777777777808</v>
      </c>
      <c r="J488" s="30" t="str">
        <f t="shared" si="233"/>
        <v>YIH</v>
      </c>
      <c r="N488" s="43" t="s">
        <v>4252</v>
      </c>
      <c r="O488" s="43" t="s">
        <v>4253</v>
      </c>
      <c r="P488" s="43" t="s">
        <v>30</v>
      </c>
      <c r="Q488" s="32" t="s">
        <v>36</v>
      </c>
      <c r="R488" s="44">
        <v>0.78888888888888897</v>
      </c>
      <c r="S488" s="43" t="s">
        <v>4263</v>
      </c>
      <c r="T488" s="32">
        <f t="shared" si="235"/>
        <v>25</v>
      </c>
      <c r="U488" s="32" t="str">
        <f t="shared" si="236"/>
        <v>ROK25</v>
      </c>
    </row>
    <row r="489" spans="5:21" x14ac:dyDescent="0.2">
      <c r="E489" s="32" t="str">
        <f t="shared" ref="E489:H489" si="238">E484</f>
        <v>Y</v>
      </c>
      <c r="F489" s="32" t="str">
        <f t="shared" si="238"/>
        <v>I</v>
      </c>
      <c r="G489" s="32" t="str">
        <f t="shared" si="238"/>
        <v>Z</v>
      </c>
      <c r="H489" s="33" t="str">
        <f t="shared" si="238"/>
        <v>PM</v>
      </c>
      <c r="I489" s="41">
        <f>I484+VLOOKUP(H489,Schedule!$B$25:$C$28,2,0)/24/60</f>
        <v>0.73611111111111138</v>
      </c>
      <c r="J489" s="30" t="str">
        <f t="shared" si="233"/>
        <v>YIZ</v>
      </c>
      <c r="N489" s="43" t="s">
        <v>4252</v>
      </c>
      <c r="O489" s="43" t="s">
        <v>4253</v>
      </c>
      <c r="P489" s="43" t="s">
        <v>30</v>
      </c>
      <c r="Q489" s="32" t="s">
        <v>37</v>
      </c>
      <c r="R489" s="44">
        <v>0.80277777777777781</v>
      </c>
      <c r="S489" s="43" t="s">
        <v>4263</v>
      </c>
      <c r="T489" s="32">
        <f t="shared" si="235"/>
        <v>26</v>
      </c>
      <c r="U489" s="32" t="str">
        <f t="shared" si="236"/>
        <v>ROK26</v>
      </c>
    </row>
    <row r="490" spans="5:21" x14ac:dyDescent="0.2">
      <c r="E490" s="32" t="str">
        <f t="shared" ref="E490:H490" si="239">E485</f>
        <v>Y</v>
      </c>
      <c r="F490" s="32" t="str">
        <f t="shared" si="239"/>
        <v>I</v>
      </c>
      <c r="G490" s="32" t="str">
        <f t="shared" si="239"/>
        <v>Y</v>
      </c>
      <c r="H490" s="33" t="str">
        <f t="shared" si="239"/>
        <v>PM</v>
      </c>
      <c r="I490" s="41">
        <f>I485+VLOOKUP(H490,Schedule!$B$25:$C$28,2,0)/24/60</f>
        <v>0.7444444444444448</v>
      </c>
      <c r="J490" s="30" t="str">
        <f t="shared" si="233"/>
        <v>YIY</v>
      </c>
      <c r="N490" s="43" t="s">
        <v>4252</v>
      </c>
      <c r="O490" s="43" t="s">
        <v>4253</v>
      </c>
      <c r="P490" s="43" t="s">
        <v>30</v>
      </c>
      <c r="Q490" s="32" t="s">
        <v>37</v>
      </c>
      <c r="R490" s="44">
        <v>0.84444444444444444</v>
      </c>
      <c r="S490" s="43" t="s">
        <v>4263</v>
      </c>
      <c r="T490" s="32">
        <f t="shared" si="235"/>
        <v>27</v>
      </c>
      <c r="U490" s="32" t="str">
        <f t="shared" si="236"/>
        <v>ROK27</v>
      </c>
    </row>
    <row r="491" spans="5:21" x14ac:dyDescent="0.2">
      <c r="E491" s="32" t="str">
        <f t="shared" ref="E491:H491" si="240">E486</f>
        <v>Y</v>
      </c>
      <c r="F491" s="32" t="str">
        <f t="shared" si="240"/>
        <v>I</v>
      </c>
      <c r="G491" s="32" t="str">
        <f t="shared" si="240"/>
        <v>X</v>
      </c>
      <c r="H491" s="33" t="str">
        <f t="shared" si="240"/>
        <v>PM</v>
      </c>
      <c r="I491" s="41">
        <f>I486+VLOOKUP(H491,Schedule!$B$25:$C$28,2,0)/24/60</f>
        <v>0.75000000000000033</v>
      </c>
      <c r="J491" s="30" t="str">
        <f t="shared" si="233"/>
        <v>YIX</v>
      </c>
      <c r="N491" s="43" t="s">
        <v>4252</v>
      </c>
      <c r="O491" s="43" t="s">
        <v>4253</v>
      </c>
      <c r="P491" s="43" t="s">
        <v>30</v>
      </c>
      <c r="Q491" s="32" t="s">
        <v>37</v>
      </c>
      <c r="R491" s="44">
        <v>0.88611111111111107</v>
      </c>
      <c r="S491" s="43" t="s">
        <v>4263</v>
      </c>
      <c r="T491" s="32">
        <f t="shared" si="235"/>
        <v>28</v>
      </c>
      <c r="U491" s="32" t="str">
        <f t="shared" si="236"/>
        <v>ROK28</v>
      </c>
    </row>
    <row r="492" spans="5:21" x14ac:dyDescent="0.2">
      <c r="E492" s="32" t="str">
        <f t="shared" ref="E492:H492" si="241">E487</f>
        <v>Y</v>
      </c>
      <c r="F492" s="32" t="str">
        <f t="shared" si="241"/>
        <v>I</v>
      </c>
      <c r="G492" s="32" t="str">
        <f t="shared" si="241"/>
        <v>W</v>
      </c>
      <c r="H492" s="33" t="str">
        <f t="shared" si="241"/>
        <v>PM</v>
      </c>
      <c r="I492" s="41">
        <f>I487+VLOOKUP(H492,Schedule!$B$25:$C$28,2,0)/24/60</f>
        <v>0.75347222222222254</v>
      </c>
      <c r="J492" s="30" t="str">
        <f t="shared" si="233"/>
        <v>YIW</v>
      </c>
      <c r="N492" s="43" t="s">
        <v>4252</v>
      </c>
      <c r="O492" s="43" t="s">
        <v>4253</v>
      </c>
      <c r="P492" s="43" t="s">
        <v>30</v>
      </c>
      <c r="Q492" s="32" t="s">
        <v>37</v>
      </c>
      <c r="R492" s="44">
        <v>0.9277777777777777</v>
      </c>
      <c r="S492" s="43" t="s">
        <v>4263</v>
      </c>
      <c r="T492" s="32">
        <f t="shared" si="235"/>
        <v>29</v>
      </c>
      <c r="U492" s="32" t="str">
        <f t="shared" si="236"/>
        <v>ROK29</v>
      </c>
    </row>
    <row r="493" spans="5:21" x14ac:dyDescent="0.2">
      <c r="E493" s="32" t="str">
        <f t="shared" ref="E493:H493" si="242">E488</f>
        <v>Y</v>
      </c>
      <c r="F493" s="32" t="str">
        <f t="shared" si="242"/>
        <v>I</v>
      </c>
      <c r="G493" s="32" t="str">
        <f t="shared" si="242"/>
        <v>H</v>
      </c>
      <c r="H493" s="33" t="str">
        <f t="shared" si="242"/>
        <v>PM</v>
      </c>
      <c r="I493" s="41">
        <f>I488+VLOOKUP(H493,Schedule!$B$25:$C$28,2,0)/24/60</f>
        <v>0.75555555555555587</v>
      </c>
      <c r="J493" s="30" t="str">
        <f t="shared" si="233"/>
        <v>YIH</v>
      </c>
      <c r="N493" s="43" t="s">
        <v>4252</v>
      </c>
      <c r="O493" s="43" t="s">
        <v>4253</v>
      </c>
      <c r="P493" s="43" t="s">
        <v>30</v>
      </c>
      <c r="Q493" s="32" t="s">
        <v>37</v>
      </c>
      <c r="R493" s="44">
        <v>0.96944444444444433</v>
      </c>
      <c r="S493" s="43" t="s">
        <v>4263</v>
      </c>
      <c r="T493" s="32">
        <f t="shared" si="235"/>
        <v>30</v>
      </c>
      <c r="U493" s="32" t="str">
        <f t="shared" si="236"/>
        <v>ROK30</v>
      </c>
    </row>
    <row r="494" spans="5:21" x14ac:dyDescent="0.2">
      <c r="E494" s="32" t="str">
        <f t="shared" ref="E494:H494" si="243">E489</f>
        <v>Y</v>
      </c>
      <c r="F494" s="32" t="str">
        <f t="shared" si="243"/>
        <v>I</v>
      </c>
      <c r="G494" s="32" t="str">
        <f t="shared" si="243"/>
        <v>Z</v>
      </c>
      <c r="H494" s="33" t="str">
        <f t="shared" si="243"/>
        <v>PM</v>
      </c>
      <c r="I494" s="41">
        <f>I489+VLOOKUP(H494,Schedule!$B$25:$C$28,2,0)/24/60</f>
        <v>0.76388888888888917</v>
      </c>
      <c r="J494" s="30" t="str">
        <f t="shared" si="233"/>
        <v>YIZ</v>
      </c>
      <c r="N494" s="43" t="s">
        <v>4252</v>
      </c>
      <c r="O494" s="43" t="s">
        <v>4253</v>
      </c>
      <c r="P494" s="43" t="s">
        <v>29</v>
      </c>
      <c r="Q494" s="32" t="s">
        <v>34</v>
      </c>
      <c r="R494" s="44">
        <v>0.30763888888888885</v>
      </c>
      <c r="S494" s="43" t="s">
        <v>4264</v>
      </c>
      <c r="T494" s="32">
        <f t="shared" si="235"/>
        <v>1</v>
      </c>
      <c r="U494" s="32" t="str">
        <f t="shared" si="236"/>
        <v>ROL1</v>
      </c>
    </row>
    <row r="495" spans="5:21" x14ac:dyDescent="0.2">
      <c r="E495" s="32" t="str">
        <f t="shared" ref="E495:H495" si="244">E490</f>
        <v>Y</v>
      </c>
      <c r="F495" s="32" t="str">
        <f t="shared" si="244"/>
        <v>I</v>
      </c>
      <c r="G495" s="32" t="str">
        <f t="shared" si="244"/>
        <v>Y</v>
      </c>
      <c r="H495" s="33" t="str">
        <f t="shared" si="244"/>
        <v>PM</v>
      </c>
      <c r="I495" s="41">
        <f>I490+VLOOKUP(H495,Schedule!$B$25:$C$28,2,0)/24/60</f>
        <v>0.77222222222222259</v>
      </c>
      <c r="J495" s="30" t="str">
        <f t="shared" si="233"/>
        <v>YIY</v>
      </c>
      <c r="N495" s="43" t="s">
        <v>4252</v>
      </c>
      <c r="O495" s="43" t="s">
        <v>4253</v>
      </c>
      <c r="P495" s="43" t="s">
        <v>29</v>
      </c>
      <c r="Q495" s="32" t="s">
        <v>34</v>
      </c>
      <c r="R495" s="44">
        <v>0.33541666666666664</v>
      </c>
      <c r="S495" s="43" t="s">
        <v>4264</v>
      </c>
      <c r="T495" s="32">
        <f t="shared" si="235"/>
        <v>2</v>
      </c>
      <c r="U495" s="32" t="str">
        <f t="shared" si="236"/>
        <v>ROL2</v>
      </c>
    </row>
    <row r="496" spans="5:21" x14ac:dyDescent="0.2">
      <c r="E496" s="32" t="str">
        <f t="shared" ref="E496:H496" si="245">E491</f>
        <v>Y</v>
      </c>
      <c r="F496" s="32" t="str">
        <f t="shared" si="245"/>
        <v>I</v>
      </c>
      <c r="G496" s="32" t="str">
        <f t="shared" si="245"/>
        <v>X</v>
      </c>
      <c r="H496" s="33" t="str">
        <f t="shared" si="245"/>
        <v>PM</v>
      </c>
      <c r="I496" s="41">
        <f>I491+VLOOKUP(H496,Schedule!$B$25:$C$28,2,0)/24/60</f>
        <v>0.77777777777777812</v>
      </c>
      <c r="J496" s="30" t="str">
        <f t="shared" si="233"/>
        <v>YIX</v>
      </c>
      <c r="N496" s="43" t="s">
        <v>4252</v>
      </c>
      <c r="O496" s="43" t="s">
        <v>4253</v>
      </c>
      <c r="P496" s="43" t="s">
        <v>29</v>
      </c>
      <c r="Q496" s="32" t="s">
        <v>34</v>
      </c>
      <c r="R496" s="44">
        <v>0.36319444444444443</v>
      </c>
      <c r="S496" s="43" t="s">
        <v>4264</v>
      </c>
      <c r="T496" s="32">
        <f t="shared" si="235"/>
        <v>3</v>
      </c>
      <c r="U496" s="32" t="str">
        <f t="shared" si="236"/>
        <v>ROL3</v>
      </c>
    </row>
    <row r="497" spans="5:21" x14ac:dyDescent="0.2">
      <c r="E497" s="32" t="str">
        <f t="shared" ref="E497:H497" si="246">E492</f>
        <v>Y</v>
      </c>
      <c r="F497" s="32" t="str">
        <f t="shared" si="246"/>
        <v>I</v>
      </c>
      <c r="G497" s="32" t="str">
        <f t="shared" si="246"/>
        <v>W</v>
      </c>
      <c r="H497" s="33" t="str">
        <f t="shared" si="246"/>
        <v>PM</v>
      </c>
      <c r="I497" s="41">
        <f>I492+VLOOKUP(H497,Schedule!$B$25:$C$28,2,0)/24/60</f>
        <v>0.78125000000000033</v>
      </c>
      <c r="J497" s="30" t="str">
        <f t="shared" si="233"/>
        <v>YIW</v>
      </c>
      <c r="N497" s="43" t="s">
        <v>4252</v>
      </c>
      <c r="O497" s="43" t="s">
        <v>4253</v>
      </c>
      <c r="P497" s="43" t="s">
        <v>29</v>
      </c>
      <c r="Q497" s="32" t="s">
        <v>35</v>
      </c>
      <c r="R497" s="44">
        <v>0.39097222222222222</v>
      </c>
      <c r="S497" s="43" t="s">
        <v>4264</v>
      </c>
      <c r="T497" s="32">
        <f t="shared" si="235"/>
        <v>4</v>
      </c>
      <c r="U497" s="32" t="str">
        <f t="shared" si="236"/>
        <v>ROL4</v>
      </c>
    </row>
    <row r="498" spans="5:21" x14ac:dyDescent="0.2">
      <c r="E498" s="32" t="str">
        <f t="shared" ref="E498:H498" si="247">E493</f>
        <v>Y</v>
      </c>
      <c r="F498" s="32" t="str">
        <f t="shared" si="247"/>
        <v>I</v>
      </c>
      <c r="G498" s="32" t="str">
        <f t="shared" si="247"/>
        <v>H</v>
      </c>
      <c r="H498" s="33" t="str">
        <f t="shared" si="247"/>
        <v>PM</v>
      </c>
      <c r="I498" s="41">
        <f>I493+VLOOKUP(H498,Schedule!$B$25:$C$28,2,0)/24/60</f>
        <v>0.78333333333333366</v>
      </c>
      <c r="J498" s="30" t="str">
        <f t="shared" si="233"/>
        <v>YIH</v>
      </c>
      <c r="N498" s="43" t="s">
        <v>4252</v>
      </c>
      <c r="O498" s="43" t="s">
        <v>4253</v>
      </c>
      <c r="P498" s="43" t="s">
        <v>29</v>
      </c>
      <c r="Q498" s="32" t="s">
        <v>35</v>
      </c>
      <c r="R498" s="44">
        <v>0.41180555555555554</v>
      </c>
      <c r="S498" s="43" t="s">
        <v>4264</v>
      </c>
      <c r="T498" s="32">
        <f t="shared" si="235"/>
        <v>5</v>
      </c>
      <c r="U498" s="32" t="str">
        <f t="shared" si="236"/>
        <v>ROL5</v>
      </c>
    </row>
    <row r="499" spans="5:21" x14ac:dyDescent="0.2">
      <c r="E499" s="32" t="str">
        <f t="shared" ref="E499:G499" si="248">E494</f>
        <v>Y</v>
      </c>
      <c r="F499" s="32" t="str">
        <f t="shared" si="248"/>
        <v>I</v>
      </c>
      <c r="G499" s="32" t="str">
        <f t="shared" si="248"/>
        <v>Z</v>
      </c>
      <c r="H499" s="33" t="s">
        <v>37</v>
      </c>
      <c r="I499" s="41">
        <v>0.79166666666666696</v>
      </c>
      <c r="J499" s="30" t="str">
        <f t="shared" si="233"/>
        <v>YIZ</v>
      </c>
      <c r="N499" s="43" t="s">
        <v>4252</v>
      </c>
      <c r="O499" s="43" t="s">
        <v>4253</v>
      </c>
      <c r="P499" s="43" t="s">
        <v>29</v>
      </c>
      <c r="Q499" s="32" t="s">
        <v>35</v>
      </c>
      <c r="R499" s="44">
        <v>0.43263888888888885</v>
      </c>
      <c r="S499" s="43" t="s">
        <v>4264</v>
      </c>
      <c r="T499" s="32">
        <f t="shared" si="235"/>
        <v>6</v>
      </c>
      <c r="U499" s="32" t="str">
        <f t="shared" si="236"/>
        <v>ROL6</v>
      </c>
    </row>
    <row r="500" spans="5:21" x14ac:dyDescent="0.2">
      <c r="E500" s="32" t="str">
        <f t="shared" ref="E500:G500" si="249">E495</f>
        <v>Y</v>
      </c>
      <c r="F500" s="32" t="str">
        <f t="shared" si="249"/>
        <v>I</v>
      </c>
      <c r="G500" s="32" t="str">
        <f t="shared" si="249"/>
        <v>Y</v>
      </c>
      <c r="H500" s="33" t="s">
        <v>37</v>
      </c>
      <c r="I500" s="41">
        <v>0.80000000000000038</v>
      </c>
      <c r="J500" s="30" t="str">
        <f t="shared" si="233"/>
        <v>YIY</v>
      </c>
      <c r="N500" s="43" t="s">
        <v>4252</v>
      </c>
      <c r="O500" s="43" t="s">
        <v>4253</v>
      </c>
      <c r="P500" s="43" t="s">
        <v>29</v>
      </c>
      <c r="Q500" s="32" t="s">
        <v>35</v>
      </c>
      <c r="R500" s="44">
        <v>0.45347222222222217</v>
      </c>
      <c r="S500" s="43" t="s">
        <v>4264</v>
      </c>
      <c r="T500" s="32">
        <f t="shared" si="235"/>
        <v>7</v>
      </c>
      <c r="U500" s="32" t="str">
        <f t="shared" si="236"/>
        <v>ROL7</v>
      </c>
    </row>
    <row r="501" spans="5:21" x14ac:dyDescent="0.2">
      <c r="E501" s="32" t="str">
        <f t="shared" ref="E501:G501" si="250">E496</f>
        <v>Y</v>
      </c>
      <c r="F501" s="32" t="str">
        <f t="shared" si="250"/>
        <v>I</v>
      </c>
      <c r="G501" s="32" t="str">
        <f t="shared" si="250"/>
        <v>X</v>
      </c>
      <c r="H501" s="33" t="s">
        <v>37</v>
      </c>
      <c r="I501" s="41">
        <v>0.80555555555555591</v>
      </c>
      <c r="J501" s="30" t="str">
        <f t="shared" si="233"/>
        <v>YIX</v>
      </c>
      <c r="N501" s="43" t="s">
        <v>4252</v>
      </c>
      <c r="O501" s="43" t="s">
        <v>4253</v>
      </c>
      <c r="P501" s="43" t="s">
        <v>29</v>
      </c>
      <c r="Q501" s="32" t="s">
        <v>35</v>
      </c>
      <c r="R501" s="44">
        <v>0.47430555555555548</v>
      </c>
      <c r="S501" s="43" t="s">
        <v>4264</v>
      </c>
      <c r="T501" s="32">
        <f t="shared" si="235"/>
        <v>8</v>
      </c>
      <c r="U501" s="32" t="str">
        <f t="shared" si="236"/>
        <v>ROL8</v>
      </c>
    </row>
    <row r="502" spans="5:21" x14ac:dyDescent="0.2">
      <c r="E502" s="32" t="str">
        <f t="shared" ref="E502:G502" si="251">E497</f>
        <v>Y</v>
      </c>
      <c r="F502" s="32" t="str">
        <f t="shared" si="251"/>
        <v>I</v>
      </c>
      <c r="G502" s="32" t="str">
        <f t="shared" si="251"/>
        <v>W</v>
      </c>
      <c r="H502" s="33" t="s">
        <v>37</v>
      </c>
      <c r="I502" s="41">
        <v>0.80902777777777812</v>
      </c>
      <c r="J502" s="30" t="str">
        <f t="shared" si="233"/>
        <v>YIW</v>
      </c>
      <c r="N502" s="43" t="s">
        <v>4252</v>
      </c>
      <c r="O502" s="43" t="s">
        <v>4253</v>
      </c>
      <c r="P502" s="43" t="s">
        <v>29</v>
      </c>
      <c r="Q502" s="32" t="s">
        <v>35</v>
      </c>
      <c r="R502" s="44">
        <v>0.4951388888888888</v>
      </c>
      <c r="S502" s="43" t="s">
        <v>4264</v>
      </c>
      <c r="T502" s="32">
        <f t="shared" si="235"/>
        <v>9</v>
      </c>
      <c r="U502" s="32" t="str">
        <f t="shared" si="236"/>
        <v>ROL9</v>
      </c>
    </row>
    <row r="503" spans="5:21" x14ac:dyDescent="0.2">
      <c r="E503" s="32" t="str">
        <f t="shared" ref="E503:G503" si="252">E498</f>
        <v>Y</v>
      </c>
      <c r="F503" s="32" t="str">
        <f t="shared" si="252"/>
        <v>I</v>
      </c>
      <c r="G503" s="32" t="str">
        <f t="shared" si="252"/>
        <v>H</v>
      </c>
      <c r="H503" s="33" t="s">
        <v>37</v>
      </c>
      <c r="I503" s="41">
        <v>0.81111111111111145</v>
      </c>
      <c r="J503" s="30" t="str">
        <f t="shared" si="233"/>
        <v>YIH</v>
      </c>
      <c r="N503" s="43" t="s">
        <v>4252</v>
      </c>
      <c r="O503" s="43" t="s">
        <v>4253</v>
      </c>
      <c r="P503" s="43" t="s">
        <v>29</v>
      </c>
      <c r="Q503" s="32" t="s">
        <v>35</v>
      </c>
      <c r="R503" s="44">
        <v>0.51597222222222217</v>
      </c>
      <c r="S503" s="43" t="s">
        <v>4264</v>
      </c>
      <c r="T503" s="32">
        <f t="shared" si="235"/>
        <v>10</v>
      </c>
      <c r="U503" s="32" t="str">
        <f t="shared" si="236"/>
        <v>ROL10</v>
      </c>
    </row>
    <row r="504" spans="5:21" x14ac:dyDescent="0.2">
      <c r="E504" s="32" t="str">
        <f t="shared" ref="E504:H504" si="253">E499</f>
        <v>Y</v>
      </c>
      <c r="F504" s="32" t="str">
        <f t="shared" si="253"/>
        <v>I</v>
      </c>
      <c r="G504" s="32" t="str">
        <f t="shared" si="253"/>
        <v>Z</v>
      </c>
      <c r="H504" s="33" t="str">
        <f t="shared" si="253"/>
        <v>Evening</v>
      </c>
      <c r="I504" s="41">
        <f>I499+VLOOKUP(H504,Schedule!$B$25:$C$28,2,0)/24/60</f>
        <v>0.83333333333333359</v>
      </c>
      <c r="J504" s="30" t="str">
        <f t="shared" si="233"/>
        <v>YIZ</v>
      </c>
      <c r="N504" s="43" t="s">
        <v>4252</v>
      </c>
      <c r="O504" s="43" t="s">
        <v>4253</v>
      </c>
      <c r="P504" s="43" t="s">
        <v>29</v>
      </c>
      <c r="Q504" s="32" t="s">
        <v>35</v>
      </c>
      <c r="R504" s="44">
        <v>0.53680555555555554</v>
      </c>
      <c r="S504" s="43" t="s">
        <v>4264</v>
      </c>
      <c r="T504" s="32">
        <f t="shared" si="235"/>
        <v>11</v>
      </c>
      <c r="U504" s="32" t="str">
        <f t="shared" si="236"/>
        <v>ROL11</v>
      </c>
    </row>
    <row r="505" spans="5:21" x14ac:dyDescent="0.2">
      <c r="E505" s="32" t="str">
        <f t="shared" ref="E505:H505" si="254">E500</f>
        <v>Y</v>
      </c>
      <c r="F505" s="32" t="str">
        <f t="shared" si="254"/>
        <v>I</v>
      </c>
      <c r="G505" s="32" t="str">
        <f t="shared" si="254"/>
        <v>Y</v>
      </c>
      <c r="H505" s="33" t="str">
        <f t="shared" si="254"/>
        <v>Evening</v>
      </c>
      <c r="I505" s="41">
        <f>I500+VLOOKUP(H505,Schedule!$B$25:$C$28,2,0)/24/60</f>
        <v>0.84166666666666701</v>
      </c>
      <c r="J505" s="30" t="str">
        <f t="shared" si="233"/>
        <v>YIY</v>
      </c>
      <c r="N505" s="43" t="s">
        <v>4252</v>
      </c>
      <c r="O505" s="43" t="s">
        <v>4253</v>
      </c>
      <c r="P505" s="43" t="s">
        <v>29</v>
      </c>
      <c r="Q505" s="32" t="s">
        <v>35</v>
      </c>
      <c r="R505" s="44">
        <v>0.55763888888888891</v>
      </c>
      <c r="S505" s="43" t="s">
        <v>4264</v>
      </c>
      <c r="T505" s="32">
        <f t="shared" si="235"/>
        <v>12</v>
      </c>
      <c r="U505" s="32" t="str">
        <f t="shared" si="236"/>
        <v>ROL12</v>
      </c>
    </row>
    <row r="506" spans="5:21" x14ac:dyDescent="0.2">
      <c r="E506" s="32" t="str">
        <f t="shared" ref="E506:H506" si="255">E501</f>
        <v>Y</v>
      </c>
      <c r="F506" s="32" t="str">
        <f t="shared" si="255"/>
        <v>I</v>
      </c>
      <c r="G506" s="32" t="str">
        <f t="shared" si="255"/>
        <v>X</v>
      </c>
      <c r="H506" s="33" t="str">
        <f t="shared" si="255"/>
        <v>Evening</v>
      </c>
      <c r="I506" s="41">
        <f>I501+VLOOKUP(H506,Schedule!$B$25:$C$28,2,0)/24/60</f>
        <v>0.84722222222222254</v>
      </c>
      <c r="J506" s="30" t="str">
        <f t="shared" si="233"/>
        <v>YIX</v>
      </c>
      <c r="N506" s="43" t="s">
        <v>4252</v>
      </c>
      <c r="O506" s="43" t="s">
        <v>4253</v>
      </c>
      <c r="P506" s="43" t="s">
        <v>29</v>
      </c>
      <c r="Q506" s="32" t="s">
        <v>35</v>
      </c>
      <c r="R506" s="44">
        <v>0.57847222222222228</v>
      </c>
      <c r="S506" s="43" t="s">
        <v>4264</v>
      </c>
      <c r="T506" s="32">
        <f t="shared" si="235"/>
        <v>13</v>
      </c>
      <c r="U506" s="32" t="str">
        <f t="shared" si="236"/>
        <v>ROL13</v>
      </c>
    </row>
    <row r="507" spans="5:21" x14ac:dyDescent="0.2">
      <c r="E507" s="32" t="str">
        <f t="shared" ref="E507:H507" si="256">E502</f>
        <v>Y</v>
      </c>
      <c r="F507" s="32" t="str">
        <f t="shared" si="256"/>
        <v>I</v>
      </c>
      <c r="G507" s="32" t="str">
        <f t="shared" si="256"/>
        <v>W</v>
      </c>
      <c r="H507" s="33" t="str">
        <f t="shared" si="256"/>
        <v>Evening</v>
      </c>
      <c r="I507" s="41">
        <f>I502+VLOOKUP(H507,Schedule!$B$25:$C$28,2,0)/24/60</f>
        <v>0.85069444444444475</v>
      </c>
      <c r="J507" s="30" t="str">
        <f t="shared" si="233"/>
        <v>YIW</v>
      </c>
      <c r="N507" s="43" t="s">
        <v>4252</v>
      </c>
      <c r="O507" s="43" t="s">
        <v>4253</v>
      </c>
      <c r="P507" s="43" t="s">
        <v>29</v>
      </c>
      <c r="Q507" s="32" t="s">
        <v>35</v>
      </c>
      <c r="R507" s="44">
        <v>0.59930555555555565</v>
      </c>
      <c r="S507" s="43" t="s">
        <v>4264</v>
      </c>
      <c r="T507" s="32">
        <f t="shared" si="235"/>
        <v>14</v>
      </c>
      <c r="U507" s="32" t="str">
        <f t="shared" si="236"/>
        <v>ROL14</v>
      </c>
    </row>
    <row r="508" spans="5:21" x14ac:dyDescent="0.2">
      <c r="E508" s="32" t="str">
        <f t="shared" ref="E508:H508" si="257">E503</f>
        <v>Y</v>
      </c>
      <c r="F508" s="32" t="str">
        <f t="shared" si="257"/>
        <v>I</v>
      </c>
      <c r="G508" s="32" t="str">
        <f t="shared" si="257"/>
        <v>H</v>
      </c>
      <c r="H508" s="33" t="str">
        <f t="shared" si="257"/>
        <v>Evening</v>
      </c>
      <c r="I508" s="41">
        <f>I503+VLOOKUP(H508,Schedule!$B$25:$C$28,2,0)/24/60</f>
        <v>0.85277777777777808</v>
      </c>
      <c r="J508" s="30" t="str">
        <f t="shared" si="233"/>
        <v>YIH</v>
      </c>
      <c r="N508" s="43" t="s">
        <v>4252</v>
      </c>
      <c r="O508" s="43" t="s">
        <v>4253</v>
      </c>
      <c r="P508" s="43" t="s">
        <v>29</v>
      </c>
      <c r="Q508" s="32" t="s">
        <v>35</v>
      </c>
      <c r="R508" s="44">
        <v>0.62013888888888902</v>
      </c>
      <c r="S508" s="43" t="s">
        <v>4264</v>
      </c>
      <c r="T508" s="32">
        <f t="shared" si="235"/>
        <v>15</v>
      </c>
      <c r="U508" s="32" t="str">
        <f t="shared" si="236"/>
        <v>ROL15</v>
      </c>
    </row>
    <row r="509" spans="5:21" x14ac:dyDescent="0.2">
      <c r="E509" s="32" t="str">
        <f t="shared" ref="E509:H509" si="258">E504</f>
        <v>Y</v>
      </c>
      <c r="F509" s="32" t="str">
        <f t="shared" si="258"/>
        <v>I</v>
      </c>
      <c r="G509" s="32" t="str">
        <f t="shared" si="258"/>
        <v>Z</v>
      </c>
      <c r="H509" s="33" t="str">
        <f t="shared" si="258"/>
        <v>Evening</v>
      </c>
      <c r="I509" s="41">
        <f>I504+VLOOKUP(H509,Schedule!$B$25:$C$28,2,0)/24/60</f>
        <v>0.87500000000000022</v>
      </c>
      <c r="J509" s="30" t="str">
        <f t="shared" si="233"/>
        <v>YIZ</v>
      </c>
      <c r="N509" s="43" t="s">
        <v>4252</v>
      </c>
      <c r="O509" s="43" t="s">
        <v>4253</v>
      </c>
      <c r="P509" s="43" t="s">
        <v>29</v>
      </c>
      <c r="Q509" s="32" t="s">
        <v>35</v>
      </c>
      <c r="R509" s="44">
        <v>0.64097222222222239</v>
      </c>
      <c r="S509" s="43" t="s">
        <v>4264</v>
      </c>
      <c r="T509" s="32">
        <f t="shared" si="235"/>
        <v>16</v>
      </c>
      <c r="U509" s="32" t="str">
        <f t="shared" si="236"/>
        <v>ROL16</v>
      </c>
    </row>
    <row r="510" spans="5:21" x14ac:dyDescent="0.2">
      <c r="E510" s="32" t="str">
        <f t="shared" ref="E510:H510" si="259">E505</f>
        <v>Y</v>
      </c>
      <c r="F510" s="32" t="str">
        <f t="shared" si="259"/>
        <v>I</v>
      </c>
      <c r="G510" s="32" t="str">
        <f t="shared" si="259"/>
        <v>Y</v>
      </c>
      <c r="H510" s="33" t="str">
        <f t="shared" si="259"/>
        <v>Evening</v>
      </c>
      <c r="I510" s="41">
        <f>I505+VLOOKUP(H510,Schedule!$B$25:$C$28,2,0)/24/60</f>
        <v>0.88333333333333364</v>
      </c>
      <c r="J510" s="30" t="str">
        <f t="shared" si="233"/>
        <v>YIY</v>
      </c>
      <c r="N510" s="43" t="s">
        <v>4252</v>
      </c>
      <c r="O510" s="43" t="s">
        <v>4253</v>
      </c>
      <c r="P510" s="43" t="s">
        <v>29</v>
      </c>
      <c r="Q510" s="32" t="s">
        <v>35</v>
      </c>
      <c r="R510" s="44">
        <v>0.66180555555555576</v>
      </c>
      <c r="S510" s="43" t="s">
        <v>4264</v>
      </c>
      <c r="T510" s="32">
        <f t="shared" si="235"/>
        <v>17</v>
      </c>
      <c r="U510" s="32" t="str">
        <f t="shared" si="236"/>
        <v>ROL17</v>
      </c>
    </row>
    <row r="511" spans="5:21" x14ac:dyDescent="0.2">
      <c r="E511" s="32" t="str">
        <f t="shared" ref="E511:H511" si="260">E506</f>
        <v>Y</v>
      </c>
      <c r="F511" s="32" t="str">
        <f t="shared" si="260"/>
        <v>I</v>
      </c>
      <c r="G511" s="32" t="str">
        <f t="shared" si="260"/>
        <v>X</v>
      </c>
      <c r="H511" s="33" t="str">
        <f t="shared" si="260"/>
        <v>Evening</v>
      </c>
      <c r="I511" s="41">
        <f>I506+VLOOKUP(H511,Schedule!$B$25:$C$28,2,0)/24/60</f>
        <v>0.88888888888888917</v>
      </c>
      <c r="J511" s="30" t="str">
        <f t="shared" si="233"/>
        <v>YIX</v>
      </c>
      <c r="N511" s="43" t="s">
        <v>4252</v>
      </c>
      <c r="O511" s="43" t="s">
        <v>4253</v>
      </c>
      <c r="P511" s="43" t="s">
        <v>29</v>
      </c>
      <c r="Q511" s="32" t="s">
        <v>35</v>
      </c>
      <c r="R511" s="44">
        <v>0.68263888888888913</v>
      </c>
      <c r="S511" s="43" t="s">
        <v>4264</v>
      </c>
      <c r="T511" s="32">
        <f t="shared" si="235"/>
        <v>18</v>
      </c>
      <c r="U511" s="32" t="str">
        <f t="shared" si="236"/>
        <v>ROL18</v>
      </c>
    </row>
    <row r="512" spans="5:21" x14ac:dyDescent="0.2">
      <c r="E512" s="32" t="str">
        <f t="shared" ref="E512:H512" si="261">E507</f>
        <v>Y</v>
      </c>
      <c r="F512" s="32" t="str">
        <f t="shared" si="261"/>
        <v>I</v>
      </c>
      <c r="G512" s="32" t="str">
        <f t="shared" si="261"/>
        <v>W</v>
      </c>
      <c r="H512" s="33" t="str">
        <f t="shared" si="261"/>
        <v>Evening</v>
      </c>
      <c r="I512" s="41">
        <f>I507+VLOOKUP(H512,Schedule!$B$25:$C$28,2,0)/24/60</f>
        <v>0.89236111111111138</v>
      </c>
      <c r="J512" s="30" t="str">
        <f t="shared" si="233"/>
        <v>YIW</v>
      </c>
      <c r="N512" s="43" t="s">
        <v>4252</v>
      </c>
      <c r="O512" s="43" t="s">
        <v>4253</v>
      </c>
      <c r="P512" s="43" t="s">
        <v>29</v>
      </c>
      <c r="Q512" s="32" t="s">
        <v>35</v>
      </c>
      <c r="R512" s="44">
        <v>0.7034722222222225</v>
      </c>
      <c r="S512" s="43" t="s">
        <v>4264</v>
      </c>
      <c r="T512" s="32">
        <f t="shared" si="235"/>
        <v>19</v>
      </c>
      <c r="U512" s="32" t="str">
        <f t="shared" si="236"/>
        <v>ROL19</v>
      </c>
    </row>
    <row r="513" spans="5:21" x14ac:dyDescent="0.2">
      <c r="E513" s="32" t="str">
        <f t="shared" ref="E513:H513" si="262">E508</f>
        <v>Y</v>
      </c>
      <c r="F513" s="32" t="str">
        <f t="shared" si="262"/>
        <v>I</v>
      </c>
      <c r="G513" s="32" t="str">
        <f t="shared" si="262"/>
        <v>H</v>
      </c>
      <c r="H513" s="33" t="str">
        <f t="shared" si="262"/>
        <v>Evening</v>
      </c>
      <c r="I513" s="41">
        <f>I508+VLOOKUP(H513,Schedule!$B$25:$C$28,2,0)/24/60</f>
        <v>0.89444444444444471</v>
      </c>
      <c r="J513" s="30" t="str">
        <f t="shared" si="233"/>
        <v>YIH</v>
      </c>
      <c r="N513" s="43" t="s">
        <v>4252</v>
      </c>
      <c r="O513" s="43" t="s">
        <v>4253</v>
      </c>
      <c r="P513" s="43" t="s">
        <v>29</v>
      </c>
      <c r="Q513" s="32" t="s">
        <v>36</v>
      </c>
      <c r="R513" s="44">
        <v>0.72430555555555587</v>
      </c>
      <c r="S513" s="43" t="s">
        <v>4264</v>
      </c>
      <c r="T513" s="32">
        <f t="shared" si="235"/>
        <v>20</v>
      </c>
      <c r="U513" s="32" t="str">
        <f t="shared" si="236"/>
        <v>ROL20</v>
      </c>
    </row>
    <row r="514" spans="5:21" x14ac:dyDescent="0.2">
      <c r="E514" s="32" t="str">
        <f t="shared" ref="E514:H514" si="263">E509</f>
        <v>Y</v>
      </c>
      <c r="F514" s="32" t="str">
        <f t="shared" si="263"/>
        <v>I</v>
      </c>
      <c r="G514" s="32" t="str">
        <f t="shared" si="263"/>
        <v>Z</v>
      </c>
      <c r="H514" s="33" t="str">
        <f t="shared" si="263"/>
        <v>Evening</v>
      </c>
      <c r="I514" s="41">
        <f>I509+VLOOKUP(H514,Schedule!$B$25:$C$28,2,0)/24/60</f>
        <v>0.91666666666666685</v>
      </c>
      <c r="J514" s="30" t="str">
        <f t="shared" si="233"/>
        <v>YIZ</v>
      </c>
      <c r="N514" s="43" t="s">
        <v>4252</v>
      </c>
      <c r="O514" s="43" t="s">
        <v>4253</v>
      </c>
      <c r="P514" s="43" t="s">
        <v>29</v>
      </c>
      <c r="Q514" s="32" t="s">
        <v>36</v>
      </c>
      <c r="R514" s="44">
        <v>0.73819444444444471</v>
      </c>
      <c r="S514" s="43" t="s">
        <v>4264</v>
      </c>
      <c r="T514" s="32">
        <f t="shared" si="235"/>
        <v>21</v>
      </c>
      <c r="U514" s="32" t="str">
        <f t="shared" si="236"/>
        <v>ROL21</v>
      </c>
    </row>
    <row r="515" spans="5:21" x14ac:dyDescent="0.2">
      <c r="E515" s="32" t="str">
        <f t="shared" ref="E515:H515" si="264">E510</f>
        <v>Y</v>
      </c>
      <c r="F515" s="32" t="str">
        <f t="shared" si="264"/>
        <v>I</v>
      </c>
      <c r="G515" s="32" t="str">
        <f t="shared" si="264"/>
        <v>Y</v>
      </c>
      <c r="H515" s="33" t="str">
        <f t="shared" si="264"/>
        <v>Evening</v>
      </c>
      <c r="I515" s="41">
        <f>I510+VLOOKUP(H515,Schedule!$B$25:$C$28,2,0)/24/60</f>
        <v>0.92500000000000027</v>
      </c>
      <c r="J515" s="30" t="str">
        <f t="shared" si="233"/>
        <v>YIY</v>
      </c>
      <c r="N515" s="43" t="s">
        <v>4252</v>
      </c>
      <c r="O515" s="43" t="s">
        <v>4253</v>
      </c>
      <c r="P515" s="43" t="s">
        <v>29</v>
      </c>
      <c r="Q515" s="32" t="s">
        <v>36</v>
      </c>
      <c r="R515" s="44">
        <v>0.75208333333333355</v>
      </c>
      <c r="S515" s="43" t="s">
        <v>4264</v>
      </c>
      <c r="T515" s="32">
        <f t="shared" si="235"/>
        <v>22</v>
      </c>
      <c r="U515" s="32" t="str">
        <f t="shared" si="236"/>
        <v>ROL22</v>
      </c>
    </row>
    <row r="516" spans="5:21" x14ac:dyDescent="0.2">
      <c r="E516" s="32" t="str">
        <f t="shared" ref="E516:H516" si="265">E511</f>
        <v>Y</v>
      </c>
      <c r="F516" s="32" t="str">
        <f t="shared" si="265"/>
        <v>I</v>
      </c>
      <c r="G516" s="32" t="str">
        <f t="shared" si="265"/>
        <v>X</v>
      </c>
      <c r="H516" s="33" t="str">
        <f t="shared" si="265"/>
        <v>Evening</v>
      </c>
      <c r="I516" s="41">
        <f>I511+VLOOKUP(H516,Schedule!$B$25:$C$28,2,0)/24/60</f>
        <v>0.9305555555555558</v>
      </c>
      <c r="J516" s="30" t="str">
        <f t="shared" si="233"/>
        <v>YIX</v>
      </c>
      <c r="N516" s="43" t="s">
        <v>4252</v>
      </c>
      <c r="O516" s="43" t="s">
        <v>4253</v>
      </c>
      <c r="P516" s="43" t="s">
        <v>29</v>
      </c>
      <c r="Q516" s="32" t="s">
        <v>36</v>
      </c>
      <c r="R516" s="44">
        <v>0.76597222222222239</v>
      </c>
      <c r="S516" s="43" t="s">
        <v>4264</v>
      </c>
      <c r="T516" s="32">
        <f t="shared" si="235"/>
        <v>23</v>
      </c>
      <c r="U516" s="32" t="str">
        <f t="shared" si="236"/>
        <v>ROL23</v>
      </c>
    </row>
    <row r="517" spans="5:21" x14ac:dyDescent="0.2">
      <c r="E517" s="32" t="str">
        <f t="shared" ref="E517:H517" si="266">E512</f>
        <v>Y</v>
      </c>
      <c r="F517" s="32" t="str">
        <f t="shared" si="266"/>
        <v>I</v>
      </c>
      <c r="G517" s="32" t="str">
        <f t="shared" si="266"/>
        <v>W</v>
      </c>
      <c r="H517" s="33" t="str">
        <f t="shared" si="266"/>
        <v>Evening</v>
      </c>
      <c r="I517" s="41">
        <f>I512+VLOOKUP(H517,Schedule!$B$25:$C$28,2,0)/24/60</f>
        <v>0.93402777777777801</v>
      </c>
      <c r="J517" s="30" t="str">
        <f t="shared" si="233"/>
        <v>YIW</v>
      </c>
      <c r="N517" s="43" t="s">
        <v>4252</v>
      </c>
      <c r="O517" s="43" t="s">
        <v>4253</v>
      </c>
      <c r="P517" s="43" t="s">
        <v>29</v>
      </c>
      <c r="Q517" s="32" t="s">
        <v>36</v>
      </c>
      <c r="R517" s="44">
        <v>0.77986111111111123</v>
      </c>
      <c r="S517" s="43" t="s">
        <v>4264</v>
      </c>
      <c r="T517" s="32">
        <f t="shared" si="235"/>
        <v>24</v>
      </c>
      <c r="U517" s="32" t="str">
        <f t="shared" si="236"/>
        <v>ROL24</v>
      </c>
    </row>
    <row r="518" spans="5:21" x14ac:dyDescent="0.2">
      <c r="E518" s="32" t="str">
        <f t="shared" ref="E518:H518" si="267">E513</f>
        <v>Y</v>
      </c>
      <c r="F518" s="32" t="str">
        <f t="shared" si="267"/>
        <v>I</v>
      </c>
      <c r="G518" s="32" t="str">
        <f t="shared" si="267"/>
        <v>H</v>
      </c>
      <c r="H518" s="33" t="str">
        <f t="shared" si="267"/>
        <v>Evening</v>
      </c>
      <c r="I518" s="41">
        <f>I513+VLOOKUP(H518,Schedule!$B$25:$C$28,2,0)/24/60</f>
        <v>0.93611111111111134</v>
      </c>
      <c r="J518" s="30" t="str">
        <f t="shared" si="233"/>
        <v>YIH</v>
      </c>
      <c r="N518" s="43" t="s">
        <v>4252</v>
      </c>
      <c r="O518" s="43" t="s">
        <v>4253</v>
      </c>
      <c r="P518" s="43" t="s">
        <v>29</v>
      </c>
      <c r="Q518" s="32" t="s">
        <v>36</v>
      </c>
      <c r="R518" s="44">
        <v>0.79375000000000007</v>
      </c>
      <c r="S518" s="43" t="s">
        <v>4264</v>
      </c>
      <c r="T518" s="32">
        <f t="shared" si="235"/>
        <v>25</v>
      </c>
      <c r="U518" s="32" t="str">
        <f t="shared" si="236"/>
        <v>ROL25</v>
      </c>
    </row>
    <row r="519" spans="5:21" x14ac:dyDescent="0.2">
      <c r="E519" s="32" t="str">
        <f t="shared" ref="E519:H519" si="268">E514</f>
        <v>Y</v>
      </c>
      <c r="F519" s="32" t="str">
        <f t="shared" si="268"/>
        <v>I</v>
      </c>
      <c r="G519" s="32" t="str">
        <f t="shared" si="268"/>
        <v>Z</v>
      </c>
      <c r="H519" s="33" t="str">
        <f t="shared" si="268"/>
        <v>Evening</v>
      </c>
      <c r="I519" s="41">
        <f>I514+VLOOKUP(H519,Schedule!$B$25:$C$28,2,0)/24/60</f>
        <v>0.95833333333333348</v>
      </c>
      <c r="J519" s="30" t="str">
        <f t="shared" si="233"/>
        <v>YIZ</v>
      </c>
      <c r="N519" s="43" t="s">
        <v>4252</v>
      </c>
      <c r="O519" s="43" t="s">
        <v>4253</v>
      </c>
      <c r="P519" s="43" t="s">
        <v>29</v>
      </c>
      <c r="Q519" s="32" t="s">
        <v>37</v>
      </c>
      <c r="R519" s="44">
        <v>0.80763888888888891</v>
      </c>
      <c r="S519" s="43" t="s">
        <v>4264</v>
      </c>
      <c r="T519" s="32">
        <f t="shared" si="235"/>
        <v>26</v>
      </c>
      <c r="U519" s="32" t="str">
        <f t="shared" si="236"/>
        <v>ROL26</v>
      </c>
    </row>
    <row r="520" spans="5:21" x14ac:dyDescent="0.2">
      <c r="E520" s="32" t="str">
        <f t="shared" ref="E520:H520" si="269">E515</f>
        <v>Y</v>
      </c>
      <c r="F520" s="32" t="str">
        <f t="shared" si="269"/>
        <v>I</v>
      </c>
      <c r="G520" s="32" t="str">
        <f t="shared" si="269"/>
        <v>Y</v>
      </c>
      <c r="H520" s="33" t="str">
        <f t="shared" si="269"/>
        <v>Evening</v>
      </c>
      <c r="I520" s="41">
        <f>I515+VLOOKUP(H520,Schedule!$B$25:$C$28,2,0)/24/60</f>
        <v>0.9666666666666669</v>
      </c>
      <c r="J520" s="30" t="str">
        <f t="shared" si="233"/>
        <v>YIY</v>
      </c>
      <c r="N520" s="43" t="s">
        <v>4252</v>
      </c>
      <c r="O520" s="43" t="s">
        <v>4253</v>
      </c>
      <c r="P520" s="43" t="s">
        <v>29</v>
      </c>
      <c r="Q520" s="32" t="s">
        <v>37</v>
      </c>
      <c r="R520" s="44">
        <v>0.84930555555555554</v>
      </c>
      <c r="S520" s="43" t="s">
        <v>4264</v>
      </c>
      <c r="T520" s="32">
        <f t="shared" si="235"/>
        <v>27</v>
      </c>
      <c r="U520" s="32" t="str">
        <f t="shared" si="236"/>
        <v>ROL27</v>
      </c>
    </row>
    <row r="521" spans="5:21" x14ac:dyDescent="0.2">
      <c r="E521" s="32" t="str">
        <f t="shared" ref="E521:H521" si="270">E516</f>
        <v>Y</v>
      </c>
      <c r="F521" s="32" t="str">
        <f t="shared" si="270"/>
        <v>I</v>
      </c>
      <c r="G521" s="32" t="str">
        <f t="shared" si="270"/>
        <v>X</v>
      </c>
      <c r="H521" s="33" t="str">
        <f t="shared" si="270"/>
        <v>Evening</v>
      </c>
      <c r="I521" s="41">
        <f>I516+VLOOKUP(H521,Schedule!$B$25:$C$28,2,0)/24/60</f>
        <v>0.97222222222222243</v>
      </c>
      <c r="J521" s="30" t="str">
        <f t="shared" ref="J521:J584" si="271">E521&amp;F521&amp;G521</f>
        <v>YIX</v>
      </c>
      <c r="N521" s="43" t="s">
        <v>4252</v>
      </c>
      <c r="O521" s="43" t="s">
        <v>4253</v>
      </c>
      <c r="P521" s="43" t="s">
        <v>29</v>
      </c>
      <c r="Q521" s="32" t="s">
        <v>37</v>
      </c>
      <c r="R521" s="44">
        <v>0.89097222222222217</v>
      </c>
      <c r="S521" s="43" t="s">
        <v>4264</v>
      </c>
      <c r="T521" s="32">
        <f t="shared" si="235"/>
        <v>28</v>
      </c>
      <c r="U521" s="32" t="str">
        <f t="shared" si="236"/>
        <v>ROL28</v>
      </c>
    </row>
    <row r="522" spans="5:21" x14ac:dyDescent="0.2">
      <c r="E522" s="32" t="str">
        <f t="shared" ref="E522:H522" si="272">E517</f>
        <v>Y</v>
      </c>
      <c r="F522" s="32" t="str">
        <f t="shared" si="272"/>
        <v>I</v>
      </c>
      <c r="G522" s="32" t="str">
        <f t="shared" si="272"/>
        <v>W</v>
      </c>
      <c r="H522" s="33" t="str">
        <f t="shared" si="272"/>
        <v>Evening</v>
      </c>
      <c r="I522" s="41">
        <f>I517+VLOOKUP(H522,Schedule!$B$25:$C$28,2,0)/24/60</f>
        <v>0.97569444444444464</v>
      </c>
      <c r="J522" s="30" t="str">
        <f t="shared" si="271"/>
        <v>YIW</v>
      </c>
      <c r="N522" s="43" t="s">
        <v>4252</v>
      </c>
      <c r="O522" s="43" t="s">
        <v>4253</v>
      </c>
      <c r="P522" s="43" t="s">
        <v>29</v>
      </c>
      <c r="Q522" s="32" t="s">
        <v>37</v>
      </c>
      <c r="R522" s="44">
        <v>0.9326388888888888</v>
      </c>
      <c r="S522" s="43" t="s">
        <v>4264</v>
      </c>
      <c r="T522" s="32">
        <f t="shared" si="235"/>
        <v>29</v>
      </c>
      <c r="U522" s="32" t="str">
        <f t="shared" si="236"/>
        <v>ROL29</v>
      </c>
    </row>
    <row r="523" spans="5:21" x14ac:dyDescent="0.2">
      <c r="E523" s="32" t="str">
        <f t="shared" ref="E523:H523" si="273">E518</f>
        <v>Y</v>
      </c>
      <c r="F523" s="32" t="str">
        <f t="shared" si="273"/>
        <v>I</v>
      </c>
      <c r="G523" s="32" t="str">
        <f t="shared" si="273"/>
        <v>H</v>
      </c>
      <c r="H523" s="33" t="str">
        <f t="shared" si="273"/>
        <v>Evening</v>
      </c>
      <c r="I523" s="41">
        <f>I518+VLOOKUP(H523,Schedule!$B$25:$C$28,2,0)/24/60</f>
        <v>0.97777777777777797</v>
      </c>
      <c r="J523" s="30" t="str">
        <f t="shared" si="271"/>
        <v>YIH</v>
      </c>
      <c r="N523" s="43" t="s">
        <v>4252</v>
      </c>
      <c r="O523" s="43" t="s">
        <v>4253</v>
      </c>
      <c r="P523" s="43" t="s">
        <v>29</v>
      </c>
      <c r="Q523" s="32" t="s">
        <v>37</v>
      </c>
      <c r="R523" s="44">
        <v>0.97430555555555542</v>
      </c>
      <c r="S523" s="43" t="s">
        <v>4264</v>
      </c>
      <c r="T523" s="32">
        <f t="shared" si="235"/>
        <v>30</v>
      </c>
      <c r="U523" s="32" t="str">
        <f t="shared" si="236"/>
        <v>ROL30</v>
      </c>
    </row>
    <row r="524" spans="5:21" x14ac:dyDescent="0.2">
      <c r="E524" s="32" t="str">
        <f t="shared" ref="E524" si="274">E519</f>
        <v>Y</v>
      </c>
      <c r="F524" s="32" t="s">
        <v>4253</v>
      </c>
      <c r="G524" s="32" t="s">
        <v>33</v>
      </c>
      <c r="H524" s="33" t="s">
        <v>34</v>
      </c>
      <c r="I524" s="41">
        <v>0.29166666666666669</v>
      </c>
      <c r="J524" s="30" t="str">
        <f t="shared" si="271"/>
        <v>YOH</v>
      </c>
      <c r="N524" s="43" t="s">
        <v>4252</v>
      </c>
      <c r="O524" s="43" t="s">
        <v>4253</v>
      </c>
      <c r="P524" s="43" t="s">
        <v>28</v>
      </c>
      <c r="Q524" s="32" t="s">
        <v>34</v>
      </c>
      <c r="R524" s="44">
        <v>0.31458333333333327</v>
      </c>
      <c r="S524" s="43" t="s">
        <v>4265</v>
      </c>
      <c r="T524" s="32">
        <f t="shared" si="235"/>
        <v>1</v>
      </c>
      <c r="U524" s="32" t="str">
        <f t="shared" si="236"/>
        <v>ROM1</v>
      </c>
    </row>
    <row r="525" spans="5:21" x14ac:dyDescent="0.2">
      <c r="E525" s="32" t="str">
        <f t="shared" ref="E525" si="275">E520</f>
        <v>Y</v>
      </c>
      <c r="F525" s="32" t="s">
        <v>4253</v>
      </c>
      <c r="G525" s="32" t="s">
        <v>44</v>
      </c>
      <c r="H525" s="33" t="s">
        <v>34</v>
      </c>
      <c r="I525" s="41">
        <v>0.29375000000000001</v>
      </c>
      <c r="J525" s="30" t="str">
        <f t="shared" si="271"/>
        <v>YOW</v>
      </c>
      <c r="N525" s="43" t="s">
        <v>4252</v>
      </c>
      <c r="O525" s="43" t="s">
        <v>4253</v>
      </c>
      <c r="P525" s="43" t="s">
        <v>28</v>
      </c>
      <c r="Q525" s="32" t="s">
        <v>34</v>
      </c>
      <c r="R525" s="44">
        <v>0.34236111111111106</v>
      </c>
      <c r="S525" s="43" t="s">
        <v>4265</v>
      </c>
      <c r="T525" s="32">
        <f t="shared" si="235"/>
        <v>2</v>
      </c>
      <c r="U525" s="32" t="str">
        <f t="shared" si="236"/>
        <v>ROM2</v>
      </c>
    </row>
    <row r="526" spans="5:21" x14ac:dyDescent="0.2">
      <c r="E526" s="32" t="str">
        <f t="shared" ref="E526" si="276">E521</f>
        <v>Y</v>
      </c>
      <c r="F526" s="32" t="s">
        <v>4253</v>
      </c>
      <c r="G526" s="32" t="s">
        <v>43</v>
      </c>
      <c r="H526" s="33" t="s">
        <v>34</v>
      </c>
      <c r="I526" s="41">
        <v>0.29722222222222222</v>
      </c>
      <c r="J526" s="30" t="str">
        <f t="shared" si="271"/>
        <v>YOX</v>
      </c>
      <c r="N526" s="43" t="s">
        <v>4252</v>
      </c>
      <c r="O526" s="43" t="s">
        <v>4253</v>
      </c>
      <c r="P526" s="43" t="s">
        <v>28</v>
      </c>
      <c r="Q526" s="32" t="s">
        <v>34</v>
      </c>
      <c r="R526" s="44">
        <v>0.37013888888888885</v>
      </c>
      <c r="S526" s="43" t="s">
        <v>4265</v>
      </c>
      <c r="T526" s="32">
        <f t="shared" si="235"/>
        <v>3</v>
      </c>
      <c r="U526" s="32" t="str">
        <f t="shared" si="236"/>
        <v>ROM3</v>
      </c>
    </row>
    <row r="527" spans="5:21" x14ac:dyDescent="0.2">
      <c r="E527" s="32" t="str">
        <f t="shared" ref="E527" si="277">E522</f>
        <v>Y</v>
      </c>
      <c r="F527" s="32" t="s">
        <v>4253</v>
      </c>
      <c r="G527" s="32" t="s">
        <v>42</v>
      </c>
      <c r="H527" s="33" t="s">
        <v>34</v>
      </c>
      <c r="I527" s="41">
        <v>0.30277777777777776</v>
      </c>
      <c r="J527" s="30" t="str">
        <f t="shared" si="271"/>
        <v>YOY</v>
      </c>
      <c r="N527" s="43" t="s">
        <v>4252</v>
      </c>
      <c r="O527" s="43" t="s">
        <v>4253</v>
      </c>
      <c r="P527" s="43" t="s">
        <v>28</v>
      </c>
      <c r="Q527" s="32" t="s">
        <v>35</v>
      </c>
      <c r="R527" s="44">
        <v>0.39791666666666664</v>
      </c>
      <c r="S527" s="43" t="s">
        <v>4265</v>
      </c>
      <c r="T527" s="32">
        <f t="shared" ref="T527:T590" si="278">1+(S527=S526)*T526</f>
        <v>4</v>
      </c>
      <c r="U527" s="32" t="str">
        <f t="shared" ref="U527:U590" si="279">S527&amp;T527</f>
        <v>ROM4</v>
      </c>
    </row>
    <row r="528" spans="5:21" x14ac:dyDescent="0.2">
      <c r="E528" s="32" t="str">
        <f t="shared" ref="E528" si="280">E523</f>
        <v>Y</v>
      </c>
      <c r="F528" s="32" t="s">
        <v>4253</v>
      </c>
      <c r="G528" s="32" t="s">
        <v>41</v>
      </c>
      <c r="H528" s="33" t="s">
        <v>34</v>
      </c>
      <c r="I528" s="41">
        <v>0.31111111111111112</v>
      </c>
      <c r="J528" s="30" t="str">
        <f t="shared" si="271"/>
        <v>YOZ</v>
      </c>
      <c r="N528" s="43" t="s">
        <v>4252</v>
      </c>
      <c r="O528" s="43" t="s">
        <v>4253</v>
      </c>
      <c r="P528" s="43" t="s">
        <v>28</v>
      </c>
      <c r="Q528" s="32" t="s">
        <v>35</v>
      </c>
      <c r="R528" s="44">
        <v>0.41874999999999996</v>
      </c>
      <c r="S528" s="43" t="s">
        <v>4265</v>
      </c>
      <c r="T528" s="32">
        <f t="shared" si="278"/>
        <v>5</v>
      </c>
      <c r="U528" s="32" t="str">
        <f t="shared" si="279"/>
        <v>ROM5</v>
      </c>
    </row>
    <row r="529" spans="5:21" x14ac:dyDescent="0.2">
      <c r="E529" s="32" t="str">
        <f t="shared" ref="E529:H529" si="281">E524</f>
        <v>Y</v>
      </c>
      <c r="F529" s="32" t="str">
        <f t="shared" si="281"/>
        <v>O</v>
      </c>
      <c r="G529" s="32" t="str">
        <f t="shared" si="281"/>
        <v>H</v>
      </c>
      <c r="H529" s="33" t="str">
        <f t="shared" si="281"/>
        <v xml:space="preserve">AM </v>
      </c>
      <c r="I529" s="41">
        <f>I524+VLOOKUP(H529,Schedule!$B$33:$C$36,2,0)/24/60</f>
        <v>0.31944444444444448</v>
      </c>
      <c r="J529" s="30" t="str">
        <f t="shared" si="271"/>
        <v>YOH</v>
      </c>
      <c r="N529" s="43" t="s">
        <v>4252</v>
      </c>
      <c r="O529" s="43" t="s">
        <v>4253</v>
      </c>
      <c r="P529" s="43" t="s">
        <v>28</v>
      </c>
      <c r="Q529" s="32" t="s">
        <v>35</v>
      </c>
      <c r="R529" s="44">
        <v>0.43958333333333327</v>
      </c>
      <c r="S529" s="43" t="s">
        <v>4265</v>
      </c>
      <c r="T529" s="32">
        <f t="shared" si="278"/>
        <v>6</v>
      </c>
      <c r="U529" s="32" t="str">
        <f t="shared" si="279"/>
        <v>ROM6</v>
      </c>
    </row>
    <row r="530" spans="5:21" x14ac:dyDescent="0.2">
      <c r="E530" s="32" t="str">
        <f t="shared" ref="E530:H530" si="282">E525</f>
        <v>Y</v>
      </c>
      <c r="F530" s="32" t="str">
        <f t="shared" si="282"/>
        <v>O</v>
      </c>
      <c r="G530" s="32" t="str">
        <f t="shared" si="282"/>
        <v>W</v>
      </c>
      <c r="H530" s="33" t="str">
        <f t="shared" si="282"/>
        <v xml:space="preserve">AM </v>
      </c>
      <c r="I530" s="41">
        <f>I525+VLOOKUP(H530,Schedule!$B$33:$C$36,2,0)/24/60</f>
        <v>0.3215277777777778</v>
      </c>
      <c r="J530" s="30" t="str">
        <f t="shared" si="271"/>
        <v>YOW</v>
      </c>
      <c r="N530" s="43" t="s">
        <v>4252</v>
      </c>
      <c r="O530" s="43" t="s">
        <v>4253</v>
      </c>
      <c r="P530" s="43" t="s">
        <v>28</v>
      </c>
      <c r="Q530" s="32" t="s">
        <v>35</v>
      </c>
      <c r="R530" s="44">
        <v>0.46041666666666659</v>
      </c>
      <c r="S530" s="43" t="s">
        <v>4265</v>
      </c>
      <c r="T530" s="32">
        <f t="shared" si="278"/>
        <v>7</v>
      </c>
      <c r="U530" s="32" t="str">
        <f t="shared" si="279"/>
        <v>ROM7</v>
      </c>
    </row>
    <row r="531" spans="5:21" x14ac:dyDescent="0.2">
      <c r="E531" s="32" t="str">
        <f t="shared" ref="E531:H531" si="283">E526</f>
        <v>Y</v>
      </c>
      <c r="F531" s="32" t="str">
        <f t="shared" si="283"/>
        <v>O</v>
      </c>
      <c r="G531" s="32" t="str">
        <f t="shared" si="283"/>
        <v>X</v>
      </c>
      <c r="H531" s="33" t="str">
        <f t="shared" si="283"/>
        <v xml:space="preserve">AM </v>
      </c>
      <c r="I531" s="41">
        <f>I526+VLOOKUP(H531,Schedule!$B$33:$C$36,2,0)/24/60</f>
        <v>0.32500000000000001</v>
      </c>
      <c r="J531" s="30" t="str">
        <f t="shared" si="271"/>
        <v>YOX</v>
      </c>
      <c r="N531" s="43" t="s">
        <v>4252</v>
      </c>
      <c r="O531" s="43" t="s">
        <v>4253</v>
      </c>
      <c r="P531" s="43" t="s">
        <v>28</v>
      </c>
      <c r="Q531" s="32" t="s">
        <v>35</v>
      </c>
      <c r="R531" s="44">
        <v>0.4812499999999999</v>
      </c>
      <c r="S531" s="43" t="s">
        <v>4265</v>
      </c>
      <c r="T531" s="32">
        <f t="shared" si="278"/>
        <v>8</v>
      </c>
      <c r="U531" s="32" t="str">
        <f t="shared" si="279"/>
        <v>ROM8</v>
      </c>
    </row>
    <row r="532" spans="5:21" x14ac:dyDescent="0.2">
      <c r="E532" s="32" t="str">
        <f t="shared" ref="E532:H532" si="284">E527</f>
        <v>Y</v>
      </c>
      <c r="F532" s="32" t="str">
        <f t="shared" si="284"/>
        <v>O</v>
      </c>
      <c r="G532" s="32" t="str">
        <f t="shared" si="284"/>
        <v>Y</v>
      </c>
      <c r="H532" s="33" t="str">
        <f t="shared" si="284"/>
        <v xml:space="preserve">AM </v>
      </c>
      <c r="I532" s="41">
        <f>I527+VLOOKUP(H532,Schedule!$B$33:$C$36,2,0)/24/60</f>
        <v>0.33055555555555555</v>
      </c>
      <c r="J532" s="30" t="str">
        <f t="shared" si="271"/>
        <v>YOY</v>
      </c>
      <c r="N532" s="43" t="s">
        <v>4252</v>
      </c>
      <c r="O532" s="43" t="s">
        <v>4253</v>
      </c>
      <c r="P532" s="43" t="s">
        <v>28</v>
      </c>
      <c r="Q532" s="32" t="s">
        <v>35</v>
      </c>
      <c r="R532" s="44">
        <v>0.50208333333333321</v>
      </c>
      <c r="S532" s="43" t="s">
        <v>4265</v>
      </c>
      <c r="T532" s="32">
        <f t="shared" si="278"/>
        <v>9</v>
      </c>
      <c r="U532" s="32" t="str">
        <f t="shared" si="279"/>
        <v>ROM9</v>
      </c>
    </row>
    <row r="533" spans="5:21" x14ac:dyDescent="0.2">
      <c r="E533" s="32" t="str">
        <f t="shared" ref="E533:H533" si="285">E528</f>
        <v>Y</v>
      </c>
      <c r="F533" s="32" t="str">
        <f t="shared" si="285"/>
        <v>O</v>
      </c>
      <c r="G533" s="32" t="str">
        <f t="shared" si="285"/>
        <v>Z</v>
      </c>
      <c r="H533" s="33" t="str">
        <f t="shared" si="285"/>
        <v xml:space="preserve">AM </v>
      </c>
      <c r="I533" s="41">
        <f>I528+VLOOKUP(H533,Schedule!$B$33:$C$36,2,0)/24/60</f>
        <v>0.33888888888888891</v>
      </c>
      <c r="J533" s="30" t="str">
        <f t="shared" si="271"/>
        <v>YOZ</v>
      </c>
      <c r="N533" s="43" t="s">
        <v>4252</v>
      </c>
      <c r="O533" s="43" t="s">
        <v>4253</v>
      </c>
      <c r="P533" s="43" t="s">
        <v>28</v>
      </c>
      <c r="Q533" s="32" t="s">
        <v>35</v>
      </c>
      <c r="R533" s="44">
        <v>0.52291666666666659</v>
      </c>
      <c r="S533" s="43" t="s">
        <v>4265</v>
      </c>
      <c r="T533" s="32">
        <f t="shared" si="278"/>
        <v>10</v>
      </c>
      <c r="U533" s="32" t="str">
        <f t="shared" si="279"/>
        <v>ROM10</v>
      </c>
    </row>
    <row r="534" spans="5:21" x14ac:dyDescent="0.2">
      <c r="E534" s="32" t="str">
        <f t="shared" ref="E534:H534" si="286">E529</f>
        <v>Y</v>
      </c>
      <c r="F534" s="32" t="str">
        <f t="shared" si="286"/>
        <v>O</v>
      </c>
      <c r="G534" s="32" t="str">
        <f t="shared" si="286"/>
        <v>H</v>
      </c>
      <c r="H534" s="33" t="str">
        <f t="shared" si="286"/>
        <v xml:space="preserve">AM </v>
      </c>
      <c r="I534" s="41">
        <f>I529+VLOOKUP(H534,Schedule!$B$33:$C$36,2,0)/24/60</f>
        <v>0.34722222222222227</v>
      </c>
      <c r="J534" s="30" t="str">
        <f t="shared" si="271"/>
        <v>YOH</v>
      </c>
      <c r="N534" s="43" t="s">
        <v>4252</v>
      </c>
      <c r="O534" s="43" t="s">
        <v>4253</v>
      </c>
      <c r="P534" s="43" t="s">
        <v>28</v>
      </c>
      <c r="Q534" s="32" t="s">
        <v>35</v>
      </c>
      <c r="R534" s="44">
        <v>0.54374999999999996</v>
      </c>
      <c r="S534" s="43" t="s">
        <v>4265</v>
      </c>
      <c r="T534" s="32">
        <f t="shared" si="278"/>
        <v>11</v>
      </c>
      <c r="U534" s="32" t="str">
        <f t="shared" si="279"/>
        <v>ROM11</v>
      </c>
    </row>
    <row r="535" spans="5:21" x14ac:dyDescent="0.2">
      <c r="E535" s="32" t="str">
        <f t="shared" ref="E535:H535" si="287">E530</f>
        <v>Y</v>
      </c>
      <c r="F535" s="32" t="str">
        <f t="shared" si="287"/>
        <v>O</v>
      </c>
      <c r="G535" s="32" t="str">
        <f t="shared" si="287"/>
        <v>W</v>
      </c>
      <c r="H535" s="33" t="str">
        <f t="shared" si="287"/>
        <v xml:space="preserve">AM </v>
      </c>
      <c r="I535" s="41">
        <f>I530+VLOOKUP(H535,Schedule!$B$33:$C$36,2,0)/24/60</f>
        <v>0.34930555555555559</v>
      </c>
      <c r="J535" s="30" t="str">
        <f t="shared" si="271"/>
        <v>YOW</v>
      </c>
      <c r="N535" s="43" t="s">
        <v>4252</v>
      </c>
      <c r="O535" s="43" t="s">
        <v>4253</v>
      </c>
      <c r="P535" s="43" t="s">
        <v>28</v>
      </c>
      <c r="Q535" s="32" t="s">
        <v>35</v>
      </c>
      <c r="R535" s="44">
        <v>0.56458333333333333</v>
      </c>
      <c r="S535" s="43" t="s">
        <v>4265</v>
      </c>
      <c r="T535" s="32">
        <f t="shared" si="278"/>
        <v>12</v>
      </c>
      <c r="U535" s="32" t="str">
        <f t="shared" si="279"/>
        <v>ROM12</v>
      </c>
    </row>
    <row r="536" spans="5:21" x14ac:dyDescent="0.2">
      <c r="E536" s="32" t="str">
        <f t="shared" ref="E536:H536" si="288">E531</f>
        <v>Y</v>
      </c>
      <c r="F536" s="32" t="str">
        <f t="shared" si="288"/>
        <v>O</v>
      </c>
      <c r="G536" s="32" t="str">
        <f t="shared" si="288"/>
        <v>X</v>
      </c>
      <c r="H536" s="33" t="str">
        <f t="shared" si="288"/>
        <v xml:space="preserve">AM </v>
      </c>
      <c r="I536" s="41">
        <f>I531+VLOOKUP(H536,Schedule!$B$33:$C$36,2,0)/24/60</f>
        <v>0.3527777777777778</v>
      </c>
      <c r="J536" s="30" t="str">
        <f t="shared" si="271"/>
        <v>YOX</v>
      </c>
      <c r="N536" s="43" t="s">
        <v>4252</v>
      </c>
      <c r="O536" s="43" t="s">
        <v>4253</v>
      </c>
      <c r="P536" s="43" t="s">
        <v>28</v>
      </c>
      <c r="Q536" s="32" t="s">
        <v>35</v>
      </c>
      <c r="R536" s="44">
        <v>0.5854166666666667</v>
      </c>
      <c r="S536" s="43" t="s">
        <v>4265</v>
      </c>
      <c r="T536" s="32">
        <f t="shared" si="278"/>
        <v>13</v>
      </c>
      <c r="U536" s="32" t="str">
        <f t="shared" si="279"/>
        <v>ROM13</v>
      </c>
    </row>
    <row r="537" spans="5:21" x14ac:dyDescent="0.2">
      <c r="E537" s="32" t="str">
        <f t="shared" ref="E537:H537" si="289">E532</f>
        <v>Y</v>
      </c>
      <c r="F537" s="32" t="str">
        <f t="shared" si="289"/>
        <v>O</v>
      </c>
      <c r="G537" s="32" t="str">
        <f t="shared" si="289"/>
        <v>Y</v>
      </c>
      <c r="H537" s="33" t="str">
        <f t="shared" si="289"/>
        <v xml:space="preserve">AM </v>
      </c>
      <c r="I537" s="41">
        <f>I532+VLOOKUP(H537,Schedule!$B$33:$C$36,2,0)/24/60</f>
        <v>0.35833333333333334</v>
      </c>
      <c r="J537" s="30" t="str">
        <f t="shared" si="271"/>
        <v>YOY</v>
      </c>
      <c r="N537" s="43" t="s">
        <v>4252</v>
      </c>
      <c r="O537" s="43" t="s">
        <v>4253</v>
      </c>
      <c r="P537" s="43" t="s">
        <v>28</v>
      </c>
      <c r="Q537" s="32" t="s">
        <v>35</v>
      </c>
      <c r="R537" s="44">
        <v>0.60625000000000007</v>
      </c>
      <c r="S537" s="43" t="s">
        <v>4265</v>
      </c>
      <c r="T537" s="32">
        <f t="shared" si="278"/>
        <v>14</v>
      </c>
      <c r="U537" s="32" t="str">
        <f t="shared" si="279"/>
        <v>ROM14</v>
      </c>
    </row>
    <row r="538" spans="5:21" x14ac:dyDescent="0.2">
      <c r="E538" s="32" t="str">
        <f t="shared" ref="E538:H538" si="290">E533</f>
        <v>Y</v>
      </c>
      <c r="F538" s="32" t="str">
        <f t="shared" si="290"/>
        <v>O</v>
      </c>
      <c r="G538" s="32" t="str">
        <f t="shared" si="290"/>
        <v>Z</v>
      </c>
      <c r="H538" s="33" t="str">
        <f t="shared" si="290"/>
        <v xml:space="preserve">AM </v>
      </c>
      <c r="I538" s="41">
        <f>I533+VLOOKUP(H538,Schedule!$B$33:$C$36,2,0)/24/60</f>
        <v>0.3666666666666667</v>
      </c>
      <c r="J538" s="30" t="str">
        <f t="shared" si="271"/>
        <v>YOZ</v>
      </c>
      <c r="N538" s="43" t="s">
        <v>4252</v>
      </c>
      <c r="O538" s="43" t="s">
        <v>4253</v>
      </c>
      <c r="P538" s="43" t="s">
        <v>28</v>
      </c>
      <c r="Q538" s="32" t="s">
        <v>35</v>
      </c>
      <c r="R538" s="44">
        <v>0.62708333333333344</v>
      </c>
      <c r="S538" s="43" t="s">
        <v>4265</v>
      </c>
      <c r="T538" s="32">
        <f t="shared" si="278"/>
        <v>15</v>
      </c>
      <c r="U538" s="32" t="str">
        <f t="shared" si="279"/>
        <v>ROM15</v>
      </c>
    </row>
    <row r="539" spans="5:21" x14ac:dyDescent="0.2">
      <c r="E539" s="32" t="str">
        <f t="shared" ref="E539:G539" si="291">E534</f>
        <v>Y</v>
      </c>
      <c r="F539" s="32" t="str">
        <f t="shared" si="291"/>
        <v>O</v>
      </c>
      <c r="G539" s="32" t="str">
        <f t="shared" si="291"/>
        <v>H</v>
      </c>
      <c r="H539" s="33" t="s">
        <v>35</v>
      </c>
      <c r="I539" s="41">
        <v>0.37500000000000006</v>
      </c>
      <c r="J539" s="30" t="str">
        <f t="shared" si="271"/>
        <v>YOH</v>
      </c>
      <c r="N539" s="43" t="s">
        <v>4252</v>
      </c>
      <c r="O539" s="43" t="s">
        <v>4253</v>
      </c>
      <c r="P539" s="43" t="s">
        <v>28</v>
      </c>
      <c r="Q539" s="32" t="s">
        <v>35</v>
      </c>
      <c r="R539" s="44">
        <v>0.64791666666666681</v>
      </c>
      <c r="S539" s="43" t="s">
        <v>4265</v>
      </c>
      <c r="T539" s="32">
        <f t="shared" si="278"/>
        <v>16</v>
      </c>
      <c r="U539" s="32" t="str">
        <f t="shared" si="279"/>
        <v>ROM16</v>
      </c>
    </row>
    <row r="540" spans="5:21" x14ac:dyDescent="0.2">
      <c r="E540" s="32" t="str">
        <f t="shared" ref="E540:G540" si="292">E535</f>
        <v>Y</v>
      </c>
      <c r="F540" s="32" t="str">
        <f t="shared" si="292"/>
        <v>O</v>
      </c>
      <c r="G540" s="32" t="str">
        <f t="shared" si="292"/>
        <v>W</v>
      </c>
      <c r="H540" s="33" t="s">
        <v>35</v>
      </c>
      <c r="I540" s="41">
        <v>0.37708333333333338</v>
      </c>
      <c r="J540" s="30" t="str">
        <f t="shared" si="271"/>
        <v>YOW</v>
      </c>
      <c r="N540" s="43" t="s">
        <v>4252</v>
      </c>
      <c r="O540" s="43" t="s">
        <v>4253</v>
      </c>
      <c r="P540" s="43" t="s">
        <v>28</v>
      </c>
      <c r="Q540" s="32" t="s">
        <v>35</v>
      </c>
      <c r="R540" s="44">
        <v>0.66875000000000018</v>
      </c>
      <c r="S540" s="43" t="s">
        <v>4265</v>
      </c>
      <c r="T540" s="32">
        <f t="shared" si="278"/>
        <v>17</v>
      </c>
      <c r="U540" s="32" t="str">
        <f t="shared" si="279"/>
        <v>ROM17</v>
      </c>
    </row>
    <row r="541" spans="5:21" x14ac:dyDescent="0.2">
      <c r="E541" s="32" t="str">
        <f t="shared" ref="E541:G541" si="293">E536</f>
        <v>Y</v>
      </c>
      <c r="F541" s="32" t="str">
        <f t="shared" si="293"/>
        <v>O</v>
      </c>
      <c r="G541" s="32" t="str">
        <f t="shared" si="293"/>
        <v>X</v>
      </c>
      <c r="H541" s="33" t="s">
        <v>35</v>
      </c>
      <c r="I541" s="41">
        <v>0.38055555555555559</v>
      </c>
      <c r="J541" s="30" t="str">
        <f t="shared" si="271"/>
        <v>YOX</v>
      </c>
      <c r="N541" s="43" t="s">
        <v>4252</v>
      </c>
      <c r="O541" s="43" t="s">
        <v>4253</v>
      </c>
      <c r="P541" s="43" t="s">
        <v>28</v>
      </c>
      <c r="Q541" s="32" t="s">
        <v>35</v>
      </c>
      <c r="R541" s="44">
        <v>0.68958333333333355</v>
      </c>
      <c r="S541" s="43" t="s">
        <v>4265</v>
      </c>
      <c r="T541" s="32">
        <f t="shared" si="278"/>
        <v>18</v>
      </c>
      <c r="U541" s="32" t="str">
        <f t="shared" si="279"/>
        <v>ROM18</v>
      </c>
    </row>
    <row r="542" spans="5:21" x14ac:dyDescent="0.2">
      <c r="E542" s="32" t="str">
        <f t="shared" ref="E542:G542" si="294">E537</f>
        <v>Y</v>
      </c>
      <c r="F542" s="32" t="str">
        <f t="shared" si="294"/>
        <v>O</v>
      </c>
      <c r="G542" s="32" t="str">
        <f t="shared" si="294"/>
        <v>Y</v>
      </c>
      <c r="H542" s="33" t="s">
        <v>35</v>
      </c>
      <c r="I542" s="41">
        <v>0.38611111111111113</v>
      </c>
      <c r="J542" s="30" t="str">
        <f t="shared" si="271"/>
        <v>YOY</v>
      </c>
      <c r="N542" s="43" t="s">
        <v>4252</v>
      </c>
      <c r="O542" s="43" t="s">
        <v>4253</v>
      </c>
      <c r="P542" s="43" t="s">
        <v>28</v>
      </c>
      <c r="Q542" s="32" t="s">
        <v>35</v>
      </c>
      <c r="R542" s="44">
        <v>0.71041666666666692</v>
      </c>
      <c r="S542" s="43" t="s">
        <v>4265</v>
      </c>
      <c r="T542" s="32">
        <f t="shared" si="278"/>
        <v>19</v>
      </c>
      <c r="U542" s="32" t="str">
        <f t="shared" si="279"/>
        <v>ROM19</v>
      </c>
    </row>
    <row r="543" spans="5:21" x14ac:dyDescent="0.2">
      <c r="E543" s="32" t="str">
        <f t="shared" ref="E543:G543" si="295">E538</f>
        <v>Y</v>
      </c>
      <c r="F543" s="32" t="str">
        <f t="shared" si="295"/>
        <v>O</v>
      </c>
      <c r="G543" s="32" t="str">
        <f t="shared" si="295"/>
        <v>Z</v>
      </c>
      <c r="H543" s="33" t="s">
        <v>35</v>
      </c>
      <c r="I543" s="41">
        <v>0.39444444444444449</v>
      </c>
      <c r="J543" s="30" t="str">
        <f t="shared" si="271"/>
        <v>YOZ</v>
      </c>
      <c r="N543" s="43" t="s">
        <v>4252</v>
      </c>
      <c r="O543" s="43" t="s">
        <v>4253</v>
      </c>
      <c r="P543" s="43" t="s">
        <v>28</v>
      </c>
      <c r="Q543" s="32" t="s">
        <v>36</v>
      </c>
      <c r="R543" s="44">
        <v>0.73125000000000029</v>
      </c>
      <c r="S543" s="43" t="s">
        <v>4265</v>
      </c>
      <c r="T543" s="32">
        <f t="shared" si="278"/>
        <v>20</v>
      </c>
      <c r="U543" s="32" t="str">
        <f t="shared" si="279"/>
        <v>ROM20</v>
      </c>
    </row>
    <row r="544" spans="5:21" x14ac:dyDescent="0.2">
      <c r="E544" s="32" t="str">
        <f t="shared" ref="E544:H544" si="296">E539</f>
        <v>Y</v>
      </c>
      <c r="F544" s="32" t="str">
        <f t="shared" si="296"/>
        <v>O</v>
      </c>
      <c r="G544" s="32" t="str">
        <f t="shared" si="296"/>
        <v>H</v>
      </c>
      <c r="H544" s="33" t="str">
        <f t="shared" si="296"/>
        <v>Mid</v>
      </c>
      <c r="I544" s="41">
        <f>I539+VLOOKUP(H544,Schedule!$B$33:$C$36,2,0)/24/60</f>
        <v>0.39583333333333337</v>
      </c>
      <c r="J544" s="30" t="str">
        <f t="shared" si="271"/>
        <v>YOH</v>
      </c>
      <c r="N544" s="43" t="s">
        <v>4252</v>
      </c>
      <c r="O544" s="43" t="s">
        <v>4253</v>
      </c>
      <c r="P544" s="43" t="s">
        <v>28</v>
      </c>
      <c r="Q544" s="32" t="s">
        <v>36</v>
      </c>
      <c r="R544" s="44">
        <v>0.74513888888888913</v>
      </c>
      <c r="S544" s="43" t="s">
        <v>4265</v>
      </c>
      <c r="T544" s="32">
        <f t="shared" si="278"/>
        <v>21</v>
      </c>
      <c r="U544" s="32" t="str">
        <f t="shared" si="279"/>
        <v>ROM21</v>
      </c>
    </row>
    <row r="545" spans="5:21" x14ac:dyDescent="0.2">
      <c r="E545" s="32" t="str">
        <f t="shared" ref="E545:H545" si="297">E540</f>
        <v>Y</v>
      </c>
      <c r="F545" s="32" t="str">
        <f t="shared" si="297"/>
        <v>O</v>
      </c>
      <c r="G545" s="32" t="str">
        <f t="shared" si="297"/>
        <v>W</v>
      </c>
      <c r="H545" s="33" t="str">
        <f t="shared" si="297"/>
        <v>Mid</v>
      </c>
      <c r="I545" s="41">
        <f>I540+VLOOKUP(H545,Schedule!$B$33:$C$36,2,0)/24/60</f>
        <v>0.3979166666666667</v>
      </c>
      <c r="J545" s="30" t="str">
        <f t="shared" si="271"/>
        <v>YOW</v>
      </c>
      <c r="N545" s="43" t="s">
        <v>4252</v>
      </c>
      <c r="O545" s="43" t="s">
        <v>4253</v>
      </c>
      <c r="P545" s="43" t="s">
        <v>28</v>
      </c>
      <c r="Q545" s="32" t="s">
        <v>36</v>
      </c>
      <c r="R545" s="44">
        <v>0.75902777777777797</v>
      </c>
      <c r="S545" s="43" t="s">
        <v>4265</v>
      </c>
      <c r="T545" s="32">
        <f t="shared" si="278"/>
        <v>22</v>
      </c>
      <c r="U545" s="32" t="str">
        <f t="shared" si="279"/>
        <v>ROM22</v>
      </c>
    </row>
    <row r="546" spans="5:21" x14ac:dyDescent="0.2">
      <c r="E546" s="32" t="str">
        <f t="shared" ref="E546:H546" si="298">E541</f>
        <v>Y</v>
      </c>
      <c r="F546" s="32" t="str">
        <f t="shared" si="298"/>
        <v>O</v>
      </c>
      <c r="G546" s="32" t="str">
        <f t="shared" si="298"/>
        <v>X</v>
      </c>
      <c r="H546" s="33" t="str">
        <f t="shared" si="298"/>
        <v>Mid</v>
      </c>
      <c r="I546" s="41">
        <f>I541+VLOOKUP(H546,Schedule!$B$33:$C$36,2,0)/24/60</f>
        <v>0.40138888888888891</v>
      </c>
      <c r="J546" s="30" t="str">
        <f t="shared" si="271"/>
        <v>YOX</v>
      </c>
      <c r="N546" s="43" t="s">
        <v>4252</v>
      </c>
      <c r="O546" s="43" t="s">
        <v>4253</v>
      </c>
      <c r="P546" s="43" t="s">
        <v>28</v>
      </c>
      <c r="Q546" s="32" t="s">
        <v>36</v>
      </c>
      <c r="R546" s="44">
        <v>0.77291666666666681</v>
      </c>
      <c r="S546" s="43" t="s">
        <v>4265</v>
      </c>
      <c r="T546" s="32">
        <f t="shared" si="278"/>
        <v>23</v>
      </c>
      <c r="U546" s="32" t="str">
        <f t="shared" si="279"/>
        <v>ROM23</v>
      </c>
    </row>
    <row r="547" spans="5:21" x14ac:dyDescent="0.2">
      <c r="E547" s="32" t="str">
        <f t="shared" ref="E547:H547" si="299">E542</f>
        <v>Y</v>
      </c>
      <c r="F547" s="32" t="str">
        <f t="shared" si="299"/>
        <v>O</v>
      </c>
      <c r="G547" s="32" t="str">
        <f t="shared" si="299"/>
        <v>Y</v>
      </c>
      <c r="H547" s="33" t="str">
        <f t="shared" si="299"/>
        <v>Mid</v>
      </c>
      <c r="I547" s="41">
        <f>I542+VLOOKUP(H547,Schedule!$B$33:$C$36,2,0)/24/60</f>
        <v>0.40694444444444444</v>
      </c>
      <c r="J547" s="30" t="str">
        <f t="shared" si="271"/>
        <v>YOY</v>
      </c>
      <c r="N547" s="43" t="s">
        <v>4252</v>
      </c>
      <c r="O547" s="43" t="s">
        <v>4253</v>
      </c>
      <c r="P547" s="43" t="s">
        <v>28</v>
      </c>
      <c r="Q547" s="32" t="s">
        <v>36</v>
      </c>
      <c r="R547" s="44">
        <v>0.78680555555555565</v>
      </c>
      <c r="S547" s="43" t="s">
        <v>4265</v>
      </c>
      <c r="T547" s="32">
        <f t="shared" si="278"/>
        <v>24</v>
      </c>
      <c r="U547" s="32" t="str">
        <f t="shared" si="279"/>
        <v>ROM24</v>
      </c>
    </row>
    <row r="548" spans="5:21" x14ac:dyDescent="0.2">
      <c r="E548" s="32" t="str">
        <f t="shared" ref="E548:H548" si="300">E543</f>
        <v>Y</v>
      </c>
      <c r="F548" s="32" t="str">
        <f t="shared" si="300"/>
        <v>O</v>
      </c>
      <c r="G548" s="32" t="str">
        <f t="shared" si="300"/>
        <v>Z</v>
      </c>
      <c r="H548" s="33" t="str">
        <f t="shared" si="300"/>
        <v>Mid</v>
      </c>
      <c r="I548" s="41">
        <f>I543+VLOOKUP(H548,Schedule!$B$33:$C$36,2,0)/24/60</f>
        <v>0.4152777777777778</v>
      </c>
      <c r="J548" s="30" t="str">
        <f t="shared" si="271"/>
        <v>YOZ</v>
      </c>
      <c r="N548" s="43" t="s">
        <v>4252</v>
      </c>
      <c r="O548" s="43" t="s">
        <v>4253</v>
      </c>
      <c r="P548" s="43" t="s">
        <v>28</v>
      </c>
      <c r="Q548" s="32" t="s">
        <v>36</v>
      </c>
      <c r="R548" s="44">
        <v>0.80069444444444449</v>
      </c>
      <c r="S548" s="43" t="s">
        <v>4265</v>
      </c>
      <c r="T548" s="32">
        <f t="shared" si="278"/>
        <v>25</v>
      </c>
      <c r="U548" s="32" t="str">
        <f t="shared" si="279"/>
        <v>ROM25</v>
      </c>
    </row>
    <row r="549" spans="5:21" x14ac:dyDescent="0.2">
      <c r="E549" s="32" t="str">
        <f t="shared" ref="E549:H549" si="301">E544</f>
        <v>Y</v>
      </c>
      <c r="F549" s="32" t="str">
        <f t="shared" si="301"/>
        <v>O</v>
      </c>
      <c r="G549" s="32" t="str">
        <f t="shared" si="301"/>
        <v>H</v>
      </c>
      <c r="H549" s="33" t="str">
        <f t="shared" si="301"/>
        <v>Mid</v>
      </c>
      <c r="I549" s="41">
        <f>I544+VLOOKUP(H549,Schedule!$B$33:$C$36,2,0)/24/60</f>
        <v>0.41666666666666669</v>
      </c>
      <c r="J549" s="30" t="str">
        <f t="shared" si="271"/>
        <v>YOH</v>
      </c>
      <c r="N549" s="43" t="s">
        <v>4252</v>
      </c>
      <c r="O549" s="43" t="s">
        <v>4253</v>
      </c>
      <c r="P549" s="43" t="s">
        <v>28</v>
      </c>
      <c r="Q549" s="32" t="s">
        <v>37</v>
      </c>
      <c r="R549" s="44">
        <v>0.81458333333333333</v>
      </c>
      <c r="S549" s="43" t="s">
        <v>4265</v>
      </c>
      <c r="T549" s="32">
        <f t="shared" si="278"/>
        <v>26</v>
      </c>
      <c r="U549" s="32" t="str">
        <f t="shared" si="279"/>
        <v>ROM26</v>
      </c>
    </row>
    <row r="550" spans="5:21" x14ac:dyDescent="0.2">
      <c r="E550" s="32" t="str">
        <f t="shared" ref="E550:H550" si="302">E545</f>
        <v>Y</v>
      </c>
      <c r="F550" s="32" t="str">
        <f t="shared" si="302"/>
        <v>O</v>
      </c>
      <c r="G550" s="32" t="str">
        <f t="shared" si="302"/>
        <v>W</v>
      </c>
      <c r="H550" s="33" t="str">
        <f t="shared" si="302"/>
        <v>Mid</v>
      </c>
      <c r="I550" s="41">
        <f>I545+VLOOKUP(H550,Schedule!$B$33:$C$36,2,0)/24/60</f>
        <v>0.41875000000000001</v>
      </c>
      <c r="J550" s="30" t="str">
        <f t="shared" si="271"/>
        <v>YOW</v>
      </c>
      <c r="N550" s="43" t="s">
        <v>4252</v>
      </c>
      <c r="O550" s="43" t="s">
        <v>4253</v>
      </c>
      <c r="P550" s="43" t="s">
        <v>28</v>
      </c>
      <c r="Q550" s="32" t="s">
        <v>37</v>
      </c>
      <c r="R550" s="44">
        <v>0.85624999999999996</v>
      </c>
      <c r="S550" s="43" t="s">
        <v>4265</v>
      </c>
      <c r="T550" s="32">
        <f t="shared" si="278"/>
        <v>27</v>
      </c>
      <c r="U550" s="32" t="str">
        <f t="shared" si="279"/>
        <v>ROM27</v>
      </c>
    </row>
    <row r="551" spans="5:21" x14ac:dyDescent="0.2">
      <c r="E551" s="32" t="str">
        <f t="shared" ref="E551:H551" si="303">E546</f>
        <v>Y</v>
      </c>
      <c r="F551" s="32" t="str">
        <f t="shared" si="303"/>
        <v>O</v>
      </c>
      <c r="G551" s="32" t="str">
        <f t="shared" si="303"/>
        <v>X</v>
      </c>
      <c r="H551" s="33" t="str">
        <f t="shared" si="303"/>
        <v>Mid</v>
      </c>
      <c r="I551" s="41">
        <f>I546+VLOOKUP(H551,Schedule!$B$33:$C$36,2,0)/24/60</f>
        <v>0.42222222222222222</v>
      </c>
      <c r="J551" s="30" t="str">
        <f t="shared" si="271"/>
        <v>YOX</v>
      </c>
      <c r="N551" s="43" t="s">
        <v>4252</v>
      </c>
      <c r="O551" s="43" t="s">
        <v>4253</v>
      </c>
      <c r="P551" s="43" t="s">
        <v>28</v>
      </c>
      <c r="Q551" s="32" t="s">
        <v>37</v>
      </c>
      <c r="R551" s="44">
        <v>0.89791666666666659</v>
      </c>
      <c r="S551" s="43" t="s">
        <v>4265</v>
      </c>
      <c r="T551" s="32">
        <f t="shared" si="278"/>
        <v>28</v>
      </c>
      <c r="U551" s="32" t="str">
        <f t="shared" si="279"/>
        <v>ROM28</v>
      </c>
    </row>
    <row r="552" spans="5:21" x14ac:dyDescent="0.2">
      <c r="E552" s="32" t="str">
        <f t="shared" ref="E552:H552" si="304">E547</f>
        <v>Y</v>
      </c>
      <c r="F552" s="32" t="str">
        <f t="shared" si="304"/>
        <v>O</v>
      </c>
      <c r="G552" s="32" t="str">
        <f t="shared" si="304"/>
        <v>Y</v>
      </c>
      <c r="H552" s="33" t="str">
        <f t="shared" si="304"/>
        <v>Mid</v>
      </c>
      <c r="I552" s="41">
        <f>I547+VLOOKUP(H552,Schedule!$B$33:$C$36,2,0)/24/60</f>
        <v>0.42777777777777776</v>
      </c>
      <c r="J552" s="30" t="str">
        <f t="shared" si="271"/>
        <v>YOY</v>
      </c>
      <c r="N552" s="43" t="s">
        <v>4252</v>
      </c>
      <c r="O552" s="43" t="s">
        <v>4253</v>
      </c>
      <c r="P552" s="43" t="s">
        <v>28</v>
      </c>
      <c r="Q552" s="32" t="s">
        <v>37</v>
      </c>
      <c r="R552" s="44">
        <v>0.93958333333333321</v>
      </c>
      <c r="S552" s="43" t="s">
        <v>4265</v>
      </c>
      <c r="T552" s="32">
        <f t="shared" si="278"/>
        <v>29</v>
      </c>
      <c r="U552" s="32" t="str">
        <f t="shared" si="279"/>
        <v>ROM29</v>
      </c>
    </row>
    <row r="553" spans="5:21" x14ac:dyDescent="0.2">
      <c r="E553" s="32" t="str">
        <f t="shared" ref="E553:H553" si="305">E548</f>
        <v>Y</v>
      </c>
      <c r="F553" s="32" t="str">
        <f t="shared" si="305"/>
        <v>O</v>
      </c>
      <c r="G553" s="32" t="str">
        <f t="shared" si="305"/>
        <v>Z</v>
      </c>
      <c r="H553" s="33" t="str">
        <f t="shared" si="305"/>
        <v>Mid</v>
      </c>
      <c r="I553" s="41">
        <f>I548+VLOOKUP(H553,Schedule!$B$33:$C$36,2,0)/24/60</f>
        <v>0.43611111111111112</v>
      </c>
      <c r="J553" s="30" t="str">
        <f t="shared" si="271"/>
        <v>YOZ</v>
      </c>
      <c r="N553" s="43" t="s">
        <v>4252</v>
      </c>
      <c r="O553" s="43" t="s">
        <v>4253</v>
      </c>
      <c r="P553" s="43" t="s">
        <v>28</v>
      </c>
      <c r="Q553" s="32" t="s">
        <v>37</v>
      </c>
      <c r="R553" s="44">
        <v>0.98124999999999984</v>
      </c>
      <c r="S553" s="43" t="s">
        <v>4265</v>
      </c>
      <c r="T553" s="32">
        <f t="shared" si="278"/>
        <v>30</v>
      </c>
      <c r="U553" s="32" t="str">
        <f t="shared" si="279"/>
        <v>ROM30</v>
      </c>
    </row>
    <row r="554" spans="5:21" x14ac:dyDescent="0.2">
      <c r="E554" s="32" t="str">
        <f t="shared" ref="E554:H554" si="306">E549</f>
        <v>Y</v>
      </c>
      <c r="F554" s="32" t="str">
        <f t="shared" si="306"/>
        <v>O</v>
      </c>
      <c r="G554" s="32" t="str">
        <f t="shared" si="306"/>
        <v>H</v>
      </c>
      <c r="H554" s="33" t="str">
        <f t="shared" si="306"/>
        <v>Mid</v>
      </c>
      <c r="I554" s="41">
        <f>I549+VLOOKUP(H554,Schedule!$B$33:$C$36,2,0)/24/60</f>
        <v>0.4375</v>
      </c>
      <c r="J554" s="30" t="str">
        <f t="shared" si="271"/>
        <v>YOH</v>
      </c>
      <c r="N554" s="32" t="s">
        <v>42</v>
      </c>
      <c r="O554" s="32" t="s">
        <v>32</v>
      </c>
      <c r="P554" s="32" t="s">
        <v>33</v>
      </c>
      <c r="Q554" s="32" t="s">
        <v>34</v>
      </c>
      <c r="R554" s="44">
        <v>0.31111111111111112</v>
      </c>
      <c r="S554" s="43" t="s">
        <v>4270</v>
      </c>
      <c r="T554" s="32">
        <f t="shared" si="278"/>
        <v>1</v>
      </c>
      <c r="U554" s="32" t="str">
        <f t="shared" si="279"/>
        <v>YIH1</v>
      </c>
    </row>
    <row r="555" spans="5:21" x14ac:dyDescent="0.2">
      <c r="E555" s="32" t="str">
        <f t="shared" ref="E555:H555" si="307">E550</f>
        <v>Y</v>
      </c>
      <c r="F555" s="32" t="str">
        <f t="shared" si="307"/>
        <v>O</v>
      </c>
      <c r="G555" s="32" t="str">
        <f t="shared" si="307"/>
        <v>W</v>
      </c>
      <c r="H555" s="33" t="str">
        <f t="shared" si="307"/>
        <v>Mid</v>
      </c>
      <c r="I555" s="41">
        <f>I550+VLOOKUP(H555,Schedule!$B$33:$C$36,2,0)/24/60</f>
        <v>0.43958333333333333</v>
      </c>
      <c r="J555" s="30" t="str">
        <f t="shared" si="271"/>
        <v>YOW</v>
      </c>
      <c r="N555" s="32" t="s">
        <v>42</v>
      </c>
      <c r="O555" s="32" t="s">
        <v>32</v>
      </c>
      <c r="P555" s="32" t="s">
        <v>33</v>
      </c>
      <c r="Q555" s="32" t="s">
        <v>34</v>
      </c>
      <c r="R555" s="44">
        <v>0.32500000000000001</v>
      </c>
      <c r="S555" s="43" t="s">
        <v>4270</v>
      </c>
      <c r="T555" s="32">
        <f t="shared" si="278"/>
        <v>2</v>
      </c>
      <c r="U555" s="32" t="str">
        <f t="shared" si="279"/>
        <v>YIH2</v>
      </c>
    </row>
    <row r="556" spans="5:21" x14ac:dyDescent="0.2">
      <c r="E556" s="32" t="str">
        <f t="shared" ref="E556:H556" si="308">E551</f>
        <v>Y</v>
      </c>
      <c r="F556" s="32" t="str">
        <f t="shared" si="308"/>
        <v>O</v>
      </c>
      <c r="G556" s="32" t="str">
        <f t="shared" si="308"/>
        <v>X</v>
      </c>
      <c r="H556" s="33" t="str">
        <f t="shared" si="308"/>
        <v>Mid</v>
      </c>
      <c r="I556" s="41">
        <f>I551+VLOOKUP(H556,Schedule!$B$33:$C$36,2,0)/24/60</f>
        <v>0.44305555555555554</v>
      </c>
      <c r="J556" s="30" t="str">
        <f t="shared" si="271"/>
        <v>YOX</v>
      </c>
      <c r="N556" s="32" t="s">
        <v>42</v>
      </c>
      <c r="O556" s="32" t="s">
        <v>32</v>
      </c>
      <c r="P556" s="32" t="s">
        <v>33</v>
      </c>
      <c r="Q556" s="32" t="s">
        <v>34</v>
      </c>
      <c r="R556" s="44">
        <v>0.33888888888888891</v>
      </c>
      <c r="S556" s="43" t="s">
        <v>4270</v>
      </c>
      <c r="T556" s="32">
        <f t="shared" si="278"/>
        <v>3</v>
      </c>
      <c r="U556" s="32" t="str">
        <f t="shared" si="279"/>
        <v>YIH3</v>
      </c>
    </row>
    <row r="557" spans="5:21" x14ac:dyDescent="0.2">
      <c r="E557" s="32" t="str">
        <f t="shared" ref="E557:H557" si="309">E552</f>
        <v>Y</v>
      </c>
      <c r="F557" s="32" t="str">
        <f t="shared" si="309"/>
        <v>O</v>
      </c>
      <c r="G557" s="32" t="str">
        <f t="shared" si="309"/>
        <v>Y</v>
      </c>
      <c r="H557" s="33" t="str">
        <f t="shared" si="309"/>
        <v>Mid</v>
      </c>
      <c r="I557" s="41">
        <f>I552+VLOOKUP(H557,Schedule!$B$33:$C$36,2,0)/24/60</f>
        <v>0.44861111111111107</v>
      </c>
      <c r="J557" s="30" t="str">
        <f t="shared" si="271"/>
        <v>YOY</v>
      </c>
      <c r="N557" s="32" t="s">
        <v>42</v>
      </c>
      <c r="O557" s="32" t="s">
        <v>32</v>
      </c>
      <c r="P557" s="32" t="s">
        <v>33</v>
      </c>
      <c r="Q557" s="32" t="s">
        <v>34</v>
      </c>
      <c r="R557" s="44">
        <v>0.3527777777777778</v>
      </c>
      <c r="S557" s="43" t="s">
        <v>4270</v>
      </c>
      <c r="T557" s="32">
        <f t="shared" si="278"/>
        <v>4</v>
      </c>
      <c r="U557" s="32" t="str">
        <f t="shared" si="279"/>
        <v>YIH4</v>
      </c>
    </row>
    <row r="558" spans="5:21" x14ac:dyDescent="0.2">
      <c r="E558" s="32" t="str">
        <f t="shared" ref="E558:H558" si="310">E553</f>
        <v>Y</v>
      </c>
      <c r="F558" s="32" t="str">
        <f t="shared" si="310"/>
        <v>O</v>
      </c>
      <c r="G558" s="32" t="str">
        <f t="shared" si="310"/>
        <v>Z</v>
      </c>
      <c r="H558" s="33" t="str">
        <f t="shared" si="310"/>
        <v>Mid</v>
      </c>
      <c r="I558" s="41">
        <f>I553+VLOOKUP(H558,Schedule!$B$33:$C$36,2,0)/24/60</f>
        <v>0.45694444444444443</v>
      </c>
      <c r="J558" s="30" t="str">
        <f t="shared" si="271"/>
        <v>YOZ</v>
      </c>
      <c r="N558" s="32" t="s">
        <v>42</v>
      </c>
      <c r="O558" s="32" t="s">
        <v>32</v>
      </c>
      <c r="P558" s="32" t="s">
        <v>33</v>
      </c>
      <c r="Q558" s="32" t="s">
        <v>34</v>
      </c>
      <c r="R558" s="44">
        <v>0.3666666666666667</v>
      </c>
      <c r="S558" s="43" t="s">
        <v>4270</v>
      </c>
      <c r="T558" s="32">
        <f t="shared" si="278"/>
        <v>5</v>
      </c>
      <c r="U558" s="32" t="str">
        <f t="shared" si="279"/>
        <v>YIH5</v>
      </c>
    </row>
    <row r="559" spans="5:21" x14ac:dyDescent="0.2">
      <c r="E559" s="32" t="str">
        <f t="shared" ref="E559:H559" si="311">E554</f>
        <v>Y</v>
      </c>
      <c r="F559" s="32" t="str">
        <f t="shared" si="311"/>
        <v>O</v>
      </c>
      <c r="G559" s="32" t="str">
        <f t="shared" si="311"/>
        <v>H</v>
      </c>
      <c r="H559" s="33" t="str">
        <f t="shared" si="311"/>
        <v>Mid</v>
      </c>
      <c r="I559" s="41">
        <f>I554+VLOOKUP(H559,Schedule!$B$33:$C$36,2,0)/24/60</f>
        <v>0.45833333333333331</v>
      </c>
      <c r="J559" s="30" t="str">
        <f t="shared" si="271"/>
        <v>YOH</v>
      </c>
      <c r="N559" s="32" t="s">
        <v>42</v>
      </c>
      <c r="O559" s="32" t="s">
        <v>32</v>
      </c>
      <c r="P559" s="32" t="s">
        <v>33</v>
      </c>
      <c r="Q559" s="32" t="s">
        <v>34</v>
      </c>
      <c r="R559" s="44">
        <v>0.38055555555555559</v>
      </c>
      <c r="S559" s="43" t="s">
        <v>4270</v>
      </c>
      <c r="T559" s="32">
        <f t="shared" si="278"/>
        <v>6</v>
      </c>
      <c r="U559" s="32" t="str">
        <f t="shared" si="279"/>
        <v>YIH6</v>
      </c>
    </row>
    <row r="560" spans="5:21" x14ac:dyDescent="0.2">
      <c r="E560" s="32" t="str">
        <f t="shared" ref="E560:H560" si="312">E555</f>
        <v>Y</v>
      </c>
      <c r="F560" s="32" t="str">
        <f t="shared" si="312"/>
        <v>O</v>
      </c>
      <c r="G560" s="32" t="str">
        <f t="shared" si="312"/>
        <v>W</v>
      </c>
      <c r="H560" s="33" t="str">
        <f t="shared" si="312"/>
        <v>Mid</v>
      </c>
      <c r="I560" s="41">
        <f>I555+VLOOKUP(H560,Schedule!$B$33:$C$36,2,0)/24/60</f>
        <v>0.46041666666666664</v>
      </c>
      <c r="J560" s="30" t="str">
        <f t="shared" si="271"/>
        <v>YOW</v>
      </c>
      <c r="N560" s="32" t="s">
        <v>42</v>
      </c>
      <c r="O560" s="32" t="s">
        <v>32</v>
      </c>
      <c r="P560" s="32" t="s">
        <v>33</v>
      </c>
      <c r="Q560" s="32" t="s">
        <v>35</v>
      </c>
      <c r="R560" s="44">
        <v>0.39444444444444449</v>
      </c>
      <c r="S560" s="43" t="s">
        <v>4270</v>
      </c>
      <c r="T560" s="32">
        <f t="shared" si="278"/>
        <v>7</v>
      </c>
      <c r="U560" s="32" t="str">
        <f t="shared" si="279"/>
        <v>YIH7</v>
      </c>
    </row>
    <row r="561" spans="5:21" x14ac:dyDescent="0.2">
      <c r="E561" s="32" t="str">
        <f t="shared" ref="E561:H561" si="313">E556</f>
        <v>Y</v>
      </c>
      <c r="F561" s="32" t="str">
        <f t="shared" si="313"/>
        <v>O</v>
      </c>
      <c r="G561" s="32" t="str">
        <f t="shared" si="313"/>
        <v>X</v>
      </c>
      <c r="H561" s="33" t="str">
        <f t="shared" si="313"/>
        <v>Mid</v>
      </c>
      <c r="I561" s="41">
        <f>I556+VLOOKUP(H561,Schedule!$B$33:$C$36,2,0)/24/60</f>
        <v>0.46388888888888885</v>
      </c>
      <c r="J561" s="30" t="str">
        <f t="shared" si="271"/>
        <v>YOX</v>
      </c>
      <c r="N561" s="32" t="s">
        <v>42</v>
      </c>
      <c r="O561" s="32" t="s">
        <v>32</v>
      </c>
      <c r="P561" s="32" t="s">
        <v>33</v>
      </c>
      <c r="Q561" s="32" t="s">
        <v>35</v>
      </c>
      <c r="R561" s="44">
        <v>0.4152777777777778</v>
      </c>
      <c r="S561" s="43" t="s">
        <v>4270</v>
      </c>
      <c r="T561" s="32">
        <f t="shared" si="278"/>
        <v>8</v>
      </c>
      <c r="U561" s="32" t="str">
        <f t="shared" si="279"/>
        <v>YIH8</v>
      </c>
    </row>
    <row r="562" spans="5:21" x14ac:dyDescent="0.2">
      <c r="E562" s="32" t="str">
        <f t="shared" ref="E562:H562" si="314">E557</f>
        <v>Y</v>
      </c>
      <c r="F562" s="32" t="str">
        <f t="shared" si="314"/>
        <v>O</v>
      </c>
      <c r="G562" s="32" t="str">
        <f t="shared" si="314"/>
        <v>Y</v>
      </c>
      <c r="H562" s="33" t="str">
        <f t="shared" si="314"/>
        <v>Mid</v>
      </c>
      <c r="I562" s="41">
        <f>I557+VLOOKUP(H562,Schedule!$B$33:$C$36,2,0)/24/60</f>
        <v>0.46944444444444439</v>
      </c>
      <c r="J562" s="30" t="str">
        <f t="shared" si="271"/>
        <v>YOY</v>
      </c>
      <c r="N562" s="32" t="s">
        <v>42</v>
      </c>
      <c r="O562" s="32" t="s">
        <v>32</v>
      </c>
      <c r="P562" s="32" t="s">
        <v>33</v>
      </c>
      <c r="Q562" s="32" t="s">
        <v>35</v>
      </c>
      <c r="R562" s="44">
        <v>0.43611111111111112</v>
      </c>
      <c r="S562" s="43" t="s">
        <v>4270</v>
      </c>
      <c r="T562" s="32">
        <f t="shared" si="278"/>
        <v>9</v>
      </c>
      <c r="U562" s="32" t="str">
        <f t="shared" si="279"/>
        <v>YIH9</v>
      </c>
    </row>
    <row r="563" spans="5:21" x14ac:dyDescent="0.2">
      <c r="E563" s="32" t="str">
        <f t="shared" ref="E563:H563" si="315">E558</f>
        <v>Y</v>
      </c>
      <c r="F563" s="32" t="str">
        <f t="shared" si="315"/>
        <v>O</v>
      </c>
      <c r="G563" s="32" t="str">
        <f t="shared" si="315"/>
        <v>Z</v>
      </c>
      <c r="H563" s="33" t="str">
        <f t="shared" si="315"/>
        <v>Mid</v>
      </c>
      <c r="I563" s="41">
        <f>I558+VLOOKUP(H563,Schedule!$B$33:$C$36,2,0)/24/60</f>
        <v>0.47777777777777775</v>
      </c>
      <c r="J563" s="30" t="str">
        <f t="shared" si="271"/>
        <v>YOZ</v>
      </c>
      <c r="N563" s="32" t="s">
        <v>42</v>
      </c>
      <c r="O563" s="32" t="s">
        <v>32</v>
      </c>
      <c r="P563" s="32" t="s">
        <v>33</v>
      </c>
      <c r="Q563" s="32" t="s">
        <v>35</v>
      </c>
      <c r="R563" s="44">
        <v>0.45694444444444443</v>
      </c>
      <c r="S563" s="43" t="s">
        <v>4270</v>
      </c>
      <c r="T563" s="32">
        <f t="shared" si="278"/>
        <v>10</v>
      </c>
      <c r="U563" s="32" t="str">
        <f t="shared" si="279"/>
        <v>YIH10</v>
      </c>
    </row>
    <row r="564" spans="5:21" x14ac:dyDescent="0.2">
      <c r="E564" s="32" t="str">
        <f t="shared" ref="E564:H564" si="316">E559</f>
        <v>Y</v>
      </c>
      <c r="F564" s="32" t="str">
        <f t="shared" si="316"/>
        <v>O</v>
      </c>
      <c r="G564" s="32" t="str">
        <f t="shared" si="316"/>
        <v>H</v>
      </c>
      <c r="H564" s="33" t="str">
        <f t="shared" si="316"/>
        <v>Mid</v>
      </c>
      <c r="I564" s="41">
        <f>I559+VLOOKUP(H564,Schedule!$B$33:$C$36,2,0)/24/60</f>
        <v>0.47916666666666663</v>
      </c>
      <c r="J564" s="30" t="str">
        <f t="shared" si="271"/>
        <v>YOH</v>
      </c>
      <c r="N564" s="32" t="s">
        <v>42</v>
      </c>
      <c r="O564" s="32" t="s">
        <v>32</v>
      </c>
      <c r="P564" s="32" t="s">
        <v>33</v>
      </c>
      <c r="Q564" s="32" t="s">
        <v>35</v>
      </c>
      <c r="R564" s="44">
        <v>0.47777777777777775</v>
      </c>
      <c r="S564" s="43" t="s">
        <v>4270</v>
      </c>
      <c r="T564" s="32">
        <f t="shared" si="278"/>
        <v>11</v>
      </c>
      <c r="U564" s="32" t="str">
        <f t="shared" si="279"/>
        <v>YIH11</v>
      </c>
    </row>
    <row r="565" spans="5:21" x14ac:dyDescent="0.2">
      <c r="E565" s="32" t="str">
        <f t="shared" ref="E565:H565" si="317">E560</f>
        <v>Y</v>
      </c>
      <c r="F565" s="32" t="str">
        <f t="shared" si="317"/>
        <v>O</v>
      </c>
      <c r="G565" s="32" t="str">
        <f t="shared" si="317"/>
        <v>W</v>
      </c>
      <c r="H565" s="33" t="str">
        <f t="shared" si="317"/>
        <v>Mid</v>
      </c>
      <c r="I565" s="41">
        <f>I560+VLOOKUP(H565,Schedule!$B$33:$C$36,2,0)/24/60</f>
        <v>0.48124999999999996</v>
      </c>
      <c r="J565" s="30" t="str">
        <f t="shared" si="271"/>
        <v>YOW</v>
      </c>
      <c r="N565" s="32" t="s">
        <v>42</v>
      </c>
      <c r="O565" s="32" t="s">
        <v>32</v>
      </c>
      <c r="P565" s="32" t="s">
        <v>33</v>
      </c>
      <c r="Q565" s="32" t="s">
        <v>35</v>
      </c>
      <c r="R565" s="44">
        <v>0.49861111111111106</v>
      </c>
      <c r="S565" s="43" t="s">
        <v>4270</v>
      </c>
      <c r="T565" s="32">
        <f t="shared" si="278"/>
        <v>12</v>
      </c>
      <c r="U565" s="32" t="str">
        <f t="shared" si="279"/>
        <v>YIH12</v>
      </c>
    </row>
    <row r="566" spans="5:21" x14ac:dyDescent="0.2">
      <c r="E566" s="32" t="str">
        <f t="shared" ref="E566:H566" si="318">E561</f>
        <v>Y</v>
      </c>
      <c r="F566" s="32" t="str">
        <f t="shared" si="318"/>
        <v>O</v>
      </c>
      <c r="G566" s="32" t="str">
        <f t="shared" si="318"/>
        <v>X</v>
      </c>
      <c r="H566" s="33" t="str">
        <f t="shared" si="318"/>
        <v>Mid</v>
      </c>
      <c r="I566" s="41">
        <f>I561+VLOOKUP(H566,Schedule!$B$33:$C$36,2,0)/24/60</f>
        <v>0.48472222222222217</v>
      </c>
      <c r="J566" s="30" t="str">
        <f t="shared" si="271"/>
        <v>YOX</v>
      </c>
      <c r="N566" s="32" t="s">
        <v>42</v>
      </c>
      <c r="O566" s="32" t="s">
        <v>32</v>
      </c>
      <c r="P566" s="32" t="s">
        <v>33</v>
      </c>
      <c r="Q566" s="32" t="s">
        <v>35</v>
      </c>
      <c r="R566" s="44">
        <v>0.51944444444444438</v>
      </c>
      <c r="S566" s="43" t="s">
        <v>4270</v>
      </c>
      <c r="T566" s="32">
        <f t="shared" si="278"/>
        <v>13</v>
      </c>
      <c r="U566" s="32" t="str">
        <f t="shared" si="279"/>
        <v>YIH13</v>
      </c>
    </row>
    <row r="567" spans="5:21" x14ac:dyDescent="0.2">
      <c r="E567" s="32" t="str">
        <f t="shared" ref="E567:H567" si="319">E562</f>
        <v>Y</v>
      </c>
      <c r="F567" s="32" t="str">
        <f t="shared" si="319"/>
        <v>O</v>
      </c>
      <c r="G567" s="32" t="str">
        <f t="shared" si="319"/>
        <v>Y</v>
      </c>
      <c r="H567" s="33" t="str">
        <f t="shared" si="319"/>
        <v>Mid</v>
      </c>
      <c r="I567" s="41">
        <f>I562+VLOOKUP(H567,Schedule!$B$33:$C$36,2,0)/24/60</f>
        <v>0.4902777777777777</v>
      </c>
      <c r="J567" s="30" t="str">
        <f t="shared" si="271"/>
        <v>YOY</v>
      </c>
      <c r="N567" s="32" t="s">
        <v>42</v>
      </c>
      <c r="O567" s="32" t="s">
        <v>32</v>
      </c>
      <c r="P567" s="32" t="s">
        <v>33</v>
      </c>
      <c r="Q567" s="32" t="s">
        <v>35</v>
      </c>
      <c r="R567" s="44">
        <v>0.54027777777777775</v>
      </c>
      <c r="S567" s="43" t="s">
        <v>4270</v>
      </c>
      <c r="T567" s="32">
        <f t="shared" si="278"/>
        <v>14</v>
      </c>
      <c r="U567" s="32" t="str">
        <f t="shared" si="279"/>
        <v>YIH14</v>
      </c>
    </row>
    <row r="568" spans="5:21" x14ac:dyDescent="0.2">
      <c r="E568" s="32" t="str">
        <f t="shared" ref="E568:H568" si="320">E563</f>
        <v>Y</v>
      </c>
      <c r="F568" s="32" t="str">
        <f t="shared" si="320"/>
        <v>O</v>
      </c>
      <c r="G568" s="32" t="str">
        <f t="shared" si="320"/>
        <v>Z</v>
      </c>
      <c r="H568" s="33" t="str">
        <f t="shared" si="320"/>
        <v>Mid</v>
      </c>
      <c r="I568" s="41">
        <f>I563+VLOOKUP(H568,Schedule!$B$33:$C$36,2,0)/24/60</f>
        <v>0.49861111111111106</v>
      </c>
      <c r="J568" s="30" t="str">
        <f t="shared" si="271"/>
        <v>YOZ</v>
      </c>
      <c r="N568" s="32" t="s">
        <v>42</v>
      </c>
      <c r="O568" s="32" t="s">
        <v>32</v>
      </c>
      <c r="P568" s="32" t="s">
        <v>33</v>
      </c>
      <c r="Q568" s="32" t="s">
        <v>35</v>
      </c>
      <c r="R568" s="44">
        <v>0.56111111111111112</v>
      </c>
      <c r="S568" s="43" t="s">
        <v>4270</v>
      </c>
      <c r="T568" s="32">
        <f t="shared" si="278"/>
        <v>15</v>
      </c>
      <c r="U568" s="32" t="str">
        <f t="shared" si="279"/>
        <v>YIH15</v>
      </c>
    </row>
    <row r="569" spans="5:21" x14ac:dyDescent="0.2">
      <c r="E569" s="32" t="str">
        <f t="shared" ref="E569:H569" si="321">E564</f>
        <v>Y</v>
      </c>
      <c r="F569" s="32" t="str">
        <f t="shared" si="321"/>
        <v>O</v>
      </c>
      <c r="G569" s="32" t="str">
        <f t="shared" si="321"/>
        <v>H</v>
      </c>
      <c r="H569" s="33" t="str">
        <f t="shared" si="321"/>
        <v>Mid</v>
      </c>
      <c r="I569" s="41">
        <f>I564+VLOOKUP(H569,Schedule!$B$33:$C$36,2,0)/24/60</f>
        <v>0.49999999999999994</v>
      </c>
      <c r="J569" s="30" t="str">
        <f t="shared" si="271"/>
        <v>YOH</v>
      </c>
      <c r="N569" s="32" t="s">
        <v>42</v>
      </c>
      <c r="O569" s="32" t="s">
        <v>32</v>
      </c>
      <c r="P569" s="32" t="s">
        <v>33</v>
      </c>
      <c r="Q569" s="32" t="s">
        <v>35</v>
      </c>
      <c r="R569" s="44">
        <v>0.58194444444444449</v>
      </c>
      <c r="S569" s="43" t="s">
        <v>4270</v>
      </c>
      <c r="T569" s="32">
        <f t="shared" si="278"/>
        <v>16</v>
      </c>
      <c r="U569" s="32" t="str">
        <f t="shared" si="279"/>
        <v>YIH16</v>
      </c>
    </row>
    <row r="570" spans="5:21" x14ac:dyDescent="0.2">
      <c r="E570" s="32" t="str">
        <f t="shared" ref="E570:H570" si="322">E565</f>
        <v>Y</v>
      </c>
      <c r="F570" s="32" t="str">
        <f t="shared" si="322"/>
        <v>O</v>
      </c>
      <c r="G570" s="32" t="str">
        <f t="shared" si="322"/>
        <v>W</v>
      </c>
      <c r="H570" s="33" t="str">
        <f t="shared" si="322"/>
        <v>Mid</v>
      </c>
      <c r="I570" s="41">
        <f>I565+VLOOKUP(H570,Schedule!$B$33:$C$36,2,0)/24/60</f>
        <v>0.50208333333333333</v>
      </c>
      <c r="J570" s="30" t="str">
        <f t="shared" si="271"/>
        <v>YOW</v>
      </c>
      <c r="N570" s="32" t="s">
        <v>42</v>
      </c>
      <c r="O570" s="32" t="s">
        <v>32</v>
      </c>
      <c r="P570" s="32" t="s">
        <v>33</v>
      </c>
      <c r="Q570" s="32" t="s">
        <v>35</v>
      </c>
      <c r="R570" s="44">
        <v>0.60277777777777786</v>
      </c>
      <c r="S570" s="43" t="s">
        <v>4270</v>
      </c>
      <c r="T570" s="32">
        <f t="shared" si="278"/>
        <v>17</v>
      </c>
      <c r="U570" s="32" t="str">
        <f t="shared" si="279"/>
        <v>YIH17</v>
      </c>
    </row>
    <row r="571" spans="5:21" x14ac:dyDescent="0.2">
      <c r="E571" s="32" t="str">
        <f t="shared" ref="E571:H571" si="323">E566</f>
        <v>Y</v>
      </c>
      <c r="F571" s="32" t="str">
        <f t="shared" si="323"/>
        <v>O</v>
      </c>
      <c r="G571" s="32" t="str">
        <f t="shared" si="323"/>
        <v>X</v>
      </c>
      <c r="H571" s="33" t="str">
        <f t="shared" si="323"/>
        <v>Mid</v>
      </c>
      <c r="I571" s="41">
        <f>I566+VLOOKUP(H571,Schedule!$B$33:$C$36,2,0)/24/60</f>
        <v>0.50555555555555554</v>
      </c>
      <c r="J571" s="30" t="str">
        <f t="shared" si="271"/>
        <v>YOX</v>
      </c>
      <c r="N571" s="32" t="s">
        <v>42</v>
      </c>
      <c r="O571" s="32" t="s">
        <v>32</v>
      </c>
      <c r="P571" s="32" t="s">
        <v>33</v>
      </c>
      <c r="Q571" s="32" t="s">
        <v>35</v>
      </c>
      <c r="R571" s="44">
        <v>0.62361111111111123</v>
      </c>
      <c r="S571" s="43" t="s">
        <v>4270</v>
      </c>
      <c r="T571" s="32">
        <f t="shared" si="278"/>
        <v>18</v>
      </c>
      <c r="U571" s="32" t="str">
        <f t="shared" si="279"/>
        <v>YIH18</v>
      </c>
    </row>
    <row r="572" spans="5:21" x14ac:dyDescent="0.2">
      <c r="E572" s="32" t="str">
        <f t="shared" ref="E572:H572" si="324">E567</f>
        <v>Y</v>
      </c>
      <c r="F572" s="32" t="str">
        <f t="shared" si="324"/>
        <v>O</v>
      </c>
      <c r="G572" s="32" t="str">
        <f t="shared" si="324"/>
        <v>Y</v>
      </c>
      <c r="H572" s="33" t="str">
        <f t="shared" si="324"/>
        <v>Mid</v>
      </c>
      <c r="I572" s="41">
        <f>I567+VLOOKUP(H572,Schedule!$B$33:$C$36,2,0)/24/60</f>
        <v>0.51111111111111107</v>
      </c>
      <c r="J572" s="30" t="str">
        <f t="shared" si="271"/>
        <v>YOY</v>
      </c>
      <c r="N572" s="32" t="s">
        <v>42</v>
      </c>
      <c r="O572" s="32" t="s">
        <v>32</v>
      </c>
      <c r="P572" s="32" t="s">
        <v>33</v>
      </c>
      <c r="Q572" s="32" t="s">
        <v>35</v>
      </c>
      <c r="R572" s="44">
        <v>0.6444444444444446</v>
      </c>
      <c r="S572" s="43" t="s">
        <v>4270</v>
      </c>
      <c r="T572" s="32">
        <f t="shared" si="278"/>
        <v>19</v>
      </c>
      <c r="U572" s="32" t="str">
        <f t="shared" si="279"/>
        <v>YIH19</v>
      </c>
    </row>
    <row r="573" spans="5:21" x14ac:dyDescent="0.2">
      <c r="E573" s="32" t="str">
        <f t="shared" ref="E573:H573" si="325">E568</f>
        <v>Y</v>
      </c>
      <c r="F573" s="32" t="str">
        <f t="shared" si="325"/>
        <v>O</v>
      </c>
      <c r="G573" s="32" t="str">
        <f t="shared" si="325"/>
        <v>Z</v>
      </c>
      <c r="H573" s="33" t="str">
        <f t="shared" si="325"/>
        <v>Mid</v>
      </c>
      <c r="I573" s="41">
        <f>I568+VLOOKUP(H573,Schedule!$B$33:$C$36,2,0)/24/60</f>
        <v>0.51944444444444438</v>
      </c>
      <c r="J573" s="30" t="str">
        <f t="shared" si="271"/>
        <v>YOZ</v>
      </c>
      <c r="N573" s="32" t="s">
        <v>42</v>
      </c>
      <c r="O573" s="32" t="s">
        <v>32</v>
      </c>
      <c r="P573" s="32" t="s">
        <v>33</v>
      </c>
      <c r="Q573" s="32" t="s">
        <v>35</v>
      </c>
      <c r="R573" s="44">
        <v>0.66527777777777797</v>
      </c>
      <c r="S573" s="43" t="s">
        <v>4270</v>
      </c>
      <c r="T573" s="32">
        <f t="shared" si="278"/>
        <v>20</v>
      </c>
      <c r="U573" s="32" t="str">
        <f t="shared" si="279"/>
        <v>YIH20</v>
      </c>
    </row>
    <row r="574" spans="5:21" x14ac:dyDescent="0.2">
      <c r="E574" s="32" t="str">
        <f t="shared" ref="E574:H574" si="326">E569</f>
        <v>Y</v>
      </c>
      <c r="F574" s="32" t="str">
        <f t="shared" si="326"/>
        <v>O</v>
      </c>
      <c r="G574" s="32" t="str">
        <f t="shared" si="326"/>
        <v>H</v>
      </c>
      <c r="H574" s="33" t="str">
        <f t="shared" si="326"/>
        <v>Mid</v>
      </c>
      <c r="I574" s="41">
        <f>I569+VLOOKUP(H574,Schedule!$B$33:$C$36,2,0)/24/60</f>
        <v>0.52083333333333326</v>
      </c>
      <c r="J574" s="30" t="str">
        <f t="shared" si="271"/>
        <v>YOH</v>
      </c>
      <c r="N574" s="32" t="s">
        <v>42</v>
      </c>
      <c r="O574" s="32" t="s">
        <v>32</v>
      </c>
      <c r="P574" s="32" t="s">
        <v>33</v>
      </c>
      <c r="Q574" s="32" t="s">
        <v>35</v>
      </c>
      <c r="R574" s="44">
        <v>0.68611111111111134</v>
      </c>
      <c r="S574" s="43" t="s">
        <v>4270</v>
      </c>
      <c r="T574" s="32">
        <f t="shared" si="278"/>
        <v>21</v>
      </c>
      <c r="U574" s="32" t="str">
        <f t="shared" si="279"/>
        <v>YIH21</v>
      </c>
    </row>
    <row r="575" spans="5:21" x14ac:dyDescent="0.2">
      <c r="E575" s="32" t="str">
        <f t="shared" ref="E575:H575" si="327">E570</f>
        <v>Y</v>
      </c>
      <c r="F575" s="32" t="str">
        <f t="shared" si="327"/>
        <v>O</v>
      </c>
      <c r="G575" s="32" t="str">
        <f t="shared" si="327"/>
        <v>W</v>
      </c>
      <c r="H575" s="33" t="str">
        <f t="shared" si="327"/>
        <v>Mid</v>
      </c>
      <c r="I575" s="41">
        <f>I570+VLOOKUP(H575,Schedule!$B$33:$C$36,2,0)/24/60</f>
        <v>0.5229166666666667</v>
      </c>
      <c r="J575" s="30" t="str">
        <f t="shared" si="271"/>
        <v>YOW</v>
      </c>
      <c r="N575" s="32" t="s">
        <v>42</v>
      </c>
      <c r="O575" s="32" t="s">
        <v>32</v>
      </c>
      <c r="P575" s="32" t="s">
        <v>33</v>
      </c>
      <c r="Q575" s="32" t="s">
        <v>35</v>
      </c>
      <c r="R575" s="44">
        <v>0.70694444444444471</v>
      </c>
      <c r="S575" s="43" t="s">
        <v>4270</v>
      </c>
      <c r="T575" s="32">
        <f t="shared" si="278"/>
        <v>22</v>
      </c>
      <c r="U575" s="32" t="str">
        <f t="shared" si="279"/>
        <v>YIH22</v>
      </c>
    </row>
    <row r="576" spans="5:21" x14ac:dyDescent="0.2">
      <c r="E576" s="32" t="str">
        <f t="shared" ref="E576:H576" si="328">E571</f>
        <v>Y</v>
      </c>
      <c r="F576" s="32" t="str">
        <f t="shared" si="328"/>
        <v>O</v>
      </c>
      <c r="G576" s="32" t="str">
        <f t="shared" si="328"/>
        <v>X</v>
      </c>
      <c r="H576" s="33" t="str">
        <f t="shared" si="328"/>
        <v>Mid</v>
      </c>
      <c r="I576" s="41">
        <f>I571+VLOOKUP(H576,Schedule!$B$33:$C$36,2,0)/24/60</f>
        <v>0.52638888888888891</v>
      </c>
      <c r="J576" s="30" t="str">
        <f t="shared" si="271"/>
        <v>YOX</v>
      </c>
      <c r="N576" s="32" t="s">
        <v>42</v>
      </c>
      <c r="O576" s="32" t="s">
        <v>32</v>
      </c>
      <c r="P576" s="32" t="s">
        <v>33</v>
      </c>
      <c r="Q576" s="32" t="s">
        <v>36</v>
      </c>
      <c r="R576" s="44">
        <v>0.72777777777777808</v>
      </c>
      <c r="S576" s="43" t="s">
        <v>4270</v>
      </c>
      <c r="T576" s="32">
        <f t="shared" si="278"/>
        <v>23</v>
      </c>
      <c r="U576" s="32" t="str">
        <f t="shared" si="279"/>
        <v>YIH23</v>
      </c>
    </row>
    <row r="577" spans="5:21" x14ac:dyDescent="0.2">
      <c r="E577" s="32" t="str">
        <f t="shared" ref="E577:H577" si="329">E572</f>
        <v>Y</v>
      </c>
      <c r="F577" s="32" t="str">
        <f t="shared" si="329"/>
        <v>O</v>
      </c>
      <c r="G577" s="32" t="str">
        <f t="shared" si="329"/>
        <v>Y</v>
      </c>
      <c r="H577" s="33" t="str">
        <f t="shared" si="329"/>
        <v>Mid</v>
      </c>
      <c r="I577" s="41">
        <f>I572+VLOOKUP(H577,Schedule!$B$33:$C$36,2,0)/24/60</f>
        <v>0.53194444444444444</v>
      </c>
      <c r="J577" s="30" t="str">
        <f t="shared" si="271"/>
        <v>YOY</v>
      </c>
      <c r="N577" s="32" t="s">
        <v>42</v>
      </c>
      <c r="O577" s="32" t="s">
        <v>32</v>
      </c>
      <c r="P577" s="32" t="s">
        <v>33</v>
      </c>
      <c r="Q577" s="32" t="s">
        <v>36</v>
      </c>
      <c r="R577" s="44">
        <v>0.75555555555555587</v>
      </c>
      <c r="S577" s="43" t="s">
        <v>4270</v>
      </c>
      <c r="T577" s="32">
        <f t="shared" si="278"/>
        <v>24</v>
      </c>
      <c r="U577" s="32" t="str">
        <f t="shared" si="279"/>
        <v>YIH24</v>
      </c>
    </row>
    <row r="578" spans="5:21" x14ac:dyDescent="0.2">
      <c r="E578" s="32" t="str">
        <f t="shared" ref="E578:H578" si="330">E573</f>
        <v>Y</v>
      </c>
      <c r="F578" s="32" t="str">
        <f t="shared" si="330"/>
        <v>O</v>
      </c>
      <c r="G578" s="32" t="str">
        <f t="shared" si="330"/>
        <v>Z</v>
      </c>
      <c r="H578" s="33" t="str">
        <f t="shared" si="330"/>
        <v>Mid</v>
      </c>
      <c r="I578" s="41">
        <f>I573+VLOOKUP(H578,Schedule!$B$33:$C$36,2,0)/24/60</f>
        <v>0.54027777777777775</v>
      </c>
      <c r="J578" s="30" t="str">
        <f t="shared" si="271"/>
        <v>YOZ</v>
      </c>
      <c r="N578" s="32" t="s">
        <v>42</v>
      </c>
      <c r="O578" s="32" t="s">
        <v>32</v>
      </c>
      <c r="P578" s="32" t="s">
        <v>33</v>
      </c>
      <c r="Q578" s="32" t="s">
        <v>36</v>
      </c>
      <c r="R578" s="44">
        <v>0.78333333333333366</v>
      </c>
      <c r="S578" s="43" t="s">
        <v>4270</v>
      </c>
      <c r="T578" s="32">
        <f t="shared" si="278"/>
        <v>25</v>
      </c>
      <c r="U578" s="32" t="str">
        <f t="shared" si="279"/>
        <v>YIH25</v>
      </c>
    </row>
    <row r="579" spans="5:21" x14ac:dyDescent="0.2">
      <c r="E579" s="32" t="str">
        <f t="shared" ref="E579:H579" si="331">E574</f>
        <v>Y</v>
      </c>
      <c r="F579" s="32" t="str">
        <f t="shared" si="331"/>
        <v>O</v>
      </c>
      <c r="G579" s="32" t="str">
        <f t="shared" si="331"/>
        <v>H</v>
      </c>
      <c r="H579" s="33" t="str">
        <f t="shared" si="331"/>
        <v>Mid</v>
      </c>
      <c r="I579" s="41">
        <f>I574+VLOOKUP(H579,Schedule!$B$33:$C$36,2,0)/24/60</f>
        <v>0.54166666666666663</v>
      </c>
      <c r="J579" s="30" t="str">
        <f t="shared" si="271"/>
        <v>YOH</v>
      </c>
      <c r="N579" s="32" t="s">
        <v>42</v>
      </c>
      <c r="O579" s="32" t="s">
        <v>32</v>
      </c>
      <c r="P579" s="32" t="s">
        <v>33</v>
      </c>
      <c r="Q579" s="32" t="s">
        <v>37</v>
      </c>
      <c r="R579" s="44">
        <v>0.81111111111111145</v>
      </c>
      <c r="S579" s="43" t="s">
        <v>4270</v>
      </c>
      <c r="T579" s="32">
        <f t="shared" si="278"/>
        <v>26</v>
      </c>
      <c r="U579" s="32" t="str">
        <f t="shared" si="279"/>
        <v>YIH26</v>
      </c>
    </row>
    <row r="580" spans="5:21" x14ac:dyDescent="0.2">
      <c r="E580" s="32" t="str">
        <f t="shared" ref="E580:H580" si="332">E575</f>
        <v>Y</v>
      </c>
      <c r="F580" s="32" t="str">
        <f t="shared" si="332"/>
        <v>O</v>
      </c>
      <c r="G580" s="32" t="str">
        <f t="shared" si="332"/>
        <v>W</v>
      </c>
      <c r="H580" s="33" t="str">
        <f t="shared" si="332"/>
        <v>Mid</v>
      </c>
      <c r="I580" s="41">
        <f>I575+VLOOKUP(H580,Schedule!$B$33:$C$36,2,0)/24/60</f>
        <v>0.54375000000000007</v>
      </c>
      <c r="J580" s="30" t="str">
        <f t="shared" si="271"/>
        <v>YOW</v>
      </c>
      <c r="N580" s="32" t="s">
        <v>42</v>
      </c>
      <c r="O580" s="32" t="s">
        <v>32</v>
      </c>
      <c r="P580" s="32" t="s">
        <v>33</v>
      </c>
      <c r="Q580" s="32" t="s">
        <v>37</v>
      </c>
      <c r="R580" s="44">
        <v>0.85277777777777808</v>
      </c>
      <c r="S580" s="43" t="s">
        <v>4270</v>
      </c>
      <c r="T580" s="32">
        <f t="shared" si="278"/>
        <v>27</v>
      </c>
      <c r="U580" s="32" t="str">
        <f t="shared" si="279"/>
        <v>YIH27</v>
      </c>
    </row>
    <row r="581" spans="5:21" x14ac:dyDescent="0.2">
      <c r="E581" s="32" t="str">
        <f t="shared" ref="E581:H581" si="333">E576</f>
        <v>Y</v>
      </c>
      <c r="F581" s="32" t="str">
        <f t="shared" si="333"/>
        <v>O</v>
      </c>
      <c r="G581" s="32" t="str">
        <f t="shared" si="333"/>
        <v>X</v>
      </c>
      <c r="H581" s="33" t="str">
        <f t="shared" si="333"/>
        <v>Mid</v>
      </c>
      <c r="I581" s="41">
        <f>I576+VLOOKUP(H581,Schedule!$B$33:$C$36,2,0)/24/60</f>
        <v>0.54722222222222228</v>
      </c>
      <c r="J581" s="30" t="str">
        <f t="shared" si="271"/>
        <v>YOX</v>
      </c>
      <c r="N581" s="32" t="s">
        <v>42</v>
      </c>
      <c r="O581" s="32" t="s">
        <v>32</v>
      </c>
      <c r="P581" s="32" t="s">
        <v>33</v>
      </c>
      <c r="Q581" s="32" t="s">
        <v>37</v>
      </c>
      <c r="R581" s="44">
        <v>0.89444444444444471</v>
      </c>
      <c r="S581" s="43" t="s">
        <v>4270</v>
      </c>
      <c r="T581" s="32">
        <f t="shared" si="278"/>
        <v>28</v>
      </c>
      <c r="U581" s="32" t="str">
        <f t="shared" si="279"/>
        <v>YIH28</v>
      </c>
    </row>
    <row r="582" spans="5:21" x14ac:dyDescent="0.2">
      <c r="E582" s="32" t="str">
        <f t="shared" ref="E582:H582" si="334">E577</f>
        <v>Y</v>
      </c>
      <c r="F582" s="32" t="str">
        <f t="shared" si="334"/>
        <v>O</v>
      </c>
      <c r="G582" s="32" t="str">
        <f t="shared" si="334"/>
        <v>Y</v>
      </c>
      <c r="H582" s="33" t="str">
        <f t="shared" si="334"/>
        <v>Mid</v>
      </c>
      <c r="I582" s="41">
        <f>I577+VLOOKUP(H582,Schedule!$B$33:$C$36,2,0)/24/60</f>
        <v>0.55277777777777781</v>
      </c>
      <c r="J582" s="30" t="str">
        <f t="shared" si="271"/>
        <v>YOY</v>
      </c>
      <c r="N582" s="32" t="s">
        <v>42</v>
      </c>
      <c r="O582" s="32" t="s">
        <v>32</v>
      </c>
      <c r="P582" s="32" t="s">
        <v>33</v>
      </c>
      <c r="Q582" s="32" t="s">
        <v>37</v>
      </c>
      <c r="R582" s="44">
        <v>0.93611111111111134</v>
      </c>
      <c r="S582" s="43" t="s">
        <v>4270</v>
      </c>
      <c r="T582" s="32">
        <f t="shared" si="278"/>
        <v>29</v>
      </c>
      <c r="U582" s="32" t="str">
        <f t="shared" si="279"/>
        <v>YIH29</v>
      </c>
    </row>
    <row r="583" spans="5:21" x14ac:dyDescent="0.2">
      <c r="E583" s="32" t="str">
        <f t="shared" ref="E583:H583" si="335">E578</f>
        <v>Y</v>
      </c>
      <c r="F583" s="32" t="str">
        <f t="shared" si="335"/>
        <v>O</v>
      </c>
      <c r="G583" s="32" t="str">
        <f t="shared" si="335"/>
        <v>Z</v>
      </c>
      <c r="H583" s="33" t="str">
        <f t="shared" si="335"/>
        <v>Mid</v>
      </c>
      <c r="I583" s="41">
        <f>I578+VLOOKUP(H583,Schedule!$B$33:$C$36,2,0)/24/60</f>
        <v>0.56111111111111112</v>
      </c>
      <c r="J583" s="30" t="str">
        <f t="shared" si="271"/>
        <v>YOZ</v>
      </c>
      <c r="N583" s="32" t="s">
        <v>42</v>
      </c>
      <c r="O583" s="32" t="s">
        <v>32</v>
      </c>
      <c r="P583" s="32" t="s">
        <v>33</v>
      </c>
      <c r="Q583" s="32" t="s">
        <v>37</v>
      </c>
      <c r="R583" s="44">
        <v>0.97777777777777797</v>
      </c>
      <c r="S583" s="43" t="s">
        <v>4270</v>
      </c>
      <c r="T583" s="32">
        <f t="shared" si="278"/>
        <v>30</v>
      </c>
      <c r="U583" s="32" t="str">
        <f t="shared" si="279"/>
        <v>YIH30</v>
      </c>
    </row>
    <row r="584" spans="5:21" x14ac:dyDescent="0.2">
      <c r="E584" s="32" t="str">
        <f t="shared" ref="E584:H584" si="336">E579</f>
        <v>Y</v>
      </c>
      <c r="F584" s="32" t="str">
        <f t="shared" si="336"/>
        <v>O</v>
      </c>
      <c r="G584" s="32" t="str">
        <f t="shared" si="336"/>
        <v>H</v>
      </c>
      <c r="H584" s="33" t="str">
        <f t="shared" si="336"/>
        <v>Mid</v>
      </c>
      <c r="I584" s="41">
        <f>I579+VLOOKUP(H584,Schedule!$B$33:$C$36,2,0)/24/60</f>
        <v>0.5625</v>
      </c>
      <c r="J584" s="30" t="str">
        <f t="shared" si="271"/>
        <v>YOH</v>
      </c>
      <c r="N584" s="32" t="s">
        <v>42</v>
      </c>
      <c r="O584" s="32" t="s">
        <v>32</v>
      </c>
      <c r="P584" s="32" t="s">
        <v>44</v>
      </c>
      <c r="Q584" s="32" t="s">
        <v>34</v>
      </c>
      <c r="R584" s="44">
        <v>0.30902777777777779</v>
      </c>
      <c r="S584" s="43" t="s">
        <v>4269</v>
      </c>
      <c r="T584" s="32">
        <f t="shared" si="278"/>
        <v>1</v>
      </c>
      <c r="U584" s="32" t="str">
        <f t="shared" si="279"/>
        <v>YIW1</v>
      </c>
    </row>
    <row r="585" spans="5:21" x14ac:dyDescent="0.2">
      <c r="E585" s="32" t="str">
        <f t="shared" ref="E585:H585" si="337">E580</f>
        <v>Y</v>
      </c>
      <c r="F585" s="32" t="str">
        <f t="shared" si="337"/>
        <v>O</v>
      </c>
      <c r="G585" s="32" t="str">
        <f t="shared" si="337"/>
        <v>W</v>
      </c>
      <c r="H585" s="33" t="str">
        <f t="shared" si="337"/>
        <v>Mid</v>
      </c>
      <c r="I585" s="41">
        <f>I580+VLOOKUP(H585,Schedule!$B$33:$C$36,2,0)/24/60</f>
        <v>0.56458333333333344</v>
      </c>
      <c r="J585" s="30" t="str">
        <f t="shared" ref="J585:J648" si="338">E585&amp;F585&amp;G585</f>
        <v>YOW</v>
      </c>
      <c r="N585" s="32" t="s">
        <v>42</v>
      </c>
      <c r="O585" s="32" t="s">
        <v>32</v>
      </c>
      <c r="P585" s="32" t="s">
        <v>44</v>
      </c>
      <c r="Q585" s="32" t="s">
        <v>34</v>
      </c>
      <c r="R585" s="44">
        <v>0.32291666666666669</v>
      </c>
      <c r="S585" s="43" t="s">
        <v>4269</v>
      </c>
      <c r="T585" s="32">
        <f t="shared" si="278"/>
        <v>2</v>
      </c>
      <c r="U585" s="32" t="str">
        <f t="shared" si="279"/>
        <v>YIW2</v>
      </c>
    </row>
    <row r="586" spans="5:21" x14ac:dyDescent="0.2">
      <c r="E586" s="32" t="str">
        <f t="shared" ref="E586:H586" si="339">E581</f>
        <v>Y</v>
      </c>
      <c r="F586" s="32" t="str">
        <f t="shared" si="339"/>
        <v>O</v>
      </c>
      <c r="G586" s="32" t="str">
        <f t="shared" si="339"/>
        <v>X</v>
      </c>
      <c r="H586" s="33" t="str">
        <f t="shared" si="339"/>
        <v>Mid</v>
      </c>
      <c r="I586" s="41">
        <f>I581+VLOOKUP(H586,Schedule!$B$33:$C$36,2,0)/24/60</f>
        <v>0.56805555555555565</v>
      </c>
      <c r="J586" s="30" t="str">
        <f t="shared" si="338"/>
        <v>YOX</v>
      </c>
      <c r="N586" s="32" t="s">
        <v>42</v>
      </c>
      <c r="O586" s="32" t="s">
        <v>32</v>
      </c>
      <c r="P586" s="32" t="s">
        <v>44</v>
      </c>
      <c r="Q586" s="32" t="s">
        <v>34</v>
      </c>
      <c r="R586" s="44">
        <v>0.33680555555555558</v>
      </c>
      <c r="S586" s="43" t="s">
        <v>4269</v>
      </c>
      <c r="T586" s="32">
        <f t="shared" si="278"/>
        <v>3</v>
      </c>
      <c r="U586" s="32" t="str">
        <f t="shared" si="279"/>
        <v>YIW3</v>
      </c>
    </row>
    <row r="587" spans="5:21" x14ac:dyDescent="0.2">
      <c r="E587" s="32" t="str">
        <f t="shared" ref="E587:H587" si="340">E582</f>
        <v>Y</v>
      </c>
      <c r="F587" s="32" t="str">
        <f t="shared" si="340"/>
        <v>O</v>
      </c>
      <c r="G587" s="32" t="str">
        <f t="shared" si="340"/>
        <v>Y</v>
      </c>
      <c r="H587" s="33" t="str">
        <f t="shared" si="340"/>
        <v>Mid</v>
      </c>
      <c r="I587" s="41">
        <f>I582+VLOOKUP(H587,Schedule!$B$33:$C$36,2,0)/24/60</f>
        <v>0.57361111111111118</v>
      </c>
      <c r="J587" s="30" t="str">
        <f t="shared" si="338"/>
        <v>YOY</v>
      </c>
      <c r="N587" s="32" t="s">
        <v>42</v>
      </c>
      <c r="O587" s="32" t="s">
        <v>32</v>
      </c>
      <c r="P587" s="32" t="s">
        <v>44</v>
      </c>
      <c r="Q587" s="32" t="s">
        <v>34</v>
      </c>
      <c r="R587" s="44">
        <v>0.35069444444444448</v>
      </c>
      <c r="S587" s="43" t="s">
        <v>4269</v>
      </c>
      <c r="T587" s="32">
        <f t="shared" si="278"/>
        <v>4</v>
      </c>
      <c r="U587" s="32" t="str">
        <f t="shared" si="279"/>
        <v>YIW4</v>
      </c>
    </row>
    <row r="588" spans="5:21" x14ac:dyDescent="0.2">
      <c r="E588" s="32" t="str">
        <f t="shared" ref="E588:H588" si="341">E583</f>
        <v>Y</v>
      </c>
      <c r="F588" s="32" t="str">
        <f t="shared" si="341"/>
        <v>O</v>
      </c>
      <c r="G588" s="32" t="str">
        <f t="shared" si="341"/>
        <v>Z</v>
      </c>
      <c r="H588" s="33" t="str">
        <f t="shared" si="341"/>
        <v>Mid</v>
      </c>
      <c r="I588" s="41">
        <f>I583+VLOOKUP(H588,Schedule!$B$33:$C$36,2,0)/24/60</f>
        <v>0.58194444444444449</v>
      </c>
      <c r="J588" s="30" t="str">
        <f t="shared" si="338"/>
        <v>YOZ</v>
      </c>
      <c r="N588" s="32" t="s">
        <v>42</v>
      </c>
      <c r="O588" s="32" t="s">
        <v>32</v>
      </c>
      <c r="P588" s="32" t="s">
        <v>44</v>
      </c>
      <c r="Q588" s="32" t="s">
        <v>34</v>
      </c>
      <c r="R588" s="44">
        <v>0.36458333333333337</v>
      </c>
      <c r="S588" s="43" t="s">
        <v>4269</v>
      </c>
      <c r="T588" s="32">
        <f t="shared" si="278"/>
        <v>5</v>
      </c>
      <c r="U588" s="32" t="str">
        <f t="shared" si="279"/>
        <v>YIW5</v>
      </c>
    </row>
    <row r="589" spans="5:21" x14ac:dyDescent="0.2">
      <c r="E589" s="32" t="str">
        <f t="shared" ref="E589:H589" si="342">E584</f>
        <v>Y</v>
      </c>
      <c r="F589" s="32" t="str">
        <f t="shared" si="342"/>
        <v>O</v>
      </c>
      <c r="G589" s="32" t="str">
        <f t="shared" si="342"/>
        <v>H</v>
      </c>
      <c r="H589" s="33" t="str">
        <f t="shared" si="342"/>
        <v>Mid</v>
      </c>
      <c r="I589" s="41">
        <f>I584+VLOOKUP(H589,Schedule!$B$33:$C$36,2,0)/24/60</f>
        <v>0.58333333333333337</v>
      </c>
      <c r="J589" s="30" t="str">
        <f t="shared" si="338"/>
        <v>YOH</v>
      </c>
      <c r="N589" s="32" t="s">
        <v>42</v>
      </c>
      <c r="O589" s="32" t="s">
        <v>32</v>
      </c>
      <c r="P589" s="32" t="s">
        <v>44</v>
      </c>
      <c r="Q589" s="32" t="s">
        <v>34</v>
      </c>
      <c r="R589" s="44">
        <v>0.37847222222222227</v>
      </c>
      <c r="S589" s="43" t="s">
        <v>4269</v>
      </c>
      <c r="T589" s="32">
        <f t="shared" si="278"/>
        <v>6</v>
      </c>
      <c r="U589" s="32" t="str">
        <f t="shared" si="279"/>
        <v>YIW6</v>
      </c>
    </row>
    <row r="590" spans="5:21" x14ac:dyDescent="0.2">
      <c r="E590" s="32" t="str">
        <f t="shared" ref="E590:H590" si="343">E585</f>
        <v>Y</v>
      </c>
      <c r="F590" s="32" t="str">
        <f t="shared" si="343"/>
        <v>O</v>
      </c>
      <c r="G590" s="32" t="str">
        <f t="shared" si="343"/>
        <v>W</v>
      </c>
      <c r="H590" s="33" t="str">
        <f t="shared" si="343"/>
        <v>Mid</v>
      </c>
      <c r="I590" s="41">
        <f>I585+VLOOKUP(H590,Schedule!$B$33:$C$36,2,0)/24/60</f>
        <v>0.58541666666666681</v>
      </c>
      <c r="J590" s="30" t="str">
        <f t="shared" si="338"/>
        <v>YOW</v>
      </c>
      <c r="N590" s="32" t="s">
        <v>42</v>
      </c>
      <c r="O590" s="32" t="s">
        <v>32</v>
      </c>
      <c r="P590" s="32" t="s">
        <v>44</v>
      </c>
      <c r="Q590" s="32" t="s">
        <v>35</v>
      </c>
      <c r="R590" s="44">
        <v>0.39236111111111116</v>
      </c>
      <c r="S590" s="43" t="s">
        <v>4269</v>
      </c>
      <c r="T590" s="32">
        <f t="shared" si="278"/>
        <v>7</v>
      </c>
      <c r="U590" s="32" t="str">
        <f t="shared" si="279"/>
        <v>YIW7</v>
      </c>
    </row>
    <row r="591" spans="5:21" x14ac:dyDescent="0.2">
      <c r="E591" s="32" t="str">
        <f t="shared" ref="E591:H591" si="344">E586</f>
        <v>Y</v>
      </c>
      <c r="F591" s="32" t="str">
        <f t="shared" si="344"/>
        <v>O</v>
      </c>
      <c r="G591" s="32" t="str">
        <f t="shared" si="344"/>
        <v>X</v>
      </c>
      <c r="H591" s="33" t="str">
        <f t="shared" si="344"/>
        <v>Mid</v>
      </c>
      <c r="I591" s="41">
        <f>I586+VLOOKUP(H591,Schedule!$B$33:$C$36,2,0)/24/60</f>
        <v>0.58888888888888902</v>
      </c>
      <c r="J591" s="30" t="str">
        <f t="shared" si="338"/>
        <v>YOX</v>
      </c>
      <c r="N591" s="32" t="s">
        <v>42</v>
      </c>
      <c r="O591" s="32" t="s">
        <v>32</v>
      </c>
      <c r="P591" s="32" t="s">
        <v>44</v>
      </c>
      <c r="Q591" s="32" t="s">
        <v>35</v>
      </c>
      <c r="R591" s="44">
        <v>0.41319444444444448</v>
      </c>
      <c r="S591" s="43" t="s">
        <v>4269</v>
      </c>
      <c r="T591" s="32">
        <f t="shared" ref="T591:T654" si="345">1+(S591=S590)*T590</f>
        <v>8</v>
      </c>
      <c r="U591" s="32" t="str">
        <f t="shared" ref="U591:U654" si="346">S591&amp;T591</f>
        <v>YIW8</v>
      </c>
    </row>
    <row r="592" spans="5:21" x14ac:dyDescent="0.2">
      <c r="E592" s="32" t="str">
        <f t="shared" ref="E592:H592" si="347">E587</f>
        <v>Y</v>
      </c>
      <c r="F592" s="32" t="str">
        <f t="shared" si="347"/>
        <v>O</v>
      </c>
      <c r="G592" s="32" t="str">
        <f t="shared" si="347"/>
        <v>Y</v>
      </c>
      <c r="H592" s="33" t="str">
        <f t="shared" si="347"/>
        <v>Mid</v>
      </c>
      <c r="I592" s="41">
        <f>I587+VLOOKUP(H592,Schedule!$B$33:$C$36,2,0)/24/60</f>
        <v>0.59444444444444455</v>
      </c>
      <c r="J592" s="30" t="str">
        <f t="shared" si="338"/>
        <v>YOY</v>
      </c>
      <c r="N592" s="32" t="s">
        <v>42</v>
      </c>
      <c r="O592" s="32" t="s">
        <v>32</v>
      </c>
      <c r="P592" s="32" t="s">
        <v>44</v>
      </c>
      <c r="Q592" s="32" t="s">
        <v>35</v>
      </c>
      <c r="R592" s="44">
        <v>0.43402777777777779</v>
      </c>
      <c r="S592" s="43" t="s">
        <v>4269</v>
      </c>
      <c r="T592" s="32">
        <f t="shared" si="345"/>
        <v>9</v>
      </c>
      <c r="U592" s="32" t="str">
        <f t="shared" si="346"/>
        <v>YIW9</v>
      </c>
    </row>
    <row r="593" spans="5:21" x14ac:dyDescent="0.2">
      <c r="E593" s="32" t="str">
        <f t="shared" ref="E593:H593" si="348">E588</f>
        <v>Y</v>
      </c>
      <c r="F593" s="32" t="str">
        <f t="shared" si="348"/>
        <v>O</v>
      </c>
      <c r="G593" s="32" t="str">
        <f t="shared" si="348"/>
        <v>Z</v>
      </c>
      <c r="H593" s="33" t="str">
        <f t="shared" si="348"/>
        <v>Mid</v>
      </c>
      <c r="I593" s="41">
        <f>I588+VLOOKUP(H593,Schedule!$B$33:$C$36,2,0)/24/60</f>
        <v>0.60277777777777786</v>
      </c>
      <c r="J593" s="30" t="str">
        <f t="shared" si="338"/>
        <v>YOZ</v>
      </c>
      <c r="N593" s="32" t="s">
        <v>42</v>
      </c>
      <c r="O593" s="32" t="s">
        <v>32</v>
      </c>
      <c r="P593" s="32" t="s">
        <v>44</v>
      </c>
      <c r="Q593" s="32" t="s">
        <v>35</v>
      </c>
      <c r="R593" s="44">
        <v>0.4548611111111111</v>
      </c>
      <c r="S593" s="43" t="s">
        <v>4269</v>
      </c>
      <c r="T593" s="32">
        <f t="shared" si="345"/>
        <v>10</v>
      </c>
      <c r="U593" s="32" t="str">
        <f t="shared" si="346"/>
        <v>YIW10</v>
      </c>
    </row>
    <row r="594" spans="5:21" x14ac:dyDescent="0.2">
      <c r="E594" s="32" t="str">
        <f t="shared" ref="E594:H594" si="349">E589</f>
        <v>Y</v>
      </c>
      <c r="F594" s="32" t="str">
        <f t="shared" si="349"/>
        <v>O</v>
      </c>
      <c r="G594" s="32" t="str">
        <f t="shared" si="349"/>
        <v>H</v>
      </c>
      <c r="H594" s="33" t="str">
        <f t="shared" si="349"/>
        <v>Mid</v>
      </c>
      <c r="I594" s="41">
        <f>I589+VLOOKUP(H594,Schedule!$B$33:$C$36,2,0)/24/60</f>
        <v>0.60416666666666674</v>
      </c>
      <c r="J594" s="30" t="str">
        <f t="shared" si="338"/>
        <v>YOH</v>
      </c>
      <c r="N594" s="32" t="s">
        <v>42</v>
      </c>
      <c r="O594" s="32" t="s">
        <v>32</v>
      </c>
      <c r="P594" s="32" t="s">
        <v>44</v>
      </c>
      <c r="Q594" s="32" t="s">
        <v>35</v>
      </c>
      <c r="R594" s="44">
        <v>0.47569444444444442</v>
      </c>
      <c r="S594" s="43" t="s">
        <v>4269</v>
      </c>
      <c r="T594" s="32">
        <f t="shared" si="345"/>
        <v>11</v>
      </c>
      <c r="U594" s="32" t="str">
        <f t="shared" si="346"/>
        <v>YIW11</v>
      </c>
    </row>
    <row r="595" spans="5:21" x14ac:dyDescent="0.2">
      <c r="E595" s="32" t="str">
        <f t="shared" ref="E595:H595" si="350">E590</f>
        <v>Y</v>
      </c>
      <c r="F595" s="32" t="str">
        <f t="shared" si="350"/>
        <v>O</v>
      </c>
      <c r="G595" s="32" t="str">
        <f t="shared" si="350"/>
        <v>W</v>
      </c>
      <c r="H595" s="33" t="str">
        <f t="shared" si="350"/>
        <v>Mid</v>
      </c>
      <c r="I595" s="41">
        <f>I590+VLOOKUP(H595,Schedule!$B$33:$C$36,2,0)/24/60</f>
        <v>0.60625000000000018</v>
      </c>
      <c r="J595" s="30" t="str">
        <f t="shared" si="338"/>
        <v>YOW</v>
      </c>
      <c r="N595" s="32" t="s">
        <v>42</v>
      </c>
      <c r="O595" s="32" t="s">
        <v>32</v>
      </c>
      <c r="P595" s="32" t="s">
        <v>44</v>
      </c>
      <c r="Q595" s="32" t="s">
        <v>35</v>
      </c>
      <c r="R595" s="44">
        <v>0.49652777777777773</v>
      </c>
      <c r="S595" s="43" t="s">
        <v>4269</v>
      </c>
      <c r="T595" s="32">
        <f t="shared" si="345"/>
        <v>12</v>
      </c>
      <c r="U595" s="32" t="str">
        <f t="shared" si="346"/>
        <v>YIW12</v>
      </c>
    </row>
    <row r="596" spans="5:21" x14ac:dyDescent="0.2">
      <c r="E596" s="32" t="str">
        <f t="shared" ref="E596:H596" si="351">E591</f>
        <v>Y</v>
      </c>
      <c r="F596" s="32" t="str">
        <f t="shared" si="351"/>
        <v>O</v>
      </c>
      <c r="G596" s="32" t="str">
        <f t="shared" si="351"/>
        <v>X</v>
      </c>
      <c r="H596" s="33" t="str">
        <f t="shared" si="351"/>
        <v>Mid</v>
      </c>
      <c r="I596" s="41">
        <f>I591+VLOOKUP(H596,Schedule!$B$33:$C$36,2,0)/24/60</f>
        <v>0.60972222222222239</v>
      </c>
      <c r="J596" s="30" t="str">
        <f t="shared" si="338"/>
        <v>YOX</v>
      </c>
      <c r="N596" s="32" t="s">
        <v>42</v>
      </c>
      <c r="O596" s="32" t="s">
        <v>32</v>
      </c>
      <c r="P596" s="32" t="s">
        <v>44</v>
      </c>
      <c r="Q596" s="32" t="s">
        <v>35</v>
      </c>
      <c r="R596" s="44">
        <v>0.51736111111111105</v>
      </c>
      <c r="S596" s="43" t="s">
        <v>4269</v>
      </c>
      <c r="T596" s="32">
        <f t="shared" si="345"/>
        <v>13</v>
      </c>
      <c r="U596" s="32" t="str">
        <f t="shared" si="346"/>
        <v>YIW13</v>
      </c>
    </row>
    <row r="597" spans="5:21" x14ac:dyDescent="0.2">
      <c r="E597" s="32" t="str">
        <f t="shared" ref="E597:H597" si="352">E592</f>
        <v>Y</v>
      </c>
      <c r="F597" s="32" t="str">
        <f t="shared" si="352"/>
        <v>O</v>
      </c>
      <c r="G597" s="32" t="str">
        <f t="shared" si="352"/>
        <v>Y</v>
      </c>
      <c r="H597" s="33" t="str">
        <f t="shared" si="352"/>
        <v>Mid</v>
      </c>
      <c r="I597" s="41">
        <f>I592+VLOOKUP(H597,Schedule!$B$33:$C$36,2,0)/24/60</f>
        <v>0.61527777777777792</v>
      </c>
      <c r="J597" s="30" t="str">
        <f t="shared" si="338"/>
        <v>YOY</v>
      </c>
      <c r="N597" s="32" t="s">
        <v>42</v>
      </c>
      <c r="O597" s="32" t="s">
        <v>32</v>
      </c>
      <c r="P597" s="32" t="s">
        <v>44</v>
      </c>
      <c r="Q597" s="32" t="s">
        <v>35</v>
      </c>
      <c r="R597" s="44">
        <v>0.53819444444444442</v>
      </c>
      <c r="S597" s="43" t="s">
        <v>4269</v>
      </c>
      <c r="T597" s="32">
        <f t="shared" si="345"/>
        <v>14</v>
      </c>
      <c r="U597" s="32" t="str">
        <f t="shared" si="346"/>
        <v>YIW14</v>
      </c>
    </row>
    <row r="598" spans="5:21" x14ac:dyDescent="0.2">
      <c r="E598" s="32" t="str">
        <f t="shared" ref="E598:H598" si="353">E593</f>
        <v>Y</v>
      </c>
      <c r="F598" s="32" t="str">
        <f t="shared" si="353"/>
        <v>O</v>
      </c>
      <c r="G598" s="32" t="str">
        <f t="shared" si="353"/>
        <v>Z</v>
      </c>
      <c r="H598" s="33" t="str">
        <f t="shared" si="353"/>
        <v>Mid</v>
      </c>
      <c r="I598" s="41">
        <f>I593+VLOOKUP(H598,Schedule!$B$33:$C$36,2,0)/24/60</f>
        <v>0.62361111111111123</v>
      </c>
      <c r="J598" s="30" t="str">
        <f t="shared" si="338"/>
        <v>YOZ</v>
      </c>
      <c r="N598" s="32" t="s">
        <v>42</v>
      </c>
      <c r="O598" s="32" t="s">
        <v>32</v>
      </c>
      <c r="P598" s="32" t="s">
        <v>44</v>
      </c>
      <c r="Q598" s="32" t="s">
        <v>35</v>
      </c>
      <c r="R598" s="44">
        <v>0.55902777777777779</v>
      </c>
      <c r="S598" s="43" t="s">
        <v>4269</v>
      </c>
      <c r="T598" s="32">
        <f t="shared" si="345"/>
        <v>15</v>
      </c>
      <c r="U598" s="32" t="str">
        <f t="shared" si="346"/>
        <v>YIW15</v>
      </c>
    </row>
    <row r="599" spans="5:21" x14ac:dyDescent="0.2">
      <c r="E599" s="32" t="str">
        <f t="shared" ref="E599:H599" si="354">E594</f>
        <v>Y</v>
      </c>
      <c r="F599" s="32" t="str">
        <f t="shared" si="354"/>
        <v>O</v>
      </c>
      <c r="G599" s="32" t="str">
        <f t="shared" si="354"/>
        <v>H</v>
      </c>
      <c r="H599" s="33" t="str">
        <f t="shared" si="354"/>
        <v>Mid</v>
      </c>
      <c r="I599" s="41">
        <f>I594+VLOOKUP(H599,Schedule!$B$33:$C$36,2,0)/24/60</f>
        <v>0.62500000000000011</v>
      </c>
      <c r="J599" s="30" t="str">
        <f t="shared" si="338"/>
        <v>YOH</v>
      </c>
      <c r="N599" s="32" t="s">
        <v>42</v>
      </c>
      <c r="O599" s="32" t="s">
        <v>32</v>
      </c>
      <c r="P599" s="32" t="s">
        <v>44</v>
      </c>
      <c r="Q599" s="32" t="s">
        <v>35</v>
      </c>
      <c r="R599" s="44">
        <v>0.57986111111111116</v>
      </c>
      <c r="S599" s="43" t="s">
        <v>4269</v>
      </c>
      <c r="T599" s="32">
        <f t="shared" si="345"/>
        <v>16</v>
      </c>
      <c r="U599" s="32" t="str">
        <f t="shared" si="346"/>
        <v>YIW16</v>
      </c>
    </row>
    <row r="600" spans="5:21" x14ac:dyDescent="0.2">
      <c r="E600" s="32" t="str">
        <f t="shared" ref="E600:H600" si="355">E595</f>
        <v>Y</v>
      </c>
      <c r="F600" s="32" t="str">
        <f t="shared" si="355"/>
        <v>O</v>
      </c>
      <c r="G600" s="32" t="str">
        <f t="shared" si="355"/>
        <v>W</v>
      </c>
      <c r="H600" s="33" t="str">
        <f t="shared" si="355"/>
        <v>Mid</v>
      </c>
      <c r="I600" s="41">
        <f>I595+VLOOKUP(H600,Schedule!$B$33:$C$36,2,0)/24/60</f>
        <v>0.62708333333333355</v>
      </c>
      <c r="J600" s="30" t="str">
        <f t="shared" si="338"/>
        <v>YOW</v>
      </c>
      <c r="N600" s="32" t="s">
        <v>42</v>
      </c>
      <c r="O600" s="32" t="s">
        <v>32</v>
      </c>
      <c r="P600" s="32" t="s">
        <v>44</v>
      </c>
      <c r="Q600" s="32" t="s">
        <v>35</v>
      </c>
      <c r="R600" s="44">
        <v>0.60069444444444453</v>
      </c>
      <c r="S600" s="43" t="s">
        <v>4269</v>
      </c>
      <c r="T600" s="32">
        <f t="shared" si="345"/>
        <v>17</v>
      </c>
      <c r="U600" s="32" t="str">
        <f t="shared" si="346"/>
        <v>YIW17</v>
      </c>
    </row>
    <row r="601" spans="5:21" x14ac:dyDescent="0.2">
      <c r="E601" s="32" t="str">
        <f t="shared" ref="E601:H601" si="356">E596</f>
        <v>Y</v>
      </c>
      <c r="F601" s="32" t="str">
        <f t="shared" si="356"/>
        <v>O</v>
      </c>
      <c r="G601" s="32" t="str">
        <f t="shared" si="356"/>
        <v>X</v>
      </c>
      <c r="H601" s="33" t="str">
        <f t="shared" si="356"/>
        <v>Mid</v>
      </c>
      <c r="I601" s="41">
        <f>I596+VLOOKUP(H601,Schedule!$B$33:$C$36,2,0)/24/60</f>
        <v>0.63055555555555576</v>
      </c>
      <c r="J601" s="30" t="str">
        <f t="shared" si="338"/>
        <v>YOX</v>
      </c>
      <c r="N601" s="32" t="s">
        <v>42</v>
      </c>
      <c r="O601" s="32" t="s">
        <v>32</v>
      </c>
      <c r="P601" s="32" t="s">
        <v>44</v>
      </c>
      <c r="Q601" s="32" t="s">
        <v>35</v>
      </c>
      <c r="R601" s="44">
        <v>0.6215277777777779</v>
      </c>
      <c r="S601" s="43" t="s">
        <v>4269</v>
      </c>
      <c r="T601" s="32">
        <f t="shared" si="345"/>
        <v>18</v>
      </c>
      <c r="U601" s="32" t="str">
        <f t="shared" si="346"/>
        <v>YIW18</v>
      </c>
    </row>
    <row r="602" spans="5:21" x14ac:dyDescent="0.2">
      <c r="E602" s="32" t="str">
        <f t="shared" ref="E602:H602" si="357">E597</f>
        <v>Y</v>
      </c>
      <c r="F602" s="32" t="str">
        <f t="shared" si="357"/>
        <v>O</v>
      </c>
      <c r="G602" s="32" t="str">
        <f t="shared" si="357"/>
        <v>Y</v>
      </c>
      <c r="H602" s="33" t="str">
        <f t="shared" si="357"/>
        <v>Mid</v>
      </c>
      <c r="I602" s="41">
        <f>I597+VLOOKUP(H602,Schedule!$B$33:$C$36,2,0)/24/60</f>
        <v>0.63611111111111129</v>
      </c>
      <c r="J602" s="30" t="str">
        <f t="shared" si="338"/>
        <v>YOY</v>
      </c>
      <c r="N602" s="32" t="s">
        <v>42</v>
      </c>
      <c r="O602" s="32" t="s">
        <v>32</v>
      </c>
      <c r="P602" s="32" t="s">
        <v>44</v>
      </c>
      <c r="Q602" s="32" t="s">
        <v>35</v>
      </c>
      <c r="R602" s="44">
        <v>0.64236111111111127</v>
      </c>
      <c r="S602" s="43" t="s">
        <v>4269</v>
      </c>
      <c r="T602" s="32">
        <f t="shared" si="345"/>
        <v>19</v>
      </c>
      <c r="U602" s="32" t="str">
        <f t="shared" si="346"/>
        <v>YIW19</v>
      </c>
    </row>
    <row r="603" spans="5:21" x14ac:dyDescent="0.2">
      <c r="E603" s="32" t="str">
        <f t="shared" ref="E603:H603" si="358">E598</f>
        <v>Y</v>
      </c>
      <c r="F603" s="32" t="str">
        <f t="shared" si="358"/>
        <v>O</v>
      </c>
      <c r="G603" s="32" t="str">
        <f t="shared" si="358"/>
        <v>Z</v>
      </c>
      <c r="H603" s="33" t="str">
        <f t="shared" si="358"/>
        <v>Mid</v>
      </c>
      <c r="I603" s="41">
        <f>I598+VLOOKUP(H603,Schedule!$B$33:$C$36,2,0)/24/60</f>
        <v>0.6444444444444446</v>
      </c>
      <c r="J603" s="30" t="str">
        <f t="shared" si="338"/>
        <v>YOZ</v>
      </c>
      <c r="N603" s="32" t="s">
        <v>42</v>
      </c>
      <c r="O603" s="32" t="s">
        <v>32</v>
      </c>
      <c r="P603" s="32" t="s">
        <v>44</v>
      </c>
      <c r="Q603" s="32" t="s">
        <v>35</v>
      </c>
      <c r="R603" s="44">
        <v>0.66319444444444464</v>
      </c>
      <c r="S603" s="43" t="s">
        <v>4269</v>
      </c>
      <c r="T603" s="32">
        <f t="shared" si="345"/>
        <v>20</v>
      </c>
      <c r="U603" s="32" t="str">
        <f t="shared" si="346"/>
        <v>YIW20</v>
      </c>
    </row>
    <row r="604" spans="5:21" x14ac:dyDescent="0.2">
      <c r="E604" s="32" t="str">
        <f t="shared" ref="E604:H604" si="359">E599</f>
        <v>Y</v>
      </c>
      <c r="F604" s="32" t="str">
        <f t="shared" si="359"/>
        <v>O</v>
      </c>
      <c r="G604" s="32" t="str">
        <f t="shared" si="359"/>
        <v>H</v>
      </c>
      <c r="H604" s="33" t="str">
        <f t="shared" si="359"/>
        <v>Mid</v>
      </c>
      <c r="I604" s="41">
        <f>I599+VLOOKUP(H604,Schedule!$B$33:$C$36,2,0)/24/60</f>
        <v>0.64583333333333348</v>
      </c>
      <c r="J604" s="30" t="str">
        <f t="shared" si="338"/>
        <v>YOH</v>
      </c>
      <c r="N604" s="32" t="s">
        <v>42</v>
      </c>
      <c r="O604" s="32" t="s">
        <v>32</v>
      </c>
      <c r="P604" s="32" t="s">
        <v>44</v>
      </c>
      <c r="Q604" s="32" t="s">
        <v>35</v>
      </c>
      <c r="R604" s="44">
        <v>0.68402777777777801</v>
      </c>
      <c r="S604" s="43" t="s">
        <v>4269</v>
      </c>
      <c r="T604" s="32">
        <f t="shared" si="345"/>
        <v>21</v>
      </c>
      <c r="U604" s="32" t="str">
        <f t="shared" si="346"/>
        <v>YIW21</v>
      </c>
    </row>
    <row r="605" spans="5:21" x14ac:dyDescent="0.2">
      <c r="E605" s="32" t="str">
        <f t="shared" ref="E605:H605" si="360">E600</f>
        <v>Y</v>
      </c>
      <c r="F605" s="32" t="str">
        <f t="shared" si="360"/>
        <v>O</v>
      </c>
      <c r="G605" s="32" t="str">
        <f t="shared" si="360"/>
        <v>W</v>
      </c>
      <c r="H605" s="33" t="str">
        <f t="shared" si="360"/>
        <v>Mid</v>
      </c>
      <c r="I605" s="41">
        <f>I600+VLOOKUP(H605,Schedule!$B$33:$C$36,2,0)/24/60</f>
        <v>0.64791666666666692</v>
      </c>
      <c r="J605" s="30" t="str">
        <f t="shared" si="338"/>
        <v>YOW</v>
      </c>
      <c r="N605" s="32" t="s">
        <v>42</v>
      </c>
      <c r="O605" s="32" t="s">
        <v>32</v>
      </c>
      <c r="P605" s="32" t="s">
        <v>44</v>
      </c>
      <c r="Q605" s="32" t="s">
        <v>35</v>
      </c>
      <c r="R605" s="44">
        <v>0.70486111111111138</v>
      </c>
      <c r="S605" s="43" t="s">
        <v>4269</v>
      </c>
      <c r="T605" s="32">
        <f t="shared" si="345"/>
        <v>22</v>
      </c>
      <c r="U605" s="32" t="str">
        <f t="shared" si="346"/>
        <v>YIW22</v>
      </c>
    </row>
    <row r="606" spans="5:21" x14ac:dyDescent="0.2">
      <c r="E606" s="32" t="str">
        <f t="shared" ref="E606:H606" si="361">E601</f>
        <v>Y</v>
      </c>
      <c r="F606" s="32" t="str">
        <f t="shared" si="361"/>
        <v>O</v>
      </c>
      <c r="G606" s="32" t="str">
        <f t="shared" si="361"/>
        <v>X</v>
      </c>
      <c r="H606" s="33" t="str">
        <f t="shared" si="361"/>
        <v>Mid</v>
      </c>
      <c r="I606" s="41">
        <f>I601+VLOOKUP(H606,Schedule!$B$33:$C$36,2,0)/24/60</f>
        <v>0.65138888888888913</v>
      </c>
      <c r="J606" s="30" t="str">
        <f t="shared" si="338"/>
        <v>YOX</v>
      </c>
      <c r="N606" s="32" t="s">
        <v>42</v>
      </c>
      <c r="O606" s="32" t="s">
        <v>32</v>
      </c>
      <c r="P606" s="32" t="s">
        <v>44</v>
      </c>
      <c r="Q606" s="32" t="s">
        <v>36</v>
      </c>
      <c r="R606" s="44">
        <v>0.72569444444444475</v>
      </c>
      <c r="S606" s="43" t="s">
        <v>4269</v>
      </c>
      <c r="T606" s="32">
        <f t="shared" si="345"/>
        <v>23</v>
      </c>
      <c r="U606" s="32" t="str">
        <f t="shared" si="346"/>
        <v>YIW23</v>
      </c>
    </row>
    <row r="607" spans="5:21" x14ac:dyDescent="0.2">
      <c r="E607" s="32" t="str">
        <f t="shared" ref="E607:H607" si="362">E602</f>
        <v>Y</v>
      </c>
      <c r="F607" s="32" t="str">
        <f t="shared" si="362"/>
        <v>O</v>
      </c>
      <c r="G607" s="32" t="str">
        <f t="shared" si="362"/>
        <v>Y</v>
      </c>
      <c r="H607" s="33" t="str">
        <f t="shared" si="362"/>
        <v>Mid</v>
      </c>
      <c r="I607" s="41">
        <f>I602+VLOOKUP(H607,Schedule!$B$33:$C$36,2,0)/24/60</f>
        <v>0.65694444444444466</v>
      </c>
      <c r="J607" s="30" t="str">
        <f t="shared" si="338"/>
        <v>YOY</v>
      </c>
      <c r="N607" s="32" t="s">
        <v>42</v>
      </c>
      <c r="O607" s="32" t="s">
        <v>32</v>
      </c>
      <c r="P607" s="32" t="s">
        <v>44</v>
      </c>
      <c r="Q607" s="32" t="s">
        <v>36</v>
      </c>
      <c r="R607" s="44">
        <v>0.75347222222222254</v>
      </c>
      <c r="S607" s="43" t="s">
        <v>4269</v>
      </c>
      <c r="T607" s="32">
        <f t="shared" si="345"/>
        <v>24</v>
      </c>
      <c r="U607" s="32" t="str">
        <f t="shared" si="346"/>
        <v>YIW24</v>
      </c>
    </row>
    <row r="608" spans="5:21" x14ac:dyDescent="0.2">
      <c r="E608" s="32" t="str">
        <f t="shared" ref="E608:H608" si="363">E603</f>
        <v>Y</v>
      </c>
      <c r="F608" s="32" t="str">
        <f t="shared" si="363"/>
        <v>O</v>
      </c>
      <c r="G608" s="32" t="str">
        <f t="shared" si="363"/>
        <v>Z</v>
      </c>
      <c r="H608" s="33" t="str">
        <f t="shared" si="363"/>
        <v>Mid</v>
      </c>
      <c r="I608" s="41">
        <f>I603+VLOOKUP(H608,Schedule!$B$33:$C$36,2,0)/24/60</f>
        <v>0.66527777777777797</v>
      </c>
      <c r="J608" s="30" t="str">
        <f t="shared" si="338"/>
        <v>YOZ</v>
      </c>
      <c r="N608" s="32" t="s">
        <v>42</v>
      </c>
      <c r="O608" s="32" t="s">
        <v>32</v>
      </c>
      <c r="P608" s="32" t="s">
        <v>44</v>
      </c>
      <c r="Q608" s="32" t="s">
        <v>36</v>
      </c>
      <c r="R608" s="44">
        <v>0.78125000000000033</v>
      </c>
      <c r="S608" s="43" t="s">
        <v>4269</v>
      </c>
      <c r="T608" s="32">
        <f t="shared" si="345"/>
        <v>25</v>
      </c>
      <c r="U608" s="32" t="str">
        <f t="shared" si="346"/>
        <v>YIW25</v>
      </c>
    </row>
    <row r="609" spans="5:21" x14ac:dyDescent="0.2">
      <c r="E609" s="32" t="str">
        <f t="shared" ref="E609:H609" si="364">E604</f>
        <v>Y</v>
      </c>
      <c r="F609" s="32" t="str">
        <f t="shared" si="364"/>
        <v>O</v>
      </c>
      <c r="G609" s="32" t="str">
        <f t="shared" si="364"/>
        <v>H</v>
      </c>
      <c r="H609" s="33" t="str">
        <f t="shared" si="364"/>
        <v>Mid</v>
      </c>
      <c r="I609" s="41">
        <f>I604+VLOOKUP(H609,Schedule!$B$33:$C$36,2,0)/24/60</f>
        <v>0.66666666666666685</v>
      </c>
      <c r="J609" s="30" t="str">
        <f t="shared" si="338"/>
        <v>YOH</v>
      </c>
      <c r="N609" s="32" t="s">
        <v>42</v>
      </c>
      <c r="O609" s="32" t="s">
        <v>32</v>
      </c>
      <c r="P609" s="32" t="s">
        <v>44</v>
      </c>
      <c r="Q609" s="32" t="s">
        <v>37</v>
      </c>
      <c r="R609" s="44">
        <v>0.80902777777777812</v>
      </c>
      <c r="S609" s="43" t="s">
        <v>4269</v>
      </c>
      <c r="T609" s="32">
        <f t="shared" si="345"/>
        <v>26</v>
      </c>
      <c r="U609" s="32" t="str">
        <f t="shared" si="346"/>
        <v>YIW26</v>
      </c>
    </row>
    <row r="610" spans="5:21" x14ac:dyDescent="0.2">
      <c r="E610" s="32" t="str">
        <f t="shared" ref="E610:H610" si="365">E605</f>
        <v>Y</v>
      </c>
      <c r="F610" s="32" t="str">
        <f t="shared" si="365"/>
        <v>O</v>
      </c>
      <c r="G610" s="32" t="str">
        <f t="shared" si="365"/>
        <v>W</v>
      </c>
      <c r="H610" s="33" t="str">
        <f t="shared" si="365"/>
        <v>Mid</v>
      </c>
      <c r="I610" s="41">
        <f>I605+VLOOKUP(H610,Schedule!$B$33:$C$36,2,0)/24/60</f>
        <v>0.66875000000000029</v>
      </c>
      <c r="J610" s="30" t="str">
        <f t="shared" si="338"/>
        <v>YOW</v>
      </c>
      <c r="N610" s="32" t="s">
        <v>42</v>
      </c>
      <c r="O610" s="32" t="s">
        <v>32</v>
      </c>
      <c r="P610" s="32" t="s">
        <v>44</v>
      </c>
      <c r="Q610" s="32" t="s">
        <v>37</v>
      </c>
      <c r="R610" s="44">
        <v>0.85069444444444475</v>
      </c>
      <c r="S610" s="43" t="s">
        <v>4269</v>
      </c>
      <c r="T610" s="32">
        <f t="shared" si="345"/>
        <v>27</v>
      </c>
      <c r="U610" s="32" t="str">
        <f t="shared" si="346"/>
        <v>YIW27</v>
      </c>
    </row>
    <row r="611" spans="5:21" x14ac:dyDescent="0.2">
      <c r="E611" s="32" t="str">
        <f t="shared" ref="E611:H611" si="366">E606</f>
        <v>Y</v>
      </c>
      <c r="F611" s="32" t="str">
        <f t="shared" si="366"/>
        <v>O</v>
      </c>
      <c r="G611" s="32" t="str">
        <f t="shared" si="366"/>
        <v>X</v>
      </c>
      <c r="H611" s="33" t="str">
        <f t="shared" si="366"/>
        <v>Mid</v>
      </c>
      <c r="I611" s="41">
        <f>I606+VLOOKUP(H611,Schedule!$B$33:$C$36,2,0)/24/60</f>
        <v>0.6722222222222225</v>
      </c>
      <c r="J611" s="30" t="str">
        <f t="shared" si="338"/>
        <v>YOX</v>
      </c>
      <c r="N611" s="32" t="s">
        <v>42</v>
      </c>
      <c r="O611" s="32" t="s">
        <v>32</v>
      </c>
      <c r="P611" s="32" t="s">
        <v>44</v>
      </c>
      <c r="Q611" s="32" t="s">
        <v>37</v>
      </c>
      <c r="R611" s="44">
        <v>0.89236111111111138</v>
      </c>
      <c r="S611" s="43" t="s">
        <v>4269</v>
      </c>
      <c r="T611" s="32">
        <f t="shared" si="345"/>
        <v>28</v>
      </c>
      <c r="U611" s="32" t="str">
        <f t="shared" si="346"/>
        <v>YIW28</v>
      </c>
    </row>
    <row r="612" spans="5:21" x14ac:dyDescent="0.2">
      <c r="E612" s="32" t="str">
        <f t="shared" ref="E612:H612" si="367">E607</f>
        <v>Y</v>
      </c>
      <c r="F612" s="32" t="str">
        <f t="shared" si="367"/>
        <v>O</v>
      </c>
      <c r="G612" s="32" t="str">
        <f t="shared" si="367"/>
        <v>Y</v>
      </c>
      <c r="H612" s="33" t="str">
        <f t="shared" si="367"/>
        <v>Mid</v>
      </c>
      <c r="I612" s="41">
        <f>I607+VLOOKUP(H612,Schedule!$B$33:$C$36,2,0)/24/60</f>
        <v>0.67777777777777803</v>
      </c>
      <c r="J612" s="30" t="str">
        <f t="shared" si="338"/>
        <v>YOY</v>
      </c>
      <c r="N612" s="32" t="s">
        <v>42</v>
      </c>
      <c r="O612" s="32" t="s">
        <v>32</v>
      </c>
      <c r="P612" s="32" t="s">
        <v>44</v>
      </c>
      <c r="Q612" s="32" t="s">
        <v>37</v>
      </c>
      <c r="R612" s="44">
        <v>0.93402777777777801</v>
      </c>
      <c r="S612" s="43" t="s">
        <v>4269</v>
      </c>
      <c r="T612" s="32">
        <f t="shared" si="345"/>
        <v>29</v>
      </c>
      <c r="U612" s="32" t="str">
        <f t="shared" si="346"/>
        <v>YIW29</v>
      </c>
    </row>
    <row r="613" spans="5:21" x14ac:dyDescent="0.2">
      <c r="E613" s="32" t="str">
        <f t="shared" ref="E613:H613" si="368">E608</f>
        <v>Y</v>
      </c>
      <c r="F613" s="32" t="str">
        <f t="shared" si="368"/>
        <v>O</v>
      </c>
      <c r="G613" s="32" t="str">
        <f t="shared" si="368"/>
        <v>Z</v>
      </c>
      <c r="H613" s="33" t="str">
        <f t="shared" si="368"/>
        <v>Mid</v>
      </c>
      <c r="I613" s="41">
        <f>I608+VLOOKUP(H613,Schedule!$B$33:$C$36,2,0)/24/60</f>
        <v>0.68611111111111134</v>
      </c>
      <c r="J613" s="30" t="str">
        <f t="shared" si="338"/>
        <v>YOZ</v>
      </c>
      <c r="N613" s="32" t="s">
        <v>42</v>
      </c>
      <c r="O613" s="32" t="s">
        <v>32</v>
      </c>
      <c r="P613" s="32" t="s">
        <v>44</v>
      </c>
      <c r="Q613" s="32" t="s">
        <v>37</v>
      </c>
      <c r="R613" s="44">
        <v>0.97569444444444464</v>
      </c>
      <c r="S613" s="43" t="s">
        <v>4269</v>
      </c>
      <c r="T613" s="32">
        <f t="shared" si="345"/>
        <v>30</v>
      </c>
      <c r="U613" s="32" t="str">
        <f t="shared" si="346"/>
        <v>YIW30</v>
      </c>
    </row>
    <row r="614" spans="5:21" x14ac:dyDescent="0.2">
      <c r="E614" s="32" t="str">
        <f t="shared" ref="E614:H614" si="369">E609</f>
        <v>Y</v>
      </c>
      <c r="F614" s="32" t="str">
        <f t="shared" si="369"/>
        <v>O</v>
      </c>
      <c r="G614" s="32" t="str">
        <f t="shared" si="369"/>
        <v>H</v>
      </c>
      <c r="H614" s="33" t="str">
        <f t="shared" si="369"/>
        <v>Mid</v>
      </c>
      <c r="I614" s="41">
        <f>I609+VLOOKUP(H614,Schedule!$B$33:$C$36,2,0)/24/60</f>
        <v>0.68750000000000022</v>
      </c>
      <c r="J614" s="30" t="str">
        <f t="shared" si="338"/>
        <v>YOH</v>
      </c>
      <c r="N614" s="32" t="s">
        <v>42</v>
      </c>
      <c r="O614" s="32" t="s">
        <v>32</v>
      </c>
      <c r="P614" s="32" t="s">
        <v>43</v>
      </c>
      <c r="Q614" s="32" t="s">
        <v>34</v>
      </c>
      <c r="R614" s="44">
        <v>0.30555555555555558</v>
      </c>
      <c r="S614" s="43" t="s">
        <v>4268</v>
      </c>
      <c r="T614" s="32">
        <f t="shared" si="345"/>
        <v>1</v>
      </c>
      <c r="U614" s="32" t="str">
        <f t="shared" si="346"/>
        <v>YIX1</v>
      </c>
    </row>
    <row r="615" spans="5:21" x14ac:dyDescent="0.2">
      <c r="E615" s="32" t="str">
        <f t="shared" ref="E615:H615" si="370">E610</f>
        <v>Y</v>
      </c>
      <c r="F615" s="32" t="str">
        <f t="shared" si="370"/>
        <v>O</v>
      </c>
      <c r="G615" s="32" t="str">
        <f t="shared" si="370"/>
        <v>W</v>
      </c>
      <c r="H615" s="33" t="str">
        <f t="shared" si="370"/>
        <v>Mid</v>
      </c>
      <c r="I615" s="41">
        <f>I610+VLOOKUP(H615,Schedule!$B$33:$C$36,2,0)/24/60</f>
        <v>0.68958333333333366</v>
      </c>
      <c r="J615" s="30" t="str">
        <f t="shared" si="338"/>
        <v>YOW</v>
      </c>
      <c r="N615" s="32" t="s">
        <v>42</v>
      </c>
      <c r="O615" s="32" t="s">
        <v>32</v>
      </c>
      <c r="P615" s="32" t="s">
        <v>43</v>
      </c>
      <c r="Q615" s="32" t="s">
        <v>34</v>
      </c>
      <c r="R615" s="44">
        <v>0.31944444444444448</v>
      </c>
      <c r="S615" s="43" t="s">
        <v>4268</v>
      </c>
      <c r="T615" s="32">
        <f t="shared" si="345"/>
        <v>2</v>
      </c>
      <c r="U615" s="32" t="str">
        <f t="shared" si="346"/>
        <v>YIX2</v>
      </c>
    </row>
    <row r="616" spans="5:21" x14ac:dyDescent="0.2">
      <c r="E616" s="32" t="str">
        <f t="shared" ref="E616:H616" si="371">E611</f>
        <v>Y</v>
      </c>
      <c r="F616" s="32" t="str">
        <f t="shared" si="371"/>
        <v>O</v>
      </c>
      <c r="G616" s="32" t="str">
        <f t="shared" si="371"/>
        <v>X</v>
      </c>
      <c r="H616" s="33" t="str">
        <f t="shared" si="371"/>
        <v>Mid</v>
      </c>
      <c r="I616" s="41">
        <f>I611+VLOOKUP(H616,Schedule!$B$33:$C$36,2,0)/24/60</f>
        <v>0.69305555555555587</v>
      </c>
      <c r="J616" s="30" t="str">
        <f t="shared" si="338"/>
        <v>YOX</v>
      </c>
      <c r="N616" s="32" t="s">
        <v>42</v>
      </c>
      <c r="O616" s="32" t="s">
        <v>32</v>
      </c>
      <c r="P616" s="32" t="s">
        <v>43</v>
      </c>
      <c r="Q616" s="32" t="s">
        <v>34</v>
      </c>
      <c r="R616" s="44">
        <v>0.33333333333333337</v>
      </c>
      <c r="S616" s="43" t="s">
        <v>4268</v>
      </c>
      <c r="T616" s="32">
        <f t="shared" si="345"/>
        <v>3</v>
      </c>
      <c r="U616" s="32" t="str">
        <f t="shared" si="346"/>
        <v>YIX3</v>
      </c>
    </row>
    <row r="617" spans="5:21" x14ac:dyDescent="0.2">
      <c r="E617" s="32" t="str">
        <f t="shared" ref="E617:H617" si="372">E612</f>
        <v>Y</v>
      </c>
      <c r="F617" s="32" t="str">
        <f t="shared" si="372"/>
        <v>O</v>
      </c>
      <c r="G617" s="32" t="str">
        <f t="shared" si="372"/>
        <v>Y</v>
      </c>
      <c r="H617" s="33" t="str">
        <f t="shared" si="372"/>
        <v>Mid</v>
      </c>
      <c r="I617" s="41">
        <f>I612+VLOOKUP(H617,Schedule!$B$33:$C$36,2,0)/24/60</f>
        <v>0.6986111111111114</v>
      </c>
      <c r="J617" s="30" t="str">
        <f t="shared" si="338"/>
        <v>YOY</v>
      </c>
      <c r="N617" s="32" t="s">
        <v>42</v>
      </c>
      <c r="O617" s="32" t="s">
        <v>32</v>
      </c>
      <c r="P617" s="32" t="s">
        <v>43</v>
      </c>
      <c r="Q617" s="32" t="s">
        <v>34</v>
      </c>
      <c r="R617" s="44">
        <v>0.34722222222222227</v>
      </c>
      <c r="S617" s="43" t="s">
        <v>4268</v>
      </c>
      <c r="T617" s="32">
        <f t="shared" si="345"/>
        <v>4</v>
      </c>
      <c r="U617" s="32" t="str">
        <f t="shared" si="346"/>
        <v>YIX4</v>
      </c>
    </row>
    <row r="618" spans="5:21" x14ac:dyDescent="0.2">
      <c r="E618" s="32" t="str">
        <f t="shared" ref="E618:H618" si="373">E613</f>
        <v>Y</v>
      </c>
      <c r="F618" s="32" t="str">
        <f t="shared" si="373"/>
        <v>O</v>
      </c>
      <c r="G618" s="32" t="str">
        <f t="shared" si="373"/>
        <v>Z</v>
      </c>
      <c r="H618" s="33" t="str">
        <f t="shared" si="373"/>
        <v>Mid</v>
      </c>
      <c r="I618" s="41">
        <f>I613+VLOOKUP(H618,Schedule!$B$33:$C$36,2,0)/24/60</f>
        <v>0.70694444444444471</v>
      </c>
      <c r="J618" s="30" t="str">
        <f t="shared" si="338"/>
        <v>YOZ</v>
      </c>
      <c r="N618" s="32" t="s">
        <v>42</v>
      </c>
      <c r="O618" s="32" t="s">
        <v>32</v>
      </c>
      <c r="P618" s="32" t="s">
        <v>43</v>
      </c>
      <c r="Q618" s="32" t="s">
        <v>34</v>
      </c>
      <c r="R618" s="44">
        <v>0.36111111111111116</v>
      </c>
      <c r="S618" s="43" t="s">
        <v>4268</v>
      </c>
      <c r="T618" s="32">
        <f t="shared" si="345"/>
        <v>5</v>
      </c>
      <c r="U618" s="32" t="str">
        <f t="shared" si="346"/>
        <v>YIX5</v>
      </c>
    </row>
    <row r="619" spans="5:21" x14ac:dyDescent="0.2">
      <c r="E619" s="32" t="str">
        <f t="shared" ref="E619:H619" si="374">E614</f>
        <v>Y</v>
      </c>
      <c r="F619" s="32" t="str">
        <f t="shared" si="374"/>
        <v>O</v>
      </c>
      <c r="G619" s="32" t="str">
        <f t="shared" si="374"/>
        <v>H</v>
      </c>
      <c r="H619" s="33" t="s">
        <v>36</v>
      </c>
      <c r="I619" s="41">
        <v>0.70833333333333359</v>
      </c>
      <c r="J619" s="30" t="str">
        <f t="shared" si="338"/>
        <v>YOH</v>
      </c>
      <c r="N619" s="32" t="s">
        <v>42</v>
      </c>
      <c r="O619" s="32" t="s">
        <v>32</v>
      </c>
      <c r="P619" s="32" t="s">
        <v>43</v>
      </c>
      <c r="Q619" s="32" t="s">
        <v>34</v>
      </c>
      <c r="R619" s="44">
        <v>0.37500000000000006</v>
      </c>
      <c r="S619" s="43" t="s">
        <v>4268</v>
      </c>
      <c r="T619" s="32">
        <f t="shared" si="345"/>
        <v>6</v>
      </c>
      <c r="U619" s="32" t="str">
        <f t="shared" si="346"/>
        <v>YIX6</v>
      </c>
    </row>
    <row r="620" spans="5:21" x14ac:dyDescent="0.2">
      <c r="E620" s="32" t="str">
        <f t="shared" ref="E620:H620" si="375">E615</f>
        <v>Y</v>
      </c>
      <c r="F620" s="32" t="str">
        <f t="shared" si="375"/>
        <v>O</v>
      </c>
      <c r="G620" s="32" t="str">
        <f t="shared" si="375"/>
        <v>W</v>
      </c>
      <c r="H620" s="33" t="s">
        <v>36</v>
      </c>
      <c r="I620" s="41">
        <v>0.71041666666666703</v>
      </c>
      <c r="J620" s="30" t="str">
        <f t="shared" si="338"/>
        <v>YOW</v>
      </c>
      <c r="N620" s="32" t="s">
        <v>42</v>
      </c>
      <c r="O620" s="32" t="s">
        <v>32</v>
      </c>
      <c r="P620" s="32" t="s">
        <v>43</v>
      </c>
      <c r="Q620" s="32" t="s">
        <v>35</v>
      </c>
      <c r="R620" s="44">
        <v>0.38888888888888895</v>
      </c>
      <c r="S620" s="43" t="s">
        <v>4268</v>
      </c>
      <c r="T620" s="32">
        <f t="shared" si="345"/>
        <v>7</v>
      </c>
      <c r="U620" s="32" t="str">
        <f t="shared" si="346"/>
        <v>YIX7</v>
      </c>
    </row>
    <row r="621" spans="5:21" x14ac:dyDescent="0.2">
      <c r="E621" s="32" t="str">
        <f t="shared" ref="E621:H621" si="376">E616</f>
        <v>Y</v>
      </c>
      <c r="F621" s="32" t="str">
        <f t="shared" si="376"/>
        <v>O</v>
      </c>
      <c r="G621" s="32" t="str">
        <f t="shared" si="376"/>
        <v>X</v>
      </c>
      <c r="H621" s="33" t="s">
        <v>36</v>
      </c>
      <c r="I621" s="41">
        <v>0.71388888888888924</v>
      </c>
      <c r="J621" s="30" t="str">
        <f t="shared" si="338"/>
        <v>YOX</v>
      </c>
      <c r="N621" s="32" t="s">
        <v>42</v>
      </c>
      <c r="O621" s="32" t="s">
        <v>32</v>
      </c>
      <c r="P621" s="32" t="s">
        <v>43</v>
      </c>
      <c r="Q621" s="32" t="s">
        <v>35</v>
      </c>
      <c r="R621" s="44">
        <v>0.40972222222222227</v>
      </c>
      <c r="S621" s="43" t="s">
        <v>4268</v>
      </c>
      <c r="T621" s="32">
        <f t="shared" si="345"/>
        <v>8</v>
      </c>
      <c r="U621" s="32" t="str">
        <f t="shared" si="346"/>
        <v>YIX8</v>
      </c>
    </row>
    <row r="622" spans="5:21" x14ac:dyDescent="0.2">
      <c r="E622" s="32" t="str">
        <f t="shared" ref="E622:H622" si="377">E617</f>
        <v>Y</v>
      </c>
      <c r="F622" s="32" t="str">
        <f t="shared" si="377"/>
        <v>O</v>
      </c>
      <c r="G622" s="32" t="str">
        <f t="shared" si="377"/>
        <v>Y</v>
      </c>
      <c r="H622" s="33" t="s">
        <v>36</v>
      </c>
      <c r="I622" s="41">
        <v>0.71944444444444478</v>
      </c>
      <c r="J622" s="30" t="str">
        <f t="shared" si="338"/>
        <v>YOY</v>
      </c>
      <c r="N622" s="32" t="s">
        <v>42</v>
      </c>
      <c r="O622" s="32" t="s">
        <v>32</v>
      </c>
      <c r="P622" s="32" t="s">
        <v>43</v>
      </c>
      <c r="Q622" s="32" t="s">
        <v>35</v>
      </c>
      <c r="R622" s="44">
        <v>0.43055555555555558</v>
      </c>
      <c r="S622" s="43" t="s">
        <v>4268</v>
      </c>
      <c r="T622" s="32">
        <f t="shared" si="345"/>
        <v>9</v>
      </c>
      <c r="U622" s="32" t="str">
        <f t="shared" si="346"/>
        <v>YIX9</v>
      </c>
    </row>
    <row r="623" spans="5:21" x14ac:dyDescent="0.2">
      <c r="E623" s="32" t="str">
        <f t="shared" ref="E623:H623" si="378">E618</f>
        <v>Y</v>
      </c>
      <c r="F623" s="32" t="str">
        <f t="shared" si="378"/>
        <v>O</v>
      </c>
      <c r="G623" s="32" t="str">
        <f t="shared" si="378"/>
        <v>Z</v>
      </c>
      <c r="H623" s="33" t="s">
        <v>36</v>
      </c>
      <c r="I623" s="41">
        <v>0.72777777777777808</v>
      </c>
      <c r="J623" s="30" t="str">
        <f t="shared" si="338"/>
        <v>YOZ</v>
      </c>
      <c r="N623" s="32" t="s">
        <v>42</v>
      </c>
      <c r="O623" s="32" t="s">
        <v>32</v>
      </c>
      <c r="P623" s="32" t="s">
        <v>43</v>
      </c>
      <c r="Q623" s="32" t="s">
        <v>35</v>
      </c>
      <c r="R623" s="44">
        <v>0.4513888888888889</v>
      </c>
      <c r="S623" s="43" t="s">
        <v>4268</v>
      </c>
      <c r="T623" s="32">
        <f t="shared" si="345"/>
        <v>10</v>
      </c>
      <c r="U623" s="32" t="str">
        <f t="shared" si="346"/>
        <v>YIX10</v>
      </c>
    </row>
    <row r="624" spans="5:21" x14ac:dyDescent="0.2">
      <c r="E624" s="32" t="str">
        <f t="shared" ref="E624:H624" si="379">E619</f>
        <v>Y</v>
      </c>
      <c r="F624" s="32" t="str">
        <f t="shared" si="379"/>
        <v>O</v>
      </c>
      <c r="G624" s="32" t="str">
        <f t="shared" si="379"/>
        <v>H</v>
      </c>
      <c r="H624" s="33" t="str">
        <f t="shared" si="379"/>
        <v>PM</v>
      </c>
      <c r="I624" s="41">
        <f>I619+VLOOKUP(H624,Schedule!$B$33:$C$36,2,0)/24/60</f>
        <v>0.72222222222222243</v>
      </c>
      <c r="J624" s="30" t="str">
        <f t="shared" si="338"/>
        <v>YOH</v>
      </c>
      <c r="N624" s="32" t="s">
        <v>42</v>
      </c>
      <c r="O624" s="32" t="s">
        <v>32</v>
      </c>
      <c r="P624" s="32" t="s">
        <v>43</v>
      </c>
      <c r="Q624" s="32" t="s">
        <v>35</v>
      </c>
      <c r="R624" s="44">
        <v>0.47222222222222221</v>
      </c>
      <c r="S624" s="43" t="s">
        <v>4268</v>
      </c>
      <c r="T624" s="32">
        <f t="shared" si="345"/>
        <v>11</v>
      </c>
      <c r="U624" s="32" t="str">
        <f t="shared" si="346"/>
        <v>YIX11</v>
      </c>
    </row>
    <row r="625" spans="5:21" x14ac:dyDescent="0.2">
      <c r="E625" s="32" t="str">
        <f t="shared" ref="E625:H625" si="380">E620</f>
        <v>Y</v>
      </c>
      <c r="F625" s="32" t="str">
        <f t="shared" si="380"/>
        <v>O</v>
      </c>
      <c r="G625" s="32" t="str">
        <f t="shared" si="380"/>
        <v>W</v>
      </c>
      <c r="H625" s="33" t="str">
        <f t="shared" si="380"/>
        <v>PM</v>
      </c>
      <c r="I625" s="41">
        <f>I620+VLOOKUP(H625,Schedule!$B$33:$C$36,2,0)/24/60</f>
        <v>0.72430555555555587</v>
      </c>
      <c r="J625" s="30" t="str">
        <f t="shared" si="338"/>
        <v>YOW</v>
      </c>
      <c r="N625" s="32" t="s">
        <v>42</v>
      </c>
      <c r="O625" s="32" t="s">
        <v>32</v>
      </c>
      <c r="P625" s="32" t="s">
        <v>43</v>
      </c>
      <c r="Q625" s="32" t="s">
        <v>35</v>
      </c>
      <c r="R625" s="44">
        <v>0.49305555555555552</v>
      </c>
      <c r="S625" s="43" t="s">
        <v>4268</v>
      </c>
      <c r="T625" s="32">
        <f t="shared" si="345"/>
        <v>12</v>
      </c>
      <c r="U625" s="32" t="str">
        <f t="shared" si="346"/>
        <v>YIX12</v>
      </c>
    </row>
    <row r="626" spans="5:21" x14ac:dyDescent="0.2">
      <c r="E626" s="32" t="str">
        <f t="shared" ref="E626:H626" si="381">E621</f>
        <v>Y</v>
      </c>
      <c r="F626" s="32" t="str">
        <f t="shared" si="381"/>
        <v>O</v>
      </c>
      <c r="G626" s="32" t="str">
        <f t="shared" si="381"/>
        <v>X</v>
      </c>
      <c r="H626" s="33" t="str">
        <f t="shared" si="381"/>
        <v>PM</v>
      </c>
      <c r="I626" s="41">
        <f>I621+VLOOKUP(H626,Schedule!$B$33:$C$36,2,0)/24/60</f>
        <v>0.72777777777777808</v>
      </c>
      <c r="J626" s="30" t="str">
        <f t="shared" si="338"/>
        <v>YOX</v>
      </c>
      <c r="N626" s="32" t="s">
        <v>42</v>
      </c>
      <c r="O626" s="32" t="s">
        <v>32</v>
      </c>
      <c r="P626" s="32" t="s">
        <v>43</v>
      </c>
      <c r="Q626" s="32" t="s">
        <v>35</v>
      </c>
      <c r="R626" s="44">
        <v>0.51388888888888884</v>
      </c>
      <c r="S626" s="43" t="s">
        <v>4268</v>
      </c>
      <c r="T626" s="32">
        <f t="shared" si="345"/>
        <v>13</v>
      </c>
      <c r="U626" s="32" t="str">
        <f t="shared" si="346"/>
        <v>YIX13</v>
      </c>
    </row>
    <row r="627" spans="5:21" x14ac:dyDescent="0.2">
      <c r="E627" s="32" t="str">
        <f t="shared" ref="E627:H627" si="382">E622</f>
        <v>Y</v>
      </c>
      <c r="F627" s="32" t="str">
        <f t="shared" si="382"/>
        <v>O</v>
      </c>
      <c r="G627" s="32" t="str">
        <f t="shared" si="382"/>
        <v>Y</v>
      </c>
      <c r="H627" s="33" t="str">
        <f t="shared" si="382"/>
        <v>PM</v>
      </c>
      <c r="I627" s="41">
        <f>I622+VLOOKUP(H627,Schedule!$B$33:$C$36,2,0)/24/60</f>
        <v>0.73333333333333361</v>
      </c>
      <c r="J627" s="30" t="str">
        <f t="shared" si="338"/>
        <v>YOY</v>
      </c>
      <c r="N627" s="32" t="s">
        <v>42</v>
      </c>
      <c r="O627" s="32" t="s">
        <v>32</v>
      </c>
      <c r="P627" s="32" t="s">
        <v>43</v>
      </c>
      <c r="Q627" s="32" t="s">
        <v>35</v>
      </c>
      <c r="R627" s="44">
        <v>0.53472222222222221</v>
      </c>
      <c r="S627" s="43" t="s">
        <v>4268</v>
      </c>
      <c r="T627" s="32">
        <f t="shared" si="345"/>
        <v>14</v>
      </c>
      <c r="U627" s="32" t="str">
        <f t="shared" si="346"/>
        <v>YIX14</v>
      </c>
    </row>
    <row r="628" spans="5:21" x14ac:dyDescent="0.2">
      <c r="E628" s="32" t="str">
        <f t="shared" ref="E628:H628" si="383">E623</f>
        <v>Y</v>
      </c>
      <c r="F628" s="32" t="str">
        <f t="shared" si="383"/>
        <v>O</v>
      </c>
      <c r="G628" s="32" t="str">
        <f t="shared" si="383"/>
        <v>Z</v>
      </c>
      <c r="H628" s="33" t="str">
        <f t="shared" si="383"/>
        <v>PM</v>
      </c>
      <c r="I628" s="41">
        <f>I623+VLOOKUP(H628,Schedule!$B$33:$C$36,2,0)/24/60</f>
        <v>0.74166666666666692</v>
      </c>
      <c r="J628" s="30" t="str">
        <f t="shared" si="338"/>
        <v>YOZ</v>
      </c>
      <c r="N628" s="32" t="s">
        <v>42</v>
      </c>
      <c r="O628" s="32" t="s">
        <v>32</v>
      </c>
      <c r="P628" s="32" t="s">
        <v>43</v>
      </c>
      <c r="Q628" s="32" t="s">
        <v>35</v>
      </c>
      <c r="R628" s="44">
        <v>0.55555555555555558</v>
      </c>
      <c r="S628" s="43" t="s">
        <v>4268</v>
      </c>
      <c r="T628" s="32">
        <f t="shared" si="345"/>
        <v>15</v>
      </c>
      <c r="U628" s="32" t="str">
        <f t="shared" si="346"/>
        <v>YIX15</v>
      </c>
    </row>
    <row r="629" spans="5:21" x14ac:dyDescent="0.2">
      <c r="E629" s="32" t="str">
        <f t="shared" ref="E629:H629" si="384">E624</f>
        <v>Y</v>
      </c>
      <c r="F629" s="32" t="str">
        <f t="shared" si="384"/>
        <v>O</v>
      </c>
      <c r="G629" s="32" t="str">
        <f t="shared" si="384"/>
        <v>H</v>
      </c>
      <c r="H629" s="33" t="str">
        <f t="shared" si="384"/>
        <v>PM</v>
      </c>
      <c r="I629" s="41">
        <f>I624+VLOOKUP(H629,Schedule!$B$33:$C$36,2,0)/24/60</f>
        <v>0.73611111111111127</v>
      </c>
      <c r="J629" s="30" t="str">
        <f t="shared" si="338"/>
        <v>YOH</v>
      </c>
      <c r="N629" s="32" t="s">
        <v>42</v>
      </c>
      <c r="O629" s="32" t="s">
        <v>32</v>
      </c>
      <c r="P629" s="32" t="s">
        <v>43</v>
      </c>
      <c r="Q629" s="32" t="s">
        <v>35</v>
      </c>
      <c r="R629" s="44">
        <v>0.57638888888888895</v>
      </c>
      <c r="S629" s="43" t="s">
        <v>4268</v>
      </c>
      <c r="T629" s="32">
        <f t="shared" si="345"/>
        <v>16</v>
      </c>
      <c r="U629" s="32" t="str">
        <f t="shared" si="346"/>
        <v>YIX16</v>
      </c>
    </row>
    <row r="630" spans="5:21" x14ac:dyDescent="0.2">
      <c r="E630" s="32" t="str">
        <f t="shared" ref="E630:H630" si="385">E625</f>
        <v>Y</v>
      </c>
      <c r="F630" s="32" t="str">
        <f t="shared" si="385"/>
        <v>O</v>
      </c>
      <c r="G630" s="32" t="str">
        <f t="shared" si="385"/>
        <v>W</v>
      </c>
      <c r="H630" s="33" t="str">
        <f t="shared" si="385"/>
        <v>PM</v>
      </c>
      <c r="I630" s="41">
        <f>I625+VLOOKUP(H630,Schedule!$B$33:$C$36,2,0)/24/60</f>
        <v>0.73819444444444471</v>
      </c>
      <c r="J630" s="30" t="str">
        <f t="shared" si="338"/>
        <v>YOW</v>
      </c>
      <c r="N630" s="32" t="s">
        <v>42</v>
      </c>
      <c r="O630" s="32" t="s">
        <v>32</v>
      </c>
      <c r="P630" s="32" t="s">
        <v>43</v>
      </c>
      <c r="Q630" s="32" t="s">
        <v>35</v>
      </c>
      <c r="R630" s="44">
        <v>0.59722222222222232</v>
      </c>
      <c r="S630" s="43" t="s">
        <v>4268</v>
      </c>
      <c r="T630" s="32">
        <f t="shared" si="345"/>
        <v>17</v>
      </c>
      <c r="U630" s="32" t="str">
        <f t="shared" si="346"/>
        <v>YIX17</v>
      </c>
    </row>
    <row r="631" spans="5:21" x14ac:dyDescent="0.2">
      <c r="E631" s="32" t="str">
        <f t="shared" ref="E631:H631" si="386">E626</f>
        <v>Y</v>
      </c>
      <c r="F631" s="32" t="str">
        <f t="shared" si="386"/>
        <v>O</v>
      </c>
      <c r="G631" s="32" t="str">
        <f t="shared" si="386"/>
        <v>X</v>
      </c>
      <c r="H631" s="33" t="str">
        <f t="shared" si="386"/>
        <v>PM</v>
      </c>
      <c r="I631" s="41">
        <f>I626+VLOOKUP(H631,Schedule!$B$33:$C$36,2,0)/24/60</f>
        <v>0.74166666666666692</v>
      </c>
      <c r="J631" s="30" t="str">
        <f t="shared" si="338"/>
        <v>YOX</v>
      </c>
      <c r="N631" s="32" t="s">
        <v>42</v>
      </c>
      <c r="O631" s="32" t="s">
        <v>32</v>
      </c>
      <c r="P631" s="32" t="s">
        <v>43</v>
      </c>
      <c r="Q631" s="32" t="s">
        <v>35</v>
      </c>
      <c r="R631" s="44">
        <v>0.61805555555555569</v>
      </c>
      <c r="S631" s="43" t="s">
        <v>4268</v>
      </c>
      <c r="T631" s="32">
        <f t="shared" si="345"/>
        <v>18</v>
      </c>
      <c r="U631" s="32" t="str">
        <f t="shared" si="346"/>
        <v>YIX18</v>
      </c>
    </row>
    <row r="632" spans="5:21" x14ac:dyDescent="0.2">
      <c r="E632" s="32" t="str">
        <f t="shared" ref="E632:H632" si="387">E627</f>
        <v>Y</v>
      </c>
      <c r="F632" s="32" t="str">
        <f t="shared" si="387"/>
        <v>O</v>
      </c>
      <c r="G632" s="32" t="str">
        <f t="shared" si="387"/>
        <v>Y</v>
      </c>
      <c r="H632" s="33" t="str">
        <f t="shared" si="387"/>
        <v>PM</v>
      </c>
      <c r="I632" s="41">
        <f>I627+VLOOKUP(H632,Schedule!$B$33:$C$36,2,0)/24/60</f>
        <v>0.74722222222222245</v>
      </c>
      <c r="J632" s="30" t="str">
        <f t="shared" si="338"/>
        <v>YOY</v>
      </c>
      <c r="N632" s="32" t="s">
        <v>42</v>
      </c>
      <c r="O632" s="32" t="s">
        <v>32</v>
      </c>
      <c r="P632" s="32" t="s">
        <v>43</v>
      </c>
      <c r="Q632" s="32" t="s">
        <v>35</v>
      </c>
      <c r="R632" s="44">
        <v>0.63888888888888906</v>
      </c>
      <c r="S632" s="43" t="s">
        <v>4268</v>
      </c>
      <c r="T632" s="32">
        <f t="shared" si="345"/>
        <v>19</v>
      </c>
      <c r="U632" s="32" t="str">
        <f t="shared" si="346"/>
        <v>YIX19</v>
      </c>
    </row>
    <row r="633" spans="5:21" x14ac:dyDescent="0.2">
      <c r="E633" s="32" t="str">
        <f t="shared" ref="E633:H633" si="388">E628</f>
        <v>Y</v>
      </c>
      <c r="F633" s="32" t="str">
        <f t="shared" si="388"/>
        <v>O</v>
      </c>
      <c r="G633" s="32" t="str">
        <f t="shared" si="388"/>
        <v>Z</v>
      </c>
      <c r="H633" s="33" t="str">
        <f t="shared" si="388"/>
        <v>PM</v>
      </c>
      <c r="I633" s="41">
        <f>I628+VLOOKUP(H633,Schedule!$B$33:$C$36,2,0)/24/60</f>
        <v>0.75555555555555576</v>
      </c>
      <c r="J633" s="30" t="str">
        <f t="shared" si="338"/>
        <v>YOZ</v>
      </c>
      <c r="N633" s="32" t="s">
        <v>42</v>
      </c>
      <c r="O633" s="32" t="s">
        <v>32</v>
      </c>
      <c r="P633" s="32" t="s">
        <v>43</v>
      </c>
      <c r="Q633" s="32" t="s">
        <v>35</v>
      </c>
      <c r="R633" s="44">
        <v>0.65972222222222243</v>
      </c>
      <c r="S633" s="43" t="s">
        <v>4268</v>
      </c>
      <c r="T633" s="32">
        <f t="shared" si="345"/>
        <v>20</v>
      </c>
      <c r="U633" s="32" t="str">
        <f t="shared" si="346"/>
        <v>YIX20</v>
      </c>
    </row>
    <row r="634" spans="5:21" x14ac:dyDescent="0.2">
      <c r="E634" s="32" t="str">
        <f t="shared" ref="E634:H634" si="389">E629</f>
        <v>Y</v>
      </c>
      <c r="F634" s="32" t="str">
        <f t="shared" si="389"/>
        <v>O</v>
      </c>
      <c r="G634" s="32" t="str">
        <f t="shared" si="389"/>
        <v>H</v>
      </c>
      <c r="H634" s="33" t="str">
        <f t="shared" si="389"/>
        <v>PM</v>
      </c>
      <c r="I634" s="41">
        <f>I629+VLOOKUP(H634,Schedule!$B$33:$C$36,2,0)/24/60</f>
        <v>0.75000000000000011</v>
      </c>
      <c r="J634" s="30" t="str">
        <f t="shared" si="338"/>
        <v>YOH</v>
      </c>
      <c r="N634" s="32" t="s">
        <v>42</v>
      </c>
      <c r="O634" s="32" t="s">
        <v>32</v>
      </c>
      <c r="P634" s="32" t="s">
        <v>43</v>
      </c>
      <c r="Q634" s="32" t="s">
        <v>35</v>
      </c>
      <c r="R634" s="44">
        <v>0.6805555555555558</v>
      </c>
      <c r="S634" s="43" t="s">
        <v>4268</v>
      </c>
      <c r="T634" s="32">
        <f t="shared" si="345"/>
        <v>21</v>
      </c>
      <c r="U634" s="32" t="str">
        <f t="shared" si="346"/>
        <v>YIX21</v>
      </c>
    </row>
    <row r="635" spans="5:21" x14ac:dyDescent="0.2">
      <c r="E635" s="32" t="str">
        <f t="shared" ref="E635:H635" si="390">E630</f>
        <v>Y</v>
      </c>
      <c r="F635" s="32" t="str">
        <f t="shared" si="390"/>
        <v>O</v>
      </c>
      <c r="G635" s="32" t="str">
        <f t="shared" si="390"/>
        <v>W</v>
      </c>
      <c r="H635" s="33" t="str">
        <f t="shared" si="390"/>
        <v>PM</v>
      </c>
      <c r="I635" s="41">
        <f>I630+VLOOKUP(H635,Schedule!$B$33:$C$36,2,0)/24/60</f>
        <v>0.75208333333333355</v>
      </c>
      <c r="J635" s="30" t="str">
        <f t="shared" si="338"/>
        <v>YOW</v>
      </c>
      <c r="N635" s="32" t="s">
        <v>42</v>
      </c>
      <c r="O635" s="32" t="s">
        <v>32</v>
      </c>
      <c r="P635" s="32" t="s">
        <v>43</v>
      </c>
      <c r="Q635" s="32" t="s">
        <v>35</v>
      </c>
      <c r="R635" s="44">
        <v>0.70138888888888917</v>
      </c>
      <c r="S635" s="43" t="s">
        <v>4268</v>
      </c>
      <c r="T635" s="32">
        <f t="shared" si="345"/>
        <v>22</v>
      </c>
      <c r="U635" s="32" t="str">
        <f t="shared" si="346"/>
        <v>YIX22</v>
      </c>
    </row>
    <row r="636" spans="5:21" x14ac:dyDescent="0.2">
      <c r="E636" s="32" t="str">
        <f t="shared" ref="E636:H636" si="391">E631</f>
        <v>Y</v>
      </c>
      <c r="F636" s="32" t="str">
        <f t="shared" si="391"/>
        <v>O</v>
      </c>
      <c r="G636" s="32" t="str">
        <f t="shared" si="391"/>
        <v>X</v>
      </c>
      <c r="H636" s="33" t="str">
        <f t="shared" si="391"/>
        <v>PM</v>
      </c>
      <c r="I636" s="41">
        <f>I631+VLOOKUP(H636,Schedule!$B$33:$C$36,2,0)/24/60</f>
        <v>0.75555555555555576</v>
      </c>
      <c r="J636" s="30" t="str">
        <f t="shared" si="338"/>
        <v>YOX</v>
      </c>
      <c r="N636" s="32" t="s">
        <v>42</v>
      </c>
      <c r="O636" s="32" t="s">
        <v>32</v>
      </c>
      <c r="P636" s="32" t="s">
        <v>43</v>
      </c>
      <c r="Q636" s="32" t="s">
        <v>36</v>
      </c>
      <c r="R636" s="44">
        <v>0.72222222222222254</v>
      </c>
      <c r="S636" s="43" t="s">
        <v>4268</v>
      </c>
      <c r="T636" s="32">
        <f t="shared" si="345"/>
        <v>23</v>
      </c>
      <c r="U636" s="32" t="str">
        <f t="shared" si="346"/>
        <v>YIX23</v>
      </c>
    </row>
    <row r="637" spans="5:21" x14ac:dyDescent="0.2">
      <c r="E637" s="32" t="str">
        <f t="shared" ref="E637:H637" si="392">E632</f>
        <v>Y</v>
      </c>
      <c r="F637" s="32" t="str">
        <f t="shared" si="392"/>
        <v>O</v>
      </c>
      <c r="G637" s="32" t="str">
        <f t="shared" si="392"/>
        <v>Y</v>
      </c>
      <c r="H637" s="33" t="str">
        <f t="shared" si="392"/>
        <v>PM</v>
      </c>
      <c r="I637" s="41">
        <f>I632+VLOOKUP(H637,Schedule!$B$33:$C$36,2,0)/24/60</f>
        <v>0.76111111111111129</v>
      </c>
      <c r="J637" s="30" t="str">
        <f t="shared" si="338"/>
        <v>YOY</v>
      </c>
      <c r="N637" s="32" t="s">
        <v>42</v>
      </c>
      <c r="O637" s="32" t="s">
        <v>32</v>
      </c>
      <c r="P637" s="32" t="s">
        <v>43</v>
      </c>
      <c r="Q637" s="32" t="s">
        <v>36</v>
      </c>
      <c r="R637" s="44">
        <v>0.75000000000000033</v>
      </c>
      <c r="S637" s="43" t="s">
        <v>4268</v>
      </c>
      <c r="T637" s="32">
        <f t="shared" si="345"/>
        <v>24</v>
      </c>
      <c r="U637" s="32" t="str">
        <f t="shared" si="346"/>
        <v>YIX24</v>
      </c>
    </row>
    <row r="638" spans="5:21" x14ac:dyDescent="0.2">
      <c r="E638" s="32" t="str">
        <f t="shared" ref="E638:H638" si="393">E633</f>
        <v>Y</v>
      </c>
      <c r="F638" s="32" t="str">
        <f t="shared" si="393"/>
        <v>O</v>
      </c>
      <c r="G638" s="32" t="str">
        <f t="shared" si="393"/>
        <v>Z</v>
      </c>
      <c r="H638" s="33" t="str">
        <f t="shared" si="393"/>
        <v>PM</v>
      </c>
      <c r="I638" s="41">
        <f>I633+VLOOKUP(H638,Schedule!$B$33:$C$36,2,0)/24/60</f>
        <v>0.7694444444444446</v>
      </c>
      <c r="J638" s="30" t="str">
        <f t="shared" si="338"/>
        <v>YOZ</v>
      </c>
      <c r="N638" s="32" t="s">
        <v>42</v>
      </c>
      <c r="O638" s="32" t="s">
        <v>32</v>
      </c>
      <c r="P638" s="32" t="s">
        <v>43</v>
      </c>
      <c r="Q638" s="32" t="s">
        <v>36</v>
      </c>
      <c r="R638" s="44">
        <v>0.77777777777777812</v>
      </c>
      <c r="S638" s="43" t="s">
        <v>4268</v>
      </c>
      <c r="T638" s="32">
        <f t="shared" si="345"/>
        <v>25</v>
      </c>
      <c r="U638" s="32" t="str">
        <f t="shared" si="346"/>
        <v>YIX25</v>
      </c>
    </row>
    <row r="639" spans="5:21" x14ac:dyDescent="0.2">
      <c r="E639" s="32" t="str">
        <f t="shared" ref="E639:H639" si="394">E634</f>
        <v>Y</v>
      </c>
      <c r="F639" s="32" t="str">
        <f t="shared" si="394"/>
        <v>O</v>
      </c>
      <c r="G639" s="32" t="str">
        <f t="shared" si="394"/>
        <v>H</v>
      </c>
      <c r="H639" s="33" t="str">
        <f t="shared" si="394"/>
        <v>PM</v>
      </c>
      <c r="I639" s="41">
        <f>I634+VLOOKUP(H639,Schedule!$B$33:$C$36,2,0)/24/60</f>
        <v>0.76388888888888895</v>
      </c>
      <c r="J639" s="30" t="str">
        <f t="shared" si="338"/>
        <v>YOH</v>
      </c>
      <c r="N639" s="32" t="s">
        <v>42</v>
      </c>
      <c r="O639" s="32" t="s">
        <v>32</v>
      </c>
      <c r="P639" s="32" t="s">
        <v>43</v>
      </c>
      <c r="Q639" s="32" t="s">
        <v>37</v>
      </c>
      <c r="R639" s="44">
        <v>0.80555555555555591</v>
      </c>
      <c r="S639" s="43" t="s">
        <v>4268</v>
      </c>
      <c r="T639" s="32">
        <f t="shared" si="345"/>
        <v>26</v>
      </c>
      <c r="U639" s="32" t="str">
        <f t="shared" si="346"/>
        <v>YIX26</v>
      </c>
    </row>
    <row r="640" spans="5:21" x14ac:dyDescent="0.2">
      <c r="E640" s="32" t="str">
        <f t="shared" ref="E640:H640" si="395">E635</f>
        <v>Y</v>
      </c>
      <c r="F640" s="32" t="str">
        <f t="shared" si="395"/>
        <v>O</v>
      </c>
      <c r="G640" s="32" t="str">
        <f t="shared" si="395"/>
        <v>W</v>
      </c>
      <c r="H640" s="33" t="str">
        <f t="shared" si="395"/>
        <v>PM</v>
      </c>
      <c r="I640" s="41">
        <f>I635+VLOOKUP(H640,Schedule!$B$33:$C$36,2,0)/24/60</f>
        <v>0.76597222222222239</v>
      </c>
      <c r="J640" s="30" t="str">
        <f t="shared" si="338"/>
        <v>YOW</v>
      </c>
      <c r="N640" s="32" t="s">
        <v>42</v>
      </c>
      <c r="O640" s="32" t="s">
        <v>32</v>
      </c>
      <c r="P640" s="32" t="s">
        <v>43</v>
      </c>
      <c r="Q640" s="32" t="s">
        <v>37</v>
      </c>
      <c r="R640" s="44">
        <v>0.84722222222222254</v>
      </c>
      <c r="S640" s="43" t="s">
        <v>4268</v>
      </c>
      <c r="T640" s="32">
        <f t="shared" si="345"/>
        <v>27</v>
      </c>
      <c r="U640" s="32" t="str">
        <f t="shared" si="346"/>
        <v>YIX27</v>
      </c>
    </row>
    <row r="641" spans="5:21" x14ac:dyDescent="0.2">
      <c r="E641" s="32" t="str">
        <f t="shared" ref="E641:H641" si="396">E636</f>
        <v>Y</v>
      </c>
      <c r="F641" s="32" t="str">
        <f t="shared" si="396"/>
        <v>O</v>
      </c>
      <c r="G641" s="32" t="str">
        <f t="shared" si="396"/>
        <v>X</v>
      </c>
      <c r="H641" s="33" t="str">
        <f t="shared" si="396"/>
        <v>PM</v>
      </c>
      <c r="I641" s="41">
        <f>I636+VLOOKUP(H641,Schedule!$B$33:$C$36,2,0)/24/60</f>
        <v>0.7694444444444446</v>
      </c>
      <c r="J641" s="30" t="str">
        <f t="shared" si="338"/>
        <v>YOX</v>
      </c>
      <c r="N641" s="32" t="s">
        <v>42</v>
      </c>
      <c r="O641" s="32" t="s">
        <v>32</v>
      </c>
      <c r="P641" s="32" t="s">
        <v>43</v>
      </c>
      <c r="Q641" s="32" t="s">
        <v>37</v>
      </c>
      <c r="R641" s="44">
        <v>0.88888888888888917</v>
      </c>
      <c r="S641" s="43" t="s">
        <v>4268</v>
      </c>
      <c r="T641" s="32">
        <f t="shared" si="345"/>
        <v>28</v>
      </c>
      <c r="U641" s="32" t="str">
        <f t="shared" si="346"/>
        <v>YIX28</v>
      </c>
    </row>
    <row r="642" spans="5:21" x14ac:dyDescent="0.2">
      <c r="E642" s="32" t="str">
        <f t="shared" ref="E642:H642" si="397">E637</f>
        <v>Y</v>
      </c>
      <c r="F642" s="32" t="str">
        <f t="shared" si="397"/>
        <v>O</v>
      </c>
      <c r="G642" s="32" t="str">
        <f t="shared" si="397"/>
        <v>Y</v>
      </c>
      <c r="H642" s="33" t="str">
        <f t="shared" si="397"/>
        <v>PM</v>
      </c>
      <c r="I642" s="41">
        <f>I637+VLOOKUP(H642,Schedule!$B$33:$C$36,2,0)/24/60</f>
        <v>0.77500000000000013</v>
      </c>
      <c r="J642" s="30" t="str">
        <f t="shared" si="338"/>
        <v>YOY</v>
      </c>
      <c r="N642" s="32" t="s">
        <v>42</v>
      </c>
      <c r="O642" s="32" t="s">
        <v>32</v>
      </c>
      <c r="P642" s="32" t="s">
        <v>43</v>
      </c>
      <c r="Q642" s="32" t="s">
        <v>37</v>
      </c>
      <c r="R642" s="44">
        <v>0.9305555555555558</v>
      </c>
      <c r="S642" s="43" t="s">
        <v>4268</v>
      </c>
      <c r="T642" s="32">
        <f t="shared" si="345"/>
        <v>29</v>
      </c>
      <c r="U642" s="32" t="str">
        <f t="shared" si="346"/>
        <v>YIX29</v>
      </c>
    </row>
    <row r="643" spans="5:21" x14ac:dyDescent="0.2">
      <c r="E643" s="32" t="str">
        <f t="shared" ref="E643:H643" si="398">E638</f>
        <v>Y</v>
      </c>
      <c r="F643" s="32" t="str">
        <f t="shared" si="398"/>
        <v>O</v>
      </c>
      <c r="G643" s="32" t="str">
        <f t="shared" si="398"/>
        <v>Z</v>
      </c>
      <c r="H643" s="33" t="str">
        <f t="shared" si="398"/>
        <v>PM</v>
      </c>
      <c r="I643" s="41">
        <f>I638+VLOOKUP(H643,Schedule!$B$33:$C$36,2,0)/24/60</f>
        <v>0.78333333333333344</v>
      </c>
      <c r="J643" s="30" t="str">
        <f t="shared" si="338"/>
        <v>YOZ</v>
      </c>
      <c r="N643" s="32" t="s">
        <v>42</v>
      </c>
      <c r="O643" s="32" t="s">
        <v>32</v>
      </c>
      <c r="P643" s="32" t="s">
        <v>43</v>
      </c>
      <c r="Q643" s="32" t="s">
        <v>37</v>
      </c>
      <c r="R643" s="44">
        <v>0.97222222222222243</v>
      </c>
      <c r="S643" s="43" t="s">
        <v>4268</v>
      </c>
      <c r="T643" s="32">
        <f t="shared" si="345"/>
        <v>30</v>
      </c>
      <c r="U643" s="32" t="str">
        <f t="shared" si="346"/>
        <v>YIX30</v>
      </c>
    </row>
    <row r="644" spans="5:21" x14ac:dyDescent="0.2">
      <c r="E644" s="32" t="str">
        <f t="shared" ref="E644:H644" si="399">E639</f>
        <v>Y</v>
      </c>
      <c r="F644" s="32" t="str">
        <f t="shared" si="399"/>
        <v>O</v>
      </c>
      <c r="G644" s="32" t="str">
        <f t="shared" si="399"/>
        <v>H</v>
      </c>
      <c r="H644" s="33" t="str">
        <f t="shared" si="399"/>
        <v>PM</v>
      </c>
      <c r="I644" s="41">
        <f>I639+VLOOKUP(H644,Schedule!$B$33:$C$36,2,0)/24/60</f>
        <v>0.77777777777777779</v>
      </c>
      <c r="J644" s="30" t="str">
        <f t="shared" si="338"/>
        <v>YOH</v>
      </c>
      <c r="N644" s="32" t="s">
        <v>42</v>
      </c>
      <c r="O644" s="32" t="s">
        <v>32</v>
      </c>
      <c r="P644" s="32" t="s">
        <v>42</v>
      </c>
      <c r="Q644" s="32" t="s">
        <v>34</v>
      </c>
      <c r="R644" s="44">
        <v>0.30000000000000004</v>
      </c>
      <c r="S644" s="43" t="s">
        <v>4267</v>
      </c>
      <c r="T644" s="32">
        <f t="shared" si="345"/>
        <v>1</v>
      </c>
      <c r="U644" s="32" t="str">
        <f t="shared" si="346"/>
        <v>YIY1</v>
      </c>
    </row>
    <row r="645" spans="5:21" x14ac:dyDescent="0.2">
      <c r="E645" s="32" t="str">
        <f t="shared" ref="E645:H645" si="400">E640</f>
        <v>Y</v>
      </c>
      <c r="F645" s="32" t="str">
        <f t="shared" si="400"/>
        <v>O</v>
      </c>
      <c r="G645" s="32" t="str">
        <f t="shared" si="400"/>
        <v>W</v>
      </c>
      <c r="H645" s="33" t="str">
        <f t="shared" si="400"/>
        <v>PM</v>
      </c>
      <c r="I645" s="41">
        <f>I640+VLOOKUP(H645,Schedule!$B$33:$C$36,2,0)/24/60</f>
        <v>0.77986111111111123</v>
      </c>
      <c r="J645" s="30" t="str">
        <f t="shared" si="338"/>
        <v>YOW</v>
      </c>
      <c r="N645" s="32" t="s">
        <v>42</v>
      </c>
      <c r="O645" s="32" t="s">
        <v>32</v>
      </c>
      <c r="P645" s="32" t="s">
        <v>42</v>
      </c>
      <c r="Q645" s="32" t="s">
        <v>34</v>
      </c>
      <c r="R645" s="44">
        <v>0.31388888888888894</v>
      </c>
      <c r="S645" s="43" t="s">
        <v>4267</v>
      </c>
      <c r="T645" s="32">
        <f t="shared" si="345"/>
        <v>2</v>
      </c>
      <c r="U645" s="32" t="str">
        <f t="shared" si="346"/>
        <v>YIY2</v>
      </c>
    </row>
    <row r="646" spans="5:21" x14ac:dyDescent="0.2">
      <c r="E646" s="32" t="str">
        <f t="shared" ref="E646:H646" si="401">E641</f>
        <v>Y</v>
      </c>
      <c r="F646" s="32" t="str">
        <f t="shared" si="401"/>
        <v>O</v>
      </c>
      <c r="G646" s="32" t="str">
        <f t="shared" si="401"/>
        <v>X</v>
      </c>
      <c r="H646" s="33" t="str">
        <f t="shared" si="401"/>
        <v>PM</v>
      </c>
      <c r="I646" s="41">
        <f>I641+VLOOKUP(H646,Schedule!$B$33:$C$36,2,0)/24/60</f>
        <v>0.78333333333333344</v>
      </c>
      <c r="J646" s="30" t="str">
        <f t="shared" si="338"/>
        <v>YOX</v>
      </c>
      <c r="N646" s="32" t="s">
        <v>42</v>
      </c>
      <c r="O646" s="32" t="s">
        <v>32</v>
      </c>
      <c r="P646" s="32" t="s">
        <v>42</v>
      </c>
      <c r="Q646" s="32" t="s">
        <v>34</v>
      </c>
      <c r="R646" s="44">
        <v>0.32777777777777783</v>
      </c>
      <c r="S646" s="43" t="s">
        <v>4267</v>
      </c>
      <c r="T646" s="32">
        <f t="shared" si="345"/>
        <v>3</v>
      </c>
      <c r="U646" s="32" t="str">
        <f t="shared" si="346"/>
        <v>YIY3</v>
      </c>
    </row>
    <row r="647" spans="5:21" x14ac:dyDescent="0.2">
      <c r="E647" s="32" t="str">
        <f t="shared" ref="E647:H647" si="402">E642</f>
        <v>Y</v>
      </c>
      <c r="F647" s="32" t="str">
        <f t="shared" si="402"/>
        <v>O</v>
      </c>
      <c r="G647" s="32" t="str">
        <f t="shared" si="402"/>
        <v>Y</v>
      </c>
      <c r="H647" s="33" t="str">
        <f t="shared" si="402"/>
        <v>PM</v>
      </c>
      <c r="I647" s="41">
        <f>I642+VLOOKUP(H647,Schedule!$B$33:$C$36,2,0)/24/60</f>
        <v>0.78888888888888897</v>
      </c>
      <c r="J647" s="30" t="str">
        <f t="shared" si="338"/>
        <v>YOY</v>
      </c>
      <c r="N647" s="32" t="s">
        <v>42</v>
      </c>
      <c r="O647" s="32" t="s">
        <v>32</v>
      </c>
      <c r="P647" s="32" t="s">
        <v>42</v>
      </c>
      <c r="Q647" s="32" t="s">
        <v>34</v>
      </c>
      <c r="R647" s="44">
        <v>0.34166666666666673</v>
      </c>
      <c r="S647" s="43" t="s">
        <v>4267</v>
      </c>
      <c r="T647" s="32">
        <f t="shared" si="345"/>
        <v>4</v>
      </c>
      <c r="U647" s="32" t="str">
        <f t="shared" si="346"/>
        <v>YIY4</v>
      </c>
    </row>
    <row r="648" spans="5:21" x14ac:dyDescent="0.2">
      <c r="E648" s="32" t="str">
        <f t="shared" ref="E648:H648" si="403">E643</f>
        <v>Y</v>
      </c>
      <c r="F648" s="32" t="str">
        <f t="shared" si="403"/>
        <v>O</v>
      </c>
      <c r="G648" s="32" t="str">
        <f t="shared" si="403"/>
        <v>Z</v>
      </c>
      <c r="H648" s="33" t="str">
        <f t="shared" si="403"/>
        <v>PM</v>
      </c>
      <c r="I648" s="41">
        <f>I643+VLOOKUP(H648,Schedule!$B$33:$C$36,2,0)/24/60</f>
        <v>0.79722222222222228</v>
      </c>
      <c r="J648" s="30" t="str">
        <f t="shared" si="338"/>
        <v>YOZ</v>
      </c>
      <c r="N648" s="32" t="s">
        <v>42</v>
      </c>
      <c r="O648" s="32" t="s">
        <v>32</v>
      </c>
      <c r="P648" s="32" t="s">
        <v>42</v>
      </c>
      <c r="Q648" s="32" t="s">
        <v>34</v>
      </c>
      <c r="R648" s="44">
        <v>0.35555555555555562</v>
      </c>
      <c r="S648" s="43" t="s">
        <v>4267</v>
      </c>
      <c r="T648" s="32">
        <f t="shared" si="345"/>
        <v>5</v>
      </c>
      <c r="U648" s="32" t="str">
        <f t="shared" si="346"/>
        <v>YIY5</v>
      </c>
    </row>
    <row r="649" spans="5:21" x14ac:dyDescent="0.2">
      <c r="E649" s="32" t="str">
        <f t="shared" ref="E649:H649" si="404">E644</f>
        <v>Y</v>
      </c>
      <c r="F649" s="32" t="str">
        <f t="shared" si="404"/>
        <v>O</v>
      </c>
      <c r="G649" s="32" t="str">
        <f t="shared" si="404"/>
        <v>H</v>
      </c>
      <c r="H649" s="33" t="s">
        <v>37</v>
      </c>
      <c r="I649" s="41">
        <v>0.79166666666666663</v>
      </c>
      <c r="J649" s="30" t="str">
        <f t="shared" ref="J649:J712" si="405">E649&amp;F649&amp;G649</f>
        <v>YOH</v>
      </c>
      <c r="N649" s="32" t="s">
        <v>42</v>
      </c>
      <c r="O649" s="32" t="s">
        <v>32</v>
      </c>
      <c r="P649" s="32" t="s">
        <v>42</v>
      </c>
      <c r="Q649" s="32" t="s">
        <v>34</v>
      </c>
      <c r="R649" s="44">
        <v>0.36944444444444452</v>
      </c>
      <c r="S649" s="43" t="s">
        <v>4267</v>
      </c>
      <c r="T649" s="32">
        <f t="shared" si="345"/>
        <v>6</v>
      </c>
      <c r="U649" s="32" t="str">
        <f t="shared" si="346"/>
        <v>YIY6</v>
      </c>
    </row>
    <row r="650" spans="5:21" x14ac:dyDescent="0.2">
      <c r="E650" s="32" t="str">
        <f t="shared" ref="E650:H650" si="406">E645</f>
        <v>Y</v>
      </c>
      <c r="F650" s="32" t="str">
        <f t="shared" si="406"/>
        <v>O</v>
      </c>
      <c r="G650" s="32" t="str">
        <f t="shared" si="406"/>
        <v>W</v>
      </c>
      <c r="H650" s="33" t="s">
        <v>37</v>
      </c>
      <c r="I650" s="41">
        <v>0.79375000000000007</v>
      </c>
      <c r="J650" s="30" t="str">
        <f t="shared" si="405"/>
        <v>YOW</v>
      </c>
      <c r="N650" s="32" t="s">
        <v>42</v>
      </c>
      <c r="O650" s="32" t="s">
        <v>32</v>
      </c>
      <c r="P650" s="32" t="s">
        <v>42</v>
      </c>
      <c r="Q650" s="32" t="s">
        <v>35</v>
      </c>
      <c r="R650" s="44">
        <v>0.38333333333333341</v>
      </c>
      <c r="S650" s="43" t="s">
        <v>4267</v>
      </c>
      <c r="T650" s="32">
        <f t="shared" si="345"/>
        <v>7</v>
      </c>
      <c r="U650" s="32" t="str">
        <f t="shared" si="346"/>
        <v>YIY7</v>
      </c>
    </row>
    <row r="651" spans="5:21" x14ac:dyDescent="0.2">
      <c r="E651" s="32" t="str">
        <f t="shared" ref="E651:H651" si="407">E646</f>
        <v>Y</v>
      </c>
      <c r="F651" s="32" t="str">
        <f t="shared" si="407"/>
        <v>O</v>
      </c>
      <c r="G651" s="32" t="str">
        <f t="shared" si="407"/>
        <v>X</v>
      </c>
      <c r="H651" s="33" t="s">
        <v>37</v>
      </c>
      <c r="I651" s="41">
        <v>0.79722222222222228</v>
      </c>
      <c r="J651" s="30" t="str">
        <f t="shared" si="405"/>
        <v>YOX</v>
      </c>
      <c r="N651" s="32" t="s">
        <v>42</v>
      </c>
      <c r="O651" s="32" t="s">
        <v>32</v>
      </c>
      <c r="P651" s="32" t="s">
        <v>42</v>
      </c>
      <c r="Q651" s="32" t="s">
        <v>35</v>
      </c>
      <c r="R651" s="44">
        <v>0.40416666666666673</v>
      </c>
      <c r="S651" s="43" t="s">
        <v>4267</v>
      </c>
      <c r="T651" s="32">
        <f t="shared" si="345"/>
        <v>8</v>
      </c>
      <c r="U651" s="32" t="str">
        <f t="shared" si="346"/>
        <v>YIY8</v>
      </c>
    </row>
    <row r="652" spans="5:21" x14ac:dyDescent="0.2">
      <c r="E652" s="32" t="str">
        <f t="shared" ref="E652:H652" si="408">E647</f>
        <v>Y</v>
      </c>
      <c r="F652" s="32" t="str">
        <f t="shared" si="408"/>
        <v>O</v>
      </c>
      <c r="G652" s="32" t="str">
        <f t="shared" si="408"/>
        <v>Y</v>
      </c>
      <c r="H652" s="33" t="s">
        <v>37</v>
      </c>
      <c r="I652" s="41">
        <v>0.80277777777777781</v>
      </c>
      <c r="J652" s="30" t="str">
        <f t="shared" si="405"/>
        <v>YOY</v>
      </c>
      <c r="N652" s="32" t="s">
        <v>42</v>
      </c>
      <c r="O652" s="32" t="s">
        <v>32</v>
      </c>
      <c r="P652" s="32" t="s">
        <v>42</v>
      </c>
      <c r="Q652" s="32" t="s">
        <v>35</v>
      </c>
      <c r="R652" s="44">
        <v>0.42500000000000004</v>
      </c>
      <c r="S652" s="43" t="s">
        <v>4267</v>
      </c>
      <c r="T652" s="32">
        <f t="shared" si="345"/>
        <v>9</v>
      </c>
      <c r="U652" s="32" t="str">
        <f t="shared" si="346"/>
        <v>YIY9</v>
      </c>
    </row>
    <row r="653" spans="5:21" x14ac:dyDescent="0.2">
      <c r="E653" s="32" t="str">
        <f t="shared" ref="E653:H653" si="409">E648</f>
        <v>Y</v>
      </c>
      <c r="F653" s="32" t="str">
        <f t="shared" si="409"/>
        <v>O</v>
      </c>
      <c r="G653" s="32" t="str">
        <f t="shared" si="409"/>
        <v>Z</v>
      </c>
      <c r="H653" s="33" t="s">
        <v>37</v>
      </c>
      <c r="I653" s="41">
        <v>0.81111111111111112</v>
      </c>
      <c r="J653" s="30" t="str">
        <f t="shared" si="405"/>
        <v>YOZ</v>
      </c>
      <c r="N653" s="32" t="s">
        <v>42</v>
      </c>
      <c r="O653" s="32" t="s">
        <v>32</v>
      </c>
      <c r="P653" s="32" t="s">
        <v>42</v>
      </c>
      <c r="Q653" s="32" t="s">
        <v>35</v>
      </c>
      <c r="R653" s="44">
        <v>0.44583333333333336</v>
      </c>
      <c r="S653" s="43" t="s">
        <v>4267</v>
      </c>
      <c r="T653" s="32">
        <f t="shared" si="345"/>
        <v>10</v>
      </c>
      <c r="U653" s="32" t="str">
        <f t="shared" si="346"/>
        <v>YIY10</v>
      </c>
    </row>
    <row r="654" spans="5:21" x14ac:dyDescent="0.2">
      <c r="E654" s="32" t="str">
        <f t="shared" ref="E654:H654" si="410">E649</f>
        <v>Y</v>
      </c>
      <c r="F654" s="32" t="str">
        <f t="shared" si="410"/>
        <v>O</v>
      </c>
      <c r="G654" s="32" t="str">
        <f t="shared" si="410"/>
        <v>H</v>
      </c>
      <c r="H654" s="33" t="str">
        <f t="shared" si="410"/>
        <v>Evening</v>
      </c>
      <c r="I654" s="41">
        <f>I649+VLOOKUP(H654,Schedule!$B$33:$C$36,2,0)/24/60</f>
        <v>0.83333333333333326</v>
      </c>
      <c r="J654" s="30" t="str">
        <f t="shared" si="405"/>
        <v>YOH</v>
      </c>
      <c r="N654" s="32" t="s">
        <v>42</v>
      </c>
      <c r="O654" s="32" t="s">
        <v>32</v>
      </c>
      <c r="P654" s="32" t="s">
        <v>42</v>
      </c>
      <c r="Q654" s="32" t="s">
        <v>35</v>
      </c>
      <c r="R654" s="44">
        <v>0.46666666666666667</v>
      </c>
      <c r="S654" s="43" t="s">
        <v>4267</v>
      </c>
      <c r="T654" s="32">
        <f t="shared" si="345"/>
        <v>11</v>
      </c>
      <c r="U654" s="32" t="str">
        <f t="shared" si="346"/>
        <v>YIY11</v>
      </c>
    </row>
    <row r="655" spans="5:21" x14ac:dyDescent="0.2">
      <c r="E655" s="32" t="str">
        <f t="shared" ref="E655:H655" si="411">E650</f>
        <v>Y</v>
      </c>
      <c r="F655" s="32" t="str">
        <f t="shared" si="411"/>
        <v>O</v>
      </c>
      <c r="G655" s="32" t="str">
        <f t="shared" si="411"/>
        <v>W</v>
      </c>
      <c r="H655" s="33" t="str">
        <f t="shared" si="411"/>
        <v>Evening</v>
      </c>
      <c r="I655" s="41">
        <f>I650+VLOOKUP(H655,Schedule!$B$33:$C$36,2,0)/24/60</f>
        <v>0.8354166666666667</v>
      </c>
      <c r="J655" s="30" t="str">
        <f t="shared" si="405"/>
        <v>YOW</v>
      </c>
      <c r="N655" s="32" t="s">
        <v>42</v>
      </c>
      <c r="O655" s="32" t="s">
        <v>32</v>
      </c>
      <c r="P655" s="32" t="s">
        <v>42</v>
      </c>
      <c r="Q655" s="32" t="s">
        <v>35</v>
      </c>
      <c r="R655" s="44">
        <v>0.48749999999999999</v>
      </c>
      <c r="S655" s="43" t="s">
        <v>4267</v>
      </c>
      <c r="T655" s="32">
        <f t="shared" ref="T655:T718" si="412">1+(S655=S654)*T654</f>
        <v>12</v>
      </c>
      <c r="U655" s="32" t="str">
        <f t="shared" ref="U655:U718" si="413">S655&amp;T655</f>
        <v>YIY12</v>
      </c>
    </row>
    <row r="656" spans="5:21" x14ac:dyDescent="0.2">
      <c r="E656" s="32" t="str">
        <f t="shared" ref="E656:H656" si="414">E651</f>
        <v>Y</v>
      </c>
      <c r="F656" s="32" t="str">
        <f t="shared" si="414"/>
        <v>O</v>
      </c>
      <c r="G656" s="32" t="str">
        <f t="shared" si="414"/>
        <v>X</v>
      </c>
      <c r="H656" s="33" t="str">
        <f t="shared" si="414"/>
        <v>Evening</v>
      </c>
      <c r="I656" s="41">
        <f>I651+VLOOKUP(H656,Schedule!$B$33:$C$36,2,0)/24/60</f>
        <v>0.83888888888888891</v>
      </c>
      <c r="J656" s="30" t="str">
        <f t="shared" si="405"/>
        <v>YOX</v>
      </c>
      <c r="N656" s="32" t="s">
        <v>42</v>
      </c>
      <c r="O656" s="32" t="s">
        <v>32</v>
      </c>
      <c r="P656" s="32" t="s">
        <v>42</v>
      </c>
      <c r="Q656" s="32" t="s">
        <v>35</v>
      </c>
      <c r="R656" s="44">
        <v>0.5083333333333333</v>
      </c>
      <c r="S656" s="43" t="s">
        <v>4267</v>
      </c>
      <c r="T656" s="32">
        <f t="shared" si="412"/>
        <v>13</v>
      </c>
      <c r="U656" s="32" t="str">
        <f t="shared" si="413"/>
        <v>YIY13</v>
      </c>
    </row>
    <row r="657" spans="5:21" x14ac:dyDescent="0.2">
      <c r="E657" s="32" t="str">
        <f t="shared" ref="E657:H657" si="415">E652</f>
        <v>Y</v>
      </c>
      <c r="F657" s="32" t="str">
        <f t="shared" si="415"/>
        <v>O</v>
      </c>
      <c r="G657" s="32" t="str">
        <f t="shared" si="415"/>
        <v>Y</v>
      </c>
      <c r="H657" s="33" t="str">
        <f t="shared" si="415"/>
        <v>Evening</v>
      </c>
      <c r="I657" s="41">
        <f>I652+VLOOKUP(H657,Schedule!$B$33:$C$36,2,0)/24/60</f>
        <v>0.84444444444444444</v>
      </c>
      <c r="J657" s="30" t="str">
        <f t="shared" si="405"/>
        <v>YOY</v>
      </c>
      <c r="N657" s="32" t="s">
        <v>42</v>
      </c>
      <c r="O657" s="32" t="s">
        <v>32</v>
      </c>
      <c r="P657" s="32" t="s">
        <v>42</v>
      </c>
      <c r="Q657" s="32" t="s">
        <v>35</v>
      </c>
      <c r="R657" s="44">
        <v>0.52916666666666667</v>
      </c>
      <c r="S657" s="43" t="s">
        <v>4267</v>
      </c>
      <c r="T657" s="32">
        <f t="shared" si="412"/>
        <v>14</v>
      </c>
      <c r="U657" s="32" t="str">
        <f t="shared" si="413"/>
        <v>YIY14</v>
      </c>
    </row>
    <row r="658" spans="5:21" x14ac:dyDescent="0.2">
      <c r="E658" s="32" t="str">
        <f t="shared" ref="E658:H658" si="416">E653</f>
        <v>Y</v>
      </c>
      <c r="F658" s="32" t="str">
        <f t="shared" si="416"/>
        <v>O</v>
      </c>
      <c r="G658" s="32" t="str">
        <f t="shared" si="416"/>
        <v>Z</v>
      </c>
      <c r="H658" s="33" t="str">
        <f t="shared" si="416"/>
        <v>Evening</v>
      </c>
      <c r="I658" s="41">
        <f>I653+VLOOKUP(H658,Schedule!$B$33:$C$36,2,0)/24/60</f>
        <v>0.85277777777777775</v>
      </c>
      <c r="J658" s="30" t="str">
        <f t="shared" si="405"/>
        <v>YOZ</v>
      </c>
      <c r="N658" s="32" t="s">
        <v>42</v>
      </c>
      <c r="O658" s="32" t="s">
        <v>32</v>
      </c>
      <c r="P658" s="32" t="s">
        <v>42</v>
      </c>
      <c r="Q658" s="32" t="s">
        <v>35</v>
      </c>
      <c r="R658" s="44">
        <v>0.55000000000000004</v>
      </c>
      <c r="S658" s="43" t="s">
        <v>4267</v>
      </c>
      <c r="T658" s="32">
        <f t="shared" si="412"/>
        <v>15</v>
      </c>
      <c r="U658" s="32" t="str">
        <f t="shared" si="413"/>
        <v>YIY15</v>
      </c>
    </row>
    <row r="659" spans="5:21" x14ac:dyDescent="0.2">
      <c r="E659" s="32" t="str">
        <f t="shared" ref="E659:H659" si="417">E654</f>
        <v>Y</v>
      </c>
      <c r="F659" s="32" t="str">
        <f t="shared" si="417"/>
        <v>O</v>
      </c>
      <c r="G659" s="32" t="str">
        <f t="shared" si="417"/>
        <v>H</v>
      </c>
      <c r="H659" s="33" t="str">
        <f t="shared" si="417"/>
        <v>Evening</v>
      </c>
      <c r="I659" s="41">
        <f>I654+VLOOKUP(H659,Schedule!$B$33:$C$36,2,0)/24/60</f>
        <v>0.87499999999999989</v>
      </c>
      <c r="J659" s="30" t="str">
        <f t="shared" si="405"/>
        <v>YOH</v>
      </c>
      <c r="N659" s="32" t="s">
        <v>42</v>
      </c>
      <c r="O659" s="32" t="s">
        <v>32</v>
      </c>
      <c r="P659" s="32" t="s">
        <v>42</v>
      </c>
      <c r="Q659" s="32" t="s">
        <v>35</v>
      </c>
      <c r="R659" s="44">
        <v>0.57083333333333341</v>
      </c>
      <c r="S659" s="43" t="s">
        <v>4267</v>
      </c>
      <c r="T659" s="32">
        <f t="shared" si="412"/>
        <v>16</v>
      </c>
      <c r="U659" s="32" t="str">
        <f t="shared" si="413"/>
        <v>YIY16</v>
      </c>
    </row>
    <row r="660" spans="5:21" x14ac:dyDescent="0.2">
      <c r="E660" s="32" t="str">
        <f t="shared" ref="E660:H660" si="418">E655</f>
        <v>Y</v>
      </c>
      <c r="F660" s="32" t="str">
        <f t="shared" si="418"/>
        <v>O</v>
      </c>
      <c r="G660" s="32" t="str">
        <f t="shared" si="418"/>
        <v>W</v>
      </c>
      <c r="H660" s="33" t="str">
        <f t="shared" si="418"/>
        <v>Evening</v>
      </c>
      <c r="I660" s="41">
        <f>I655+VLOOKUP(H660,Schedule!$B$33:$C$36,2,0)/24/60</f>
        <v>0.87708333333333333</v>
      </c>
      <c r="J660" s="30" t="str">
        <f t="shared" si="405"/>
        <v>YOW</v>
      </c>
      <c r="N660" s="32" t="s">
        <v>42</v>
      </c>
      <c r="O660" s="32" t="s">
        <v>32</v>
      </c>
      <c r="P660" s="32" t="s">
        <v>42</v>
      </c>
      <c r="Q660" s="32" t="s">
        <v>35</v>
      </c>
      <c r="R660" s="44">
        <v>0.59166666666666679</v>
      </c>
      <c r="S660" s="43" t="s">
        <v>4267</v>
      </c>
      <c r="T660" s="32">
        <f t="shared" si="412"/>
        <v>17</v>
      </c>
      <c r="U660" s="32" t="str">
        <f t="shared" si="413"/>
        <v>YIY17</v>
      </c>
    </row>
    <row r="661" spans="5:21" x14ac:dyDescent="0.2">
      <c r="E661" s="32" t="str">
        <f t="shared" ref="E661:H661" si="419">E656</f>
        <v>Y</v>
      </c>
      <c r="F661" s="32" t="str">
        <f t="shared" si="419"/>
        <v>O</v>
      </c>
      <c r="G661" s="32" t="str">
        <f t="shared" si="419"/>
        <v>X</v>
      </c>
      <c r="H661" s="33" t="str">
        <f t="shared" si="419"/>
        <v>Evening</v>
      </c>
      <c r="I661" s="41">
        <f>I656+VLOOKUP(H661,Schedule!$B$33:$C$36,2,0)/24/60</f>
        <v>0.88055555555555554</v>
      </c>
      <c r="J661" s="30" t="str">
        <f t="shared" si="405"/>
        <v>YOX</v>
      </c>
      <c r="N661" s="32" t="s">
        <v>42</v>
      </c>
      <c r="O661" s="32" t="s">
        <v>32</v>
      </c>
      <c r="P661" s="32" t="s">
        <v>42</v>
      </c>
      <c r="Q661" s="32" t="s">
        <v>35</v>
      </c>
      <c r="R661" s="44">
        <v>0.61250000000000016</v>
      </c>
      <c r="S661" s="43" t="s">
        <v>4267</v>
      </c>
      <c r="T661" s="32">
        <f t="shared" si="412"/>
        <v>18</v>
      </c>
      <c r="U661" s="32" t="str">
        <f t="shared" si="413"/>
        <v>YIY18</v>
      </c>
    </row>
    <row r="662" spans="5:21" x14ac:dyDescent="0.2">
      <c r="E662" s="32" t="str">
        <f t="shared" ref="E662:H662" si="420">E657</f>
        <v>Y</v>
      </c>
      <c r="F662" s="32" t="str">
        <f t="shared" si="420"/>
        <v>O</v>
      </c>
      <c r="G662" s="32" t="str">
        <f t="shared" si="420"/>
        <v>Y</v>
      </c>
      <c r="H662" s="33" t="str">
        <f t="shared" si="420"/>
        <v>Evening</v>
      </c>
      <c r="I662" s="41">
        <f>I657+VLOOKUP(H662,Schedule!$B$33:$C$36,2,0)/24/60</f>
        <v>0.88611111111111107</v>
      </c>
      <c r="J662" s="30" t="str">
        <f t="shared" si="405"/>
        <v>YOY</v>
      </c>
      <c r="N662" s="32" t="s">
        <v>42</v>
      </c>
      <c r="O662" s="32" t="s">
        <v>32</v>
      </c>
      <c r="P662" s="32" t="s">
        <v>42</v>
      </c>
      <c r="Q662" s="32" t="s">
        <v>35</v>
      </c>
      <c r="R662" s="44">
        <v>0.63333333333333353</v>
      </c>
      <c r="S662" s="43" t="s">
        <v>4267</v>
      </c>
      <c r="T662" s="32">
        <f t="shared" si="412"/>
        <v>19</v>
      </c>
      <c r="U662" s="32" t="str">
        <f t="shared" si="413"/>
        <v>YIY19</v>
      </c>
    </row>
    <row r="663" spans="5:21" x14ac:dyDescent="0.2">
      <c r="E663" s="32" t="str">
        <f t="shared" ref="E663:H663" si="421">E658</f>
        <v>Y</v>
      </c>
      <c r="F663" s="32" t="str">
        <f t="shared" si="421"/>
        <v>O</v>
      </c>
      <c r="G663" s="32" t="str">
        <f t="shared" si="421"/>
        <v>Z</v>
      </c>
      <c r="H663" s="33" t="str">
        <f t="shared" si="421"/>
        <v>Evening</v>
      </c>
      <c r="I663" s="41">
        <f>I658+VLOOKUP(H663,Schedule!$B$33:$C$36,2,0)/24/60</f>
        <v>0.89444444444444438</v>
      </c>
      <c r="J663" s="30" t="str">
        <f t="shared" si="405"/>
        <v>YOZ</v>
      </c>
      <c r="N663" s="32" t="s">
        <v>42</v>
      </c>
      <c r="O663" s="32" t="s">
        <v>32</v>
      </c>
      <c r="P663" s="32" t="s">
        <v>42</v>
      </c>
      <c r="Q663" s="32" t="s">
        <v>35</v>
      </c>
      <c r="R663" s="44">
        <v>0.6541666666666669</v>
      </c>
      <c r="S663" s="43" t="s">
        <v>4267</v>
      </c>
      <c r="T663" s="32">
        <f t="shared" si="412"/>
        <v>20</v>
      </c>
      <c r="U663" s="32" t="str">
        <f t="shared" si="413"/>
        <v>YIY20</v>
      </c>
    </row>
    <row r="664" spans="5:21" x14ac:dyDescent="0.2">
      <c r="E664" s="32" t="str">
        <f t="shared" ref="E664:H664" si="422">E659</f>
        <v>Y</v>
      </c>
      <c r="F664" s="32" t="str">
        <f t="shared" si="422"/>
        <v>O</v>
      </c>
      <c r="G664" s="32" t="str">
        <f t="shared" si="422"/>
        <v>H</v>
      </c>
      <c r="H664" s="33" t="str">
        <f t="shared" si="422"/>
        <v>Evening</v>
      </c>
      <c r="I664" s="41">
        <f>I659+VLOOKUP(H664,Schedule!$B$33:$C$36,2,0)/24/60</f>
        <v>0.91666666666666652</v>
      </c>
      <c r="J664" s="30" t="str">
        <f t="shared" si="405"/>
        <v>YOH</v>
      </c>
      <c r="N664" s="32" t="s">
        <v>42</v>
      </c>
      <c r="O664" s="32" t="s">
        <v>32</v>
      </c>
      <c r="P664" s="32" t="s">
        <v>42</v>
      </c>
      <c r="Q664" s="32" t="s">
        <v>35</v>
      </c>
      <c r="R664" s="44">
        <v>0.67500000000000027</v>
      </c>
      <c r="S664" s="43" t="s">
        <v>4267</v>
      </c>
      <c r="T664" s="32">
        <f t="shared" si="412"/>
        <v>21</v>
      </c>
      <c r="U664" s="32" t="str">
        <f t="shared" si="413"/>
        <v>YIY21</v>
      </c>
    </row>
    <row r="665" spans="5:21" x14ac:dyDescent="0.2">
      <c r="E665" s="32" t="str">
        <f t="shared" ref="E665:H665" si="423">E660</f>
        <v>Y</v>
      </c>
      <c r="F665" s="32" t="str">
        <f t="shared" si="423"/>
        <v>O</v>
      </c>
      <c r="G665" s="32" t="str">
        <f t="shared" si="423"/>
        <v>W</v>
      </c>
      <c r="H665" s="33" t="str">
        <f t="shared" si="423"/>
        <v>Evening</v>
      </c>
      <c r="I665" s="41">
        <f>I660+VLOOKUP(H665,Schedule!$B$33:$C$36,2,0)/24/60</f>
        <v>0.91874999999999996</v>
      </c>
      <c r="J665" s="30" t="str">
        <f t="shared" si="405"/>
        <v>YOW</v>
      </c>
      <c r="N665" s="32" t="s">
        <v>42</v>
      </c>
      <c r="O665" s="32" t="s">
        <v>32</v>
      </c>
      <c r="P665" s="32" t="s">
        <v>42</v>
      </c>
      <c r="Q665" s="32" t="s">
        <v>35</v>
      </c>
      <c r="R665" s="44">
        <v>0.69583333333333364</v>
      </c>
      <c r="S665" s="43" t="s">
        <v>4267</v>
      </c>
      <c r="T665" s="32">
        <f t="shared" si="412"/>
        <v>22</v>
      </c>
      <c r="U665" s="32" t="str">
        <f t="shared" si="413"/>
        <v>YIY22</v>
      </c>
    </row>
    <row r="666" spans="5:21" x14ac:dyDescent="0.2">
      <c r="E666" s="32" t="str">
        <f t="shared" ref="E666:H666" si="424">E661</f>
        <v>Y</v>
      </c>
      <c r="F666" s="32" t="str">
        <f t="shared" si="424"/>
        <v>O</v>
      </c>
      <c r="G666" s="32" t="str">
        <f t="shared" si="424"/>
        <v>X</v>
      </c>
      <c r="H666" s="33" t="str">
        <f t="shared" si="424"/>
        <v>Evening</v>
      </c>
      <c r="I666" s="41">
        <f>I661+VLOOKUP(H666,Schedule!$B$33:$C$36,2,0)/24/60</f>
        <v>0.92222222222222217</v>
      </c>
      <c r="J666" s="30" t="str">
        <f t="shared" si="405"/>
        <v>YOX</v>
      </c>
      <c r="N666" s="32" t="s">
        <v>42</v>
      </c>
      <c r="O666" s="32" t="s">
        <v>32</v>
      </c>
      <c r="P666" s="32" t="s">
        <v>42</v>
      </c>
      <c r="Q666" s="32" t="s">
        <v>36</v>
      </c>
      <c r="R666" s="44">
        <v>0.71666666666666701</v>
      </c>
      <c r="S666" s="43" t="s">
        <v>4267</v>
      </c>
      <c r="T666" s="32">
        <f t="shared" si="412"/>
        <v>23</v>
      </c>
      <c r="U666" s="32" t="str">
        <f t="shared" si="413"/>
        <v>YIY23</v>
      </c>
    </row>
    <row r="667" spans="5:21" x14ac:dyDescent="0.2">
      <c r="E667" s="32" t="str">
        <f t="shared" ref="E667:H667" si="425">E662</f>
        <v>Y</v>
      </c>
      <c r="F667" s="32" t="str">
        <f t="shared" si="425"/>
        <v>O</v>
      </c>
      <c r="G667" s="32" t="str">
        <f t="shared" si="425"/>
        <v>Y</v>
      </c>
      <c r="H667" s="33" t="str">
        <f t="shared" si="425"/>
        <v>Evening</v>
      </c>
      <c r="I667" s="41">
        <f>I662+VLOOKUP(H667,Schedule!$B$33:$C$36,2,0)/24/60</f>
        <v>0.9277777777777777</v>
      </c>
      <c r="J667" s="30" t="str">
        <f t="shared" si="405"/>
        <v>YOY</v>
      </c>
      <c r="N667" s="32" t="s">
        <v>42</v>
      </c>
      <c r="O667" s="32" t="s">
        <v>32</v>
      </c>
      <c r="P667" s="32" t="s">
        <v>42</v>
      </c>
      <c r="Q667" s="32" t="s">
        <v>36</v>
      </c>
      <c r="R667" s="44">
        <v>0.7444444444444448</v>
      </c>
      <c r="S667" s="43" t="s">
        <v>4267</v>
      </c>
      <c r="T667" s="32">
        <f t="shared" si="412"/>
        <v>24</v>
      </c>
      <c r="U667" s="32" t="str">
        <f t="shared" si="413"/>
        <v>YIY24</v>
      </c>
    </row>
    <row r="668" spans="5:21" x14ac:dyDescent="0.2">
      <c r="E668" s="32" t="str">
        <f t="shared" ref="E668:H668" si="426">E663</f>
        <v>Y</v>
      </c>
      <c r="F668" s="32" t="str">
        <f t="shared" si="426"/>
        <v>O</v>
      </c>
      <c r="G668" s="32" t="str">
        <f t="shared" si="426"/>
        <v>Z</v>
      </c>
      <c r="H668" s="33" t="str">
        <f t="shared" si="426"/>
        <v>Evening</v>
      </c>
      <c r="I668" s="41">
        <f>I663+VLOOKUP(H668,Schedule!$B$33:$C$36,2,0)/24/60</f>
        <v>0.93611111111111101</v>
      </c>
      <c r="J668" s="30" t="str">
        <f t="shared" si="405"/>
        <v>YOZ</v>
      </c>
      <c r="N668" s="32" t="s">
        <v>42</v>
      </c>
      <c r="O668" s="32" t="s">
        <v>32</v>
      </c>
      <c r="P668" s="32" t="s">
        <v>42</v>
      </c>
      <c r="Q668" s="32" t="s">
        <v>36</v>
      </c>
      <c r="R668" s="44">
        <v>0.77222222222222259</v>
      </c>
      <c r="S668" s="43" t="s">
        <v>4267</v>
      </c>
      <c r="T668" s="32">
        <f t="shared" si="412"/>
        <v>25</v>
      </c>
      <c r="U668" s="32" t="str">
        <f t="shared" si="413"/>
        <v>YIY25</v>
      </c>
    </row>
    <row r="669" spans="5:21" x14ac:dyDescent="0.2">
      <c r="E669" s="32" t="str">
        <f t="shared" ref="E669:H669" si="427">E664</f>
        <v>Y</v>
      </c>
      <c r="F669" s="32" t="str">
        <f t="shared" si="427"/>
        <v>O</v>
      </c>
      <c r="G669" s="32" t="str">
        <f t="shared" si="427"/>
        <v>H</v>
      </c>
      <c r="H669" s="33" t="str">
        <f t="shared" si="427"/>
        <v>Evening</v>
      </c>
      <c r="I669" s="41">
        <f>I664+VLOOKUP(H669,Schedule!$B$33:$C$36,2,0)/24/60</f>
        <v>0.95833333333333315</v>
      </c>
      <c r="J669" s="30" t="str">
        <f t="shared" si="405"/>
        <v>YOH</v>
      </c>
      <c r="N669" s="32" t="s">
        <v>42</v>
      </c>
      <c r="O669" s="32" t="s">
        <v>32</v>
      </c>
      <c r="P669" s="32" t="s">
        <v>42</v>
      </c>
      <c r="Q669" s="32" t="s">
        <v>37</v>
      </c>
      <c r="R669" s="44">
        <v>0.80000000000000038</v>
      </c>
      <c r="S669" s="43" t="s">
        <v>4267</v>
      </c>
      <c r="T669" s="32">
        <f t="shared" si="412"/>
        <v>26</v>
      </c>
      <c r="U669" s="32" t="str">
        <f t="shared" si="413"/>
        <v>YIY26</v>
      </c>
    </row>
    <row r="670" spans="5:21" x14ac:dyDescent="0.2">
      <c r="E670" s="32" t="str">
        <f t="shared" ref="E670:H670" si="428">E665</f>
        <v>Y</v>
      </c>
      <c r="F670" s="32" t="str">
        <f t="shared" si="428"/>
        <v>O</v>
      </c>
      <c r="G670" s="32" t="str">
        <f t="shared" si="428"/>
        <v>W</v>
      </c>
      <c r="H670" s="33" t="str">
        <f t="shared" si="428"/>
        <v>Evening</v>
      </c>
      <c r="I670" s="41">
        <f>I665+VLOOKUP(H670,Schedule!$B$33:$C$36,2,0)/24/60</f>
        <v>0.96041666666666659</v>
      </c>
      <c r="J670" s="30" t="str">
        <f t="shared" si="405"/>
        <v>YOW</v>
      </c>
      <c r="N670" s="32" t="s">
        <v>42</v>
      </c>
      <c r="O670" s="32" t="s">
        <v>32</v>
      </c>
      <c r="P670" s="32" t="s">
        <v>42</v>
      </c>
      <c r="Q670" s="32" t="s">
        <v>37</v>
      </c>
      <c r="R670" s="44">
        <v>0.84166666666666701</v>
      </c>
      <c r="S670" s="43" t="s">
        <v>4267</v>
      </c>
      <c r="T670" s="32">
        <f t="shared" si="412"/>
        <v>27</v>
      </c>
      <c r="U670" s="32" t="str">
        <f t="shared" si="413"/>
        <v>YIY27</v>
      </c>
    </row>
    <row r="671" spans="5:21" x14ac:dyDescent="0.2">
      <c r="E671" s="32" t="str">
        <f t="shared" ref="E671:H671" si="429">E666</f>
        <v>Y</v>
      </c>
      <c r="F671" s="32" t="str">
        <f t="shared" si="429"/>
        <v>O</v>
      </c>
      <c r="G671" s="32" t="str">
        <f t="shared" si="429"/>
        <v>X</v>
      </c>
      <c r="H671" s="33" t="str">
        <f t="shared" si="429"/>
        <v>Evening</v>
      </c>
      <c r="I671" s="41">
        <f>I666+VLOOKUP(H671,Schedule!$B$33:$C$36,2,0)/24/60</f>
        <v>0.9638888888888888</v>
      </c>
      <c r="J671" s="30" t="str">
        <f t="shared" si="405"/>
        <v>YOX</v>
      </c>
      <c r="N671" s="32" t="s">
        <v>42</v>
      </c>
      <c r="O671" s="32" t="s">
        <v>32</v>
      </c>
      <c r="P671" s="32" t="s">
        <v>42</v>
      </c>
      <c r="Q671" s="32" t="s">
        <v>37</v>
      </c>
      <c r="R671" s="44">
        <v>0.88333333333333364</v>
      </c>
      <c r="S671" s="43" t="s">
        <v>4267</v>
      </c>
      <c r="T671" s="32">
        <f t="shared" si="412"/>
        <v>28</v>
      </c>
      <c r="U671" s="32" t="str">
        <f t="shared" si="413"/>
        <v>YIY28</v>
      </c>
    </row>
    <row r="672" spans="5:21" x14ac:dyDescent="0.2">
      <c r="E672" s="32" t="str">
        <f t="shared" ref="E672:H672" si="430">E667</f>
        <v>Y</v>
      </c>
      <c r="F672" s="32" t="str">
        <f t="shared" si="430"/>
        <v>O</v>
      </c>
      <c r="G672" s="32" t="str">
        <f t="shared" si="430"/>
        <v>Y</v>
      </c>
      <c r="H672" s="33" t="str">
        <f t="shared" si="430"/>
        <v>Evening</v>
      </c>
      <c r="I672" s="41">
        <f>I667+VLOOKUP(H672,Schedule!$B$33:$C$36,2,0)/24/60</f>
        <v>0.96944444444444433</v>
      </c>
      <c r="J672" s="30" t="str">
        <f t="shared" si="405"/>
        <v>YOY</v>
      </c>
      <c r="N672" s="32" t="s">
        <v>42</v>
      </c>
      <c r="O672" s="32" t="s">
        <v>32</v>
      </c>
      <c r="P672" s="32" t="s">
        <v>42</v>
      </c>
      <c r="Q672" s="32" t="s">
        <v>37</v>
      </c>
      <c r="R672" s="44">
        <v>0.92500000000000027</v>
      </c>
      <c r="S672" s="43" t="s">
        <v>4267</v>
      </c>
      <c r="T672" s="32">
        <f t="shared" si="412"/>
        <v>29</v>
      </c>
      <c r="U672" s="32" t="str">
        <f t="shared" si="413"/>
        <v>YIY29</v>
      </c>
    </row>
    <row r="673" spans="5:21" x14ac:dyDescent="0.2">
      <c r="E673" s="32" t="str">
        <f t="shared" ref="E673:H673" si="431">E668</f>
        <v>Y</v>
      </c>
      <c r="F673" s="32" t="str">
        <f t="shared" si="431"/>
        <v>O</v>
      </c>
      <c r="G673" s="32" t="str">
        <f t="shared" si="431"/>
        <v>Z</v>
      </c>
      <c r="H673" s="33" t="str">
        <f t="shared" si="431"/>
        <v>Evening</v>
      </c>
      <c r="I673" s="41">
        <f>I668+VLOOKUP(H673,Schedule!$B$33:$C$36,2,0)/24/60</f>
        <v>0.97777777777777763</v>
      </c>
      <c r="J673" s="30" t="str">
        <f t="shared" si="405"/>
        <v>YOZ</v>
      </c>
      <c r="N673" s="32" t="s">
        <v>42</v>
      </c>
      <c r="O673" s="32" t="s">
        <v>32</v>
      </c>
      <c r="P673" s="32" t="s">
        <v>42</v>
      </c>
      <c r="Q673" s="32" t="s">
        <v>37</v>
      </c>
      <c r="R673" s="44">
        <v>0.9666666666666669</v>
      </c>
      <c r="S673" s="43" t="s">
        <v>4267</v>
      </c>
      <c r="T673" s="32">
        <f t="shared" si="412"/>
        <v>30</v>
      </c>
      <c r="U673" s="32" t="str">
        <f t="shared" si="413"/>
        <v>YIY30</v>
      </c>
    </row>
    <row r="674" spans="5:21" x14ac:dyDescent="0.2">
      <c r="E674" s="32" t="s">
        <v>48</v>
      </c>
      <c r="F674" s="32" t="s">
        <v>32</v>
      </c>
      <c r="G674" s="32" t="s">
        <v>47</v>
      </c>
      <c r="H674" s="33" t="s">
        <v>34</v>
      </c>
      <c r="I674" s="41">
        <v>0.29166666666666669</v>
      </c>
      <c r="J674" s="30" t="str">
        <f t="shared" si="405"/>
        <v>BIA</v>
      </c>
      <c r="N674" s="32" t="s">
        <v>42</v>
      </c>
      <c r="O674" s="32" t="s">
        <v>32</v>
      </c>
      <c r="P674" s="32" t="s">
        <v>41</v>
      </c>
      <c r="Q674" s="32" t="s">
        <v>34</v>
      </c>
      <c r="R674" s="44">
        <v>0.29166666666666669</v>
      </c>
      <c r="S674" s="43" t="s">
        <v>4266</v>
      </c>
      <c r="T674" s="32">
        <f t="shared" si="412"/>
        <v>1</v>
      </c>
      <c r="U674" s="32" t="str">
        <f t="shared" si="413"/>
        <v>YIZ1</v>
      </c>
    </row>
    <row r="675" spans="5:21" x14ac:dyDescent="0.2">
      <c r="E675" s="32" t="s">
        <v>48</v>
      </c>
      <c r="F675" s="32" t="s">
        <v>32</v>
      </c>
      <c r="G675" s="32" t="s">
        <v>48</v>
      </c>
      <c r="H675" s="33" t="s">
        <v>34</v>
      </c>
      <c r="I675" s="41">
        <v>0.30277777777777781</v>
      </c>
      <c r="J675" s="30" t="str">
        <f t="shared" si="405"/>
        <v>BIB</v>
      </c>
      <c r="N675" s="32" t="s">
        <v>42</v>
      </c>
      <c r="O675" s="32" t="s">
        <v>32</v>
      </c>
      <c r="P675" s="32" t="s">
        <v>41</v>
      </c>
      <c r="Q675" s="32" t="s">
        <v>34</v>
      </c>
      <c r="R675" s="44">
        <v>0.30555555555555558</v>
      </c>
      <c r="S675" s="43" t="s">
        <v>4266</v>
      </c>
      <c r="T675" s="32">
        <f t="shared" si="412"/>
        <v>2</v>
      </c>
      <c r="U675" s="32" t="str">
        <f t="shared" si="413"/>
        <v>YIZ2</v>
      </c>
    </row>
    <row r="676" spans="5:21" x14ac:dyDescent="0.2">
      <c r="E676" s="32" t="s">
        <v>48</v>
      </c>
      <c r="F676" s="32" t="s">
        <v>32</v>
      </c>
      <c r="G676" s="32" t="s">
        <v>33</v>
      </c>
      <c r="H676" s="33" t="s">
        <v>34</v>
      </c>
      <c r="I676" s="41">
        <v>0.30833333333333335</v>
      </c>
      <c r="J676" s="30" t="str">
        <f t="shared" si="405"/>
        <v>BIH</v>
      </c>
      <c r="N676" s="32" t="s">
        <v>42</v>
      </c>
      <c r="O676" s="32" t="s">
        <v>32</v>
      </c>
      <c r="P676" s="32" t="s">
        <v>41</v>
      </c>
      <c r="Q676" s="32" t="s">
        <v>34</v>
      </c>
      <c r="R676" s="44">
        <v>0.31944444444444448</v>
      </c>
      <c r="S676" s="43" t="s">
        <v>4266</v>
      </c>
      <c r="T676" s="32">
        <f t="shared" si="412"/>
        <v>3</v>
      </c>
      <c r="U676" s="32" t="str">
        <f t="shared" si="413"/>
        <v>YIZ3</v>
      </c>
    </row>
    <row r="677" spans="5:21" x14ac:dyDescent="0.2">
      <c r="E677" s="32" t="str">
        <f t="shared" ref="E677:H679" si="432">E674</f>
        <v>B</v>
      </c>
      <c r="F677" s="32" t="str">
        <f t="shared" si="432"/>
        <v>I</v>
      </c>
      <c r="G677" s="32" t="str">
        <f t="shared" si="432"/>
        <v>A</v>
      </c>
      <c r="H677" s="33" t="str">
        <f t="shared" si="432"/>
        <v xml:space="preserve">AM </v>
      </c>
      <c r="I677" s="41">
        <f>I674+VLOOKUP(H677,Schedule!$B$41:$C$44,2,0)/24/60</f>
        <v>0.30555555555555558</v>
      </c>
      <c r="J677" s="30" t="str">
        <f t="shared" si="405"/>
        <v>BIA</v>
      </c>
      <c r="N677" s="32" t="s">
        <v>42</v>
      </c>
      <c r="O677" s="32" t="s">
        <v>32</v>
      </c>
      <c r="P677" s="32" t="s">
        <v>41</v>
      </c>
      <c r="Q677" s="32" t="s">
        <v>34</v>
      </c>
      <c r="R677" s="44">
        <v>0.33333333333333337</v>
      </c>
      <c r="S677" s="43" t="s">
        <v>4266</v>
      </c>
      <c r="T677" s="32">
        <f t="shared" si="412"/>
        <v>4</v>
      </c>
      <c r="U677" s="32" t="str">
        <f t="shared" si="413"/>
        <v>YIZ4</v>
      </c>
    </row>
    <row r="678" spans="5:21" x14ac:dyDescent="0.2">
      <c r="E678" s="32" t="str">
        <f t="shared" si="432"/>
        <v>B</v>
      </c>
      <c r="F678" s="32" t="str">
        <f t="shared" si="432"/>
        <v>I</v>
      </c>
      <c r="G678" s="32" t="str">
        <f t="shared" si="432"/>
        <v>B</v>
      </c>
      <c r="H678" s="33" t="str">
        <f t="shared" si="432"/>
        <v xml:space="preserve">AM </v>
      </c>
      <c r="I678" s="41">
        <f>I675+VLOOKUP(H678,Schedule!$B$41:$C$44,2,0)/24/60</f>
        <v>0.31666666666666671</v>
      </c>
      <c r="J678" s="30" t="str">
        <f t="shared" si="405"/>
        <v>BIB</v>
      </c>
      <c r="N678" s="32" t="s">
        <v>42</v>
      </c>
      <c r="O678" s="32" t="s">
        <v>32</v>
      </c>
      <c r="P678" s="32" t="s">
        <v>41</v>
      </c>
      <c r="Q678" s="32" t="s">
        <v>34</v>
      </c>
      <c r="R678" s="44">
        <v>0.34722222222222227</v>
      </c>
      <c r="S678" s="43" t="s">
        <v>4266</v>
      </c>
      <c r="T678" s="32">
        <f t="shared" si="412"/>
        <v>5</v>
      </c>
      <c r="U678" s="32" t="str">
        <f t="shared" si="413"/>
        <v>YIZ5</v>
      </c>
    </row>
    <row r="679" spans="5:21" x14ac:dyDescent="0.2">
      <c r="E679" s="32" t="str">
        <f t="shared" si="432"/>
        <v>B</v>
      </c>
      <c r="F679" s="32" t="str">
        <f t="shared" si="432"/>
        <v>I</v>
      </c>
      <c r="G679" s="32" t="str">
        <f t="shared" si="432"/>
        <v>H</v>
      </c>
      <c r="H679" s="33" t="str">
        <f t="shared" si="432"/>
        <v xml:space="preserve">AM </v>
      </c>
      <c r="I679" s="41">
        <f>I676+VLOOKUP(H679,Schedule!$B$41:$C$44,2,0)/24/60</f>
        <v>0.32222222222222224</v>
      </c>
      <c r="J679" s="30" t="str">
        <f t="shared" si="405"/>
        <v>BIH</v>
      </c>
      <c r="N679" s="32" t="s">
        <v>42</v>
      </c>
      <c r="O679" s="32" t="s">
        <v>32</v>
      </c>
      <c r="P679" s="32" t="s">
        <v>41</v>
      </c>
      <c r="Q679" s="32" t="s">
        <v>34</v>
      </c>
      <c r="R679" s="44">
        <v>0.36111111111111116</v>
      </c>
      <c r="S679" s="43" t="s">
        <v>4266</v>
      </c>
      <c r="T679" s="32">
        <f t="shared" si="412"/>
        <v>6</v>
      </c>
      <c r="U679" s="32" t="str">
        <f t="shared" si="413"/>
        <v>YIZ6</v>
      </c>
    </row>
    <row r="680" spans="5:21" x14ac:dyDescent="0.2">
      <c r="E680" s="32" t="str">
        <f t="shared" ref="E680:H680" si="433">E677</f>
        <v>B</v>
      </c>
      <c r="F680" s="32" t="str">
        <f t="shared" si="433"/>
        <v>I</v>
      </c>
      <c r="G680" s="32" t="str">
        <f t="shared" si="433"/>
        <v>A</v>
      </c>
      <c r="H680" s="33" t="str">
        <f t="shared" si="433"/>
        <v xml:space="preserve">AM </v>
      </c>
      <c r="I680" s="41">
        <f>I677+VLOOKUP(H680,Schedule!$B$41:$C$44,2,0)/24/60</f>
        <v>0.31944444444444448</v>
      </c>
      <c r="J680" s="30" t="str">
        <f t="shared" si="405"/>
        <v>BIA</v>
      </c>
      <c r="N680" s="32" t="s">
        <v>42</v>
      </c>
      <c r="O680" s="32" t="s">
        <v>32</v>
      </c>
      <c r="P680" s="32" t="s">
        <v>41</v>
      </c>
      <c r="Q680" s="32" t="s">
        <v>35</v>
      </c>
      <c r="R680" s="44">
        <v>0.37500000000000006</v>
      </c>
      <c r="S680" s="43" t="s">
        <v>4266</v>
      </c>
      <c r="T680" s="32">
        <f t="shared" si="412"/>
        <v>7</v>
      </c>
      <c r="U680" s="32" t="str">
        <f t="shared" si="413"/>
        <v>YIZ7</v>
      </c>
    </row>
    <row r="681" spans="5:21" x14ac:dyDescent="0.2">
      <c r="E681" s="32" t="str">
        <f t="shared" ref="E681:H681" si="434">E678</f>
        <v>B</v>
      </c>
      <c r="F681" s="32" t="str">
        <f t="shared" si="434"/>
        <v>I</v>
      </c>
      <c r="G681" s="32" t="str">
        <f t="shared" si="434"/>
        <v>B</v>
      </c>
      <c r="H681" s="33" t="str">
        <f t="shared" si="434"/>
        <v xml:space="preserve">AM </v>
      </c>
      <c r="I681" s="41">
        <f>I678+VLOOKUP(H681,Schedule!$B$41:$C$44,2,0)/24/60</f>
        <v>0.3305555555555556</v>
      </c>
      <c r="J681" s="30" t="str">
        <f t="shared" si="405"/>
        <v>BIB</v>
      </c>
      <c r="N681" s="32" t="s">
        <v>42</v>
      </c>
      <c r="O681" s="32" t="s">
        <v>32</v>
      </c>
      <c r="P681" s="32" t="s">
        <v>41</v>
      </c>
      <c r="Q681" s="32" t="s">
        <v>35</v>
      </c>
      <c r="R681" s="44">
        <v>0.39583333333333337</v>
      </c>
      <c r="S681" s="43" t="s">
        <v>4266</v>
      </c>
      <c r="T681" s="32">
        <f t="shared" si="412"/>
        <v>8</v>
      </c>
      <c r="U681" s="32" t="str">
        <f t="shared" si="413"/>
        <v>YIZ8</v>
      </c>
    </row>
    <row r="682" spans="5:21" x14ac:dyDescent="0.2">
      <c r="E682" s="32" t="str">
        <f t="shared" ref="E682:H682" si="435">E679</f>
        <v>B</v>
      </c>
      <c r="F682" s="32" t="str">
        <f t="shared" si="435"/>
        <v>I</v>
      </c>
      <c r="G682" s="32" t="str">
        <f t="shared" si="435"/>
        <v>H</v>
      </c>
      <c r="H682" s="33" t="str">
        <f t="shared" si="435"/>
        <v xml:space="preserve">AM </v>
      </c>
      <c r="I682" s="41">
        <f>I679+VLOOKUP(H682,Schedule!$B$41:$C$44,2,0)/24/60</f>
        <v>0.33611111111111114</v>
      </c>
      <c r="J682" s="30" t="str">
        <f t="shared" si="405"/>
        <v>BIH</v>
      </c>
      <c r="N682" s="32" t="s">
        <v>42</v>
      </c>
      <c r="O682" s="32" t="s">
        <v>32</v>
      </c>
      <c r="P682" s="32" t="s">
        <v>41</v>
      </c>
      <c r="Q682" s="32" t="s">
        <v>35</v>
      </c>
      <c r="R682" s="44">
        <v>0.41666666666666669</v>
      </c>
      <c r="S682" s="43" t="s">
        <v>4266</v>
      </c>
      <c r="T682" s="32">
        <f t="shared" si="412"/>
        <v>9</v>
      </c>
      <c r="U682" s="32" t="str">
        <f t="shared" si="413"/>
        <v>YIZ9</v>
      </c>
    </row>
    <row r="683" spans="5:21" x14ac:dyDescent="0.2">
      <c r="E683" s="32" t="str">
        <f t="shared" ref="E683:H683" si="436">E680</f>
        <v>B</v>
      </c>
      <c r="F683" s="32" t="str">
        <f t="shared" si="436"/>
        <v>I</v>
      </c>
      <c r="G683" s="32" t="str">
        <f t="shared" si="436"/>
        <v>A</v>
      </c>
      <c r="H683" s="33" t="str">
        <f t="shared" si="436"/>
        <v xml:space="preserve">AM </v>
      </c>
      <c r="I683" s="41">
        <f>I680+VLOOKUP(H683,Schedule!$B$41:$C$44,2,0)/24/60</f>
        <v>0.33333333333333337</v>
      </c>
      <c r="J683" s="30" t="str">
        <f t="shared" si="405"/>
        <v>BIA</v>
      </c>
      <c r="N683" s="32" t="s">
        <v>42</v>
      </c>
      <c r="O683" s="32" t="s">
        <v>32</v>
      </c>
      <c r="P683" s="32" t="s">
        <v>41</v>
      </c>
      <c r="Q683" s="32" t="s">
        <v>35</v>
      </c>
      <c r="R683" s="44">
        <v>0.4375</v>
      </c>
      <c r="S683" s="43" t="s">
        <v>4266</v>
      </c>
      <c r="T683" s="32">
        <f t="shared" si="412"/>
        <v>10</v>
      </c>
      <c r="U683" s="32" t="str">
        <f t="shared" si="413"/>
        <v>YIZ10</v>
      </c>
    </row>
    <row r="684" spans="5:21" x14ac:dyDescent="0.2">
      <c r="E684" s="32" t="str">
        <f t="shared" ref="E684:H684" si="437">E681</f>
        <v>B</v>
      </c>
      <c r="F684" s="32" t="str">
        <f t="shared" si="437"/>
        <v>I</v>
      </c>
      <c r="G684" s="32" t="str">
        <f t="shared" si="437"/>
        <v>B</v>
      </c>
      <c r="H684" s="33" t="str">
        <f t="shared" si="437"/>
        <v xml:space="preserve">AM </v>
      </c>
      <c r="I684" s="41">
        <f>I681+VLOOKUP(H684,Schedule!$B$41:$C$44,2,0)/24/60</f>
        <v>0.3444444444444445</v>
      </c>
      <c r="J684" s="30" t="str">
        <f t="shared" si="405"/>
        <v>BIB</v>
      </c>
      <c r="N684" s="32" t="s">
        <v>42</v>
      </c>
      <c r="O684" s="32" t="s">
        <v>32</v>
      </c>
      <c r="P684" s="32" t="s">
        <v>41</v>
      </c>
      <c r="Q684" s="32" t="s">
        <v>35</v>
      </c>
      <c r="R684" s="44">
        <v>0.45833333333333331</v>
      </c>
      <c r="S684" s="43" t="s">
        <v>4266</v>
      </c>
      <c r="T684" s="32">
        <f t="shared" si="412"/>
        <v>11</v>
      </c>
      <c r="U684" s="32" t="str">
        <f t="shared" si="413"/>
        <v>YIZ11</v>
      </c>
    </row>
    <row r="685" spans="5:21" x14ac:dyDescent="0.2">
      <c r="E685" s="32" t="str">
        <f t="shared" ref="E685:H685" si="438">E682</f>
        <v>B</v>
      </c>
      <c r="F685" s="32" t="str">
        <f t="shared" si="438"/>
        <v>I</v>
      </c>
      <c r="G685" s="32" t="str">
        <f t="shared" si="438"/>
        <v>H</v>
      </c>
      <c r="H685" s="33" t="str">
        <f t="shared" si="438"/>
        <v xml:space="preserve">AM </v>
      </c>
      <c r="I685" s="41">
        <f>I682+VLOOKUP(H685,Schedule!$B$41:$C$44,2,0)/24/60</f>
        <v>0.35000000000000003</v>
      </c>
      <c r="J685" s="30" t="str">
        <f t="shared" si="405"/>
        <v>BIH</v>
      </c>
      <c r="N685" s="32" t="s">
        <v>42</v>
      </c>
      <c r="O685" s="32" t="s">
        <v>32</v>
      </c>
      <c r="P685" s="32" t="s">
        <v>41</v>
      </c>
      <c r="Q685" s="32" t="s">
        <v>35</v>
      </c>
      <c r="R685" s="44">
        <v>0.47916666666666663</v>
      </c>
      <c r="S685" s="43" t="s">
        <v>4266</v>
      </c>
      <c r="T685" s="32">
        <f t="shared" si="412"/>
        <v>12</v>
      </c>
      <c r="U685" s="32" t="str">
        <f t="shared" si="413"/>
        <v>YIZ12</v>
      </c>
    </row>
    <row r="686" spans="5:21" x14ac:dyDescent="0.2">
      <c r="E686" s="32" t="str">
        <f t="shared" ref="E686:H686" si="439">E683</f>
        <v>B</v>
      </c>
      <c r="F686" s="32" t="str">
        <f t="shared" si="439"/>
        <v>I</v>
      </c>
      <c r="G686" s="32" t="str">
        <f t="shared" si="439"/>
        <v>A</v>
      </c>
      <c r="H686" s="33" t="str">
        <f t="shared" si="439"/>
        <v xml:space="preserve">AM </v>
      </c>
      <c r="I686" s="41">
        <f>I683+VLOOKUP(H686,Schedule!$B$41:$C$44,2,0)/24/60</f>
        <v>0.34722222222222227</v>
      </c>
      <c r="J686" s="30" t="str">
        <f t="shared" si="405"/>
        <v>BIA</v>
      </c>
      <c r="N686" s="32" t="s">
        <v>42</v>
      </c>
      <c r="O686" s="32" t="s">
        <v>32</v>
      </c>
      <c r="P686" s="32" t="s">
        <v>41</v>
      </c>
      <c r="Q686" s="32" t="s">
        <v>35</v>
      </c>
      <c r="R686" s="44">
        <v>0.49999999999999994</v>
      </c>
      <c r="S686" s="43" t="s">
        <v>4266</v>
      </c>
      <c r="T686" s="32">
        <f t="shared" si="412"/>
        <v>13</v>
      </c>
      <c r="U686" s="32" t="str">
        <f t="shared" si="413"/>
        <v>YIZ13</v>
      </c>
    </row>
    <row r="687" spans="5:21" x14ac:dyDescent="0.2">
      <c r="E687" s="32" t="str">
        <f t="shared" ref="E687:H687" si="440">E684</f>
        <v>B</v>
      </c>
      <c r="F687" s="32" t="str">
        <f t="shared" si="440"/>
        <v>I</v>
      </c>
      <c r="G687" s="32" t="str">
        <f t="shared" si="440"/>
        <v>B</v>
      </c>
      <c r="H687" s="33" t="str">
        <f t="shared" si="440"/>
        <v xml:space="preserve">AM </v>
      </c>
      <c r="I687" s="41">
        <f>I684+VLOOKUP(H687,Schedule!$B$41:$C$44,2,0)/24/60</f>
        <v>0.35833333333333339</v>
      </c>
      <c r="J687" s="30" t="str">
        <f t="shared" si="405"/>
        <v>BIB</v>
      </c>
      <c r="N687" s="32" t="s">
        <v>42</v>
      </c>
      <c r="O687" s="32" t="s">
        <v>32</v>
      </c>
      <c r="P687" s="32" t="s">
        <v>41</v>
      </c>
      <c r="Q687" s="32" t="s">
        <v>35</v>
      </c>
      <c r="R687" s="44">
        <v>0.52083333333333326</v>
      </c>
      <c r="S687" s="43" t="s">
        <v>4266</v>
      </c>
      <c r="T687" s="32">
        <f t="shared" si="412"/>
        <v>14</v>
      </c>
      <c r="U687" s="32" t="str">
        <f t="shared" si="413"/>
        <v>YIZ14</v>
      </c>
    </row>
    <row r="688" spans="5:21" x14ac:dyDescent="0.2">
      <c r="E688" s="32" t="str">
        <f t="shared" ref="E688:H688" si="441">E685</f>
        <v>B</v>
      </c>
      <c r="F688" s="32" t="str">
        <f t="shared" si="441"/>
        <v>I</v>
      </c>
      <c r="G688" s="32" t="str">
        <f t="shared" si="441"/>
        <v>H</v>
      </c>
      <c r="H688" s="33" t="str">
        <f t="shared" si="441"/>
        <v xml:space="preserve">AM </v>
      </c>
      <c r="I688" s="41">
        <f>I685+VLOOKUP(H688,Schedule!$B$41:$C$44,2,0)/24/60</f>
        <v>0.36388888888888893</v>
      </c>
      <c r="J688" s="30" t="str">
        <f t="shared" si="405"/>
        <v>BIH</v>
      </c>
      <c r="N688" s="32" t="s">
        <v>42</v>
      </c>
      <c r="O688" s="32" t="s">
        <v>32</v>
      </c>
      <c r="P688" s="32" t="s">
        <v>41</v>
      </c>
      <c r="Q688" s="32" t="s">
        <v>35</v>
      </c>
      <c r="R688" s="44">
        <v>0.54166666666666663</v>
      </c>
      <c r="S688" s="43" t="s">
        <v>4266</v>
      </c>
      <c r="T688" s="32">
        <f t="shared" si="412"/>
        <v>15</v>
      </c>
      <c r="U688" s="32" t="str">
        <f t="shared" si="413"/>
        <v>YIZ15</v>
      </c>
    </row>
    <row r="689" spans="5:21" x14ac:dyDescent="0.2">
      <c r="E689" s="32" t="str">
        <f t="shared" ref="E689:H689" si="442">E686</f>
        <v>B</v>
      </c>
      <c r="F689" s="32" t="str">
        <f t="shared" si="442"/>
        <v>I</v>
      </c>
      <c r="G689" s="32" t="str">
        <f t="shared" si="442"/>
        <v>A</v>
      </c>
      <c r="H689" s="33" t="str">
        <f t="shared" si="442"/>
        <v xml:space="preserve">AM </v>
      </c>
      <c r="I689" s="41">
        <f>I686+VLOOKUP(H689,Schedule!$B$41:$C$44,2,0)/24/60</f>
        <v>0.36111111111111116</v>
      </c>
      <c r="J689" s="30" t="str">
        <f t="shared" si="405"/>
        <v>BIA</v>
      </c>
      <c r="N689" s="32" t="s">
        <v>42</v>
      </c>
      <c r="O689" s="32" t="s">
        <v>32</v>
      </c>
      <c r="P689" s="32" t="s">
        <v>41</v>
      </c>
      <c r="Q689" s="32" t="s">
        <v>35</v>
      </c>
      <c r="R689" s="44">
        <v>0.5625</v>
      </c>
      <c r="S689" s="43" t="s">
        <v>4266</v>
      </c>
      <c r="T689" s="32">
        <f t="shared" si="412"/>
        <v>16</v>
      </c>
      <c r="U689" s="32" t="str">
        <f t="shared" si="413"/>
        <v>YIZ16</v>
      </c>
    </row>
    <row r="690" spans="5:21" x14ac:dyDescent="0.2">
      <c r="E690" s="32" t="str">
        <f t="shared" ref="E690:H690" si="443">E687</f>
        <v>B</v>
      </c>
      <c r="F690" s="32" t="str">
        <f t="shared" si="443"/>
        <v>I</v>
      </c>
      <c r="G690" s="32" t="str">
        <f t="shared" si="443"/>
        <v>B</v>
      </c>
      <c r="H690" s="33" t="str">
        <f t="shared" si="443"/>
        <v xml:space="preserve">AM </v>
      </c>
      <c r="I690" s="41">
        <f>I687+VLOOKUP(H690,Schedule!$B$41:$C$44,2,0)/24/60</f>
        <v>0.37222222222222229</v>
      </c>
      <c r="J690" s="30" t="str">
        <f t="shared" si="405"/>
        <v>BIB</v>
      </c>
      <c r="N690" s="32" t="s">
        <v>42</v>
      </c>
      <c r="O690" s="32" t="s">
        <v>32</v>
      </c>
      <c r="P690" s="32" t="s">
        <v>41</v>
      </c>
      <c r="Q690" s="32" t="s">
        <v>35</v>
      </c>
      <c r="R690" s="44">
        <v>0.58333333333333337</v>
      </c>
      <c r="S690" s="43" t="s">
        <v>4266</v>
      </c>
      <c r="T690" s="32">
        <f t="shared" si="412"/>
        <v>17</v>
      </c>
      <c r="U690" s="32" t="str">
        <f t="shared" si="413"/>
        <v>YIZ17</v>
      </c>
    </row>
    <row r="691" spans="5:21" x14ac:dyDescent="0.2">
      <c r="E691" s="32" t="str">
        <f t="shared" ref="E691:H691" si="444">E688</f>
        <v>B</v>
      </c>
      <c r="F691" s="32" t="str">
        <f t="shared" si="444"/>
        <v>I</v>
      </c>
      <c r="G691" s="32" t="str">
        <f t="shared" si="444"/>
        <v>H</v>
      </c>
      <c r="H691" s="33" t="str">
        <f t="shared" si="444"/>
        <v xml:space="preserve">AM </v>
      </c>
      <c r="I691" s="41">
        <f>I688+VLOOKUP(H691,Schedule!$B$41:$C$44,2,0)/24/60</f>
        <v>0.37777777777777782</v>
      </c>
      <c r="J691" s="30" t="str">
        <f t="shared" si="405"/>
        <v>BIH</v>
      </c>
      <c r="N691" s="32" t="s">
        <v>42</v>
      </c>
      <c r="O691" s="32" t="s">
        <v>32</v>
      </c>
      <c r="P691" s="32" t="s">
        <v>41</v>
      </c>
      <c r="Q691" s="32" t="s">
        <v>35</v>
      </c>
      <c r="R691" s="44">
        <v>0.60416666666666674</v>
      </c>
      <c r="S691" s="43" t="s">
        <v>4266</v>
      </c>
      <c r="T691" s="32">
        <f t="shared" si="412"/>
        <v>18</v>
      </c>
      <c r="U691" s="32" t="str">
        <f t="shared" si="413"/>
        <v>YIZ18</v>
      </c>
    </row>
    <row r="692" spans="5:21" x14ac:dyDescent="0.2">
      <c r="E692" s="32" t="str">
        <f t="shared" ref="E692:H692" si="445">E689</f>
        <v>B</v>
      </c>
      <c r="F692" s="32" t="str">
        <f t="shared" si="445"/>
        <v>I</v>
      </c>
      <c r="G692" s="32" t="str">
        <f t="shared" si="445"/>
        <v>A</v>
      </c>
      <c r="H692" s="33" t="s">
        <v>35</v>
      </c>
      <c r="I692" s="41">
        <v>0.37500000000000006</v>
      </c>
      <c r="J692" s="30" t="str">
        <f t="shared" si="405"/>
        <v>BIA</v>
      </c>
      <c r="N692" s="32" t="s">
        <v>42</v>
      </c>
      <c r="O692" s="32" t="s">
        <v>32</v>
      </c>
      <c r="P692" s="32" t="s">
        <v>41</v>
      </c>
      <c r="Q692" s="32" t="s">
        <v>35</v>
      </c>
      <c r="R692" s="44">
        <v>0.62500000000000011</v>
      </c>
      <c r="S692" s="43" t="s">
        <v>4266</v>
      </c>
      <c r="T692" s="32">
        <f t="shared" si="412"/>
        <v>19</v>
      </c>
      <c r="U692" s="32" t="str">
        <f t="shared" si="413"/>
        <v>YIZ19</v>
      </c>
    </row>
    <row r="693" spans="5:21" x14ac:dyDescent="0.2">
      <c r="E693" s="32" t="str">
        <f t="shared" ref="E693:H693" si="446">E690</f>
        <v>B</v>
      </c>
      <c r="F693" s="32" t="str">
        <f t="shared" si="446"/>
        <v>I</v>
      </c>
      <c r="G693" s="32" t="str">
        <f t="shared" si="446"/>
        <v>B</v>
      </c>
      <c r="H693" s="33" t="s">
        <v>35</v>
      </c>
      <c r="I693" s="41">
        <v>0.38611111111111118</v>
      </c>
      <c r="J693" s="30" t="str">
        <f t="shared" si="405"/>
        <v>BIB</v>
      </c>
      <c r="N693" s="32" t="s">
        <v>42</v>
      </c>
      <c r="O693" s="32" t="s">
        <v>32</v>
      </c>
      <c r="P693" s="32" t="s">
        <v>41</v>
      </c>
      <c r="Q693" s="32" t="s">
        <v>35</v>
      </c>
      <c r="R693" s="44">
        <v>0.64583333333333348</v>
      </c>
      <c r="S693" s="43" t="s">
        <v>4266</v>
      </c>
      <c r="T693" s="32">
        <f t="shared" si="412"/>
        <v>20</v>
      </c>
      <c r="U693" s="32" t="str">
        <f t="shared" si="413"/>
        <v>YIZ20</v>
      </c>
    </row>
    <row r="694" spans="5:21" x14ac:dyDescent="0.2">
      <c r="E694" s="32" t="str">
        <f t="shared" ref="E694:H694" si="447">E691</f>
        <v>B</v>
      </c>
      <c r="F694" s="32" t="str">
        <f t="shared" si="447"/>
        <v>I</v>
      </c>
      <c r="G694" s="32" t="str">
        <f t="shared" si="447"/>
        <v>H</v>
      </c>
      <c r="H694" s="33" t="s">
        <v>35</v>
      </c>
      <c r="I694" s="41">
        <v>0.39166666666666672</v>
      </c>
      <c r="J694" s="30" t="str">
        <f t="shared" si="405"/>
        <v>BIH</v>
      </c>
      <c r="N694" s="32" t="s">
        <v>42</v>
      </c>
      <c r="O694" s="32" t="s">
        <v>32</v>
      </c>
      <c r="P694" s="32" t="s">
        <v>41</v>
      </c>
      <c r="Q694" s="32" t="s">
        <v>35</v>
      </c>
      <c r="R694" s="44">
        <v>0.66666666666666685</v>
      </c>
      <c r="S694" s="43" t="s">
        <v>4266</v>
      </c>
      <c r="T694" s="32">
        <f t="shared" si="412"/>
        <v>21</v>
      </c>
      <c r="U694" s="32" t="str">
        <f t="shared" si="413"/>
        <v>YIZ21</v>
      </c>
    </row>
    <row r="695" spans="5:21" x14ac:dyDescent="0.2">
      <c r="E695" s="32" t="str">
        <f t="shared" ref="E695:H695" si="448">E692</f>
        <v>B</v>
      </c>
      <c r="F695" s="32" t="str">
        <f t="shared" si="448"/>
        <v>I</v>
      </c>
      <c r="G695" s="32" t="str">
        <f t="shared" si="448"/>
        <v>A</v>
      </c>
      <c r="H695" s="33" t="str">
        <f t="shared" si="448"/>
        <v>Mid</v>
      </c>
      <c r="I695" s="41">
        <f>I692+VLOOKUP(H695,Schedule!$B$41:$C$44,2,0)/24/60</f>
        <v>0.39583333333333337</v>
      </c>
      <c r="J695" s="30" t="str">
        <f t="shared" si="405"/>
        <v>BIA</v>
      </c>
      <c r="N695" s="32" t="s">
        <v>42</v>
      </c>
      <c r="O695" s="32" t="s">
        <v>32</v>
      </c>
      <c r="P695" s="32" t="s">
        <v>41</v>
      </c>
      <c r="Q695" s="32" t="s">
        <v>35</v>
      </c>
      <c r="R695" s="44">
        <v>0.68750000000000022</v>
      </c>
      <c r="S695" s="43" t="s">
        <v>4266</v>
      </c>
      <c r="T695" s="32">
        <f t="shared" si="412"/>
        <v>22</v>
      </c>
      <c r="U695" s="32" t="str">
        <f t="shared" si="413"/>
        <v>YIZ22</v>
      </c>
    </row>
    <row r="696" spans="5:21" x14ac:dyDescent="0.2">
      <c r="E696" s="32" t="str">
        <f t="shared" ref="E696:H696" si="449">E693</f>
        <v>B</v>
      </c>
      <c r="F696" s="32" t="str">
        <f t="shared" si="449"/>
        <v>I</v>
      </c>
      <c r="G696" s="32" t="str">
        <f t="shared" si="449"/>
        <v>B</v>
      </c>
      <c r="H696" s="33" t="str">
        <f t="shared" si="449"/>
        <v>Mid</v>
      </c>
      <c r="I696" s="41">
        <f>I693+VLOOKUP(H696,Schedule!$B$41:$C$44,2,0)/24/60</f>
        <v>0.4069444444444445</v>
      </c>
      <c r="J696" s="30" t="str">
        <f t="shared" si="405"/>
        <v>BIB</v>
      </c>
      <c r="N696" s="32" t="s">
        <v>42</v>
      </c>
      <c r="O696" s="32" t="s">
        <v>32</v>
      </c>
      <c r="P696" s="32" t="s">
        <v>41</v>
      </c>
      <c r="Q696" s="32" t="s">
        <v>36</v>
      </c>
      <c r="R696" s="44">
        <v>0.70833333333333359</v>
      </c>
      <c r="S696" s="43" t="s">
        <v>4266</v>
      </c>
      <c r="T696" s="32">
        <f t="shared" si="412"/>
        <v>23</v>
      </c>
      <c r="U696" s="32" t="str">
        <f t="shared" si="413"/>
        <v>YIZ23</v>
      </c>
    </row>
    <row r="697" spans="5:21" x14ac:dyDescent="0.2">
      <c r="E697" s="32" t="str">
        <f t="shared" ref="E697:H697" si="450">E694</f>
        <v>B</v>
      </c>
      <c r="F697" s="32" t="str">
        <f t="shared" si="450"/>
        <v>I</v>
      </c>
      <c r="G697" s="32" t="str">
        <f t="shared" si="450"/>
        <v>H</v>
      </c>
      <c r="H697" s="33" t="str">
        <f t="shared" si="450"/>
        <v>Mid</v>
      </c>
      <c r="I697" s="41">
        <f>I694+VLOOKUP(H697,Schedule!$B$41:$C$44,2,0)/24/60</f>
        <v>0.41250000000000003</v>
      </c>
      <c r="J697" s="30" t="str">
        <f t="shared" si="405"/>
        <v>BIH</v>
      </c>
      <c r="N697" s="32" t="s">
        <v>42</v>
      </c>
      <c r="O697" s="32" t="s">
        <v>32</v>
      </c>
      <c r="P697" s="32" t="s">
        <v>41</v>
      </c>
      <c r="Q697" s="32" t="s">
        <v>36</v>
      </c>
      <c r="R697" s="44">
        <v>0.73611111111111138</v>
      </c>
      <c r="S697" s="43" t="s">
        <v>4266</v>
      </c>
      <c r="T697" s="32">
        <f t="shared" si="412"/>
        <v>24</v>
      </c>
      <c r="U697" s="32" t="str">
        <f t="shared" si="413"/>
        <v>YIZ24</v>
      </c>
    </row>
    <row r="698" spans="5:21" x14ac:dyDescent="0.2">
      <c r="E698" s="32" t="str">
        <f t="shared" ref="E698:H698" si="451">E695</f>
        <v>B</v>
      </c>
      <c r="F698" s="32" t="str">
        <f t="shared" si="451"/>
        <v>I</v>
      </c>
      <c r="G698" s="32" t="str">
        <f t="shared" si="451"/>
        <v>A</v>
      </c>
      <c r="H698" s="33" t="str">
        <f t="shared" si="451"/>
        <v>Mid</v>
      </c>
      <c r="I698" s="41">
        <f>I695+VLOOKUP(H698,Schedule!$B$41:$C$44,2,0)/24/60</f>
        <v>0.41666666666666669</v>
      </c>
      <c r="J698" s="30" t="str">
        <f t="shared" si="405"/>
        <v>BIA</v>
      </c>
      <c r="N698" s="32" t="s">
        <v>42</v>
      </c>
      <c r="O698" s="32" t="s">
        <v>32</v>
      </c>
      <c r="P698" s="32" t="s">
        <v>41</v>
      </c>
      <c r="Q698" s="32" t="s">
        <v>36</v>
      </c>
      <c r="R698" s="44">
        <v>0.76388888888888917</v>
      </c>
      <c r="S698" s="43" t="s">
        <v>4266</v>
      </c>
      <c r="T698" s="32">
        <f t="shared" si="412"/>
        <v>25</v>
      </c>
      <c r="U698" s="32" t="str">
        <f t="shared" si="413"/>
        <v>YIZ25</v>
      </c>
    </row>
    <row r="699" spans="5:21" x14ac:dyDescent="0.2">
      <c r="E699" s="32" t="str">
        <f t="shared" ref="E699:H699" si="452">E696</f>
        <v>B</v>
      </c>
      <c r="F699" s="32" t="str">
        <f t="shared" si="452"/>
        <v>I</v>
      </c>
      <c r="G699" s="32" t="str">
        <f t="shared" si="452"/>
        <v>B</v>
      </c>
      <c r="H699" s="33" t="str">
        <f t="shared" si="452"/>
        <v>Mid</v>
      </c>
      <c r="I699" s="41">
        <f>I696+VLOOKUP(H699,Schedule!$B$41:$C$44,2,0)/24/60</f>
        <v>0.42777777777777781</v>
      </c>
      <c r="J699" s="30" t="str">
        <f t="shared" si="405"/>
        <v>BIB</v>
      </c>
      <c r="N699" s="32" t="s">
        <v>42</v>
      </c>
      <c r="O699" s="32" t="s">
        <v>32</v>
      </c>
      <c r="P699" s="32" t="s">
        <v>41</v>
      </c>
      <c r="Q699" s="32" t="s">
        <v>37</v>
      </c>
      <c r="R699" s="44">
        <v>0.79166666666666696</v>
      </c>
      <c r="S699" s="43" t="s">
        <v>4266</v>
      </c>
      <c r="T699" s="32">
        <f t="shared" si="412"/>
        <v>26</v>
      </c>
      <c r="U699" s="32" t="str">
        <f t="shared" si="413"/>
        <v>YIZ26</v>
      </c>
    </row>
    <row r="700" spans="5:21" x14ac:dyDescent="0.2">
      <c r="E700" s="32" t="str">
        <f t="shared" ref="E700:H700" si="453">E697</f>
        <v>B</v>
      </c>
      <c r="F700" s="32" t="str">
        <f t="shared" si="453"/>
        <v>I</v>
      </c>
      <c r="G700" s="32" t="str">
        <f t="shared" si="453"/>
        <v>H</v>
      </c>
      <c r="H700" s="33" t="str">
        <f t="shared" si="453"/>
        <v>Mid</v>
      </c>
      <c r="I700" s="41">
        <f>I697+VLOOKUP(H700,Schedule!$B$41:$C$44,2,0)/24/60</f>
        <v>0.43333333333333335</v>
      </c>
      <c r="J700" s="30" t="str">
        <f t="shared" si="405"/>
        <v>BIH</v>
      </c>
      <c r="N700" s="32" t="s">
        <v>42</v>
      </c>
      <c r="O700" s="32" t="s">
        <v>32</v>
      </c>
      <c r="P700" s="32" t="s">
        <v>41</v>
      </c>
      <c r="Q700" s="32" t="s">
        <v>37</v>
      </c>
      <c r="R700" s="44">
        <v>0.83333333333333359</v>
      </c>
      <c r="S700" s="43" t="s">
        <v>4266</v>
      </c>
      <c r="T700" s="32">
        <f t="shared" si="412"/>
        <v>27</v>
      </c>
      <c r="U700" s="32" t="str">
        <f t="shared" si="413"/>
        <v>YIZ27</v>
      </c>
    </row>
    <row r="701" spans="5:21" x14ac:dyDescent="0.2">
      <c r="E701" s="32" t="str">
        <f t="shared" ref="E701:H701" si="454">E698</f>
        <v>B</v>
      </c>
      <c r="F701" s="32" t="str">
        <f t="shared" si="454"/>
        <v>I</v>
      </c>
      <c r="G701" s="32" t="str">
        <f t="shared" si="454"/>
        <v>A</v>
      </c>
      <c r="H701" s="33" t="str">
        <f t="shared" si="454"/>
        <v>Mid</v>
      </c>
      <c r="I701" s="41">
        <f>I698+VLOOKUP(H701,Schedule!$B$41:$C$44,2,0)/24/60</f>
        <v>0.4375</v>
      </c>
      <c r="J701" s="30" t="str">
        <f t="shared" si="405"/>
        <v>BIA</v>
      </c>
      <c r="N701" s="32" t="s">
        <v>42</v>
      </c>
      <c r="O701" s="32" t="s">
        <v>32</v>
      </c>
      <c r="P701" s="32" t="s">
        <v>41</v>
      </c>
      <c r="Q701" s="32" t="s">
        <v>37</v>
      </c>
      <c r="R701" s="44">
        <v>0.87500000000000022</v>
      </c>
      <c r="S701" s="43" t="s">
        <v>4266</v>
      </c>
      <c r="T701" s="32">
        <f t="shared" si="412"/>
        <v>28</v>
      </c>
      <c r="U701" s="32" t="str">
        <f t="shared" si="413"/>
        <v>YIZ28</v>
      </c>
    </row>
    <row r="702" spans="5:21" x14ac:dyDescent="0.2">
      <c r="E702" s="32" t="str">
        <f t="shared" ref="E702:H702" si="455">E699</f>
        <v>B</v>
      </c>
      <c r="F702" s="32" t="str">
        <f t="shared" si="455"/>
        <v>I</v>
      </c>
      <c r="G702" s="32" t="str">
        <f t="shared" si="455"/>
        <v>B</v>
      </c>
      <c r="H702" s="33" t="str">
        <f t="shared" si="455"/>
        <v>Mid</v>
      </c>
      <c r="I702" s="41">
        <f>I699+VLOOKUP(H702,Schedule!$B$41:$C$44,2,0)/24/60</f>
        <v>0.44861111111111113</v>
      </c>
      <c r="J702" s="30" t="str">
        <f t="shared" si="405"/>
        <v>BIB</v>
      </c>
      <c r="N702" s="32" t="s">
        <v>42</v>
      </c>
      <c r="O702" s="32" t="s">
        <v>32</v>
      </c>
      <c r="P702" s="32" t="s">
        <v>41</v>
      </c>
      <c r="Q702" s="32" t="s">
        <v>37</v>
      </c>
      <c r="R702" s="44">
        <v>0.91666666666666685</v>
      </c>
      <c r="S702" s="43" t="s">
        <v>4266</v>
      </c>
      <c r="T702" s="32">
        <f t="shared" si="412"/>
        <v>29</v>
      </c>
      <c r="U702" s="32" t="str">
        <f t="shared" si="413"/>
        <v>YIZ29</v>
      </c>
    </row>
    <row r="703" spans="5:21" x14ac:dyDescent="0.2">
      <c r="E703" s="32" t="str">
        <f t="shared" ref="E703:H703" si="456">E700</f>
        <v>B</v>
      </c>
      <c r="F703" s="32" t="str">
        <f t="shared" si="456"/>
        <v>I</v>
      </c>
      <c r="G703" s="32" t="str">
        <f t="shared" si="456"/>
        <v>H</v>
      </c>
      <c r="H703" s="33" t="str">
        <f t="shared" si="456"/>
        <v>Mid</v>
      </c>
      <c r="I703" s="41">
        <f>I700+VLOOKUP(H703,Schedule!$B$41:$C$44,2,0)/24/60</f>
        <v>0.45416666666666666</v>
      </c>
      <c r="J703" s="30" t="str">
        <f t="shared" si="405"/>
        <v>BIH</v>
      </c>
      <c r="N703" s="32" t="s">
        <v>42</v>
      </c>
      <c r="O703" s="32" t="s">
        <v>32</v>
      </c>
      <c r="P703" s="32" t="s">
        <v>41</v>
      </c>
      <c r="Q703" s="32" t="s">
        <v>37</v>
      </c>
      <c r="R703" s="44">
        <v>0.95833333333333348</v>
      </c>
      <c r="S703" s="43" t="s">
        <v>4266</v>
      </c>
      <c r="T703" s="32">
        <f t="shared" si="412"/>
        <v>30</v>
      </c>
      <c r="U703" s="32" t="str">
        <f t="shared" si="413"/>
        <v>YIZ30</v>
      </c>
    </row>
    <row r="704" spans="5:21" x14ac:dyDescent="0.2">
      <c r="E704" s="32" t="str">
        <f t="shared" ref="E704:H704" si="457">E701</f>
        <v>B</v>
      </c>
      <c r="F704" s="32" t="str">
        <f t="shared" si="457"/>
        <v>I</v>
      </c>
      <c r="G704" s="32" t="str">
        <f t="shared" si="457"/>
        <v>A</v>
      </c>
      <c r="H704" s="33" t="str">
        <f t="shared" si="457"/>
        <v>Mid</v>
      </c>
      <c r="I704" s="41">
        <f>I701+VLOOKUP(H704,Schedule!$B$41:$C$44,2,0)/24/60</f>
        <v>0.45833333333333331</v>
      </c>
      <c r="J704" s="30" t="str">
        <f t="shared" si="405"/>
        <v>BIA</v>
      </c>
      <c r="N704" s="32" t="s">
        <v>42</v>
      </c>
      <c r="O704" s="32" t="s">
        <v>4253</v>
      </c>
      <c r="P704" s="32" t="s">
        <v>33</v>
      </c>
      <c r="Q704" s="32" t="s">
        <v>34</v>
      </c>
      <c r="R704" s="44">
        <v>0.29166666666666669</v>
      </c>
      <c r="S704" s="43" t="s">
        <v>4271</v>
      </c>
      <c r="T704" s="32">
        <f t="shared" si="412"/>
        <v>1</v>
      </c>
      <c r="U704" s="32" t="str">
        <f t="shared" si="413"/>
        <v>YOH1</v>
      </c>
    </row>
    <row r="705" spans="5:21" x14ac:dyDescent="0.2">
      <c r="E705" s="32" t="str">
        <f t="shared" ref="E705:H705" si="458">E702</f>
        <v>B</v>
      </c>
      <c r="F705" s="32" t="str">
        <f t="shared" si="458"/>
        <v>I</v>
      </c>
      <c r="G705" s="32" t="str">
        <f t="shared" si="458"/>
        <v>B</v>
      </c>
      <c r="H705" s="33" t="str">
        <f t="shared" si="458"/>
        <v>Mid</v>
      </c>
      <c r="I705" s="41">
        <f>I702+VLOOKUP(H705,Schedule!$B$41:$C$44,2,0)/24/60</f>
        <v>0.46944444444444444</v>
      </c>
      <c r="J705" s="30" t="str">
        <f t="shared" si="405"/>
        <v>BIB</v>
      </c>
      <c r="N705" s="32" t="s">
        <v>42</v>
      </c>
      <c r="O705" s="32" t="s">
        <v>4253</v>
      </c>
      <c r="P705" s="32" t="s">
        <v>33</v>
      </c>
      <c r="Q705" s="32" t="s">
        <v>34</v>
      </c>
      <c r="R705" s="44">
        <v>0.31944444444444448</v>
      </c>
      <c r="S705" s="43" t="s">
        <v>4271</v>
      </c>
      <c r="T705" s="32">
        <f t="shared" si="412"/>
        <v>2</v>
      </c>
      <c r="U705" s="32" t="str">
        <f t="shared" si="413"/>
        <v>YOH2</v>
      </c>
    </row>
    <row r="706" spans="5:21" x14ac:dyDescent="0.2">
      <c r="E706" s="32" t="str">
        <f t="shared" ref="E706:H706" si="459">E703</f>
        <v>B</v>
      </c>
      <c r="F706" s="32" t="str">
        <f t="shared" si="459"/>
        <v>I</v>
      </c>
      <c r="G706" s="32" t="str">
        <f t="shared" si="459"/>
        <v>H</v>
      </c>
      <c r="H706" s="33" t="str">
        <f t="shared" si="459"/>
        <v>Mid</v>
      </c>
      <c r="I706" s="41">
        <f>I703+VLOOKUP(H706,Schedule!$B$41:$C$44,2,0)/24/60</f>
        <v>0.47499999999999998</v>
      </c>
      <c r="J706" s="30" t="str">
        <f t="shared" si="405"/>
        <v>BIH</v>
      </c>
      <c r="N706" s="32" t="s">
        <v>42</v>
      </c>
      <c r="O706" s="32" t="s">
        <v>4253</v>
      </c>
      <c r="P706" s="32" t="s">
        <v>33</v>
      </c>
      <c r="Q706" s="32" t="s">
        <v>34</v>
      </c>
      <c r="R706" s="44">
        <v>0.34722222222222227</v>
      </c>
      <c r="S706" s="43" t="s">
        <v>4271</v>
      </c>
      <c r="T706" s="32">
        <f t="shared" si="412"/>
        <v>3</v>
      </c>
      <c r="U706" s="32" t="str">
        <f t="shared" si="413"/>
        <v>YOH3</v>
      </c>
    </row>
    <row r="707" spans="5:21" x14ac:dyDescent="0.2">
      <c r="E707" s="32" t="str">
        <f t="shared" ref="E707:H707" si="460">E704</f>
        <v>B</v>
      </c>
      <c r="F707" s="32" t="str">
        <f t="shared" si="460"/>
        <v>I</v>
      </c>
      <c r="G707" s="32" t="str">
        <f t="shared" si="460"/>
        <v>A</v>
      </c>
      <c r="H707" s="33" t="str">
        <f t="shared" si="460"/>
        <v>Mid</v>
      </c>
      <c r="I707" s="41">
        <f>I704+VLOOKUP(H707,Schedule!$B$41:$C$44,2,0)/24/60</f>
        <v>0.47916666666666663</v>
      </c>
      <c r="J707" s="30" t="str">
        <f t="shared" si="405"/>
        <v>BIA</v>
      </c>
      <c r="N707" s="32" t="s">
        <v>42</v>
      </c>
      <c r="O707" s="32" t="s">
        <v>4253</v>
      </c>
      <c r="P707" s="32" t="s">
        <v>33</v>
      </c>
      <c r="Q707" s="32" t="s">
        <v>35</v>
      </c>
      <c r="R707" s="44">
        <v>0.37500000000000006</v>
      </c>
      <c r="S707" s="43" t="s">
        <v>4271</v>
      </c>
      <c r="T707" s="32">
        <f t="shared" si="412"/>
        <v>4</v>
      </c>
      <c r="U707" s="32" t="str">
        <f t="shared" si="413"/>
        <v>YOH4</v>
      </c>
    </row>
    <row r="708" spans="5:21" x14ac:dyDescent="0.2">
      <c r="E708" s="32" t="str">
        <f t="shared" ref="E708:H708" si="461">E705</f>
        <v>B</v>
      </c>
      <c r="F708" s="32" t="str">
        <f t="shared" si="461"/>
        <v>I</v>
      </c>
      <c r="G708" s="32" t="str">
        <f t="shared" si="461"/>
        <v>B</v>
      </c>
      <c r="H708" s="33" t="str">
        <f t="shared" si="461"/>
        <v>Mid</v>
      </c>
      <c r="I708" s="41">
        <f>I705+VLOOKUP(H708,Schedule!$B$41:$C$44,2,0)/24/60</f>
        <v>0.49027777777777776</v>
      </c>
      <c r="J708" s="30" t="str">
        <f t="shared" si="405"/>
        <v>BIB</v>
      </c>
      <c r="N708" s="32" t="s">
        <v>42</v>
      </c>
      <c r="O708" s="32" t="s">
        <v>4253</v>
      </c>
      <c r="P708" s="32" t="s">
        <v>33</v>
      </c>
      <c r="Q708" s="32" t="s">
        <v>35</v>
      </c>
      <c r="R708" s="44">
        <v>0.39583333333333337</v>
      </c>
      <c r="S708" s="43" t="s">
        <v>4271</v>
      </c>
      <c r="T708" s="32">
        <f t="shared" si="412"/>
        <v>5</v>
      </c>
      <c r="U708" s="32" t="str">
        <f t="shared" si="413"/>
        <v>YOH5</v>
      </c>
    </row>
    <row r="709" spans="5:21" x14ac:dyDescent="0.2">
      <c r="E709" s="32" t="str">
        <f t="shared" ref="E709:H709" si="462">E706</f>
        <v>B</v>
      </c>
      <c r="F709" s="32" t="str">
        <f t="shared" si="462"/>
        <v>I</v>
      </c>
      <c r="G709" s="32" t="str">
        <f t="shared" si="462"/>
        <v>H</v>
      </c>
      <c r="H709" s="33" t="str">
        <f t="shared" si="462"/>
        <v>Mid</v>
      </c>
      <c r="I709" s="41">
        <f>I706+VLOOKUP(H709,Schedule!$B$41:$C$44,2,0)/24/60</f>
        <v>0.49583333333333329</v>
      </c>
      <c r="J709" s="30" t="str">
        <f t="shared" si="405"/>
        <v>BIH</v>
      </c>
      <c r="N709" s="32" t="s">
        <v>42</v>
      </c>
      <c r="O709" s="32" t="s">
        <v>4253</v>
      </c>
      <c r="P709" s="32" t="s">
        <v>33</v>
      </c>
      <c r="Q709" s="32" t="s">
        <v>35</v>
      </c>
      <c r="R709" s="44">
        <v>0.41666666666666669</v>
      </c>
      <c r="S709" s="43" t="s">
        <v>4271</v>
      </c>
      <c r="T709" s="32">
        <f t="shared" si="412"/>
        <v>6</v>
      </c>
      <c r="U709" s="32" t="str">
        <f t="shared" si="413"/>
        <v>YOH6</v>
      </c>
    </row>
    <row r="710" spans="5:21" x14ac:dyDescent="0.2">
      <c r="E710" s="32" t="str">
        <f t="shared" ref="E710:H710" si="463">E707</f>
        <v>B</v>
      </c>
      <c r="F710" s="32" t="str">
        <f t="shared" si="463"/>
        <v>I</v>
      </c>
      <c r="G710" s="32" t="str">
        <f t="shared" si="463"/>
        <v>A</v>
      </c>
      <c r="H710" s="33" t="str">
        <f t="shared" si="463"/>
        <v>Mid</v>
      </c>
      <c r="I710" s="41">
        <f>I707+VLOOKUP(H710,Schedule!$B$41:$C$44,2,0)/24/60</f>
        <v>0.49999999999999994</v>
      </c>
      <c r="J710" s="30" t="str">
        <f t="shared" si="405"/>
        <v>BIA</v>
      </c>
      <c r="N710" s="32" t="s">
        <v>42</v>
      </c>
      <c r="O710" s="32" t="s">
        <v>4253</v>
      </c>
      <c r="P710" s="32" t="s">
        <v>33</v>
      </c>
      <c r="Q710" s="32" t="s">
        <v>35</v>
      </c>
      <c r="R710" s="44">
        <v>0.4375</v>
      </c>
      <c r="S710" s="43" t="s">
        <v>4271</v>
      </c>
      <c r="T710" s="32">
        <f t="shared" si="412"/>
        <v>7</v>
      </c>
      <c r="U710" s="32" t="str">
        <f t="shared" si="413"/>
        <v>YOH7</v>
      </c>
    </row>
    <row r="711" spans="5:21" x14ac:dyDescent="0.2">
      <c r="E711" s="32" t="str">
        <f t="shared" ref="E711:H711" si="464">E708</f>
        <v>B</v>
      </c>
      <c r="F711" s="32" t="str">
        <f t="shared" si="464"/>
        <v>I</v>
      </c>
      <c r="G711" s="32" t="str">
        <f t="shared" si="464"/>
        <v>B</v>
      </c>
      <c r="H711" s="33" t="str">
        <f t="shared" si="464"/>
        <v>Mid</v>
      </c>
      <c r="I711" s="41">
        <f>I708+VLOOKUP(H711,Schedule!$B$41:$C$44,2,0)/24/60</f>
        <v>0.51111111111111107</v>
      </c>
      <c r="J711" s="30" t="str">
        <f t="shared" si="405"/>
        <v>BIB</v>
      </c>
      <c r="N711" s="32" t="s">
        <v>42</v>
      </c>
      <c r="O711" s="32" t="s">
        <v>4253</v>
      </c>
      <c r="P711" s="32" t="s">
        <v>33</v>
      </c>
      <c r="Q711" s="32" t="s">
        <v>35</v>
      </c>
      <c r="R711" s="44">
        <v>0.45833333333333331</v>
      </c>
      <c r="S711" s="43" t="s">
        <v>4271</v>
      </c>
      <c r="T711" s="32">
        <f t="shared" si="412"/>
        <v>8</v>
      </c>
      <c r="U711" s="32" t="str">
        <f t="shared" si="413"/>
        <v>YOH8</v>
      </c>
    </row>
    <row r="712" spans="5:21" x14ac:dyDescent="0.2">
      <c r="E712" s="32" t="str">
        <f t="shared" ref="E712:H712" si="465">E709</f>
        <v>B</v>
      </c>
      <c r="F712" s="32" t="str">
        <f t="shared" si="465"/>
        <v>I</v>
      </c>
      <c r="G712" s="32" t="str">
        <f t="shared" si="465"/>
        <v>H</v>
      </c>
      <c r="H712" s="33" t="str">
        <f t="shared" si="465"/>
        <v>Mid</v>
      </c>
      <c r="I712" s="41">
        <f>I709+VLOOKUP(H712,Schedule!$B$41:$C$44,2,0)/24/60</f>
        <v>0.51666666666666661</v>
      </c>
      <c r="J712" s="30" t="str">
        <f t="shared" si="405"/>
        <v>BIH</v>
      </c>
      <c r="N712" s="32" t="s">
        <v>42</v>
      </c>
      <c r="O712" s="32" t="s">
        <v>4253</v>
      </c>
      <c r="P712" s="32" t="s">
        <v>33</v>
      </c>
      <c r="Q712" s="32" t="s">
        <v>35</v>
      </c>
      <c r="R712" s="44">
        <v>0.47916666666666663</v>
      </c>
      <c r="S712" s="43" t="s">
        <v>4271</v>
      </c>
      <c r="T712" s="32">
        <f t="shared" si="412"/>
        <v>9</v>
      </c>
      <c r="U712" s="32" t="str">
        <f t="shared" si="413"/>
        <v>YOH9</v>
      </c>
    </row>
    <row r="713" spans="5:21" x14ac:dyDescent="0.2">
      <c r="E713" s="32" t="str">
        <f t="shared" ref="E713:H713" si="466">E710</f>
        <v>B</v>
      </c>
      <c r="F713" s="32" t="str">
        <f t="shared" si="466"/>
        <v>I</v>
      </c>
      <c r="G713" s="32" t="str">
        <f t="shared" si="466"/>
        <v>A</v>
      </c>
      <c r="H713" s="33" t="str">
        <f t="shared" si="466"/>
        <v>Mid</v>
      </c>
      <c r="I713" s="41">
        <f>I710+VLOOKUP(H713,Schedule!$B$41:$C$44,2,0)/24/60</f>
        <v>0.52083333333333326</v>
      </c>
      <c r="J713" s="30" t="str">
        <f t="shared" ref="J713:J776" si="467">E713&amp;F713&amp;G713</f>
        <v>BIA</v>
      </c>
      <c r="N713" s="32" t="s">
        <v>42</v>
      </c>
      <c r="O713" s="32" t="s">
        <v>4253</v>
      </c>
      <c r="P713" s="32" t="s">
        <v>33</v>
      </c>
      <c r="Q713" s="32" t="s">
        <v>35</v>
      </c>
      <c r="R713" s="44">
        <v>0.49999999999999994</v>
      </c>
      <c r="S713" s="43" t="s">
        <v>4271</v>
      </c>
      <c r="T713" s="32">
        <f t="shared" si="412"/>
        <v>10</v>
      </c>
      <c r="U713" s="32" t="str">
        <f t="shared" si="413"/>
        <v>YOH10</v>
      </c>
    </row>
    <row r="714" spans="5:21" x14ac:dyDescent="0.2">
      <c r="E714" s="32" t="str">
        <f t="shared" ref="E714:H714" si="468">E711</f>
        <v>B</v>
      </c>
      <c r="F714" s="32" t="str">
        <f t="shared" si="468"/>
        <v>I</v>
      </c>
      <c r="G714" s="32" t="str">
        <f t="shared" si="468"/>
        <v>B</v>
      </c>
      <c r="H714" s="33" t="str">
        <f t="shared" si="468"/>
        <v>Mid</v>
      </c>
      <c r="I714" s="41">
        <f>I711+VLOOKUP(H714,Schedule!$B$41:$C$44,2,0)/24/60</f>
        <v>0.53194444444444444</v>
      </c>
      <c r="J714" s="30" t="str">
        <f t="shared" si="467"/>
        <v>BIB</v>
      </c>
      <c r="N714" s="32" t="s">
        <v>42</v>
      </c>
      <c r="O714" s="32" t="s">
        <v>4253</v>
      </c>
      <c r="P714" s="32" t="s">
        <v>33</v>
      </c>
      <c r="Q714" s="32" t="s">
        <v>35</v>
      </c>
      <c r="R714" s="44">
        <v>0.52083333333333326</v>
      </c>
      <c r="S714" s="43" t="s">
        <v>4271</v>
      </c>
      <c r="T714" s="32">
        <f t="shared" si="412"/>
        <v>11</v>
      </c>
      <c r="U714" s="32" t="str">
        <f t="shared" si="413"/>
        <v>YOH11</v>
      </c>
    </row>
    <row r="715" spans="5:21" x14ac:dyDescent="0.2">
      <c r="E715" s="32" t="str">
        <f t="shared" ref="E715:H715" si="469">E712</f>
        <v>B</v>
      </c>
      <c r="F715" s="32" t="str">
        <f t="shared" si="469"/>
        <v>I</v>
      </c>
      <c r="G715" s="32" t="str">
        <f t="shared" si="469"/>
        <v>H</v>
      </c>
      <c r="H715" s="33" t="str">
        <f t="shared" si="469"/>
        <v>Mid</v>
      </c>
      <c r="I715" s="41">
        <f>I712+VLOOKUP(H715,Schedule!$B$41:$C$44,2,0)/24/60</f>
        <v>0.53749999999999998</v>
      </c>
      <c r="J715" s="30" t="str">
        <f t="shared" si="467"/>
        <v>BIH</v>
      </c>
      <c r="N715" s="32" t="s">
        <v>42</v>
      </c>
      <c r="O715" s="32" t="s">
        <v>4253</v>
      </c>
      <c r="P715" s="32" t="s">
        <v>33</v>
      </c>
      <c r="Q715" s="32" t="s">
        <v>35</v>
      </c>
      <c r="R715" s="44">
        <v>0.54166666666666663</v>
      </c>
      <c r="S715" s="43" t="s">
        <v>4271</v>
      </c>
      <c r="T715" s="32">
        <f t="shared" si="412"/>
        <v>12</v>
      </c>
      <c r="U715" s="32" t="str">
        <f t="shared" si="413"/>
        <v>YOH12</v>
      </c>
    </row>
    <row r="716" spans="5:21" x14ac:dyDescent="0.2">
      <c r="E716" s="32" t="str">
        <f t="shared" ref="E716:H716" si="470">E713</f>
        <v>B</v>
      </c>
      <c r="F716" s="32" t="str">
        <f t="shared" si="470"/>
        <v>I</v>
      </c>
      <c r="G716" s="32" t="str">
        <f t="shared" si="470"/>
        <v>A</v>
      </c>
      <c r="H716" s="33" t="str">
        <f t="shared" si="470"/>
        <v>Mid</v>
      </c>
      <c r="I716" s="41">
        <f>I713+VLOOKUP(H716,Schedule!$B$41:$C$44,2,0)/24/60</f>
        <v>0.54166666666666663</v>
      </c>
      <c r="J716" s="30" t="str">
        <f t="shared" si="467"/>
        <v>BIA</v>
      </c>
      <c r="N716" s="32" t="s">
        <v>42</v>
      </c>
      <c r="O716" s="32" t="s">
        <v>4253</v>
      </c>
      <c r="P716" s="32" t="s">
        <v>33</v>
      </c>
      <c r="Q716" s="32" t="s">
        <v>35</v>
      </c>
      <c r="R716" s="44">
        <v>0.5625</v>
      </c>
      <c r="S716" s="43" t="s">
        <v>4271</v>
      </c>
      <c r="T716" s="32">
        <f t="shared" si="412"/>
        <v>13</v>
      </c>
      <c r="U716" s="32" t="str">
        <f t="shared" si="413"/>
        <v>YOH13</v>
      </c>
    </row>
    <row r="717" spans="5:21" x14ac:dyDescent="0.2">
      <c r="E717" s="32" t="str">
        <f t="shared" ref="E717:H717" si="471">E714</f>
        <v>B</v>
      </c>
      <c r="F717" s="32" t="str">
        <f t="shared" si="471"/>
        <v>I</v>
      </c>
      <c r="G717" s="32" t="str">
        <f t="shared" si="471"/>
        <v>B</v>
      </c>
      <c r="H717" s="33" t="str">
        <f t="shared" si="471"/>
        <v>Mid</v>
      </c>
      <c r="I717" s="41">
        <f>I714+VLOOKUP(H717,Schedule!$B$41:$C$44,2,0)/24/60</f>
        <v>0.55277777777777781</v>
      </c>
      <c r="J717" s="30" t="str">
        <f t="shared" si="467"/>
        <v>BIB</v>
      </c>
      <c r="N717" s="32" t="s">
        <v>42</v>
      </c>
      <c r="O717" s="32" t="s">
        <v>4253</v>
      </c>
      <c r="P717" s="32" t="s">
        <v>33</v>
      </c>
      <c r="Q717" s="32" t="s">
        <v>35</v>
      </c>
      <c r="R717" s="44">
        <v>0.58333333333333337</v>
      </c>
      <c r="S717" s="43" t="s">
        <v>4271</v>
      </c>
      <c r="T717" s="32">
        <f t="shared" si="412"/>
        <v>14</v>
      </c>
      <c r="U717" s="32" t="str">
        <f t="shared" si="413"/>
        <v>YOH14</v>
      </c>
    </row>
    <row r="718" spans="5:21" x14ac:dyDescent="0.2">
      <c r="E718" s="32" t="str">
        <f t="shared" ref="E718:H718" si="472">E715</f>
        <v>B</v>
      </c>
      <c r="F718" s="32" t="str">
        <f t="shared" si="472"/>
        <v>I</v>
      </c>
      <c r="G718" s="32" t="str">
        <f t="shared" si="472"/>
        <v>H</v>
      </c>
      <c r="H718" s="33" t="str">
        <f t="shared" si="472"/>
        <v>Mid</v>
      </c>
      <c r="I718" s="41">
        <f>I715+VLOOKUP(H718,Schedule!$B$41:$C$44,2,0)/24/60</f>
        <v>0.55833333333333335</v>
      </c>
      <c r="J718" s="30" t="str">
        <f t="shared" si="467"/>
        <v>BIH</v>
      </c>
      <c r="N718" s="32" t="s">
        <v>42</v>
      </c>
      <c r="O718" s="32" t="s">
        <v>4253</v>
      </c>
      <c r="P718" s="32" t="s">
        <v>33</v>
      </c>
      <c r="Q718" s="32" t="s">
        <v>35</v>
      </c>
      <c r="R718" s="44">
        <v>0.60416666666666674</v>
      </c>
      <c r="S718" s="43" t="s">
        <v>4271</v>
      </c>
      <c r="T718" s="32">
        <f t="shared" si="412"/>
        <v>15</v>
      </c>
      <c r="U718" s="32" t="str">
        <f t="shared" si="413"/>
        <v>YOH15</v>
      </c>
    </row>
    <row r="719" spans="5:21" x14ac:dyDescent="0.2">
      <c r="E719" s="32" t="str">
        <f t="shared" ref="E719:H719" si="473">E716</f>
        <v>B</v>
      </c>
      <c r="F719" s="32" t="str">
        <f t="shared" si="473"/>
        <v>I</v>
      </c>
      <c r="G719" s="32" t="str">
        <f t="shared" si="473"/>
        <v>A</v>
      </c>
      <c r="H719" s="33" t="str">
        <f t="shared" si="473"/>
        <v>Mid</v>
      </c>
      <c r="I719" s="41">
        <f>I716+VLOOKUP(H719,Schedule!$B$41:$C$44,2,0)/24/60</f>
        <v>0.5625</v>
      </c>
      <c r="J719" s="30" t="str">
        <f t="shared" si="467"/>
        <v>BIA</v>
      </c>
      <c r="N719" s="32" t="s">
        <v>42</v>
      </c>
      <c r="O719" s="32" t="s">
        <v>4253</v>
      </c>
      <c r="P719" s="32" t="s">
        <v>33</v>
      </c>
      <c r="Q719" s="32" t="s">
        <v>35</v>
      </c>
      <c r="R719" s="44">
        <v>0.62500000000000011</v>
      </c>
      <c r="S719" s="43" t="s">
        <v>4271</v>
      </c>
      <c r="T719" s="32">
        <f t="shared" ref="T719:T782" si="474">1+(S719=S718)*T718</f>
        <v>16</v>
      </c>
      <c r="U719" s="32" t="str">
        <f t="shared" ref="U719:U782" si="475">S719&amp;T719</f>
        <v>YOH16</v>
      </c>
    </row>
    <row r="720" spans="5:21" x14ac:dyDescent="0.2">
      <c r="E720" s="32" t="str">
        <f t="shared" ref="E720:H720" si="476">E717</f>
        <v>B</v>
      </c>
      <c r="F720" s="32" t="str">
        <f t="shared" si="476"/>
        <v>I</v>
      </c>
      <c r="G720" s="32" t="str">
        <f t="shared" si="476"/>
        <v>B</v>
      </c>
      <c r="H720" s="33" t="str">
        <f t="shared" si="476"/>
        <v>Mid</v>
      </c>
      <c r="I720" s="41">
        <f>I717+VLOOKUP(H720,Schedule!$B$41:$C$44,2,0)/24/60</f>
        <v>0.57361111111111118</v>
      </c>
      <c r="J720" s="30" t="str">
        <f t="shared" si="467"/>
        <v>BIB</v>
      </c>
      <c r="N720" s="32" t="s">
        <v>42</v>
      </c>
      <c r="O720" s="32" t="s">
        <v>4253</v>
      </c>
      <c r="P720" s="32" t="s">
        <v>33</v>
      </c>
      <c r="Q720" s="32" t="s">
        <v>35</v>
      </c>
      <c r="R720" s="44">
        <v>0.64583333333333348</v>
      </c>
      <c r="S720" s="43" t="s">
        <v>4271</v>
      </c>
      <c r="T720" s="32">
        <f t="shared" si="474"/>
        <v>17</v>
      </c>
      <c r="U720" s="32" t="str">
        <f t="shared" si="475"/>
        <v>YOH17</v>
      </c>
    </row>
    <row r="721" spans="5:21" x14ac:dyDescent="0.2">
      <c r="E721" s="32" t="str">
        <f t="shared" ref="E721:H721" si="477">E718</f>
        <v>B</v>
      </c>
      <c r="F721" s="32" t="str">
        <f t="shared" si="477"/>
        <v>I</v>
      </c>
      <c r="G721" s="32" t="str">
        <f t="shared" si="477"/>
        <v>H</v>
      </c>
      <c r="H721" s="33" t="str">
        <f t="shared" si="477"/>
        <v>Mid</v>
      </c>
      <c r="I721" s="41">
        <f>I718+VLOOKUP(H721,Schedule!$B$41:$C$44,2,0)/24/60</f>
        <v>0.57916666666666672</v>
      </c>
      <c r="J721" s="30" t="str">
        <f t="shared" si="467"/>
        <v>BIH</v>
      </c>
      <c r="N721" s="32" t="s">
        <v>42</v>
      </c>
      <c r="O721" s="32" t="s">
        <v>4253</v>
      </c>
      <c r="P721" s="32" t="s">
        <v>33</v>
      </c>
      <c r="Q721" s="32" t="s">
        <v>35</v>
      </c>
      <c r="R721" s="44">
        <v>0.66666666666666685</v>
      </c>
      <c r="S721" s="43" t="s">
        <v>4271</v>
      </c>
      <c r="T721" s="32">
        <f t="shared" si="474"/>
        <v>18</v>
      </c>
      <c r="U721" s="32" t="str">
        <f t="shared" si="475"/>
        <v>YOH18</v>
      </c>
    </row>
    <row r="722" spans="5:21" x14ac:dyDescent="0.2">
      <c r="E722" s="32" t="str">
        <f t="shared" ref="E722:H722" si="478">E719</f>
        <v>B</v>
      </c>
      <c r="F722" s="32" t="str">
        <f t="shared" si="478"/>
        <v>I</v>
      </c>
      <c r="G722" s="32" t="str">
        <f t="shared" si="478"/>
        <v>A</v>
      </c>
      <c r="H722" s="33" t="str">
        <f t="shared" si="478"/>
        <v>Mid</v>
      </c>
      <c r="I722" s="41">
        <f>I719+VLOOKUP(H722,Schedule!$B$41:$C$44,2,0)/24/60</f>
        <v>0.58333333333333337</v>
      </c>
      <c r="J722" s="30" t="str">
        <f t="shared" si="467"/>
        <v>BIA</v>
      </c>
      <c r="N722" s="32" t="s">
        <v>42</v>
      </c>
      <c r="O722" s="32" t="s">
        <v>4253</v>
      </c>
      <c r="P722" s="32" t="s">
        <v>33</v>
      </c>
      <c r="Q722" s="32" t="s">
        <v>35</v>
      </c>
      <c r="R722" s="44">
        <v>0.68750000000000022</v>
      </c>
      <c r="S722" s="43" t="s">
        <v>4271</v>
      </c>
      <c r="T722" s="32">
        <f t="shared" si="474"/>
        <v>19</v>
      </c>
      <c r="U722" s="32" t="str">
        <f t="shared" si="475"/>
        <v>YOH19</v>
      </c>
    </row>
    <row r="723" spans="5:21" x14ac:dyDescent="0.2">
      <c r="E723" s="32" t="str">
        <f t="shared" ref="E723:H723" si="479">E720</f>
        <v>B</v>
      </c>
      <c r="F723" s="32" t="str">
        <f t="shared" si="479"/>
        <v>I</v>
      </c>
      <c r="G723" s="32" t="str">
        <f t="shared" si="479"/>
        <v>B</v>
      </c>
      <c r="H723" s="33" t="str">
        <f t="shared" si="479"/>
        <v>Mid</v>
      </c>
      <c r="I723" s="41">
        <f>I720+VLOOKUP(H723,Schedule!$B$41:$C$44,2,0)/24/60</f>
        <v>0.59444444444444455</v>
      </c>
      <c r="J723" s="30" t="str">
        <f t="shared" si="467"/>
        <v>BIB</v>
      </c>
      <c r="N723" s="32" t="s">
        <v>42</v>
      </c>
      <c r="O723" s="32" t="s">
        <v>4253</v>
      </c>
      <c r="P723" s="32" t="s">
        <v>33</v>
      </c>
      <c r="Q723" s="32" t="s">
        <v>36</v>
      </c>
      <c r="R723" s="44">
        <v>0.70833333333333359</v>
      </c>
      <c r="S723" s="43" t="s">
        <v>4271</v>
      </c>
      <c r="T723" s="32">
        <f t="shared" si="474"/>
        <v>20</v>
      </c>
      <c r="U723" s="32" t="str">
        <f t="shared" si="475"/>
        <v>YOH20</v>
      </c>
    </row>
    <row r="724" spans="5:21" x14ac:dyDescent="0.2">
      <c r="E724" s="32" t="str">
        <f t="shared" ref="E724:H724" si="480">E721</f>
        <v>B</v>
      </c>
      <c r="F724" s="32" t="str">
        <f t="shared" si="480"/>
        <v>I</v>
      </c>
      <c r="G724" s="32" t="str">
        <f t="shared" si="480"/>
        <v>H</v>
      </c>
      <c r="H724" s="33" t="str">
        <f t="shared" si="480"/>
        <v>Mid</v>
      </c>
      <c r="I724" s="41">
        <f>I721+VLOOKUP(H724,Schedule!$B$41:$C$44,2,0)/24/60</f>
        <v>0.60000000000000009</v>
      </c>
      <c r="J724" s="30" t="str">
        <f t="shared" si="467"/>
        <v>BIH</v>
      </c>
      <c r="N724" s="32" t="s">
        <v>42</v>
      </c>
      <c r="O724" s="32" t="s">
        <v>4253</v>
      </c>
      <c r="P724" s="32" t="s">
        <v>33</v>
      </c>
      <c r="Q724" s="32" t="s">
        <v>36</v>
      </c>
      <c r="R724" s="44">
        <v>0.72222222222222243</v>
      </c>
      <c r="S724" s="43" t="s">
        <v>4271</v>
      </c>
      <c r="T724" s="32">
        <f t="shared" si="474"/>
        <v>21</v>
      </c>
      <c r="U724" s="32" t="str">
        <f t="shared" si="475"/>
        <v>YOH21</v>
      </c>
    </row>
    <row r="725" spans="5:21" x14ac:dyDescent="0.2">
      <c r="E725" s="32" t="str">
        <f t="shared" ref="E725:H725" si="481">E722</f>
        <v>B</v>
      </c>
      <c r="F725" s="32" t="str">
        <f t="shared" si="481"/>
        <v>I</v>
      </c>
      <c r="G725" s="32" t="str">
        <f t="shared" si="481"/>
        <v>A</v>
      </c>
      <c r="H725" s="33" t="str">
        <f t="shared" si="481"/>
        <v>Mid</v>
      </c>
      <c r="I725" s="41">
        <f>I722+VLOOKUP(H725,Schedule!$B$41:$C$44,2,0)/24/60</f>
        <v>0.60416666666666674</v>
      </c>
      <c r="J725" s="30" t="str">
        <f t="shared" si="467"/>
        <v>BIA</v>
      </c>
      <c r="N725" s="32" t="s">
        <v>42</v>
      </c>
      <c r="O725" s="32" t="s">
        <v>4253</v>
      </c>
      <c r="P725" s="32" t="s">
        <v>33</v>
      </c>
      <c r="Q725" s="32" t="s">
        <v>36</v>
      </c>
      <c r="R725" s="44">
        <v>0.73611111111111127</v>
      </c>
      <c r="S725" s="43" t="s">
        <v>4271</v>
      </c>
      <c r="T725" s="32">
        <f t="shared" si="474"/>
        <v>22</v>
      </c>
      <c r="U725" s="32" t="str">
        <f t="shared" si="475"/>
        <v>YOH22</v>
      </c>
    </row>
    <row r="726" spans="5:21" x14ac:dyDescent="0.2">
      <c r="E726" s="32" t="str">
        <f t="shared" ref="E726:H726" si="482">E723</f>
        <v>B</v>
      </c>
      <c r="F726" s="32" t="str">
        <f t="shared" si="482"/>
        <v>I</v>
      </c>
      <c r="G726" s="32" t="str">
        <f t="shared" si="482"/>
        <v>B</v>
      </c>
      <c r="H726" s="33" t="str">
        <f t="shared" si="482"/>
        <v>Mid</v>
      </c>
      <c r="I726" s="41">
        <f>I723+VLOOKUP(H726,Schedule!$B$41:$C$44,2,0)/24/60</f>
        <v>0.61527777777777792</v>
      </c>
      <c r="J726" s="30" t="str">
        <f t="shared" si="467"/>
        <v>BIB</v>
      </c>
      <c r="N726" s="32" t="s">
        <v>42</v>
      </c>
      <c r="O726" s="32" t="s">
        <v>4253</v>
      </c>
      <c r="P726" s="32" t="s">
        <v>33</v>
      </c>
      <c r="Q726" s="32" t="s">
        <v>36</v>
      </c>
      <c r="R726" s="44">
        <v>0.75000000000000011</v>
      </c>
      <c r="S726" s="43" t="s">
        <v>4271</v>
      </c>
      <c r="T726" s="32">
        <f t="shared" si="474"/>
        <v>23</v>
      </c>
      <c r="U726" s="32" t="str">
        <f t="shared" si="475"/>
        <v>YOH23</v>
      </c>
    </row>
    <row r="727" spans="5:21" x14ac:dyDescent="0.2">
      <c r="E727" s="32" t="str">
        <f t="shared" ref="E727:H727" si="483">E724</f>
        <v>B</v>
      </c>
      <c r="F727" s="32" t="str">
        <f t="shared" si="483"/>
        <v>I</v>
      </c>
      <c r="G727" s="32" t="str">
        <f t="shared" si="483"/>
        <v>H</v>
      </c>
      <c r="H727" s="33" t="str">
        <f t="shared" si="483"/>
        <v>Mid</v>
      </c>
      <c r="I727" s="41">
        <f>I724+VLOOKUP(H727,Schedule!$B$41:$C$44,2,0)/24/60</f>
        <v>0.62083333333333346</v>
      </c>
      <c r="J727" s="30" t="str">
        <f t="shared" si="467"/>
        <v>BIH</v>
      </c>
      <c r="N727" s="32" t="s">
        <v>42</v>
      </c>
      <c r="O727" s="32" t="s">
        <v>4253</v>
      </c>
      <c r="P727" s="32" t="s">
        <v>33</v>
      </c>
      <c r="Q727" s="32" t="s">
        <v>36</v>
      </c>
      <c r="R727" s="44">
        <v>0.76388888888888895</v>
      </c>
      <c r="S727" s="43" t="s">
        <v>4271</v>
      </c>
      <c r="T727" s="32">
        <f t="shared" si="474"/>
        <v>24</v>
      </c>
      <c r="U727" s="32" t="str">
        <f t="shared" si="475"/>
        <v>YOH24</v>
      </c>
    </row>
    <row r="728" spans="5:21" x14ac:dyDescent="0.2">
      <c r="E728" s="32" t="str">
        <f t="shared" ref="E728:H728" si="484">E725</f>
        <v>B</v>
      </c>
      <c r="F728" s="32" t="str">
        <f t="shared" si="484"/>
        <v>I</v>
      </c>
      <c r="G728" s="32" t="str">
        <f t="shared" si="484"/>
        <v>A</v>
      </c>
      <c r="H728" s="33" t="str">
        <f t="shared" si="484"/>
        <v>Mid</v>
      </c>
      <c r="I728" s="41">
        <f>I725+VLOOKUP(H728,Schedule!$B$41:$C$44,2,0)/24/60</f>
        <v>0.62500000000000011</v>
      </c>
      <c r="J728" s="30" t="str">
        <f t="shared" si="467"/>
        <v>BIA</v>
      </c>
      <c r="N728" s="32" t="s">
        <v>42</v>
      </c>
      <c r="O728" s="32" t="s">
        <v>4253</v>
      </c>
      <c r="P728" s="32" t="s">
        <v>33</v>
      </c>
      <c r="Q728" s="32" t="s">
        <v>36</v>
      </c>
      <c r="R728" s="44">
        <v>0.77777777777777779</v>
      </c>
      <c r="S728" s="43" t="s">
        <v>4271</v>
      </c>
      <c r="T728" s="32">
        <f t="shared" si="474"/>
        <v>25</v>
      </c>
      <c r="U728" s="32" t="str">
        <f t="shared" si="475"/>
        <v>YOH25</v>
      </c>
    </row>
    <row r="729" spans="5:21" x14ac:dyDescent="0.2">
      <c r="E729" s="32" t="str">
        <f t="shared" ref="E729:H729" si="485">E726</f>
        <v>B</v>
      </c>
      <c r="F729" s="32" t="str">
        <f t="shared" si="485"/>
        <v>I</v>
      </c>
      <c r="G729" s="32" t="str">
        <f t="shared" si="485"/>
        <v>B</v>
      </c>
      <c r="H729" s="33" t="str">
        <f t="shared" si="485"/>
        <v>Mid</v>
      </c>
      <c r="I729" s="41">
        <f>I726+VLOOKUP(H729,Schedule!$B$41:$C$44,2,0)/24/60</f>
        <v>0.63611111111111129</v>
      </c>
      <c r="J729" s="30" t="str">
        <f t="shared" si="467"/>
        <v>BIB</v>
      </c>
      <c r="N729" s="32" t="s">
        <v>42</v>
      </c>
      <c r="O729" s="32" t="s">
        <v>4253</v>
      </c>
      <c r="P729" s="32" t="s">
        <v>33</v>
      </c>
      <c r="Q729" s="32" t="s">
        <v>37</v>
      </c>
      <c r="R729" s="44">
        <v>0.79166666666666663</v>
      </c>
      <c r="S729" s="43" t="s">
        <v>4271</v>
      </c>
      <c r="T729" s="32">
        <f t="shared" si="474"/>
        <v>26</v>
      </c>
      <c r="U729" s="32" t="str">
        <f t="shared" si="475"/>
        <v>YOH26</v>
      </c>
    </row>
    <row r="730" spans="5:21" x14ac:dyDescent="0.2">
      <c r="E730" s="32" t="str">
        <f t="shared" ref="E730:H730" si="486">E727</f>
        <v>B</v>
      </c>
      <c r="F730" s="32" t="str">
        <f t="shared" si="486"/>
        <v>I</v>
      </c>
      <c r="G730" s="32" t="str">
        <f t="shared" si="486"/>
        <v>H</v>
      </c>
      <c r="H730" s="33" t="str">
        <f t="shared" si="486"/>
        <v>Mid</v>
      </c>
      <c r="I730" s="41">
        <f>I727+VLOOKUP(H730,Schedule!$B$41:$C$44,2,0)/24/60</f>
        <v>0.64166666666666683</v>
      </c>
      <c r="J730" s="30" t="str">
        <f t="shared" si="467"/>
        <v>BIH</v>
      </c>
      <c r="N730" s="32" t="s">
        <v>42</v>
      </c>
      <c r="O730" s="32" t="s">
        <v>4253</v>
      </c>
      <c r="P730" s="32" t="s">
        <v>33</v>
      </c>
      <c r="Q730" s="32" t="s">
        <v>37</v>
      </c>
      <c r="R730" s="44">
        <v>0.83333333333333326</v>
      </c>
      <c r="S730" s="43" t="s">
        <v>4271</v>
      </c>
      <c r="T730" s="32">
        <f t="shared" si="474"/>
        <v>27</v>
      </c>
      <c r="U730" s="32" t="str">
        <f t="shared" si="475"/>
        <v>YOH27</v>
      </c>
    </row>
    <row r="731" spans="5:21" x14ac:dyDescent="0.2">
      <c r="E731" s="32" t="str">
        <f t="shared" ref="E731:H731" si="487">E728</f>
        <v>B</v>
      </c>
      <c r="F731" s="32" t="str">
        <f t="shared" si="487"/>
        <v>I</v>
      </c>
      <c r="G731" s="32" t="str">
        <f t="shared" si="487"/>
        <v>A</v>
      </c>
      <c r="H731" s="33" t="str">
        <f t="shared" si="487"/>
        <v>Mid</v>
      </c>
      <c r="I731" s="41">
        <f>I728+VLOOKUP(H731,Schedule!$B$41:$C$44,2,0)/24/60</f>
        <v>0.64583333333333348</v>
      </c>
      <c r="J731" s="30" t="str">
        <f t="shared" si="467"/>
        <v>BIA</v>
      </c>
      <c r="N731" s="32" t="s">
        <v>42</v>
      </c>
      <c r="O731" s="32" t="s">
        <v>4253</v>
      </c>
      <c r="P731" s="32" t="s">
        <v>33</v>
      </c>
      <c r="Q731" s="32" t="s">
        <v>37</v>
      </c>
      <c r="R731" s="44">
        <v>0.87499999999999989</v>
      </c>
      <c r="S731" s="43" t="s">
        <v>4271</v>
      </c>
      <c r="T731" s="32">
        <f t="shared" si="474"/>
        <v>28</v>
      </c>
      <c r="U731" s="32" t="str">
        <f t="shared" si="475"/>
        <v>YOH28</v>
      </c>
    </row>
    <row r="732" spans="5:21" x14ac:dyDescent="0.2">
      <c r="E732" s="32" t="str">
        <f t="shared" ref="E732:H732" si="488">E729</f>
        <v>B</v>
      </c>
      <c r="F732" s="32" t="str">
        <f t="shared" si="488"/>
        <v>I</v>
      </c>
      <c r="G732" s="32" t="str">
        <f t="shared" si="488"/>
        <v>B</v>
      </c>
      <c r="H732" s="33" t="str">
        <f t="shared" si="488"/>
        <v>Mid</v>
      </c>
      <c r="I732" s="41">
        <f>I729+VLOOKUP(H732,Schedule!$B$41:$C$44,2,0)/24/60</f>
        <v>0.65694444444444466</v>
      </c>
      <c r="J732" s="30" t="str">
        <f t="shared" si="467"/>
        <v>BIB</v>
      </c>
      <c r="N732" s="32" t="s">
        <v>42</v>
      </c>
      <c r="O732" s="32" t="s">
        <v>4253</v>
      </c>
      <c r="P732" s="32" t="s">
        <v>33</v>
      </c>
      <c r="Q732" s="32" t="s">
        <v>37</v>
      </c>
      <c r="R732" s="44">
        <v>0.91666666666666652</v>
      </c>
      <c r="S732" s="43" t="s">
        <v>4271</v>
      </c>
      <c r="T732" s="32">
        <f t="shared" si="474"/>
        <v>29</v>
      </c>
      <c r="U732" s="32" t="str">
        <f t="shared" si="475"/>
        <v>YOH29</v>
      </c>
    </row>
    <row r="733" spans="5:21" x14ac:dyDescent="0.2">
      <c r="E733" s="32" t="str">
        <f t="shared" ref="E733:H733" si="489">E730</f>
        <v>B</v>
      </c>
      <c r="F733" s="32" t="str">
        <f t="shared" si="489"/>
        <v>I</v>
      </c>
      <c r="G733" s="32" t="str">
        <f t="shared" si="489"/>
        <v>H</v>
      </c>
      <c r="H733" s="33" t="str">
        <f t="shared" si="489"/>
        <v>Mid</v>
      </c>
      <c r="I733" s="41">
        <f>I730+VLOOKUP(H733,Schedule!$B$41:$C$44,2,0)/24/60</f>
        <v>0.6625000000000002</v>
      </c>
      <c r="J733" s="30" t="str">
        <f t="shared" si="467"/>
        <v>BIH</v>
      </c>
      <c r="N733" s="32" t="s">
        <v>42</v>
      </c>
      <c r="O733" s="32" t="s">
        <v>4253</v>
      </c>
      <c r="P733" s="32" t="s">
        <v>33</v>
      </c>
      <c r="Q733" s="32" t="s">
        <v>37</v>
      </c>
      <c r="R733" s="44">
        <v>0.95833333333333315</v>
      </c>
      <c r="S733" s="43" t="s">
        <v>4271</v>
      </c>
      <c r="T733" s="32">
        <f t="shared" si="474"/>
        <v>30</v>
      </c>
      <c r="U733" s="32" t="str">
        <f t="shared" si="475"/>
        <v>YOH30</v>
      </c>
    </row>
    <row r="734" spans="5:21" x14ac:dyDescent="0.2">
      <c r="E734" s="32" t="str">
        <f t="shared" ref="E734:H734" si="490">E731</f>
        <v>B</v>
      </c>
      <c r="F734" s="32" t="str">
        <f t="shared" si="490"/>
        <v>I</v>
      </c>
      <c r="G734" s="32" t="str">
        <f t="shared" si="490"/>
        <v>A</v>
      </c>
      <c r="H734" s="33" t="str">
        <f t="shared" si="490"/>
        <v>Mid</v>
      </c>
      <c r="I734" s="41">
        <f>I731+VLOOKUP(H734,Schedule!$B$41:$C$44,2,0)/24/60</f>
        <v>0.66666666666666685</v>
      </c>
      <c r="J734" s="30" t="str">
        <f t="shared" si="467"/>
        <v>BIA</v>
      </c>
      <c r="N734" s="32" t="s">
        <v>42</v>
      </c>
      <c r="O734" s="32" t="s">
        <v>4253</v>
      </c>
      <c r="P734" s="32" t="s">
        <v>44</v>
      </c>
      <c r="Q734" s="32" t="s">
        <v>34</v>
      </c>
      <c r="R734" s="44">
        <v>0.29375000000000001</v>
      </c>
      <c r="S734" s="43" t="s">
        <v>4272</v>
      </c>
      <c r="T734" s="32">
        <f t="shared" si="474"/>
        <v>1</v>
      </c>
      <c r="U734" s="32" t="str">
        <f t="shared" si="475"/>
        <v>YOW1</v>
      </c>
    </row>
    <row r="735" spans="5:21" x14ac:dyDescent="0.2">
      <c r="E735" s="32" t="str">
        <f t="shared" ref="E735:H735" si="491">E732</f>
        <v>B</v>
      </c>
      <c r="F735" s="32" t="str">
        <f t="shared" si="491"/>
        <v>I</v>
      </c>
      <c r="G735" s="32" t="str">
        <f t="shared" si="491"/>
        <v>B</v>
      </c>
      <c r="H735" s="33" t="str">
        <f t="shared" si="491"/>
        <v>Mid</v>
      </c>
      <c r="I735" s="41">
        <f>I732+VLOOKUP(H735,Schedule!$B$41:$C$44,2,0)/24/60</f>
        <v>0.67777777777777803</v>
      </c>
      <c r="J735" s="30" t="str">
        <f t="shared" si="467"/>
        <v>BIB</v>
      </c>
      <c r="N735" s="32" t="s">
        <v>42</v>
      </c>
      <c r="O735" s="32" t="s">
        <v>4253</v>
      </c>
      <c r="P735" s="32" t="s">
        <v>44</v>
      </c>
      <c r="Q735" s="32" t="s">
        <v>34</v>
      </c>
      <c r="R735" s="44">
        <v>0.3215277777777778</v>
      </c>
      <c r="S735" s="43" t="s">
        <v>4272</v>
      </c>
      <c r="T735" s="32">
        <f t="shared" si="474"/>
        <v>2</v>
      </c>
      <c r="U735" s="32" t="str">
        <f t="shared" si="475"/>
        <v>YOW2</v>
      </c>
    </row>
    <row r="736" spans="5:21" x14ac:dyDescent="0.2">
      <c r="E736" s="32" t="str">
        <f t="shared" ref="E736:H736" si="492">E733</f>
        <v>B</v>
      </c>
      <c r="F736" s="32" t="str">
        <f t="shared" si="492"/>
        <v>I</v>
      </c>
      <c r="G736" s="32" t="str">
        <f t="shared" si="492"/>
        <v>H</v>
      </c>
      <c r="H736" s="33" t="str">
        <f t="shared" si="492"/>
        <v>Mid</v>
      </c>
      <c r="I736" s="41">
        <f>I733+VLOOKUP(H736,Schedule!$B$41:$C$44,2,0)/24/60</f>
        <v>0.68333333333333357</v>
      </c>
      <c r="J736" s="30" t="str">
        <f t="shared" si="467"/>
        <v>BIH</v>
      </c>
      <c r="N736" s="32" t="s">
        <v>42</v>
      </c>
      <c r="O736" s="32" t="s">
        <v>4253</v>
      </c>
      <c r="P736" s="32" t="s">
        <v>44</v>
      </c>
      <c r="Q736" s="32" t="s">
        <v>34</v>
      </c>
      <c r="R736" s="44">
        <v>0.34930555555555559</v>
      </c>
      <c r="S736" s="43" t="s">
        <v>4272</v>
      </c>
      <c r="T736" s="32">
        <f t="shared" si="474"/>
        <v>3</v>
      </c>
      <c r="U736" s="32" t="str">
        <f t="shared" si="475"/>
        <v>YOW3</v>
      </c>
    </row>
    <row r="737" spans="5:21" x14ac:dyDescent="0.2">
      <c r="E737" s="32" t="str">
        <f t="shared" ref="E737:H737" si="493">E734</f>
        <v>B</v>
      </c>
      <c r="F737" s="32" t="str">
        <f t="shared" si="493"/>
        <v>I</v>
      </c>
      <c r="G737" s="32" t="str">
        <f t="shared" si="493"/>
        <v>A</v>
      </c>
      <c r="H737" s="33" t="str">
        <f t="shared" si="493"/>
        <v>Mid</v>
      </c>
      <c r="I737" s="41">
        <f>I734+VLOOKUP(H737,Schedule!$B$41:$C$44,2,0)/24/60</f>
        <v>0.68750000000000022</v>
      </c>
      <c r="J737" s="30" t="str">
        <f t="shared" si="467"/>
        <v>BIA</v>
      </c>
      <c r="N737" s="32" t="s">
        <v>42</v>
      </c>
      <c r="O737" s="32" t="s">
        <v>4253</v>
      </c>
      <c r="P737" s="32" t="s">
        <v>44</v>
      </c>
      <c r="Q737" s="32" t="s">
        <v>35</v>
      </c>
      <c r="R737" s="44">
        <v>0.37708333333333338</v>
      </c>
      <c r="S737" s="43" t="s">
        <v>4272</v>
      </c>
      <c r="T737" s="32">
        <f t="shared" si="474"/>
        <v>4</v>
      </c>
      <c r="U737" s="32" t="str">
        <f t="shared" si="475"/>
        <v>YOW4</v>
      </c>
    </row>
    <row r="738" spans="5:21" x14ac:dyDescent="0.2">
      <c r="E738" s="32" t="str">
        <f t="shared" ref="E738:H738" si="494">E735</f>
        <v>B</v>
      </c>
      <c r="F738" s="32" t="str">
        <f t="shared" si="494"/>
        <v>I</v>
      </c>
      <c r="G738" s="32" t="str">
        <f t="shared" si="494"/>
        <v>B</v>
      </c>
      <c r="H738" s="33" t="str">
        <f t="shared" si="494"/>
        <v>Mid</v>
      </c>
      <c r="I738" s="41">
        <f>I735+VLOOKUP(H738,Schedule!$B$41:$C$44,2,0)/24/60</f>
        <v>0.6986111111111114</v>
      </c>
      <c r="J738" s="30" t="str">
        <f t="shared" si="467"/>
        <v>BIB</v>
      </c>
      <c r="N738" s="32" t="s">
        <v>42</v>
      </c>
      <c r="O738" s="32" t="s">
        <v>4253</v>
      </c>
      <c r="P738" s="32" t="s">
        <v>44</v>
      </c>
      <c r="Q738" s="32" t="s">
        <v>35</v>
      </c>
      <c r="R738" s="44">
        <v>0.3979166666666667</v>
      </c>
      <c r="S738" s="43" t="s">
        <v>4272</v>
      </c>
      <c r="T738" s="32">
        <f t="shared" si="474"/>
        <v>5</v>
      </c>
      <c r="U738" s="32" t="str">
        <f t="shared" si="475"/>
        <v>YOW5</v>
      </c>
    </row>
    <row r="739" spans="5:21" x14ac:dyDescent="0.2">
      <c r="E739" s="32" t="str">
        <f t="shared" ref="E739:H739" si="495">E736</f>
        <v>B</v>
      </c>
      <c r="F739" s="32" t="str">
        <f t="shared" si="495"/>
        <v>I</v>
      </c>
      <c r="G739" s="32" t="str">
        <f t="shared" si="495"/>
        <v>H</v>
      </c>
      <c r="H739" s="33" t="str">
        <f t="shared" si="495"/>
        <v>Mid</v>
      </c>
      <c r="I739" s="41">
        <f>I736+VLOOKUP(H739,Schedule!$B$41:$C$44,2,0)/24/60</f>
        <v>0.70416666666666694</v>
      </c>
      <c r="J739" s="30" t="str">
        <f t="shared" si="467"/>
        <v>BIH</v>
      </c>
      <c r="N739" s="32" t="s">
        <v>42</v>
      </c>
      <c r="O739" s="32" t="s">
        <v>4253</v>
      </c>
      <c r="P739" s="32" t="s">
        <v>44</v>
      </c>
      <c r="Q739" s="32" t="s">
        <v>35</v>
      </c>
      <c r="R739" s="44">
        <v>0.41875000000000001</v>
      </c>
      <c r="S739" s="43" t="s">
        <v>4272</v>
      </c>
      <c r="T739" s="32">
        <f t="shared" si="474"/>
        <v>6</v>
      </c>
      <c r="U739" s="32" t="str">
        <f t="shared" si="475"/>
        <v>YOW6</v>
      </c>
    </row>
    <row r="740" spans="5:21" x14ac:dyDescent="0.2">
      <c r="E740" s="32" t="str">
        <f t="shared" ref="E740:H740" si="496">E737</f>
        <v>B</v>
      </c>
      <c r="F740" s="32" t="str">
        <f t="shared" si="496"/>
        <v>I</v>
      </c>
      <c r="G740" s="32" t="str">
        <f t="shared" si="496"/>
        <v>A</v>
      </c>
      <c r="H740" s="33" t="s">
        <v>36</v>
      </c>
      <c r="I740" s="41">
        <v>0.70833333333333359</v>
      </c>
      <c r="J740" s="30" t="str">
        <f t="shared" si="467"/>
        <v>BIA</v>
      </c>
      <c r="N740" s="32" t="s">
        <v>42</v>
      </c>
      <c r="O740" s="32" t="s">
        <v>4253</v>
      </c>
      <c r="P740" s="32" t="s">
        <v>44</v>
      </c>
      <c r="Q740" s="32" t="s">
        <v>35</v>
      </c>
      <c r="R740" s="44">
        <v>0.43958333333333333</v>
      </c>
      <c r="S740" s="43" t="s">
        <v>4272</v>
      </c>
      <c r="T740" s="32">
        <f t="shared" si="474"/>
        <v>7</v>
      </c>
      <c r="U740" s="32" t="str">
        <f t="shared" si="475"/>
        <v>YOW7</v>
      </c>
    </row>
    <row r="741" spans="5:21" x14ac:dyDescent="0.2">
      <c r="E741" s="32" t="str">
        <f t="shared" ref="E741:H741" si="497">E738</f>
        <v>B</v>
      </c>
      <c r="F741" s="32" t="str">
        <f t="shared" si="497"/>
        <v>I</v>
      </c>
      <c r="G741" s="32" t="str">
        <f t="shared" si="497"/>
        <v>B</v>
      </c>
      <c r="H741" s="33" t="s">
        <v>36</v>
      </c>
      <c r="I741" s="41">
        <v>0.71944444444444478</v>
      </c>
      <c r="J741" s="30" t="str">
        <f t="shared" si="467"/>
        <v>BIB</v>
      </c>
      <c r="N741" s="32" t="s">
        <v>42</v>
      </c>
      <c r="O741" s="32" t="s">
        <v>4253</v>
      </c>
      <c r="P741" s="32" t="s">
        <v>44</v>
      </c>
      <c r="Q741" s="32" t="s">
        <v>35</v>
      </c>
      <c r="R741" s="44">
        <v>0.46041666666666664</v>
      </c>
      <c r="S741" s="43" t="s">
        <v>4272</v>
      </c>
      <c r="T741" s="32">
        <f t="shared" si="474"/>
        <v>8</v>
      </c>
      <c r="U741" s="32" t="str">
        <f t="shared" si="475"/>
        <v>YOW8</v>
      </c>
    </row>
    <row r="742" spans="5:21" x14ac:dyDescent="0.2">
      <c r="E742" s="32" t="str">
        <f t="shared" ref="E742:H742" si="498">E739</f>
        <v>B</v>
      </c>
      <c r="F742" s="32" t="str">
        <f t="shared" si="498"/>
        <v>I</v>
      </c>
      <c r="G742" s="32" t="str">
        <f t="shared" si="498"/>
        <v>H</v>
      </c>
      <c r="H742" s="33" t="s">
        <v>36</v>
      </c>
      <c r="I742" s="41">
        <v>0.72500000000000031</v>
      </c>
      <c r="J742" s="30" t="str">
        <f t="shared" si="467"/>
        <v>BIH</v>
      </c>
      <c r="N742" s="32" t="s">
        <v>42</v>
      </c>
      <c r="O742" s="32" t="s">
        <v>4253</v>
      </c>
      <c r="P742" s="32" t="s">
        <v>44</v>
      </c>
      <c r="Q742" s="32" t="s">
        <v>35</v>
      </c>
      <c r="R742" s="44">
        <v>0.48124999999999996</v>
      </c>
      <c r="S742" s="43" t="s">
        <v>4272</v>
      </c>
      <c r="T742" s="32">
        <f t="shared" si="474"/>
        <v>9</v>
      </c>
      <c r="U742" s="32" t="str">
        <f t="shared" si="475"/>
        <v>YOW9</v>
      </c>
    </row>
    <row r="743" spans="5:21" x14ac:dyDescent="0.2">
      <c r="E743" s="32" t="str">
        <f t="shared" ref="E743:H743" si="499">E740</f>
        <v>B</v>
      </c>
      <c r="F743" s="32" t="str">
        <f t="shared" si="499"/>
        <v>I</v>
      </c>
      <c r="G743" s="32" t="str">
        <f t="shared" si="499"/>
        <v>A</v>
      </c>
      <c r="H743" s="33" t="str">
        <f t="shared" si="499"/>
        <v>PM</v>
      </c>
      <c r="I743" s="41">
        <f>I740+VLOOKUP(H743,Schedule!$B$41:$C$44,2,0)/24/60</f>
        <v>0.73611111111111138</v>
      </c>
      <c r="J743" s="30" t="str">
        <f t="shared" si="467"/>
        <v>BIA</v>
      </c>
      <c r="N743" s="32" t="s">
        <v>42</v>
      </c>
      <c r="O743" s="32" t="s">
        <v>4253</v>
      </c>
      <c r="P743" s="32" t="s">
        <v>44</v>
      </c>
      <c r="Q743" s="32" t="s">
        <v>35</v>
      </c>
      <c r="R743" s="44">
        <v>0.50208333333333333</v>
      </c>
      <c r="S743" s="43" t="s">
        <v>4272</v>
      </c>
      <c r="T743" s="32">
        <f t="shared" si="474"/>
        <v>10</v>
      </c>
      <c r="U743" s="32" t="str">
        <f t="shared" si="475"/>
        <v>YOW10</v>
      </c>
    </row>
    <row r="744" spans="5:21" x14ac:dyDescent="0.2">
      <c r="E744" s="32" t="str">
        <f t="shared" ref="E744:H744" si="500">E741</f>
        <v>B</v>
      </c>
      <c r="F744" s="32" t="str">
        <f t="shared" si="500"/>
        <v>I</v>
      </c>
      <c r="G744" s="32" t="str">
        <f t="shared" si="500"/>
        <v>B</v>
      </c>
      <c r="H744" s="33" t="str">
        <f t="shared" si="500"/>
        <v>PM</v>
      </c>
      <c r="I744" s="41">
        <f>I741+VLOOKUP(H744,Schedule!$B$41:$C$44,2,0)/24/60</f>
        <v>0.74722222222222257</v>
      </c>
      <c r="J744" s="30" t="str">
        <f t="shared" si="467"/>
        <v>BIB</v>
      </c>
      <c r="N744" s="32" t="s">
        <v>42</v>
      </c>
      <c r="O744" s="32" t="s">
        <v>4253</v>
      </c>
      <c r="P744" s="32" t="s">
        <v>44</v>
      </c>
      <c r="Q744" s="32" t="s">
        <v>35</v>
      </c>
      <c r="R744" s="44">
        <v>0.5229166666666667</v>
      </c>
      <c r="S744" s="43" t="s">
        <v>4272</v>
      </c>
      <c r="T744" s="32">
        <f t="shared" si="474"/>
        <v>11</v>
      </c>
      <c r="U744" s="32" t="str">
        <f t="shared" si="475"/>
        <v>YOW11</v>
      </c>
    </row>
    <row r="745" spans="5:21" x14ac:dyDescent="0.2">
      <c r="E745" s="32" t="str">
        <f t="shared" ref="E745:H745" si="501">E742</f>
        <v>B</v>
      </c>
      <c r="F745" s="32" t="str">
        <f t="shared" si="501"/>
        <v>I</v>
      </c>
      <c r="G745" s="32" t="str">
        <f t="shared" si="501"/>
        <v>H</v>
      </c>
      <c r="H745" s="33" t="str">
        <f t="shared" si="501"/>
        <v>PM</v>
      </c>
      <c r="I745" s="41">
        <f>I742+VLOOKUP(H745,Schedule!$B$41:$C$44,2,0)/24/60</f>
        <v>0.7527777777777781</v>
      </c>
      <c r="J745" s="30" t="str">
        <f t="shared" si="467"/>
        <v>BIH</v>
      </c>
      <c r="N745" s="32" t="s">
        <v>42</v>
      </c>
      <c r="O745" s="32" t="s">
        <v>4253</v>
      </c>
      <c r="P745" s="32" t="s">
        <v>44</v>
      </c>
      <c r="Q745" s="32" t="s">
        <v>35</v>
      </c>
      <c r="R745" s="44">
        <v>0.54375000000000007</v>
      </c>
      <c r="S745" s="43" t="s">
        <v>4272</v>
      </c>
      <c r="T745" s="32">
        <f t="shared" si="474"/>
        <v>12</v>
      </c>
      <c r="U745" s="32" t="str">
        <f t="shared" si="475"/>
        <v>YOW12</v>
      </c>
    </row>
    <row r="746" spans="5:21" x14ac:dyDescent="0.2">
      <c r="E746" s="32" t="str">
        <f t="shared" ref="E746:H746" si="502">E743</f>
        <v>B</v>
      </c>
      <c r="F746" s="32" t="str">
        <f t="shared" si="502"/>
        <v>I</v>
      </c>
      <c r="G746" s="32" t="str">
        <f t="shared" si="502"/>
        <v>A</v>
      </c>
      <c r="H746" s="33" t="str">
        <f t="shared" si="502"/>
        <v>PM</v>
      </c>
      <c r="I746" s="41">
        <f>I743+VLOOKUP(H746,Schedule!$B$41:$C$44,2,0)/24/60</f>
        <v>0.76388888888888917</v>
      </c>
      <c r="J746" s="30" t="str">
        <f t="shared" si="467"/>
        <v>BIA</v>
      </c>
      <c r="N746" s="32" t="s">
        <v>42</v>
      </c>
      <c r="O746" s="32" t="s">
        <v>4253</v>
      </c>
      <c r="P746" s="32" t="s">
        <v>44</v>
      </c>
      <c r="Q746" s="32" t="s">
        <v>35</v>
      </c>
      <c r="R746" s="44">
        <v>0.56458333333333344</v>
      </c>
      <c r="S746" s="43" t="s">
        <v>4272</v>
      </c>
      <c r="T746" s="32">
        <f t="shared" si="474"/>
        <v>13</v>
      </c>
      <c r="U746" s="32" t="str">
        <f t="shared" si="475"/>
        <v>YOW13</v>
      </c>
    </row>
    <row r="747" spans="5:21" x14ac:dyDescent="0.2">
      <c r="E747" s="32" t="str">
        <f t="shared" ref="E747:H747" si="503">E744</f>
        <v>B</v>
      </c>
      <c r="F747" s="32" t="str">
        <f t="shared" si="503"/>
        <v>I</v>
      </c>
      <c r="G747" s="32" t="str">
        <f t="shared" si="503"/>
        <v>B</v>
      </c>
      <c r="H747" s="33" t="str">
        <f t="shared" si="503"/>
        <v>PM</v>
      </c>
      <c r="I747" s="41">
        <f>I744+VLOOKUP(H747,Schedule!$B$41:$C$44,2,0)/24/60</f>
        <v>0.77500000000000036</v>
      </c>
      <c r="J747" s="30" t="str">
        <f t="shared" si="467"/>
        <v>BIB</v>
      </c>
      <c r="N747" s="32" t="s">
        <v>42</v>
      </c>
      <c r="O747" s="32" t="s">
        <v>4253</v>
      </c>
      <c r="P747" s="32" t="s">
        <v>44</v>
      </c>
      <c r="Q747" s="32" t="s">
        <v>35</v>
      </c>
      <c r="R747" s="44">
        <v>0.58541666666666681</v>
      </c>
      <c r="S747" s="43" t="s">
        <v>4272</v>
      </c>
      <c r="T747" s="32">
        <f t="shared" si="474"/>
        <v>14</v>
      </c>
      <c r="U747" s="32" t="str">
        <f t="shared" si="475"/>
        <v>YOW14</v>
      </c>
    </row>
    <row r="748" spans="5:21" x14ac:dyDescent="0.2">
      <c r="E748" s="32" t="str">
        <f t="shared" ref="E748:H748" si="504">E745</f>
        <v>B</v>
      </c>
      <c r="F748" s="32" t="str">
        <f t="shared" si="504"/>
        <v>I</v>
      </c>
      <c r="G748" s="32" t="str">
        <f t="shared" si="504"/>
        <v>H</v>
      </c>
      <c r="H748" s="33" t="str">
        <f t="shared" si="504"/>
        <v>PM</v>
      </c>
      <c r="I748" s="41">
        <f>I745+VLOOKUP(H748,Schedule!$B$41:$C$44,2,0)/24/60</f>
        <v>0.78055555555555589</v>
      </c>
      <c r="J748" s="30" t="str">
        <f t="shared" si="467"/>
        <v>BIH</v>
      </c>
      <c r="N748" s="32" t="s">
        <v>42</v>
      </c>
      <c r="O748" s="32" t="s">
        <v>4253</v>
      </c>
      <c r="P748" s="32" t="s">
        <v>44</v>
      </c>
      <c r="Q748" s="32" t="s">
        <v>35</v>
      </c>
      <c r="R748" s="44">
        <v>0.60625000000000018</v>
      </c>
      <c r="S748" s="43" t="s">
        <v>4272</v>
      </c>
      <c r="T748" s="32">
        <f t="shared" si="474"/>
        <v>15</v>
      </c>
      <c r="U748" s="32" t="str">
        <f t="shared" si="475"/>
        <v>YOW15</v>
      </c>
    </row>
    <row r="749" spans="5:21" x14ac:dyDescent="0.2">
      <c r="E749" s="32" t="str">
        <f t="shared" ref="E749:G749" si="505">E746</f>
        <v>B</v>
      </c>
      <c r="F749" s="32" t="str">
        <f t="shared" si="505"/>
        <v>I</v>
      </c>
      <c r="G749" s="32" t="str">
        <f t="shared" si="505"/>
        <v>A</v>
      </c>
      <c r="H749" s="33" t="s">
        <v>37</v>
      </c>
      <c r="I749" s="41">
        <v>0.79166666666666696</v>
      </c>
      <c r="J749" s="30" t="str">
        <f t="shared" si="467"/>
        <v>BIA</v>
      </c>
      <c r="N749" s="32" t="s">
        <v>42</v>
      </c>
      <c r="O749" s="32" t="s">
        <v>4253</v>
      </c>
      <c r="P749" s="32" t="s">
        <v>44</v>
      </c>
      <c r="Q749" s="32" t="s">
        <v>35</v>
      </c>
      <c r="R749" s="44">
        <v>0.62708333333333355</v>
      </c>
      <c r="S749" s="43" t="s">
        <v>4272</v>
      </c>
      <c r="T749" s="32">
        <f t="shared" si="474"/>
        <v>16</v>
      </c>
      <c r="U749" s="32" t="str">
        <f t="shared" si="475"/>
        <v>YOW16</v>
      </c>
    </row>
    <row r="750" spans="5:21" x14ac:dyDescent="0.2">
      <c r="E750" s="32" t="str">
        <f t="shared" ref="E750:G750" si="506">E747</f>
        <v>B</v>
      </c>
      <c r="F750" s="32" t="str">
        <f t="shared" si="506"/>
        <v>I</v>
      </c>
      <c r="G750" s="32" t="str">
        <f t="shared" si="506"/>
        <v>B</v>
      </c>
      <c r="H750" s="33" t="s">
        <v>37</v>
      </c>
      <c r="I750" s="41">
        <v>0.80277777777777815</v>
      </c>
      <c r="J750" s="30" t="str">
        <f t="shared" si="467"/>
        <v>BIB</v>
      </c>
      <c r="N750" s="32" t="s">
        <v>42</v>
      </c>
      <c r="O750" s="32" t="s">
        <v>4253</v>
      </c>
      <c r="P750" s="32" t="s">
        <v>44</v>
      </c>
      <c r="Q750" s="32" t="s">
        <v>35</v>
      </c>
      <c r="R750" s="44">
        <v>0.64791666666666692</v>
      </c>
      <c r="S750" s="43" t="s">
        <v>4272</v>
      </c>
      <c r="T750" s="32">
        <f t="shared" si="474"/>
        <v>17</v>
      </c>
      <c r="U750" s="32" t="str">
        <f t="shared" si="475"/>
        <v>YOW17</v>
      </c>
    </row>
    <row r="751" spans="5:21" x14ac:dyDescent="0.2">
      <c r="E751" s="32" t="str">
        <f t="shared" ref="E751:G751" si="507">E748</f>
        <v>B</v>
      </c>
      <c r="F751" s="32" t="str">
        <f t="shared" si="507"/>
        <v>I</v>
      </c>
      <c r="G751" s="32" t="str">
        <f t="shared" si="507"/>
        <v>H</v>
      </c>
      <c r="H751" s="33" t="s">
        <v>37</v>
      </c>
      <c r="I751" s="41">
        <v>0.80833333333333368</v>
      </c>
      <c r="J751" s="30" t="str">
        <f t="shared" si="467"/>
        <v>BIH</v>
      </c>
      <c r="N751" s="32" t="s">
        <v>42</v>
      </c>
      <c r="O751" s="32" t="s">
        <v>4253</v>
      </c>
      <c r="P751" s="32" t="s">
        <v>44</v>
      </c>
      <c r="Q751" s="32" t="s">
        <v>35</v>
      </c>
      <c r="R751" s="44">
        <v>0.66875000000000029</v>
      </c>
      <c r="S751" s="43" t="s">
        <v>4272</v>
      </c>
      <c r="T751" s="32">
        <f t="shared" si="474"/>
        <v>18</v>
      </c>
      <c r="U751" s="32" t="str">
        <f t="shared" si="475"/>
        <v>YOW18</v>
      </c>
    </row>
    <row r="752" spans="5:21" x14ac:dyDescent="0.2">
      <c r="E752" s="32" t="str">
        <f t="shared" ref="E752:H752" si="508">E749</f>
        <v>B</v>
      </c>
      <c r="F752" s="32" t="str">
        <f t="shared" si="508"/>
        <v>I</v>
      </c>
      <c r="G752" s="32" t="str">
        <f t="shared" si="508"/>
        <v>A</v>
      </c>
      <c r="H752" s="33" t="str">
        <f t="shared" si="508"/>
        <v>Evening</v>
      </c>
      <c r="I752" s="41">
        <f>I749+VLOOKUP(H752,Schedule!$B$41:$C$44,2,0)/24/60</f>
        <v>0.83333333333333359</v>
      </c>
      <c r="J752" s="30" t="str">
        <f t="shared" si="467"/>
        <v>BIA</v>
      </c>
      <c r="N752" s="32" t="s">
        <v>42</v>
      </c>
      <c r="O752" s="32" t="s">
        <v>4253</v>
      </c>
      <c r="P752" s="32" t="s">
        <v>44</v>
      </c>
      <c r="Q752" s="32" t="s">
        <v>35</v>
      </c>
      <c r="R752" s="44">
        <v>0.68958333333333366</v>
      </c>
      <c r="S752" s="43" t="s">
        <v>4272</v>
      </c>
      <c r="T752" s="32">
        <f t="shared" si="474"/>
        <v>19</v>
      </c>
      <c r="U752" s="32" t="str">
        <f t="shared" si="475"/>
        <v>YOW19</v>
      </c>
    </row>
    <row r="753" spans="5:21" x14ac:dyDescent="0.2">
      <c r="E753" s="32" t="str">
        <f t="shared" ref="E753:H753" si="509">E750</f>
        <v>B</v>
      </c>
      <c r="F753" s="32" t="str">
        <f t="shared" si="509"/>
        <v>I</v>
      </c>
      <c r="G753" s="32" t="str">
        <f t="shared" si="509"/>
        <v>B</v>
      </c>
      <c r="H753" s="33" t="str">
        <f t="shared" si="509"/>
        <v>Evening</v>
      </c>
      <c r="I753" s="41">
        <f>I750+VLOOKUP(H753,Schedule!$B$41:$C$44,2,0)/24/60</f>
        <v>0.84444444444444478</v>
      </c>
      <c r="J753" s="30" t="str">
        <f t="shared" si="467"/>
        <v>BIB</v>
      </c>
      <c r="N753" s="32" t="s">
        <v>42</v>
      </c>
      <c r="O753" s="32" t="s">
        <v>4253</v>
      </c>
      <c r="P753" s="32" t="s">
        <v>44</v>
      </c>
      <c r="Q753" s="32" t="s">
        <v>36</v>
      </c>
      <c r="R753" s="44">
        <v>0.71041666666666703</v>
      </c>
      <c r="S753" s="43" t="s">
        <v>4272</v>
      </c>
      <c r="T753" s="32">
        <f t="shared" si="474"/>
        <v>20</v>
      </c>
      <c r="U753" s="32" t="str">
        <f t="shared" si="475"/>
        <v>YOW20</v>
      </c>
    </row>
    <row r="754" spans="5:21" x14ac:dyDescent="0.2">
      <c r="E754" s="32" t="str">
        <f t="shared" ref="E754:H754" si="510">E751</f>
        <v>B</v>
      </c>
      <c r="F754" s="32" t="str">
        <f t="shared" si="510"/>
        <v>I</v>
      </c>
      <c r="G754" s="32" t="str">
        <f t="shared" si="510"/>
        <v>H</v>
      </c>
      <c r="H754" s="33" t="str">
        <f t="shared" si="510"/>
        <v>Evening</v>
      </c>
      <c r="I754" s="41">
        <f>I751+VLOOKUP(H754,Schedule!$B$41:$C$44,2,0)/24/60</f>
        <v>0.85000000000000031</v>
      </c>
      <c r="J754" s="30" t="str">
        <f t="shared" si="467"/>
        <v>BIH</v>
      </c>
      <c r="N754" s="32" t="s">
        <v>42</v>
      </c>
      <c r="O754" s="32" t="s">
        <v>4253</v>
      </c>
      <c r="P754" s="32" t="s">
        <v>44</v>
      </c>
      <c r="Q754" s="32" t="s">
        <v>36</v>
      </c>
      <c r="R754" s="44">
        <v>0.72430555555555587</v>
      </c>
      <c r="S754" s="43" t="s">
        <v>4272</v>
      </c>
      <c r="T754" s="32">
        <f t="shared" si="474"/>
        <v>21</v>
      </c>
      <c r="U754" s="32" t="str">
        <f t="shared" si="475"/>
        <v>YOW21</v>
      </c>
    </row>
    <row r="755" spans="5:21" x14ac:dyDescent="0.2">
      <c r="E755" s="32" t="str">
        <f t="shared" ref="E755:H755" si="511">E752</f>
        <v>B</v>
      </c>
      <c r="F755" s="32" t="str">
        <f t="shared" si="511"/>
        <v>I</v>
      </c>
      <c r="G755" s="32" t="str">
        <f t="shared" si="511"/>
        <v>A</v>
      </c>
      <c r="H755" s="33" t="str">
        <f t="shared" si="511"/>
        <v>Evening</v>
      </c>
      <c r="I755" s="41">
        <f>I752+VLOOKUP(H755,Schedule!$B$41:$C$44,2,0)/24/60</f>
        <v>0.87500000000000022</v>
      </c>
      <c r="J755" s="30" t="str">
        <f t="shared" si="467"/>
        <v>BIA</v>
      </c>
      <c r="N755" s="32" t="s">
        <v>42</v>
      </c>
      <c r="O755" s="32" t="s">
        <v>4253</v>
      </c>
      <c r="P755" s="32" t="s">
        <v>44</v>
      </c>
      <c r="Q755" s="32" t="s">
        <v>36</v>
      </c>
      <c r="R755" s="44">
        <v>0.73819444444444471</v>
      </c>
      <c r="S755" s="43" t="s">
        <v>4272</v>
      </c>
      <c r="T755" s="32">
        <f t="shared" si="474"/>
        <v>22</v>
      </c>
      <c r="U755" s="32" t="str">
        <f t="shared" si="475"/>
        <v>YOW22</v>
      </c>
    </row>
    <row r="756" spans="5:21" x14ac:dyDescent="0.2">
      <c r="E756" s="32" t="str">
        <f t="shared" ref="E756:H756" si="512">E753</f>
        <v>B</v>
      </c>
      <c r="F756" s="32" t="str">
        <f t="shared" si="512"/>
        <v>I</v>
      </c>
      <c r="G756" s="32" t="str">
        <f t="shared" si="512"/>
        <v>B</v>
      </c>
      <c r="H756" s="33" t="str">
        <f t="shared" si="512"/>
        <v>Evening</v>
      </c>
      <c r="I756" s="41">
        <f>I753+VLOOKUP(H756,Schedule!$B$41:$C$44,2,0)/24/60</f>
        <v>0.8861111111111114</v>
      </c>
      <c r="J756" s="30" t="str">
        <f t="shared" si="467"/>
        <v>BIB</v>
      </c>
      <c r="N756" s="32" t="s">
        <v>42</v>
      </c>
      <c r="O756" s="32" t="s">
        <v>4253</v>
      </c>
      <c r="P756" s="32" t="s">
        <v>44</v>
      </c>
      <c r="Q756" s="32" t="s">
        <v>36</v>
      </c>
      <c r="R756" s="44">
        <v>0.75208333333333355</v>
      </c>
      <c r="S756" s="43" t="s">
        <v>4272</v>
      </c>
      <c r="T756" s="32">
        <f t="shared" si="474"/>
        <v>23</v>
      </c>
      <c r="U756" s="32" t="str">
        <f t="shared" si="475"/>
        <v>YOW23</v>
      </c>
    </row>
    <row r="757" spans="5:21" x14ac:dyDescent="0.2">
      <c r="E757" s="32" t="str">
        <f t="shared" ref="E757:H757" si="513">E754</f>
        <v>B</v>
      </c>
      <c r="F757" s="32" t="str">
        <f t="shared" si="513"/>
        <v>I</v>
      </c>
      <c r="G757" s="32" t="str">
        <f t="shared" si="513"/>
        <v>H</v>
      </c>
      <c r="H757" s="33" t="str">
        <f t="shared" si="513"/>
        <v>Evening</v>
      </c>
      <c r="I757" s="41">
        <f>I754+VLOOKUP(H757,Schedule!$B$41:$C$44,2,0)/24/60</f>
        <v>0.89166666666666694</v>
      </c>
      <c r="J757" s="30" t="str">
        <f t="shared" si="467"/>
        <v>BIH</v>
      </c>
      <c r="N757" s="32" t="s">
        <v>42</v>
      </c>
      <c r="O757" s="32" t="s">
        <v>4253</v>
      </c>
      <c r="P757" s="32" t="s">
        <v>44</v>
      </c>
      <c r="Q757" s="32" t="s">
        <v>36</v>
      </c>
      <c r="R757" s="44">
        <v>0.76597222222222239</v>
      </c>
      <c r="S757" s="43" t="s">
        <v>4272</v>
      </c>
      <c r="T757" s="32">
        <f t="shared" si="474"/>
        <v>24</v>
      </c>
      <c r="U757" s="32" t="str">
        <f t="shared" si="475"/>
        <v>YOW24</v>
      </c>
    </row>
    <row r="758" spans="5:21" x14ac:dyDescent="0.2">
      <c r="E758" s="32" t="str">
        <f t="shared" ref="E758:H758" si="514">E755</f>
        <v>B</v>
      </c>
      <c r="F758" s="32" t="str">
        <f t="shared" si="514"/>
        <v>I</v>
      </c>
      <c r="G758" s="32" t="str">
        <f t="shared" si="514"/>
        <v>A</v>
      </c>
      <c r="H758" s="33" t="str">
        <f t="shared" si="514"/>
        <v>Evening</v>
      </c>
      <c r="I758" s="41">
        <f>I755+VLOOKUP(H758,Schedule!$B$41:$C$44,2,0)/24/60</f>
        <v>0.91666666666666685</v>
      </c>
      <c r="J758" s="30" t="str">
        <f t="shared" si="467"/>
        <v>BIA</v>
      </c>
      <c r="N758" s="32" t="s">
        <v>42</v>
      </c>
      <c r="O758" s="32" t="s">
        <v>4253</v>
      </c>
      <c r="P758" s="32" t="s">
        <v>44</v>
      </c>
      <c r="Q758" s="32" t="s">
        <v>36</v>
      </c>
      <c r="R758" s="44">
        <v>0.77986111111111123</v>
      </c>
      <c r="S758" s="43" t="s">
        <v>4272</v>
      </c>
      <c r="T758" s="32">
        <f t="shared" si="474"/>
        <v>25</v>
      </c>
      <c r="U758" s="32" t="str">
        <f t="shared" si="475"/>
        <v>YOW25</v>
      </c>
    </row>
    <row r="759" spans="5:21" x14ac:dyDescent="0.2">
      <c r="E759" s="32" t="str">
        <f t="shared" ref="E759:H759" si="515">E756</f>
        <v>B</v>
      </c>
      <c r="F759" s="32" t="str">
        <f t="shared" si="515"/>
        <v>I</v>
      </c>
      <c r="G759" s="32" t="str">
        <f t="shared" si="515"/>
        <v>B</v>
      </c>
      <c r="H759" s="33" t="str">
        <f t="shared" si="515"/>
        <v>Evening</v>
      </c>
      <c r="I759" s="41">
        <f>I756+VLOOKUP(H759,Schedule!$B$41:$C$44,2,0)/24/60</f>
        <v>0.92777777777777803</v>
      </c>
      <c r="J759" s="30" t="str">
        <f t="shared" si="467"/>
        <v>BIB</v>
      </c>
      <c r="N759" s="32" t="s">
        <v>42</v>
      </c>
      <c r="O759" s="32" t="s">
        <v>4253</v>
      </c>
      <c r="P759" s="32" t="s">
        <v>44</v>
      </c>
      <c r="Q759" s="32" t="s">
        <v>37</v>
      </c>
      <c r="R759" s="44">
        <v>0.79375000000000007</v>
      </c>
      <c r="S759" s="43" t="s">
        <v>4272</v>
      </c>
      <c r="T759" s="32">
        <f t="shared" si="474"/>
        <v>26</v>
      </c>
      <c r="U759" s="32" t="str">
        <f t="shared" si="475"/>
        <v>YOW26</v>
      </c>
    </row>
    <row r="760" spans="5:21" x14ac:dyDescent="0.2">
      <c r="E760" s="32" t="str">
        <f t="shared" ref="E760:H760" si="516">E757</f>
        <v>B</v>
      </c>
      <c r="F760" s="32" t="str">
        <f t="shared" si="516"/>
        <v>I</v>
      </c>
      <c r="G760" s="32" t="str">
        <f t="shared" si="516"/>
        <v>H</v>
      </c>
      <c r="H760" s="33" t="str">
        <f t="shared" si="516"/>
        <v>Evening</v>
      </c>
      <c r="I760" s="41">
        <f>I757+VLOOKUP(H760,Schedule!$B$41:$C$44,2,0)/24/60</f>
        <v>0.93333333333333357</v>
      </c>
      <c r="J760" s="30" t="str">
        <f t="shared" si="467"/>
        <v>BIH</v>
      </c>
      <c r="N760" s="32" t="s">
        <v>42</v>
      </c>
      <c r="O760" s="32" t="s">
        <v>4253</v>
      </c>
      <c r="P760" s="32" t="s">
        <v>44</v>
      </c>
      <c r="Q760" s="32" t="s">
        <v>37</v>
      </c>
      <c r="R760" s="44">
        <v>0.8354166666666667</v>
      </c>
      <c r="S760" s="43" t="s">
        <v>4272</v>
      </c>
      <c r="T760" s="32">
        <f t="shared" si="474"/>
        <v>27</v>
      </c>
      <c r="U760" s="32" t="str">
        <f t="shared" si="475"/>
        <v>YOW27</v>
      </c>
    </row>
    <row r="761" spans="5:21" x14ac:dyDescent="0.2">
      <c r="E761" s="32" t="str">
        <f t="shared" ref="E761:H761" si="517">E758</f>
        <v>B</v>
      </c>
      <c r="F761" s="32" t="str">
        <f t="shared" si="517"/>
        <v>I</v>
      </c>
      <c r="G761" s="32" t="str">
        <f t="shared" si="517"/>
        <v>A</v>
      </c>
      <c r="H761" s="33" t="str">
        <f t="shared" si="517"/>
        <v>Evening</v>
      </c>
      <c r="I761" s="41">
        <f>I758+VLOOKUP(H761,Schedule!$B$41:$C$44,2,0)/24/60</f>
        <v>0.95833333333333348</v>
      </c>
      <c r="J761" s="30" t="str">
        <f t="shared" si="467"/>
        <v>BIA</v>
      </c>
      <c r="N761" s="32" t="s">
        <v>42</v>
      </c>
      <c r="O761" s="32" t="s">
        <v>4253</v>
      </c>
      <c r="P761" s="32" t="s">
        <v>44</v>
      </c>
      <c r="Q761" s="32" t="s">
        <v>37</v>
      </c>
      <c r="R761" s="44">
        <v>0.87708333333333333</v>
      </c>
      <c r="S761" s="43" t="s">
        <v>4272</v>
      </c>
      <c r="T761" s="32">
        <f t="shared" si="474"/>
        <v>28</v>
      </c>
      <c r="U761" s="32" t="str">
        <f t="shared" si="475"/>
        <v>YOW28</v>
      </c>
    </row>
    <row r="762" spans="5:21" x14ac:dyDescent="0.2">
      <c r="E762" s="32" t="str">
        <f t="shared" ref="E762:H762" si="518">E759</f>
        <v>B</v>
      </c>
      <c r="F762" s="32" t="str">
        <f t="shared" si="518"/>
        <v>I</v>
      </c>
      <c r="G762" s="32" t="str">
        <f t="shared" si="518"/>
        <v>B</v>
      </c>
      <c r="H762" s="33" t="str">
        <f t="shared" si="518"/>
        <v>Evening</v>
      </c>
      <c r="I762" s="41">
        <f>I759+VLOOKUP(H762,Schedule!$B$41:$C$44,2,0)/24/60</f>
        <v>0.96944444444444466</v>
      </c>
      <c r="J762" s="30" t="str">
        <f t="shared" si="467"/>
        <v>BIB</v>
      </c>
      <c r="N762" s="32" t="s">
        <v>42</v>
      </c>
      <c r="O762" s="32" t="s">
        <v>4253</v>
      </c>
      <c r="P762" s="32" t="s">
        <v>44</v>
      </c>
      <c r="Q762" s="32" t="s">
        <v>37</v>
      </c>
      <c r="R762" s="44">
        <v>0.91874999999999996</v>
      </c>
      <c r="S762" s="43" t="s">
        <v>4272</v>
      </c>
      <c r="T762" s="32">
        <f t="shared" si="474"/>
        <v>29</v>
      </c>
      <c r="U762" s="32" t="str">
        <f t="shared" si="475"/>
        <v>YOW29</v>
      </c>
    </row>
    <row r="763" spans="5:21" x14ac:dyDescent="0.2">
      <c r="E763" s="32" t="str">
        <f t="shared" ref="E763:H763" si="519">E760</f>
        <v>B</v>
      </c>
      <c r="F763" s="32" t="str">
        <f t="shared" si="519"/>
        <v>I</v>
      </c>
      <c r="G763" s="32" t="str">
        <f t="shared" si="519"/>
        <v>H</v>
      </c>
      <c r="H763" s="33" t="str">
        <f t="shared" si="519"/>
        <v>Evening</v>
      </c>
      <c r="I763" s="41">
        <f>I760+VLOOKUP(H763,Schedule!$B$41:$C$44,2,0)/24/60</f>
        <v>0.9750000000000002</v>
      </c>
      <c r="J763" s="30" t="str">
        <f t="shared" si="467"/>
        <v>BIH</v>
      </c>
      <c r="N763" s="32" t="s">
        <v>42</v>
      </c>
      <c r="O763" s="32" t="s">
        <v>4253</v>
      </c>
      <c r="P763" s="32" t="s">
        <v>44</v>
      </c>
      <c r="Q763" s="32" t="s">
        <v>37</v>
      </c>
      <c r="R763" s="44">
        <v>0.96041666666666659</v>
      </c>
      <c r="S763" s="43" t="s">
        <v>4272</v>
      </c>
      <c r="T763" s="32">
        <f t="shared" si="474"/>
        <v>30</v>
      </c>
      <c r="U763" s="32" t="str">
        <f t="shared" si="475"/>
        <v>YOW30</v>
      </c>
    </row>
    <row r="764" spans="5:21" x14ac:dyDescent="0.2">
      <c r="E764" s="32" t="str">
        <f t="shared" ref="E764" si="520">E761</f>
        <v>B</v>
      </c>
      <c r="F764" s="32" t="s">
        <v>4253</v>
      </c>
      <c r="G764" s="32" t="s">
        <v>33</v>
      </c>
      <c r="H764" s="33" t="s">
        <v>34</v>
      </c>
      <c r="I764" s="41">
        <v>0.29166666666666669</v>
      </c>
      <c r="J764" s="30" t="str">
        <f t="shared" si="467"/>
        <v>BOH</v>
      </c>
      <c r="N764" s="32" t="s">
        <v>42</v>
      </c>
      <c r="O764" s="32" t="s">
        <v>4253</v>
      </c>
      <c r="P764" s="32" t="s">
        <v>43</v>
      </c>
      <c r="Q764" s="32" t="s">
        <v>34</v>
      </c>
      <c r="R764" s="44">
        <v>0.29722222222222222</v>
      </c>
      <c r="S764" s="43" t="s">
        <v>4273</v>
      </c>
      <c r="T764" s="32">
        <f t="shared" si="474"/>
        <v>1</v>
      </c>
      <c r="U764" s="32" t="str">
        <f t="shared" si="475"/>
        <v>YOX1</v>
      </c>
    </row>
    <row r="765" spans="5:21" x14ac:dyDescent="0.2">
      <c r="E765" s="32" t="str">
        <f t="shared" ref="E765" si="521">E762</f>
        <v>B</v>
      </c>
      <c r="F765" s="32" t="s">
        <v>4253</v>
      </c>
      <c r="G765" s="32" t="s">
        <v>48</v>
      </c>
      <c r="H765" s="33" t="s">
        <v>34</v>
      </c>
      <c r="I765" s="41">
        <v>0.29722222222222222</v>
      </c>
      <c r="J765" s="30" t="str">
        <f t="shared" si="467"/>
        <v>BOB</v>
      </c>
      <c r="N765" s="32" t="s">
        <v>42</v>
      </c>
      <c r="O765" s="32" t="s">
        <v>4253</v>
      </c>
      <c r="P765" s="32" t="s">
        <v>43</v>
      </c>
      <c r="Q765" s="32" t="s">
        <v>34</v>
      </c>
      <c r="R765" s="44">
        <v>0.32500000000000001</v>
      </c>
      <c r="S765" s="43" t="s">
        <v>4273</v>
      </c>
      <c r="T765" s="32">
        <f t="shared" si="474"/>
        <v>2</v>
      </c>
      <c r="U765" s="32" t="str">
        <f t="shared" si="475"/>
        <v>YOX2</v>
      </c>
    </row>
    <row r="766" spans="5:21" x14ac:dyDescent="0.2">
      <c r="E766" s="32" t="str">
        <f t="shared" ref="E766" si="522">E763</f>
        <v>B</v>
      </c>
      <c r="F766" s="32" t="s">
        <v>4253</v>
      </c>
      <c r="G766" s="32" t="s">
        <v>47</v>
      </c>
      <c r="H766" s="33" t="s">
        <v>34</v>
      </c>
      <c r="I766" s="41">
        <v>0.30833333333333335</v>
      </c>
      <c r="J766" s="30" t="str">
        <f t="shared" si="467"/>
        <v>BOA</v>
      </c>
      <c r="N766" s="32" t="s">
        <v>42</v>
      </c>
      <c r="O766" s="32" t="s">
        <v>4253</v>
      </c>
      <c r="P766" s="32" t="s">
        <v>43</v>
      </c>
      <c r="Q766" s="32" t="s">
        <v>34</v>
      </c>
      <c r="R766" s="44">
        <v>0.3527777777777778</v>
      </c>
      <c r="S766" s="43" t="s">
        <v>4273</v>
      </c>
      <c r="T766" s="32">
        <f t="shared" si="474"/>
        <v>3</v>
      </c>
      <c r="U766" s="32" t="str">
        <f t="shared" si="475"/>
        <v>YOX3</v>
      </c>
    </row>
    <row r="767" spans="5:21" x14ac:dyDescent="0.2">
      <c r="E767" s="32" t="str">
        <f t="shared" ref="E767:H767" si="523">E764</f>
        <v>B</v>
      </c>
      <c r="F767" s="32" t="str">
        <f t="shared" si="523"/>
        <v>O</v>
      </c>
      <c r="G767" s="32" t="str">
        <f t="shared" si="523"/>
        <v>H</v>
      </c>
      <c r="H767" s="33" t="str">
        <f t="shared" si="523"/>
        <v xml:space="preserve">AM </v>
      </c>
      <c r="I767" s="41">
        <f>I764+VLOOKUP(H767,Schedule!$B$49:$C$52,2,0)/24/60</f>
        <v>0.31944444444444448</v>
      </c>
      <c r="J767" s="30" t="str">
        <f t="shared" si="467"/>
        <v>BOH</v>
      </c>
      <c r="N767" s="32" t="s">
        <v>42</v>
      </c>
      <c r="O767" s="32" t="s">
        <v>4253</v>
      </c>
      <c r="P767" s="32" t="s">
        <v>43</v>
      </c>
      <c r="Q767" s="32" t="s">
        <v>35</v>
      </c>
      <c r="R767" s="44">
        <v>0.38055555555555559</v>
      </c>
      <c r="S767" s="43" t="s">
        <v>4273</v>
      </c>
      <c r="T767" s="32">
        <f t="shared" si="474"/>
        <v>4</v>
      </c>
      <c r="U767" s="32" t="str">
        <f t="shared" si="475"/>
        <v>YOX4</v>
      </c>
    </row>
    <row r="768" spans="5:21" x14ac:dyDescent="0.2">
      <c r="E768" s="32" t="str">
        <f t="shared" ref="E768:H768" si="524">E765</f>
        <v>B</v>
      </c>
      <c r="F768" s="32" t="str">
        <f t="shared" si="524"/>
        <v>O</v>
      </c>
      <c r="G768" s="32" t="str">
        <f t="shared" si="524"/>
        <v>B</v>
      </c>
      <c r="H768" s="33" t="str">
        <f t="shared" si="524"/>
        <v xml:space="preserve">AM </v>
      </c>
      <c r="I768" s="41">
        <f>I765+VLOOKUP(H768,Schedule!$B$49:$C$52,2,0)/24/60</f>
        <v>0.32500000000000001</v>
      </c>
      <c r="J768" s="30" t="str">
        <f t="shared" si="467"/>
        <v>BOB</v>
      </c>
      <c r="N768" s="32" t="s">
        <v>42</v>
      </c>
      <c r="O768" s="32" t="s">
        <v>4253</v>
      </c>
      <c r="P768" s="32" t="s">
        <v>43</v>
      </c>
      <c r="Q768" s="32" t="s">
        <v>35</v>
      </c>
      <c r="R768" s="44">
        <v>0.40138888888888891</v>
      </c>
      <c r="S768" s="43" t="s">
        <v>4273</v>
      </c>
      <c r="T768" s="32">
        <f t="shared" si="474"/>
        <v>5</v>
      </c>
      <c r="U768" s="32" t="str">
        <f t="shared" si="475"/>
        <v>YOX5</v>
      </c>
    </row>
    <row r="769" spans="5:21" x14ac:dyDescent="0.2">
      <c r="E769" s="32" t="str">
        <f t="shared" ref="E769:H769" si="525">E766</f>
        <v>B</v>
      </c>
      <c r="F769" s="32" t="str">
        <f t="shared" si="525"/>
        <v>O</v>
      </c>
      <c r="G769" s="32" t="str">
        <f t="shared" si="525"/>
        <v>A</v>
      </c>
      <c r="H769" s="33" t="str">
        <f t="shared" si="525"/>
        <v xml:space="preserve">AM </v>
      </c>
      <c r="I769" s="41">
        <f>I766+VLOOKUP(H769,Schedule!$B$49:$C$52,2,0)/24/60</f>
        <v>0.33611111111111114</v>
      </c>
      <c r="J769" s="30" t="str">
        <f t="shared" si="467"/>
        <v>BOA</v>
      </c>
      <c r="N769" s="32" t="s">
        <v>42</v>
      </c>
      <c r="O769" s="32" t="s">
        <v>4253</v>
      </c>
      <c r="P769" s="32" t="s">
        <v>43</v>
      </c>
      <c r="Q769" s="32" t="s">
        <v>35</v>
      </c>
      <c r="R769" s="44">
        <v>0.42222222222222222</v>
      </c>
      <c r="S769" s="43" t="s">
        <v>4273</v>
      </c>
      <c r="T769" s="32">
        <f t="shared" si="474"/>
        <v>6</v>
      </c>
      <c r="U769" s="32" t="str">
        <f t="shared" si="475"/>
        <v>YOX6</v>
      </c>
    </row>
    <row r="770" spans="5:21" x14ac:dyDescent="0.2">
      <c r="E770" s="32" t="str">
        <f t="shared" ref="E770:H770" si="526">E767</f>
        <v>B</v>
      </c>
      <c r="F770" s="32" t="str">
        <f t="shared" si="526"/>
        <v>O</v>
      </c>
      <c r="G770" s="32" t="str">
        <f t="shared" si="526"/>
        <v>H</v>
      </c>
      <c r="H770" s="33" t="str">
        <f t="shared" si="526"/>
        <v xml:space="preserve">AM </v>
      </c>
      <c r="I770" s="41">
        <f>I767+VLOOKUP(H770,Schedule!$B$49:$C$52,2,0)/24/60</f>
        <v>0.34722222222222227</v>
      </c>
      <c r="J770" s="30" t="str">
        <f t="shared" si="467"/>
        <v>BOH</v>
      </c>
      <c r="N770" s="32" t="s">
        <v>42</v>
      </c>
      <c r="O770" s="32" t="s">
        <v>4253</v>
      </c>
      <c r="P770" s="32" t="s">
        <v>43</v>
      </c>
      <c r="Q770" s="32" t="s">
        <v>35</v>
      </c>
      <c r="R770" s="44">
        <v>0.44305555555555554</v>
      </c>
      <c r="S770" s="43" t="s">
        <v>4273</v>
      </c>
      <c r="T770" s="32">
        <f t="shared" si="474"/>
        <v>7</v>
      </c>
      <c r="U770" s="32" t="str">
        <f t="shared" si="475"/>
        <v>YOX7</v>
      </c>
    </row>
    <row r="771" spans="5:21" x14ac:dyDescent="0.2">
      <c r="E771" s="32" t="str">
        <f t="shared" ref="E771:H771" si="527">E768</f>
        <v>B</v>
      </c>
      <c r="F771" s="32" t="str">
        <f t="shared" si="527"/>
        <v>O</v>
      </c>
      <c r="G771" s="32" t="str">
        <f t="shared" si="527"/>
        <v>B</v>
      </c>
      <c r="H771" s="33" t="str">
        <f t="shared" si="527"/>
        <v xml:space="preserve">AM </v>
      </c>
      <c r="I771" s="41">
        <f>I768+VLOOKUP(H771,Schedule!$B$49:$C$52,2,0)/24/60</f>
        <v>0.3527777777777778</v>
      </c>
      <c r="J771" s="30" t="str">
        <f t="shared" si="467"/>
        <v>BOB</v>
      </c>
      <c r="N771" s="32" t="s">
        <v>42</v>
      </c>
      <c r="O771" s="32" t="s">
        <v>4253</v>
      </c>
      <c r="P771" s="32" t="s">
        <v>43</v>
      </c>
      <c r="Q771" s="32" t="s">
        <v>35</v>
      </c>
      <c r="R771" s="44">
        <v>0.46388888888888885</v>
      </c>
      <c r="S771" s="43" t="s">
        <v>4273</v>
      </c>
      <c r="T771" s="32">
        <f t="shared" si="474"/>
        <v>8</v>
      </c>
      <c r="U771" s="32" t="str">
        <f t="shared" si="475"/>
        <v>YOX8</v>
      </c>
    </row>
    <row r="772" spans="5:21" x14ac:dyDescent="0.2">
      <c r="E772" s="32" t="str">
        <f t="shared" ref="E772:H772" si="528">E769</f>
        <v>B</v>
      </c>
      <c r="F772" s="32" t="str">
        <f t="shared" si="528"/>
        <v>O</v>
      </c>
      <c r="G772" s="32" t="str">
        <f t="shared" si="528"/>
        <v>A</v>
      </c>
      <c r="H772" s="33" t="str">
        <f t="shared" si="528"/>
        <v xml:space="preserve">AM </v>
      </c>
      <c r="I772" s="41">
        <f>I769+VLOOKUP(H772,Schedule!$B$49:$C$52,2,0)/24/60</f>
        <v>0.36388888888888893</v>
      </c>
      <c r="J772" s="30" t="str">
        <f t="shared" si="467"/>
        <v>BOA</v>
      </c>
      <c r="N772" s="32" t="s">
        <v>42</v>
      </c>
      <c r="O772" s="32" t="s">
        <v>4253</v>
      </c>
      <c r="P772" s="32" t="s">
        <v>43</v>
      </c>
      <c r="Q772" s="32" t="s">
        <v>35</v>
      </c>
      <c r="R772" s="44">
        <v>0.48472222222222217</v>
      </c>
      <c r="S772" s="43" t="s">
        <v>4273</v>
      </c>
      <c r="T772" s="32">
        <f t="shared" si="474"/>
        <v>9</v>
      </c>
      <c r="U772" s="32" t="str">
        <f t="shared" si="475"/>
        <v>YOX9</v>
      </c>
    </row>
    <row r="773" spans="5:21" x14ac:dyDescent="0.2">
      <c r="E773" s="32" t="str">
        <f t="shared" ref="E773:G773" si="529">E770</f>
        <v>B</v>
      </c>
      <c r="F773" s="32" t="str">
        <f t="shared" si="529"/>
        <v>O</v>
      </c>
      <c r="G773" s="32" t="str">
        <f t="shared" si="529"/>
        <v>H</v>
      </c>
      <c r="H773" s="33" t="s">
        <v>35</v>
      </c>
      <c r="I773" s="41">
        <v>0.37500000000000006</v>
      </c>
      <c r="J773" s="30" t="str">
        <f t="shared" si="467"/>
        <v>BOH</v>
      </c>
      <c r="N773" s="32" t="s">
        <v>42</v>
      </c>
      <c r="O773" s="32" t="s">
        <v>4253</v>
      </c>
      <c r="P773" s="32" t="s">
        <v>43</v>
      </c>
      <c r="Q773" s="32" t="s">
        <v>35</v>
      </c>
      <c r="R773" s="44">
        <v>0.50555555555555554</v>
      </c>
      <c r="S773" s="43" t="s">
        <v>4273</v>
      </c>
      <c r="T773" s="32">
        <f t="shared" si="474"/>
        <v>10</v>
      </c>
      <c r="U773" s="32" t="str">
        <f t="shared" si="475"/>
        <v>YOX10</v>
      </c>
    </row>
    <row r="774" spans="5:21" x14ac:dyDescent="0.2">
      <c r="E774" s="32" t="str">
        <f t="shared" ref="E774:G774" si="530">E771</f>
        <v>B</v>
      </c>
      <c r="F774" s="32" t="str">
        <f t="shared" si="530"/>
        <v>O</v>
      </c>
      <c r="G774" s="32" t="str">
        <f t="shared" si="530"/>
        <v>B</v>
      </c>
      <c r="H774" s="33" t="s">
        <v>35</v>
      </c>
      <c r="I774" s="41">
        <v>0.38055555555555559</v>
      </c>
      <c r="J774" s="30" t="str">
        <f t="shared" si="467"/>
        <v>BOB</v>
      </c>
      <c r="N774" s="32" t="s">
        <v>42</v>
      </c>
      <c r="O774" s="32" t="s">
        <v>4253</v>
      </c>
      <c r="P774" s="32" t="s">
        <v>43</v>
      </c>
      <c r="Q774" s="32" t="s">
        <v>35</v>
      </c>
      <c r="R774" s="44">
        <v>0.52638888888888891</v>
      </c>
      <c r="S774" s="43" t="s">
        <v>4273</v>
      </c>
      <c r="T774" s="32">
        <f t="shared" si="474"/>
        <v>11</v>
      </c>
      <c r="U774" s="32" t="str">
        <f t="shared" si="475"/>
        <v>YOX11</v>
      </c>
    </row>
    <row r="775" spans="5:21" x14ac:dyDescent="0.2">
      <c r="E775" s="32" t="str">
        <f t="shared" ref="E775:G775" si="531">E772</f>
        <v>B</v>
      </c>
      <c r="F775" s="32" t="str">
        <f t="shared" si="531"/>
        <v>O</v>
      </c>
      <c r="G775" s="32" t="str">
        <f t="shared" si="531"/>
        <v>A</v>
      </c>
      <c r="H775" s="33" t="s">
        <v>35</v>
      </c>
      <c r="I775" s="41">
        <v>0.39166666666666672</v>
      </c>
      <c r="J775" s="30" t="str">
        <f t="shared" si="467"/>
        <v>BOA</v>
      </c>
      <c r="N775" s="32" t="s">
        <v>42</v>
      </c>
      <c r="O775" s="32" t="s">
        <v>4253</v>
      </c>
      <c r="P775" s="32" t="s">
        <v>43</v>
      </c>
      <c r="Q775" s="32" t="s">
        <v>35</v>
      </c>
      <c r="R775" s="44">
        <v>0.54722222222222228</v>
      </c>
      <c r="S775" s="43" t="s">
        <v>4273</v>
      </c>
      <c r="T775" s="32">
        <f t="shared" si="474"/>
        <v>12</v>
      </c>
      <c r="U775" s="32" t="str">
        <f t="shared" si="475"/>
        <v>YOX12</v>
      </c>
    </row>
    <row r="776" spans="5:21" x14ac:dyDescent="0.2">
      <c r="E776" s="32" t="str">
        <f t="shared" ref="E776:H776" si="532">E773</f>
        <v>B</v>
      </c>
      <c r="F776" s="32" t="str">
        <f t="shared" si="532"/>
        <v>O</v>
      </c>
      <c r="G776" s="32" t="str">
        <f t="shared" si="532"/>
        <v>H</v>
      </c>
      <c r="H776" s="33" t="str">
        <f t="shared" si="532"/>
        <v>Mid</v>
      </c>
      <c r="I776" s="41">
        <f>I773+VLOOKUP(H776,Schedule!$B$49:$C$52,2,0)/24/60</f>
        <v>0.39583333333333337</v>
      </c>
      <c r="J776" s="30" t="str">
        <f t="shared" si="467"/>
        <v>BOH</v>
      </c>
      <c r="N776" s="32" t="s">
        <v>42</v>
      </c>
      <c r="O776" s="32" t="s">
        <v>4253</v>
      </c>
      <c r="P776" s="32" t="s">
        <v>43</v>
      </c>
      <c r="Q776" s="32" t="s">
        <v>35</v>
      </c>
      <c r="R776" s="44">
        <v>0.56805555555555565</v>
      </c>
      <c r="S776" s="43" t="s">
        <v>4273</v>
      </c>
      <c r="T776" s="32">
        <f t="shared" si="474"/>
        <v>13</v>
      </c>
      <c r="U776" s="32" t="str">
        <f t="shared" si="475"/>
        <v>YOX13</v>
      </c>
    </row>
    <row r="777" spans="5:21" x14ac:dyDescent="0.2">
      <c r="E777" s="32" t="str">
        <f t="shared" ref="E777:H777" si="533">E774</f>
        <v>B</v>
      </c>
      <c r="F777" s="32" t="str">
        <f t="shared" si="533"/>
        <v>O</v>
      </c>
      <c r="G777" s="32" t="str">
        <f t="shared" si="533"/>
        <v>B</v>
      </c>
      <c r="H777" s="33" t="str">
        <f t="shared" si="533"/>
        <v>Mid</v>
      </c>
      <c r="I777" s="41">
        <f>I774+VLOOKUP(H777,Schedule!$B$49:$C$52,2,0)/24/60</f>
        <v>0.40138888888888891</v>
      </c>
      <c r="J777" s="30" t="str">
        <f t="shared" ref="J777:J840" si="534">E777&amp;F777&amp;G777</f>
        <v>BOB</v>
      </c>
      <c r="N777" s="32" t="s">
        <v>42</v>
      </c>
      <c r="O777" s="32" t="s">
        <v>4253</v>
      </c>
      <c r="P777" s="32" t="s">
        <v>43</v>
      </c>
      <c r="Q777" s="32" t="s">
        <v>35</v>
      </c>
      <c r="R777" s="44">
        <v>0.58888888888888902</v>
      </c>
      <c r="S777" s="43" t="s">
        <v>4273</v>
      </c>
      <c r="T777" s="32">
        <f t="shared" si="474"/>
        <v>14</v>
      </c>
      <c r="U777" s="32" t="str">
        <f t="shared" si="475"/>
        <v>YOX14</v>
      </c>
    </row>
    <row r="778" spans="5:21" x14ac:dyDescent="0.2">
      <c r="E778" s="32" t="str">
        <f t="shared" ref="E778:H778" si="535">E775</f>
        <v>B</v>
      </c>
      <c r="F778" s="32" t="str">
        <f t="shared" si="535"/>
        <v>O</v>
      </c>
      <c r="G778" s="32" t="str">
        <f t="shared" si="535"/>
        <v>A</v>
      </c>
      <c r="H778" s="33" t="str">
        <f t="shared" si="535"/>
        <v>Mid</v>
      </c>
      <c r="I778" s="41">
        <f>I775+VLOOKUP(H778,Schedule!$B$49:$C$52,2,0)/24/60</f>
        <v>0.41250000000000003</v>
      </c>
      <c r="J778" s="30" t="str">
        <f t="shared" si="534"/>
        <v>BOA</v>
      </c>
      <c r="N778" s="32" t="s">
        <v>42</v>
      </c>
      <c r="O778" s="32" t="s">
        <v>4253</v>
      </c>
      <c r="P778" s="32" t="s">
        <v>43</v>
      </c>
      <c r="Q778" s="32" t="s">
        <v>35</v>
      </c>
      <c r="R778" s="44">
        <v>0.60972222222222239</v>
      </c>
      <c r="S778" s="43" t="s">
        <v>4273</v>
      </c>
      <c r="T778" s="32">
        <f t="shared" si="474"/>
        <v>15</v>
      </c>
      <c r="U778" s="32" t="str">
        <f t="shared" si="475"/>
        <v>YOX15</v>
      </c>
    </row>
    <row r="779" spans="5:21" x14ac:dyDescent="0.2">
      <c r="E779" s="32" t="str">
        <f t="shared" ref="E779:H779" si="536">E776</f>
        <v>B</v>
      </c>
      <c r="F779" s="32" t="str">
        <f t="shared" si="536"/>
        <v>O</v>
      </c>
      <c r="G779" s="32" t="str">
        <f t="shared" si="536"/>
        <v>H</v>
      </c>
      <c r="H779" s="33" t="str">
        <f t="shared" si="536"/>
        <v>Mid</v>
      </c>
      <c r="I779" s="41">
        <f>I776+VLOOKUP(H779,Schedule!$B$49:$C$52,2,0)/24/60</f>
        <v>0.41666666666666669</v>
      </c>
      <c r="J779" s="30" t="str">
        <f t="shared" si="534"/>
        <v>BOH</v>
      </c>
      <c r="N779" s="32" t="s">
        <v>42</v>
      </c>
      <c r="O779" s="32" t="s">
        <v>4253</v>
      </c>
      <c r="P779" s="32" t="s">
        <v>43</v>
      </c>
      <c r="Q779" s="32" t="s">
        <v>35</v>
      </c>
      <c r="R779" s="44">
        <v>0.63055555555555576</v>
      </c>
      <c r="S779" s="43" t="s">
        <v>4273</v>
      </c>
      <c r="T779" s="32">
        <f t="shared" si="474"/>
        <v>16</v>
      </c>
      <c r="U779" s="32" t="str">
        <f t="shared" si="475"/>
        <v>YOX16</v>
      </c>
    </row>
    <row r="780" spans="5:21" x14ac:dyDescent="0.2">
      <c r="E780" s="32" t="str">
        <f t="shared" ref="E780:H780" si="537">E777</f>
        <v>B</v>
      </c>
      <c r="F780" s="32" t="str">
        <f t="shared" si="537"/>
        <v>O</v>
      </c>
      <c r="G780" s="32" t="str">
        <f t="shared" si="537"/>
        <v>B</v>
      </c>
      <c r="H780" s="33" t="str">
        <f t="shared" si="537"/>
        <v>Mid</v>
      </c>
      <c r="I780" s="41">
        <f>I777+VLOOKUP(H780,Schedule!$B$49:$C$52,2,0)/24/60</f>
        <v>0.42222222222222222</v>
      </c>
      <c r="J780" s="30" t="str">
        <f t="shared" si="534"/>
        <v>BOB</v>
      </c>
      <c r="N780" s="32" t="s">
        <v>42</v>
      </c>
      <c r="O780" s="32" t="s">
        <v>4253</v>
      </c>
      <c r="P780" s="32" t="s">
        <v>43</v>
      </c>
      <c r="Q780" s="32" t="s">
        <v>35</v>
      </c>
      <c r="R780" s="44">
        <v>0.65138888888888913</v>
      </c>
      <c r="S780" s="43" t="s">
        <v>4273</v>
      </c>
      <c r="T780" s="32">
        <f t="shared" si="474"/>
        <v>17</v>
      </c>
      <c r="U780" s="32" t="str">
        <f t="shared" si="475"/>
        <v>YOX17</v>
      </c>
    </row>
    <row r="781" spans="5:21" x14ac:dyDescent="0.2">
      <c r="E781" s="32" t="str">
        <f t="shared" ref="E781:H781" si="538">E778</f>
        <v>B</v>
      </c>
      <c r="F781" s="32" t="str">
        <f t="shared" si="538"/>
        <v>O</v>
      </c>
      <c r="G781" s="32" t="str">
        <f t="shared" si="538"/>
        <v>A</v>
      </c>
      <c r="H781" s="33" t="str">
        <f t="shared" si="538"/>
        <v>Mid</v>
      </c>
      <c r="I781" s="41">
        <f>I778+VLOOKUP(H781,Schedule!$B$49:$C$52,2,0)/24/60</f>
        <v>0.43333333333333335</v>
      </c>
      <c r="J781" s="30" t="str">
        <f t="shared" si="534"/>
        <v>BOA</v>
      </c>
      <c r="N781" s="32" t="s">
        <v>42</v>
      </c>
      <c r="O781" s="32" t="s">
        <v>4253</v>
      </c>
      <c r="P781" s="32" t="s">
        <v>43</v>
      </c>
      <c r="Q781" s="32" t="s">
        <v>35</v>
      </c>
      <c r="R781" s="44">
        <v>0.6722222222222225</v>
      </c>
      <c r="S781" s="43" t="s">
        <v>4273</v>
      </c>
      <c r="T781" s="32">
        <f t="shared" si="474"/>
        <v>18</v>
      </c>
      <c r="U781" s="32" t="str">
        <f t="shared" si="475"/>
        <v>YOX18</v>
      </c>
    </row>
    <row r="782" spans="5:21" x14ac:dyDescent="0.2">
      <c r="E782" s="32" t="str">
        <f t="shared" ref="E782:H782" si="539">E779</f>
        <v>B</v>
      </c>
      <c r="F782" s="32" t="str">
        <f t="shared" si="539"/>
        <v>O</v>
      </c>
      <c r="G782" s="32" t="str">
        <f t="shared" si="539"/>
        <v>H</v>
      </c>
      <c r="H782" s="33" t="str">
        <f t="shared" si="539"/>
        <v>Mid</v>
      </c>
      <c r="I782" s="41">
        <f>I779+VLOOKUP(H782,Schedule!$B$49:$C$52,2,0)/24/60</f>
        <v>0.4375</v>
      </c>
      <c r="J782" s="30" t="str">
        <f t="shared" si="534"/>
        <v>BOH</v>
      </c>
      <c r="N782" s="32" t="s">
        <v>42</v>
      </c>
      <c r="O782" s="32" t="s">
        <v>4253</v>
      </c>
      <c r="P782" s="32" t="s">
        <v>43</v>
      </c>
      <c r="Q782" s="32" t="s">
        <v>35</v>
      </c>
      <c r="R782" s="44">
        <v>0.69305555555555587</v>
      </c>
      <c r="S782" s="43" t="s">
        <v>4273</v>
      </c>
      <c r="T782" s="32">
        <f t="shared" si="474"/>
        <v>19</v>
      </c>
      <c r="U782" s="32" t="str">
        <f t="shared" si="475"/>
        <v>YOX19</v>
      </c>
    </row>
    <row r="783" spans="5:21" x14ac:dyDescent="0.2">
      <c r="E783" s="32" t="str">
        <f t="shared" ref="E783:H783" si="540">E780</f>
        <v>B</v>
      </c>
      <c r="F783" s="32" t="str">
        <f t="shared" si="540"/>
        <v>O</v>
      </c>
      <c r="G783" s="32" t="str">
        <f t="shared" si="540"/>
        <v>B</v>
      </c>
      <c r="H783" s="33" t="str">
        <f t="shared" si="540"/>
        <v>Mid</v>
      </c>
      <c r="I783" s="41">
        <f>I780+VLOOKUP(H783,Schedule!$B$49:$C$52,2,0)/24/60</f>
        <v>0.44305555555555554</v>
      </c>
      <c r="J783" s="30" t="str">
        <f t="shared" si="534"/>
        <v>BOB</v>
      </c>
      <c r="N783" s="32" t="s">
        <v>42</v>
      </c>
      <c r="O783" s="32" t="s">
        <v>4253</v>
      </c>
      <c r="P783" s="32" t="s">
        <v>43</v>
      </c>
      <c r="Q783" s="32" t="s">
        <v>36</v>
      </c>
      <c r="R783" s="44">
        <v>0.71388888888888924</v>
      </c>
      <c r="S783" s="43" t="s">
        <v>4273</v>
      </c>
      <c r="T783" s="32">
        <f t="shared" ref="T783:T846" si="541">1+(S783=S782)*T782</f>
        <v>20</v>
      </c>
      <c r="U783" s="32" t="str">
        <f t="shared" ref="U783:U846" si="542">S783&amp;T783</f>
        <v>YOX20</v>
      </c>
    </row>
    <row r="784" spans="5:21" x14ac:dyDescent="0.2">
      <c r="E784" s="32" t="str">
        <f t="shared" ref="E784:H784" si="543">E781</f>
        <v>B</v>
      </c>
      <c r="F784" s="32" t="str">
        <f t="shared" si="543"/>
        <v>O</v>
      </c>
      <c r="G784" s="32" t="str">
        <f t="shared" si="543"/>
        <v>A</v>
      </c>
      <c r="H784" s="33" t="str">
        <f t="shared" si="543"/>
        <v>Mid</v>
      </c>
      <c r="I784" s="41">
        <f>I781+VLOOKUP(H784,Schedule!$B$49:$C$52,2,0)/24/60</f>
        <v>0.45416666666666666</v>
      </c>
      <c r="J784" s="30" t="str">
        <f t="shared" si="534"/>
        <v>BOA</v>
      </c>
      <c r="N784" s="32" t="s">
        <v>42</v>
      </c>
      <c r="O784" s="32" t="s">
        <v>4253</v>
      </c>
      <c r="P784" s="32" t="s">
        <v>43</v>
      </c>
      <c r="Q784" s="32" t="s">
        <v>36</v>
      </c>
      <c r="R784" s="44">
        <v>0.72777777777777808</v>
      </c>
      <c r="S784" s="43" t="s">
        <v>4273</v>
      </c>
      <c r="T784" s="32">
        <f t="shared" si="541"/>
        <v>21</v>
      </c>
      <c r="U784" s="32" t="str">
        <f t="shared" si="542"/>
        <v>YOX21</v>
      </c>
    </row>
    <row r="785" spans="5:21" x14ac:dyDescent="0.2">
      <c r="E785" s="32" t="str">
        <f t="shared" ref="E785:H785" si="544">E782</f>
        <v>B</v>
      </c>
      <c r="F785" s="32" t="str">
        <f t="shared" si="544"/>
        <v>O</v>
      </c>
      <c r="G785" s="32" t="str">
        <f t="shared" si="544"/>
        <v>H</v>
      </c>
      <c r="H785" s="33" t="str">
        <f t="shared" si="544"/>
        <v>Mid</v>
      </c>
      <c r="I785" s="41">
        <f>I782+VLOOKUP(H785,Schedule!$B$49:$C$52,2,0)/24/60</f>
        <v>0.45833333333333331</v>
      </c>
      <c r="J785" s="30" t="str">
        <f t="shared" si="534"/>
        <v>BOH</v>
      </c>
      <c r="N785" s="32" t="s">
        <v>42</v>
      </c>
      <c r="O785" s="32" t="s">
        <v>4253</v>
      </c>
      <c r="P785" s="32" t="s">
        <v>43</v>
      </c>
      <c r="Q785" s="32" t="s">
        <v>36</v>
      </c>
      <c r="R785" s="44">
        <v>0.74166666666666692</v>
      </c>
      <c r="S785" s="43" t="s">
        <v>4273</v>
      </c>
      <c r="T785" s="32">
        <f t="shared" si="541"/>
        <v>22</v>
      </c>
      <c r="U785" s="32" t="str">
        <f t="shared" si="542"/>
        <v>YOX22</v>
      </c>
    </row>
    <row r="786" spans="5:21" x14ac:dyDescent="0.2">
      <c r="E786" s="32" t="str">
        <f t="shared" ref="E786:H786" si="545">E783</f>
        <v>B</v>
      </c>
      <c r="F786" s="32" t="str">
        <f t="shared" si="545"/>
        <v>O</v>
      </c>
      <c r="G786" s="32" t="str">
        <f t="shared" si="545"/>
        <v>B</v>
      </c>
      <c r="H786" s="33" t="str">
        <f t="shared" si="545"/>
        <v>Mid</v>
      </c>
      <c r="I786" s="41">
        <f>I783+VLOOKUP(H786,Schedule!$B$49:$C$52,2,0)/24/60</f>
        <v>0.46388888888888885</v>
      </c>
      <c r="J786" s="30" t="str">
        <f t="shared" si="534"/>
        <v>BOB</v>
      </c>
      <c r="N786" s="32" t="s">
        <v>42</v>
      </c>
      <c r="O786" s="32" t="s">
        <v>4253</v>
      </c>
      <c r="P786" s="32" t="s">
        <v>43</v>
      </c>
      <c r="Q786" s="32" t="s">
        <v>36</v>
      </c>
      <c r="R786" s="44">
        <v>0.75555555555555576</v>
      </c>
      <c r="S786" s="43" t="s">
        <v>4273</v>
      </c>
      <c r="T786" s="32">
        <f t="shared" si="541"/>
        <v>23</v>
      </c>
      <c r="U786" s="32" t="str">
        <f t="shared" si="542"/>
        <v>YOX23</v>
      </c>
    </row>
    <row r="787" spans="5:21" x14ac:dyDescent="0.2">
      <c r="E787" s="32" t="str">
        <f t="shared" ref="E787:H787" si="546">E784</f>
        <v>B</v>
      </c>
      <c r="F787" s="32" t="str">
        <f t="shared" si="546"/>
        <v>O</v>
      </c>
      <c r="G787" s="32" t="str">
        <f t="shared" si="546"/>
        <v>A</v>
      </c>
      <c r="H787" s="33" t="str">
        <f t="shared" si="546"/>
        <v>Mid</v>
      </c>
      <c r="I787" s="41">
        <f>I784+VLOOKUP(H787,Schedule!$B$49:$C$52,2,0)/24/60</f>
        <v>0.47499999999999998</v>
      </c>
      <c r="J787" s="30" t="str">
        <f t="shared" si="534"/>
        <v>BOA</v>
      </c>
      <c r="N787" s="32" t="s">
        <v>42</v>
      </c>
      <c r="O787" s="32" t="s">
        <v>4253</v>
      </c>
      <c r="P787" s="32" t="s">
        <v>43</v>
      </c>
      <c r="Q787" s="32" t="s">
        <v>36</v>
      </c>
      <c r="R787" s="44">
        <v>0.7694444444444446</v>
      </c>
      <c r="S787" s="43" t="s">
        <v>4273</v>
      </c>
      <c r="T787" s="32">
        <f t="shared" si="541"/>
        <v>24</v>
      </c>
      <c r="U787" s="32" t="str">
        <f t="shared" si="542"/>
        <v>YOX24</v>
      </c>
    </row>
    <row r="788" spans="5:21" x14ac:dyDescent="0.2">
      <c r="E788" s="32" t="str">
        <f t="shared" ref="E788:H788" si="547">E785</f>
        <v>B</v>
      </c>
      <c r="F788" s="32" t="str">
        <f t="shared" si="547"/>
        <v>O</v>
      </c>
      <c r="G788" s="32" t="str">
        <f t="shared" si="547"/>
        <v>H</v>
      </c>
      <c r="H788" s="33" t="str">
        <f t="shared" si="547"/>
        <v>Mid</v>
      </c>
      <c r="I788" s="41">
        <f>I785+VLOOKUP(H788,Schedule!$B$49:$C$52,2,0)/24/60</f>
        <v>0.47916666666666663</v>
      </c>
      <c r="J788" s="30" t="str">
        <f t="shared" si="534"/>
        <v>BOH</v>
      </c>
      <c r="N788" s="32" t="s">
        <v>42</v>
      </c>
      <c r="O788" s="32" t="s">
        <v>4253</v>
      </c>
      <c r="P788" s="32" t="s">
        <v>43</v>
      </c>
      <c r="Q788" s="32" t="s">
        <v>36</v>
      </c>
      <c r="R788" s="44">
        <v>0.78333333333333344</v>
      </c>
      <c r="S788" s="43" t="s">
        <v>4273</v>
      </c>
      <c r="T788" s="32">
        <f t="shared" si="541"/>
        <v>25</v>
      </c>
      <c r="U788" s="32" t="str">
        <f t="shared" si="542"/>
        <v>YOX25</v>
      </c>
    </row>
    <row r="789" spans="5:21" x14ac:dyDescent="0.2">
      <c r="E789" s="32" t="str">
        <f t="shared" ref="E789:H789" si="548">E786</f>
        <v>B</v>
      </c>
      <c r="F789" s="32" t="str">
        <f t="shared" si="548"/>
        <v>O</v>
      </c>
      <c r="G789" s="32" t="str">
        <f t="shared" si="548"/>
        <v>B</v>
      </c>
      <c r="H789" s="33" t="str">
        <f t="shared" si="548"/>
        <v>Mid</v>
      </c>
      <c r="I789" s="41">
        <f>I786+VLOOKUP(H789,Schedule!$B$49:$C$52,2,0)/24/60</f>
        <v>0.48472222222222217</v>
      </c>
      <c r="J789" s="30" t="str">
        <f t="shared" si="534"/>
        <v>BOB</v>
      </c>
      <c r="N789" s="32" t="s">
        <v>42</v>
      </c>
      <c r="O789" s="32" t="s">
        <v>4253</v>
      </c>
      <c r="P789" s="32" t="s">
        <v>43</v>
      </c>
      <c r="Q789" s="32" t="s">
        <v>37</v>
      </c>
      <c r="R789" s="44">
        <v>0.79722222222222228</v>
      </c>
      <c r="S789" s="43" t="s">
        <v>4273</v>
      </c>
      <c r="T789" s="32">
        <f t="shared" si="541"/>
        <v>26</v>
      </c>
      <c r="U789" s="32" t="str">
        <f t="shared" si="542"/>
        <v>YOX26</v>
      </c>
    </row>
    <row r="790" spans="5:21" x14ac:dyDescent="0.2">
      <c r="E790" s="32" t="str">
        <f t="shared" ref="E790:H790" si="549">E787</f>
        <v>B</v>
      </c>
      <c r="F790" s="32" t="str">
        <f t="shared" si="549"/>
        <v>O</v>
      </c>
      <c r="G790" s="32" t="str">
        <f t="shared" si="549"/>
        <v>A</v>
      </c>
      <c r="H790" s="33" t="str">
        <f t="shared" si="549"/>
        <v>Mid</v>
      </c>
      <c r="I790" s="41">
        <f>I787+VLOOKUP(H790,Schedule!$B$49:$C$52,2,0)/24/60</f>
        <v>0.49583333333333329</v>
      </c>
      <c r="J790" s="30" t="str">
        <f t="shared" si="534"/>
        <v>BOA</v>
      </c>
      <c r="N790" s="32" t="s">
        <v>42</v>
      </c>
      <c r="O790" s="32" t="s">
        <v>4253</v>
      </c>
      <c r="P790" s="32" t="s">
        <v>43</v>
      </c>
      <c r="Q790" s="32" t="s">
        <v>37</v>
      </c>
      <c r="R790" s="44">
        <v>0.83888888888888891</v>
      </c>
      <c r="S790" s="43" t="s">
        <v>4273</v>
      </c>
      <c r="T790" s="32">
        <f t="shared" si="541"/>
        <v>27</v>
      </c>
      <c r="U790" s="32" t="str">
        <f t="shared" si="542"/>
        <v>YOX27</v>
      </c>
    </row>
    <row r="791" spans="5:21" x14ac:dyDescent="0.2">
      <c r="E791" s="32" t="str">
        <f t="shared" ref="E791:H791" si="550">E788</f>
        <v>B</v>
      </c>
      <c r="F791" s="32" t="str">
        <f t="shared" si="550"/>
        <v>O</v>
      </c>
      <c r="G791" s="32" t="str">
        <f t="shared" si="550"/>
        <v>H</v>
      </c>
      <c r="H791" s="33" t="str">
        <f t="shared" si="550"/>
        <v>Mid</v>
      </c>
      <c r="I791" s="41">
        <f>I788+VLOOKUP(H791,Schedule!$B$49:$C$52,2,0)/24/60</f>
        <v>0.49999999999999994</v>
      </c>
      <c r="J791" s="30" t="str">
        <f t="shared" si="534"/>
        <v>BOH</v>
      </c>
      <c r="N791" s="32" t="s">
        <v>42</v>
      </c>
      <c r="O791" s="32" t="s">
        <v>4253</v>
      </c>
      <c r="P791" s="32" t="s">
        <v>43</v>
      </c>
      <c r="Q791" s="32" t="s">
        <v>37</v>
      </c>
      <c r="R791" s="44">
        <v>0.88055555555555554</v>
      </c>
      <c r="S791" s="43" t="s">
        <v>4273</v>
      </c>
      <c r="T791" s="32">
        <f t="shared" si="541"/>
        <v>28</v>
      </c>
      <c r="U791" s="32" t="str">
        <f t="shared" si="542"/>
        <v>YOX28</v>
      </c>
    </row>
    <row r="792" spans="5:21" x14ac:dyDescent="0.2">
      <c r="E792" s="32" t="str">
        <f t="shared" ref="E792:H792" si="551">E789</f>
        <v>B</v>
      </c>
      <c r="F792" s="32" t="str">
        <f t="shared" si="551"/>
        <v>O</v>
      </c>
      <c r="G792" s="32" t="str">
        <f t="shared" si="551"/>
        <v>B</v>
      </c>
      <c r="H792" s="33" t="str">
        <f t="shared" si="551"/>
        <v>Mid</v>
      </c>
      <c r="I792" s="41">
        <f>I789+VLOOKUP(H792,Schedule!$B$49:$C$52,2,0)/24/60</f>
        <v>0.50555555555555554</v>
      </c>
      <c r="J792" s="30" t="str">
        <f t="shared" si="534"/>
        <v>BOB</v>
      </c>
      <c r="N792" s="32" t="s">
        <v>42</v>
      </c>
      <c r="O792" s="32" t="s">
        <v>4253</v>
      </c>
      <c r="P792" s="32" t="s">
        <v>43</v>
      </c>
      <c r="Q792" s="32" t="s">
        <v>37</v>
      </c>
      <c r="R792" s="44">
        <v>0.92222222222222217</v>
      </c>
      <c r="S792" s="43" t="s">
        <v>4273</v>
      </c>
      <c r="T792" s="32">
        <f t="shared" si="541"/>
        <v>29</v>
      </c>
      <c r="U792" s="32" t="str">
        <f t="shared" si="542"/>
        <v>YOX29</v>
      </c>
    </row>
    <row r="793" spans="5:21" x14ac:dyDescent="0.2">
      <c r="E793" s="32" t="str">
        <f t="shared" ref="E793:H793" si="552">E790</f>
        <v>B</v>
      </c>
      <c r="F793" s="32" t="str">
        <f t="shared" si="552"/>
        <v>O</v>
      </c>
      <c r="G793" s="32" t="str">
        <f t="shared" si="552"/>
        <v>A</v>
      </c>
      <c r="H793" s="33" t="str">
        <f t="shared" si="552"/>
        <v>Mid</v>
      </c>
      <c r="I793" s="41">
        <f>I790+VLOOKUP(H793,Schedule!$B$49:$C$52,2,0)/24/60</f>
        <v>0.51666666666666661</v>
      </c>
      <c r="J793" s="30" t="str">
        <f t="shared" si="534"/>
        <v>BOA</v>
      </c>
      <c r="N793" s="32" t="s">
        <v>42</v>
      </c>
      <c r="O793" s="32" t="s">
        <v>4253</v>
      </c>
      <c r="P793" s="32" t="s">
        <v>43</v>
      </c>
      <c r="Q793" s="32" t="s">
        <v>37</v>
      </c>
      <c r="R793" s="44">
        <v>0.9638888888888888</v>
      </c>
      <c r="S793" s="43" t="s">
        <v>4273</v>
      </c>
      <c r="T793" s="32">
        <f t="shared" si="541"/>
        <v>30</v>
      </c>
      <c r="U793" s="32" t="str">
        <f t="shared" si="542"/>
        <v>YOX30</v>
      </c>
    </row>
    <row r="794" spans="5:21" x14ac:dyDescent="0.2">
      <c r="E794" s="32" t="str">
        <f t="shared" ref="E794:H794" si="553">E791</f>
        <v>B</v>
      </c>
      <c r="F794" s="32" t="str">
        <f t="shared" si="553"/>
        <v>O</v>
      </c>
      <c r="G794" s="32" t="str">
        <f t="shared" si="553"/>
        <v>H</v>
      </c>
      <c r="H794" s="33" t="str">
        <f t="shared" si="553"/>
        <v>Mid</v>
      </c>
      <c r="I794" s="41">
        <f>I791+VLOOKUP(H794,Schedule!$B$49:$C$52,2,0)/24/60</f>
        <v>0.52083333333333326</v>
      </c>
      <c r="J794" s="30" t="str">
        <f t="shared" si="534"/>
        <v>BOH</v>
      </c>
      <c r="N794" s="32" t="s">
        <v>42</v>
      </c>
      <c r="O794" s="32" t="s">
        <v>4253</v>
      </c>
      <c r="P794" s="32" t="s">
        <v>42</v>
      </c>
      <c r="Q794" s="32" t="s">
        <v>34</v>
      </c>
      <c r="R794" s="44">
        <v>0.30277777777777776</v>
      </c>
      <c r="S794" s="43" t="s">
        <v>4274</v>
      </c>
      <c r="T794" s="32">
        <f t="shared" si="541"/>
        <v>1</v>
      </c>
      <c r="U794" s="32" t="str">
        <f t="shared" si="542"/>
        <v>YOY1</v>
      </c>
    </row>
    <row r="795" spans="5:21" x14ac:dyDescent="0.2">
      <c r="E795" s="32" t="str">
        <f t="shared" ref="E795:H795" si="554">E792</f>
        <v>B</v>
      </c>
      <c r="F795" s="32" t="str">
        <f t="shared" si="554"/>
        <v>O</v>
      </c>
      <c r="G795" s="32" t="str">
        <f t="shared" si="554"/>
        <v>B</v>
      </c>
      <c r="H795" s="33" t="str">
        <f t="shared" si="554"/>
        <v>Mid</v>
      </c>
      <c r="I795" s="41">
        <f>I792+VLOOKUP(H795,Schedule!$B$49:$C$52,2,0)/24/60</f>
        <v>0.52638888888888891</v>
      </c>
      <c r="J795" s="30" t="str">
        <f t="shared" si="534"/>
        <v>BOB</v>
      </c>
      <c r="N795" s="32" t="s">
        <v>42</v>
      </c>
      <c r="O795" s="32" t="s">
        <v>4253</v>
      </c>
      <c r="P795" s="32" t="s">
        <v>42</v>
      </c>
      <c r="Q795" s="32" t="s">
        <v>34</v>
      </c>
      <c r="R795" s="44">
        <v>0.33055555555555555</v>
      </c>
      <c r="S795" s="43" t="s">
        <v>4274</v>
      </c>
      <c r="T795" s="32">
        <f t="shared" si="541"/>
        <v>2</v>
      </c>
      <c r="U795" s="32" t="str">
        <f t="shared" si="542"/>
        <v>YOY2</v>
      </c>
    </row>
    <row r="796" spans="5:21" x14ac:dyDescent="0.2">
      <c r="E796" s="32" t="str">
        <f t="shared" ref="E796:H796" si="555">E793</f>
        <v>B</v>
      </c>
      <c r="F796" s="32" t="str">
        <f t="shared" si="555"/>
        <v>O</v>
      </c>
      <c r="G796" s="32" t="str">
        <f t="shared" si="555"/>
        <v>A</v>
      </c>
      <c r="H796" s="33" t="str">
        <f t="shared" si="555"/>
        <v>Mid</v>
      </c>
      <c r="I796" s="41">
        <f>I793+VLOOKUP(H796,Schedule!$B$49:$C$52,2,0)/24/60</f>
        <v>0.53749999999999998</v>
      </c>
      <c r="J796" s="30" t="str">
        <f t="shared" si="534"/>
        <v>BOA</v>
      </c>
      <c r="N796" s="32" t="s">
        <v>42</v>
      </c>
      <c r="O796" s="32" t="s">
        <v>4253</v>
      </c>
      <c r="P796" s="32" t="s">
        <v>42</v>
      </c>
      <c r="Q796" s="32" t="s">
        <v>34</v>
      </c>
      <c r="R796" s="44">
        <v>0.35833333333333334</v>
      </c>
      <c r="S796" s="43" t="s">
        <v>4274</v>
      </c>
      <c r="T796" s="32">
        <f t="shared" si="541"/>
        <v>3</v>
      </c>
      <c r="U796" s="32" t="str">
        <f t="shared" si="542"/>
        <v>YOY3</v>
      </c>
    </row>
    <row r="797" spans="5:21" x14ac:dyDescent="0.2">
      <c r="E797" s="32" t="str">
        <f t="shared" ref="E797:H797" si="556">E794</f>
        <v>B</v>
      </c>
      <c r="F797" s="32" t="str">
        <f t="shared" si="556"/>
        <v>O</v>
      </c>
      <c r="G797" s="32" t="str">
        <f t="shared" si="556"/>
        <v>H</v>
      </c>
      <c r="H797" s="33" t="str">
        <f t="shared" si="556"/>
        <v>Mid</v>
      </c>
      <c r="I797" s="41">
        <f>I794+VLOOKUP(H797,Schedule!$B$49:$C$52,2,0)/24/60</f>
        <v>0.54166666666666663</v>
      </c>
      <c r="J797" s="30" t="str">
        <f t="shared" si="534"/>
        <v>BOH</v>
      </c>
      <c r="N797" s="32" t="s">
        <v>42</v>
      </c>
      <c r="O797" s="32" t="s">
        <v>4253</v>
      </c>
      <c r="P797" s="32" t="s">
        <v>42</v>
      </c>
      <c r="Q797" s="32" t="s">
        <v>35</v>
      </c>
      <c r="R797" s="44">
        <v>0.38611111111111113</v>
      </c>
      <c r="S797" s="43" t="s">
        <v>4274</v>
      </c>
      <c r="T797" s="32">
        <f t="shared" si="541"/>
        <v>4</v>
      </c>
      <c r="U797" s="32" t="str">
        <f t="shared" si="542"/>
        <v>YOY4</v>
      </c>
    </row>
    <row r="798" spans="5:21" x14ac:dyDescent="0.2">
      <c r="E798" s="32" t="str">
        <f t="shared" ref="E798:H798" si="557">E795</f>
        <v>B</v>
      </c>
      <c r="F798" s="32" t="str">
        <f t="shared" si="557"/>
        <v>O</v>
      </c>
      <c r="G798" s="32" t="str">
        <f t="shared" si="557"/>
        <v>B</v>
      </c>
      <c r="H798" s="33" t="str">
        <f t="shared" si="557"/>
        <v>Mid</v>
      </c>
      <c r="I798" s="41">
        <f>I795+VLOOKUP(H798,Schedule!$B$49:$C$52,2,0)/24/60</f>
        <v>0.54722222222222228</v>
      </c>
      <c r="J798" s="30" t="str">
        <f t="shared" si="534"/>
        <v>BOB</v>
      </c>
      <c r="N798" s="32" t="s">
        <v>42</v>
      </c>
      <c r="O798" s="32" t="s">
        <v>4253</v>
      </c>
      <c r="P798" s="32" t="s">
        <v>42</v>
      </c>
      <c r="Q798" s="32" t="s">
        <v>35</v>
      </c>
      <c r="R798" s="44">
        <v>0.40694444444444444</v>
      </c>
      <c r="S798" s="43" t="s">
        <v>4274</v>
      </c>
      <c r="T798" s="32">
        <f t="shared" si="541"/>
        <v>5</v>
      </c>
      <c r="U798" s="32" t="str">
        <f t="shared" si="542"/>
        <v>YOY5</v>
      </c>
    </row>
    <row r="799" spans="5:21" x14ac:dyDescent="0.2">
      <c r="E799" s="32" t="str">
        <f t="shared" ref="E799:H799" si="558">E796</f>
        <v>B</v>
      </c>
      <c r="F799" s="32" t="str">
        <f t="shared" si="558"/>
        <v>O</v>
      </c>
      <c r="G799" s="32" t="str">
        <f t="shared" si="558"/>
        <v>A</v>
      </c>
      <c r="H799" s="33" t="str">
        <f t="shared" si="558"/>
        <v>Mid</v>
      </c>
      <c r="I799" s="41">
        <f>I796+VLOOKUP(H799,Schedule!$B$49:$C$52,2,0)/24/60</f>
        <v>0.55833333333333335</v>
      </c>
      <c r="J799" s="30" t="str">
        <f t="shared" si="534"/>
        <v>BOA</v>
      </c>
      <c r="N799" s="32" t="s">
        <v>42</v>
      </c>
      <c r="O799" s="32" t="s">
        <v>4253</v>
      </c>
      <c r="P799" s="32" t="s">
        <v>42</v>
      </c>
      <c r="Q799" s="32" t="s">
        <v>35</v>
      </c>
      <c r="R799" s="44">
        <v>0.42777777777777776</v>
      </c>
      <c r="S799" s="43" t="s">
        <v>4274</v>
      </c>
      <c r="T799" s="32">
        <f t="shared" si="541"/>
        <v>6</v>
      </c>
      <c r="U799" s="32" t="str">
        <f t="shared" si="542"/>
        <v>YOY6</v>
      </c>
    </row>
    <row r="800" spans="5:21" x14ac:dyDescent="0.2">
      <c r="E800" s="32" t="str">
        <f t="shared" ref="E800:H800" si="559">E797</f>
        <v>B</v>
      </c>
      <c r="F800" s="32" t="str">
        <f t="shared" si="559"/>
        <v>O</v>
      </c>
      <c r="G800" s="32" t="str">
        <f t="shared" si="559"/>
        <v>H</v>
      </c>
      <c r="H800" s="33" t="str">
        <f t="shared" si="559"/>
        <v>Mid</v>
      </c>
      <c r="I800" s="41">
        <f>I797+VLOOKUP(H800,Schedule!$B$49:$C$52,2,0)/24/60</f>
        <v>0.5625</v>
      </c>
      <c r="J800" s="30" t="str">
        <f t="shared" si="534"/>
        <v>BOH</v>
      </c>
      <c r="N800" s="32" t="s">
        <v>42</v>
      </c>
      <c r="O800" s="32" t="s">
        <v>4253</v>
      </c>
      <c r="P800" s="32" t="s">
        <v>42</v>
      </c>
      <c r="Q800" s="32" t="s">
        <v>35</v>
      </c>
      <c r="R800" s="44">
        <v>0.44861111111111107</v>
      </c>
      <c r="S800" s="43" t="s">
        <v>4274</v>
      </c>
      <c r="T800" s="32">
        <f t="shared" si="541"/>
        <v>7</v>
      </c>
      <c r="U800" s="32" t="str">
        <f t="shared" si="542"/>
        <v>YOY7</v>
      </c>
    </row>
    <row r="801" spans="5:21" x14ac:dyDescent="0.2">
      <c r="E801" s="32" t="str">
        <f t="shared" ref="E801:H801" si="560">E798</f>
        <v>B</v>
      </c>
      <c r="F801" s="32" t="str">
        <f t="shared" si="560"/>
        <v>O</v>
      </c>
      <c r="G801" s="32" t="str">
        <f t="shared" si="560"/>
        <v>B</v>
      </c>
      <c r="H801" s="33" t="str">
        <f t="shared" si="560"/>
        <v>Mid</v>
      </c>
      <c r="I801" s="41">
        <f>I798+VLOOKUP(H801,Schedule!$B$49:$C$52,2,0)/24/60</f>
        <v>0.56805555555555565</v>
      </c>
      <c r="J801" s="30" t="str">
        <f t="shared" si="534"/>
        <v>BOB</v>
      </c>
      <c r="N801" s="32" t="s">
        <v>42</v>
      </c>
      <c r="O801" s="32" t="s">
        <v>4253</v>
      </c>
      <c r="P801" s="32" t="s">
        <v>42</v>
      </c>
      <c r="Q801" s="32" t="s">
        <v>35</v>
      </c>
      <c r="R801" s="44">
        <v>0.46944444444444439</v>
      </c>
      <c r="S801" s="43" t="s">
        <v>4274</v>
      </c>
      <c r="T801" s="32">
        <f t="shared" si="541"/>
        <v>8</v>
      </c>
      <c r="U801" s="32" t="str">
        <f t="shared" si="542"/>
        <v>YOY8</v>
      </c>
    </row>
    <row r="802" spans="5:21" x14ac:dyDescent="0.2">
      <c r="E802" s="32" t="str">
        <f t="shared" ref="E802:H802" si="561">E799</f>
        <v>B</v>
      </c>
      <c r="F802" s="32" t="str">
        <f t="shared" si="561"/>
        <v>O</v>
      </c>
      <c r="G802" s="32" t="str">
        <f t="shared" si="561"/>
        <v>A</v>
      </c>
      <c r="H802" s="33" t="str">
        <f t="shared" si="561"/>
        <v>Mid</v>
      </c>
      <c r="I802" s="41">
        <f>I799+VLOOKUP(H802,Schedule!$B$49:$C$52,2,0)/24/60</f>
        <v>0.57916666666666672</v>
      </c>
      <c r="J802" s="30" t="str">
        <f t="shared" si="534"/>
        <v>BOA</v>
      </c>
      <c r="N802" s="32" t="s">
        <v>42</v>
      </c>
      <c r="O802" s="32" t="s">
        <v>4253</v>
      </c>
      <c r="P802" s="32" t="s">
        <v>42</v>
      </c>
      <c r="Q802" s="32" t="s">
        <v>35</v>
      </c>
      <c r="R802" s="44">
        <v>0.4902777777777777</v>
      </c>
      <c r="S802" s="43" t="s">
        <v>4274</v>
      </c>
      <c r="T802" s="32">
        <f t="shared" si="541"/>
        <v>9</v>
      </c>
      <c r="U802" s="32" t="str">
        <f t="shared" si="542"/>
        <v>YOY9</v>
      </c>
    </row>
    <row r="803" spans="5:21" x14ac:dyDescent="0.2">
      <c r="E803" s="32" t="str">
        <f t="shared" ref="E803:H803" si="562">E800</f>
        <v>B</v>
      </c>
      <c r="F803" s="32" t="str">
        <f t="shared" si="562"/>
        <v>O</v>
      </c>
      <c r="G803" s="32" t="str">
        <f t="shared" si="562"/>
        <v>H</v>
      </c>
      <c r="H803" s="33" t="str">
        <f t="shared" si="562"/>
        <v>Mid</v>
      </c>
      <c r="I803" s="41">
        <f>I800+VLOOKUP(H803,Schedule!$B$49:$C$52,2,0)/24/60</f>
        <v>0.58333333333333337</v>
      </c>
      <c r="J803" s="30" t="str">
        <f t="shared" si="534"/>
        <v>BOH</v>
      </c>
      <c r="N803" s="32" t="s">
        <v>42</v>
      </c>
      <c r="O803" s="32" t="s">
        <v>4253</v>
      </c>
      <c r="P803" s="32" t="s">
        <v>42</v>
      </c>
      <c r="Q803" s="32" t="s">
        <v>35</v>
      </c>
      <c r="R803" s="44">
        <v>0.51111111111111107</v>
      </c>
      <c r="S803" s="43" t="s">
        <v>4274</v>
      </c>
      <c r="T803" s="32">
        <f t="shared" si="541"/>
        <v>10</v>
      </c>
      <c r="U803" s="32" t="str">
        <f t="shared" si="542"/>
        <v>YOY10</v>
      </c>
    </row>
    <row r="804" spans="5:21" x14ac:dyDescent="0.2">
      <c r="E804" s="32" t="str">
        <f t="shared" ref="E804:H804" si="563">E801</f>
        <v>B</v>
      </c>
      <c r="F804" s="32" t="str">
        <f t="shared" si="563"/>
        <v>O</v>
      </c>
      <c r="G804" s="32" t="str">
        <f t="shared" si="563"/>
        <v>B</v>
      </c>
      <c r="H804" s="33" t="str">
        <f t="shared" si="563"/>
        <v>Mid</v>
      </c>
      <c r="I804" s="41">
        <f>I801+VLOOKUP(H804,Schedule!$B$49:$C$52,2,0)/24/60</f>
        <v>0.58888888888888902</v>
      </c>
      <c r="J804" s="30" t="str">
        <f t="shared" si="534"/>
        <v>BOB</v>
      </c>
      <c r="N804" s="32" t="s">
        <v>42</v>
      </c>
      <c r="O804" s="32" t="s">
        <v>4253</v>
      </c>
      <c r="P804" s="32" t="s">
        <v>42</v>
      </c>
      <c r="Q804" s="32" t="s">
        <v>35</v>
      </c>
      <c r="R804" s="44">
        <v>0.53194444444444444</v>
      </c>
      <c r="S804" s="43" t="s">
        <v>4274</v>
      </c>
      <c r="T804" s="32">
        <f t="shared" si="541"/>
        <v>11</v>
      </c>
      <c r="U804" s="32" t="str">
        <f t="shared" si="542"/>
        <v>YOY11</v>
      </c>
    </row>
    <row r="805" spans="5:21" x14ac:dyDescent="0.2">
      <c r="E805" s="32" t="str">
        <f t="shared" ref="E805:H805" si="564">E802</f>
        <v>B</v>
      </c>
      <c r="F805" s="32" t="str">
        <f t="shared" si="564"/>
        <v>O</v>
      </c>
      <c r="G805" s="32" t="str">
        <f t="shared" si="564"/>
        <v>A</v>
      </c>
      <c r="H805" s="33" t="str">
        <f t="shared" si="564"/>
        <v>Mid</v>
      </c>
      <c r="I805" s="41">
        <f>I802+VLOOKUP(H805,Schedule!$B$49:$C$52,2,0)/24/60</f>
        <v>0.60000000000000009</v>
      </c>
      <c r="J805" s="30" t="str">
        <f t="shared" si="534"/>
        <v>BOA</v>
      </c>
      <c r="N805" s="32" t="s">
        <v>42</v>
      </c>
      <c r="O805" s="32" t="s">
        <v>4253</v>
      </c>
      <c r="P805" s="32" t="s">
        <v>42</v>
      </c>
      <c r="Q805" s="32" t="s">
        <v>35</v>
      </c>
      <c r="R805" s="44">
        <v>0.55277777777777781</v>
      </c>
      <c r="S805" s="43" t="s">
        <v>4274</v>
      </c>
      <c r="T805" s="32">
        <f t="shared" si="541"/>
        <v>12</v>
      </c>
      <c r="U805" s="32" t="str">
        <f t="shared" si="542"/>
        <v>YOY12</v>
      </c>
    </row>
    <row r="806" spans="5:21" x14ac:dyDescent="0.2">
      <c r="E806" s="32" t="str">
        <f t="shared" ref="E806:H806" si="565">E803</f>
        <v>B</v>
      </c>
      <c r="F806" s="32" t="str">
        <f t="shared" si="565"/>
        <v>O</v>
      </c>
      <c r="G806" s="32" t="str">
        <f t="shared" si="565"/>
        <v>H</v>
      </c>
      <c r="H806" s="33" t="str">
        <f t="shared" si="565"/>
        <v>Mid</v>
      </c>
      <c r="I806" s="41">
        <f>I803+VLOOKUP(H806,Schedule!$B$49:$C$52,2,0)/24/60</f>
        <v>0.60416666666666674</v>
      </c>
      <c r="J806" s="30" t="str">
        <f t="shared" si="534"/>
        <v>BOH</v>
      </c>
      <c r="N806" s="32" t="s">
        <v>42</v>
      </c>
      <c r="O806" s="32" t="s">
        <v>4253</v>
      </c>
      <c r="P806" s="32" t="s">
        <v>42</v>
      </c>
      <c r="Q806" s="32" t="s">
        <v>35</v>
      </c>
      <c r="R806" s="44">
        <v>0.57361111111111118</v>
      </c>
      <c r="S806" s="43" t="s">
        <v>4274</v>
      </c>
      <c r="T806" s="32">
        <f t="shared" si="541"/>
        <v>13</v>
      </c>
      <c r="U806" s="32" t="str">
        <f t="shared" si="542"/>
        <v>YOY13</v>
      </c>
    </row>
    <row r="807" spans="5:21" x14ac:dyDescent="0.2">
      <c r="E807" s="32" t="str">
        <f t="shared" ref="E807:H807" si="566">E804</f>
        <v>B</v>
      </c>
      <c r="F807" s="32" t="str">
        <f t="shared" si="566"/>
        <v>O</v>
      </c>
      <c r="G807" s="32" t="str">
        <f t="shared" si="566"/>
        <v>B</v>
      </c>
      <c r="H807" s="33" t="str">
        <f t="shared" si="566"/>
        <v>Mid</v>
      </c>
      <c r="I807" s="41">
        <f>I804+VLOOKUP(H807,Schedule!$B$49:$C$52,2,0)/24/60</f>
        <v>0.60972222222222239</v>
      </c>
      <c r="J807" s="30" t="str">
        <f t="shared" si="534"/>
        <v>BOB</v>
      </c>
      <c r="N807" s="32" t="s">
        <v>42</v>
      </c>
      <c r="O807" s="32" t="s">
        <v>4253</v>
      </c>
      <c r="P807" s="32" t="s">
        <v>42</v>
      </c>
      <c r="Q807" s="32" t="s">
        <v>35</v>
      </c>
      <c r="R807" s="44">
        <v>0.59444444444444455</v>
      </c>
      <c r="S807" s="43" t="s">
        <v>4274</v>
      </c>
      <c r="T807" s="32">
        <f t="shared" si="541"/>
        <v>14</v>
      </c>
      <c r="U807" s="32" t="str">
        <f t="shared" si="542"/>
        <v>YOY14</v>
      </c>
    </row>
    <row r="808" spans="5:21" x14ac:dyDescent="0.2">
      <c r="E808" s="32" t="str">
        <f t="shared" ref="E808:H808" si="567">E805</f>
        <v>B</v>
      </c>
      <c r="F808" s="32" t="str">
        <f t="shared" si="567"/>
        <v>O</v>
      </c>
      <c r="G808" s="32" t="str">
        <f t="shared" si="567"/>
        <v>A</v>
      </c>
      <c r="H808" s="33" t="str">
        <f t="shared" si="567"/>
        <v>Mid</v>
      </c>
      <c r="I808" s="41">
        <f>I805+VLOOKUP(H808,Schedule!$B$49:$C$52,2,0)/24/60</f>
        <v>0.62083333333333346</v>
      </c>
      <c r="J808" s="30" t="str">
        <f t="shared" si="534"/>
        <v>BOA</v>
      </c>
      <c r="N808" s="32" t="s">
        <v>42</v>
      </c>
      <c r="O808" s="32" t="s">
        <v>4253</v>
      </c>
      <c r="P808" s="32" t="s">
        <v>42</v>
      </c>
      <c r="Q808" s="32" t="s">
        <v>35</v>
      </c>
      <c r="R808" s="44">
        <v>0.61527777777777792</v>
      </c>
      <c r="S808" s="43" t="s">
        <v>4274</v>
      </c>
      <c r="T808" s="32">
        <f t="shared" si="541"/>
        <v>15</v>
      </c>
      <c r="U808" s="32" t="str">
        <f t="shared" si="542"/>
        <v>YOY15</v>
      </c>
    </row>
    <row r="809" spans="5:21" x14ac:dyDescent="0.2">
      <c r="E809" s="32" t="str">
        <f t="shared" ref="E809:H809" si="568">E806</f>
        <v>B</v>
      </c>
      <c r="F809" s="32" t="str">
        <f t="shared" si="568"/>
        <v>O</v>
      </c>
      <c r="G809" s="32" t="str">
        <f t="shared" si="568"/>
        <v>H</v>
      </c>
      <c r="H809" s="33" t="str">
        <f t="shared" si="568"/>
        <v>Mid</v>
      </c>
      <c r="I809" s="41">
        <f>I806+VLOOKUP(H809,Schedule!$B$49:$C$52,2,0)/24/60</f>
        <v>0.62500000000000011</v>
      </c>
      <c r="J809" s="30" t="str">
        <f t="shared" si="534"/>
        <v>BOH</v>
      </c>
      <c r="N809" s="32" t="s">
        <v>42</v>
      </c>
      <c r="O809" s="32" t="s">
        <v>4253</v>
      </c>
      <c r="P809" s="32" t="s">
        <v>42</v>
      </c>
      <c r="Q809" s="32" t="s">
        <v>35</v>
      </c>
      <c r="R809" s="44">
        <v>0.63611111111111129</v>
      </c>
      <c r="S809" s="43" t="s">
        <v>4274</v>
      </c>
      <c r="T809" s="32">
        <f t="shared" si="541"/>
        <v>16</v>
      </c>
      <c r="U809" s="32" t="str">
        <f t="shared" si="542"/>
        <v>YOY16</v>
      </c>
    </row>
    <row r="810" spans="5:21" x14ac:dyDescent="0.2">
      <c r="E810" s="32" t="str">
        <f t="shared" ref="E810:H810" si="569">E807</f>
        <v>B</v>
      </c>
      <c r="F810" s="32" t="str">
        <f t="shared" si="569"/>
        <v>O</v>
      </c>
      <c r="G810" s="32" t="str">
        <f t="shared" si="569"/>
        <v>B</v>
      </c>
      <c r="H810" s="33" t="str">
        <f t="shared" si="569"/>
        <v>Mid</v>
      </c>
      <c r="I810" s="41">
        <f>I807+VLOOKUP(H810,Schedule!$B$49:$C$52,2,0)/24/60</f>
        <v>0.63055555555555576</v>
      </c>
      <c r="J810" s="30" t="str">
        <f t="shared" si="534"/>
        <v>BOB</v>
      </c>
      <c r="N810" s="32" t="s">
        <v>42</v>
      </c>
      <c r="O810" s="32" t="s">
        <v>4253</v>
      </c>
      <c r="P810" s="32" t="s">
        <v>42</v>
      </c>
      <c r="Q810" s="32" t="s">
        <v>35</v>
      </c>
      <c r="R810" s="44">
        <v>0.65694444444444466</v>
      </c>
      <c r="S810" s="43" t="s">
        <v>4274</v>
      </c>
      <c r="T810" s="32">
        <f t="shared" si="541"/>
        <v>17</v>
      </c>
      <c r="U810" s="32" t="str">
        <f t="shared" si="542"/>
        <v>YOY17</v>
      </c>
    </row>
    <row r="811" spans="5:21" x14ac:dyDescent="0.2">
      <c r="E811" s="32" t="str">
        <f t="shared" ref="E811:H811" si="570">E808</f>
        <v>B</v>
      </c>
      <c r="F811" s="32" t="str">
        <f t="shared" si="570"/>
        <v>O</v>
      </c>
      <c r="G811" s="32" t="str">
        <f t="shared" si="570"/>
        <v>A</v>
      </c>
      <c r="H811" s="33" t="str">
        <f t="shared" si="570"/>
        <v>Mid</v>
      </c>
      <c r="I811" s="41">
        <f>I808+VLOOKUP(H811,Schedule!$B$49:$C$52,2,0)/24/60</f>
        <v>0.64166666666666683</v>
      </c>
      <c r="J811" s="30" t="str">
        <f t="shared" si="534"/>
        <v>BOA</v>
      </c>
      <c r="N811" s="32" t="s">
        <v>42</v>
      </c>
      <c r="O811" s="32" t="s">
        <v>4253</v>
      </c>
      <c r="P811" s="32" t="s">
        <v>42</v>
      </c>
      <c r="Q811" s="32" t="s">
        <v>35</v>
      </c>
      <c r="R811" s="44">
        <v>0.67777777777777803</v>
      </c>
      <c r="S811" s="43" t="s">
        <v>4274</v>
      </c>
      <c r="T811" s="32">
        <f t="shared" si="541"/>
        <v>18</v>
      </c>
      <c r="U811" s="32" t="str">
        <f t="shared" si="542"/>
        <v>YOY18</v>
      </c>
    </row>
    <row r="812" spans="5:21" x14ac:dyDescent="0.2">
      <c r="E812" s="32" t="str">
        <f t="shared" ref="E812:H812" si="571">E809</f>
        <v>B</v>
      </c>
      <c r="F812" s="32" t="str">
        <f t="shared" si="571"/>
        <v>O</v>
      </c>
      <c r="G812" s="32" t="str">
        <f t="shared" si="571"/>
        <v>H</v>
      </c>
      <c r="H812" s="33" t="str">
        <f t="shared" si="571"/>
        <v>Mid</v>
      </c>
      <c r="I812" s="41">
        <f>I809+VLOOKUP(H812,Schedule!$B$49:$C$52,2,0)/24/60</f>
        <v>0.64583333333333348</v>
      </c>
      <c r="J812" s="30" t="str">
        <f t="shared" si="534"/>
        <v>BOH</v>
      </c>
      <c r="N812" s="32" t="s">
        <v>42</v>
      </c>
      <c r="O812" s="32" t="s">
        <v>4253</v>
      </c>
      <c r="P812" s="32" t="s">
        <v>42</v>
      </c>
      <c r="Q812" s="32" t="s">
        <v>35</v>
      </c>
      <c r="R812" s="44">
        <v>0.6986111111111114</v>
      </c>
      <c r="S812" s="43" t="s">
        <v>4274</v>
      </c>
      <c r="T812" s="32">
        <f t="shared" si="541"/>
        <v>19</v>
      </c>
      <c r="U812" s="32" t="str">
        <f t="shared" si="542"/>
        <v>YOY19</v>
      </c>
    </row>
    <row r="813" spans="5:21" x14ac:dyDescent="0.2">
      <c r="E813" s="32" t="str">
        <f t="shared" ref="E813:H813" si="572">E810</f>
        <v>B</v>
      </c>
      <c r="F813" s="32" t="str">
        <f t="shared" si="572"/>
        <v>O</v>
      </c>
      <c r="G813" s="32" t="str">
        <f t="shared" si="572"/>
        <v>B</v>
      </c>
      <c r="H813" s="33" t="str">
        <f t="shared" si="572"/>
        <v>Mid</v>
      </c>
      <c r="I813" s="41">
        <f>I810+VLOOKUP(H813,Schedule!$B$49:$C$52,2,0)/24/60</f>
        <v>0.65138888888888913</v>
      </c>
      <c r="J813" s="30" t="str">
        <f t="shared" si="534"/>
        <v>BOB</v>
      </c>
      <c r="N813" s="32" t="s">
        <v>42</v>
      </c>
      <c r="O813" s="32" t="s">
        <v>4253</v>
      </c>
      <c r="P813" s="32" t="s">
        <v>42</v>
      </c>
      <c r="Q813" s="32" t="s">
        <v>36</v>
      </c>
      <c r="R813" s="44">
        <v>0.71944444444444478</v>
      </c>
      <c r="S813" s="43" t="s">
        <v>4274</v>
      </c>
      <c r="T813" s="32">
        <f t="shared" si="541"/>
        <v>20</v>
      </c>
      <c r="U813" s="32" t="str">
        <f t="shared" si="542"/>
        <v>YOY20</v>
      </c>
    </row>
    <row r="814" spans="5:21" x14ac:dyDescent="0.2">
      <c r="E814" s="32" t="str">
        <f t="shared" ref="E814:H814" si="573">E811</f>
        <v>B</v>
      </c>
      <c r="F814" s="32" t="str">
        <f t="shared" si="573"/>
        <v>O</v>
      </c>
      <c r="G814" s="32" t="str">
        <f t="shared" si="573"/>
        <v>A</v>
      </c>
      <c r="H814" s="33" t="str">
        <f t="shared" si="573"/>
        <v>Mid</v>
      </c>
      <c r="I814" s="41">
        <f>I811+VLOOKUP(H814,Schedule!$B$49:$C$52,2,0)/24/60</f>
        <v>0.6625000000000002</v>
      </c>
      <c r="J814" s="30" t="str">
        <f t="shared" si="534"/>
        <v>BOA</v>
      </c>
      <c r="N814" s="32" t="s">
        <v>42</v>
      </c>
      <c r="O814" s="32" t="s">
        <v>4253</v>
      </c>
      <c r="P814" s="32" t="s">
        <v>42</v>
      </c>
      <c r="Q814" s="32" t="s">
        <v>36</v>
      </c>
      <c r="R814" s="44">
        <v>0.73333333333333361</v>
      </c>
      <c r="S814" s="43" t="s">
        <v>4274</v>
      </c>
      <c r="T814" s="32">
        <f t="shared" si="541"/>
        <v>21</v>
      </c>
      <c r="U814" s="32" t="str">
        <f t="shared" si="542"/>
        <v>YOY21</v>
      </c>
    </row>
    <row r="815" spans="5:21" x14ac:dyDescent="0.2">
      <c r="E815" s="32" t="str">
        <f t="shared" ref="E815:H815" si="574">E812</f>
        <v>B</v>
      </c>
      <c r="F815" s="32" t="str">
        <f t="shared" si="574"/>
        <v>O</v>
      </c>
      <c r="G815" s="32" t="str">
        <f t="shared" si="574"/>
        <v>H</v>
      </c>
      <c r="H815" s="33" t="str">
        <f t="shared" si="574"/>
        <v>Mid</v>
      </c>
      <c r="I815" s="41">
        <f>I812+VLOOKUP(H815,Schedule!$B$49:$C$52,2,0)/24/60</f>
        <v>0.66666666666666685</v>
      </c>
      <c r="J815" s="30" t="str">
        <f t="shared" si="534"/>
        <v>BOH</v>
      </c>
      <c r="N815" s="32" t="s">
        <v>42</v>
      </c>
      <c r="O815" s="32" t="s">
        <v>4253</v>
      </c>
      <c r="P815" s="32" t="s">
        <v>42</v>
      </c>
      <c r="Q815" s="32" t="s">
        <v>36</v>
      </c>
      <c r="R815" s="44">
        <v>0.74722222222222245</v>
      </c>
      <c r="S815" s="43" t="s">
        <v>4274</v>
      </c>
      <c r="T815" s="32">
        <f t="shared" si="541"/>
        <v>22</v>
      </c>
      <c r="U815" s="32" t="str">
        <f t="shared" si="542"/>
        <v>YOY22</v>
      </c>
    </row>
    <row r="816" spans="5:21" x14ac:dyDescent="0.2">
      <c r="E816" s="32" t="str">
        <f t="shared" ref="E816:H816" si="575">E813</f>
        <v>B</v>
      </c>
      <c r="F816" s="32" t="str">
        <f t="shared" si="575"/>
        <v>O</v>
      </c>
      <c r="G816" s="32" t="str">
        <f t="shared" si="575"/>
        <v>B</v>
      </c>
      <c r="H816" s="33" t="str">
        <f t="shared" si="575"/>
        <v>Mid</v>
      </c>
      <c r="I816" s="41">
        <f>I813+VLOOKUP(H816,Schedule!$B$49:$C$52,2,0)/24/60</f>
        <v>0.6722222222222225</v>
      </c>
      <c r="J816" s="30" t="str">
        <f t="shared" si="534"/>
        <v>BOB</v>
      </c>
      <c r="N816" s="32" t="s">
        <v>42</v>
      </c>
      <c r="O816" s="32" t="s">
        <v>4253</v>
      </c>
      <c r="P816" s="32" t="s">
        <v>42</v>
      </c>
      <c r="Q816" s="32" t="s">
        <v>36</v>
      </c>
      <c r="R816" s="44">
        <v>0.76111111111111129</v>
      </c>
      <c r="S816" s="43" t="s">
        <v>4274</v>
      </c>
      <c r="T816" s="32">
        <f t="shared" si="541"/>
        <v>23</v>
      </c>
      <c r="U816" s="32" t="str">
        <f t="shared" si="542"/>
        <v>YOY23</v>
      </c>
    </row>
    <row r="817" spans="5:21" x14ac:dyDescent="0.2">
      <c r="E817" s="32" t="str">
        <f t="shared" ref="E817:H817" si="576">E814</f>
        <v>B</v>
      </c>
      <c r="F817" s="32" t="str">
        <f t="shared" si="576"/>
        <v>O</v>
      </c>
      <c r="G817" s="32" t="str">
        <f t="shared" si="576"/>
        <v>A</v>
      </c>
      <c r="H817" s="33" t="str">
        <f t="shared" si="576"/>
        <v>Mid</v>
      </c>
      <c r="I817" s="41">
        <f>I814+VLOOKUP(H817,Schedule!$B$49:$C$52,2,0)/24/60</f>
        <v>0.68333333333333357</v>
      </c>
      <c r="J817" s="30" t="str">
        <f t="shared" si="534"/>
        <v>BOA</v>
      </c>
      <c r="N817" s="32" t="s">
        <v>42</v>
      </c>
      <c r="O817" s="32" t="s">
        <v>4253</v>
      </c>
      <c r="P817" s="32" t="s">
        <v>42</v>
      </c>
      <c r="Q817" s="32" t="s">
        <v>36</v>
      </c>
      <c r="R817" s="44">
        <v>0.77500000000000013</v>
      </c>
      <c r="S817" s="43" t="s">
        <v>4274</v>
      </c>
      <c r="T817" s="32">
        <f t="shared" si="541"/>
        <v>24</v>
      </c>
      <c r="U817" s="32" t="str">
        <f t="shared" si="542"/>
        <v>YOY24</v>
      </c>
    </row>
    <row r="818" spans="5:21" x14ac:dyDescent="0.2">
      <c r="E818" s="32" t="str">
        <f t="shared" ref="E818:H818" si="577">E815</f>
        <v>B</v>
      </c>
      <c r="F818" s="32" t="str">
        <f t="shared" si="577"/>
        <v>O</v>
      </c>
      <c r="G818" s="32" t="str">
        <f t="shared" si="577"/>
        <v>H</v>
      </c>
      <c r="H818" s="33" t="str">
        <f t="shared" si="577"/>
        <v>Mid</v>
      </c>
      <c r="I818" s="41">
        <f>I815+VLOOKUP(H818,Schedule!$B$49:$C$52,2,0)/24/60</f>
        <v>0.68750000000000022</v>
      </c>
      <c r="J818" s="30" t="str">
        <f t="shared" si="534"/>
        <v>BOH</v>
      </c>
      <c r="N818" s="32" t="s">
        <v>42</v>
      </c>
      <c r="O818" s="32" t="s">
        <v>4253</v>
      </c>
      <c r="P818" s="32" t="s">
        <v>42</v>
      </c>
      <c r="Q818" s="32" t="s">
        <v>36</v>
      </c>
      <c r="R818" s="44">
        <v>0.78888888888888897</v>
      </c>
      <c r="S818" s="43" t="s">
        <v>4274</v>
      </c>
      <c r="T818" s="32">
        <f t="shared" si="541"/>
        <v>25</v>
      </c>
      <c r="U818" s="32" t="str">
        <f t="shared" si="542"/>
        <v>YOY25</v>
      </c>
    </row>
    <row r="819" spans="5:21" x14ac:dyDescent="0.2">
      <c r="E819" s="32" t="str">
        <f t="shared" ref="E819:H819" si="578">E816</f>
        <v>B</v>
      </c>
      <c r="F819" s="32" t="str">
        <f t="shared" si="578"/>
        <v>O</v>
      </c>
      <c r="G819" s="32" t="str">
        <f t="shared" si="578"/>
        <v>B</v>
      </c>
      <c r="H819" s="33" t="str">
        <f t="shared" si="578"/>
        <v>Mid</v>
      </c>
      <c r="I819" s="41">
        <f>I816+VLOOKUP(H819,Schedule!$B$49:$C$52,2,0)/24/60</f>
        <v>0.69305555555555587</v>
      </c>
      <c r="J819" s="30" t="str">
        <f t="shared" si="534"/>
        <v>BOB</v>
      </c>
      <c r="N819" s="32" t="s">
        <v>42</v>
      </c>
      <c r="O819" s="32" t="s">
        <v>4253</v>
      </c>
      <c r="P819" s="32" t="s">
        <v>42</v>
      </c>
      <c r="Q819" s="32" t="s">
        <v>37</v>
      </c>
      <c r="R819" s="44">
        <v>0.80277777777777781</v>
      </c>
      <c r="S819" s="43" t="s">
        <v>4274</v>
      </c>
      <c r="T819" s="32">
        <f t="shared" si="541"/>
        <v>26</v>
      </c>
      <c r="U819" s="32" t="str">
        <f t="shared" si="542"/>
        <v>YOY26</v>
      </c>
    </row>
    <row r="820" spans="5:21" x14ac:dyDescent="0.2">
      <c r="E820" s="32" t="str">
        <f t="shared" ref="E820:H820" si="579">E817</f>
        <v>B</v>
      </c>
      <c r="F820" s="32" t="str">
        <f t="shared" si="579"/>
        <v>O</v>
      </c>
      <c r="G820" s="32" t="str">
        <f t="shared" si="579"/>
        <v>A</v>
      </c>
      <c r="H820" s="33" t="str">
        <f t="shared" si="579"/>
        <v>Mid</v>
      </c>
      <c r="I820" s="41">
        <f>I817+VLOOKUP(H820,Schedule!$B$49:$C$52,2,0)/24/60</f>
        <v>0.70416666666666694</v>
      </c>
      <c r="J820" s="30" t="str">
        <f t="shared" si="534"/>
        <v>BOA</v>
      </c>
      <c r="N820" s="32" t="s">
        <v>42</v>
      </c>
      <c r="O820" s="32" t="s">
        <v>4253</v>
      </c>
      <c r="P820" s="32" t="s">
        <v>42</v>
      </c>
      <c r="Q820" s="32" t="s">
        <v>37</v>
      </c>
      <c r="R820" s="44">
        <v>0.84444444444444444</v>
      </c>
      <c r="S820" s="43" t="s">
        <v>4274</v>
      </c>
      <c r="T820" s="32">
        <f t="shared" si="541"/>
        <v>27</v>
      </c>
      <c r="U820" s="32" t="str">
        <f t="shared" si="542"/>
        <v>YOY27</v>
      </c>
    </row>
    <row r="821" spans="5:21" x14ac:dyDescent="0.2">
      <c r="E821" s="32" t="str">
        <f t="shared" ref="E821:G821" si="580">E818</f>
        <v>B</v>
      </c>
      <c r="F821" s="32" t="str">
        <f t="shared" si="580"/>
        <v>O</v>
      </c>
      <c r="G821" s="32" t="str">
        <f t="shared" si="580"/>
        <v>H</v>
      </c>
      <c r="H821" s="33" t="s">
        <v>36</v>
      </c>
      <c r="I821" s="41">
        <v>0.70833333333333359</v>
      </c>
      <c r="J821" s="30" t="str">
        <f t="shared" si="534"/>
        <v>BOH</v>
      </c>
      <c r="N821" s="32" t="s">
        <v>42</v>
      </c>
      <c r="O821" s="32" t="s">
        <v>4253</v>
      </c>
      <c r="P821" s="32" t="s">
        <v>42</v>
      </c>
      <c r="Q821" s="32" t="s">
        <v>37</v>
      </c>
      <c r="R821" s="44">
        <v>0.88611111111111107</v>
      </c>
      <c r="S821" s="43" t="s">
        <v>4274</v>
      </c>
      <c r="T821" s="32">
        <f t="shared" si="541"/>
        <v>28</v>
      </c>
      <c r="U821" s="32" t="str">
        <f t="shared" si="542"/>
        <v>YOY28</v>
      </c>
    </row>
    <row r="822" spans="5:21" x14ac:dyDescent="0.2">
      <c r="E822" s="32" t="str">
        <f t="shared" ref="E822:G822" si="581">E819</f>
        <v>B</v>
      </c>
      <c r="F822" s="32" t="str">
        <f t="shared" si="581"/>
        <v>O</v>
      </c>
      <c r="G822" s="32" t="str">
        <f t="shared" si="581"/>
        <v>B</v>
      </c>
      <c r="H822" s="33" t="s">
        <v>36</v>
      </c>
      <c r="I822" s="41">
        <v>0.71388888888888924</v>
      </c>
      <c r="J822" s="30" t="str">
        <f t="shared" si="534"/>
        <v>BOB</v>
      </c>
      <c r="N822" s="32" t="s">
        <v>42</v>
      </c>
      <c r="O822" s="32" t="s">
        <v>4253</v>
      </c>
      <c r="P822" s="32" t="s">
        <v>42</v>
      </c>
      <c r="Q822" s="32" t="s">
        <v>37</v>
      </c>
      <c r="R822" s="44">
        <v>0.9277777777777777</v>
      </c>
      <c r="S822" s="43" t="s">
        <v>4274</v>
      </c>
      <c r="T822" s="32">
        <f t="shared" si="541"/>
        <v>29</v>
      </c>
      <c r="U822" s="32" t="str">
        <f t="shared" si="542"/>
        <v>YOY29</v>
      </c>
    </row>
    <row r="823" spans="5:21" x14ac:dyDescent="0.2">
      <c r="E823" s="32" t="str">
        <f t="shared" ref="E823:G823" si="582">E820</f>
        <v>B</v>
      </c>
      <c r="F823" s="32" t="str">
        <f t="shared" si="582"/>
        <v>O</v>
      </c>
      <c r="G823" s="32" t="str">
        <f t="shared" si="582"/>
        <v>A</v>
      </c>
      <c r="H823" s="33" t="s">
        <v>36</v>
      </c>
      <c r="I823" s="41">
        <v>0.72500000000000031</v>
      </c>
      <c r="J823" s="30" t="str">
        <f t="shared" si="534"/>
        <v>BOA</v>
      </c>
      <c r="N823" s="32" t="s">
        <v>42</v>
      </c>
      <c r="O823" s="32" t="s">
        <v>4253</v>
      </c>
      <c r="P823" s="32" t="s">
        <v>42</v>
      </c>
      <c r="Q823" s="32" t="s">
        <v>37</v>
      </c>
      <c r="R823" s="44">
        <v>0.96944444444444433</v>
      </c>
      <c r="S823" s="43" t="s">
        <v>4274</v>
      </c>
      <c r="T823" s="32">
        <f t="shared" si="541"/>
        <v>30</v>
      </c>
      <c r="U823" s="32" t="str">
        <f t="shared" si="542"/>
        <v>YOY30</v>
      </c>
    </row>
    <row r="824" spans="5:21" x14ac:dyDescent="0.2">
      <c r="E824" s="32" t="str">
        <f t="shared" ref="E824:H824" si="583">E821</f>
        <v>B</v>
      </c>
      <c r="F824" s="32" t="str">
        <f t="shared" si="583"/>
        <v>O</v>
      </c>
      <c r="G824" s="32" t="str">
        <f t="shared" si="583"/>
        <v>H</v>
      </c>
      <c r="H824" s="33" t="str">
        <f t="shared" si="583"/>
        <v>PM</v>
      </c>
      <c r="I824" s="41">
        <f>I821+VLOOKUP(H824,Schedule!$B$49:$C$52,2,0)/24/60</f>
        <v>0.72222222222222243</v>
      </c>
      <c r="J824" s="30" t="str">
        <f t="shared" si="534"/>
        <v>BOH</v>
      </c>
      <c r="N824" s="32" t="s">
        <v>42</v>
      </c>
      <c r="O824" s="32" t="s">
        <v>4253</v>
      </c>
      <c r="P824" s="32" t="s">
        <v>41</v>
      </c>
      <c r="Q824" s="32" t="s">
        <v>34</v>
      </c>
      <c r="R824" s="44">
        <v>0.31111111111111112</v>
      </c>
      <c r="S824" s="43" t="s">
        <v>4275</v>
      </c>
      <c r="T824" s="32">
        <f t="shared" si="541"/>
        <v>1</v>
      </c>
      <c r="U824" s="32" t="str">
        <f t="shared" si="542"/>
        <v>YOZ1</v>
      </c>
    </row>
    <row r="825" spans="5:21" x14ac:dyDescent="0.2">
      <c r="E825" s="32" t="str">
        <f t="shared" ref="E825:H825" si="584">E822</f>
        <v>B</v>
      </c>
      <c r="F825" s="32" t="str">
        <f t="shared" si="584"/>
        <v>O</v>
      </c>
      <c r="G825" s="32" t="str">
        <f t="shared" si="584"/>
        <v>B</v>
      </c>
      <c r="H825" s="33" t="str">
        <f t="shared" si="584"/>
        <v>PM</v>
      </c>
      <c r="I825" s="41">
        <f>I822+VLOOKUP(H825,Schedule!$B$49:$C$52,2,0)/24/60</f>
        <v>0.72777777777777808</v>
      </c>
      <c r="J825" s="30" t="str">
        <f t="shared" si="534"/>
        <v>BOB</v>
      </c>
      <c r="N825" s="32" t="s">
        <v>42</v>
      </c>
      <c r="O825" s="32" t="s">
        <v>4253</v>
      </c>
      <c r="P825" s="32" t="s">
        <v>41</v>
      </c>
      <c r="Q825" s="32" t="s">
        <v>34</v>
      </c>
      <c r="R825" s="44">
        <v>0.33888888888888891</v>
      </c>
      <c r="S825" s="43" t="s">
        <v>4275</v>
      </c>
      <c r="T825" s="32">
        <f t="shared" si="541"/>
        <v>2</v>
      </c>
      <c r="U825" s="32" t="str">
        <f t="shared" si="542"/>
        <v>YOZ2</v>
      </c>
    </row>
    <row r="826" spans="5:21" x14ac:dyDescent="0.2">
      <c r="E826" s="32" t="str">
        <f t="shared" ref="E826:H826" si="585">E823</f>
        <v>B</v>
      </c>
      <c r="F826" s="32" t="str">
        <f t="shared" si="585"/>
        <v>O</v>
      </c>
      <c r="G826" s="32" t="str">
        <f t="shared" si="585"/>
        <v>A</v>
      </c>
      <c r="H826" s="33" t="str">
        <f t="shared" si="585"/>
        <v>PM</v>
      </c>
      <c r="I826" s="41">
        <f>I823+VLOOKUP(H826,Schedule!$B$49:$C$52,2,0)/24/60</f>
        <v>0.73888888888888915</v>
      </c>
      <c r="J826" s="30" t="str">
        <f t="shared" si="534"/>
        <v>BOA</v>
      </c>
      <c r="N826" s="32" t="s">
        <v>42</v>
      </c>
      <c r="O826" s="32" t="s">
        <v>4253</v>
      </c>
      <c r="P826" s="32" t="s">
        <v>41</v>
      </c>
      <c r="Q826" s="32" t="s">
        <v>34</v>
      </c>
      <c r="R826" s="44">
        <v>0.3666666666666667</v>
      </c>
      <c r="S826" s="43" t="s">
        <v>4275</v>
      </c>
      <c r="T826" s="32">
        <f t="shared" si="541"/>
        <v>3</v>
      </c>
      <c r="U826" s="32" t="str">
        <f t="shared" si="542"/>
        <v>YOZ3</v>
      </c>
    </row>
    <row r="827" spans="5:21" x14ac:dyDescent="0.2">
      <c r="E827" s="32" t="str">
        <f t="shared" ref="E827:H827" si="586">E824</f>
        <v>B</v>
      </c>
      <c r="F827" s="32" t="str">
        <f t="shared" si="586"/>
        <v>O</v>
      </c>
      <c r="G827" s="32" t="str">
        <f t="shared" si="586"/>
        <v>H</v>
      </c>
      <c r="H827" s="33" t="str">
        <f t="shared" si="586"/>
        <v>PM</v>
      </c>
      <c r="I827" s="41">
        <f>I824+VLOOKUP(H827,Schedule!$B$49:$C$52,2,0)/24/60</f>
        <v>0.73611111111111127</v>
      </c>
      <c r="J827" s="30" t="str">
        <f t="shared" si="534"/>
        <v>BOH</v>
      </c>
      <c r="N827" s="32" t="s">
        <v>42</v>
      </c>
      <c r="O827" s="32" t="s">
        <v>4253</v>
      </c>
      <c r="P827" s="32" t="s">
        <v>41</v>
      </c>
      <c r="Q827" s="32" t="s">
        <v>35</v>
      </c>
      <c r="R827" s="44">
        <v>0.39444444444444449</v>
      </c>
      <c r="S827" s="43" t="s">
        <v>4275</v>
      </c>
      <c r="T827" s="32">
        <f t="shared" si="541"/>
        <v>4</v>
      </c>
      <c r="U827" s="32" t="str">
        <f t="shared" si="542"/>
        <v>YOZ4</v>
      </c>
    </row>
    <row r="828" spans="5:21" x14ac:dyDescent="0.2">
      <c r="E828" s="32" t="str">
        <f t="shared" ref="E828:H828" si="587">E825</f>
        <v>B</v>
      </c>
      <c r="F828" s="32" t="str">
        <f t="shared" si="587"/>
        <v>O</v>
      </c>
      <c r="G828" s="32" t="str">
        <f t="shared" si="587"/>
        <v>B</v>
      </c>
      <c r="H828" s="33" t="str">
        <f t="shared" si="587"/>
        <v>PM</v>
      </c>
      <c r="I828" s="41">
        <f>I825+VLOOKUP(H828,Schedule!$B$49:$C$52,2,0)/24/60</f>
        <v>0.74166666666666692</v>
      </c>
      <c r="J828" s="30" t="str">
        <f t="shared" si="534"/>
        <v>BOB</v>
      </c>
      <c r="N828" s="32" t="s">
        <v>42</v>
      </c>
      <c r="O828" s="32" t="s">
        <v>4253</v>
      </c>
      <c r="P828" s="32" t="s">
        <v>41</v>
      </c>
      <c r="Q828" s="32" t="s">
        <v>35</v>
      </c>
      <c r="R828" s="44">
        <v>0.4152777777777778</v>
      </c>
      <c r="S828" s="43" t="s">
        <v>4275</v>
      </c>
      <c r="T828" s="32">
        <f t="shared" si="541"/>
        <v>5</v>
      </c>
      <c r="U828" s="32" t="str">
        <f t="shared" si="542"/>
        <v>YOZ5</v>
      </c>
    </row>
    <row r="829" spans="5:21" x14ac:dyDescent="0.2">
      <c r="E829" s="32" t="str">
        <f t="shared" ref="E829:H829" si="588">E826</f>
        <v>B</v>
      </c>
      <c r="F829" s="32" t="str">
        <f t="shared" si="588"/>
        <v>O</v>
      </c>
      <c r="G829" s="32" t="str">
        <f t="shared" si="588"/>
        <v>A</v>
      </c>
      <c r="H829" s="33" t="str">
        <f t="shared" si="588"/>
        <v>PM</v>
      </c>
      <c r="I829" s="41">
        <f>I826+VLOOKUP(H829,Schedule!$B$49:$C$52,2,0)/24/60</f>
        <v>0.75277777777777799</v>
      </c>
      <c r="J829" s="30" t="str">
        <f t="shared" si="534"/>
        <v>BOA</v>
      </c>
      <c r="N829" s="32" t="s">
        <v>42</v>
      </c>
      <c r="O829" s="32" t="s">
        <v>4253</v>
      </c>
      <c r="P829" s="32" t="s">
        <v>41</v>
      </c>
      <c r="Q829" s="32" t="s">
        <v>35</v>
      </c>
      <c r="R829" s="44">
        <v>0.43611111111111112</v>
      </c>
      <c r="S829" s="43" t="s">
        <v>4275</v>
      </c>
      <c r="T829" s="32">
        <f t="shared" si="541"/>
        <v>6</v>
      </c>
      <c r="U829" s="32" t="str">
        <f t="shared" si="542"/>
        <v>YOZ6</v>
      </c>
    </row>
    <row r="830" spans="5:21" x14ac:dyDescent="0.2">
      <c r="E830" s="32" t="str">
        <f t="shared" ref="E830:H830" si="589">E827</f>
        <v>B</v>
      </c>
      <c r="F830" s="32" t="str">
        <f t="shared" si="589"/>
        <v>O</v>
      </c>
      <c r="G830" s="32" t="str">
        <f t="shared" si="589"/>
        <v>H</v>
      </c>
      <c r="H830" s="33" t="str">
        <f t="shared" si="589"/>
        <v>PM</v>
      </c>
      <c r="I830" s="41">
        <f>I827+VLOOKUP(H830,Schedule!$B$49:$C$52,2,0)/24/60</f>
        <v>0.75000000000000011</v>
      </c>
      <c r="J830" s="30" t="str">
        <f t="shared" si="534"/>
        <v>BOH</v>
      </c>
      <c r="N830" s="32" t="s">
        <v>42</v>
      </c>
      <c r="O830" s="32" t="s">
        <v>4253</v>
      </c>
      <c r="P830" s="32" t="s">
        <v>41</v>
      </c>
      <c r="Q830" s="32" t="s">
        <v>35</v>
      </c>
      <c r="R830" s="44">
        <v>0.45694444444444443</v>
      </c>
      <c r="S830" s="43" t="s">
        <v>4275</v>
      </c>
      <c r="T830" s="32">
        <f t="shared" si="541"/>
        <v>7</v>
      </c>
      <c r="U830" s="32" t="str">
        <f t="shared" si="542"/>
        <v>YOZ7</v>
      </c>
    </row>
    <row r="831" spans="5:21" x14ac:dyDescent="0.2">
      <c r="E831" s="32" t="str">
        <f t="shared" ref="E831:H831" si="590">E828</f>
        <v>B</v>
      </c>
      <c r="F831" s="32" t="str">
        <f t="shared" si="590"/>
        <v>O</v>
      </c>
      <c r="G831" s="32" t="str">
        <f t="shared" si="590"/>
        <v>B</v>
      </c>
      <c r="H831" s="33" t="str">
        <f t="shared" si="590"/>
        <v>PM</v>
      </c>
      <c r="I831" s="41">
        <f>I828+VLOOKUP(H831,Schedule!$B$49:$C$52,2,0)/24/60</f>
        <v>0.75555555555555576</v>
      </c>
      <c r="J831" s="30" t="str">
        <f t="shared" si="534"/>
        <v>BOB</v>
      </c>
      <c r="N831" s="32" t="s">
        <v>42</v>
      </c>
      <c r="O831" s="32" t="s">
        <v>4253</v>
      </c>
      <c r="P831" s="32" t="s">
        <v>41</v>
      </c>
      <c r="Q831" s="32" t="s">
        <v>35</v>
      </c>
      <c r="R831" s="44">
        <v>0.47777777777777775</v>
      </c>
      <c r="S831" s="43" t="s">
        <v>4275</v>
      </c>
      <c r="T831" s="32">
        <f t="shared" si="541"/>
        <v>8</v>
      </c>
      <c r="U831" s="32" t="str">
        <f t="shared" si="542"/>
        <v>YOZ8</v>
      </c>
    </row>
    <row r="832" spans="5:21" x14ac:dyDescent="0.2">
      <c r="E832" s="32" t="str">
        <f t="shared" ref="E832:H832" si="591">E829</f>
        <v>B</v>
      </c>
      <c r="F832" s="32" t="str">
        <f t="shared" si="591"/>
        <v>O</v>
      </c>
      <c r="G832" s="32" t="str">
        <f t="shared" si="591"/>
        <v>A</v>
      </c>
      <c r="H832" s="33" t="str">
        <f t="shared" si="591"/>
        <v>PM</v>
      </c>
      <c r="I832" s="41">
        <f>I829+VLOOKUP(H832,Schedule!$B$49:$C$52,2,0)/24/60</f>
        <v>0.76666666666666683</v>
      </c>
      <c r="J832" s="30" t="str">
        <f t="shared" si="534"/>
        <v>BOA</v>
      </c>
      <c r="N832" s="32" t="s">
        <v>42</v>
      </c>
      <c r="O832" s="32" t="s">
        <v>4253</v>
      </c>
      <c r="P832" s="32" t="s">
        <v>41</v>
      </c>
      <c r="Q832" s="32" t="s">
        <v>35</v>
      </c>
      <c r="R832" s="44">
        <v>0.49861111111111106</v>
      </c>
      <c r="S832" s="43" t="s">
        <v>4275</v>
      </c>
      <c r="T832" s="32">
        <f t="shared" si="541"/>
        <v>9</v>
      </c>
      <c r="U832" s="32" t="str">
        <f t="shared" si="542"/>
        <v>YOZ9</v>
      </c>
    </row>
    <row r="833" spans="5:21" x14ac:dyDescent="0.2">
      <c r="E833" s="32" t="str">
        <f t="shared" ref="E833:H833" si="592">E830</f>
        <v>B</v>
      </c>
      <c r="F833" s="32" t="str">
        <f t="shared" si="592"/>
        <v>O</v>
      </c>
      <c r="G833" s="32" t="str">
        <f t="shared" si="592"/>
        <v>H</v>
      </c>
      <c r="H833" s="33" t="str">
        <f t="shared" si="592"/>
        <v>PM</v>
      </c>
      <c r="I833" s="41">
        <f>I830+VLOOKUP(H833,Schedule!$B$49:$C$52,2,0)/24/60</f>
        <v>0.76388888888888895</v>
      </c>
      <c r="J833" s="30" t="str">
        <f t="shared" si="534"/>
        <v>BOH</v>
      </c>
      <c r="N833" s="32" t="s">
        <v>42</v>
      </c>
      <c r="O833" s="32" t="s">
        <v>4253</v>
      </c>
      <c r="P833" s="32" t="s">
        <v>41</v>
      </c>
      <c r="Q833" s="32" t="s">
        <v>35</v>
      </c>
      <c r="R833" s="44">
        <v>0.51944444444444438</v>
      </c>
      <c r="S833" s="43" t="s">
        <v>4275</v>
      </c>
      <c r="T833" s="32">
        <f t="shared" si="541"/>
        <v>10</v>
      </c>
      <c r="U833" s="32" t="str">
        <f t="shared" si="542"/>
        <v>YOZ10</v>
      </c>
    </row>
    <row r="834" spans="5:21" x14ac:dyDescent="0.2">
      <c r="E834" s="32" t="str">
        <f t="shared" ref="E834:H834" si="593">E831</f>
        <v>B</v>
      </c>
      <c r="F834" s="32" t="str">
        <f t="shared" si="593"/>
        <v>O</v>
      </c>
      <c r="G834" s="32" t="str">
        <f t="shared" si="593"/>
        <v>B</v>
      </c>
      <c r="H834" s="33" t="str">
        <f t="shared" si="593"/>
        <v>PM</v>
      </c>
      <c r="I834" s="41">
        <f>I831+VLOOKUP(H834,Schedule!$B$49:$C$52,2,0)/24/60</f>
        <v>0.7694444444444446</v>
      </c>
      <c r="J834" s="30" t="str">
        <f t="shared" si="534"/>
        <v>BOB</v>
      </c>
      <c r="N834" s="32" t="s">
        <v>42</v>
      </c>
      <c r="O834" s="32" t="s">
        <v>4253</v>
      </c>
      <c r="P834" s="32" t="s">
        <v>41</v>
      </c>
      <c r="Q834" s="32" t="s">
        <v>35</v>
      </c>
      <c r="R834" s="44">
        <v>0.54027777777777775</v>
      </c>
      <c r="S834" s="43" t="s">
        <v>4275</v>
      </c>
      <c r="T834" s="32">
        <f t="shared" si="541"/>
        <v>11</v>
      </c>
      <c r="U834" s="32" t="str">
        <f t="shared" si="542"/>
        <v>YOZ11</v>
      </c>
    </row>
    <row r="835" spans="5:21" x14ac:dyDescent="0.2">
      <c r="E835" s="32" t="str">
        <f t="shared" ref="E835:H835" si="594">E832</f>
        <v>B</v>
      </c>
      <c r="F835" s="32" t="str">
        <f t="shared" si="594"/>
        <v>O</v>
      </c>
      <c r="G835" s="32" t="str">
        <f t="shared" si="594"/>
        <v>A</v>
      </c>
      <c r="H835" s="33" t="str">
        <f t="shared" si="594"/>
        <v>PM</v>
      </c>
      <c r="I835" s="41">
        <f>I832+VLOOKUP(H835,Schedule!$B$49:$C$52,2,0)/24/60</f>
        <v>0.78055555555555567</v>
      </c>
      <c r="J835" s="30" t="str">
        <f t="shared" si="534"/>
        <v>BOA</v>
      </c>
      <c r="N835" s="32" t="s">
        <v>42</v>
      </c>
      <c r="O835" s="32" t="s">
        <v>4253</v>
      </c>
      <c r="P835" s="32" t="s">
        <v>41</v>
      </c>
      <c r="Q835" s="32" t="s">
        <v>35</v>
      </c>
      <c r="R835" s="44">
        <v>0.56111111111111112</v>
      </c>
      <c r="S835" s="43" t="s">
        <v>4275</v>
      </c>
      <c r="T835" s="32">
        <f t="shared" si="541"/>
        <v>12</v>
      </c>
      <c r="U835" s="32" t="str">
        <f t="shared" si="542"/>
        <v>YOZ12</v>
      </c>
    </row>
    <row r="836" spans="5:21" x14ac:dyDescent="0.2">
      <c r="E836" s="32" t="str">
        <f t="shared" ref="E836:H836" si="595">E833</f>
        <v>B</v>
      </c>
      <c r="F836" s="32" t="str">
        <f t="shared" si="595"/>
        <v>O</v>
      </c>
      <c r="G836" s="32" t="str">
        <f t="shared" si="595"/>
        <v>H</v>
      </c>
      <c r="H836" s="33" t="str">
        <f t="shared" si="595"/>
        <v>PM</v>
      </c>
      <c r="I836" s="41">
        <f>I833+VLOOKUP(H836,Schedule!$B$49:$C$52,2,0)/24/60</f>
        <v>0.77777777777777779</v>
      </c>
      <c r="J836" s="30" t="str">
        <f t="shared" si="534"/>
        <v>BOH</v>
      </c>
      <c r="N836" s="32" t="s">
        <v>42</v>
      </c>
      <c r="O836" s="32" t="s">
        <v>4253</v>
      </c>
      <c r="P836" s="32" t="s">
        <v>41</v>
      </c>
      <c r="Q836" s="32" t="s">
        <v>35</v>
      </c>
      <c r="R836" s="44">
        <v>0.58194444444444449</v>
      </c>
      <c r="S836" s="43" t="s">
        <v>4275</v>
      </c>
      <c r="T836" s="32">
        <f t="shared" si="541"/>
        <v>13</v>
      </c>
      <c r="U836" s="32" t="str">
        <f t="shared" si="542"/>
        <v>YOZ13</v>
      </c>
    </row>
    <row r="837" spans="5:21" x14ac:dyDescent="0.2">
      <c r="E837" s="32" t="str">
        <f t="shared" ref="E837:H837" si="596">E834</f>
        <v>B</v>
      </c>
      <c r="F837" s="32" t="str">
        <f t="shared" si="596"/>
        <v>O</v>
      </c>
      <c r="G837" s="32" t="str">
        <f t="shared" si="596"/>
        <v>B</v>
      </c>
      <c r="H837" s="33" t="str">
        <f t="shared" si="596"/>
        <v>PM</v>
      </c>
      <c r="I837" s="41">
        <f>I834+VLOOKUP(H837,Schedule!$B$49:$C$52,2,0)/24/60</f>
        <v>0.78333333333333344</v>
      </c>
      <c r="J837" s="30" t="str">
        <f t="shared" si="534"/>
        <v>BOB</v>
      </c>
      <c r="N837" s="32" t="s">
        <v>42</v>
      </c>
      <c r="O837" s="32" t="s">
        <v>4253</v>
      </c>
      <c r="P837" s="32" t="s">
        <v>41</v>
      </c>
      <c r="Q837" s="32" t="s">
        <v>35</v>
      </c>
      <c r="R837" s="44">
        <v>0.60277777777777786</v>
      </c>
      <c r="S837" s="43" t="s">
        <v>4275</v>
      </c>
      <c r="T837" s="32">
        <f t="shared" si="541"/>
        <v>14</v>
      </c>
      <c r="U837" s="32" t="str">
        <f t="shared" si="542"/>
        <v>YOZ14</v>
      </c>
    </row>
    <row r="838" spans="5:21" x14ac:dyDescent="0.2">
      <c r="E838" s="32" t="str">
        <f t="shared" ref="E838:H838" si="597">E835</f>
        <v>B</v>
      </c>
      <c r="F838" s="32" t="str">
        <f t="shared" si="597"/>
        <v>O</v>
      </c>
      <c r="G838" s="32" t="str">
        <f t="shared" si="597"/>
        <v>A</v>
      </c>
      <c r="H838" s="33" t="str">
        <f t="shared" si="597"/>
        <v>PM</v>
      </c>
      <c r="I838" s="41">
        <f>I835+VLOOKUP(H838,Schedule!$B$49:$C$52,2,0)/24/60</f>
        <v>0.79444444444444451</v>
      </c>
      <c r="J838" s="30" t="str">
        <f t="shared" si="534"/>
        <v>BOA</v>
      </c>
      <c r="N838" s="32" t="s">
        <v>42</v>
      </c>
      <c r="O838" s="32" t="s">
        <v>4253</v>
      </c>
      <c r="P838" s="32" t="s">
        <v>41</v>
      </c>
      <c r="Q838" s="32" t="s">
        <v>35</v>
      </c>
      <c r="R838" s="44">
        <v>0.62361111111111123</v>
      </c>
      <c r="S838" s="43" t="s">
        <v>4275</v>
      </c>
      <c r="T838" s="32">
        <f t="shared" si="541"/>
        <v>15</v>
      </c>
      <c r="U838" s="32" t="str">
        <f t="shared" si="542"/>
        <v>YOZ15</v>
      </c>
    </row>
    <row r="839" spans="5:21" x14ac:dyDescent="0.2">
      <c r="E839" s="32" t="str">
        <f t="shared" ref="E839:G839" si="598">E836</f>
        <v>B</v>
      </c>
      <c r="F839" s="32" t="str">
        <f t="shared" si="598"/>
        <v>O</v>
      </c>
      <c r="G839" s="32" t="str">
        <f t="shared" si="598"/>
        <v>H</v>
      </c>
      <c r="H839" s="33" t="s">
        <v>37</v>
      </c>
      <c r="I839" s="41">
        <v>0.79166666666666663</v>
      </c>
      <c r="J839" s="30" t="str">
        <f t="shared" si="534"/>
        <v>BOH</v>
      </c>
      <c r="N839" s="32" t="s">
        <v>42</v>
      </c>
      <c r="O839" s="32" t="s">
        <v>4253</v>
      </c>
      <c r="P839" s="32" t="s">
        <v>41</v>
      </c>
      <c r="Q839" s="32" t="s">
        <v>35</v>
      </c>
      <c r="R839" s="44">
        <v>0.6444444444444446</v>
      </c>
      <c r="S839" s="43" t="s">
        <v>4275</v>
      </c>
      <c r="T839" s="32">
        <f t="shared" si="541"/>
        <v>16</v>
      </c>
      <c r="U839" s="32" t="str">
        <f t="shared" si="542"/>
        <v>YOZ16</v>
      </c>
    </row>
    <row r="840" spans="5:21" x14ac:dyDescent="0.2">
      <c r="E840" s="32" t="str">
        <f t="shared" ref="E840:G840" si="599">E837</f>
        <v>B</v>
      </c>
      <c r="F840" s="32" t="str">
        <f t="shared" si="599"/>
        <v>O</v>
      </c>
      <c r="G840" s="32" t="str">
        <f t="shared" si="599"/>
        <v>B</v>
      </c>
      <c r="H840" s="33" t="s">
        <v>37</v>
      </c>
      <c r="I840" s="41">
        <v>0.79722222222222228</v>
      </c>
      <c r="J840" s="30" t="str">
        <f t="shared" si="534"/>
        <v>BOB</v>
      </c>
      <c r="N840" s="32" t="s">
        <v>42</v>
      </c>
      <c r="O840" s="32" t="s">
        <v>4253</v>
      </c>
      <c r="P840" s="32" t="s">
        <v>41</v>
      </c>
      <c r="Q840" s="32" t="s">
        <v>35</v>
      </c>
      <c r="R840" s="44">
        <v>0.66527777777777797</v>
      </c>
      <c r="S840" s="43" t="s">
        <v>4275</v>
      </c>
      <c r="T840" s="32">
        <f t="shared" si="541"/>
        <v>17</v>
      </c>
      <c r="U840" s="32" t="str">
        <f t="shared" si="542"/>
        <v>YOZ17</v>
      </c>
    </row>
    <row r="841" spans="5:21" x14ac:dyDescent="0.2">
      <c r="E841" s="32" t="str">
        <f t="shared" ref="E841:G841" si="600">E838</f>
        <v>B</v>
      </c>
      <c r="F841" s="32" t="str">
        <f t="shared" si="600"/>
        <v>O</v>
      </c>
      <c r="G841" s="32" t="str">
        <f t="shared" si="600"/>
        <v>A</v>
      </c>
      <c r="H841" s="33" t="s">
        <v>37</v>
      </c>
      <c r="I841" s="41">
        <v>0.80833333333333335</v>
      </c>
      <c r="J841" s="30" t="str">
        <f t="shared" ref="J841:J853" si="601">E841&amp;F841&amp;G841</f>
        <v>BOA</v>
      </c>
      <c r="N841" s="32" t="s">
        <v>42</v>
      </c>
      <c r="O841" s="32" t="s">
        <v>4253</v>
      </c>
      <c r="P841" s="32" t="s">
        <v>41</v>
      </c>
      <c r="Q841" s="32" t="s">
        <v>35</v>
      </c>
      <c r="R841" s="44">
        <v>0.68611111111111134</v>
      </c>
      <c r="S841" s="43" t="s">
        <v>4275</v>
      </c>
      <c r="T841" s="32">
        <f t="shared" si="541"/>
        <v>18</v>
      </c>
      <c r="U841" s="32" t="str">
        <f t="shared" si="542"/>
        <v>YOZ18</v>
      </c>
    </row>
    <row r="842" spans="5:21" x14ac:dyDescent="0.2">
      <c r="E842" s="32" t="str">
        <f t="shared" ref="E842:H842" si="602">E839</f>
        <v>B</v>
      </c>
      <c r="F842" s="32" t="str">
        <f t="shared" si="602"/>
        <v>O</v>
      </c>
      <c r="G842" s="32" t="str">
        <f t="shared" si="602"/>
        <v>H</v>
      </c>
      <c r="H842" s="33" t="str">
        <f t="shared" si="602"/>
        <v>Evening</v>
      </c>
      <c r="I842" s="41">
        <f>I839+VLOOKUP(H842,Schedule!$B$49:$C$52,2,0)/24/60</f>
        <v>0.83333333333333326</v>
      </c>
      <c r="J842" s="30" t="str">
        <f t="shared" si="601"/>
        <v>BOH</v>
      </c>
      <c r="N842" s="32" t="s">
        <v>42</v>
      </c>
      <c r="O842" s="32" t="s">
        <v>4253</v>
      </c>
      <c r="P842" s="32" t="s">
        <v>41</v>
      </c>
      <c r="Q842" s="32" t="s">
        <v>35</v>
      </c>
      <c r="R842" s="44">
        <v>0.70694444444444471</v>
      </c>
      <c r="S842" s="43" t="s">
        <v>4275</v>
      </c>
      <c r="T842" s="32">
        <f t="shared" si="541"/>
        <v>19</v>
      </c>
      <c r="U842" s="32" t="str">
        <f t="shared" si="542"/>
        <v>YOZ19</v>
      </c>
    </row>
    <row r="843" spans="5:21" x14ac:dyDescent="0.2">
      <c r="E843" s="32" t="str">
        <f t="shared" ref="E843:H843" si="603">E840</f>
        <v>B</v>
      </c>
      <c r="F843" s="32" t="str">
        <f t="shared" si="603"/>
        <v>O</v>
      </c>
      <c r="G843" s="32" t="str">
        <f t="shared" si="603"/>
        <v>B</v>
      </c>
      <c r="H843" s="33" t="str">
        <f t="shared" si="603"/>
        <v>Evening</v>
      </c>
      <c r="I843" s="41">
        <f>I840+VLOOKUP(H843,Schedule!$B$49:$C$52,2,0)/24/60</f>
        <v>0.83888888888888891</v>
      </c>
      <c r="J843" s="30" t="str">
        <f t="shared" si="601"/>
        <v>BOB</v>
      </c>
      <c r="N843" s="32" t="s">
        <v>42</v>
      </c>
      <c r="O843" s="32" t="s">
        <v>4253</v>
      </c>
      <c r="P843" s="32" t="s">
        <v>41</v>
      </c>
      <c r="Q843" s="32" t="s">
        <v>36</v>
      </c>
      <c r="R843" s="44">
        <v>0.72777777777777808</v>
      </c>
      <c r="S843" s="43" t="s">
        <v>4275</v>
      </c>
      <c r="T843" s="32">
        <f t="shared" si="541"/>
        <v>20</v>
      </c>
      <c r="U843" s="32" t="str">
        <f t="shared" si="542"/>
        <v>YOZ20</v>
      </c>
    </row>
    <row r="844" spans="5:21" x14ac:dyDescent="0.2">
      <c r="E844" s="32" t="str">
        <f t="shared" ref="E844:H844" si="604">E841</f>
        <v>B</v>
      </c>
      <c r="F844" s="32" t="str">
        <f t="shared" si="604"/>
        <v>O</v>
      </c>
      <c r="G844" s="32" t="str">
        <f t="shared" si="604"/>
        <v>A</v>
      </c>
      <c r="H844" s="33" t="str">
        <f t="shared" si="604"/>
        <v>Evening</v>
      </c>
      <c r="I844" s="41">
        <f>I841+VLOOKUP(H844,Schedule!$B$49:$C$52,2,0)/24/60</f>
        <v>0.85</v>
      </c>
      <c r="J844" s="30" t="str">
        <f t="shared" si="601"/>
        <v>BOA</v>
      </c>
      <c r="N844" s="32" t="s">
        <v>42</v>
      </c>
      <c r="O844" s="32" t="s">
        <v>4253</v>
      </c>
      <c r="P844" s="32" t="s">
        <v>41</v>
      </c>
      <c r="Q844" s="32" t="s">
        <v>36</v>
      </c>
      <c r="R844" s="44">
        <v>0.74166666666666692</v>
      </c>
      <c r="S844" s="43" t="s">
        <v>4275</v>
      </c>
      <c r="T844" s="32">
        <f t="shared" si="541"/>
        <v>21</v>
      </c>
      <c r="U844" s="32" t="str">
        <f t="shared" si="542"/>
        <v>YOZ21</v>
      </c>
    </row>
    <row r="845" spans="5:21" x14ac:dyDescent="0.2">
      <c r="E845" s="32" t="str">
        <f t="shared" ref="E845:H845" si="605">E842</f>
        <v>B</v>
      </c>
      <c r="F845" s="32" t="str">
        <f t="shared" si="605"/>
        <v>O</v>
      </c>
      <c r="G845" s="32" t="str">
        <f t="shared" si="605"/>
        <v>H</v>
      </c>
      <c r="H845" s="33" t="str">
        <f t="shared" si="605"/>
        <v>Evening</v>
      </c>
      <c r="I845" s="41">
        <f>I842+VLOOKUP(H845,Schedule!$B$49:$C$52,2,0)/24/60</f>
        <v>0.87499999999999989</v>
      </c>
      <c r="J845" s="30" t="str">
        <f t="shared" si="601"/>
        <v>BOH</v>
      </c>
      <c r="N845" s="32" t="s">
        <v>42</v>
      </c>
      <c r="O845" s="32" t="s">
        <v>4253</v>
      </c>
      <c r="P845" s="32" t="s">
        <v>41</v>
      </c>
      <c r="Q845" s="32" t="s">
        <v>36</v>
      </c>
      <c r="R845" s="44">
        <v>0.75555555555555576</v>
      </c>
      <c r="S845" s="43" t="s">
        <v>4275</v>
      </c>
      <c r="T845" s="32">
        <f t="shared" si="541"/>
        <v>22</v>
      </c>
      <c r="U845" s="32" t="str">
        <f t="shared" si="542"/>
        <v>YOZ22</v>
      </c>
    </row>
    <row r="846" spans="5:21" x14ac:dyDescent="0.2">
      <c r="E846" s="32" t="str">
        <f t="shared" ref="E846:H846" si="606">E843</f>
        <v>B</v>
      </c>
      <c r="F846" s="32" t="str">
        <f t="shared" si="606"/>
        <v>O</v>
      </c>
      <c r="G846" s="32" t="str">
        <f t="shared" si="606"/>
        <v>B</v>
      </c>
      <c r="H846" s="33" t="str">
        <f t="shared" si="606"/>
        <v>Evening</v>
      </c>
      <c r="I846" s="41">
        <f>I843+VLOOKUP(H846,Schedule!$B$49:$C$52,2,0)/24/60</f>
        <v>0.88055555555555554</v>
      </c>
      <c r="J846" s="30" t="str">
        <f t="shared" si="601"/>
        <v>BOB</v>
      </c>
      <c r="N846" s="32" t="s">
        <v>42</v>
      </c>
      <c r="O846" s="32" t="s">
        <v>4253</v>
      </c>
      <c r="P846" s="32" t="s">
        <v>41</v>
      </c>
      <c r="Q846" s="32" t="s">
        <v>36</v>
      </c>
      <c r="R846" s="44">
        <v>0.7694444444444446</v>
      </c>
      <c r="S846" s="43" t="s">
        <v>4275</v>
      </c>
      <c r="T846" s="32">
        <f t="shared" si="541"/>
        <v>23</v>
      </c>
      <c r="U846" s="32" t="str">
        <f t="shared" si="542"/>
        <v>YOZ23</v>
      </c>
    </row>
    <row r="847" spans="5:21" x14ac:dyDescent="0.2">
      <c r="E847" s="32" t="str">
        <f t="shared" ref="E847:H847" si="607">E844</f>
        <v>B</v>
      </c>
      <c r="F847" s="32" t="str">
        <f t="shared" si="607"/>
        <v>O</v>
      </c>
      <c r="G847" s="32" t="str">
        <f t="shared" si="607"/>
        <v>A</v>
      </c>
      <c r="H847" s="33" t="str">
        <f t="shared" si="607"/>
        <v>Evening</v>
      </c>
      <c r="I847" s="41">
        <f>I844+VLOOKUP(H847,Schedule!$B$49:$C$52,2,0)/24/60</f>
        <v>0.89166666666666661</v>
      </c>
      <c r="J847" s="30" t="str">
        <f t="shared" si="601"/>
        <v>BOA</v>
      </c>
      <c r="N847" s="32" t="s">
        <v>42</v>
      </c>
      <c r="O847" s="32" t="s">
        <v>4253</v>
      </c>
      <c r="P847" s="32" t="s">
        <v>41</v>
      </c>
      <c r="Q847" s="32" t="s">
        <v>36</v>
      </c>
      <c r="R847" s="44">
        <v>0.78333333333333344</v>
      </c>
      <c r="S847" s="43" t="s">
        <v>4275</v>
      </c>
      <c r="T847" s="32">
        <f t="shared" ref="T847:T853" si="608">1+(S847=S846)*T846</f>
        <v>24</v>
      </c>
      <c r="U847" s="32" t="str">
        <f t="shared" ref="U847:U853" si="609">S847&amp;T847</f>
        <v>YOZ24</v>
      </c>
    </row>
    <row r="848" spans="5:21" x14ac:dyDescent="0.2">
      <c r="E848" s="32" t="str">
        <f t="shared" ref="E848:H848" si="610">E845</f>
        <v>B</v>
      </c>
      <c r="F848" s="32" t="str">
        <f t="shared" si="610"/>
        <v>O</v>
      </c>
      <c r="G848" s="32" t="str">
        <f t="shared" si="610"/>
        <v>H</v>
      </c>
      <c r="H848" s="33" t="str">
        <f t="shared" si="610"/>
        <v>Evening</v>
      </c>
      <c r="I848" s="41">
        <f>I845+VLOOKUP(H848,Schedule!$B$49:$C$52,2,0)/24/60</f>
        <v>0.91666666666666652</v>
      </c>
      <c r="J848" s="30" t="str">
        <f t="shared" si="601"/>
        <v>BOH</v>
      </c>
      <c r="N848" s="32" t="s">
        <v>42</v>
      </c>
      <c r="O848" s="32" t="s">
        <v>4253</v>
      </c>
      <c r="P848" s="32" t="s">
        <v>41</v>
      </c>
      <c r="Q848" s="32" t="s">
        <v>36</v>
      </c>
      <c r="R848" s="44">
        <v>0.79722222222222228</v>
      </c>
      <c r="S848" s="43" t="s">
        <v>4275</v>
      </c>
      <c r="T848" s="32">
        <f t="shared" si="608"/>
        <v>25</v>
      </c>
      <c r="U848" s="32" t="str">
        <f t="shared" si="609"/>
        <v>YOZ25</v>
      </c>
    </row>
    <row r="849" spans="5:21" x14ac:dyDescent="0.2">
      <c r="E849" s="32" t="str">
        <f t="shared" ref="E849:H849" si="611">E846</f>
        <v>B</v>
      </c>
      <c r="F849" s="32" t="str">
        <f t="shared" si="611"/>
        <v>O</v>
      </c>
      <c r="G849" s="32" t="str">
        <f t="shared" si="611"/>
        <v>B</v>
      </c>
      <c r="H849" s="33" t="str">
        <f t="shared" si="611"/>
        <v>Evening</v>
      </c>
      <c r="I849" s="41">
        <f>I846+VLOOKUP(H849,Schedule!$B$49:$C$52,2,0)/24/60</f>
        <v>0.92222222222222217</v>
      </c>
      <c r="J849" s="30" t="str">
        <f t="shared" si="601"/>
        <v>BOB</v>
      </c>
      <c r="N849" s="32" t="s">
        <v>42</v>
      </c>
      <c r="O849" s="32" t="s">
        <v>4253</v>
      </c>
      <c r="P849" s="32" t="s">
        <v>41</v>
      </c>
      <c r="Q849" s="32" t="s">
        <v>37</v>
      </c>
      <c r="R849" s="44">
        <v>0.81111111111111112</v>
      </c>
      <c r="S849" s="43" t="s">
        <v>4275</v>
      </c>
      <c r="T849" s="32">
        <f t="shared" si="608"/>
        <v>26</v>
      </c>
      <c r="U849" s="32" t="str">
        <f t="shared" si="609"/>
        <v>YOZ26</v>
      </c>
    </row>
    <row r="850" spans="5:21" x14ac:dyDescent="0.2">
      <c r="E850" s="32" t="str">
        <f t="shared" ref="E850:H850" si="612">E847</f>
        <v>B</v>
      </c>
      <c r="F850" s="32" t="str">
        <f t="shared" si="612"/>
        <v>O</v>
      </c>
      <c r="G850" s="32" t="str">
        <f t="shared" si="612"/>
        <v>A</v>
      </c>
      <c r="H850" s="33" t="str">
        <f t="shared" si="612"/>
        <v>Evening</v>
      </c>
      <c r="I850" s="41">
        <f>I847+VLOOKUP(H850,Schedule!$B$49:$C$52,2,0)/24/60</f>
        <v>0.93333333333333324</v>
      </c>
      <c r="J850" s="30" t="str">
        <f t="shared" si="601"/>
        <v>BOA</v>
      </c>
      <c r="N850" s="32" t="s">
        <v>42</v>
      </c>
      <c r="O850" s="32" t="s">
        <v>4253</v>
      </c>
      <c r="P850" s="32" t="s">
        <v>41</v>
      </c>
      <c r="Q850" s="32" t="s">
        <v>37</v>
      </c>
      <c r="R850" s="44">
        <v>0.85277777777777775</v>
      </c>
      <c r="S850" s="43" t="s">
        <v>4275</v>
      </c>
      <c r="T850" s="32">
        <f t="shared" si="608"/>
        <v>27</v>
      </c>
      <c r="U850" s="32" t="str">
        <f t="shared" si="609"/>
        <v>YOZ27</v>
      </c>
    </row>
    <row r="851" spans="5:21" x14ac:dyDescent="0.2">
      <c r="E851" s="32" t="str">
        <f t="shared" ref="E851:H851" si="613">E848</f>
        <v>B</v>
      </c>
      <c r="F851" s="32" t="str">
        <f t="shared" si="613"/>
        <v>O</v>
      </c>
      <c r="G851" s="32" t="str">
        <f t="shared" si="613"/>
        <v>H</v>
      </c>
      <c r="H851" s="33" t="str">
        <f t="shared" si="613"/>
        <v>Evening</v>
      </c>
      <c r="I851" s="41">
        <f>I848+VLOOKUP(H851,Schedule!$B$49:$C$52,2,0)/24/60</f>
        <v>0.95833333333333315</v>
      </c>
      <c r="J851" s="30" t="str">
        <f t="shared" si="601"/>
        <v>BOH</v>
      </c>
      <c r="N851" s="32" t="s">
        <v>42</v>
      </c>
      <c r="O851" s="32" t="s">
        <v>4253</v>
      </c>
      <c r="P851" s="32" t="s">
        <v>41</v>
      </c>
      <c r="Q851" s="32" t="s">
        <v>37</v>
      </c>
      <c r="R851" s="44">
        <v>0.89444444444444438</v>
      </c>
      <c r="S851" s="43" t="s">
        <v>4275</v>
      </c>
      <c r="T851" s="32">
        <f t="shared" si="608"/>
        <v>28</v>
      </c>
      <c r="U851" s="32" t="str">
        <f t="shared" si="609"/>
        <v>YOZ28</v>
      </c>
    </row>
    <row r="852" spans="5:21" x14ac:dyDescent="0.2">
      <c r="E852" s="32" t="str">
        <f t="shared" ref="E852:H852" si="614">E849</f>
        <v>B</v>
      </c>
      <c r="F852" s="32" t="str">
        <f t="shared" si="614"/>
        <v>O</v>
      </c>
      <c r="G852" s="32" t="str">
        <f t="shared" si="614"/>
        <v>B</v>
      </c>
      <c r="H852" s="33" t="str">
        <f t="shared" si="614"/>
        <v>Evening</v>
      </c>
      <c r="I852" s="41">
        <f>I849+VLOOKUP(H852,Schedule!$B$49:$C$52,2,0)/24/60</f>
        <v>0.9638888888888888</v>
      </c>
      <c r="J852" s="30" t="str">
        <f t="shared" si="601"/>
        <v>BOB</v>
      </c>
      <c r="N852" s="32" t="s">
        <v>42</v>
      </c>
      <c r="O852" s="32" t="s">
        <v>4253</v>
      </c>
      <c r="P852" s="32" t="s">
        <v>41</v>
      </c>
      <c r="Q852" s="32" t="s">
        <v>37</v>
      </c>
      <c r="R852" s="44">
        <v>0.93611111111111101</v>
      </c>
      <c r="S852" s="43" t="s">
        <v>4275</v>
      </c>
      <c r="T852" s="32">
        <f t="shared" si="608"/>
        <v>29</v>
      </c>
      <c r="U852" s="32" t="str">
        <f t="shared" si="609"/>
        <v>YOZ29</v>
      </c>
    </row>
    <row r="853" spans="5:21" x14ac:dyDescent="0.2">
      <c r="E853" s="32" t="str">
        <f t="shared" ref="E853:H853" si="615">E850</f>
        <v>B</v>
      </c>
      <c r="F853" s="32" t="str">
        <f t="shared" si="615"/>
        <v>O</v>
      </c>
      <c r="G853" s="32" t="str">
        <f t="shared" si="615"/>
        <v>A</v>
      </c>
      <c r="H853" s="33" t="str">
        <f t="shared" si="615"/>
        <v>Evening</v>
      </c>
      <c r="I853" s="41">
        <f>I850+VLOOKUP(H853,Schedule!$B$49:$C$52,2,0)/24/60</f>
        <v>0.97499999999999987</v>
      </c>
      <c r="J853" s="30" t="str">
        <f t="shared" si="601"/>
        <v>BOA</v>
      </c>
      <c r="N853" s="32" t="s">
        <v>42</v>
      </c>
      <c r="O853" s="32" t="s">
        <v>4253</v>
      </c>
      <c r="P853" s="32" t="s">
        <v>41</v>
      </c>
      <c r="Q853" s="32" t="s">
        <v>37</v>
      </c>
      <c r="R853" s="44">
        <v>0.97777777777777763</v>
      </c>
      <c r="S853" s="43" t="s">
        <v>4275</v>
      </c>
      <c r="T853" s="32">
        <f t="shared" si="608"/>
        <v>30</v>
      </c>
      <c r="U853" s="32" t="str">
        <f t="shared" si="609"/>
        <v>YOZ30</v>
      </c>
    </row>
  </sheetData>
  <autoFilter ref="N13:S853">
    <sortState ref="N14:S853">
      <sortCondition ref="S13:S853"/>
    </sortState>
  </autoFilter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55"/>
  <sheetViews>
    <sheetView showGridLines="0" zoomScale="85" zoomScaleNormal="85" workbookViewId="0">
      <pane ySplit="5" topLeftCell="A6" activePane="bottomLeft" state="frozen"/>
      <selection activeCell="B61" sqref="B61"/>
      <selection pane="bottomLeft" activeCell="E25" sqref="E25"/>
    </sheetView>
  </sheetViews>
  <sheetFormatPr defaultColWidth="7.85546875" defaultRowHeight="12" x14ac:dyDescent="0.2"/>
  <cols>
    <col min="1" max="1" width="1.42578125" style="34" customWidth="1"/>
    <col min="2" max="3" width="7.85546875" style="34"/>
    <col min="4" max="4" width="6.42578125" style="34" customWidth="1"/>
    <col min="5" max="11" width="11" style="34" customWidth="1"/>
    <col min="12" max="19" width="10" style="34" bestFit="1" customWidth="1"/>
    <col min="20" max="16384" width="7.85546875" style="34"/>
  </cols>
  <sheetData>
    <row r="1" spans="1:13" ht="23.25" x14ac:dyDescent="0.35">
      <c r="A1" s="26" t="s">
        <v>24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ht="15.75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3" ht="18" x14ac:dyDescent="0.25">
      <c r="A3" s="28"/>
      <c r="B3" s="25"/>
      <c r="C3" s="29"/>
      <c r="D3" s="25"/>
      <c r="E3" s="25"/>
      <c r="F3" s="25"/>
      <c r="G3" s="25"/>
      <c r="H3" s="25"/>
      <c r="I3" s="25"/>
      <c r="J3" s="25"/>
      <c r="K3" s="25"/>
      <c r="L3" s="25"/>
      <c r="M3" s="25"/>
    </row>
    <row r="5" spans="1:13" x14ac:dyDescent="0.2">
      <c r="A5" s="35" t="s">
        <v>25</v>
      </c>
    </row>
    <row r="7" spans="1:13" ht="12.75" x14ac:dyDescent="0.2">
      <c r="A7" s="8" t="s">
        <v>26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x14ac:dyDescent="0.2">
      <c r="C8" s="36" t="s">
        <v>27</v>
      </c>
      <c r="E8" s="37" t="s">
        <v>28</v>
      </c>
      <c r="F8" s="37" t="s">
        <v>29</v>
      </c>
      <c r="G8" s="37" t="s">
        <v>30</v>
      </c>
      <c r="H8" s="37" t="s">
        <v>31</v>
      </c>
      <c r="I8" s="37" t="s">
        <v>32</v>
      </c>
      <c r="J8" s="37" t="s">
        <v>33</v>
      </c>
    </row>
    <row r="9" spans="1:13" x14ac:dyDescent="0.2">
      <c r="B9" s="34" t="s">
        <v>34</v>
      </c>
      <c r="C9" s="34">
        <v>20</v>
      </c>
      <c r="E9" s="38">
        <v>0.29166666666666669</v>
      </c>
      <c r="F9" s="38">
        <v>0.2986111111111111</v>
      </c>
      <c r="G9" s="38">
        <v>0.3034722222222222</v>
      </c>
      <c r="H9" s="38">
        <v>0.30763888888888885</v>
      </c>
      <c r="I9" s="38">
        <v>0.3118055555555555</v>
      </c>
      <c r="J9" s="38">
        <v>0.31458333333333327</v>
      </c>
    </row>
    <row r="10" spans="1:13" x14ac:dyDescent="0.2">
      <c r="B10" s="39" t="s">
        <v>35</v>
      </c>
      <c r="C10" s="39">
        <v>30</v>
      </c>
      <c r="D10" s="39"/>
      <c r="E10" s="40">
        <v>0.375</v>
      </c>
      <c r="F10" s="40">
        <v>0.38194444444444442</v>
      </c>
      <c r="G10" s="40">
        <v>0.38680555555555551</v>
      </c>
      <c r="H10" s="40">
        <v>0.39097222222222217</v>
      </c>
      <c r="I10" s="40">
        <v>0.39513888888888882</v>
      </c>
      <c r="J10" s="40">
        <v>0.39791666666666659</v>
      </c>
    </row>
    <row r="11" spans="1:13" x14ac:dyDescent="0.2">
      <c r="B11" s="34" t="s">
        <v>36</v>
      </c>
      <c r="C11" s="34">
        <v>40</v>
      </c>
      <c r="E11" s="38">
        <v>0.70833333333333326</v>
      </c>
      <c r="F11" s="38">
        <v>0.71527777777777768</v>
      </c>
      <c r="G11" s="38">
        <v>0.72013888888888877</v>
      </c>
      <c r="H11" s="38">
        <v>0.72430555555555542</v>
      </c>
      <c r="I11" s="38">
        <v>0.72847222222222208</v>
      </c>
      <c r="J11" s="38">
        <v>0.73124999999999984</v>
      </c>
    </row>
    <row r="12" spans="1:13" x14ac:dyDescent="0.2">
      <c r="B12" s="39" t="s">
        <v>37</v>
      </c>
      <c r="C12" s="39">
        <v>60</v>
      </c>
      <c r="D12" s="39"/>
      <c r="E12" s="40">
        <v>0.79166666666666663</v>
      </c>
      <c r="F12" s="40">
        <v>0.79861111111111105</v>
      </c>
      <c r="G12" s="40">
        <v>0.80347222222222214</v>
      </c>
      <c r="H12" s="40">
        <v>0.8076388888888888</v>
      </c>
      <c r="I12" s="40">
        <v>0.81180555555555545</v>
      </c>
      <c r="J12" s="40">
        <v>0.81458333333333321</v>
      </c>
    </row>
    <row r="13" spans="1:13" x14ac:dyDescent="0.2">
      <c r="B13" s="34" t="s">
        <v>38</v>
      </c>
      <c r="E13" s="38">
        <v>0.95833333333333326</v>
      </c>
      <c r="F13" s="38">
        <v>0.96527777777777768</v>
      </c>
      <c r="G13" s="38">
        <v>0.97013888888888877</v>
      </c>
      <c r="H13" s="38">
        <v>0.97430555555555542</v>
      </c>
      <c r="I13" s="38">
        <v>0.97847222222222208</v>
      </c>
      <c r="J13" s="38">
        <v>0.98124999999999984</v>
      </c>
    </row>
    <row r="15" spans="1:13" ht="12.75" x14ac:dyDescent="0.2">
      <c r="A15" s="8" t="s">
        <v>39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13" x14ac:dyDescent="0.2">
      <c r="C16" s="36" t="s">
        <v>27</v>
      </c>
      <c r="E16" s="37" t="s">
        <v>33</v>
      </c>
      <c r="F16" s="37" t="s">
        <v>32</v>
      </c>
      <c r="G16" s="37" t="s">
        <v>31</v>
      </c>
      <c r="H16" s="37" t="s">
        <v>30</v>
      </c>
      <c r="I16" s="37" t="s">
        <v>29</v>
      </c>
      <c r="J16" s="37" t="s">
        <v>28</v>
      </c>
    </row>
    <row r="17" spans="1:13" x14ac:dyDescent="0.2">
      <c r="B17" s="34" t="s">
        <v>34</v>
      </c>
      <c r="C17" s="34">
        <v>40</v>
      </c>
      <c r="E17" s="38">
        <v>0.29166666666666669</v>
      </c>
      <c r="F17" s="38">
        <v>0.29444444444444445</v>
      </c>
      <c r="G17" s="38">
        <v>0.2986111111111111</v>
      </c>
      <c r="H17" s="38">
        <v>0.30277777777777776</v>
      </c>
      <c r="I17" s="38">
        <v>0.30763888888888885</v>
      </c>
      <c r="J17" s="38">
        <v>0.31458333333333327</v>
      </c>
    </row>
    <row r="18" spans="1:13" x14ac:dyDescent="0.2">
      <c r="B18" s="39" t="s">
        <v>35</v>
      </c>
      <c r="C18" s="39">
        <v>30</v>
      </c>
      <c r="D18" s="39"/>
      <c r="E18" s="40">
        <v>0.375</v>
      </c>
      <c r="F18" s="40">
        <v>0.37777777777777777</v>
      </c>
      <c r="G18" s="40">
        <v>0.38194444444444442</v>
      </c>
      <c r="H18" s="40">
        <v>0.38611111111111107</v>
      </c>
      <c r="I18" s="40">
        <v>0.39097222222222217</v>
      </c>
      <c r="J18" s="40">
        <v>0.39791666666666659</v>
      </c>
    </row>
    <row r="19" spans="1:13" x14ac:dyDescent="0.2">
      <c r="B19" s="34" t="s">
        <v>36</v>
      </c>
      <c r="C19" s="34">
        <v>20</v>
      </c>
      <c r="E19" s="38">
        <v>0.70833333333333326</v>
      </c>
      <c r="F19" s="38">
        <v>0.71111111111111103</v>
      </c>
      <c r="G19" s="38">
        <v>0.71527777777777768</v>
      </c>
      <c r="H19" s="38">
        <v>0.71944444444444433</v>
      </c>
      <c r="I19" s="38">
        <v>0.72430555555555542</v>
      </c>
      <c r="J19" s="38">
        <v>0.73124999999999984</v>
      </c>
    </row>
    <row r="20" spans="1:13" x14ac:dyDescent="0.2">
      <c r="B20" s="39" t="s">
        <v>37</v>
      </c>
      <c r="C20" s="39">
        <v>60</v>
      </c>
      <c r="D20" s="39"/>
      <c r="E20" s="40">
        <v>0.79166666666666663</v>
      </c>
      <c r="F20" s="40">
        <v>0.7944444444444444</v>
      </c>
      <c r="G20" s="40">
        <v>0.79861111111111105</v>
      </c>
      <c r="H20" s="40">
        <v>0.8027777777777777</v>
      </c>
      <c r="I20" s="40">
        <v>0.8076388888888888</v>
      </c>
      <c r="J20" s="40">
        <v>0.81458333333333321</v>
      </c>
    </row>
    <row r="21" spans="1:13" x14ac:dyDescent="0.2">
      <c r="B21" s="34" t="s">
        <v>38</v>
      </c>
      <c r="E21" s="38">
        <v>0.95833333333333326</v>
      </c>
      <c r="F21" s="38">
        <v>0.96111111111111103</v>
      </c>
      <c r="G21" s="38">
        <v>0.96527777777777768</v>
      </c>
      <c r="H21" s="38">
        <v>0.96944444444444433</v>
      </c>
      <c r="I21" s="38">
        <v>0.97430555555555542</v>
      </c>
      <c r="J21" s="38">
        <v>0.98124999999999984</v>
      </c>
    </row>
    <row r="23" spans="1:13" ht="12.75" x14ac:dyDescent="0.2">
      <c r="A23" s="8" t="s">
        <v>40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13" x14ac:dyDescent="0.2">
      <c r="C24" s="36" t="s">
        <v>27</v>
      </c>
      <c r="E24" s="37" t="s">
        <v>41</v>
      </c>
      <c r="F24" s="37" t="s">
        <v>42</v>
      </c>
      <c r="G24" s="37" t="s">
        <v>43</v>
      </c>
      <c r="H24" s="37" t="s">
        <v>44</v>
      </c>
      <c r="I24" s="37" t="s">
        <v>33</v>
      </c>
      <c r="J24" s="37"/>
    </row>
    <row r="25" spans="1:13" x14ac:dyDescent="0.2">
      <c r="A25" s="38"/>
      <c r="B25" s="34" t="s">
        <v>34</v>
      </c>
      <c r="C25" s="34">
        <v>20</v>
      </c>
      <c r="E25" s="38">
        <v>0.29166666666666669</v>
      </c>
      <c r="F25" s="38">
        <v>0.30000000000000004</v>
      </c>
      <c r="G25" s="38">
        <v>0.30555555555555558</v>
      </c>
      <c r="H25" s="38">
        <v>0.30902777777777779</v>
      </c>
      <c r="I25" s="38">
        <v>0.31111111111111112</v>
      </c>
    </row>
    <row r="26" spans="1:13" x14ac:dyDescent="0.2">
      <c r="A26" s="38"/>
      <c r="B26" s="39" t="s">
        <v>35</v>
      </c>
      <c r="C26" s="39">
        <v>30</v>
      </c>
      <c r="D26" s="39"/>
      <c r="E26" s="40">
        <v>0.375</v>
      </c>
      <c r="F26" s="40">
        <v>0.3833333333333333</v>
      </c>
      <c r="G26" s="40">
        <v>0.38888888888888884</v>
      </c>
      <c r="H26" s="40">
        <v>0.39236111111111105</v>
      </c>
      <c r="I26" s="40">
        <v>0.39444444444444438</v>
      </c>
    </row>
    <row r="27" spans="1:13" x14ac:dyDescent="0.2">
      <c r="A27" s="38"/>
      <c r="B27" s="34" t="s">
        <v>36</v>
      </c>
      <c r="C27" s="34">
        <v>40</v>
      </c>
      <c r="E27" s="38">
        <v>0.70833333333333326</v>
      </c>
      <c r="F27" s="38">
        <v>0.71666666666666656</v>
      </c>
      <c r="G27" s="38">
        <v>0.7222222222222221</v>
      </c>
      <c r="H27" s="38">
        <v>0.72569444444444431</v>
      </c>
      <c r="I27" s="38">
        <v>0.72777777777777763</v>
      </c>
    </row>
    <row r="28" spans="1:13" x14ac:dyDescent="0.2">
      <c r="A28" s="38"/>
      <c r="B28" s="39" t="s">
        <v>37</v>
      </c>
      <c r="C28" s="39">
        <v>60</v>
      </c>
      <c r="D28" s="39"/>
      <c r="E28" s="40">
        <v>0.79166666666666663</v>
      </c>
      <c r="F28" s="40">
        <v>0.79999999999999993</v>
      </c>
      <c r="G28" s="40">
        <v>0.80555555555555547</v>
      </c>
      <c r="H28" s="40">
        <v>0.80902777777777768</v>
      </c>
      <c r="I28" s="40">
        <v>0.81111111111111101</v>
      </c>
    </row>
    <row r="29" spans="1:13" x14ac:dyDescent="0.2">
      <c r="A29" s="38"/>
      <c r="B29" s="34" t="s">
        <v>38</v>
      </c>
      <c r="E29" s="38">
        <v>0.95833333333333326</v>
      </c>
      <c r="F29" s="38">
        <v>0.96666666666666656</v>
      </c>
      <c r="G29" s="38">
        <v>0.9722222222222221</v>
      </c>
      <c r="H29" s="38">
        <v>0.97569444444444431</v>
      </c>
      <c r="I29" s="38">
        <v>0.97777777777777763</v>
      </c>
    </row>
    <row r="31" spans="1:13" ht="12.75" x14ac:dyDescent="0.2">
      <c r="A31" s="8" t="s">
        <v>45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</row>
    <row r="32" spans="1:13" x14ac:dyDescent="0.2">
      <c r="C32" s="36" t="s">
        <v>27</v>
      </c>
      <c r="E32" s="37" t="s">
        <v>33</v>
      </c>
      <c r="F32" s="37" t="s">
        <v>44</v>
      </c>
      <c r="G32" s="37" t="s">
        <v>43</v>
      </c>
      <c r="H32" s="37" t="s">
        <v>42</v>
      </c>
      <c r="I32" s="37" t="s">
        <v>41</v>
      </c>
      <c r="J32" s="37"/>
    </row>
    <row r="33" spans="1:13" x14ac:dyDescent="0.2">
      <c r="B33" s="34" t="s">
        <v>34</v>
      </c>
      <c r="C33" s="34">
        <v>40</v>
      </c>
      <c r="E33" s="38">
        <v>0.29166666666666669</v>
      </c>
      <c r="F33" s="38">
        <v>0.29375000000000001</v>
      </c>
      <c r="G33" s="38">
        <v>0.29722222222222222</v>
      </c>
      <c r="H33" s="38">
        <v>0.30277777777777776</v>
      </c>
      <c r="I33" s="38">
        <v>0.31111111111111112</v>
      </c>
    </row>
    <row r="34" spans="1:13" x14ac:dyDescent="0.2">
      <c r="B34" s="39" t="s">
        <v>35</v>
      </c>
      <c r="C34" s="39">
        <v>30</v>
      </c>
      <c r="D34" s="39"/>
      <c r="E34" s="40">
        <v>0.375</v>
      </c>
      <c r="F34" s="40">
        <v>0.37708333333333333</v>
      </c>
      <c r="G34" s="40">
        <v>0.38055555555555554</v>
      </c>
      <c r="H34" s="40">
        <v>0.38611111111111107</v>
      </c>
      <c r="I34" s="40">
        <v>0.39444444444444438</v>
      </c>
    </row>
    <row r="35" spans="1:13" x14ac:dyDescent="0.2">
      <c r="B35" s="34" t="s">
        <v>36</v>
      </c>
      <c r="C35" s="34">
        <v>20</v>
      </c>
      <c r="E35" s="38">
        <v>0.70833333333333326</v>
      </c>
      <c r="F35" s="38">
        <v>0.71041666666666659</v>
      </c>
      <c r="G35" s="38">
        <v>0.7138888888888888</v>
      </c>
      <c r="H35" s="38">
        <v>0.71944444444444433</v>
      </c>
      <c r="I35" s="38">
        <v>0.72777777777777763</v>
      </c>
    </row>
    <row r="36" spans="1:13" x14ac:dyDescent="0.2">
      <c r="B36" s="39" t="s">
        <v>37</v>
      </c>
      <c r="C36" s="39">
        <v>60</v>
      </c>
      <c r="D36" s="39"/>
      <c r="E36" s="40">
        <v>0.79166666666666663</v>
      </c>
      <c r="F36" s="40">
        <v>0.79374999999999996</v>
      </c>
      <c r="G36" s="40">
        <v>0.79722222222222217</v>
      </c>
      <c r="H36" s="40">
        <v>0.8027777777777777</v>
      </c>
      <c r="I36" s="40">
        <v>0.81111111111111101</v>
      </c>
    </row>
    <row r="37" spans="1:13" x14ac:dyDescent="0.2">
      <c r="B37" s="34" t="s">
        <v>38</v>
      </c>
      <c r="E37" s="38">
        <v>0.95833333333333326</v>
      </c>
      <c r="F37" s="38">
        <v>0.96041666666666659</v>
      </c>
      <c r="G37" s="38">
        <v>0.9638888888888888</v>
      </c>
      <c r="H37" s="38">
        <v>0.96944444444444433</v>
      </c>
      <c r="I37" s="38">
        <v>0.97777777777777763</v>
      </c>
    </row>
    <row r="39" spans="1:13" ht="12.75" x14ac:dyDescent="0.2">
      <c r="A39" s="8" t="s">
        <v>46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 x14ac:dyDescent="0.2">
      <c r="C40" s="36" t="s">
        <v>27</v>
      </c>
      <c r="E40" s="37" t="s">
        <v>47</v>
      </c>
      <c r="F40" s="37" t="s">
        <v>48</v>
      </c>
      <c r="G40" s="37" t="s">
        <v>33</v>
      </c>
      <c r="H40" s="37"/>
      <c r="I40" s="37"/>
      <c r="J40" s="37"/>
    </row>
    <row r="41" spans="1:13" x14ac:dyDescent="0.2">
      <c r="A41" s="38"/>
      <c r="B41" s="34" t="s">
        <v>34</v>
      </c>
      <c r="C41" s="34">
        <v>20</v>
      </c>
      <c r="E41" s="38">
        <v>0.29166666666666669</v>
      </c>
      <c r="F41" s="38">
        <v>0.30277777777777781</v>
      </c>
      <c r="G41" s="38">
        <v>0.30833333333333335</v>
      </c>
      <c r="H41" s="38"/>
    </row>
    <row r="42" spans="1:13" x14ac:dyDescent="0.2">
      <c r="A42" s="38"/>
      <c r="B42" s="39" t="s">
        <v>35</v>
      </c>
      <c r="C42" s="39">
        <v>30</v>
      </c>
      <c r="D42" s="39"/>
      <c r="E42" s="40">
        <v>0.375</v>
      </c>
      <c r="F42" s="40">
        <v>0.38611111111111113</v>
      </c>
      <c r="G42" s="40">
        <v>0.39166666666666666</v>
      </c>
      <c r="H42" s="38"/>
    </row>
    <row r="43" spans="1:13" x14ac:dyDescent="0.2">
      <c r="A43" s="38"/>
      <c r="B43" s="34" t="s">
        <v>36</v>
      </c>
      <c r="C43" s="34">
        <v>40</v>
      </c>
      <c r="E43" s="38">
        <v>0.70833333333333326</v>
      </c>
      <c r="F43" s="38">
        <v>0.71944444444444433</v>
      </c>
      <c r="G43" s="38">
        <v>0.72499999999999987</v>
      </c>
      <c r="H43" s="38"/>
    </row>
    <row r="44" spans="1:13" x14ac:dyDescent="0.2">
      <c r="A44" s="38"/>
      <c r="B44" s="39" t="s">
        <v>37</v>
      </c>
      <c r="C44" s="39">
        <v>60</v>
      </c>
      <c r="D44" s="39"/>
      <c r="E44" s="40">
        <v>0.79166666666666663</v>
      </c>
      <c r="F44" s="40">
        <v>0.8027777777777777</v>
      </c>
      <c r="G44" s="40">
        <v>0.80833333333333324</v>
      </c>
      <c r="H44" s="38"/>
    </row>
    <row r="45" spans="1:13" x14ac:dyDescent="0.2">
      <c r="A45" s="38"/>
      <c r="B45" s="34" t="s">
        <v>38</v>
      </c>
      <c r="E45" s="38">
        <v>0.95833333333333326</v>
      </c>
      <c r="F45" s="38">
        <v>0.96944444444444433</v>
      </c>
      <c r="G45" s="38">
        <v>0.97499999999999987</v>
      </c>
      <c r="H45" s="38"/>
    </row>
    <row r="47" spans="1:13" ht="12.75" x14ac:dyDescent="0.2">
      <c r="A47" s="8" t="s">
        <v>49</v>
      </c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 x14ac:dyDescent="0.2">
      <c r="C48" s="36" t="s">
        <v>27</v>
      </c>
      <c r="E48" s="37" t="s">
        <v>33</v>
      </c>
      <c r="F48" s="37" t="s">
        <v>48</v>
      </c>
      <c r="G48" s="37" t="s">
        <v>47</v>
      </c>
      <c r="H48" s="37"/>
      <c r="I48" s="37"/>
      <c r="J48" s="37"/>
    </row>
    <row r="49" spans="2:7" x14ac:dyDescent="0.2">
      <c r="B49" s="34" t="s">
        <v>34</v>
      </c>
      <c r="C49" s="34">
        <v>40</v>
      </c>
      <c r="E49" s="38">
        <v>0.29166666666666669</v>
      </c>
      <c r="F49" s="38">
        <v>0.29722222222222222</v>
      </c>
      <c r="G49" s="38">
        <v>0.30833333333333335</v>
      </c>
    </row>
    <row r="50" spans="2:7" x14ac:dyDescent="0.2">
      <c r="B50" s="39" t="s">
        <v>35</v>
      </c>
      <c r="C50" s="39">
        <v>30</v>
      </c>
      <c r="D50" s="39"/>
      <c r="E50" s="40">
        <v>0.375</v>
      </c>
      <c r="F50" s="40">
        <v>0.38055555555555554</v>
      </c>
      <c r="G50" s="40">
        <v>0.39166666666666666</v>
      </c>
    </row>
    <row r="51" spans="2:7" x14ac:dyDescent="0.2">
      <c r="B51" s="34" t="s">
        <v>36</v>
      </c>
      <c r="C51" s="34">
        <v>20</v>
      </c>
      <c r="E51" s="38">
        <v>0.70833333333333326</v>
      </c>
      <c r="F51" s="38">
        <v>0.7138888888888888</v>
      </c>
      <c r="G51" s="38">
        <v>0.72499999999999987</v>
      </c>
    </row>
    <row r="52" spans="2:7" x14ac:dyDescent="0.2">
      <c r="B52" s="39" t="s">
        <v>37</v>
      </c>
      <c r="C52" s="39">
        <v>60</v>
      </c>
      <c r="D52" s="39"/>
      <c r="E52" s="40">
        <v>0.79166666666666663</v>
      </c>
      <c r="F52" s="40">
        <v>0.79722222222222217</v>
      </c>
      <c r="G52" s="40">
        <v>0.80833333333333324</v>
      </c>
    </row>
    <row r="53" spans="2:7" x14ac:dyDescent="0.2">
      <c r="B53" s="34" t="s">
        <v>38</v>
      </c>
      <c r="E53" s="38">
        <v>0.95833333333333326</v>
      </c>
      <c r="F53" s="38">
        <v>0.9638888888888888</v>
      </c>
      <c r="G53" s="38">
        <v>0.97499999999999987</v>
      </c>
    </row>
    <row r="55" spans="2:7" x14ac:dyDescent="0.2">
      <c r="B55" s="34" t="s">
        <v>50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AD4207"/>
  <sheetViews>
    <sheetView tabSelected="1" zoomScale="85" zoomScaleNormal="85" workbookViewId="0">
      <pane ySplit="3" topLeftCell="A4" activePane="bottomLeft" state="frozen"/>
      <selection activeCell="B61" sqref="B61"/>
      <selection pane="bottomLeft" activeCell="A4" sqref="A4"/>
    </sheetView>
  </sheetViews>
  <sheetFormatPr defaultColWidth="7.85546875" defaultRowHeight="12" x14ac:dyDescent="0.2"/>
  <cols>
    <col min="1" max="1" width="28.42578125" style="34" bestFit="1" customWidth="1"/>
    <col min="2" max="6" width="7.85546875" style="34"/>
    <col min="7" max="7" width="13.42578125" style="34" bestFit="1" customWidth="1"/>
    <col min="8" max="8" width="9.7109375" style="34" bestFit="1" customWidth="1"/>
    <col min="9" max="15" width="7.85546875" style="34"/>
    <col min="16" max="16" width="9.85546875" style="34" bestFit="1" customWidth="1"/>
    <col min="17" max="16384" width="7.85546875" style="34"/>
  </cols>
  <sheetData>
    <row r="1" spans="1:30" ht="23.25" x14ac:dyDescent="0.35">
      <c r="A1" s="26" t="s">
        <v>24</v>
      </c>
      <c r="B1" s="25"/>
      <c r="C1" s="25"/>
      <c r="D1" s="25"/>
      <c r="E1" s="25"/>
      <c r="F1" s="25"/>
      <c r="G1" s="25"/>
      <c r="H1" s="25"/>
      <c r="I1" s="25"/>
      <c r="J1" s="25"/>
      <c r="O1" s="42">
        <v>0.29375000000000001</v>
      </c>
    </row>
    <row r="2" spans="1:30" ht="15.75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O2" s="42">
        <v>0.31736111111111115</v>
      </c>
    </row>
    <row r="3" spans="1:30" ht="18" x14ac:dyDescent="0.25">
      <c r="A3" s="28"/>
      <c r="B3" s="25"/>
      <c r="C3" s="29"/>
      <c r="D3" s="25"/>
      <c r="E3" s="25"/>
      <c r="F3" s="25"/>
      <c r="G3" s="25"/>
      <c r="H3" s="25"/>
      <c r="I3" s="25"/>
      <c r="J3" s="25"/>
      <c r="O3" s="42">
        <f>O2-O1</f>
        <v>2.3611111111111138E-2</v>
      </c>
    </row>
    <row r="5" spans="1:30" x14ac:dyDescent="0.2">
      <c r="A5" s="36" t="s">
        <v>51</v>
      </c>
    </row>
    <row r="6" spans="1:30" x14ac:dyDescent="0.2">
      <c r="A6" s="36"/>
    </row>
    <row r="7" spans="1:30" x14ac:dyDescent="0.2">
      <c r="G7" s="34" t="s">
        <v>4287</v>
      </c>
      <c r="H7" s="34" t="s">
        <v>4288</v>
      </c>
      <c r="I7" s="34" t="s">
        <v>4289</v>
      </c>
      <c r="J7" s="34" t="s">
        <v>4291</v>
      </c>
      <c r="K7" s="34" t="s">
        <v>4292</v>
      </c>
      <c r="L7" s="34" t="s">
        <v>4290</v>
      </c>
      <c r="M7" s="34" t="s">
        <v>4285</v>
      </c>
      <c r="O7" s="34" t="s">
        <v>4295</v>
      </c>
      <c r="P7" s="34" t="s">
        <v>4296</v>
      </c>
      <c r="Q7" s="34" t="s">
        <v>4297</v>
      </c>
      <c r="X7" s="34" t="s">
        <v>4266</v>
      </c>
      <c r="Y7" s="34" t="s">
        <v>4270</v>
      </c>
      <c r="Z7" s="34">
        <v>6</v>
      </c>
      <c r="AA7" s="34">
        <v>7</v>
      </c>
      <c r="AB7" s="34">
        <v>8</v>
      </c>
      <c r="AC7" s="34">
        <v>9</v>
      </c>
      <c r="AD7" s="34">
        <v>10</v>
      </c>
    </row>
    <row r="8" spans="1:30" ht="12.75" x14ac:dyDescent="0.2">
      <c r="A8" s="34" t="s">
        <v>1326</v>
      </c>
      <c r="B8" s="34" t="e">
        <f>SEARCH("PM",A8)</f>
        <v>#VALUE!</v>
      </c>
      <c r="C8" s="34">
        <f>SEARCH("AM",A8)</f>
        <v>11</v>
      </c>
      <c r="D8" s="34">
        <f>IFERROR(B8,C8)</f>
        <v>11</v>
      </c>
      <c r="E8" s="34" t="str">
        <f>IFERROR(MID(A8,D8-5,1)," ")</f>
        <v xml:space="preserve"> </v>
      </c>
      <c r="F8" s="34" t="str">
        <f>MID(A8,IF(E8="1",D8-5,D8-4),IF(E8="1",7,6))</f>
        <v>7:03AM</v>
      </c>
      <c r="G8" s="34" t="str">
        <f>TRIM(SUBSTITUTE(A8,TEXT(M8,"h:mmAM/PM"),""))</f>
        <v>6/Nov B/I/A</v>
      </c>
      <c r="H8" s="34" t="b">
        <f>OR(LEFT(G8,1)="Y",LEFT(G8,1)="B",LEFT(G8,1)="R")</f>
        <v>0</v>
      </c>
      <c r="I8" s="34" t="str">
        <f>IF(H8,LEFT(G8,FIND(" ",G8)-1),MID(G8,FIND(" ",G8)+1,9))</f>
        <v>B/I/A</v>
      </c>
      <c r="J8" s="34" t="str">
        <f>TRIM(SUBSTITUTE(G8,I8,""))</f>
        <v>6/Nov</v>
      </c>
      <c r="K8" s="34">
        <f>LEFT(J8,2-ISERROR(1*MID(J8,2,1)))*1</f>
        <v>6</v>
      </c>
      <c r="L8" s="34" t="str">
        <f>IF(LEN(I8)=3,I8,LEFT(I8,1)&amp;MID(I8,3,1)&amp;RIGHT(I8,1))</f>
        <v>BIA</v>
      </c>
      <c r="M8" s="42">
        <f>TIMEVALUE(SUBSTITUTE(SUBSTITUTE(F8,"P"," P"),"A"," A"))</f>
        <v>0.29375000000000001</v>
      </c>
      <c r="N8" s="34">
        <f>1+(L8=L7)*(K8=K7)*N7</f>
        <v>1</v>
      </c>
      <c r="O8" s="34" t="str">
        <f>L8&amp;N8</f>
        <v>BIA1</v>
      </c>
      <c r="P8" s="44">
        <f>INDEX(Workings!$R$14:$R$853,MATCH(O8,Workings!$U$14:$U$853,0))</f>
        <v>0.29166666666666669</v>
      </c>
      <c r="Q8" s="34">
        <f>ROUND((M8-P8)*60*24,5)</f>
        <v>3</v>
      </c>
      <c r="S8" s="34" t="s">
        <v>4270</v>
      </c>
      <c r="T8" s="45">
        <f>AVERAGEIFS($Q$8:$Q$4207,$L$8:$L$4207,S8)</f>
        <v>7.9</v>
      </c>
      <c r="W8" s="34">
        <v>1</v>
      </c>
      <c r="X8" s="34" t="str">
        <f>X$7&amp;$W8</f>
        <v>YIZ1</v>
      </c>
      <c r="Y8" s="34" t="str">
        <f>Y$7&amp;$W8</f>
        <v>YIH1</v>
      </c>
      <c r="Z8" s="46">
        <f t="shared" ref="Z8:AD17" si="0">SUMIFS($M$8:$M$4207,$O$8:$O$4207,$Y8,$K$8:$K$4207,Z$7)-SUMIFS($M$8:$M$4207,$O$8:$O$4207,$X8,$K$8:$K$4207,Z$7)</f>
        <v>2.5000000000000022E-2</v>
      </c>
      <c r="AA8" s="46">
        <f t="shared" si="0"/>
        <v>2.4305555555555525E-2</v>
      </c>
      <c r="AB8" s="46">
        <f t="shared" si="0"/>
        <v>2.7083333333333293E-2</v>
      </c>
      <c r="AC8" s="46">
        <f t="shared" si="0"/>
        <v>2.2222222222222199E-2</v>
      </c>
      <c r="AD8" s="46">
        <f t="shared" si="0"/>
        <v>2.2222222222222199E-2</v>
      </c>
    </row>
    <row r="9" spans="1:30" ht="12.75" x14ac:dyDescent="0.2">
      <c r="A9" s="34" t="s">
        <v>1771</v>
      </c>
      <c r="B9" s="34" t="e">
        <f>SEARCH("PM",A9)</f>
        <v>#VALUE!</v>
      </c>
      <c r="C9" s="34">
        <f>SEARCH("AM",A9)</f>
        <v>11</v>
      </c>
      <c r="D9" s="34">
        <f>IFERROR(B9,C9)</f>
        <v>11</v>
      </c>
      <c r="E9" s="34" t="str">
        <f>IFERROR(MID(A9,D9-5,1)," ")</f>
        <v xml:space="preserve"> </v>
      </c>
      <c r="F9" s="34" t="str">
        <f>MID(A9,IF(E9="1",D9-5,D9-4),IF(E9="1",7,6))</f>
        <v>7:30AM</v>
      </c>
      <c r="G9" s="34" t="str">
        <f>TRIM(SUBSTITUTE(A9,TEXT(M9,"h:mmAM/PM"),""))</f>
        <v>B/I/A 6/Nov</v>
      </c>
      <c r="H9" s="34" t="b">
        <f>OR(LEFT(G9,1)="Y",LEFT(G9,1)="B",LEFT(G9,1)="R")</f>
        <v>1</v>
      </c>
      <c r="I9" s="34" t="str">
        <f>IF(H9,LEFT(G9,FIND(" ",G9)-1),MID(G9,FIND(" ",G9)+1,9))</f>
        <v>B/I/A</v>
      </c>
      <c r="J9" s="34" t="str">
        <f>TRIM(SUBSTITUTE(G9,I9,""))</f>
        <v>6/Nov</v>
      </c>
      <c r="K9" s="34">
        <f>LEFT(J9,2-ISERROR(1*MID(J9,2,1)))*1</f>
        <v>6</v>
      </c>
      <c r="L9" s="34" t="str">
        <f>IF(LEN(I9)=3,I9,LEFT(I9,1)&amp;MID(I9,3,1)&amp;RIGHT(I9,1))</f>
        <v>BIA</v>
      </c>
      <c r="M9" s="42">
        <f>TIMEVALUE(SUBSTITUTE(SUBSTITUTE(F9,"P"," P"),"A"," A"))</f>
        <v>0.3125</v>
      </c>
      <c r="N9" s="34">
        <f t="shared" ref="N9:N72" si="1">1+(L9=L8)*(K9=K8)*N8</f>
        <v>2</v>
      </c>
      <c r="O9" s="34" t="str">
        <f t="shared" ref="O9:O72" si="2">L9&amp;N9</f>
        <v>BIA2</v>
      </c>
      <c r="P9" s="44">
        <f>INDEX(Workings!$R$14:$R$853,MATCH(O9,Workings!$U$14:$U$853,0))</f>
        <v>0.30555555555555558</v>
      </c>
      <c r="Q9" s="34">
        <f t="shared" ref="Q9:Q72" si="3">ROUND((M9-P9)*60*24,5)</f>
        <v>10</v>
      </c>
      <c r="S9" s="34" t="s">
        <v>4259</v>
      </c>
      <c r="T9" s="45">
        <f>AVERAGEIFS($Q$8:$Q$4207,$L$8:$L$4207,S9)</f>
        <v>7.8933333333333335</v>
      </c>
      <c r="W9" s="34">
        <f>+W8+1</f>
        <v>2</v>
      </c>
      <c r="X9" s="34" t="str">
        <f t="shared" ref="X9:Y37" si="4">X$7&amp;$W9</f>
        <v>YIZ2</v>
      </c>
      <c r="Y9" s="34" t="str">
        <f t="shared" si="4"/>
        <v>YIH2</v>
      </c>
      <c r="Z9" s="46">
        <f t="shared" si="0"/>
        <v>2.0138888888888873E-2</v>
      </c>
      <c r="AA9" s="46">
        <f t="shared" si="0"/>
        <v>1.8750000000000044E-2</v>
      </c>
      <c r="AB9" s="46">
        <f t="shared" si="0"/>
        <v>2.2916666666666696E-2</v>
      </c>
      <c r="AC9" s="46">
        <f t="shared" si="0"/>
        <v>2.4999999999999967E-2</v>
      </c>
      <c r="AD9" s="46">
        <f t="shared" si="0"/>
        <v>2.2916666666666641E-2</v>
      </c>
    </row>
    <row r="10" spans="1:30" ht="12.75" x14ac:dyDescent="0.2">
      <c r="A10" s="34" t="s">
        <v>2668</v>
      </c>
      <c r="B10" s="34" t="e">
        <f>SEARCH("PM",A10)</f>
        <v>#VALUE!</v>
      </c>
      <c r="C10" s="34">
        <f>SEARCH("AM",A10)</f>
        <v>11</v>
      </c>
      <c r="D10" s="34">
        <f>IFERROR(B10,C10)</f>
        <v>11</v>
      </c>
      <c r="E10" s="34" t="str">
        <f>IFERROR(MID(A10,D10-5,1)," ")</f>
        <v xml:space="preserve"> </v>
      </c>
      <c r="F10" s="34" t="str">
        <f>MID(A10,IF(E10="1",D10-5,D10-4),IF(E10="1",7,6))</f>
        <v>7:45AM</v>
      </c>
      <c r="G10" s="34" t="str">
        <f>TRIM(SUBSTITUTE(A10,TEXT(M10,"h:mmAM/PM"),""))</f>
        <v>B:I:A 6/Nov</v>
      </c>
      <c r="H10" s="34" t="b">
        <f>OR(LEFT(G10,1)="Y",LEFT(G10,1)="B",LEFT(G10,1)="R")</f>
        <v>1</v>
      </c>
      <c r="I10" s="34" t="str">
        <f>IF(H10,LEFT(G10,FIND(" ",G10)-1),MID(G10,FIND(" ",G10)+1,9))</f>
        <v>B:I:A</v>
      </c>
      <c r="J10" s="34" t="str">
        <f>TRIM(SUBSTITUTE(G10,I10,""))</f>
        <v>6/Nov</v>
      </c>
      <c r="K10" s="34">
        <f>LEFT(J10,2-ISERROR(1*MID(J10,2,1)))*1</f>
        <v>6</v>
      </c>
      <c r="L10" s="34" t="str">
        <f>IF(LEN(I10)=3,I10,LEFT(I10,1)&amp;MID(I10,3,1)&amp;RIGHT(I10,1))</f>
        <v>BIA</v>
      </c>
      <c r="M10" s="42">
        <f>TIMEVALUE(SUBSTITUTE(SUBSTITUTE(F10,"P"," P"),"A"," A"))</f>
        <v>0.32291666666666669</v>
      </c>
      <c r="N10" s="34">
        <f t="shared" si="1"/>
        <v>3</v>
      </c>
      <c r="O10" s="34" t="str">
        <f t="shared" si="2"/>
        <v>BIA3</v>
      </c>
      <c r="P10" s="44">
        <f>INDEX(Workings!$R$14:$R$853,MATCH(O10,Workings!$U$14:$U$853,0))</f>
        <v>0.31944444444444448</v>
      </c>
      <c r="Q10" s="34">
        <f t="shared" si="3"/>
        <v>5</v>
      </c>
      <c r="S10" s="34" t="s">
        <v>4265</v>
      </c>
      <c r="T10" s="45">
        <f>AVERAGEIFS($Q$8:$Q$4207,$L$8:$L$4207,S10)</f>
        <v>7.8666666666666663</v>
      </c>
      <c r="W10" s="34">
        <f t="shared" ref="W10:W54" si="5">+W9+1</f>
        <v>3</v>
      </c>
      <c r="X10" s="34" t="str">
        <f t="shared" si="4"/>
        <v>YIZ3</v>
      </c>
      <c r="Y10" s="34" t="str">
        <f t="shared" si="4"/>
        <v>YIH3</v>
      </c>
      <c r="Z10" s="46">
        <f t="shared" si="0"/>
        <v>2.0833333333333259E-2</v>
      </c>
      <c r="AA10" s="46">
        <f t="shared" si="0"/>
        <v>2.3611111111111083E-2</v>
      </c>
      <c r="AB10" s="46">
        <f t="shared" si="0"/>
        <v>2.0138888888888873E-2</v>
      </c>
      <c r="AC10" s="46">
        <f t="shared" si="0"/>
        <v>2.2916666666666696E-2</v>
      </c>
      <c r="AD10" s="46">
        <f t="shared" si="0"/>
        <v>2.2222222222222143E-2</v>
      </c>
    </row>
    <row r="11" spans="1:30" ht="12.75" x14ac:dyDescent="0.2">
      <c r="A11" s="34" t="s">
        <v>3948</v>
      </c>
      <c r="B11" s="34" t="e">
        <f>SEARCH("PM",A11)</f>
        <v>#VALUE!</v>
      </c>
      <c r="C11" s="34">
        <f>SEARCH("AM",A11)</f>
        <v>11</v>
      </c>
      <c r="D11" s="34">
        <f>IFERROR(B11,C11)</f>
        <v>11</v>
      </c>
      <c r="E11" s="34" t="str">
        <f>IFERROR(MID(A11,D11-5,1)," ")</f>
        <v xml:space="preserve"> </v>
      </c>
      <c r="F11" s="34" t="str">
        <f>MID(A11,IF(E11="1",D11-5,D11-4),IF(E11="1",7,6))</f>
        <v>8:06AM</v>
      </c>
      <c r="G11" s="34" t="str">
        <f>TRIM(SUBSTITUTE(A11,TEXT(M11,"h:mmAM/PM"),""))</f>
        <v>B/I/A 6/Nov</v>
      </c>
      <c r="H11" s="34" t="b">
        <f>OR(LEFT(G11,1)="Y",LEFT(G11,1)="B",LEFT(G11,1)="R")</f>
        <v>1</v>
      </c>
      <c r="I11" s="34" t="str">
        <f>IF(H11,LEFT(G11,FIND(" ",G11)-1),MID(G11,FIND(" ",G11)+1,9))</f>
        <v>B/I/A</v>
      </c>
      <c r="J11" s="34" t="str">
        <f>TRIM(SUBSTITUTE(G11,I11,""))</f>
        <v>6/Nov</v>
      </c>
      <c r="K11" s="34">
        <f>LEFT(J11,2-ISERROR(1*MID(J11,2,1)))*1</f>
        <v>6</v>
      </c>
      <c r="L11" s="34" t="str">
        <f>IF(LEN(I11)=3,I11,LEFT(I11,1)&amp;MID(I11,3,1)&amp;RIGHT(I11,1))</f>
        <v>BIA</v>
      </c>
      <c r="M11" s="42">
        <f>TIMEVALUE(SUBSTITUTE(SUBSTITUTE(F11,"P"," P"),"A"," A"))</f>
        <v>0.33749999999999997</v>
      </c>
      <c r="N11" s="34">
        <f t="shared" si="1"/>
        <v>4</v>
      </c>
      <c r="O11" s="34" t="str">
        <f t="shared" si="2"/>
        <v>BIA4</v>
      </c>
      <c r="P11" s="44">
        <f>INDEX(Workings!$R$14:$R$853,MATCH(O11,Workings!$U$14:$U$853,0))</f>
        <v>0.33333333333333337</v>
      </c>
      <c r="Q11" s="34">
        <f t="shared" si="3"/>
        <v>6</v>
      </c>
      <c r="S11" s="34" t="s">
        <v>4258</v>
      </c>
      <c r="T11" s="45">
        <f>AVERAGEIFS($Q$8:$Q$4207,$L$8:$L$4207,S11)</f>
        <v>7.36</v>
      </c>
      <c r="W11" s="34">
        <f t="shared" si="5"/>
        <v>4</v>
      </c>
      <c r="X11" s="34" t="str">
        <f t="shared" si="4"/>
        <v>YIZ4</v>
      </c>
      <c r="Y11" s="34" t="str">
        <f t="shared" si="4"/>
        <v>YIH4</v>
      </c>
      <c r="Z11" s="46">
        <f t="shared" si="0"/>
        <v>2.1527777777777757E-2</v>
      </c>
      <c r="AA11" s="46">
        <f t="shared" si="0"/>
        <v>2.1527777777777757E-2</v>
      </c>
      <c r="AB11" s="46">
        <f t="shared" si="0"/>
        <v>2.6388888888888906E-2</v>
      </c>
      <c r="AC11" s="46">
        <f t="shared" si="0"/>
        <v>2.2222222222222199E-2</v>
      </c>
      <c r="AD11" s="46">
        <f t="shared" si="0"/>
        <v>2.2916666666666696E-2</v>
      </c>
    </row>
    <row r="12" spans="1:30" ht="12.75" x14ac:dyDescent="0.2">
      <c r="A12" s="34" t="s">
        <v>1961</v>
      </c>
      <c r="B12" s="34" t="e">
        <f>SEARCH("PM",A12)</f>
        <v>#VALUE!</v>
      </c>
      <c r="C12" s="34">
        <f>SEARCH("AM",A12)</f>
        <v>5</v>
      </c>
      <c r="D12" s="34">
        <f>IFERROR(B12,C12)</f>
        <v>5</v>
      </c>
      <c r="E12" s="34" t="str">
        <f>IFERROR(MID(A12,D12-5,1)," ")</f>
        <v xml:space="preserve"> </v>
      </c>
      <c r="F12" s="34" t="str">
        <f>MID(A12,IF(E12="1",D12-5,D12-4),IF(E12="1",7,6))</f>
        <v>8:25AM</v>
      </c>
      <c r="G12" s="34" t="str">
        <f>TRIM(SUBSTITUTE(A12,TEXT(M12,"h:mmAM/PM"),""))</f>
        <v>B:I:A 6/Nov</v>
      </c>
      <c r="H12" s="34" t="b">
        <f>OR(LEFT(G12,1)="Y",LEFT(G12,1)="B",LEFT(G12,1)="R")</f>
        <v>1</v>
      </c>
      <c r="I12" s="34" t="str">
        <f>IF(H12,LEFT(G12,FIND(" ",G12)-1),MID(G12,FIND(" ",G12)+1,9))</f>
        <v>B:I:A</v>
      </c>
      <c r="J12" s="34" t="str">
        <f>TRIM(SUBSTITUTE(G12,I12,""))</f>
        <v>6/Nov</v>
      </c>
      <c r="K12" s="34">
        <f>LEFT(J12,2-ISERROR(1*MID(J12,2,1)))*1</f>
        <v>6</v>
      </c>
      <c r="L12" s="34" t="str">
        <f>IF(LEN(I12)=3,I12,LEFT(I12,1)&amp;MID(I12,3,1)&amp;RIGHT(I12,1))</f>
        <v>BIA</v>
      </c>
      <c r="M12" s="42">
        <f>TIMEVALUE(SUBSTITUTE(SUBSTITUTE(F12,"P"," P"),"A"," A"))</f>
        <v>0.35069444444444442</v>
      </c>
      <c r="N12" s="34">
        <f t="shared" si="1"/>
        <v>5</v>
      </c>
      <c r="O12" s="34" t="str">
        <f t="shared" si="2"/>
        <v>BIA5</v>
      </c>
      <c r="P12" s="44">
        <f>INDEX(Workings!$R$14:$R$853,MATCH(O12,Workings!$U$14:$U$853,0))</f>
        <v>0.34722222222222227</v>
      </c>
      <c r="Q12" s="34">
        <f t="shared" si="3"/>
        <v>5</v>
      </c>
      <c r="S12" s="34" t="s">
        <v>4275</v>
      </c>
      <c r="T12" s="45">
        <f>AVERAGEIFS($Q$8:$Q$4207,$L$8:$L$4207,S12)</f>
        <v>7.1</v>
      </c>
      <c r="W12" s="34">
        <f t="shared" si="5"/>
        <v>5</v>
      </c>
      <c r="X12" s="34" t="str">
        <f t="shared" si="4"/>
        <v>YIZ5</v>
      </c>
      <c r="Y12" s="34" t="str">
        <f t="shared" si="4"/>
        <v>YIH5</v>
      </c>
      <c r="Z12" s="46">
        <f t="shared" si="0"/>
        <v>2.6388888888888851E-2</v>
      </c>
      <c r="AA12" s="46">
        <f t="shared" si="0"/>
        <v>2.1527777777777701E-2</v>
      </c>
      <c r="AB12" s="46">
        <f t="shared" si="0"/>
        <v>2.0833333333333315E-2</v>
      </c>
      <c r="AC12" s="46">
        <f t="shared" si="0"/>
        <v>2.430555555555558E-2</v>
      </c>
      <c r="AD12" s="46">
        <f t="shared" si="0"/>
        <v>1.9444444444444431E-2</v>
      </c>
    </row>
    <row r="13" spans="1:30" ht="12.75" x14ac:dyDescent="0.2">
      <c r="A13" s="34" t="s">
        <v>570</v>
      </c>
      <c r="B13" s="34" t="e">
        <f>SEARCH("PM",A13)</f>
        <v>#VALUE!</v>
      </c>
      <c r="C13" s="34">
        <f>SEARCH("AM",A13)</f>
        <v>11</v>
      </c>
      <c r="D13" s="34">
        <f>IFERROR(B13,C13)</f>
        <v>11</v>
      </c>
      <c r="E13" s="34" t="str">
        <f>IFERROR(MID(A13,D13-5,1)," ")</f>
        <v xml:space="preserve"> </v>
      </c>
      <c r="F13" s="34" t="str">
        <f>MID(A13,IF(E13="1",D13-5,D13-4),IF(E13="1",7,6))</f>
        <v>8:49AM</v>
      </c>
      <c r="G13" s="34" t="str">
        <f>TRIM(SUBSTITUTE(A13,TEXT(M13,"h:mmAM/PM"),""))</f>
        <v>6-Nov B/I/A</v>
      </c>
      <c r="H13" s="34" t="b">
        <f>OR(LEFT(G13,1)="Y",LEFT(G13,1)="B",LEFT(G13,1)="R")</f>
        <v>0</v>
      </c>
      <c r="I13" s="34" t="str">
        <f>IF(H13,LEFT(G13,FIND(" ",G13)-1),MID(G13,FIND(" ",G13)+1,9))</f>
        <v>B/I/A</v>
      </c>
      <c r="J13" s="34" t="str">
        <f>TRIM(SUBSTITUTE(G13,I13,""))</f>
        <v>6-Nov</v>
      </c>
      <c r="K13" s="34">
        <f>LEFT(J13,2-ISERROR(1*MID(J13,2,1)))*1</f>
        <v>6</v>
      </c>
      <c r="L13" s="34" t="str">
        <f>IF(LEN(I13)=3,I13,LEFT(I13,1)&amp;MID(I13,3,1)&amp;RIGHT(I13,1))</f>
        <v>BIA</v>
      </c>
      <c r="M13" s="42">
        <f>TIMEVALUE(SUBSTITUTE(SUBSTITUTE(F13,"P"," P"),"A"," A"))</f>
        <v>0.36736111111111108</v>
      </c>
      <c r="N13" s="34">
        <f t="shared" si="1"/>
        <v>6</v>
      </c>
      <c r="O13" s="34" t="str">
        <f t="shared" si="2"/>
        <v>BIA6</v>
      </c>
      <c r="P13" s="44">
        <f>INDEX(Workings!$R$14:$R$853,MATCH(O13,Workings!$U$14:$U$853,0))</f>
        <v>0.36111111111111116</v>
      </c>
      <c r="Q13" s="34">
        <f t="shared" si="3"/>
        <v>9</v>
      </c>
      <c r="S13" s="34" t="s">
        <v>4269</v>
      </c>
      <c r="T13" s="45">
        <f>AVERAGEIFS($Q$8:$Q$4207,$L$8:$L$4207,S13)</f>
        <v>6.3933333333333335</v>
      </c>
      <c r="W13" s="34">
        <f t="shared" si="5"/>
        <v>6</v>
      </c>
      <c r="X13" s="34" t="str">
        <f t="shared" si="4"/>
        <v>YIZ6</v>
      </c>
      <c r="Y13" s="34" t="str">
        <f t="shared" si="4"/>
        <v>YIH6</v>
      </c>
      <c r="Z13" s="46">
        <f t="shared" si="0"/>
        <v>2.3611111111111138E-2</v>
      </c>
      <c r="AA13" s="46">
        <f t="shared" si="0"/>
        <v>2.2222222222222254E-2</v>
      </c>
      <c r="AB13" s="46">
        <f t="shared" si="0"/>
        <v>2.5694444444444464E-2</v>
      </c>
      <c r="AC13" s="46">
        <f t="shared" si="0"/>
        <v>2.430555555555558E-2</v>
      </c>
      <c r="AD13" s="46">
        <f t="shared" si="0"/>
        <v>2.3611111111111138E-2</v>
      </c>
    </row>
    <row r="14" spans="1:30" ht="12.75" x14ac:dyDescent="0.2">
      <c r="A14" s="34" t="s">
        <v>1241</v>
      </c>
      <c r="B14" s="34" t="e">
        <f>SEARCH("PM",A14)</f>
        <v>#VALUE!</v>
      </c>
      <c r="C14" s="34">
        <f>SEARCH("AM",A14)</f>
        <v>5</v>
      </c>
      <c r="D14" s="34">
        <f>IFERROR(B14,C14)</f>
        <v>5</v>
      </c>
      <c r="E14" s="34" t="str">
        <f>IFERROR(MID(A14,D14-5,1)," ")</f>
        <v xml:space="preserve"> </v>
      </c>
      <c r="F14" s="34" t="str">
        <f>MID(A14,IF(E14="1",D14-5,D14-4),IF(E14="1",7,6))</f>
        <v>8:59AM</v>
      </c>
      <c r="G14" s="34" t="str">
        <f>TRIM(SUBSTITUTE(A14,TEXT(M14,"h:mmAM/PM"),""))</f>
        <v>BIA 6-Nov</v>
      </c>
      <c r="H14" s="34" t="b">
        <f>OR(LEFT(G14,1)="Y",LEFT(G14,1)="B",LEFT(G14,1)="R")</f>
        <v>1</v>
      </c>
      <c r="I14" s="34" t="str">
        <f>IF(H14,LEFT(G14,FIND(" ",G14)-1),MID(G14,FIND(" ",G14)+1,9))</f>
        <v>BIA</v>
      </c>
      <c r="J14" s="34" t="str">
        <f>TRIM(SUBSTITUTE(G14,I14,""))</f>
        <v>6-Nov</v>
      </c>
      <c r="K14" s="34">
        <f>LEFT(J14,2-ISERROR(1*MID(J14,2,1)))*1</f>
        <v>6</v>
      </c>
      <c r="L14" s="34" t="str">
        <f>IF(LEN(I14)=3,I14,LEFT(I14,1)&amp;MID(I14,3,1)&amp;RIGHT(I14,1))</f>
        <v>BIA</v>
      </c>
      <c r="M14" s="42">
        <f>TIMEVALUE(SUBSTITUTE(SUBSTITUTE(F14,"P"," P"),"A"," A"))</f>
        <v>0.3743055555555555</v>
      </c>
      <c r="N14" s="34">
        <f t="shared" si="1"/>
        <v>7</v>
      </c>
      <c r="O14" s="34" t="str">
        <f t="shared" si="2"/>
        <v>BIA7</v>
      </c>
      <c r="P14" s="44">
        <f>INDEX(Workings!$R$14:$R$853,MATCH(O14,Workings!$U$14:$U$853,0))</f>
        <v>0.37500000000000006</v>
      </c>
      <c r="Q14" s="34">
        <f t="shared" si="3"/>
        <v>-1</v>
      </c>
      <c r="S14" s="34" t="s">
        <v>4264</v>
      </c>
      <c r="T14" s="45">
        <f>AVERAGEIFS($Q$8:$Q$4207,$L$8:$L$4207,S14)</f>
        <v>5.9866666666666664</v>
      </c>
      <c r="W14" s="34">
        <f t="shared" si="5"/>
        <v>7</v>
      </c>
      <c r="X14" s="34" t="str">
        <f t="shared" si="4"/>
        <v>YIZ7</v>
      </c>
      <c r="Y14" s="34" t="str">
        <f t="shared" si="4"/>
        <v>YIH7</v>
      </c>
      <c r="Z14" s="46">
        <f t="shared" si="0"/>
        <v>2.7083333333333237E-2</v>
      </c>
      <c r="AA14" s="46">
        <f t="shared" si="0"/>
        <v>2.5694444444444464E-2</v>
      </c>
      <c r="AB14" s="46">
        <f t="shared" si="0"/>
        <v>2.4305555555555469E-2</v>
      </c>
      <c r="AC14" s="46">
        <f t="shared" si="0"/>
        <v>2.430555555555558E-2</v>
      </c>
      <c r="AD14" s="46">
        <f t="shared" si="0"/>
        <v>2.3611111111111083E-2</v>
      </c>
    </row>
    <row r="15" spans="1:30" ht="12.75" x14ac:dyDescent="0.2">
      <c r="A15" s="34" t="s">
        <v>661</v>
      </c>
      <c r="B15" s="34" t="e">
        <f>SEARCH("PM",A15)</f>
        <v>#VALUE!</v>
      </c>
      <c r="C15" s="34">
        <f>SEARCH("AM",A15)</f>
        <v>5</v>
      </c>
      <c r="D15" s="34">
        <f>IFERROR(B15,C15)</f>
        <v>5</v>
      </c>
      <c r="E15" s="34" t="str">
        <f>IFERROR(MID(A15,D15-5,1)," ")</f>
        <v xml:space="preserve"> </v>
      </c>
      <c r="F15" s="34" t="str">
        <f>MID(A15,IF(E15="1",D15-5,D15-4),IF(E15="1",7,6))</f>
        <v>9:31AM</v>
      </c>
      <c r="G15" s="34" t="str">
        <f>TRIM(SUBSTITUTE(A15,TEXT(M15,"h:mmAM/PM"),""))</f>
        <v>6/Nov B-I-A</v>
      </c>
      <c r="H15" s="34" t="b">
        <f>OR(LEFT(G15,1)="Y",LEFT(G15,1)="B",LEFT(G15,1)="R")</f>
        <v>0</v>
      </c>
      <c r="I15" s="34" t="str">
        <f>IF(H15,LEFT(G15,FIND(" ",G15)-1),MID(G15,FIND(" ",G15)+1,9))</f>
        <v>B-I-A</v>
      </c>
      <c r="J15" s="34" t="str">
        <f>TRIM(SUBSTITUTE(G15,I15,""))</f>
        <v>6/Nov</v>
      </c>
      <c r="K15" s="34">
        <f>LEFT(J15,2-ISERROR(1*MID(J15,2,1)))*1</f>
        <v>6</v>
      </c>
      <c r="L15" s="34" t="str">
        <f>IF(LEN(I15)=3,I15,LEFT(I15,1)&amp;MID(I15,3,1)&amp;RIGHT(I15,1))</f>
        <v>BIA</v>
      </c>
      <c r="M15" s="42">
        <f>TIMEVALUE(SUBSTITUTE(SUBSTITUTE(F15,"P"," P"),"A"," A"))</f>
        <v>0.39652777777777781</v>
      </c>
      <c r="N15" s="34">
        <f t="shared" si="1"/>
        <v>8</v>
      </c>
      <c r="O15" s="34" t="str">
        <f t="shared" si="2"/>
        <v>BIA8</v>
      </c>
      <c r="P15" s="44">
        <f>INDEX(Workings!$R$14:$R$853,MATCH(O15,Workings!$U$14:$U$853,0))</f>
        <v>0.39583333333333337</v>
      </c>
      <c r="Q15" s="34">
        <f t="shared" si="3"/>
        <v>1</v>
      </c>
      <c r="S15" s="34" t="s">
        <v>4257</v>
      </c>
      <c r="T15" s="45">
        <f>AVERAGEIFS($Q$8:$Q$4207,$L$8:$L$4207,S15)</f>
        <v>5.746666666666667</v>
      </c>
      <c r="W15" s="34">
        <f t="shared" si="5"/>
        <v>8</v>
      </c>
      <c r="X15" s="34" t="str">
        <f t="shared" si="4"/>
        <v>YIZ8</v>
      </c>
      <c r="Y15" s="34" t="str">
        <f t="shared" si="4"/>
        <v>YIH8</v>
      </c>
      <c r="Z15" s="46">
        <f t="shared" si="0"/>
        <v>2.0138888888888928E-2</v>
      </c>
      <c r="AA15" s="46">
        <f t="shared" si="0"/>
        <v>2.1527777777777812E-2</v>
      </c>
      <c r="AB15" s="46">
        <f t="shared" si="0"/>
        <v>2.3611111111111083E-2</v>
      </c>
      <c r="AC15" s="46">
        <f t="shared" si="0"/>
        <v>2.2222222222222254E-2</v>
      </c>
      <c r="AD15" s="46">
        <f t="shared" si="0"/>
        <v>2.4305555555555525E-2</v>
      </c>
    </row>
    <row r="16" spans="1:30" ht="12.75" x14ac:dyDescent="0.2">
      <c r="A16" s="34" t="s">
        <v>1236</v>
      </c>
      <c r="B16" s="34" t="e">
        <f>SEARCH("PM",A16)</f>
        <v>#VALUE!</v>
      </c>
      <c r="C16" s="34">
        <f>SEARCH("AM",A16)</f>
        <v>12</v>
      </c>
      <c r="D16" s="34">
        <f>IFERROR(B16,C16)</f>
        <v>12</v>
      </c>
      <c r="E16" s="34" t="str">
        <f>IFERROR(MID(A16,D16-5,1)," ")</f>
        <v>1</v>
      </c>
      <c r="F16" s="34" t="str">
        <f>MID(A16,IF(E16="1",D16-5,D16-4),IF(E16="1",7,6))</f>
        <v>10:05AM</v>
      </c>
      <c r="G16" s="34" t="str">
        <f>TRIM(SUBSTITUTE(A16,TEXT(M16,"h:mmAM/PM"),""))</f>
        <v>B/I/A 6/Nov</v>
      </c>
      <c r="H16" s="34" t="b">
        <f>OR(LEFT(G16,1)="Y",LEFT(G16,1)="B",LEFT(G16,1)="R")</f>
        <v>1</v>
      </c>
      <c r="I16" s="34" t="str">
        <f>IF(H16,LEFT(G16,FIND(" ",G16)-1),MID(G16,FIND(" ",G16)+1,9))</f>
        <v>B/I/A</v>
      </c>
      <c r="J16" s="34" t="str">
        <f>TRIM(SUBSTITUTE(G16,I16,""))</f>
        <v>6/Nov</v>
      </c>
      <c r="K16" s="34">
        <f>LEFT(J16,2-ISERROR(1*MID(J16,2,1)))*1</f>
        <v>6</v>
      </c>
      <c r="L16" s="34" t="str">
        <f>IF(LEN(I16)=3,I16,LEFT(I16,1)&amp;MID(I16,3,1)&amp;RIGHT(I16,1))</f>
        <v>BIA</v>
      </c>
      <c r="M16" s="42">
        <f>TIMEVALUE(SUBSTITUTE(SUBSTITUTE(F16,"P"," P"),"A"," A"))</f>
        <v>0.4201388888888889</v>
      </c>
      <c r="N16" s="34">
        <f t="shared" si="1"/>
        <v>9</v>
      </c>
      <c r="O16" s="34" t="str">
        <f t="shared" si="2"/>
        <v>BIA9</v>
      </c>
      <c r="P16" s="44">
        <f>INDEX(Workings!$R$14:$R$853,MATCH(O16,Workings!$U$14:$U$853,0))</f>
        <v>0.41666666666666669</v>
      </c>
      <c r="Q16" s="34">
        <f t="shared" si="3"/>
        <v>5</v>
      </c>
      <c r="S16" s="34" t="s">
        <v>4274</v>
      </c>
      <c r="T16" s="45">
        <f>AVERAGEIFS($Q$8:$Q$4207,$L$8:$L$4207,S16)</f>
        <v>5.42</v>
      </c>
      <c r="W16" s="34">
        <f t="shared" si="5"/>
        <v>9</v>
      </c>
      <c r="X16" s="34" t="str">
        <f t="shared" si="4"/>
        <v>YIZ9</v>
      </c>
      <c r="Y16" s="34" t="str">
        <f t="shared" si="4"/>
        <v>YIH9</v>
      </c>
      <c r="Z16" s="46">
        <f t="shared" si="0"/>
        <v>2.430555555555558E-2</v>
      </c>
      <c r="AA16" s="46">
        <f t="shared" si="0"/>
        <v>2.6388888888888906E-2</v>
      </c>
      <c r="AB16" s="46">
        <f t="shared" si="0"/>
        <v>2.2222222222222254E-2</v>
      </c>
      <c r="AC16" s="46">
        <f t="shared" si="0"/>
        <v>2.430555555555558E-2</v>
      </c>
      <c r="AD16" s="46">
        <f t="shared" si="0"/>
        <v>2.430555555555558E-2</v>
      </c>
    </row>
    <row r="17" spans="1:30" ht="12.75" x14ac:dyDescent="0.2">
      <c r="A17" s="34" t="s">
        <v>3156</v>
      </c>
      <c r="B17" s="34" t="e">
        <f>SEARCH("PM",A17)</f>
        <v>#VALUE!</v>
      </c>
      <c r="C17" s="34">
        <f>SEARCH("AM",A17)</f>
        <v>12</v>
      </c>
      <c r="D17" s="34">
        <f>IFERROR(B17,C17)</f>
        <v>12</v>
      </c>
      <c r="E17" s="34" t="str">
        <f>IFERROR(MID(A17,D17-5,1)," ")</f>
        <v>1</v>
      </c>
      <c r="F17" s="34" t="str">
        <f>MID(A17,IF(E17="1",D17-5,D17-4),IF(E17="1",7,6))</f>
        <v>10:38AM</v>
      </c>
      <c r="G17" s="34" t="str">
        <f>TRIM(SUBSTITUTE(A17,TEXT(M17,"h:mmAM/PM"),""))</f>
        <v>6-Nov B-I-A</v>
      </c>
      <c r="H17" s="34" t="b">
        <f>OR(LEFT(G17,1)="Y",LEFT(G17,1)="B",LEFT(G17,1)="R")</f>
        <v>0</v>
      </c>
      <c r="I17" s="34" t="str">
        <f>IF(H17,LEFT(G17,FIND(" ",G17)-1),MID(G17,FIND(" ",G17)+1,9))</f>
        <v>B-I-A</v>
      </c>
      <c r="J17" s="34" t="str">
        <f>TRIM(SUBSTITUTE(G17,I17,""))</f>
        <v>6-Nov</v>
      </c>
      <c r="K17" s="34">
        <f>LEFT(J17,2-ISERROR(1*MID(J17,2,1)))*1</f>
        <v>6</v>
      </c>
      <c r="L17" s="34" t="str">
        <f>IF(LEN(I17)=3,I17,LEFT(I17,1)&amp;MID(I17,3,1)&amp;RIGHT(I17,1))</f>
        <v>BIA</v>
      </c>
      <c r="M17" s="42">
        <f>TIMEVALUE(SUBSTITUTE(SUBSTITUTE(F17,"P"," P"),"A"," A"))</f>
        <v>0.44305555555555554</v>
      </c>
      <c r="N17" s="34">
        <f t="shared" si="1"/>
        <v>10</v>
      </c>
      <c r="O17" s="34" t="str">
        <f t="shared" si="2"/>
        <v>BIA10</v>
      </c>
      <c r="P17" s="44">
        <f>INDEX(Workings!$R$14:$R$853,MATCH(O17,Workings!$U$14:$U$853,0))</f>
        <v>0.4375</v>
      </c>
      <c r="Q17" s="34">
        <f t="shared" si="3"/>
        <v>8</v>
      </c>
      <c r="S17" s="34" t="s">
        <v>4268</v>
      </c>
      <c r="T17" s="45">
        <f>AVERAGEIFS($Q$8:$Q$4207,$L$8:$L$4207,S17)</f>
        <v>5.3666666666666663</v>
      </c>
      <c r="W17" s="34">
        <f t="shared" si="5"/>
        <v>10</v>
      </c>
      <c r="X17" s="34" t="str">
        <f t="shared" si="4"/>
        <v>YIZ10</v>
      </c>
      <c r="Y17" s="34" t="str">
        <f t="shared" si="4"/>
        <v>YIH10</v>
      </c>
      <c r="Z17" s="46">
        <f t="shared" si="0"/>
        <v>2.3611111111111194E-2</v>
      </c>
      <c r="AA17" s="46">
        <f t="shared" si="0"/>
        <v>2.6388888888888851E-2</v>
      </c>
      <c r="AB17" s="46">
        <f t="shared" si="0"/>
        <v>2.3611111111111194E-2</v>
      </c>
      <c r="AC17" s="46">
        <f t="shared" si="0"/>
        <v>2.5694444444444353E-2</v>
      </c>
      <c r="AD17" s="46">
        <f t="shared" si="0"/>
        <v>2.0138888888888873E-2</v>
      </c>
    </row>
    <row r="18" spans="1:30" ht="12.75" x14ac:dyDescent="0.2">
      <c r="A18" s="34" t="s">
        <v>1025</v>
      </c>
      <c r="B18" s="34" t="e">
        <f>SEARCH("PM",A18)</f>
        <v>#VALUE!</v>
      </c>
      <c r="C18" s="34">
        <f>SEARCH("AM",A18)</f>
        <v>16</v>
      </c>
      <c r="D18" s="34">
        <f>IFERROR(B18,C18)</f>
        <v>16</v>
      </c>
      <c r="E18" s="34" t="str">
        <f>IFERROR(MID(A18,D18-5,1)," ")</f>
        <v>1</v>
      </c>
      <c r="F18" s="34" t="str">
        <f>MID(A18,IF(E18="1",D18-5,D18-4),IF(E18="1",7,6))</f>
        <v>10:59AM</v>
      </c>
      <c r="G18" s="34" t="str">
        <f>TRIM(SUBSTITUTE(A18,TEXT(M18,"h:mmAM/PM"),""))</f>
        <v>6-Nov BIA</v>
      </c>
      <c r="H18" s="34" t="b">
        <f>OR(LEFT(G18,1)="Y",LEFT(G18,1)="B",LEFT(G18,1)="R")</f>
        <v>0</v>
      </c>
      <c r="I18" s="34" t="str">
        <f>IF(H18,LEFT(G18,FIND(" ",G18)-1),MID(G18,FIND(" ",G18)+1,9))</f>
        <v>BIA</v>
      </c>
      <c r="J18" s="34" t="str">
        <f>TRIM(SUBSTITUTE(G18,I18,""))</f>
        <v>6-Nov</v>
      </c>
      <c r="K18" s="34">
        <f>LEFT(J18,2-ISERROR(1*MID(J18,2,1)))*1</f>
        <v>6</v>
      </c>
      <c r="L18" s="34" t="str">
        <f>IF(LEN(I18)=3,I18,LEFT(I18,1)&amp;MID(I18,3,1)&amp;RIGHT(I18,1))</f>
        <v>BIA</v>
      </c>
      <c r="M18" s="42">
        <f>TIMEVALUE(SUBSTITUTE(SUBSTITUTE(F18,"P"," P"),"A"," A"))</f>
        <v>0.45763888888888887</v>
      </c>
      <c r="N18" s="34">
        <f t="shared" si="1"/>
        <v>11</v>
      </c>
      <c r="O18" s="34" t="str">
        <f t="shared" si="2"/>
        <v>BIA11</v>
      </c>
      <c r="P18" s="44">
        <f>INDEX(Workings!$R$14:$R$853,MATCH(O18,Workings!$U$14:$U$853,0))</f>
        <v>0.45833333333333331</v>
      </c>
      <c r="Q18" s="34">
        <f t="shared" si="3"/>
        <v>-1</v>
      </c>
      <c r="S18" s="34" t="s">
        <v>4263</v>
      </c>
      <c r="T18" s="45">
        <f>AVERAGEIFS($Q$8:$Q$4207,$L$8:$L$4207,S18)</f>
        <v>4.9666666666666668</v>
      </c>
      <c r="W18" s="34">
        <f t="shared" si="5"/>
        <v>11</v>
      </c>
      <c r="X18" s="34" t="str">
        <f t="shared" si="4"/>
        <v>YIZ11</v>
      </c>
      <c r="Y18" s="34" t="str">
        <f t="shared" si="4"/>
        <v>YIH11</v>
      </c>
      <c r="Z18" s="46">
        <f t="shared" ref="Z18:AD27" si="6">SUMIFS($M$8:$M$4207,$O$8:$O$4207,$Y18,$K$8:$K$4207,Z$7)-SUMIFS($M$8:$M$4207,$O$8:$O$4207,$X18,$K$8:$K$4207,Z$7)</f>
        <v>2.1527777777777812E-2</v>
      </c>
      <c r="AA18" s="46">
        <f t="shared" si="6"/>
        <v>2.0138888888888928E-2</v>
      </c>
      <c r="AB18" s="46">
        <f t="shared" si="6"/>
        <v>2.3611111111111138E-2</v>
      </c>
      <c r="AC18" s="46">
        <f t="shared" si="6"/>
        <v>2.2222222222222199E-2</v>
      </c>
      <c r="AD18" s="46">
        <f t="shared" si="6"/>
        <v>2.3611111111111138E-2</v>
      </c>
    </row>
    <row r="19" spans="1:30" ht="12.75" x14ac:dyDescent="0.2">
      <c r="A19" s="34" t="s">
        <v>420</v>
      </c>
      <c r="B19" s="34" t="e">
        <f>SEARCH("PM",A19)</f>
        <v>#VALUE!</v>
      </c>
      <c r="C19" s="34">
        <f>SEARCH("AM",A19)</f>
        <v>16</v>
      </c>
      <c r="D19" s="34">
        <f>IFERROR(B19,C19)</f>
        <v>16</v>
      </c>
      <c r="E19" s="34" t="str">
        <f>IFERROR(MID(A19,D19-5,1)," ")</f>
        <v>1</v>
      </c>
      <c r="F19" s="34" t="str">
        <f>MID(A19,IF(E19="1",D19-5,D19-4),IF(E19="1",7,6))</f>
        <v>11:37AM</v>
      </c>
      <c r="G19" s="34" t="str">
        <f>TRIM(SUBSTITUTE(A19,TEXT(M19,"h:mmAM/PM"),""))</f>
        <v>BIA 6/Nov</v>
      </c>
      <c r="H19" s="34" t="b">
        <f>OR(LEFT(G19,1)="Y",LEFT(G19,1)="B",LEFT(G19,1)="R")</f>
        <v>1</v>
      </c>
      <c r="I19" s="34" t="str">
        <f>IF(H19,LEFT(G19,FIND(" ",G19)-1),MID(G19,FIND(" ",G19)+1,9))</f>
        <v>BIA</v>
      </c>
      <c r="J19" s="34" t="str">
        <f>TRIM(SUBSTITUTE(G19,I19,""))</f>
        <v>6/Nov</v>
      </c>
      <c r="K19" s="34">
        <f>LEFT(J19,2-ISERROR(1*MID(J19,2,1)))*1</f>
        <v>6</v>
      </c>
      <c r="L19" s="34" t="str">
        <f>IF(LEN(I19)=3,I19,LEFT(I19,1)&amp;MID(I19,3,1)&amp;RIGHT(I19,1))</f>
        <v>BIA</v>
      </c>
      <c r="M19" s="42">
        <f>TIMEVALUE(SUBSTITUTE(SUBSTITUTE(F19,"P"," P"),"A"," A"))</f>
        <v>0.48402777777777778</v>
      </c>
      <c r="N19" s="34">
        <f t="shared" si="1"/>
        <v>12</v>
      </c>
      <c r="O19" s="34" t="str">
        <f t="shared" si="2"/>
        <v>BIA12</v>
      </c>
      <c r="P19" s="44">
        <f>INDEX(Workings!$R$14:$R$853,MATCH(O19,Workings!$U$14:$U$853,0))</f>
        <v>0.47916666666666663</v>
      </c>
      <c r="Q19" s="34">
        <f t="shared" si="3"/>
        <v>7</v>
      </c>
      <c r="S19" s="34" t="s">
        <v>4256</v>
      </c>
      <c r="T19" s="45">
        <f>AVERAGEIFS($Q$8:$Q$4207,$L$8:$L$4207,S19)</f>
        <v>4.8266666666666671</v>
      </c>
      <c r="W19" s="34">
        <f t="shared" si="5"/>
        <v>12</v>
      </c>
      <c r="X19" s="34" t="str">
        <f t="shared" si="4"/>
        <v>YIZ12</v>
      </c>
      <c r="Y19" s="34" t="str">
        <f t="shared" si="4"/>
        <v>YIH12</v>
      </c>
      <c r="Z19" s="46">
        <f t="shared" si="6"/>
        <v>2.2916666666666641E-2</v>
      </c>
      <c r="AA19" s="46">
        <f t="shared" si="6"/>
        <v>2.4305555555555525E-2</v>
      </c>
      <c r="AB19" s="46">
        <f t="shared" si="6"/>
        <v>2.4305555555555525E-2</v>
      </c>
      <c r="AC19" s="46">
        <f t="shared" si="6"/>
        <v>2.4305555555555525E-2</v>
      </c>
      <c r="AD19" s="46">
        <f t="shared" si="6"/>
        <v>2.3611111111111083E-2</v>
      </c>
    </row>
    <row r="20" spans="1:30" ht="12.75" x14ac:dyDescent="0.2">
      <c r="A20" s="34" t="s">
        <v>635</v>
      </c>
      <c r="B20" s="34">
        <f>SEARCH("PM",A20)</f>
        <v>12</v>
      </c>
      <c r="C20" s="34" t="e">
        <f>SEARCH("AM",A20)</f>
        <v>#VALUE!</v>
      </c>
      <c r="D20" s="34">
        <f>IFERROR(B20,C20)</f>
        <v>12</v>
      </c>
      <c r="E20" s="34" t="str">
        <f>IFERROR(MID(A20,D20-5,1)," ")</f>
        <v>1</v>
      </c>
      <c r="F20" s="34" t="str">
        <f>MID(A20,IF(E20="1",D20-5,D20-4),IF(E20="1",7,6))</f>
        <v>12:03PM</v>
      </c>
      <c r="G20" s="34" t="str">
        <f>TRIM(SUBSTITUTE(A20,TEXT(M20,"h:mmAM/PM"),""))</f>
        <v>6/Nov B/I/A</v>
      </c>
      <c r="H20" s="34" t="b">
        <f>OR(LEFT(G20,1)="Y",LEFT(G20,1)="B",LEFT(G20,1)="R")</f>
        <v>0</v>
      </c>
      <c r="I20" s="34" t="str">
        <f>IF(H20,LEFT(G20,FIND(" ",G20)-1),MID(G20,FIND(" ",G20)+1,9))</f>
        <v>B/I/A</v>
      </c>
      <c r="J20" s="34" t="str">
        <f>TRIM(SUBSTITUTE(G20,I20,""))</f>
        <v>6/Nov</v>
      </c>
      <c r="K20" s="34">
        <f>LEFT(J20,2-ISERROR(1*MID(J20,2,1)))*1</f>
        <v>6</v>
      </c>
      <c r="L20" s="34" t="str">
        <f>IF(LEN(I20)=3,I20,LEFT(I20,1)&amp;MID(I20,3,1)&amp;RIGHT(I20,1))</f>
        <v>BIA</v>
      </c>
      <c r="M20" s="42">
        <f>TIMEVALUE(SUBSTITUTE(SUBSTITUTE(F20,"P"," P"),"A"," A"))</f>
        <v>0.50208333333333333</v>
      </c>
      <c r="N20" s="34">
        <f t="shared" si="1"/>
        <v>13</v>
      </c>
      <c r="O20" s="34" t="str">
        <f t="shared" si="2"/>
        <v>BIA13</v>
      </c>
      <c r="P20" s="44">
        <f>INDEX(Workings!$R$14:$R$853,MATCH(O20,Workings!$U$14:$U$853,0))</f>
        <v>0.49999999999999994</v>
      </c>
      <c r="Q20" s="34">
        <f t="shared" si="3"/>
        <v>3</v>
      </c>
      <c r="S20" s="34" t="s">
        <v>4276</v>
      </c>
      <c r="T20" s="45">
        <f>AVERAGEIFS($Q$8:$Q$4207,$L$8:$L$4207,S20)</f>
        <v>4.5733333333333333</v>
      </c>
      <c r="W20" s="34">
        <f t="shared" si="5"/>
        <v>13</v>
      </c>
      <c r="X20" s="34" t="str">
        <f t="shared" si="4"/>
        <v>YIZ13</v>
      </c>
      <c r="Y20" s="34" t="str">
        <f t="shared" si="4"/>
        <v>YIH13</v>
      </c>
      <c r="Z20" s="46">
        <f t="shared" si="6"/>
        <v>2.222222222222231E-2</v>
      </c>
      <c r="AA20" s="46">
        <f t="shared" si="6"/>
        <v>2.1527777777777812E-2</v>
      </c>
      <c r="AB20" s="46">
        <f t="shared" si="6"/>
        <v>2.5000000000000022E-2</v>
      </c>
      <c r="AC20" s="46">
        <f t="shared" si="6"/>
        <v>2.2222222222222254E-2</v>
      </c>
      <c r="AD20" s="46">
        <f t="shared" si="6"/>
        <v>2.7083333333333404E-2</v>
      </c>
    </row>
    <row r="21" spans="1:30" ht="12.75" x14ac:dyDescent="0.2">
      <c r="A21" s="34" t="s">
        <v>3798</v>
      </c>
      <c r="B21" s="34">
        <f>SEARCH("PM",A21)</f>
        <v>18</v>
      </c>
      <c r="C21" s="34" t="e">
        <f>SEARCH("AM",A21)</f>
        <v>#VALUE!</v>
      </c>
      <c r="D21" s="34">
        <f>IFERROR(B21,C21)</f>
        <v>18</v>
      </c>
      <c r="E21" s="34" t="str">
        <f>IFERROR(MID(A21,D21-5,1)," ")</f>
        <v>1</v>
      </c>
      <c r="F21" s="34" t="str">
        <f>MID(A21,IF(E21="1",D21-5,D21-4),IF(E21="1",7,6))</f>
        <v>12:37PM</v>
      </c>
      <c r="G21" s="34" t="str">
        <f>TRIM(SUBSTITUTE(A21,TEXT(M21,"h:mmAM/PM"),""))</f>
        <v>6/Nov B-I-A</v>
      </c>
      <c r="H21" s="34" t="b">
        <f>OR(LEFT(G21,1)="Y",LEFT(G21,1)="B",LEFT(G21,1)="R")</f>
        <v>0</v>
      </c>
      <c r="I21" s="34" t="str">
        <f>IF(H21,LEFT(G21,FIND(" ",G21)-1),MID(G21,FIND(" ",G21)+1,9))</f>
        <v>B-I-A</v>
      </c>
      <c r="J21" s="34" t="str">
        <f>TRIM(SUBSTITUTE(G21,I21,""))</f>
        <v>6/Nov</v>
      </c>
      <c r="K21" s="34">
        <f>LEFT(J21,2-ISERROR(1*MID(J21,2,1)))*1</f>
        <v>6</v>
      </c>
      <c r="L21" s="34" t="str">
        <f>IF(LEN(I21)=3,I21,LEFT(I21,1)&amp;MID(I21,3,1)&amp;RIGHT(I21,1))</f>
        <v>BIA</v>
      </c>
      <c r="M21" s="42">
        <f>TIMEVALUE(SUBSTITUTE(SUBSTITUTE(F21,"P"," P"),"A"," A"))</f>
        <v>0.52569444444444446</v>
      </c>
      <c r="N21" s="34">
        <f t="shared" si="1"/>
        <v>14</v>
      </c>
      <c r="O21" s="34" t="str">
        <f t="shared" si="2"/>
        <v>BIA14</v>
      </c>
      <c r="P21" s="44">
        <f>INDEX(Workings!$R$14:$R$853,MATCH(O21,Workings!$U$14:$U$853,0))</f>
        <v>0.52083333333333326</v>
      </c>
      <c r="Q21" s="34">
        <f t="shared" si="3"/>
        <v>7</v>
      </c>
      <c r="S21" s="34" t="s">
        <v>4273</v>
      </c>
      <c r="T21" s="45">
        <f>AVERAGEIFS($Q$8:$Q$4207,$L$8:$L$4207,S21)</f>
        <v>4.5666666666666664</v>
      </c>
      <c r="W21" s="34">
        <f t="shared" si="5"/>
        <v>14</v>
      </c>
      <c r="X21" s="34" t="str">
        <f t="shared" si="4"/>
        <v>YIZ14</v>
      </c>
      <c r="Y21" s="34" t="str">
        <f t="shared" si="4"/>
        <v>YIH14</v>
      </c>
      <c r="Z21" s="46">
        <f t="shared" si="6"/>
        <v>2.7083333333333348E-2</v>
      </c>
      <c r="AA21" s="46">
        <f t="shared" si="6"/>
        <v>2.1527777777777812E-2</v>
      </c>
      <c r="AB21" s="46">
        <f t="shared" si="6"/>
        <v>2.2916666666666696E-2</v>
      </c>
      <c r="AC21" s="46">
        <f t="shared" si="6"/>
        <v>2.5000000000000022E-2</v>
      </c>
      <c r="AD21" s="46">
        <f t="shared" si="6"/>
        <v>1.8749999999999933E-2</v>
      </c>
    </row>
    <row r="22" spans="1:30" ht="12.75" x14ac:dyDescent="0.2">
      <c r="A22" s="34" t="s">
        <v>4160</v>
      </c>
      <c r="B22" s="34">
        <f>SEARCH("PM",A22)</f>
        <v>17</v>
      </c>
      <c r="C22" s="34" t="e">
        <f>SEARCH("AM",A22)</f>
        <v>#VALUE!</v>
      </c>
      <c r="D22" s="34">
        <f>IFERROR(B22,C22)</f>
        <v>17</v>
      </c>
      <c r="E22" s="34" t="str">
        <f>IFERROR(MID(A22,D22-5,1)," ")</f>
        <v xml:space="preserve"> </v>
      </c>
      <c r="F22" s="34" t="str">
        <f>MID(A22,IF(E22="1",D22-5,D22-4),IF(E22="1",7,6))</f>
        <v>1:02PM</v>
      </c>
      <c r="G22" s="34" t="str">
        <f>TRIM(SUBSTITUTE(A22,TEXT(M22,"h:mmAM/PM"),""))</f>
        <v>B:I:A 6/Nov</v>
      </c>
      <c r="H22" s="34" t="b">
        <f>OR(LEFT(G22,1)="Y",LEFT(G22,1)="B",LEFT(G22,1)="R")</f>
        <v>1</v>
      </c>
      <c r="I22" s="34" t="str">
        <f>IF(H22,LEFT(G22,FIND(" ",G22)-1),MID(G22,FIND(" ",G22)+1,9))</f>
        <v>B:I:A</v>
      </c>
      <c r="J22" s="34" t="str">
        <f>TRIM(SUBSTITUTE(G22,I22,""))</f>
        <v>6/Nov</v>
      </c>
      <c r="K22" s="34">
        <f>LEFT(J22,2-ISERROR(1*MID(J22,2,1)))*1</f>
        <v>6</v>
      </c>
      <c r="L22" s="34" t="str">
        <f>IF(LEN(I22)=3,I22,LEFT(I22,1)&amp;MID(I22,3,1)&amp;RIGHT(I22,1))</f>
        <v>BIA</v>
      </c>
      <c r="M22" s="42">
        <f>TIMEVALUE(SUBSTITUTE(SUBSTITUTE(F22,"P"," P"),"A"," A"))</f>
        <v>0.54305555555555551</v>
      </c>
      <c r="N22" s="34">
        <f t="shared" si="1"/>
        <v>15</v>
      </c>
      <c r="O22" s="34" t="str">
        <f t="shared" si="2"/>
        <v>BIA15</v>
      </c>
      <c r="P22" s="44">
        <f>INDEX(Workings!$R$14:$R$853,MATCH(O22,Workings!$U$14:$U$853,0))</f>
        <v>0.54166666666666663</v>
      </c>
      <c r="Q22" s="34">
        <f t="shared" si="3"/>
        <v>2</v>
      </c>
      <c r="S22" s="34" t="s">
        <v>4281</v>
      </c>
      <c r="T22" s="45">
        <f>AVERAGEIFS($Q$8:$Q$4207,$L$8:$L$4207,S22)</f>
        <v>4.4866666666666664</v>
      </c>
      <c r="W22" s="34">
        <f t="shared" si="5"/>
        <v>15</v>
      </c>
      <c r="X22" s="34" t="str">
        <f t="shared" si="4"/>
        <v>YIZ15</v>
      </c>
      <c r="Y22" s="34" t="str">
        <f t="shared" si="4"/>
        <v>YIH15</v>
      </c>
      <c r="Z22" s="46">
        <f t="shared" si="6"/>
        <v>2.2222222222222254E-2</v>
      </c>
      <c r="AA22" s="46">
        <f t="shared" si="6"/>
        <v>2.5694444444444464E-2</v>
      </c>
      <c r="AB22" s="46">
        <f t="shared" si="6"/>
        <v>2.7083333333333237E-2</v>
      </c>
      <c r="AC22" s="46">
        <f t="shared" si="6"/>
        <v>1.9444444444444486E-2</v>
      </c>
      <c r="AD22" s="46">
        <f t="shared" si="6"/>
        <v>2.430555555555558E-2</v>
      </c>
    </row>
    <row r="23" spans="1:30" ht="12.75" x14ac:dyDescent="0.2">
      <c r="A23" s="34" t="s">
        <v>1642</v>
      </c>
      <c r="B23" s="34">
        <f>SEARCH("PM",A23)</f>
        <v>9</v>
      </c>
      <c r="C23" s="34" t="e">
        <f>SEARCH("AM",A23)</f>
        <v>#VALUE!</v>
      </c>
      <c r="D23" s="34">
        <f>IFERROR(B23,C23)</f>
        <v>9</v>
      </c>
      <c r="E23" s="34" t="str">
        <f>IFERROR(MID(A23,D23-5,1)," ")</f>
        <v xml:space="preserve"> </v>
      </c>
      <c r="F23" s="34" t="str">
        <f>MID(A23,IF(E23="1",D23-5,D23-4),IF(E23="1",7,6))</f>
        <v>1:29PM</v>
      </c>
      <c r="G23" s="34" t="str">
        <f>TRIM(SUBSTITUTE(A23,TEXT(M23,"h:mmAM/PM"),""))</f>
        <v>BIA 6/Nov</v>
      </c>
      <c r="H23" s="34" t="b">
        <f>OR(LEFT(G23,1)="Y",LEFT(G23,1)="B",LEFT(G23,1)="R")</f>
        <v>1</v>
      </c>
      <c r="I23" s="34" t="str">
        <f>IF(H23,LEFT(G23,FIND(" ",G23)-1),MID(G23,FIND(" ",G23)+1,9))</f>
        <v>BIA</v>
      </c>
      <c r="J23" s="34" t="str">
        <f>TRIM(SUBSTITUTE(G23,I23,""))</f>
        <v>6/Nov</v>
      </c>
      <c r="K23" s="34">
        <f>LEFT(J23,2-ISERROR(1*MID(J23,2,1)))*1</f>
        <v>6</v>
      </c>
      <c r="L23" s="34" t="str">
        <f>IF(LEN(I23)=3,I23,LEFT(I23,1)&amp;MID(I23,3,1)&amp;RIGHT(I23,1))</f>
        <v>BIA</v>
      </c>
      <c r="M23" s="42">
        <f>TIMEVALUE(SUBSTITUTE(SUBSTITUTE(F23,"P"," P"),"A"," A"))</f>
        <v>0.56180555555555556</v>
      </c>
      <c r="N23" s="34">
        <f t="shared" si="1"/>
        <v>16</v>
      </c>
      <c r="O23" s="34" t="str">
        <f t="shared" si="2"/>
        <v>BIA16</v>
      </c>
      <c r="P23" s="44">
        <f>INDEX(Workings!$R$14:$R$853,MATCH(O23,Workings!$U$14:$U$853,0))</f>
        <v>0.5625</v>
      </c>
      <c r="Q23" s="34">
        <f t="shared" si="3"/>
        <v>-1</v>
      </c>
      <c r="S23" s="34" t="s">
        <v>4278</v>
      </c>
      <c r="T23" s="45">
        <f>AVERAGEIFS($Q$8:$Q$4207,$L$8:$L$4207,S23)</f>
        <v>4.3733333333333331</v>
      </c>
      <c r="W23" s="34">
        <f t="shared" si="5"/>
        <v>16</v>
      </c>
      <c r="X23" s="34" t="str">
        <f t="shared" si="4"/>
        <v>YIZ16</v>
      </c>
      <c r="Y23" s="34" t="str">
        <f t="shared" si="4"/>
        <v>YIH16</v>
      </c>
      <c r="Z23" s="46">
        <f t="shared" si="6"/>
        <v>2.083333333333337E-2</v>
      </c>
      <c r="AA23" s="46">
        <f t="shared" si="6"/>
        <v>2.5694444444444464E-2</v>
      </c>
      <c r="AB23" s="46">
        <f t="shared" si="6"/>
        <v>2.5694444444444464E-2</v>
      </c>
      <c r="AC23" s="46">
        <f t="shared" si="6"/>
        <v>2.2222222222222254E-2</v>
      </c>
      <c r="AD23" s="46">
        <f t="shared" si="6"/>
        <v>2.777777777777779E-2</v>
      </c>
    </row>
    <row r="24" spans="1:30" ht="12.75" x14ac:dyDescent="0.2">
      <c r="A24" s="34" t="s">
        <v>558</v>
      </c>
      <c r="B24" s="34">
        <f>SEARCH("PM",A24)</f>
        <v>15</v>
      </c>
      <c r="C24" s="34" t="e">
        <f>SEARCH("AM",A24)</f>
        <v>#VALUE!</v>
      </c>
      <c r="D24" s="34">
        <f>IFERROR(B24,C24)</f>
        <v>15</v>
      </c>
      <c r="E24" s="34" t="str">
        <f>IFERROR(MID(A24,D24-5,1)," ")</f>
        <v xml:space="preserve"> </v>
      </c>
      <c r="F24" s="34" t="str">
        <f>MID(A24,IF(E24="1",D24-5,D24-4),IF(E24="1",7,6))</f>
        <v>2:00PM</v>
      </c>
      <c r="G24" s="34" t="str">
        <f>TRIM(SUBSTITUTE(A24,TEXT(M24,"h:mmAM/PM"),""))</f>
        <v>6-Nov BIA</v>
      </c>
      <c r="H24" s="34" t="b">
        <f>OR(LEFT(G24,1)="Y",LEFT(G24,1)="B",LEFT(G24,1)="R")</f>
        <v>0</v>
      </c>
      <c r="I24" s="34" t="str">
        <f>IF(H24,LEFT(G24,FIND(" ",G24)-1),MID(G24,FIND(" ",G24)+1,9))</f>
        <v>BIA</v>
      </c>
      <c r="J24" s="34" t="str">
        <f>TRIM(SUBSTITUTE(G24,I24,""))</f>
        <v>6-Nov</v>
      </c>
      <c r="K24" s="34">
        <f>LEFT(J24,2-ISERROR(1*MID(J24,2,1)))*1</f>
        <v>6</v>
      </c>
      <c r="L24" s="34" t="str">
        <f>IF(LEN(I24)=3,I24,LEFT(I24,1)&amp;MID(I24,3,1)&amp;RIGHT(I24,1))</f>
        <v>BIA</v>
      </c>
      <c r="M24" s="42">
        <f>TIMEVALUE(SUBSTITUTE(SUBSTITUTE(F24,"P"," P"),"A"," A"))</f>
        <v>0.58333333333333337</v>
      </c>
      <c r="N24" s="34">
        <f t="shared" si="1"/>
        <v>17</v>
      </c>
      <c r="O24" s="34" t="str">
        <f t="shared" si="2"/>
        <v>BIA17</v>
      </c>
      <c r="P24" s="44">
        <f>INDEX(Workings!$R$14:$R$853,MATCH(O24,Workings!$U$14:$U$853,0))</f>
        <v>0.58333333333333337</v>
      </c>
      <c r="Q24" s="34">
        <f t="shared" si="3"/>
        <v>0</v>
      </c>
      <c r="S24" s="34" t="s">
        <v>4277</v>
      </c>
      <c r="T24" s="45">
        <f>AVERAGEIFS($Q$8:$Q$4207,$L$8:$L$4207,S24)</f>
        <v>4.3666666666666663</v>
      </c>
      <c r="W24" s="34">
        <f t="shared" si="5"/>
        <v>17</v>
      </c>
      <c r="X24" s="34" t="str">
        <f t="shared" si="4"/>
        <v>YIZ17</v>
      </c>
      <c r="Y24" s="34" t="str">
        <f t="shared" si="4"/>
        <v>YIH17</v>
      </c>
      <c r="Z24" s="46">
        <f t="shared" si="6"/>
        <v>2.5694444444444353E-2</v>
      </c>
      <c r="AA24" s="46">
        <f t="shared" si="6"/>
        <v>2.0138888888888817E-2</v>
      </c>
      <c r="AB24" s="46">
        <f t="shared" si="6"/>
        <v>2.7083333333333348E-2</v>
      </c>
      <c r="AC24" s="46">
        <f t="shared" si="6"/>
        <v>2.3611111111111249E-2</v>
      </c>
      <c r="AD24" s="46">
        <f t="shared" si="6"/>
        <v>2.777777777777779E-2</v>
      </c>
    </row>
    <row r="25" spans="1:30" ht="12.75" x14ac:dyDescent="0.2">
      <c r="A25" s="34" t="s">
        <v>2561</v>
      </c>
      <c r="B25" s="34">
        <f>SEARCH("PM",A25)</f>
        <v>5</v>
      </c>
      <c r="C25" s="34" t="e">
        <f>SEARCH("AM",A25)</f>
        <v>#VALUE!</v>
      </c>
      <c r="D25" s="34">
        <f>IFERROR(B25,C25)</f>
        <v>5</v>
      </c>
      <c r="E25" s="34" t="str">
        <f>IFERROR(MID(A25,D25-5,1)," ")</f>
        <v xml:space="preserve"> </v>
      </c>
      <c r="F25" s="34" t="str">
        <f>MID(A25,IF(E25="1",D25-5,D25-4),IF(E25="1",7,6))</f>
        <v>2:35PM</v>
      </c>
      <c r="G25" s="34" t="str">
        <f>TRIM(SUBSTITUTE(A25,TEXT(M25,"h:mmAM/PM"),""))</f>
        <v>6-Nov BIA</v>
      </c>
      <c r="H25" s="34" t="b">
        <f>OR(LEFT(G25,1)="Y",LEFT(G25,1)="B",LEFT(G25,1)="R")</f>
        <v>0</v>
      </c>
      <c r="I25" s="34" t="str">
        <f>IF(H25,LEFT(G25,FIND(" ",G25)-1),MID(G25,FIND(" ",G25)+1,9))</f>
        <v>BIA</v>
      </c>
      <c r="J25" s="34" t="str">
        <f>TRIM(SUBSTITUTE(G25,I25,""))</f>
        <v>6-Nov</v>
      </c>
      <c r="K25" s="34">
        <f>LEFT(J25,2-ISERROR(1*MID(J25,2,1)))*1</f>
        <v>6</v>
      </c>
      <c r="L25" s="34" t="str">
        <f>IF(LEN(I25)=3,I25,LEFT(I25,1)&amp;MID(I25,3,1)&amp;RIGHT(I25,1))</f>
        <v>BIA</v>
      </c>
      <c r="M25" s="42">
        <f>TIMEVALUE(SUBSTITUTE(SUBSTITUTE(F25,"P"," P"),"A"," A"))</f>
        <v>0.60763888888888895</v>
      </c>
      <c r="N25" s="34">
        <f t="shared" si="1"/>
        <v>18</v>
      </c>
      <c r="O25" s="34" t="str">
        <f t="shared" si="2"/>
        <v>BIA18</v>
      </c>
      <c r="P25" s="44">
        <f>INDEX(Workings!$R$14:$R$853,MATCH(O25,Workings!$U$14:$U$853,0))</f>
        <v>0.60416666666666674</v>
      </c>
      <c r="Q25" s="34">
        <f t="shared" si="3"/>
        <v>5</v>
      </c>
      <c r="S25" s="34" t="s">
        <v>4267</v>
      </c>
      <c r="T25" s="45">
        <f>AVERAGEIFS($Q$8:$Q$4207,$L$8:$L$4207,S25)</f>
        <v>3.38</v>
      </c>
      <c r="W25" s="34">
        <f t="shared" si="5"/>
        <v>18</v>
      </c>
      <c r="X25" s="34" t="str">
        <f t="shared" si="4"/>
        <v>YIZ18</v>
      </c>
      <c r="Y25" s="34" t="str">
        <f t="shared" si="4"/>
        <v>YIH18</v>
      </c>
      <c r="Z25" s="46">
        <f t="shared" si="6"/>
        <v>1.9444444444444375E-2</v>
      </c>
      <c r="AA25" s="46">
        <f t="shared" si="6"/>
        <v>2.3611111111111138E-2</v>
      </c>
      <c r="AB25" s="46">
        <f t="shared" si="6"/>
        <v>2.430555555555558E-2</v>
      </c>
      <c r="AC25" s="46">
        <f t="shared" si="6"/>
        <v>2.4305555555555469E-2</v>
      </c>
      <c r="AD25" s="46">
        <f t="shared" si="6"/>
        <v>2.3611111111111138E-2</v>
      </c>
    </row>
    <row r="26" spans="1:30" ht="12.75" x14ac:dyDescent="0.2">
      <c r="A26" s="34" t="s">
        <v>1084</v>
      </c>
      <c r="B26" s="34">
        <f>SEARCH("PM",A26)</f>
        <v>5</v>
      </c>
      <c r="C26" s="34" t="e">
        <f>SEARCH("AM",A26)</f>
        <v>#VALUE!</v>
      </c>
      <c r="D26" s="34">
        <f>IFERROR(B26,C26)</f>
        <v>5</v>
      </c>
      <c r="E26" s="34" t="str">
        <f>IFERROR(MID(A26,D26-5,1)," ")</f>
        <v xml:space="preserve"> </v>
      </c>
      <c r="F26" s="34" t="str">
        <f>MID(A26,IF(E26="1",D26-5,D26-4),IF(E26="1",7,6))</f>
        <v>2:59PM</v>
      </c>
      <c r="G26" s="34" t="str">
        <f>TRIM(SUBSTITUTE(A26,TEXT(M26,"h:mmAM/PM"),""))</f>
        <v>6-Nov B/I/A</v>
      </c>
      <c r="H26" s="34" t="b">
        <f>OR(LEFT(G26,1)="Y",LEFT(G26,1)="B",LEFT(G26,1)="R")</f>
        <v>0</v>
      </c>
      <c r="I26" s="34" t="str">
        <f>IF(H26,LEFT(G26,FIND(" ",G26)-1),MID(G26,FIND(" ",G26)+1,9))</f>
        <v>B/I/A</v>
      </c>
      <c r="J26" s="34" t="str">
        <f>TRIM(SUBSTITUTE(G26,I26,""))</f>
        <v>6-Nov</v>
      </c>
      <c r="K26" s="34">
        <f>LEFT(J26,2-ISERROR(1*MID(J26,2,1)))*1</f>
        <v>6</v>
      </c>
      <c r="L26" s="34" t="str">
        <f>IF(LEN(I26)=3,I26,LEFT(I26,1)&amp;MID(I26,3,1)&amp;RIGHT(I26,1))</f>
        <v>BIA</v>
      </c>
      <c r="M26" s="42">
        <f>TIMEVALUE(SUBSTITUTE(SUBSTITUTE(F26,"P"," P"),"A"," A"))</f>
        <v>0.62430555555555556</v>
      </c>
      <c r="N26" s="34">
        <f t="shared" si="1"/>
        <v>19</v>
      </c>
      <c r="O26" s="34" t="str">
        <f t="shared" si="2"/>
        <v>BIA19</v>
      </c>
      <c r="P26" s="44">
        <f>INDEX(Workings!$R$14:$R$853,MATCH(O26,Workings!$U$14:$U$853,0))</f>
        <v>0.62500000000000011</v>
      </c>
      <c r="Q26" s="34">
        <f t="shared" si="3"/>
        <v>-1</v>
      </c>
      <c r="S26" s="34" t="s">
        <v>4255</v>
      </c>
      <c r="T26" s="45">
        <f>AVERAGEIFS($Q$8:$Q$4207,$L$8:$L$4207,S26)</f>
        <v>3.0866666666666664</v>
      </c>
      <c r="W26" s="34">
        <f t="shared" si="5"/>
        <v>19</v>
      </c>
      <c r="X26" s="34" t="str">
        <f t="shared" si="4"/>
        <v>YIZ19</v>
      </c>
      <c r="Y26" s="34" t="str">
        <f t="shared" si="4"/>
        <v>YIH19</v>
      </c>
      <c r="Z26" s="46">
        <f t="shared" si="6"/>
        <v>2.2222222222222254E-2</v>
      </c>
      <c r="AA26" s="46">
        <f t="shared" si="6"/>
        <v>2.5694444444444464E-2</v>
      </c>
      <c r="AB26" s="46">
        <f t="shared" si="6"/>
        <v>2.2916666666666696E-2</v>
      </c>
      <c r="AC26" s="46">
        <f t="shared" si="6"/>
        <v>2.083333333333337E-2</v>
      </c>
      <c r="AD26" s="46">
        <f t="shared" si="6"/>
        <v>2.2916666666666696E-2</v>
      </c>
    </row>
    <row r="27" spans="1:30" ht="12.75" x14ac:dyDescent="0.2">
      <c r="A27" s="34" t="s">
        <v>2311</v>
      </c>
      <c r="B27" s="34">
        <f>SEARCH("PM",A27)</f>
        <v>5</v>
      </c>
      <c r="C27" s="34" t="e">
        <f>SEARCH("AM",A27)</f>
        <v>#VALUE!</v>
      </c>
      <c r="D27" s="34">
        <f>IFERROR(B27,C27)</f>
        <v>5</v>
      </c>
      <c r="E27" s="34" t="str">
        <f>IFERROR(MID(A27,D27-5,1)," ")</f>
        <v xml:space="preserve"> </v>
      </c>
      <c r="F27" s="34" t="str">
        <f>MID(A27,IF(E27="1",D27-5,D27-4),IF(E27="1",7,6))</f>
        <v>3:38PM</v>
      </c>
      <c r="G27" s="34" t="str">
        <f>TRIM(SUBSTITUTE(A27,TEXT(M27,"h:mmAM/PM"),""))</f>
        <v>6/Nov BIA</v>
      </c>
      <c r="H27" s="34" t="b">
        <f>OR(LEFT(G27,1)="Y",LEFT(G27,1)="B",LEFT(G27,1)="R")</f>
        <v>0</v>
      </c>
      <c r="I27" s="34" t="str">
        <f>IF(H27,LEFT(G27,FIND(" ",G27)-1),MID(G27,FIND(" ",G27)+1,9))</f>
        <v>BIA</v>
      </c>
      <c r="J27" s="34" t="str">
        <f>TRIM(SUBSTITUTE(G27,I27,""))</f>
        <v>6/Nov</v>
      </c>
      <c r="K27" s="34">
        <f>LEFT(J27,2-ISERROR(1*MID(J27,2,1)))*1</f>
        <v>6</v>
      </c>
      <c r="L27" s="34" t="str">
        <f>IF(LEN(I27)=3,I27,LEFT(I27,1)&amp;MID(I27,3,1)&amp;RIGHT(I27,1))</f>
        <v>BIA</v>
      </c>
      <c r="M27" s="42">
        <f>TIMEVALUE(SUBSTITUTE(SUBSTITUTE(F27,"P"," P"),"A"," A"))</f>
        <v>0.65138888888888891</v>
      </c>
      <c r="N27" s="34">
        <f t="shared" si="1"/>
        <v>20</v>
      </c>
      <c r="O27" s="34" t="str">
        <f t="shared" si="2"/>
        <v>BIA20</v>
      </c>
      <c r="P27" s="44">
        <f>INDEX(Workings!$R$14:$R$853,MATCH(O27,Workings!$U$14:$U$853,0))</f>
        <v>0.64583333333333348</v>
      </c>
      <c r="Q27" s="34">
        <f t="shared" si="3"/>
        <v>8</v>
      </c>
      <c r="S27" s="34" t="s">
        <v>4262</v>
      </c>
      <c r="T27" s="45">
        <f>AVERAGEIFS($Q$8:$Q$4207,$L$8:$L$4207,S27)</f>
        <v>2.8866666666666667</v>
      </c>
      <c r="W27" s="34">
        <f t="shared" si="5"/>
        <v>20</v>
      </c>
      <c r="X27" s="34" t="str">
        <f t="shared" si="4"/>
        <v>YIZ20</v>
      </c>
      <c r="Y27" s="34" t="str">
        <f t="shared" si="4"/>
        <v>YIH20</v>
      </c>
      <c r="Z27" s="46">
        <f t="shared" si="6"/>
        <v>2.1527777777777701E-2</v>
      </c>
      <c r="AA27" s="46">
        <f t="shared" si="6"/>
        <v>2.5000000000000022E-2</v>
      </c>
      <c r="AB27" s="46">
        <f t="shared" si="6"/>
        <v>2.3611111111111027E-2</v>
      </c>
      <c r="AC27" s="46">
        <f t="shared" si="6"/>
        <v>2.5694444444444464E-2</v>
      </c>
      <c r="AD27" s="46">
        <f t="shared" si="6"/>
        <v>2.5000000000000022E-2</v>
      </c>
    </row>
    <row r="28" spans="1:30" ht="12.75" x14ac:dyDescent="0.2">
      <c r="A28" s="34" t="s">
        <v>378</v>
      </c>
      <c r="B28" s="34">
        <f>SEARCH("PM",A28)</f>
        <v>9</v>
      </c>
      <c r="C28" s="34" t="e">
        <f>SEARCH("AM",A28)</f>
        <v>#VALUE!</v>
      </c>
      <c r="D28" s="34">
        <f>IFERROR(B28,C28)</f>
        <v>9</v>
      </c>
      <c r="E28" s="34" t="str">
        <f>IFERROR(MID(A28,D28-5,1)," ")</f>
        <v xml:space="preserve"> </v>
      </c>
      <c r="F28" s="34" t="str">
        <f>MID(A28,IF(E28="1",D28-5,D28-4),IF(E28="1",7,6))</f>
        <v>4:01PM</v>
      </c>
      <c r="G28" s="34" t="str">
        <f>TRIM(SUBSTITUTE(A28,TEXT(M28,"h:mmAM/PM"),""))</f>
        <v>BIA 6/Nov</v>
      </c>
      <c r="H28" s="34" t="b">
        <f>OR(LEFT(G28,1)="Y",LEFT(G28,1)="B",LEFT(G28,1)="R")</f>
        <v>1</v>
      </c>
      <c r="I28" s="34" t="str">
        <f>IF(H28,LEFT(G28,FIND(" ",G28)-1),MID(G28,FIND(" ",G28)+1,9))</f>
        <v>BIA</v>
      </c>
      <c r="J28" s="34" t="str">
        <f>TRIM(SUBSTITUTE(G28,I28,""))</f>
        <v>6/Nov</v>
      </c>
      <c r="K28" s="34">
        <f>LEFT(J28,2-ISERROR(1*MID(J28,2,1)))*1</f>
        <v>6</v>
      </c>
      <c r="L28" s="34" t="str">
        <f>IF(LEN(I28)=3,I28,LEFT(I28,1)&amp;MID(I28,3,1)&amp;RIGHT(I28,1))</f>
        <v>BIA</v>
      </c>
      <c r="M28" s="42">
        <f>TIMEVALUE(SUBSTITUTE(SUBSTITUTE(F28,"P"," P"),"A"," A"))</f>
        <v>0.66736111111111107</v>
      </c>
      <c r="N28" s="34">
        <f t="shared" si="1"/>
        <v>21</v>
      </c>
      <c r="O28" s="34" t="str">
        <f t="shared" si="2"/>
        <v>BIA21</v>
      </c>
      <c r="P28" s="44">
        <f>INDEX(Workings!$R$14:$R$853,MATCH(O28,Workings!$U$14:$U$853,0))</f>
        <v>0.66666666666666685</v>
      </c>
      <c r="Q28" s="34">
        <f t="shared" si="3"/>
        <v>1</v>
      </c>
      <c r="S28" s="34" t="s">
        <v>4272</v>
      </c>
      <c r="T28" s="45">
        <f>AVERAGEIFS($Q$8:$Q$4207,$L$8:$L$4207,S28)</f>
        <v>2.74</v>
      </c>
      <c r="W28" s="34">
        <f t="shared" si="5"/>
        <v>21</v>
      </c>
      <c r="X28" s="34" t="str">
        <f t="shared" si="4"/>
        <v>YIZ21</v>
      </c>
      <c r="Y28" s="34" t="str">
        <f t="shared" si="4"/>
        <v>YIH21</v>
      </c>
      <c r="Z28" s="46">
        <f t="shared" ref="Z28:AD37" si="7">SUMIFS($M$8:$M$4207,$O$8:$O$4207,$Y28,$K$8:$K$4207,Z$7)-SUMIFS($M$8:$M$4207,$O$8:$O$4207,$X28,$K$8:$K$4207,Z$7)</f>
        <v>2.2222222222222254E-2</v>
      </c>
      <c r="AA28" s="46">
        <f t="shared" si="7"/>
        <v>2.2916666666666585E-2</v>
      </c>
      <c r="AB28" s="46">
        <f t="shared" si="7"/>
        <v>2.4305555555555469E-2</v>
      </c>
      <c r="AC28" s="46">
        <f t="shared" si="7"/>
        <v>2.5694444444444464E-2</v>
      </c>
      <c r="AD28" s="46">
        <f t="shared" si="7"/>
        <v>2.083333333333337E-2</v>
      </c>
    </row>
    <row r="29" spans="1:30" ht="12.75" x14ac:dyDescent="0.2">
      <c r="A29" s="34" t="s">
        <v>3883</v>
      </c>
      <c r="B29" s="34">
        <f>SEARCH("PM",A29)</f>
        <v>5</v>
      </c>
      <c r="C29" s="34" t="e">
        <f>SEARCH("AM",A29)</f>
        <v>#VALUE!</v>
      </c>
      <c r="D29" s="34">
        <f>IFERROR(B29,C29)</f>
        <v>5</v>
      </c>
      <c r="E29" s="34" t="str">
        <f>IFERROR(MID(A29,D29-5,1)," ")</f>
        <v xml:space="preserve"> </v>
      </c>
      <c r="F29" s="34" t="str">
        <f>MID(A29,IF(E29="1",D29-5,D29-4),IF(E29="1",7,6))</f>
        <v>4:34PM</v>
      </c>
      <c r="G29" s="34" t="str">
        <f>TRIM(SUBSTITUTE(A29,TEXT(M29,"h:mmAM/PM"),""))</f>
        <v>B/I/A 6/Nov</v>
      </c>
      <c r="H29" s="34" t="b">
        <f>OR(LEFT(G29,1)="Y",LEFT(G29,1)="B",LEFT(G29,1)="R")</f>
        <v>1</v>
      </c>
      <c r="I29" s="34" t="str">
        <f>IF(H29,LEFT(G29,FIND(" ",G29)-1),MID(G29,FIND(" ",G29)+1,9))</f>
        <v>B/I/A</v>
      </c>
      <c r="J29" s="34" t="str">
        <f>TRIM(SUBSTITUTE(G29,I29,""))</f>
        <v>6/Nov</v>
      </c>
      <c r="K29" s="34">
        <f>LEFT(J29,2-ISERROR(1*MID(J29,2,1)))*1</f>
        <v>6</v>
      </c>
      <c r="L29" s="34" t="str">
        <f>IF(LEN(I29)=3,I29,LEFT(I29,1)&amp;MID(I29,3,1)&amp;RIGHT(I29,1))</f>
        <v>BIA</v>
      </c>
      <c r="M29" s="42">
        <f>TIMEVALUE(SUBSTITUTE(SUBSTITUTE(F29,"P"," P"),"A"," A"))</f>
        <v>0.69027777777777777</v>
      </c>
      <c r="N29" s="34">
        <f t="shared" si="1"/>
        <v>22</v>
      </c>
      <c r="O29" s="34" t="str">
        <f t="shared" si="2"/>
        <v>BIA22</v>
      </c>
      <c r="P29" s="44">
        <f>INDEX(Workings!$R$14:$R$853,MATCH(O29,Workings!$U$14:$U$853,0))</f>
        <v>0.68750000000000022</v>
      </c>
      <c r="Q29" s="34">
        <f t="shared" si="3"/>
        <v>4</v>
      </c>
      <c r="S29" s="34" t="s">
        <v>4266</v>
      </c>
      <c r="T29" s="45">
        <f>AVERAGEIFS($Q$8:$Q$4207,$L$8:$L$4207,S29)</f>
        <v>2.0733333333333333</v>
      </c>
      <c r="W29" s="34">
        <f t="shared" si="5"/>
        <v>22</v>
      </c>
      <c r="X29" s="34" t="str">
        <f t="shared" si="4"/>
        <v>YIZ22</v>
      </c>
      <c r="Y29" s="34" t="str">
        <f t="shared" si="4"/>
        <v>YIH22</v>
      </c>
      <c r="Z29" s="46">
        <f t="shared" si="7"/>
        <v>2.2916666666666696E-2</v>
      </c>
      <c r="AA29" s="46">
        <f t="shared" si="7"/>
        <v>2.5694444444444464E-2</v>
      </c>
      <c r="AB29" s="46">
        <f t="shared" si="7"/>
        <v>2.7083333333333348E-2</v>
      </c>
      <c r="AC29" s="46">
        <f t="shared" si="7"/>
        <v>1.9444444444444486E-2</v>
      </c>
      <c r="AD29" s="46">
        <f t="shared" si="7"/>
        <v>1.9444444444444375E-2</v>
      </c>
    </row>
    <row r="30" spans="1:30" ht="12.75" x14ac:dyDescent="0.2">
      <c r="A30" s="34" t="s">
        <v>3148</v>
      </c>
      <c r="B30" s="34">
        <f>SEARCH("PM",A30)</f>
        <v>11</v>
      </c>
      <c r="C30" s="34" t="e">
        <f>SEARCH("AM",A30)</f>
        <v>#VALUE!</v>
      </c>
      <c r="D30" s="34">
        <f>IFERROR(B30,C30)</f>
        <v>11</v>
      </c>
      <c r="E30" s="34" t="str">
        <f>IFERROR(MID(A30,D30-5,1)," ")</f>
        <v xml:space="preserve"> </v>
      </c>
      <c r="F30" s="34" t="str">
        <f>MID(A30,IF(E30="1",D30-5,D30-4),IF(E30="1",7,6))</f>
        <v>5:06PM</v>
      </c>
      <c r="G30" s="34" t="str">
        <f>TRIM(SUBSTITUTE(A30,TEXT(M30,"h:mmAM/PM"),""))</f>
        <v>6/Nov BIA</v>
      </c>
      <c r="H30" s="34" t="b">
        <f>OR(LEFT(G30,1)="Y",LEFT(G30,1)="B",LEFT(G30,1)="R")</f>
        <v>0</v>
      </c>
      <c r="I30" s="34" t="str">
        <f>IF(H30,LEFT(G30,FIND(" ",G30)-1),MID(G30,FIND(" ",G30)+1,9))</f>
        <v>BIA</v>
      </c>
      <c r="J30" s="34" t="str">
        <f>TRIM(SUBSTITUTE(G30,I30,""))</f>
        <v>6/Nov</v>
      </c>
      <c r="K30" s="34">
        <f>LEFT(J30,2-ISERROR(1*MID(J30,2,1)))*1</f>
        <v>6</v>
      </c>
      <c r="L30" s="34" t="str">
        <f>IF(LEN(I30)=3,I30,LEFT(I30,1)&amp;MID(I30,3,1)&amp;RIGHT(I30,1))</f>
        <v>BIA</v>
      </c>
      <c r="M30" s="42">
        <f>TIMEVALUE(SUBSTITUTE(SUBSTITUTE(F30,"P"," P"),"A"," A"))</f>
        <v>0.71250000000000002</v>
      </c>
      <c r="N30" s="34">
        <f t="shared" si="1"/>
        <v>23</v>
      </c>
      <c r="O30" s="34" t="str">
        <f t="shared" si="2"/>
        <v>BIA23</v>
      </c>
      <c r="P30" s="44">
        <f>INDEX(Workings!$R$14:$R$853,MATCH(O30,Workings!$U$14:$U$853,0))</f>
        <v>0.70833333333333359</v>
      </c>
      <c r="Q30" s="34">
        <f t="shared" si="3"/>
        <v>6</v>
      </c>
      <c r="S30" s="34" t="s">
        <v>4254</v>
      </c>
      <c r="T30" s="45">
        <f>AVERAGEIFS($Q$8:$Q$4207,$L$8:$L$4207,S30)</f>
        <v>1.9333333333333333</v>
      </c>
      <c r="W30" s="34">
        <f t="shared" si="5"/>
        <v>23</v>
      </c>
      <c r="X30" s="34" t="str">
        <f t="shared" si="4"/>
        <v>YIZ23</v>
      </c>
      <c r="Y30" s="34" t="str">
        <f t="shared" si="4"/>
        <v>YIH23</v>
      </c>
      <c r="Z30" s="46">
        <f t="shared" si="7"/>
        <v>2.1527777777777923E-2</v>
      </c>
      <c r="AA30" s="46">
        <f t="shared" si="7"/>
        <v>2.2916666666666696E-2</v>
      </c>
      <c r="AB30" s="46">
        <f t="shared" si="7"/>
        <v>2.4305555555555469E-2</v>
      </c>
      <c r="AC30" s="46">
        <f t="shared" si="7"/>
        <v>2.6388888888888906E-2</v>
      </c>
      <c r="AD30" s="46">
        <f t="shared" si="7"/>
        <v>2.5694444444444464E-2</v>
      </c>
    </row>
    <row r="31" spans="1:30" ht="12.75" x14ac:dyDescent="0.2">
      <c r="A31" s="34" t="s">
        <v>3904</v>
      </c>
      <c r="B31" s="34">
        <f>SEARCH("PM",A31)</f>
        <v>5</v>
      </c>
      <c r="C31" s="34" t="e">
        <f>SEARCH("AM",A31)</f>
        <v>#VALUE!</v>
      </c>
      <c r="D31" s="34">
        <f>IFERROR(B31,C31)</f>
        <v>5</v>
      </c>
      <c r="E31" s="34" t="str">
        <f>IFERROR(MID(A31,D31-5,1)," ")</f>
        <v xml:space="preserve"> </v>
      </c>
      <c r="F31" s="34" t="str">
        <f>MID(A31,IF(E31="1",D31-5,D31-4),IF(E31="1",7,6))</f>
        <v>5:45PM</v>
      </c>
      <c r="G31" s="34" t="str">
        <f>TRIM(SUBSTITUTE(A31,TEXT(M31,"h:mmAM/PM"),""))</f>
        <v>6-Nov B-I-A</v>
      </c>
      <c r="H31" s="34" t="b">
        <f>OR(LEFT(G31,1)="Y",LEFT(G31,1)="B",LEFT(G31,1)="R")</f>
        <v>0</v>
      </c>
      <c r="I31" s="34" t="str">
        <f>IF(H31,LEFT(G31,FIND(" ",G31)-1),MID(G31,FIND(" ",G31)+1,9))</f>
        <v>B-I-A</v>
      </c>
      <c r="J31" s="34" t="str">
        <f>TRIM(SUBSTITUTE(G31,I31,""))</f>
        <v>6-Nov</v>
      </c>
      <c r="K31" s="34">
        <f>LEFT(J31,2-ISERROR(1*MID(J31,2,1)))*1</f>
        <v>6</v>
      </c>
      <c r="L31" s="34" t="str">
        <f>IF(LEN(I31)=3,I31,LEFT(I31,1)&amp;MID(I31,3,1)&amp;RIGHT(I31,1))</f>
        <v>BIA</v>
      </c>
      <c r="M31" s="42">
        <f>TIMEVALUE(SUBSTITUTE(SUBSTITUTE(F31,"P"," P"),"A"," A"))</f>
        <v>0.73958333333333337</v>
      </c>
      <c r="N31" s="34">
        <f t="shared" si="1"/>
        <v>24</v>
      </c>
      <c r="O31" s="34" t="str">
        <f t="shared" si="2"/>
        <v>BIA24</v>
      </c>
      <c r="P31" s="44">
        <f>INDEX(Workings!$R$14:$R$853,MATCH(O31,Workings!$U$14:$U$853,0))</f>
        <v>0.73611111111111138</v>
      </c>
      <c r="Q31" s="34">
        <f t="shared" si="3"/>
        <v>5</v>
      </c>
      <c r="S31" s="34" t="s">
        <v>4261</v>
      </c>
      <c r="T31" s="45">
        <f>AVERAGEIFS($Q$8:$Q$4207,$L$8:$L$4207,S31)</f>
        <v>1.8866666666666667</v>
      </c>
      <c r="W31" s="34">
        <f t="shared" si="5"/>
        <v>24</v>
      </c>
      <c r="X31" s="34" t="str">
        <f t="shared" si="4"/>
        <v>YIZ24</v>
      </c>
      <c r="Y31" s="34" t="str">
        <f t="shared" si="4"/>
        <v>YIH24</v>
      </c>
      <c r="Z31" s="46">
        <f t="shared" si="7"/>
        <v>2.4999999999999911E-2</v>
      </c>
      <c r="AA31" s="46">
        <f t="shared" si="7"/>
        <v>2.2916666666666696E-2</v>
      </c>
      <c r="AB31" s="46">
        <f t="shared" si="7"/>
        <v>2.1527777777777923E-2</v>
      </c>
      <c r="AC31" s="46">
        <f t="shared" si="7"/>
        <v>2.5694444444444464E-2</v>
      </c>
      <c r="AD31" s="46">
        <f t="shared" si="7"/>
        <v>2.6388888888888906E-2</v>
      </c>
    </row>
    <row r="32" spans="1:30" ht="12.75" x14ac:dyDescent="0.2">
      <c r="A32" s="34" t="s">
        <v>760</v>
      </c>
      <c r="B32" s="34">
        <f>SEARCH("PM",A32)</f>
        <v>5</v>
      </c>
      <c r="C32" s="34" t="e">
        <f>SEARCH("AM",A32)</f>
        <v>#VALUE!</v>
      </c>
      <c r="D32" s="34">
        <f>IFERROR(B32,C32)</f>
        <v>5</v>
      </c>
      <c r="E32" s="34" t="str">
        <f>IFERROR(MID(A32,D32-5,1)," ")</f>
        <v xml:space="preserve"> </v>
      </c>
      <c r="F32" s="34" t="str">
        <f>MID(A32,IF(E32="1",D32-5,D32-4),IF(E32="1",7,6))</f>
        <v>6:29PM</v>
      </c>
      <c r="G32" s="34" t="str">
        <f>TRIM(SUBSTITUTE(A32,TEXT(M32,"h:mmAM/PM"),""))</f>
        <v>6-Nov B-I-A</v>
      </c>
      <c r="H32" s="34" t="b">
        <f>OR(LEFT(G32,1)="Y",LEFT(G32,1)="B",LEFT(G32,1)="R")</f>
        <v>0</v>
      </c>
      <c r="I32" s="34" t="str">
        <f>IF(H32,LEFT(G32,FIND(" ",G32)-1),MID(G32,FIND(" ",G32)+1,9))</f>
        <v>B-I-A</v>
      </c>
      <c r="J32" s="34" t="str">
        <f>TRIM(SUBSTITUTE(G32,I32,""))</f>
        <v>6-Nov</v>
      </c>
      <c r="K32" s="34">
        <f>LEFT(J32,2-ISERROR(1*MID(J32,2,1)))*1</f>
        <v>6</v>
      </c>
      <c r="L32" s="34" t="str">
        <f>IF(LEN(I32)=3,I32,LEFT(I32,1)&amp;MID(I32,3,1)&amp;RIGHT(I32,1))</f>
        <v>BIA</v>
      </c>
      <c r="M32" s="42">
        <f>TIMEVALUE(SUBSTITUTE(SUBSTITUTE(F32,"P"," P"),"A"," A"))</f>
        <v>0.77013888888888893</v>
      </c>
      <c r="N32" s="34">
        <f t="shared" si="1"/>
        <v>25</v>
      </c>
      <c r="O32" s="34" t="str">
        <f t="shared" si="2"/>
        <v>BIA25</v>
      </c>
      <c r="P32" s="44">
        <f>INDEX(Workings!$R$14:$R$853,MATCH(O32,Workings!$U$14:$U$853,0))</f>
        <v>0.76388888888888917</v>
      </c>
      <c r="Q32" s="34">
        <f t="shared" si="3"/>
        <v>9</v>
      </c>
      <c r="S32" s="34" t="s">
        <v>4271</v>
      </c>
      <c r="T32" s="45">
        <f>AVERAGEIFS($Q$8:$Q$4207,$L$8:$L$4207,S32)</f>
        <v>1.6133333333333333</v>
      </c>
      <c r="W32" s="34">
        <f t="shared" si="5"/>
        <v>25</v>
      </c>
      <c r="X32" s="34" t="str">
        <f t="shared" si="4"/>
        <v>YIZ25</v>
      </c>
      <c r="Y32" s="34" t="str">
        <f t="shared" si="4"/>
        <v>YIH25</v>
      </c>
      <c r="Z32" s="46">
        <f t="shared" si="7"/>
        <v>2.6388888888888906E-2</v>
      </c>
      <c r="AA32" s="46">
        <f t="shared" si="7"/>
        <v>2.4999999999999911E-2</v>
      </c>
      <c r="AB32" s="46">
        <f t="shared" si="7"/>
        <v>2.5000000000000133E-2</v>
      </c>
      <c r="AC32" s="46">
        <f t="shared" si="7"/>
        <v>1.8055555555555602E-2</v>
      </c>
      <c r="AD32" s="46">
        <f t="shared" si="7"/>
        <v>2.3611111111111138E-2</v>
      </c>
    </row>
    <row r="33" spans="1:30" ht="12.75" x14ac:dyDescent="0.2">
      <c r="A33" s="34" t="s">
        <v>2198</v>
      </c>
      <c r="B33" s="34">
        <f>SEARCH("PM",A33)</f>
        <v>5</v>
      </c>
      <c r="C33" s="34" t="e">
        <f>SEARCH("AM",A33)</f>
        <v>#VALUE!</v>
      </c>
      <c r="D33" s="34">
        <f>IFERROR(B33,C33)</f>
        <v>5</v>
      </c>
      <c r="E33" s="34" t="str">
        <f>IFERROR(MID(A33,D33-5,1)," ")</f>
        <v xml:space="preserve"> </v>
      </c>
      <c r="F33" s="34" t="str">
        <f>MID(A33,IF(E33="1",D33-5,D33-4),IF(E33="1",7,6))</f>
        <v>7:03PM</v>
      </c>
      <c r="G33" s="34" t="str">
        <f>TRIM(SUBSTITUTE(A33,TEXT(M33,"h:mmAM/PM"),""))</f>
        <v>B-I-A 6-Nov</v>
      </c>
      <c r="H33" s="34" t="b">
        <f>OR(LEFT(G33,1)="Y",LEFT(G33,1)="B",LEFT(G33,1)="R")</f>
        <v>1</v>
      </c>
      <c r="I33" s="34" t="str">
        <f>IF(H33,LEFT(G33,FIND(" ",G33)-1),MID(G33,FIND(" ",G33)+1,9))</f>
        <v>B-I-A</v>
      </c>
      <c r="J33" s="34" t="str">
        <f>TRIM(SUBSTITUTE(G33,I33,""))</f>
        <v>6-Nov</v>
      </c>
      <c r="K33" s="34">
        <f>LEFT(J33,2-ISERROR(1*MID(J33,2,1)))*1</f>
        <v>6</v>
      </c>
      <c r="L33" s="34" t="str">
        <f>IF(LEN(I33)=3,I33,LEFT(I33,1)&amp;MID(I33,3,1)&amp;RIGHT(I33,1))</f>
        <v>BIA</v>
      </c>
      <c r="M33" s="42">
        <f>TIMEVALUE(SUBSTITUTE(SUBSTITUTE(F33,"P"," P"),"A"," A"))</f>
        <v>0.79375000000000007</v>
      </c>
      <c r="N33" s="34">
        <f t="shared" si="1"/>
        <v>26</v>
      </c>
      <c r="O33" s="34" t="str">
        <f t="shared" si="2"/>
        <v>BIA26</v>
      </c>
      <c r="P33" s="44">
        <f>INDEX(Workings!$R$14:$R$853,MATCH(O33,Workings!$U$14:$U$853,0))</f>
        <v>0.79166666666666696</v>
      </c>
      <c r="Q33" s="34">
        <f t="shared" si="3"/>
        <v>3</v>
      </c>
      <c r="S33" s="34" t="s">
        <v>4260</v>
      </c>
      <c r="T33" s="45">
        <f>AVERAGEIFS($Q$8:$Q$4207,$L$8:$L$4207,S33)</f>
        <v>0.55333333333333334</v>
      </c>
      <c r="W33" s="34">
        <f t="shared" si="5"/>
        <v>26</v>
      </c>
      <c r="X33" s="34" t="str">
        <f t="shared" si="4"/>
        <v>YIZ26</v>
      </c>
      <c r="Y33" s="34" t="str">
        <f t="shared" si="4"/>
        <v>YIH26</v>
      </c>
      <c r="Z33" s="46">
        <f t="shared" si="7"/>
        <v>1.9444444444444375E-2</v>
      </c>
      <c r="AA33" s="46">
        <f t="shared" si="7"/>
        <v>2.6388888888888906E-2</v>
      </c>
      <c r="AB33" s="46">
        <f t="shared" si="7"/>
        <v>2.083333333333337E-2</v>
      </c>
      <c r="AC33" s="46">
        <f t="shared" si="7"/>
        <v>2.2916666666666696E-2</v>
      </c>
      <c r="AD33" s="46">
        <f t="shared" si="7"/>
        <v>2.2916666666666696E-2</v>
      </c>
    </row>
    <row r="34" spans="1:30" ht="12.75" x14ac:dyDescent="0.2">
      <c r="A34" s="34" t="s">
        <v>3809</v>
      </c>
      <c r="B34" s="34">
        <f>SEARCH("PM",A34)</f>
        <v>11</v>
      </c>
      <c r="C34" s="34" t="e">
        <f>SEARCH("AM",A34)</f>
        <v>#VALUE!</v>
      </c>
      <c r="D34" s="34">
        <f>IFERROR(B34,C34)</f>
        <v>11</v>
      </c>
      <c r="E34" s="34" t="str">
        <f>IFERROR(MID(A34,D34-5,1)," ")</f>
        <v xml:space="preserve"> </v>
      </c>
      <c r="F34" s="34" t="str">
        <f>MID(A34,IF(E34="1",D34-5,D34-4),IF(E34="1",7,6))</f>
        <v>8:01PM</v>
      </c>
      <c r="G34" s="34" t="str">
        <f>TRIM(SUBSTITUTE(A34,TEXT(M34,"h:mmAM/PM"),""))</f>
        <v>B-I-A 6/Nov</v>
      </c>
      <c r="H34" s="34" t="b">
        <f>OR(LEFT(G34,1)="Y",LEFT(G34,1)="B",LEFT(G34,1)="R")</f>
        <v>1</v>
      </c>
      <c r="I34" s="34" t="str">
        <f>IF(H34,LEFT(G34,FIND(" ",G34)-1),MID(G34,FIND(" ",G34)+1,9))</f>
        <v>B-I-A</v>
      </c>
      <c r="J34" s="34" t="str">
        <f>TRIM(SUBSTITUTE(G34,I34,""))</f>
        <v>6/Nov</v>
      </c>
      <c r="K34" s="34">
        <f>LEFT(J34,2-ISERROR(1*MID(J34,2,1)))*1</f>
        <v>6</v>
      </c>
      <c r="L34" s="34" t="str">
        <f>IF(LEN(I34)=3,I34,LEFT(I34,1)&amp;MID(I34,3,1)&amp;RIGHT(I34,1))</f>
        <v>BIA</v>
      </c>
      <c r="M34" s="42">
        <f>TIMEVALUE(SUBSTITUTE(SUBSTITUTE(F34,"P"," P"),"A"," A"))</f>
        <v>0.8340277777777777</v>
      </c>
      <c r="N34" s="34">
        <f t="shared" si="1"/>
        <v>27</v>
      </c>
      <c r="O34" s="34" t="str">
        <f t="shared" si="2"/>
        <v>BIA27</v>
      </c>
      <c r="P34" s="44">
        <f>INDEX(Workings!$R$14:$R$853,MATCH(O34,Workings!$U$14:$U$853,0))</f>
        <v>0.83333333333333359</v>
      </c>
      <c r="Q34" s="34">
        <f t="shared" si="3"/>
        <v>1</v>
      </c>
      <c r="S34" s="34" t="s">
        <v>4279</v>
      </c>
      <c r="T34" s="45">
        <f>AVERAGEIFS($Q$8:$Q$4207,$L$8:$L$4207,S34)</f>
        <v>0.1</v>
      </c>
      <c r="W34" s="34">
        <f t="shared" si="5"/>
        <v>27</v>
      </c>
      <c r="X34" s="34" t="str">
        <f t="shared" si="4"/>
        <v>YIZ27</v>
      </c>
      <c r="Y34" s="34" t="str">
        <f t="shared" si="4"/>
        <v>YIH27</v>
      </c>
      <c r="Z34" s="46">
        <f t="shared" si="7"/>
        <v>2.6388888888888906E-2</v>
      </c>
      <c r="AA34" s="46">
        <f t="shared" si="7"/>
        <v>2.2916666666666696E-2</v>
      </c>
      <c r="AB34" s="46">
        <f t="shared" si="7"/>
        <v>2.4999999999999911E-2</v>
      </c>
      <c r="AC34" s="46">
        <f t="shared" si="7"/>
        <v>2.3611111111111138E-2</v>
      </c>
      <c r="AD34" s="46">
        <f t="shared" si="7"/>
        <v>2.7083333333333237E-2</v>
      </c>
    </row>
    <row r="35" spans="1:30" ht="12.75" x14ac:dyDescent="0.2">
      <c r="A35" s="34" t="s">
        <v>715</v>
      </c>
      <c r="B35" s="34">
        <f>SEARCH("PM",A35)</f>
        <v>11</v>
      </c>
      <c r="C35" s="34" t="e">
        <f>SEARCH("AM",A35)</f>
        <v>#VALUE!</v>
      </c>
      <c r="D35" s="34">
        <f>IFERROR(B35,C35)</f>
        <v>11</v>
      </c>
      <c r="E35" s="34" t="str">
        <f>IFERROR(MID(A35,D35-5,1)," ")</f>
        <v xml:space="preserve"> </v>
      </c>
      <c r="F35" s="34" t="str">
        <f>MID(A35,IF(E35="1",D35-5,D35-4),IF(E35="1",7,6))</f>
        <v>9:08PM</v>
      </c>
      <c r="G35" s="34" t="str">
        <f>TRIM(SUBSTITUTE(A35,TEXT(M35,"h:mmAM/PM"),""))</f>
        <v>B:I:A 6/Nov</v>
      </c>
      <c r="H35" s="34" t="b">
        <f>OR(LEFT(G35,1)="Y",LEFT(G35,1)="B",LEFT(G35,1)="R")</f>
        <v>1</v>
      </c>
      <c r="I35" s="34" t="str">
        <f>IF(H35,LEFT(G35,FIND(" ",G35)-1),MID(G35,FIND(" ",G35)+1,9))</f>
        <v>B:I:A</v>
      </c>
      <c r="J35" s="34" t="str">
        <f>TRIM(SUBSTITUTE(G35,I35,""))</f>
        <v>6/Nov</v>
      </c>
      <c r="K35" s="34">
        <f>LEFT(J35,2-ISERROR(1*MID(J35,2,1)))*1</f>
        <v>6</v>
      </c>
      <c r="L35" s="34" t="str">
        <f>IF(LEN(I35)=3,I35,LEFT(I35,1)&amp;MID(I35,3,1)&amp;RIGHT(I35,1))</f>
        <v>BIA</v>
      </c>
      <c r="M35" s="42">
        <f>TIMEVALUE(SUBSTITUTE(SUBSTITUTE(F35,"P"," P"),"A"," A"))</f>
        <v>0.88055555555555554</v>
      </c>
      <c r="N35" s="34">
        <f t="shared" si="1"/>
        <v>28</v>
      </c>
      <c r="O35" s="34" t="str">
        <f t="shared" si="2"/>
        <v>BIA28</v>
      </c>
      <c r="P35" s="44">
        <f>INDEX(Workings!$R$14:$R$853,MATCH(O35,Workings!$U$14:$U$853,0))</f>
        <v>0.87500000000000022</v>
      </c>
      <c r="Q35" s="34">
        <f t="shared" si="3"/>
        <v>8</v>
      </c>
      <c r="S35" s="34" t="s">
        <v>4280</v>
      </c>
      <c r="T35" s="45">
        <f>AVERAGEIFS($Q$8:$Q$4207,$L$8:$L$4207,S35)</f>
        <v>5.3333333333333337E-2</v>
      </c>
      <c r="W35" s="34">
        <f t="shared" si="5"/>
        <v>28</v>
      </c>
      <c r="X35" s="34" t="str">
        <f t="shared" si="4"/>
        <v>YIZ28</v>
      </c>
      <c r="Y35" s="34" t="str">
        <f t="shared" si="4"/>
        <v>YIH28</v>
      </c>
      <c r="Z35" s="46">
        <f t="shared" si="7"/>
        <v>2.0138888888888928E-2</v>
      </c>
      <c r="AA35" s="46">
        <f t="shared" si="7"/>
        <v>2.777777777777779E-2</v>
      </c>
      <c r="AB35" s="46">
        <f t="shared" si="7"/>
        <v>2.8472222222222232E-2</v>
      </c>
      <c r="AC35" s="46">
        <f t="shared" si="7"/>
        <v>2.2916666666666696E-2</v>
      </c>
      <c r="AD35" s="46">
        <f t="shared" si="7"/>
        <v>2.2222222222222254E-2</v>
      </c>
    </row>
    <row r="36" spans="1:30" ht="15" x14ac:dyDescent="0.25">
      <c r="A36" s="34" t="s">
        <v>2539</v>
      </c>
      <c r="B36" s="34">
        <f>SEARCH("PM",A36)</f>
        <v>12</v>
      </c>
      <c r="C36" s="34" t="e">
        <f>SEARCH("AM",A36)</f>
        <v>#VALUE!</v>
      </c>
      <c r="D36" s="34">
        <f>IFERROR(B36,C36)</f>
        <v>12</v>
      </c>
      <c r="E36" s="34" t="str">
        <f>IFERROR(MID(A36,D36-5,1)," ")</f>
        <v>1</v>
      </c>
      <c r="F36" s="34" t="str">
        <f>MID(A36,IF(E36="1",D36-5,D36-4),IF(E36="1",7,6))</f>
        <v>10:02PM</v>
      </c>
      <c r="G36" s="34" t="str">
        <f>TRIM(SUBSTITUTE(A36,TEXT(M36,"h:mmAM/PM"),""))</f>
        <v>6-Nov B-I-A</v>
      </c>
      <c r="H36" s="34" t="b">
        <f>OR(LEFT(G36,1)="Y",LEFT(G36,1)="B",LEFT(G36,1)="R")</f>
        <v>0</v>
      </c>
      <c r="I36" s="34" t="str">
        <f>IF(H36,LEFT(G36,FIND(" ",G36)-1),MID(G36,FIND(" ",G36)+1,9))</f>
        <v>B-I-A</v>
      </c>
      <c r="J36" s="34" t="str">
        <f>TRIM(SUBSTITUTE(G36,I36,""))</f>
        <v>6-Nov</v>
      </c>
      <c r="K36" s="34">
        <f>LEFT(J36,2-ISERROR(1*MID(J36,2,1)))*1</f>
        <v>6</v>
      </c>
      <c r="L36" s="34" t="str">
        <f>IF(LEN(I36)=3,I36,LEFT(I36,1)&amp;MID(I36,3,1)&amp;RIGHT(I36,1))</f>
        <v>BIA</v>
      </c>
      <c r="M36" s="42">
        <f>TIMEVALUE(SUBSTITUTE(SUBSTITUTE(F36,"P"," P"),"A"," A"))</f>
        <v>0.91805555555555562</v>
      </c>
      <c r="N36" s="34">
        <f t="shared" si="1"/>
        <v>29</v>
      </c>
      <c r="O36" s="34" t="str">
        <f t="shared" si="2"/>
        <v>BIA29</v>
      </c>
      <c r="P36" s="44">
        <f>INDEX(Workings!$R$14:$R$853,MATCH(O36,Workings!$U$14:$U$853,0))</f>
        <v>0.91666666666666685</v>
      </c>
      <c r="Q36" s="34">
        <f t="shared" si="3"/>
        <v>2</v>
      </c>
      <c r="S36"/>
      <c r="W36" s="34">
        <f t="shared" si="5"/>
        <v>29</v>
      </c>
      <c r="X36" s="34" t="str">
        <f t="shared" si="4"/>
        <v>YIZ29</v>
      </c>
      <c r="Y36" s="34" t="str">
        <f t="shared" si="4"/>
        <v>YIH29</v>
      </c>
      <c r="Z36" s="46">
        <f t="shared" si="7"/>
        <v>2.2916666666666696E-2</v>
      </c>
      <c r="AA36" s="46">
        <f t="shared" si="7"/>
        <v>2.4305555555555469E-2</v>
      </c>
      <c r="AB36" s="46">
        <f t="shared" si="7"/>
        <v>2.4999999999999911E-2</v>
      </c>
      <c r="AC36" s="46">
        <f t="shared" si="7"/>
        <v>2.2916666666666696E-2</v>
      </c>
      <c r="AD36" s="46">
        <f t="shared" si="7"/>
        <v>2.2916666666666696E-2</v>
      </c>
    </row>
    <row r="37" spans="1:30" ht="15" x14ac:dyDescent="0.25">
      <c r="A37" s="34" t="s">
        <v>4169</v>
      </c>
      <c r="B37" s="34">
        <f>SEARCH("PM",A37)</f>
        <v>18</v>
      </c>
      <c r="C37" s="34" t="e">
        <f>SEARCH("AM",A37)</f>
        <v>#VALUE!</v>
      </c>
      <c r="D37" s="34">
        <f>IFERROR(B37,C37)</f>
        <v>18</v>
      </c>
      <c r="E37" s="34" t="str">
        <f>IFERROR(MID(A37,D37-5,1)," ")</f>
        <v>1</v>
      </c>
      <c r="F37" s="34" t="str">
        <f>MID(A37,IF(E37="1",D37-5,D37-4),IF(E37="1",7,6))</f>
        <v>11:07PM</v>
      </c>
      <c r="G37" s="34" t="str">
        <f>TRIM(SUBSTITUTE(A37,TEXT(M37,"h:mmAM/PM"),""))</f>
        <v>6-Nov B-I-A</v>
      </c>
      <c r="H37" s="34" t="b">
        <f>OR(LEFT(G37,1)="Y",LEFT(G37,1)="B",LEFT(G37,1)="R")</f>
        <v>0</v>
      </c>
      <c r="I37" s="34" t="str">
        <f>IF(H37,LEFT(G37,FIND(" ",G37)-1),MID(G37,FIND(" ",G37)+1,9))</f>
        <v>B-I-A</v>
      </c>
      <c r="J37" s="34" t="str">
        <f>TRIM(SUBSTITUTE(G37,I37,""))</f>
        <v>6-Nov</v>
      </c>
      <c r="K37" s="34">
        <f>LEFT(J37,2-ISERROR(1*MID(J37,2,1)))*1</f>
        <v>6</v>
      </c>
      <c r="L37" s="34" t="str">
        <f>IF(LEN(I37)=3,I37,LEFT(I37,1)&amp;MID(I37,3,1)&amp;RIGHT(I37,1))</f>
        <v>BIA</v>
      </c>
      <c r="M37" s="42">
        <f>TIMEVALUE(SUBSTITUTE(SUBSTITUTE(F37,"P"," P"),"A"," A"))</f>
        <v>0.96319444444444446</v>
      </c>
      <c r="N37" s="34">
        <f t="shared" si="1"/>
        <v>30</v>
      </c>
      <c r="O37" s="34" t="str">
        <f t="shared" si="2"/>
        <v>BIA30</v>
      </c>
      <c r="P37" s="44">
        <f>INDEX(Workings!$R$14:$R$853,MATCH(O37,Workings!$U$14:$U$853,0))</f>
        <v>0.95833333333333348</v>
      </c>
      <c r="Q37" s="34">
        <f t="shared" si="3"/>
        <v>7</v>
      </c>
      <c r="S37"/>
      <c r="W37" s="34">
        <f t="shared" si="5"/>
        <v>30</v>
      </c>
      <c r="X37" s="34" t="str">
        <f t="shared" si="4"/>
        <v>YIZ30</v>
      </c>
      <c r="Y37" s="34" t="str">
        <f t="shared" si="4"/>
        <v>YIH30</v>
      </c>
      <c r="Z37" s="46">
        <f t="shared" si="7"/>
        <v>2.0138888888888928E-2</v>
      </c>
      <c r="AA37" s="46">
        <f t="shared" si="7"/>
        <v>2.0833333333333259E-2</v>
      </c>
      <c r="AB37" s="46">
        <f t="shared" si="7"/>
        <v>2.083333333333337E-2</v>
      </c>
      <c r="AC37" s="46">
        <f t="shared" si="7"/>
        <v>2.2916666666666696E-2</v>
      </c>
      <c r="AD37" s="46">
        <f t="shared" si="7"/>
        <v>2.6388888888888795E-2</v>
      </c>
    </row>
    <row r="38" spans="1:30" ht="15" x14ac:dyDescent="0.25">
      <c r="A38" s="34" t="s">
        <v>3718</v>
      </c>
      <c r="B38" s="34" t="e">
        <f>SEARCH("PM",A38)</f>
        <v>#VALUE!</v>
      </c>
      <c r="C38" s="34">
        <f>SEARCH("AM",A38)</f>
        <v>17</v>
      </c>
      <c r="D38" s="34">
        <f>IFERROR(B38,C38)</f>
        <v>17</v>
      </c>
      <c r="E38" s="34" t="str">
        <f>IFERROR(MID(A38,D38-5,1)," ")</f>
        <v xml:space="preserve"> </v>
      </c>
      <c r="F38" s="34" t="str">
        <f>MID(A38,IF(E38="1",D38-5,D38-4),IF(E38="1",7,6))</f>
        <v>7:08AM</v>
      </c>
      <c r="G38" s="34" t="str">
        <f>TRIM(SUBSTITUTE(A38,TEXT(M38,"h:mmAM/PM"),""))</f>
        <v>7/Nov B:I:A</v>
      </c>
      <c r="H38" s="34" t="b">
        <f>OR(LEFT(G38,1)="Y",LEFT(G38,1)="B",LEFT(G38,1)="R")</f>
        <v>0</v>
      </c>
      <c r="I38" s="34" t="str">
        <f>IF(H38,LEFT(G38,FIND(" ",G38)-1),MID(G38,FIND(" ",G38)+1,9))</f>
        <v>B:I:A</v>
      </c>
      <c r="J38" s="34" t="str">
        <f>TRIM(SUBSTITUTE(G38,I38,""))</f>
        <v>7/Nov</v>
      </c>
      <c r="K38" s="34">
        <f>LEFT(J38,2-ISERROR(1*MID(J38,2,1)))*1</f>
        <v>7</v>
      </c>
      <c r="L38" s="34" t="str">
        <f>IF(LEN(I38)=3,I38,LEFT(I38,1)&amp;MID(I38,3,1)&amp;RIGHT(I38,1))</f>
        <v>BIA</v>
      </c>
      <c r="M38" s="42">
        <f>TIMEVALUE(SUBSTITUTE(SUBSTITUTE(F38,"P"," P"),"A"," A"))</f>
        <v>0.29722222222222222</v>
      </c>
      <c r="N38" s="34">
        <f t="shared" si="1"/>
        <v>1</v>
      </c>
      <c r="O38" s="34" t="str">
        <f t="shared" si="2"/>
        <v>BIA1</v>
      </c>
      <c r="P38" s="44">
        <f>INDEX(Workings!$R$14:$R$853,MATCH(O38,Workings!$U$14:$U$853,0))</f>
        <v>0.29166666666666669</v>
      </c>
      <c r="Q38" s="34">
        <f t="shared" si="3"/>
        <v>8</v>
      </c>
      <c r="S38"/>
    </row>
    <row r="39" spans="1:30" ht="15" x14ac:dyDescent="0.25">
      <c r="A39" s="34" t="s">
        <v>2422</v>
      </c>
      <c r="B39" s="34" t="e">
        <f>SEARCH("PM",A39)</f>
        <v>#VALUE!</v>
      </c>
      <c r="C39" s="34">
        <f>SEARCH("AM",A39)</f>
        <v>11</v>
      </c>
      <c r="D39" s="34">
        <f>IFERROR(B39,C39)</f>
        <v>11</v>
      </c>
      <c r="E39" s="34" t="str">
        <f>IFERROR(MID(A39,D39-5,1)," ")</f>
        <v xml:space="preserve"> </v>
      </c>
      <c r="F39" s="34" t="str">
        <f>MID(A39,IF(E39="1",D39-5,D39-4),IF(E39="1",7,6))</f>
        <v>7:20AM</v>
      </c>
      <c r="G39" s="34" t="str">
        <f>TRIM(SUBSTITUTE(A39,TEXT(M39,"h:mmAM/PM"),""))</f>
        <v>7-Nov BIA</v>
      </c>
      <c r="H39" s="34" t="b">
        <f>OR(LEFT(G39,1)="Y",LEFT(G39,1)="B",LEFT(G39,1)="R")</f>
        <v>0</v>
      </c>
      <c r="I39" s="34" t="str">
        <f>IF(H39,LEFT(G39,FIND(" ",G39)-1),MID(G39,FIND(" ",G39)+1,9))</f>
        <v>BIA</v>
      </c>
      <c r="J39" s="34" t="str">
        <f>TRIM(SUBSTITUTE(G39,I39,""))</f>
        <v>7-Nov</v>
      </c>
      <c r="K39" s="34">
        <f>LEFT(J39,2-ISERROR(1*MID(J39,2,1)))*1</f>
        <v>7</v>
      </c>
      <c r="L39" s="34" t="str">
        <f>IF(LEN(I39)=3,I39,LEFT(I39,1)&amp;MID(I39,3,1)&amp;RIGHT(I39,1))</f>
        <v>BIA</v>
      </c>
      <c r="M39" s="42">
        <f>TIMEVALUE(SUBSTITUTE(SUBSTITUTE(F39,"P"," P"),"A"," A"))</f>
        <v>0.30555555555555552</v>
      </c>
      <c r="N39" s="34">
        <f t="shared" si="1"/>
        <v>2</v>
      </c>
      <c r="O39" s="34" t="str">
        <f t="shared" si="2"/>
        <v>BIA2</v>
      </c>
      <c r="P39" s="44">
        <f>INDEX(Workings!$R$14:$R$853,MATCH(O39,Workings!$U$14:$U$853,0))</f>
        <v>0.30555555555555558</v>
      </c>
      <c r="Q39" s="34">
        <f t="shared" si="3"/>
        <v>0</v>
      </c>
      <c r="S39"/>
    </row>
    <row r="40" spans="1:30" ht="15" x14ac:dyDescent="0.25">
      <c r="A40" s="34" t="s">
        <v>1682</v>
      </c>
      <c r="B40" s="34" t="e">
        <f>SEARCH("PM",A40)</f>
        <v>#VALUE!</v>
      </c>
      <c r="C40" s="34">
        <f>SEARCH("AM",A40)</f>
        <v>5</v>
      </c>
      <c r="D40" s="34">
        <f>IFERROR(B40,C40)</f>
        <v>5</v>
      </c>
      <c r="E40" s="34" t="str">
        <f>IFERROR(MID(A40,D40-5,1)," ")</f>
        <v xml:space="preserve"> </v>
      </c>
      <c r="F40" s="34" t="str">
        <f>MID(A40,IF(E40="1",D40-5,D40-4),IF(E40="1",7,6))</f>
        <v>7:48AM</v>
      </c>
      <c r="G40" s="34" t="str">
        <f>TRIM(SUBSTITUTE(A40,TEXT(M40,"h:mmAM/PM"),""))</f>
        <v>7-Nov B/I/A</v>
      </c>
      <c r="H40" s="34" t="b">
        <f>OR(LEFT(G40,1)="Y",LEFT(G40,1)="B",LEFT(G40,1)="R")</f>
        <v>0</v>
      </c>
      <c r="I40" s="34" t="str">
        <f>IF(H40,LEFT(G40,FIND(" ",G40)-1),MID(G40,FIND(" ",G40)+1,9))</f>
        <v>B/I/A</v>
      </c>
      <c r="J40" s="34" t="str">
        <f>TRIM(SUBSTITUTE(G40,I40,""))</f>
        <v>7-Nov</v>
      </c>
      <c r="K40" s="34">
        <f>LEFT(J40,2-ISERROR(1*MID(J40,2,1)))*1</f>
        <v>7</v>
      </c>
      <c r="L40" s="34" t="str">
        <f>IF(LEN(I40)=3,I40,LEFT(I40,1)&amp;MID(I40,3,1)&amp;RIGHT(I40,1))</f>
        <v>BIA</v>
      </c>
      <c r="M40" s="42">
        <f>TIMEVALUE(SUBSTITUTE(SUBSTITUTE(F40,"P"," P"),"A"," A"))</f>
        <v>0.32500000000000001</v>
      </c>
      <c r="N40" s="34">
        <f t="shared" si="1"/>
        <v>3</v>
      </c>
      <c r="O40" s="34" t="str">
        <f t="shared" si="2"/>
        <v>BIA3</v>
      </c>
      <c r="P40" s="44">
        <f>INDEX(Workings!$R$14:$R$853,MATCH(O40,Workings!$U$14:$U$853,0))</f>
        <v>0.31944444444444448</v>
      </c>
      <c r="Q40" s="34">
        <f t="shared" si="3"/>
        <v>8</v>
      </c>
      <c r="S40"/>
      <c r="X40" s="34" t="s">
        <v>4275</v>
      </c>
      <c r="Y40" s="34" t="s">
        <v>4271</v>
      </c>
      <c r="Z40" s="34">
        <v>6</v>
      </c>
      <c r="AA40" s="34">
        <v>7</v>
      </c>
      <c r="AB40" s="34">
        <v>8</v>
      </c>
      <c r="AC40" s="34">
        <v>9</v>
      </c>
      <c r="AD40" s="34">
        <v>10</v>
      </c>
    </row>
    <row r="41" spans="1:30" ht="15" x14ac:dyDescent="0.25">
      <c r="A41" s="34" t="s">
        <v>2055</v>
      </c>
      <c r="B41" s="34" t="e">
        <f>SEARCH("PM",A41)</f>
        <v>#VALUE!</v>
      </c>
      <c r="C41" s="34">
        <f>SEARCH("AM",A41)</f>
        <v>15</v>
      </c>
      <c r="D41" s="34">
        <f>IFERROR(B41,C41)</f>
        <v>15</v>
      </c>
      <c r="E41" s="34" t="str">
        <f>IFERROR(MID(A41,D41-5,1)," ")</f>
        <v xml:space="preserve"> </v>
      </c>
      <c r="F41" s="34" t="str">
        <f>MID(A41,IF(E41="1",D41-5,D41-4),IF(E41="1",7,6))</f>
        <v>8:03AM</v>
      </c>
      <c r="G41" s="34" t="str">
        <f>TRIM(SUBSTITUTE(A41,TEXT(M41,"h:mmAM/PM"),""))</f>
        <v>7/Nov BIA</v>
      </c>
      <c r="H41" s="34" t="b">
        <f>OR(LEFT(G41,1)="Y",LEFT(G41,1)="B",LEFT(G41,1)="R")</f>
        <v>0</v>
      </c>
      <c r="I41" s="34" t="str">
        <f>IF(H41,LEFT(G41,FIND(" ",G41)-1),MID(G41,FIND(" ",G41)+1,9))</f>
        <v>BIA</v>
      </c>
      <c r="J41" s="34" t="str">
        <f>TRIM(SUBSTITUTE(G41,I41,""))</f>
        <v>7/Nov</v>
      </c>
      <c r="K41" s="34">
        <f>LEFT(J41,2-ISERROR(1*MID(J41,2,1)))*1</f>
        <v>7</v>
      </c>
      <c r="L41" s="34" t="str">
        <f>IF(LEN(I41)=3,I41,LEFT(I41,1)&amp;MID(I41,3,1)&amp;RIGHT(I41,1))</f>
        <v>BIA</v>
      </c>
      <c r="M41" s="42">
        <f>TIMEVALUE(SUBSTITUTE(SUBSTITUTE(F41,"P"," P"),"A"," A"))</f>
        <v>0.3354166666666667</v>
      </c>
      <c r="N41" s="34">
        <f t="shared" si="1"/>
        <v>4</v>
      </c>
      <c r="O41" s="34" t="str">
        <f t="shared" si="2"/>
        <v>BIA4</v>
      </c>
      <c r="P41" s="44">
        <f>INDEX(Workings!$R$14:$R$853,MATCH(O41,Workings!$U$14:$U$853,0))</f>
        <v>0.33333333333333337</v>
      </c>
      <c r="Q41" s="34">
        <f t="shared" si="3"/>
        <v>3</v>
      </c>
      <c r="S41"/>
      <c r="W41" s="34">
        <v>1</v>
      </c>
      <c r="X41" s="34" t="str">
        <f t="shared" ref="X41:X70" si="8">X$40&amp;$W41</f>
        <v>YOZ1</v>
      </c>
      <c r="Y41" s="34" t="str">
        <f t="shared" ref="Y41:Y70" si="9">Y$40&amp;$W41</f>
        <v>YOH1</v>
      </c>
      <c r="Z41" s="46">
        <f t="shared" ref="Z41:AD50" si="10">SUMIFS($M$8:$M$4207,$O$8:$O$4207,$X41,$K$8:$K$4207,Z$7)-SUMIFS($M$8:$M$4207,$O$8:$O$4207,$Y41,$K$8:$K$4207,Z$40)</f>
        <v>2.5694444444444409E-2</v>
      </c>
      <c r="AA41" s="46">
        <f t="shared" si="10"/>
        <v>2.2222222222222199E-2</v>
      </c>
      <c r="AB41" s="46">
        <f t="shared" si="10"/>
        <v>2.3611111111111138E-2</v>
      </c>
      <c r="AC41" s="46">
        <f t="shared" si="10"/>
        <v>2.2222222222222199E-2</v>
      </c>
      <c r="AD41" s="46">
        <f t="shared" si="10"/>
        <v>2.3611111111111138E-2</v>
      </c>
    </row>
    <row r="42" spans="1:30" ht="15" x14ac:dyDescent="0.25">
      <c r="A42" s="34" t="s">
        <v>2992</v>
      </c>
      <c r="B42" s="34" t="e">
        <f>SEARCH("PM",A42)</f>
        <v>#VALUE!</v>
      </c>
      <c r="C42" s="34">
        <f>SEARCH("AM",A42)</f>
        <v>5</v>
      </c>
      <c r="D42" s="34">
        <f>IFERROR(B42,C42)</f>
        <v>5</v>
      </c>
      <c r="E42" s="34" t="str">
        <f>IFERROR(MID(A42,D42-5,1)," ")</f>
        <v xml:space="preserve"> </v>
      </c>
      <c r="F42" s="34" t="str">
        <f>MID(A42,IF(E42="1",D42-5,D42-4),IF(E42="1",7,6))</f>
        <v>8:28AM</v>
      </c>
      <c r="G42" s="34" t="str">
        <f>TRIM(SUBSTITUTE(A42,TEXT(M42,"h:mmAM/PM"),""))</f>
        <v>B-I-A 7/Nov</v>
      </c>
      <c r="H42" s="34" t="b">
        <f>OR(LEFT(G42,1)="Y",LEFT(G42,1)="B",LEFT(G42,1)="R")</f>
        <v>1</v>
      </c>
      <c r="I42" s="34" t="str">
        <f>IF(H42,LEFT(G42,FIND(" ",G42)-1),MID(G42,FIND(" ",G42)+1,9))</f>
        <v>B-I-A</v>
      </c>
      <c r="J42" s="34" t="str">
        <f>TRIM(SUBSTITUTE(G42,I42,""))</f>
        <v>7/Nov</v>
      </c>
      <c r="K42" s="34">
        <f>LEFT(J42,2-ISERROR(1*MID(J42,2,1)))*1</f>
        <v>7</v>
      </c>
      <c r="L42" s="34" t="str">
        <f>IF(LEN(I42)=3,I42,LEFT(I42,1)&amp;MID(I42,3,1)&amp;RIGHT(I42,1))</f>
        <v>BIA</v>
      </c>
      <c r="M42" s="42">
        <f>TIMEVALUE(SUBSTITUTE(SUBSTITUTE(F42,"P"," P"),"A"," A"))</f>
        <v>0.3527777777777778</v>
      </c>
      <c r="N42" s="34">
        <f t="shared" si="1"/>
        <v>5</v>
      </c>
      <c r="O42" s="34" t="str">
        <f t="shared" si="2"/>
        <v>BIA5</v>
      </c>
      <c r="P42" s="44">
        <f>INDEX(Workings!$R$14:$R$853,MATCH(O42,Workings!$U$14:$U$853,0))</f>
        <v>0.34722222222222227</v>
      </c>
      <c r="Q42" s="34">
        <f t="shared" si="3"/>
        <v>8</v>
      </c>
      <c r="S42"/>
      <c r="W42" s="34">
        <f>+W41+1</f>
        <v>2</v>
      </c>
      <c r="X42" s="34" t="str">
        <f t="shared" si="8"/>
        <v>YOZ2</v>
      </c>
      <c r="Y42" s="34" t="str">
        <f t="shared" si="9"/>
        <v>YOH2</v>
      </c>
      <c r="Z42" s="46">
        <f t="shared" si="10"/>
        <v>2.0833333333333259E-2</v>
      </c>
      <c r="AA42" s="46">
        <f t="shared" si="10"/>
        <v>2.2222222222222199E-2</v>
      </c>
      <c r="AB42" s="46">
        <f t="shared" si="10"/>
        <v>2.0138888888888817E-2</v>
      </c>
      <c r="AC42" s="46">
        <f t="shared" si="10"/>
        <v>2.2916666666666696E-2</v>
      </c>
      <c r="AD42" s="46">
        <f t="shared" si="10"/>
        <v>2.4999999999999967E-2</v>
      </c>
    </row>
    <row r="43" spans="1:30" ht="15" x14ac:dyDescent="0.25">
      <c r="A43" s="34" t="s">
        <v>204</v>
      </c>
      <c r="B43" s="34" t="e">
        <f>SEARCH("PM",A43)</f>
        <v>#VALUE!</v>
      </c>
      <c r="C43" s="34">
        <f>SEARCH("AM",A43)</f>
        <v>5</v>
      </c>
      <c r="D43" s="34">
        <f>IFERROR(B43,C43)</f>
        <v>5</v>
      </c>
      <c r="E43" s="34" t="str">
        <f>IFERROR(MID(A43,D43-5,1)," ")</f>
        <v xml:space="preserve"> </v>
      </c>
      <c r="F43" s="34" t="str">
        <f>MID(A43,IF(E43="1",D43-5,D43-4),IF(E43="1",7,6))</f>
        <v>8:45AM</v>
      </c>
      <c r="G43" s="34" t="str">
        <f>TRIM(SUBSTITUTE(A43,TEXT(M43,"h:mmAM/PM"),""))</f>
        <v>7-Nov B-I-A</v>
      </c>
      <c r="H43" s="34" t="b">
        <f>OR(LEFT(G43,1)="Y",LEFT(G43,1)="B",LEFT(G43,1)="R")</f>
        <v>0</v>
      </c>
      <c r="I43" s="34" t="str">
        <f>IF(H43,LEFT(G43,FIND(" ",G43)-1),MID(G43,FIND(" ",G43)+1,9))</f>
        <v>B-I-A</v>
      </c>
      <c r="J43" s="34" t="str">
        <f>TRIM(SUBSTITUTE(G43,I43,""))</f>
        <v>7-Nov</v>
      </c>
      <c r="K43" s="34">
        <f>LEFT(J43,2-ISERROR(1*MID(J43,2,1)))*1</f>
        <v>7</v>
      </c>
      <c r="L43" s="34" t="str">
        <f>IF(LEN(I43)=3,I43,LEFT(I43,1)&amp;MID(I43,3,1)&amp;RIGHT(I43,1))</f>
        <v>BIA</v>
      </c>
      <c r="M43" s="42">
        <f>TIMEVALUE(SUBSTITUTE(SUBSTITUTE(F43,"P"," P"),"A"," A"))</f>
        <v>0.36458333333333331</v>
      </c>
      <c r="N43" s="34">
        <f t="shared" si="1"/>
        <v>6</v>
      </c>
      <c r="O43" s="34" t="str">
        <f t="shared" si="2"/>
        <v>BIA6</v>
      </c>
      <c r="P43" s="44">
        <f>INDEX(Workings!$R$14:$R$853,MATCH(O43,Workings!$U$14:$U$853,0))</f>
        <v>0.36111111111111116</v>
      </c>
      <c r="Q43" s="34">
        <f t="shared" si="3"/>
        <v>5</v>
      </c>
      <c r="S43"/>
      <c r="W43" s="34">
        <f t="shared" ref="W43:W70" si="11">+W42+1</f>
        <v>3</v>
      </c>
      <c r="X43" s="34" t="str">
        <f t="shared" si="8"/>
        <v>YOZ3</v>
      </c>
      <c r="Y43" s="34" t="str">
        <f t="shared" si="9"/>
        <v>YOH3</v>
      </c>
      <c r="Z43" s="46">
        <f t="shared" si="10"/>
        <v>1.9444444444444431E-2</v>
      </c>
      <c r="AA43" s="46">
        <f t="shared" si="10"/>
        <v>2.4999999999999967E-2</v>
      </c>
      <c r="AB43" s="46">
        <f t="shared" si="10"/>
        <v>2.2916666666666585E-2</v>
      </c>
      <c r="AC43" s="46">
        <f t="shared" si="10"/>
        <v>2.2222222222222199E-2</v>
      </c>
      <c r="AD43" s="46">
        <f t="shared" si="10"/>
        <v>2.4305555555555469E-2</v>
      </c>
    </row>
    <row r="44" spans="1:30" ht="15" x14ac:dyDescent="0.25">
      <c r="A44" s="34" t="s">
        <v>3200</v>
      </c>
      <c r="B44" s="34" t="e">
        <f>SEARCH("PM",A44)</f>
        <v>#VALUE!</v>
      </c>
      <c r="C44" s="34">
        <f>SEARCH("AM",A44)</f>
        <v>11</v>
      </c>
      <c r="D44" s="34">
        <f>IFERROR(B44,C44)</f>
        <v>11</v>
      </c>
      <c r="E44" s="34" t="str">
        <f>IFERROR(MID(A44,D44-5,1)," ")</f>
        <v xml:space="preserve"> </v>
      </c>
      <c r="F44" s="34" t="str">
        <f>MID(A44,IF(E44="1",D44-5,D44-4),IF(E44="1",7,6))</f>
        <v>8:59AM</v>
      </c>
      <c r="G44" s="34" t="str">
        <f>TRIM(SUBSTITUTE(A44,TEXT(M44,"h:mmAM/PM"),""))</f>
        <v>7/Nov BIA</v>
      </c>
      <c r="H44" s="34" t="b">
        <f>OR(LEFT(G44,1)="Y",LEFT(G44,1)="B",LEFT(G44,1)="R")</f>
        <v>0</v>
      </c>
      <c r="I44" s="34" t="str">
        <f>IF(H44,LEFT(G44,FIND(" ",G44)-1),MID(G44,FIND(" ",G44)+1,9))</f>
        <v>BIA</v>
      </c>
      <c r="J44" s="34" t="str">
        <f>TRIM(SUBSTITUTE(G44,I44,""))</f>
        <v>7/Nov</v>
      </c>
      <c r="K44" s="34">
        <f>LEFT(J44,2-ISERROR(1*MID(J44,2,1)))*1</f>
        <v>7</v>
      </c>
      <c r="L44" s="34" t="str">
        <f>IF(LEN(I44)=3,I44,LEFT(I44,1)&amp;MID(I44,3,1)&amp;RIGHT(I44,1))</f>
        <v>BIA</v>
      </c>
      <c r="M44" s="42">
        <f>TIMEVALUE(SUBSTITUTE(SUBSTITUTE(F44,"P"," P"),"A"," A"))</f>
        <v>0.3743055555555555</v>
      </c>
      <c r="N44" s="34">
        <f t="shared" si="1"/>
        <v>7</v>
      </c>
      <c r="O44" s="34" t="str">
        <f t="shared" si="2"/>
        <v>BIA7</v>
      </c>
      <c r="P44" s="44">
        <f>INDEX(Workings!$R$14:$R$853,MATCH(O44,Workings!$U$14:$U$853,0))</f>
        <v>0.37500000000000006</v>
      </c>
      <c r="Q44" s="34">
        <f t="shared" si="3"/>
        <v>-1</v>
      </c>
      <c r="S44"/>
      <c r="W44" s="34">
        <f t="shared" si="11"/>
        <v>4</v>
      </c>
      <c r="X44" s="34" t="str">
        <f t="shared" si="8"/>
        <v>YOZ4</v>
      </c>
      <c r="Y44" s="34" t="str">
        <f t="shared" si="9"/>
        <v>YOH4</v>
      </c>
      <c r="Z44" s="46">
        <f t="shared" si="10"/>
        <v>1.9444444444444375E-2</v>
      </c>
      <c r="AA44" s="46">
        <f t="shared" si="10"/>
        <v>2.2222222222222199E-2</v>
      </c>
      <c r="AB44" s="46">
        <f t="shared" si="10"/>
        <v>2.2916666666666696E-2</v>
      </c>
      <c r="AC44" s="46">
        <f t="shared" si="10"/>
        <v>1.9444444444444431E-2</v>
      </c>
      <c r="AD44" s="46">
        <f t="shared" si="10"/>
        <v>2.430555555555558E-2</v>
      </c>
    </row>
    <row r="45" spans="1:30" ht="15" x14ac:dyDescent="0.25">
      <c r="A45" s="34" t="s">
        <v>93</v>
      </c>
      <c r="B45" s="34" t="e">
        <f>SEARCH("PM",A45)</f>
        <v>#VALUE!</v>
      </c>
      <c r="C45" s="34">
        <f>SEARCH("AM",A45)</f>
        <v>11</v>
      </c>
      <c r="D45" s="34">
        <f>IFERROR(B45,C45)</f>
        <v>11</v>
      </c>
      <c r="E45" s="34" t="str">
        <f>IFERROR(MID(A45,D45-5,1)," ")</f>
        <v xml:space="preserve"> </v>
      </c>
      <c r="F45" s="34" t="str">
        <f>MID(A45,IF(E45="1",D45-5,D45-4),IF(E45="1",7,6))</f>
        <v>9:39AM</v>
      </c>
      <c r="G45" s="34" t="str">
        <f>TRIM(SUBSTITUTE(A45,TEXT(M45,"h:mmAM/PM"),""))</f>
        <v>B:I:A 7/Nov</v>
      </c>
      <c r="H45" s="34" t="b">
        <f>OR(LEFT(G45,1)="Y",LEFT(G45,1)="B",LEFT(G45,1)="R")</f>
        <v>1</v>
      </c>
      <c r="I45" s="34" t="str">
        <f>IF(H45,LEFT(G45,FIND(" ",G45)-1),MID(G45,FIND(" ",G45)+1,9))</f>
        <v>B:I:A</v>
      </c>
      <c r="J45" s="34" t="str">
        <f>TRIM(SUBSTITUTE(G45,I45,""))</f>
        <v>7/Nov</v>
      </c>
      <c r="K45" s="34">
        <f>LEFT(J45,2-ISERROR(1*MID(J45,2,1)))*1</f>
        <v>7</v>
      </c>
      <c r="L45" s="34" t="str">
        <f>IF(LEN(I45)=3,I45,LEFT(I45,1)&amp;MID(I45,3,1)&amp;RIGHT(I45,1))</f>
        <v>BIA</v>
      </c>
      <c r="M45" s="42">
        <f>TIMEVALUE(SUBSTITUTE(SUBSTITUTE(F45,"P"," P"),"A"," A"))</f>
        <v>0.40208333333333335</v>
      </c>
      <c r="N45" s="34">
        <f t="shared" si="1"/>
        <v>8</v>
      </c>
      <c r="O45" s="34" t="str">
        <f t="shared" si="2"/>
        <v>BIA8</v>
      </c>
      <c r="P45" s="44">
        <f>INDEX(Workings!$R$14:$R$853,MATCH(O45,Workings!$U$14:$U$853,0))</f>
        <v>0.39583333333333337</v>
      </c>
      <c r="Q45" s="34">
        <f t="shared" si="3"/>
        <v>9</v>
      </c>
      <c r="S45"/>
      <c r="W45" s="34">
        <f t="shared" si="11"/>
        <v>5</v>
      </c>
      <c r="X45" s="34" t="str">
        <f t="shared" si="8"/>
        <v>YOZ5</v>
      </c>
      <c r="Y45" s="34" t="str">
        <f t="shared" si="9"/>
        <v>YOH5</v>
      </c>
      <c r="Z45" s="46">
        <f t="shared" si="10"/>
        <v>2.7777777777777735E-2</v>
      </c>
      <c r="AA45" s="46">
        <f t="shared" si="10"/>
        <v>2.0138888888888873E-2</v>
      </c>
      <c r="AB45" s="46">
        <f t="shared" si="10"/>
        <v>2.1527777777777757E-2</v>
      </c>
      <c r="AC45" s="46">
        <f t="shared" si="10"/>
        <v>2.7083333333333293E-2</v>
      </c>
      <c r="AD45" s="46">
        <f t="shared" si="10"/>
        <v>2.3611111111111083E-2</v>
      </c>
    </row>
    <row r="46" spans="1:30" ht="15" x14ac:dyDescent="0.25">
      <c r="A46" s="34" t="s">
        <v>2395</v>
      </c>
      <c r="B46" s="34" t="e">
        <f>SEARCH("PM",A46)</f>
        <v>#VALUE!</v>
      </c>
      <c r="C46" s="34">
        <f>SEARCH("AM",A46)</f>
        <v>12</v>
      </c>
      <c r="D46" s="34">
        <f>IFERROR(B46,C46)</f>
        <v>12</v>
      </c>
      <c r="E46" s="34" t="str">
        <f>IFERROR(MID(A46,D46-5,1)," ")</f>
        <v>1</v>
      </c>
      <c r="F46" s="34" t="str">
        <f>MID(A46,IF(E46="1",D46-5,D46-4),IF(E46="1",7,6))</f>
        <v>10:10AM</v>
      </c>
      <c r="G46" s="34" t="str">
        <f>TRIM(SUBSTITUTE(A46,TEXT(M46,"h:mmAM/PM"),""))</f>
        <v>B/I/A 7/Nov</v>
      </c>
      <c r="H46" s="34" t="b">
        <f>OR(LEFT(G46,1)="Y",LEFT(G46,1)="B",LEFT(G46,1)="R")</f>
        <v>1</v>
      </c>
      <c r="I46" s="34" t="str">
        <f>IF(H46,LEFT(G46,FIND(" ",G46)-1),MID(G46,FIND(" ",G46)+1,9))</f>
        <v>B/I/A</v>
      </c>
      <c r="J46" s="34" t="str">
        <f>TRIM(SUBSTITUTE(G46,I46,""))</f>
        <v>7/Nov</v>
      </c>
      <c r="K46" s="34">
        <f>LEFT(J46,2-ISERROR(1*MID(J46,2,1)))*1</f>
        <v>7</v>
      </c>
      <c r="L46" s="34" t="str">
        <f>IF(LEN(I46)=3,I46,LEFT(I46,1)&amp;MID(I46,3,1)&amp;RIGHT(I46,1))</f>
        <v>BIA</v>
      </c>
      <c r="M46" s="42">
        <f>TIMEVALUE(SUBSTITUTE(SUBSTITUTE(F46,"P"," P"),"A"," A"))</f>
        <v>0.4236111111111111</v>
      </c>
      <c r="N46" s="34">
        <f t="shared" si="1"/>
        <v>9</v>
      </c>
      <c r="O46" s="34" t="str">
        <f t="shared" si="2"/>
        <v>BIA9</v>
      </c>
      <c r="P46" s="44">
        <f>INDEX(Workings!$R$14:$R$853,MATCH(O46,Workings!$U$14:$U$853,0))</f>
        <v>0.41666666666666669</v>
      </c>
      <c r="Q46" s="34">
        <f t="shared" si="3"/>
        <v>10</v>
      </c>
      <c r="S46"/>
      <c r="W46" s="34">
        <f t="shared" si="11"/>
        <v>6</v>
      </c>
      <c r="X46" s="34" t="str">
        <f t="shared" si="8"/>
        <v>YOZ6</v>
      </c>
      <c r="Y46" s="34" t="str">
        <f t="shared" si="9"/>
        <v>YOH6</v>
      </c>
      <c r="Z46" s="46">
        <f t="shared" si="10"/>
        <v>2.2222222222222254E-2</v>
      </c>
      <c r="AA46" s="46">
        <f t="shared" si="10"/>
        <v>2.7083333333333348E-2</v>
      </c>
      <c r="AB46" s="46">
        <f t="shared" si="10"/>
        <v>2.2916666666666641E-2</v>
      </c>
      <c r="AC46" s="46">
        <f t="shared" si="10"/>
        <v>2.4999999999999967E-2</v>
      </c>
      <c r="AD46" s="46">
        <f t="shared" si="10"/>
        <v>2.430555555555558E-2</v>
      </c>
    </row>
    <row r="47" spans="1:30" ht="15" x14ac:dyDescent="0.25">
      <c r="A47" s="34" t="s">
        <v>3298</v>
      </c>
      <c r="B47" s="34" t="e">
        <f>SEARCH("PM",A47)</f>
        <v>#VALUE!</v>
      </c>
      <c r="C47" s="34">
        <f>SEARCH("AM",A47)</f>
        <v>12</v>
      </c>
      <c r="D47" s="34">
        <f>IFERROR(B47,C47)</f>
        <v>12</v>
      </c>
      <c r="E47" s="34" t="str">
        <f>IFERROR(MID(A47,D47-5,1)," ")</f>
        <v>1</v>
      </c>
      <c r="F47" s="34" t="str">
        <f>MID(A47,IF(E47="1",D47-5,D47-4),IF(E47="1",7,6))</f>
        <v>10:35AM</v>
      </c>
      <c r="G47" s="34" t="str">
        <f>TRIM(SUBSTITUTE(A47,TEXT(M47,"h:mmAM/PM"),""))</f>
        <v>7/Nov B:I:A</v>
      </c>
      <c r="H47" s="34" t="b">
        <f>OR(LEFT(G47,1)="Y",LEFT(G47,1)="B",LEFT(G47,1)="R")</f>
        <v>0</v>
      </c>
      <c r="I47" s="34" t="str">
        <f>IF(H47,LEFT(G47,FIND(" ",G47)-1),MID(G47,FIND(" ",G47)+1,9))</f>
        <v>B:I:A</v>
      </c>
      <c r="J47" s="34" t="str">
        <f>TRIM(SUBSTITUTE(G47,I47,""))</f>
        <v>7/Nov</v>
      </c>
      <c r="K47" s="34">
        <f>LEFT(J47,2-ISERROR(1*MID(J47,2,1)))*1</f>
        <v>7</v>
      </c>
      <c r="L47" s="34" t="str">
        <f>IF(LEN(I47)=3,I47,LEFT(I47,1)&amp;MID(I47,3,1)&amp;RIGHT(I47,1))</f>
        <v>BIA</v>
      </c>
      <c r="M47" s="42">
        <f>TIMEVALUE(SUBSTITUTE(SUBSTITUTE(F47,"P"," P"),"A"," A"))</f>
        <v>0.44097222222222227</v>
      </c>
      <c r="N47" s="34">
        <f t="shared" si="1"/>
        <v>10</v>
      </c>
      <c r="O47" s="34" t="str">
        <f t="shared" si="2"/>
        <v>BIA10</v>
      </c>
      <c r="P47" s="44">
        <f>INDEX(Workings!$R$14:$R$853,MATCH(O47,Workings!$U$14:$U$853,0))</f>
        <v>0.4375</v>
      </c>
      <c r="Q47" s="34">
        <f t="shared" si="3"/>
        <v>5</v>
      </c>
      <c r="S47"/>
      <c r="W47" s="34">
        <f t="shared" si="11"/>
        <v>7</v>
      </c>
      <c r="X47" s="34" t="str">
        <f t="shared" si="8"/>
        <v>YOZ7</v>
      </c>
      <c r="Y47" s="34" t="str">
        <f t="shared" si="9"/>
        <v>YOH7</v>
      </c>
      <c r="Z47" s="46">
        <f t="shared" si="10"/>
        <v>1.9444444444444375E-2</v>
      </c>
      <c r="AA47" s="46">
        <f t="shared" si="10"/>
        <v>2.8472222222222121E-2</v>
      </c>
      <c r="AB47" s="46">
        <f t="shared" si="10"/>
        <v>1.8749999999999933E-2</v>
      </c>
      <c r="AC47" s="46">
        <f t="shared" si="10"/>
        <v>2.2222222222222199E-2</v>
      </c>
      <c r="AD47" s="46">
        <f t="shared" si="10"/>
        <v>2.4305555555555469E-2</v>
      </c>
    </row>
    <row r="48" spans="1:30" ht="15" x14ac:dyDescent="0.25">
      <c r="A48" s="34" t="s">
        <v>4077</v>
      </c>
      <c r="B48" s="34" t="e">
        <f>SEARCH("PM",A48)</f>
        <v>#VALUE!</v>
      </c>
      <c r="C48" s="34">
        <f>SEARCH("AM",A48)</f>
        <v>12</v>
      </c>
      <c r="D48" s="34">
        <f>IFERROR(B48,C48)</f>
        <v>12</v>
      </c>
      <c r="E48" s="34" t="str">
        <f>IFERROR(MID(A48,D48-5,1)," ")</f>
        <v>1</v>
      </c>
      <c r="F48" s="34" t="str">
        <f>MID(A48,IF(E48="1",D48-5,D48-4),IF(E48="1",7,6))</f>
        <v>11:09AM</v>
      </c>
      <c r="G48" s="34" t="str">
        <f>TRIM(SUBSTITUTE(A48,TEXT(M48,"h:mmAM/PM"),""))</f>
        <v>7/Nov B/I/A</v>
      </c>
      <c r="H48" s="34" t="b">
        <f>OR(LEFT(G48,1)="Y",LEFT(G48,1)="B",LEFT(G48,1)="R")</f>
        <v>0</v>
      </c>
      <c r="I48" s="34" t="str">
        <f>IF(H48,LEFT(G48,FIND(" ",G48)-1),MID(G48,FIND(" ",G48)+1,9))</f>
        <v>B/I/A</v>
      </c>
      <c r="J48" s="34" t="str">
        <f>TRIM(SUBSTITUTE(G48,I48,""))</f>
        <v>7/Nov</v>
      </c>
      <c r="K48" s="34">
        <f>LEFT(J48,2-ISERROR(1*MID(J48,2,1)))*1</f>
        <v>7</v>
      </c>
      <c r="L48" s="34" t="str">
        <f>IF(LEN(I48)=3,I48,LEFT(I48,1)&amp;MID(I48,3,1)&amp;RIGHT(I48,1))</f>
        <v>BIA</v>
      </c>
      <c r="M48" s="42">
        <f>TIMEVALUE(SUBSTITUTE(SUBSTITUTE(F48,"P"," P"),"A"," A"))</f>
        <v>0.46458333333333335</v>
      </c>
      <c r="N48" s="34">
        <f t="shared" si="1"/>
        <v>11</v>
      </c>
      <c r="O48" s="34" t="str">
        <f t="shared" si="2"/>
        <v>BIA11</v>
      </c>
      <c r="P48" s="44">
        <f>INDEX(Workings!$R$14:$R$853,MATCH(O48,Workings!$U$14:$U$853,0))</f>
        <v>0.45833333333333331</v>
      </c>
      <c r="Q48" s="34">
        <f t="shared" si="3"/>
        <v>9</v>
      </c>
      <c r="S48"/>
      <c r="W48" s="34">
        <f t="shared" si="11"/>
        <v>8</v>
      </c>
      <c r="X48" s="34" t="str">
        <f t="shared" si="8"/>
        <v>YOZ8</v>
      </c>
      <c r="Y48" s="34" t="str">
        <f t="shared" si="9"/>
        <v>YOH8</v>
      </c>
      <c r="Z48" s="46">
        <f t="shared" si="10"/>
        <v>2.4305555555555525E-2</v>
      </c>
      <c r="AA48" s="46">
        <f t="shared" si="10"/>
        <v>2.1527777777777757E-2</v>
      </c>
      <c r="AB48" s="46">
        <f t="shared" si="10"/>
        <v>2.4305555555555525E-2</v>
      </c>
      <c r="AC48" s="46">
        <f t="shared" si="10"/>
        <v>2.5694444444444464E-2</v>
      </c>
      <c r="AD48" s="46">
        <f t="shared" si="10"/>
        <v>2.2222222222222254E-2</v>
      </c>
    </row>
    <row r="49" spans="1:30" ht="15" x14ac:dyDescent="0.25">
      <c r="A49" s="34" t="s">
        <v>2381</v>
      </c>
      <c r="B49" s="34" t="e">
        <f>SEARCH("PM",A49)</f>
        <v>#VALUE!</v>
      </c>
      <c r="C49" s="34">
        <f>SEARCH("AM",A49)</f>
        <v>18</v>
      </c>
      <c r="D49" s="34">
        <f>IFERROR(B49,C49)</f>
        <v>18</v>
      </c>
      <c r="E49" s="34" t="str">
        <f>IFERROR(MID(A49,D49-5,1)," ")</f>
        <v>1</v>
      </c>
      <c r="F49" s="34" t="str">
        <f>MID(A49,IF(E49="1",D49-5,D49-4),IF(E49="1",7,6))</f>
        <v>11:30AM</v>
      </c>
      <c r="G49" s="34" t="str">
        <f>TRIM(SUBSTITUTE(A49,TEXT(M49,"h:mmAM/PM"),""))</f>
        <v>B/I/A 7-Nov</v>
      </c>
      <c r="H49" s="34" t="b">
        <f>OR(LEFT(G49,1)="Y",LEFT(G49,1)="B",LEFT(G49,1)="R")</f>
        <v>1</v>
      </c>
      <c r="I49" s="34" t="str">
        <f>IF(H49,LEFT(G49,FIND(" ",G49)-1),MID(G49,FIND(" ",G49)+1,9))</f>
        <v>B/I/A</v>
      </c>
      <c r="J49" s="34" t="str">
        <f>TRIM(SUBSTITUTE(G49,I49,""))</f>
        <v>7-Nov</v>
      </c>
      <c r="K49" s="34">
        <f>LEFT(J49,2-ISERROR(1*MID(J49,2,1)))*1</f>
        <v>7</v>
      </c>
      <c r="L49" s="34" t="str">
        <f>IF(LEN(I49)=3,I49,LEFT(I49,1)&amp;MID(I49,3,1)&amp;RIGHT(I49,1))</f>
        <v>BIA</v>
      </c>
      <c r="M49" s="42">
        <f>TIMEVALUE(SUBSTITUTE(SUBSTITUTE(F49,"P"," P"),"A"," A"))</f>
        <v>0.47916666666666669</v>
      </c>
      <c r="N49" s="34">
        <f t="shared" si="1"/>
        <v>12</v>
      </c>
      <c r="O49" s="34" t="str">
        <f t="shared" si="2"/>
        <v>BIA12</v>
      </c>
      <c r="P49" s="44">
        <f>INDEX(Workings!$R$14:$R$853,MATCH(O49,Workings!$U$14:$U$853,0))</f>
        <v>0.47916666666666663</v>
      </c>
      <c r="Q49" s="34">
        <f t="shared" si="3"/>
        <v>0</v>
      </c>
      <c r="S49"/>
      <c r="W49" s="34">
        <f t="shared" si="11"/>
        <v>9</v>
      </c>
      <c r="X49" s="34" t="str">
        <f t="shared" si="8"/>
        <v>YOZ9</v>
      </c>
      <c r="Y49" s="34" t="str">
        <f t="shared" si="9"/>
        <v>YOH9</v>
      </c>
      <c r="Z49" s="46">
        <f t="shared" si="10"/>
        <v>2.1527777777777757E-2</v>
      </c>
      <c r="AA49" s="46">
        <f t="shared" si="10"/>
        <v>2.5694444444444409E-2</v>
      </c>
      <c r="AB49" s="46">
        <f t="shared" si="10"/>
        <v>2.4999999999999967E-2</v>
      </c>
      <c r="AC49" s="46">
        <f t="shared" si="10"/>
        <v>2.4305555555555525E-2</v>
      </c>
      <c r="AD49" s="46">
        <f t="shared" si="10"/>
        <v>1.8749999999999933E-2</v>
      </c>
    </row>
    <row r="50" spans="1:30" ht="15" x14ac:dyDescent="0.25">
      <c r="A50" s="34" t="s">
        <v>2387</v>
      </c>
      <c r="B50" s="34">
        <f>SEARCH("PM",A50)</f>
        <v>12</v>
      </c>
      <c r="C50" s="34" t="e">
        <f>SEARCH("AM",A50)</f>
        <v>#VALUE!</v>
      </c>
      <c r="D50" s="34">
        <f>IFERROR(B50,C50)</f>
        <v>12</v>
      </c>
      <c r="E50" s="34" t="str">
        <f>IFERROR(MID(A50,D50-5,1)," ")</f>
        <v>1</v>
      </c>
      <c r="F50" s="34" t="str">
        <f>MID(A50,IF(E50="1",D50-5,D50-4),IF(E50="1",7,6))</f>
        <v>12:00PM</v>
      </c>
      <c r="G50" s="34" t="str">
        <f>TRIM(SUBSTITUTE(A50,TEXT(M50,"h:mmAM/PM"),""))</f>
        <v>7/Nov BIA</v>
      </c>
      <c r="H50" s="34" t="b">
        <f>OR(LEFT(G50,1)="Y",LEFT(G50,1)="B",LEFT(G50,1)="R")</f>
        <v>0</v>
      </c>
      <c r="I50" s="34" t="str">
        <f>IF(H50,LEFT(G50,FIND(" ",G50)-1),MID(G50,FIND(" ",G50)+1,9))</f>
        <v>BIA</v>
      </c>
      <c r="J50" s="34" t="str">
        <f>TRIM(SUBSTITUTE(G50,I50,""))</f>
        <v>7/Nov</v>
      </c>
      <c r="K50" s="34">
        <f>LEFT(J50,2-ISERROR(1*MID(J50,2,1)))*1</f>
        <v>7</v>
      </c>
      <c r="L50" s="34" t="str">
        <f>IF(LEN(I50)=3,I50,LEFT(I50,1)&amp;MID(I50,3,1)&amp;RIGHT(I50,1))</f>
        <v>BIA</v>
      </c>
      <c r="M50" s="42">
        <f>TIMEVALUE(SUBSTITUTE(SUBSTITUTE(F50,"P"," P"),"A"," A"))</f>
        <v>0.5</v>
      </c>
      <c r="N50" s="34">
        <f t="shared" si="1"/>
        <v>13</v>
      </c>
      <c r="O50" s="34" t="str">
        <f t="shared" si="2"/>
        <v>BIA13</v>
      </c>
      <c r="P50" s="44">
        <f>INDEX(Workings!$R$14:$R$853,MATCH(O50,Workings!$U$14:$U$853,0))</f>
        <v>0.49999999999999994</v>
      </c>
      <c r="Q50" s="34">
        <f t="shared" si="3"/>
        <v>0</v>
      </c>
      <c r="S50"/>
      <c r="W50" s="34">
        <f t="shared" si="11"/>
        <v>10</v>
      </c>
      <c r="X50" s="34" t="str">
        <f t="shared" si="8"/>
        <v>YOZ10</v>
      </c>
      <c r="Y50" s="34" t="str">
        <f t="shared" si="9"/>
        <v>YOH10</v>
      </c>
      <c r="Z50" s="46">
        <f t="shared" si="10"/>
        <v>2.083333333333337E-2</v>
      </c>
      <c r="AA50" s="46">
        <f t="shared" si="10"/>
        <v>2.5000000000000022E-2</v>
      </c>
      <c r="AB50" s="46">
        <f t="shared" si="10"/>
        <v>2.3611111111111138E-2</v>
      </c>
      <c r="AC50" s="46">
        <f t="shared" si="10"/>
        <v>2.6388888888888906E-2</v>
      </c>
      <c r="AD50" s="46">
        <f t="shared" si="10"/>
        <v>2.1527777777777812E-2</v>
      </c>
    </row>
    <row r="51" spans="1:30" ht="15" x14ac:dyDescent="0.25">
      <c r="A51" s="34" t="s">
        <v>1330</v>
      </c>
      <c r="B51" s="34">
        <f>SEARCH("PM",A51)</f>
        <v>16</v>
      </c>
      <c r="C51" s="34" t="e">
        <f>SEARCH("AM",A51)</f>
        <v>#VALUE!</v>
      </c>
      <c r="D51" s="34">
        <f>IFERROR(B51,C51)</f>
        <v>16</v>
      </c>
      <c r="E51" s="34" t="str">
        <f>IFERROR(MID(A51,D51-5,1)," ")</f>
        <v>1</v>
      </c>
      <c r="F51" s="34" t="str">
        <f>MID(A51,IF(E51="1",D51-5,D51-4),IF(E51="1",7,6))</f>
        <v>12:30PM</v>
      </c>
      <c r="G51" s="34" t="str">
        <f>TRIM(SUBSTITUTE(A51,TEXT(M51,"h:mmAM/PM"),""))</f>
        <v>7/Nov BIA</v>
      </c>
      <c r="H51" s="34" t="b">
        <f>OR(LEFT(G51,1)="Y",LEFT(G51,1)="B",LEFT(G51,1)="R")</f>
        <v>0</v>
      </c>
      <c r="I51" s="34" t="str">
        <f>IF(H51,LEFT(G51,FIND(" ",G51)-1),MID(G51,FIND(" ",G51)+1,9))</f>
        <v>BIA</v>
      </c>
      <c r="J51" s="34" t="str">
        <f>TRIM(SUBSTITUTE(G51,I51,""))</f>
        <v>7/Nov</v>
      </c>
      <c r="K51" s="34">
        <f>LEFT(J51,2-ISERROR(1*MID(J51,2,1)))*1</f>
        <v>7</v>
      </c>
      <c r="L51" s="34" t="str">
        <f>IF(LEN(I51)=3,I51,LEFT(I51,1)&amp;MID(I51,3,1)&amp;RIGHT(I51,1))</f>
        <v>BIA</v>
      </c>
      <c r="M51" s="42">
        <f>TIMEVALUE(SUBSTITUTE(SUBSTITUTE(F51,"P"," P"),"A"," A"))</f>
        <v>0.52083333333333337</v>
      </c>
      <c r="N51" s="34">
        <f t="shared" si="1"/>
        <v>14</v>
      </c>
      <c r="O51" s="34" t="str">
        <f t="shared" si="2"/>
        <v>BIA14</v>
      </c>
      <c r="P51" s="44">
        <f>INDEX(Workings!$R$14:$R$853,MATCH(O51,Workings!$U$14:$U$853,0))</f>
        <v>0.52083333333333326</v>
      </c>
      <c r="Q51" s="34">
        <f t="shared" si="3"/>
        <v>0</v>
      </c>
      <c r="S51"/>
      <c r="W51" s="34">
        <f t="shared" si="11"/>
        <v>11</v>
      </c>
      <c r="X51" s="34" t="str">
        <f t="shared" si="8"/>
        <v>YOZ11</v>
      </c>
      <c r="Y51" s="34" t="str">
        <f t="shared" si="9"/>
        <v>YOH11</v>
      </c>
      <c r="Z51" s="46">
        <f t="shared" ref="Z51:AD60" si="12">SUMIFS($M$8:$M$4207,$O$8:$O$4207,$X51,$K$8:$K$4207,Z$7)-SUMIFS($M$8:$M$4207,$O$8:$O$4207,$Y51,$K$8:$K$4207,Z$40)</f>
        <v>2.2916666666666696E-2</v>
      </c>
      <c r="AA51" s="46">
        <f t="shared" si="12"/>
        <v>2.1527777777777701E-2</v>
      </c>
      <c r="AB51" s="46">
        <f t="shared" si="12"/>
        <v>2.1527777777777812E-2</v>
      </c>
      <c r="AC51" s="46">
        <f t="shared" si="12"/>
        <v>2.2916666666666585E-2</v>
      </c>
      <c r="AD51" s="46">
        <f t="shared" si="12"/>
        <v>2.4999999999999911E-2</v>
      </c>
    </row>
    <row r="52" spans="1:30" ht="15" x14ac:dyDescent="0.25">
      <c r="A52" s="34" t="s">
        <v>4126</v>
      </c>
      <c r="B52" s="34">
        <f>SEARCH("PM",A52)</f>
        <v>6</v>
      </c>
      <c r="C52" s="34" t="e">
        <f>SEARCH("AM",A52)</f>
        <v>#VALUE!</v>
      </c>
      <c r="D52" s="34">
        <f>IFERROR(B52,C52)</f>
        <v>6</v>
      </c>
      <c r="E52" s="34" t="str">
        <f>IFERROR(MID(A52,D52-5,1)," ")</f>
        <v>1</v>
      </c>
      <c r="F52" s="34" t="str">
        <f>MID(A52,IF(E52="1",D52-5,D52-4),IF(E52="1",7,6))</f>
        <v>12:59PM</v>
      </c>
      <c r="G52" s="34" t="str">
        <f>TRIM(SUBSTITUTE(A52,TEXT(M52,"h:mmAM/PM"),""))</f>
        <v>7/Nov BIA</v>
      </c>
      <c r="H52" s="34" t="b">
        <f>OR(LEFT(G52,1)="Y",LEFT(G52,1)="B",LEFT(G52,1)="R")</f>
        <v>0</v>
      </c>
      <c r="I52" s="34" t="str">
        <f>IF(H52,LEFT(G52,FIND(" ",G52)-1),MID(G52,FIND(" ",G52)+1,9))</f>
        <v>BIA</v>
      </c>
      <c r="J52" s="34" t="str">
        <f>TRIM(SUBSTITUTE(G52,I52,""))</f>
        <v>7/Nov</v>
      </c>
      <c r="K52" s="34">
        <f>LEFT(J52,2-ISERROR(1*MID(J52,2,1)))*1</f>
        <v>7</v>
      </c>
      <c r="L52" s="34" t="str">
        <f>IF(LEN(I52)=3,I52,LEFT(I52,1)&amp;MID(I52,3,1)&amp;RIGHT(I52,1))</f>
        <v>BIA</v>
      </c>
      <c r="M52" s="42">
        <f>TIMEVALUE(SUBSTITUTE(SUBSTITUTE(F52,"P"," P"),"A"," A"))</f>
        <v>0.54097222222222219</v>
      </c>
      <c r="N52" s="34">
        <f t="shared" si="1"/>
        <v>15</v>
      </c>
      <c r="O52" s="34" t="str">
        <f t="shared" si="2"/>
        <v>BIA15</v>
      </c>
      <c r="P52" s="44">
        <f>INDEX(Workings!$R$14:$R$853,MATCH(O52,Workings!$U$14:$U$853,0))</f>
        <v>0.54166666666666663</v>
      </c>
      <c r="Q52" s="34">
        <f t="shared" si="3"/>
        <v>-1</v>
      </c>
      <c r="S52"/>
      <c r="W52" s="34">
        <f t="shared" si="11"/>
        <v>12</v>
      </c>
      <c r="X52" s="34" t="str">
        <f t="shared" si="8"/>
        <v>YOZ12</v>
      </c>
      <c r="Y52" s="34" t="str">
        <f t="shared" si="9"/>
        <v>YOH12</v>
      </c>
      <c r="Z52" s="46">
        <f t="shared" si="12"/>
        <v>2.1527777777777701E-2</v>
      </c>
      <c r="AA52" s="46">
        <f t="shared" si="12"/>
        <v>2.2222222222222254E-2</v>
      </c>
      <c r="AB52" s="46">
        <f t="shared" si="12"/>
        <v>2.0138888888888928E-2</v>
      </c>
      <c r="AC52" s="46">
        <f t="shared" si="12"/>
        <v>2.8472222222222121E-2</v>
      </c>
      <c r="AD52" s="46">
        <f t="shared" si="12"/>
        <v>2.430555555555558E-2</v>
      </c>
    </row>
    <row r="53" spans="1:30" ht="15" x14ac:dyDescent="0.25">
      <c r="A53" s="34" t="s">
        <v>3296</v>
      </c>
      <c r="B53" s="34">
        <f>SEARCH("PM",A53)</f>
        <v>17</v>
      </c>
      <c r="C53" s="34" t="e">
        <f>SEARCH("AM",A53)</f>
        <v>#VALUE!</v>
      </c>
      <c r="D53" s="34">
        <f>IFERROR(B53,C53)</f>
        <v>17</v>
      </c>
      <c r="E53" s="34" t="str">
        <f>IFERROR(MID(A53,D53-5,1)," ")</f>
        <v xml:space="preserve"> </v>
      </c>
      <c r="F53" s="34" t="str">
        <f>MID(A53,IF(E53="1",D53-5,D53-4),IF(E53="1",7,6))</f>
        <v>1:33PM</v>
      </c>
      <c r="G53" s="34" t="str">
        <f>TRIM(SUBSTITUTE(A53,TEXT(M53,"h:mmAM/PM"),""))</f>
        <v>7/Nov B-I-A</v>
      </c>
      <c r="H53" s="34" t="b">
        <f>OR(LEFT(G53,1)="Y",LEFT(G53,1)="B",LEFT(G53,1)="R")</f>
        <v>0</v>
      </c>
      <c r="I53" s="34" t="str">
        <f>IF(H53,LEFT(G53,FIND(" ",G53)-1),MID(G53,FIND(" ",G53)+1,9))</f>
        <v>B-I-A</v>
      </c>
      <c r="J53" s="34" t="str">
        <f>TRIM(SUBSTITUTE(G53,I53,""))</f>
        <v>7/Nov</v>
      </c>
      <c r="K53" s="34">
        <f>LEFT(J53,2-ISERROR(1*MID(J53,2,1)))*1</f>
        <v>7</v>
      </c>
      <c r="L53" s="34" t="str">
        <f>IF(LEN(I53)=3,I53,LEFT(I53,1)&amp;MID(I53,3,1)&amp;RIGHT(I53,1))</f>
        <v>BIA</v>
      </c>
      <c r="M53" s="42">
        <f>TIMEVALUE(SUBSTITUTE(SUBSTITUTE(F53,"P"," P"),"A"," A"))</f>
        <v>0.56458333333333333</v>
      </c>
      <c r="N53" s="34">
        <f t="shared" si="1"/>
        <v>16</v>
      </c>
      <c r="O53" s="34" t="str">
        <f t="shared" si="2"/>
        <v>BIA16</v>
      </c>
      <c r="P53" s="44">
        <f>INDEX(Workings!$R$14:$R$853,MATCH(O53,Workings!$U$14:$U$853,0))</f>
        <v>0.5625</v>
      </c>
      <c r="Q53" s="34">
        <f t="shared" si="3"/>
        <v>3</v>
      </c>
      <c r="S53"/>
      <c r="W53" s="34">
        <f t="shared" si="11"/>
        <v>13</v>
      </c>
      <c r="X53" s="34" t="str">
        <f t="shared" si="8"/>
        <v>YOZ13</v>
      </c>
      <c r="Y53" s="34" t="str">
        <f t="shared" si="9"/>
        <v>YOH13</v>
      </c>
      <c r="Z53" s="46">
        <f t="shared" si="12"/>
        <v>2.3611111111111138E-2</v>
      </c>
      <c r="AA53" s="46">
        <f t="shared" si="12"/>
        <v>2.2916666666666696E-2</v>
      </c>
      <c r="AB53" s="46">
        <f t="shared" si="12"/>
        <v>2.083333333333337E-2</v>
      </c>
      <c r="AC53" s="46">
        <f t="shared" si="12"/>
        <v>2.3611111111111138E-2</v>
      </c>
      <c r="AD53" s="46">
        <f t="shared" si="12"/>
        <v>2.2916666666666696E-2</v>
      </c>
    </row>
    <row r="54" spans="1:30" ht="15" x14ac:dyDescent="0.25">
      <c r="A54" s="34" t="s">
        <v>3553</v>
      </c>
      <c r="B54" s="34">
        <f>SEARCH("PM",A54)</f>
        <v>9</v>
      </c>
      <c r="C54" s="34" t="e">
        <f>SEARCH("AM",A54)</f>
        <v>#VALUE!</v>
      </c>
      <c r="D54" s="34">
        <f>IFERROR(B54,C54)</f>
        <v>9</v>
      </c>
      <c r="E54" s="34" t="str">
        <f>IFERROR(MID(A54,D54-5,1)," ")</f>
        <v xml:space="preserve"> </v>
      </c>
      <c r="F54" s="34" t="str">
        <f>MID(A54,IF(E54="1",D54-5,D54-4),IF(E54="1",7,6))</f>
        <v>2:06PM</v>
      </c>
      <c r="G54" s="34" t="str">
        <f>TRIM(SUBSTITUTE(A54,TEXT(M54,"h:mmAM/PM"),""))</f>
        <v>BIA 7-Nov</v>
      </c>
      <c r="H54" s="34" t="b">
        <f>OR(LEFT(G54,1)="Y",LEFT(G54,1)="B",LEFT(G54,1)="R")</f>
        <v>1</v>
      </c>
      <c r="I54" s="34" t="str">
        <f>IF(H54,LEFT(G54,FIND(" ",G54)-1),MID(G54,FIND(" ",G54)+1,9))</f>
        <v>BIA</v>
      </c>
      <c r="J54" s="34" t="str">
        <f>TRIM(SUBSTITUTE(G54,I54,""))</f>
        <v>7-Nov</v>
      </c>
      <c r="K54" s="34">
        <f>LEFT(J54,2-ISERROR(1*MID(J54,2,1)))*1</f>
        <v>7</v>
      </c>
      <c r="L54" s="34" t="str">
        <f>IF(LEN(I54)=3,I54,LEFT(I54,1)&amp;MID(I54,3,1)&amp;RIGHT(I54,1))</f>
        <v>BIA</v>
      </c>
      <c r="M54" s="42">
        <f>TIMEVALUE(SUBSTITUTE(SUBSTITUTE(F54,"P"," P"),"A"," A"))</f>
        <v>0.58750000000000002</v>
      </c>
      <c r="N54" s="34">
        <f t="shared" si="1"/>
        <v>17</v>
      </c>
      <c r="O54" s="34" t="str">
        <f t="shared" si="2"/>
        <v>BIA17</v>
      </c>
      <c r="P54" s="44">
        <f>INDEX(Workings!$R$14:$R$853,MATCH(O54,Workings!$U$14:$U$853,0))</f>
        <v>0.58333333333333337</v>
      </c>
      <c r="Q54" s="34">
        <f t="shared" si="3"/>
        <v>6</v>
      </c>
      <c r="S54"/>
      <c r="W54" s="34">
        <f t="shared" si="11"/>
        <v>14</v>
      </c>
      <c r="X54" s="34" t="str">
        <f t="shared" si="8"/>
        <v>YOZ14</v>
      </c>
      <c r="Y54" s="34" t="str">
        <f t="shared" si="9"/>
        <v>YOH14</v>
      </c>
      <c r="Z54" s="46">
        <f t="shared" si="12"/>
        <v>2.0833333333333259E-2</v>
      </c>
      <c r="AA54" s="46">
        <f t="shared" si="12"/>
        <v>2.5000000000000022E-2</v>
      </c>
      <c r="AB54" s="46">
        <f t="shared" si="12"/>
        <v>2.0833333333333259E-2</v>
      </c>
      <c r="AC54" s="46">
        <f t="shared" si="12"/>
        <v>2.0138888888888928E-2</v>
      </c>
      <c r="AD54" s="46">
        <f t="shared" si="12"/>
        <v>1.8749999999999933E-2</v>
      </c>
    </row>
    <row r="55" spans="1:30" ht="15" x14ac:dyDescent="0.25">
      <c r="A55" s="34" t="s">
        <v>357</v>
      </c>
      <c r="B55" s="34">
        <f>SEARCH("PM",A55)</f>
        <v>5</v>
      </c>
      <c r="C55" s="34" t="e">
        <f>SEARCH("AM",A55)</f>
        <v>#VALUE!</v>
      </c>
      <c r="D55" s="34">
        <f>IFERROR(B55,C55)</f>
        <v>5</v>
      </c>
      <c r="E55" s="34" t="str">
        <f>IFERROR(MID(A55,D55-5,1)," ")</f>
        <v xml:space="preserve"> </v>
      </c>
      <c r="F55" s="34" t="str">
        <f>MID(A55,IF(E55="1",D55-5,D55-4),IF(E55="1",7,6))</f>
        <v>2:29PM</v>
      </c>
      <c r="G55" s="34" t="str">
        <f>TRIM(SUBSTITUTE(A55,TEXT(M55,"h:mmAM/PM"),""))</f>
        <v>7-Nov BIA</v>
      </c>
      <c r="H55" s="34" t="b">
        <f>OR(LEFT(G55,1)="Y",LEFT(G55,1)="B",LEFT(G55,1)="R")</f>
        <v>0</v>
      </c>
      <c r="I55" s="34" t="str">
        <f>IF(H55,LEFT(G55,FIND(" ",G55)-1),MID(G55,FIND(" ",G55)+1,9))</f>
        <v>BIA</v>
      </c>
      <c r="J55" s="34" t="str">
        <f>TRIM(SUBSTITUTE(G55,I55,""))</f>
        <v>7-Nov</v>
      </c>
      <c r="K55" s="34">
        <f>LEFT(J55,2-ISERROR(1*MID(J55,2,1)))*1</f>
        <v>7</v>
      </c>
      <c r="L55" s="34" t="str">
        <f>IF(LEN(I55)=3,I55,LEFT(I55,1)&amp;MID(I55,3,1)&amp;RIGHT(I55,1))</f>
        <v>BIA</v>
      </c>
      <c r="M55" s="42">
        <f>TIMEVALUE(SUBSTITUTE(SUBSTITUTE(F55,"P"," P"),"A"," A"))</f>
        <v>0.60347222222222219</v>
      </c>
      <c r="N55" s="34">
        <f t="shared" si="1"/>
        <v>18</v>
      </c>
      <c r="O55" s="34" t="str">
        <f t="shared" si="2"/>
        <v>BIA18</v>
      </c>
      <c r="P55" s="44">
        <f>INDEX(Workings!$R$14:$R$853,MATCH(O55,Workings!$U$14:$U$853,0))</f>
        <v>0.60416666666666674</v>
      </c>
      <c r="Q55" s="34">
        <f t="shared" si="3"/>
        <v>-1</v>
      </c>
      <c r="S55"/>
      <c r="W55" s="34">
        <f t="shared" si="11"/>
        <v>15</v>
      </c>
      <c r="X55" s="34" t="str">
        <f t="shared" si="8"/>
        <v>YOZ15</v>
      </c>
      <c r="Y55" s="34" t="str">
        <f t="shared" si="9"/>
        <v>YOH15</v>
      </c>
      <c r="Z55" s="46">
        <f t="shared" si="12"/>
        <v>2.7083333333333237E-2</v>
      </c>
      <c r="AA55" s="46">
        <f t="shared" si="12"/>
        <v>2.1527777777777812E-2</v>
      </c>
      <c r="AB55" s="46">
        <f t="shared" si="12"/>
        <v>2.2916666666666585E-2</v>
      </c>
      <c r="AC55" s="46">
        <f t="shared" si="12"/>
        <v>1.8750000000000044E-2</v>
      </c>
      <c r="AD55" s="46">
        <f t="shared" si="12"/>
        <v>2.4305555555555469E-2</v>
      </c>
    </row>
    <row r="56" spans="1:30" ht="15" x14ac:dyDescent="0.25">
      <c r="A56" s="34" t="s">
        <v>2958</v>
      </c>
      <c r="B56" s="34">
        <f>SEARCH("PM",A56)</f>
        <v>5</v>
      </c>
      <c r="C56" s="34" t="e">
        <f>SEARCH("AM",A56)</f>
        <v>#VALUE!</v>
      </c>
      <c r="D56" s="34">
        <f>IFERROR(B56,C56)</f>
        <v>5</v>
      </c>
      <c r="E56" s="34" t="str">
        <f>IFERROR(MID(A56,D56-5,1)," ")</f>
        <v xml:space="preserve"> </v>
      </c>
      <c r="F56" s="34" t="str">
        <f>MID(A56,IF(E56="1",D56-5,D56-4),IF(E56="1",7,6))</f>
        <v>3:03PM</v>
      </c>
      <c r="G56" s="34" t="str">
        <f>TRIM(SUBSTITUTE(A56,TEXT(M56,"h:mmAM/PM"),""))</f>
        <v>B:I:A 7/Nov</v>
      </c>
      <c r="H56" s="34" t="b">
        <f>OR(LEFT(G56,1)="Y",LEFT(G56,1)="B",LEFT(G56,1)="R")</f>
        <v>1</v>
      </c>
      <c r="I56" s="34" t="str">
        <f>IF(H56,LEFT(G56,FIND(" ",G56)-1),MID(G56,FIND(" ",G56)+1,9))</f>
        <v>B:I:A</v>
      </c>
      <c r="J56" s="34" t="str">
        <f>TRIM(SUBSTITUTE(G56,I56,""))</f>
        <v>7/Nov</v>
      </c>
      <c r="K56" s="34">
        <f>LEFT(J56,2-ISERROR(1*MID(J56,2,1)))*1</f>
        <v>7</v>
      </c>
      <c r="L56" s="34" t="str">
        <f>IF(LEN(I56)=3,I56,LEFT(I56,1)&amp;MID(I56,3,1)&amp;RIGHT(I56,1))</f>
        <v>BIA</v>
      </c>
      <c r="M56" s="42">
        <f>TIMEVALUE(SUBSTITUTE(SUBSTITUTE(F56,"P"," P"),"A"," A"))</f>
        <v>0.62708333333333333</v>
      </c>
      <c r="N56" s="34">
        <f t="shared" si="1"/>
        <v>19</v>
      </c>
      <c r="O56" s="34" t="str">
        <f t="shared" si="2"/>
        <v>BIA19</v>
      </c>
      <c r="P56" s="44">
        <f>INDEX(Workings!$R$14:$R$853,MATCH(O56,Workings!$U$14:$U$853,0))</f>
        <v>0.62500000000000011</v>
      </c>
      <c r="Q56" s="34">
        <f t="shared" si="3"/>
        <v>3</v>
      </c>
      <c r="S56"/>
      <c r="W56" s="34">
        <f t="shared" si="11"/>
        <v>16</v>
      </c>
      <c r="X56" s="34" t="str">
        <f t="shared" si="8"/>
        <v>YOZ16</v>
      </c>
      <c r="Y56" s="34" t="str">
        <f t="shared" si="9"/>
        <v>YOH16</v>
      </c>
      <c r="Z56" s="46">
        <f t="shared" si="12"/>
        <v>2.430555555555558E-2</v>
      </c>
      <c r="AA56" s="46">
        <f t="shared" si="12"/>
        <v>2.0138888888888817E-2</v>
      </c>
      <c r="AB56" s="46">
        <f t="shared" si="12"/>
        <v>2.2916666666666696E-2</v>
      </c>
      <c r="AC56" s="46">
        <f t="shared" si="12"/>
        <v>2.1527777777777812E-2</v>
      </c>
      <c r="AD56" s="46">
        <f t="shared" si="12"/>
        <v>2.430555555555558E-2</v>
      </c>
    </row>
    <row r="57" spans="1:30" ht="15" x14ac:dyDescent="0.25">
      <c r="A57" s="34" t="s">
        <v>123</v>
      </c>
      <c r="B57" s="34">
        <f>SEARCH("PM",A57)</f>
        <v>5</v>
      </c>
      <c r="C57" s="34" t="e">
        <f>SEARCH("AM",A57)</f>
        <v>#VALUE!</v>
      </c>
      <c r="D57" s="34">
        <f>IFERROR(B57,C57)</f>
        <v>5</v>
      </c>
      <c r="E57" s="34" t="str">
        <f>IFERROR(MID(A57,D57-5,1)," ")</f>
        <v xml:space="preserve"> </v>
      </c>
      <c r="F57" s="34" t="str">
        <f>MID(A57,IF(E57="1",D57-5,D57-4),IF(E57="1",7,6))</f>
        <v>3:34PM</v>
      </c>
      <c r="G57" s="34" t="str">
        <f>TRIM(SUBSTITUTE(A57,TEXT(M57,"h:mmAM/PM"),""))</f>
        <v>BIA 7-Nov</v>
      </c>
      <c r="H57" s="34" t="b">
        <f>OR(LEFT(G57,1)="Y",LEFT(G57,1)="B",LEFT(G57,1)="R")</f>
        <v>1</v>
      </c>
      <c r="I57" s="34" t="str">
        <f>IF(H57,LEFT(G57,FIND(" ",G57)-1),MID(G57,FIND(" ",G57)+1,9))</f>
        <v>BIA</v>
      </c>
      <c r="J57" s="34" t="str">
        <f>TRIM(SUBSTITUTE(G57,I57,""))</f>
        <v>7-Nov</v>
      </c>
      <c r="K57" s="34">
        <f>LEFT(J57,2-ISERROR(1*MID(J57,2,1)))*1</f>
        <v>7</v>
      </c>
      <c r="L57" s="34" t="str">
        <f>IF(LEN(I57)=3,I57,LEFT(I57,1)&amp;MID(I57,3,1)&amp;RIGHT(I57,1))</f>
        <v>BIA</v>
      </c>
      <c r="M57" s="42">
        <f>TIMEVALUE(SUBSTITUTE(SUBSTITUTE(F57,"P"," P"),"A"," A"))</f>
        <v>0.64861111111111114</v>
      </c>
      <c r="N57" s="34">
        <f t="shared" si="1"/>
        <v>20</v>
      </c>
      <c r="O57" s="34" t="str">
        <f t="shared" si="2"/>
        <v>BIA20</v>
      </c>
      <c r="P57" s="44">
        <f>INDEX(Workings!$R$14:$R$853,MATCH(O57,Workings!$U$14:$U$853,0))</f>
        <v>0.64583333333333348</v>
      </c>
      <c r="Q57" s="34">
        <f t="shared" si="3"/>
        <v>4</v>
      </c>
      <c r="S57"/>
      <c r="W57" s="34">
        <f t="shared" si="11"/>
        <v>17</v>
      </c>
      <c r="X57" s="34" t="str">
        <f t="shared" si="8"/>
        <v>YOZ17</v>
      </c>
      <c r="Y57" s="34" t="str">
        <f t="shared" si="9"/>
        <v>YOH17</v>
      </c>
      <c r="Z57" s="46">
        <f t="shared" si="12"/>
        <v>2.7083333333333348E-2</v>
      </c>
      <c r="AA57" s="46">
        <f t="shared" si="12"/>
        <v>2.2222222222222254E-2</v>
      </c>
      <c r="AB57" s="46">
        <f t="shared" si="12"/>
        <v>2.4305555555555469E-2</v>
      </c>
      <c r="AC57" s="46">
        <f t="shared" si="12"/>
        <v>2.8472222222222121E-2</v>
      </c>
      <c r="AD57" s="46">
        <f t="shared" si="12"/>
        <v>2.2916666666666585E-2</v>
      </c>
    </row>
    <row r="58" spans="1:30" ht="15" x14ac:dyDescent="0.25">
      <c r="A58" s="34" t="s">
        <v>1926</v>
      </c>
      <c r="B58" s="34">
        <f>SEARCH("PM",A58)</f>
        <v>17</v>
      </c>
      <c r="C58" s="34" t="e">
        <f>SEARCH("AM",A58)</f>
        <v>#VALUE!</v>
      </c>
      <c r="D58" s="34">
        <f>IFERROR(B58,C58)</f>
        <v>17</v>
      </c>
      <c r="E58" s="34" t="str">
        <f>IFERROR(MID(A58,D58-5,1)," ")</f>
        <v xml:space="preserve"> </v>
      </c>
      <c r="F58" s="34" t="str">
        <f>MID(A58,IF(E58="1",D58-5,D58-4),IF(E58="1",7,6))</f>
        <v>4:03PM</v>
      </c>
      <c r="G58" s="34" t="str">
        <f>TRIM(SUBSTITUTE(A58,TEXT(M58,"h:mmAM/PM"),""))</f>
        <v>7/Nov B-I-A</v>
      </c>
      <c r="H58" s="34" t="b">
        <f>OR(LEFT(G58,1)="Y",LEFT(G58,1)="B",LEFT(G58,1)="R")</f>
        <v>0</v>
      </c>
      <c r="I58" s="34" t="str">
        <f>IF(H58,LEFT(G58,FIND(" ",G58)-1),MID(G58,FIND(" ",G58)+1,9))</f>
        <v>B-I-A</v>
      </c>
      <c r="J58" s="34" t="str">
        <f>TRIM(SUBSTITUTE(G58,I58,""))</f>
        <v>7/Nov</v>
      </c>
      <c r="K58" s="34">
        <f>LEFT(J58,2-ISERROR(1*MID(J58,2,1)))*1</f>
        <v>7</v>
      </c>
      <c r="L58" s="34" t="str">
        <f>IF(LEN(I58)=3,I58,LEFT(I58,1)&amp;MID(I58,3,1)&amp;RIGHT(I58,1))</f>
        <v>BIA</v>
      </c>
      <c r="M58" s="42">
        <f>TIMEVALUE(SUBSTITUTE(SUBSTITUTE(F58,"P"," P"),"A"," A"))</f>
        <v>0.66875000000000007</v>
      </c>
      <c r="N58" s="34">
        <f t="shared" si="1"/>
        <v>21</v>
      </c>
      <c r="O58" s="34" t="str">
        <f t="shared" si="2"/>
        <v>BIA21</v>
      </c>
      <c r="P58" s="44">
        <f>INDEX(Workings!$R$14:$R$853,MATCH(O58,Workings!$U$14:$U$853,0))</f>
        <v>0.66666666666666685</v>
      </c>
      <c r="Q58" s="34">
        <f t="shared" si="3"/>
        <v>3</v>
      </c>
      <c r="S58"/>
      <c r="W58" s="34">
        <f t="shared" si="11"/>
        <v>18</v>
      </c>
      <c r="X58" s="34" t="str">
        <f t="shared" si="8"/>
        <v>YOZ18</v>
      </c>
      <c r="Y58" s="34" t="str">
        <f t="shared" si="9"/>
        <v>YOH18</v>
      </c>
      <c r="Z58" s="46">
        <f t="shared" si="12"/>
        <v>2.2916666666666585E-2</v>
      </c>
      <c r="AA58" s="46">
        <f t="shared" si="12"/>
        <v>2.3611111111111027E-2</v>
      </c>
      <c r="AB58" s="46">
        <f t="shared" si="12"/>
        <v>1.8749999999999933E-2</v>
      </c>
      <c r="AC58" s="46">
        <f t="shared" si="12"/>
        <v>2.4305555555555469E-2</v>
      </c>
      <c r="AD58" s="46">
        <f t="shared" si="12"/>
        <v>2.7083333333333237E-2</v>
      </c>
    </row>
    <row r="59" spans="1:30" ht="15" x14ac:dyDescent="0.25">
      <c r="A59" s="34" t="s">
        <v>561</v>
      </c>
      <c r="B59" s="34">
        <f>SEARCH("PM",A59)</f>
        <v>11</v>
      </c>
      <c r="C59" s="34" t="e">
        <f>SEARCH("AM",A59)</f>
        <v>#VALUE!</v>
      </c>
      <c r="D59" s="34">
        <f>IFERROR(B59,C59)</f>
        <v>11</v>
      </c>
      <c r="E59" s="34" t="str">
        <f>IFERROR(MID(A59,D59-5,1)," ")</f>
        <v xml:space="preserve"> </v>
      </c>
      <c r="F59" s="34" t="str">
        <f>MID(A59,IF(E59="1",D59-5,D59-4),IF(E59="1",7,6))</f>
        <v>4:31PM</v>
      </c>
      <c r="G59" s="34" t="str">
        <f>TRIM(SUBSTITUTE(A59,TEXT(M59,"h:mmAM/PM"),""))</f>
        <v>B/I/A 7/Nov</v>
      </c>
      <c r="H59" s="34" t="b">
        <f>OR(LEFT(G59,1)="Y",LEFT(G59,1)="B",LEFT(G59,1)="R")</f>
        <v>1</v>
      </c>
      <c r="I59" s="34" t="str">
        <f>IF(H59,LEFT(G59,FIND(" ",G59)-1),MID(G59,FIND(" ",G59)+1,9))</f>
        <v>B/I/A</v>
      </c>
      <c r="J59" s="34" t="str">
        <f>TRIM(SUBSTITUTE(G59,I59,""))</f>
        <v>7/Nov</v>
      </c>
      <c r="K59" s="34">
        <f>LEFT(J59,2-ISERROR(1*MID(J59,2,1)))*1</f>
        <v>7</v>
      </c>
      <c r="L59" s="34" t="str">
        <f>IF(LEN(I59)=3,I59,LEFT(I59,1)&amp;MID(I59,3,1)&amp;RIGHT(I59,1))</f>
        <v>BIA</v>
      </c>
      <c r="M59" s="42">
        <f>TIMEVALUE(SUBSTITUTE(SUBSTITUTE(F59,"P"," P"),"A"," A"))</f>
        <v>0.68819444444444444</v>
      </c>
      <c r="N59" s="34">
        <f t="shared" si="1"/>
        <v>22</v>
      </c>
      <c r="O59" s="34" t="str">
        <f t="shared" si="2"/>
        <v>BIA22</v>
      </c>
      <c r="P59" s="44">
        <f>INDEX(Workings!$R$14:$R$853,MATCH(O59,Workings!$U$14:$U$853,0))</f>
        <v>0.68750000000000022</v>
      </c>
      <c r="Q59" s="34">
        <f t="shared" si="3"/>
        <v>1</v>
      </c>
      <c r="S59"/>
      <c r="W59" s="34">
        <f t="shared" si="11"/>
        <v>19</v>
      </c>
      <c r="X59" s="34" t="str">
        <f t="shared" si="8"/>
        <v>YOZ19</v>
      </c>
      <c r="Y59" s="34" t="str">
        <f t="shared" si="9"/>
        <v>YOH19</v>
      </c>
      <c r="Z59" s="46">
        <f t="shared" si="12"/>
        <v>2.2916666666666696E-2</v>
      </c>
      <c r="AA59" s="46">
        <f t="shared" si="12"/>
        <v>2.2222222222222143E-2</v>
      </c>
      <c r="AB59" s="46">
        <f t="shared" si="12"/>
        <v>2.430555555555558E-2</v>
      </c>
      <c r="AC59" s="46">
        <f t="shared" si="12"/>
        <v>2.2916666666666696E-2</v>
      </c>
      <c r="AD59" s="46">
        <f t="shared" si="12"/>
        <v>2.1527777777777812E-2</v>
      </c>
    </row>
    <row r="60" spans="1:30" ht="15" x14ac:dyDescent="0.25">
      <c r="A60" s="34" t="s">
        <v>4072</v>
      </c>
      <c r="B60" s="34">
        <f>SEARCH("PM",A60)</f>
        <v>11</v>
      </c>
      <c r="C60" s="34" t="e">
        <f>SEARCH("AM",A60)</f>
        <v>#VALUE!</v>
      </c>
      <c r="D60" s="34">
        <f>IFERROR(B60,C60)</f>
        <v>11</v>
      </c>
      <c r="E60" s="34" t="str">
        <f>IFERROR(MID(A60,D60-5,1)," ")</f>
        <v xml:space="preserve"> </v>
      </c>
      <c r="F60" s="34" t="str">
        <f>MID(A60,IF(E60="1",D60-5,D60-4),IF(E60="1",7,6))</f>
        <v>5:02PM</v>
      </c>
      <c r="G60" s="34" t="str">
        <f>TRIM(SUBSTITUTE(A60,TEXT(M60,"h:mmAM/PM"),""))</f>
        <v>B:I:A 7/Nov</v>
      </c>
      <c r="H60" s="34" t="b">
        <f>OR(LEFT(G60,1)="Y",LEFT(G60,1)="B",LEFT(G60,1)="R")</f>
        <v>1</v>
      </c>
      <c r="I60" s="34" t="str">
        <f>IF(H60,LEFT(G60,FIND(" ",G60)-1),MID(G60,FIND(" ",G60)+1,9))</f>
        <v>B:I:A</v>
      </c>
      <c r="J60" s="34" t="str">
        <f>TRIM(SUBSTITUTE(G60,I60,""))</f>
        <v>7/Nov</v>
      </c>
      <c r="K60" s="34">
        <f>LEFT(J60,2-ISERROR(1*MID(J60,2,1)))*1</f>
        <v>7</v>
      </c>
      <c r="L60" s="34" t="str">
        <f>IF(LEN(I60)=3,I60,LEFT(I60,1)&amp;MID(I60,3,1)&amp;RIGHT(I60,1))</f>
        <v>BIA</v>
      </c>
      <c r="M60" s="42">
        <f>TIMEVALUE(SUBSTITUTE(SUBSTITUTE(F60,"P"," P"),"A"," A"))</f>
        <v>0.70972222222222225</v>
      </c>
      <c r="N60" s="34">
        <f t="shared" si="1"/>
        <v>23</v>
      </c>
      <c r="O60" s="34" t="str">
        <f t="shared" si="2"/>
        <v>BIA23</v>
      </c>
      <c r="P60" s="44">
        <f>INDEX(Workings!$R$14:$R$853,MATCH(O60,Workings!$U$14:$U$853,0))</f>
        <v>0.70833333333333359</v>
      </c>
      <c r="Q60" s="34">
        <f t="shared" si="3"/>
        <v>2</v>
      </c>
      <c r="S60"/>
      <c r="W60" s="34">
        <f t="shared" si="11"/>
        <v>20</v>
      </c>
      <c r="X60" s="34" t="str">
        <f t="shared" si="8"/>
        <v>YOZ20</v>
      </c>
      <c r="Y60" s="34" t="str">
        <f t="shared" si="9"/>
        <v>YOH20</v>
      </c>
      <c r="Z60" s="46">
        <f t="shared" si="12"/>
        <v>2.430555555555558E-2</v>
      </c>
      <c r="AA60" s="46">
        <f t="shared" si="12"/>
        <v>2.3611111111111027E-2</v>
      </c>
      <c r="AB60" s="46">
        <f t="shared" si="12"/>
        <v>2.3611111111111138E-2</v>
      </c>
      <c r="AC60" s="46">
        <f t="shared" si="12"/>
        <v>2.0138888888888928E-2</v>
      </c>
      <c r="AD60" s="46">
        <f t="shared" si="12"/>
        <v>1.9444444444444375E-2</v>
      </c>
    </row>
    <row r="61" spans="1:30" ht="15" x14ac:dyDescent="0.25">
      <c r="A61" s="34" t="s">
        <v>1203</v>
      </c>
      <c r="B61" s="34">
        <f>SEARCH("PM",A61)</f>
        <v>11</v>
      </c>
      <c r="C61" s="34" t="e">
        <f>SEARCH("AM",A61)</f>
        <v>#VALUE!</v>
      </c>
      <c r="D61" s="34">
        <f>IFERROR(B61,C61)</f>
        <v>11</v>
      </c>
      <c r="E61" s="34" t="str">
        <f>IFERROR(MID(A61,D61-5,1)," ")</f>
        <v xml:space="preserve"> </v>
      </c>
      <c r="F61" s="34" t="str">
        <f>MID(A61,IF(E61="1",D61-5,D61-4),IF(E61="1",7,6))</f>
        <v>5:47PM</v>
      </c>
      <c r="G61" s="34" t="str">
        <f>TRIM(SUBSTITUTE(A61,TEXT(M61,"h:mmAM/PM"),""))</f>
        <v>B-I-A 7-Nov</v>
      </c>
      <c r="H61" s="34" t="b">
        <f>OR(LEFT(G61,1)="Y",LEFT(G61,1)="B",LEFT(G61,1)="R")</f>
        <v>1</v>
      </c>
      <c r="I61" s="34" t="str">
        <f>IF(H61,LEFT(G61,FIND(" ",G61)-1),MID(G61,FIND(" ",G61)+1,9))</f>
        <v>B-I-A</v>
      </c>
      <c r="J61" s="34" t="str">
        <f>TRIM(SUBSTITUTE(G61,I61,""))</f>
        <v>7-Nov</v>
      </c>
      <c r="K61" s="34">
        <f>LEFT(J61,2-ISERROR(1*MID(J61,2,1)))*1</f>
        <v>7</v>
      </c>
      <c r="L61" s="34" t="str">
        <f>IF(LEN(I61)=3,I61,LEFT(I61,1)&amp;MID(I61,3,1)&amp;RIGHT(I61,1))</f>
        <v>BIA</v>
      </c>
      <c r="M61" s="42">
        <f>TIMEVALUE(SUBSTITUTE(SUBSTITUTE(F61,"P"," P"),"A"," A"))</f>
        <v>0.74097222222222225</v>
      </c>
      <c r="N61" s="34">
        <f t="shared" si="1"/>
        <v>24</v>
      </c>
      <c r="O61" s="34" t="str">
        <f t="shared" si="2"/>
        <v>BIA24</v>
      </c>
      <c r="P61" s="44">
        <f>INDEX(Workings!$R$14:$R$853,MATCH(O61,Workings!$U$14:$U$853,0))</f>
        <v>0.73611111111111138</v>
      </c>
      <c r="Q61" s="34">
        <f t="shared" si="3"/>
        <v>7</v>
      </c>
      <c r="S61"/>
      <c r="W61" s="34">
        <f t="shared" si="11"/>
        <v>21</v>
      </c>
      <c r="X61" s="34" t="str">
        <f t="shared" si="8"/>
        <v>YOZ21</v>
      </c>
      <c r="Y61" s="34" t="str">
        <f t="shared" si="9"/>
        <v>YOH21</v>
      </c>
      <c r="Z61" s="46">
        <f t="shared" ref="Z61:AD70" si="13">SUMIFS($M$8:$M$4207,$O$8:$O$4207,$X61,$K$8:$K$4207,Z$7)-SUMIFS($M$8:$M$4207,$O$8:$O$4207,$Y61,$K$8:$K$4207,Z$40)</f>
        <v>2.2916666666666696E-2</v>
      </c>
      <c r="AA61" s="46">
        <f t="shared" si="13"/>
        <v>2.0138888888888928E-2</v>
      </c>
      <c r="AB61" s="46">
        <f t="shared" si="13"/>
        <v>2.6388888888888906E-2</v>
      </c>
      <c r="AC61" s="46">
        <f t="shared" si="13"/>
        <v>2.6388888888888906E-2</v>
      </c>
      <c r="AD61" s="46">
        <f t="shared" si="13"/>
        <v>2.5000000000000022E-2</v>
      </c>
    </row>
    <row r="62" spans="1:30" ht="15" x14ac:dyDescent="0.25">
      <c r="A62" s="34" t="s">
        <v>578</v>
      </c>
      <c r="B62" s="34">
        <f>SEARCH("PM",A62)</f>
        <v>11</v>
      </c>
      <c r="C62" s="34" t="e">
        <f>SEARCH("AM",A62)</f>
        <v>#VALUE!</v>
      </c>
      <c r="D62" s="34">
        <f>IFERROR(B62,C62)</f>
        <v>11</v>
      </c>
      <c r="E62" s="34" t="str">
        <f>IFERROR(MID(A62,D62-5,1)," ")</f>
        <v xml:space="preserve"> </v>
      </c>
      <c r="F62" s="34" t="str">
        <f>MID(A62,IF(E62="1",D62-5,D62-4),IF(E62="1",7,6))</f>
        <v>6:23PM</v>
      </c>
      <c r="G62" s="34" t="str">
        <f>TRIM(SUBSTITUTE(A62,TEXT(M62,"h:mmAM/PM"),""))</f>
        <v>7-Nov B-I-A</v>
      </c>
      <c r="H62" s="34" t="b">
        <f>OR(LEFT(G62,1)="Y",LEFT(G62,1)="B",LEFT(G62,1)="R")</f>
        <v>0</v>
      </c>
      <c r="I62" s="34" t="str">
        <f>IF(H62,LEFT(G62,FIND(" ",G62)-1),MID(G62,FIND(" ",G62)+1,9))</f>
        <v>B-I-A</v>
      </c>
      <c r="J62" s="34" t="str">
        <f>TRIM(SUBSTITUTE(G62,I62,""))</f>
        <v>7-Nov</v>
      </c>
      <c r="K62" s="34">
        <f>LEFT(J62,2-ISERROR(1*MID(J62,2,1)))*1</f>
        <v>7</v>
      </c>
      <c r="L62" s="34" t="str">
        <f>IF(LEN(I62)=3,I62,LEFT(I62,1)&amp;MID(I62,3,1)&amp;RIGHT(I62,1))</f>
        <v>BIA</v>
      </c>
      <c r="M62" s="42">
        <f>TIMEVALUE(SUBSTITUTE(SUBSTITUTE(F62,"P"," P"),"A"," A"))</f>
        <v>0.76597222222222217</v>
      </c>
      <c r="N62" s="34">
        <f t="shared" si="1"/>
        <v>25</v>
      </c>
      <c r="O62" s="34" t="str">
        <f t="shared" si="2"/>
        <v>BIA25</v>
      </c>
      <c r="P62" s="44">
        <f>INDEX(Workings!$R$14:$R$853,MATCH(O62,Workings!$U$14:$U$853,0))</f>
        <v>0.76388888888888917</v>
      </c>
      <c r="Q62" s="34">
        <f t="shared" si="3"/>
        <v>3</v>
      </c>
      <c r="S62"/>
      <c r="W62" s="34">
        <f t="shared" si="11"/>
        <v>22</v>
      </c>
      <c r="X62" s="34" t="str">
        <f t="shared" si="8"/>
        <v>YOZ22</v>
      </c>
      <c r="Y62" s="34" t="str">
        <f t="shared" si="9"/>
        <v>YOH22</v>
      </c>
      <c r="Z62" s="46">
        <f t="shared" si="13"/>
        <v>2.6388888888888906E-2</v>
      </c>
      <c r="AA62" s="46">
        <f t="shared" si="13"/>
        <v>1.8749999999999933E-2</v>
      </c>
      <c r="AB62" s="46">
        <f t="shared" si="13"/>
        <v>2.2222222222222365E-2</v>
      </c>
      <c r="AC62" s="46">
        <f t="shared" si="13"/>
        <v>2.7083333333333237E-2</v>
      </c>
      <c r="AD62" s="46">
        <f t="shared" si="13"/>
        <v>2.2916666666666696E-2</v>
      </c>
    </row>
    <row r="63" spans="1:30" ht="15" x14ac:dyDescent="0.25">
      <c r="A63" s="34" t="s">
        <v>2884</v>
      </c>
      <c r="B63" s="34">
        <f>SEARCH("PM",A63)</f>
        <v>5</v>
      </c>
      <c r="C63" s="34" t="e">
        <f>SEARCH("AM",A63)</f>
        <v>#VALUE!</v>
      </c>
      <c r="D63" s="34">
        <f>IFERROR(B63,C63)</f>
        <v>5</v>
      </c>
      <c r="E63" s="34" t="str">
        <f>IFERROR(MID(A63,D63-5,1)," ")</f>
        <v xml:space="preserve"> </v>
      </c>
      <c r="F63" s="34" t="str">
        <f>MID(A63,IF(E63="1",D63-5,D63-4),IF(E63="1",7,6))</f>
        <v>7:04PM</v>
      </c>
      <c r="G63" s="34" t="str">
        <f>TRIM(SUBSTITUTE(A63,TEXT(M63,"h:mmAM/PM"),""))</f>
        <v>7/Nov BIA</v>
      </c>
      <c r="H63" s="34" t="b">
        <f>OR(LEFT(G63,1)="Y",LEFT(G63,1)="B",LEFT(G63,1)="R")</f>
        <v>0</v>
      </c>
      <c r="I63" s="34" t="str">
        <f>IF(H63,LEFT(G63,FIND(" ",G63)-1),MID(G63,FIND(" ",G63)+1,9))</f>
        <v>BIA</v>
      </c>
      <c r="J63" s="34" t="str">
        <f>TRIM(SUBSTITUTE(G63,I63,""))</f>
        <v>7/Nov</v>
      </c>
      <c r="K63" s="34">
        <f>LEFT(J63,2-ISERROR(1*MID(J63,2,1)))*1</f>
        <v>7</v>
      </c>
      <c r="L63" s="34" t="str">
        <f>IF(LEN(I63)=3,I63,LEFT(I63,1)&amp;MID(I63,3,1)&amp;RIGHT(I63,1))</f>
        <v>BIA</v>
      </c>
      <c r="M63" s="42">
        <f>TIMEVALUE(SUBSTITUTE(SUBSTITUTE(F63,"P"," P"),"A"," A"))</f>
        <v>0.7944444444444444</v>
      </c>
      <c r="N63" s="34">
        <f t="shared" si="1"/>
        <v>26</v>
      </c>
      <c r="O63" s="34" t="str">
        <f t="shared" si="2"/>
        <v>BIA26</v>
      </c>
      <c r="P63" s="44">
        <f>INDEX(Workings!$R$14:$R$853,MATCH(O63,Workings!$U$14:$U$853,0))</f>
        <v>0.79166666666666696</v>
      </c>
      <c r="Q63" s="34">
        <f t="shared" si="3"/>
        <v>4</v>
      </c>
      <c r="S63"/>
      <c r="W63" s="34">
        <f t="shared" si="11"/>
        <v>23</v>
      </c>
      <c r="X63" s="34" t="str">
        <f t="shared" si="8"/>
        <v>YOZ23</v>
      </c>
      <c r="Y63" s="34" t="str">
        <f t="shared" si="9"/>
        <v>YOH23</v>
      </c>
      <c r="Z63" s="46">
        <f t="shared" si="13"/>
        <v>2.5694444444444242E-2</v>
      </c>
      <c r="AA63" s="46">
        <f t="shared" si="13"/>
        <v>2.5000000000000022E-2</v>
      </c>
      <c r="AB63" s="46">
        <f t="shared" si="13"/>
        <v>2.1527777777777701E-2</v>
      </c>
      <c r="AC63" s="46">
        <f t="shared" si="13"/>
        <v>2.5694444444444464E-2</v>
      </c>
      <c r="AD63" s="46">
        <f t="shared" si="13"/>
        <v>2.2222222222222143E-2</v>
      </c>
    </row>
    <row r="64" spans="1:30" ht="15" x14ac:dyDescent="0.25">
      <c r="A64" s="34" t="s">
        <v>3476</v>
      </c>
      <c r="B64" s="34">
        <f>SEARCH("PM",A64)</f>
        <v>15</v>
      </c>
      <c r="C64" s="34" t="e">
        <f>SEARCH("AM",A64)</f>
        <v>#VALUE!</v>
      </c>
      <c r="D64" s="34">
        <f>IFERROR(B64,C64)</f>
        <v>15</v>
      </c>
      <c r="E64" s="34" t="str">
        <f>IFERROR(MID(A64,D64-5,1)," ")</f>
        <v xml:space="preserve"> </v>
      </c>
      <c r="F64" s="34" t="str">
        <f>MID(A64,IF(E64="1",D64-5,D64-4),IF(E64="1",7,6))</f>
        <v>8:10PM</v>
      </c>
      <c r="G64" s="34" t="str">
        <f>TRIM(SUBSTITUTE(A64,TEXT(M64,"h:mmAM/PM"),""))</f>
        <v>BIA 7/Nov</v>
      </c>
      <c r="H64" s="34" t="b">
        <f>OR(LEFT(G64,1)="Y",LEFT(G64,1)="B",LEFT(G64,1)="R")</f>
        <v>1</v>
      </c>
      <c r="I64" s="34" t="str">
        <f>IF(H64,LEFT(G64,FIND(" ",G64)-1),MID(G64,FIND(" ",G64)+1,9))</f>
        <v>BIA</v>
      </c>
      <c r="J64" s="34" t="str">
        <f>TRIM(SUBSTITUTE(G64,I64,""))</f>
        <v>7/Nov</v>
      </c>
      <c r="K64" s="34">
        <f>LEFT(J64,2-ISERROR(1*MID(J64,2,1)))*1</f>
        <v>7</v>
      </c>
      <c r="L64" s="34" t="str">
        <f>IF(LEN(I64)=3,I64,LEFT(I64,1)&amp;MID(I64,3,1)&amp;RIGHT(I64,1))</f>
        <v>BIA</v>
      </c>
      <c r="M64" s="42">
        <f>TIMEVALUE(SUBSTITUTE(SUBSTITUTE(F64,"P"," P"),"A"," A"))</f>
        <v>0.84027777777777779</v>
      </c>
      <c r="N64" s="34">
        <f t="shared" si="1"/>
        <v>27</v>
      </c>
      <c r="O64" s="34" t="str">
        <f t="shared" si="2"/>
        <v>BIA27</v>
      </c>
      <c r="P64" s="44">
        <f>INDEX(Workings!$R$14:$R$853,MATCH(O64,Workings!$U$14:$U$853,0))</f>
        <v>0.83333333333333359</v>
      </c>
      <c r="Q64" s="34">
        <f t="shared" si="3"/>
        <v>10</v>
      </c>
      <c r="S64"/>
      <c r="W64" s="34">
        <f t="shared" si="11"/>
        <v>24</v>
      </c>
      <c r="X64" s="34" t="str">
        <f t="shared" si="8"/>
        <v>YOZ24</v>
      </c>
      <c r="Y64" s="34" t="str">
        <f t="shared" si="9"/>
        <v>YOH24</v>
      </c>
      <c r="Z64" s="46">
        <f t="shared" si="13"/>
        <v>2.5000000000000022E-2</v>
      </c>
      <c r="AA64" s="46">
        <f t="shared" si="13"/>
        <v>2.430555555555558E-2</v>
      </c>
      <c r="AB64" s="46">
        <f t="shared" si="13"/>
        <v>2.9166666666666674E-2</v>
      </c>
      <c r="AC64" s="46">
        <f t="shared" si="13"/>
        <v>2.3611111111111027E-2</v>
      </c>
      <c r="AD64" s="46">
        <f t="shared" si="13"/>
        <v>2.1527777777777701E-2</v>
      </c>
    </row>
    <row r="65" spans="1:30" ht="15" x14ac:dyDescent="0.25">
      <c r="A65" s="34" t="s">
        <v>1322</v>
      </c>
      <c r="B65" s="34">
        <f>SEARCH("PM",A65)</f>
        <v>11</v>
      </c>
      <c r="C65" s="34" t="e">
        <f>SEARCH("AM",A65)</f>
        <v>#VALUE!</v>
      </c>
      <c r="D65" s="34">
        <f>IFERROR(B65,C65)</f>
        <v>11</v>
      </c>
      <c r="E65" s="34" t="str">
        <f>IFERROR(MID(A65,D65-5,1)," ")</f>
        <v xml:space="preserve"> </v>
      </c>
      <c r="F65" s="34" t="str">
        <f>MID(A65,IF(E65="1",D65-5,D65-4),IF(E65="1",7,6))</f>
        <v>9:08PM</v>
      </c>
      <c r="G65" s="34" t="str">
        <f>TRIM(SUBSTITUTE(A65,TEXT(M65,"h:mmAM/PM"),""))</f>
        <v>B/I/A 7/Nov</v>
      </c>
      <c r="H65" s="34" t="b">
        <f>OR(LEFT(G65,1)="Y",LEFT(G65,1)="B",LEFT(G65,1)="R")</f>
        <v>1</v>
      </c>
      <c r="I65" s="34" t="str">
        <f>IF(H65,LEFT(G65,FIND(" ",G65)-1),MID(G65,FIND(" ",G65)+1,9))</f>
        <v>B/I/A</v>
      </c>
      <c r="J65" s="34" t="str">
        <f>TRIM(SUBSTITUTE(G65,I65,""))</f>
        <v>7/Nov</v>
      </c>
      <c r="K65" s="34">
        <f>LEFT(J65,2-ISERROR(1*MID(J65,2,1)))*1</f>
        <v>7</v>
      </c>
      <c r="L65" s="34" t="str">
        <f>IF(LEN(I65)=3,I65,LEFT(I65,1)&amp;MID(I65,3,1)&amp;RIGHT(I65,1))</f>
        <v>BIA</v>
      </c>
      <c r="M65" s="42">
        <f>TIMEVALUE(SUBSTITUTE(SUBSTITUTE(F65,"P"," P"),"A"," A"))</f>
        <v>0.88055555555555554</v>
      </c>
      <c r="N65" s="34">
        <f t="shared" si="1"/>
        <v>28</v>
      </c>
      <c r="O65" s="34" t="str">
        <f t="shared" si="2"/>
        <v>BIA28</v>
      </c>
      <c r="P65" s="44">
        <f>INDEX(Workings!$R$14:$R$853,MATCH(O65,Workings!$U$14:$U$853,0))</f>
        <v>0.87500000000000022</v>
      </c>
      <c r="Q65" s="34">
        <f t="shared" si="3"/>
        <v>8</v>
      </c>
      <c r="S65"/>
      <c r="W65" s="34">
        <f t="shared" si="11"/>
        <v>25</v>
      </c>
      <c r="X65" s="34" t="str">
        <f t="shared" si="8"/>
        <v>YOZ25</v>
      </c>
      <c r="Y65" s="34" t="str">
        <f t="shared" si="9"/>
        <v>YOH25</v>
      </c>
      <c r="Z65" s="46">
        <f t="shared" si="13"/>
        <v>2.4305555555555691E-2</v>
      </c>
      <c r="AA65" s="46">
        <f t="shared" si="13"/>
        <v>2.430555555555558E-2</v>
      </c>
      <c r="AB65" s="46">
        <f t="shared" si="13"/>
        <v>2.2222222222222365E-2</v>
      </c>
      <c r="AC65" s="46">
        <f t="shared" si="13"/>
        <v>2.7083333333333459E-2</v>
      </c>
      <c r="AD65" s="46">
        <f t="shared" si="13"/>
        <v>1.9444444444444597E-2</v>
      </c>
    </row>
    <row r="66" spans="1:30" ht="15" x14ac:dyDescent="0.25">
      <c r="A66" s="34" t="s">
        <v>3083</v>
      </c>
      <c r="B66" s="34">
        <f>SEARCH("PM",A66)</f>
        <v>18</v>
      </c>
      <c r="C66" s="34" t="e">
        <f>SEARCH("AM",A66)</f>
        <v>#VALUE!</v>
      </c>
      <c r="D66" s="34">
        <f>IFERROR(B66,C66)</f>
        <v>18</v>
      </c>
      <c r="E66" s="34" t="str">
        <f>IFERROR(MID(A66,D66-5,1)," ")</f>
        <v>1</v>
      </c>
      <c r="F66" s="34" t="str">
        <f>MID(A66,IF(E66="1",D66-5,D66-4),IF(E66="1",7,6))</f>
        <v>10:06PM</v>
      </c>
      <c r="G66" s="34" t="str">
        <f>TRIM(SUBSTITUTE(A66,TEXT(M66,"h:mmAM/PM"),""))</f>
        <v>B:I:A 7/Nov</v>
      </c>
      <c r="H66" s="34" t="b">
        <f>OR(LEFT(G66,1)="Y",LEFT(G66,1)="B",LEFT(G66,1)="R")</f>
        <v>1</v>
      </c>
      <c r="I66" s="34" t="str">
        <f>IF(H66,LEFT(G66,FIND(" ",G66)-1),MID(G66,FIND(" ",G66)+1,9))</f>
        <v>B:I:A</v>
      </c>
      <c r="J66" s="34" t="str">
        <f>TRIM(SUBSTITUTE(G66,I66,""))</f>
        <v>7/Nov</v>
      </c>
      <c r="K66" s="34">
        <f>LEFT(J66,2-ISERROR(1*MID(J66,2,1)))*1</f>
        <v>7</v>
      </c>
      <c r="L66" s="34" t="str">
        <f>IF(LEN(I66)=3,I66,LEFT(I66,1)&amp;MID(I66,3,1)&amp;RIGHT(I66,1))</f>
        <v>BIA</v>
      </c>
      <c r="M66" s="42">
        <f>TIMEVALUE(SUBSTITUTE(SUBSTITUTE(F66,"P"," P"),"A"," A"))</f>
        <v>0.92083333333333339</v>
      </c>
      <c r="N66" s="34">
        <f t="shared" si="1"/>
        <v>29</v>
      </c>
      <c r="O66" s="34" t="str">
        <f t="shared" si="2"/>
        <v>BIA29</v>
      </c>
      <c r="P66" s="44">
        <f>INDEX(Workings!$R$14:$R$853,MATCH(O66,Workings!$U$14:$U$853,0))</f>
        <v>0.91666666666666685</v>
      </c>
      <c r="Q66" s="34">
        <f t="shared" si="3"/>
        <v>6</v>
      </c>
      <c r="S66"/>
      <c r="W66" s="34">
        <f t="shared" si="11"/>
        <v>26</v>
      </c>
      <c r="X66" s="34" t="str">
        <f t="shared" si="8"/>
        <v>YOZ26</v>
      </c>
      <c r="Y66" s="34" t="str">
        <f t="shared" si="9"/>
        <v>YOH26</v>
      </c>
      <c r="Z66" s="46">
        <f t="shared" si="13"/>
        <v>2.2222222222222254E-2</v>
      </c>
      <c r="AA66" s="46">
        <f t="shared" si="13"/>
        <v>2.4999999999999911E-2</v>
      </c>
      <c r="AB66" s="46">
        <f t="shared" si="13"/>
        <v>2.3611111111111138E-2</v>
      </c>
      <c r="AC66" s="46">
        <f t="shared" si="13"/>
        <v>2.1527777777777812E-2</v>
      </c>
      <c r="AD66" s="46">
        <f t="shared" si="13"/>
        <v>2.2222222222222143E-2</v>
      </c>
    </row>
    <row r="67" spans="1:30" ht="15" x14ac:dyDescent="0.25">
      <c r="A67" s="34" t="s">
        <v>2302</v>
      </c>
      <c r="B67" s="34">
        <f>SEARCH("PM",A67)</f>
        <v>6</v>
      </c>
      <c r="C67" s="34" t="e">
        <f>SEARCH("AM",A67)</f>
        <v>#VALUE!</v>
      </c>
      <c r="D67" s="34">
        <f>IFERROR(B67,C67)</f>
        <v>6</v>
      </c>
      <c r="E67" s="34" t="str">
        <f>IFERROR(MID(A67,D67-5,1)," ")</f>
        <v>1</v>
      </c>
      <c r="F67" s="34" t="str">
        <f>MID(A67,IF(E67="1",D67-5,D67-4),IF(E67="1",7,6))</f>
        <v>11:07PM</v>
      </c>
      <c r="G67" s="34" t="str">
        <f>TRIM(SUBSTITUTE(A67,TEXT(M67,"h:mmAM/PM"),""))</f>
        <v>7/Nov B-I-A</v>
      </c>
      <c r="H67" s="34" t="b">
        <f>OR(LEFT(G67,1)="Y",LEFT(G67,1)="B",LEFT(G67,1)="R")</f>
        <v>0</v>
      </c>
      <c r="I67" s="34" t="str">
        <f>IF(H67,LEFT(G67,FIND(" ",G67)-1),MID(G67,FIND(" ",G67)+1,9))</f>
        <v>B-I-A</v>
      </c>
      <c r="J67" s="34" t="str">
        <f>TRIM(SUBSTITUTE(G67,I67,""))</f>
        <v>7/Nov</v>
      </c>
      <c r="K67" s="34">
        <f>LEFT(J67,2-ISERROR(1*MID(J67,2,1)))*1</f>
        <v>7</v>
      </c>
      <c r="L67" s="34" t="str">
        <f>IF(LEN(I67)=3,I67,LEFT(I67,1)&amp;MID(I67,3,1)&amp;RIGHT(I67,1))</f>
        <v>BIA</v>
      </c>
      <c r="M67" s="42">
        <f>TIMEVALUE(SUBSTITUTE(SUBSTITUTE(F67,"P"," P"),"A"," A"))</f>
        <v>0.96319444444444446</v>
      </c>
      <c r="N67" s="34">
        <f t="shared" si="1"/>
        <v>30</v>
      </c>
      <c r="O67" s="34" t="str">
        <f t="shared" si="2"/>
        <v>BIA30</v>
      </c>
      <c r="P67" s="44">
        <f>INDEX(Workings!$R$14:$R$853,MATCH(O67,Workings!$U$14:$U$853,0))</f>
        <v>0.95833333333333348</v>
      </c>
      <c r="Q67" s="34">
        <f t="shared" si="3"/>
        <v>7</v>
      </c>
      <c r="S67"/>
      <c r="W67" s="34">
        <f t="shared" si="11"/>
        <v>27</v>
      </c>
      <c r="X67" s="34" t="str">
        <f t="shared" si="8"/>
        <v>YOZ27</v>
      </c>
      <c r="Y67" s="34" t="str">
        <f t="shared" si="9"/>
        <v>YOH27</v>
      </c>
      <c r="Z67" s="46">
        <f t="shared" si="13"/>
        <v>2.0833333333333259E-2</v>
      </c>
      <c r="AA67" s="46">
        <f t="shared" si="13"/>
        <v>2.2916666666666696E-2</v>
      </c>
      <c r="AB67" s="46">
        <f t="shared" si="13"/>
        <v>2.3611111111111138E-2</v>
      </c>
      <c r="AC67" s="46">
        <f t="shared" si="13"/>
        <v>2.5694444444444464E-2</v>
      </c>
      <c r="AD67" s="46">
        <f t="shared" si="13"/>
        <v>2.7777777777777901E-2</v>
      </c>
    </row>
    <row r="68" spans="1:30" ht="15" x14ac:dyDescent="0.25">
      <c r="A68" s="34" t="s">
        <v>2233</v>
      </c>
      <c r="B68" s="34" t="e">
        <f>SEARCH("PM",A68)</f>
        <v>#VALUE!</v>
      </c>
      <c r="C68" s="34">
        <f>SEARCH("AM",A68)</f>
        <v>5</v>
      </c>
      <c r="D68" s="34">
        <f>IFERROR(B68,C68)</f>
        <v>5</v>
      </c>
      <c r="E68" s="34" t="str">
        <f>IFERROR(MID(A68,D68-5,1)," ")</f>
        <v xml:space="preserve"> </v>
      </c>
      <c r="F68" s="34" t="str">
        <f>MID(A68,IF(E68="1",D68-5,D68-4),IF(E68="1",7,6))</f>
        <v>7:03AM</v>
      </c>
      <c r="G68" s="34" t="str">
        <f>TRIM(SUBSTITUTE(A68,TEXT(M68,"h:mmAM/PM"),""))</f>
        <v>BIA 8-Nov</v>
      </c>
      <c r="H68" s="34" t="b">
        <f>OR(LEFT(G68,1)="Y",LEFT(G68,1)="B",LEFT(G68,1)="R")</f>
        <v>1</v>
      </c>
      <c r="I68" s="34" t="str">
        <f>IF(H68,LEFT(G68,FIND(" ",G68)-1),MID(G68,FIND(" ",G68)+1,9))</f>
        <v>BIA</v>
      </c>
      <c r="J68" s="34" t="str">
        <f>TRIM(SUBSTITUTE(G68,I68,""))</f>
        <v>8-Nov</v>
      </c>
      <c r="K68" s="34">
        <f>LEFT(J68,2-ISERROR(1*MID(J68,2,1)))*1</f>
        <v>8</v>
      </c>
      <c r="L68" s="34" t="str">
        <f>IF(LEN(I68)=3,I68,LEFT(I68,1)&amp;MID(I68,3,1)&amp;RIGHT(I68,1))</f>
        <v>BIA</v>
      </c>
      <c r="M68" s="42">
        <f>TIMEVALUE(SUBSTITUTE(SUBSTITUTE(F68,"P"," P"),"A"," A"))</f>
        <v>0.29375000000000001</v>
      </c>
      <c r="N68" s="34">
        <f t="shared" si="1"/>
        <v>1</v>
      </c>
      <c r="O68" s="34" t="str">
        <f t="shared" si="2"/>
        <v>BIA1</v>
      </c>
      <c r="P68" s="44">
        <f>INDEX(Workings!$R$14:$R$853,MATCH(O68,Workings!$U$14:$U$853,0))</f>
        <v>0.29166666666666669</v>
      </c>
      <c r="Q68" s="34">
        <f t="shared" si="3"/>
        <v>3</v>
      </c>
      <c r="S68"/>
      <c r="W68" s="34">
        <f t="shared" si="11"/>
        <v>28</v>
      </c>
      <c r="X68" s="34" t="str">
        <f t="shared" si="8"/>
        <v>YOZ28</v>
      </c>
      <c r="Y68" s="34" t="str">
        <f t="shared" si="9"/>
        <v>YOH28</v>
      </c>
      <c r="Z68" s="46">
        <f t="shared" si="13"/>
        <v>2.3611111111111138E-2</v>
      </c>
      <c r="AA68" s="46">
        <f t="shared" si="13"/>
        <v>2.1527777777777812E-2</v>
      </c>
      <c r="AB68" s="46">
        <f t="shared" si="13"/>
        <v>2.2222222222222143E-2</v>
      </c>
      <c r="AC68" s="46">
        <f t="shared" si="13"/>
        <v>2.1527777777777701E-2</v>
      </c>
      <c r="AD68" s="46">
        <f t="shared" si="13"/>
        <v>2.4305555555555469E-2</v>
      </c>
    </row>
    <row r="69" spans="1:30" ht="15" x14ac:dyDescent="0.25">
      <c r="A69" s="34" t="s">
        <v>58</v>
      </c>
      <c r="B69" s="34" t="e">
        <f>SEARCH("PM",A69)</f>
        <v>#VALUE!</v>
      </c>
      <c r="C69" s="34">
        <f>SEARCH("AM",A69)</f>
        <v>17</v>
      </c>
      <c r="D69" s="34">
        <f>IFERROR(B69,C69)</f>
        <v>17</v>
      </c>
      <c r="E69" s="34" t="str">
        <f>IFERROR(MID(A69,D69-5,1)," ")</f>
        <v xml:space="preserve"> </v>
      </c>
      <c r="F69" s="34" t="str">
        <f>MID(A69,IF(E69="1",D69-5,D69-4),IF(E69="1",7,6))</f>
        <v>7:30AM</v>
      </c>
      <c r="G69" s="34" t="str">
        <f>TRIM(SUBSTITUTE(A69,TEXT(M69,"h:mmAM/PM"),""))</f>
        <v>B:I:A 8-Nov</v>
      </c>
      <c r="H69" s="34" t="b">
        <f>OR(LEFT(G69,1)="Y",LEFT(G69,1)="B",LEFT(G69,1)="R")</f>
        <v>1</v>
      </c>
      <c r="I69" s="34" t="str">
        <f>IF(H69,LEFT(G69,FIND(" ",G69)-1),MID(G69,FIND(" ",G69)+1,9))</f>
        <v>B:I:A</v>
      </c>
      <c r="J69" s="34" t="str">
        <f>TRIM(SUBSTITUTE(G69,I69,""))</f>
        <v>8-Nov</v>
      </c>
      <c r="K69" s="34">
        <f>LEFT(J69,2-ISERROR(1*MID(J69,2,1)))*1</f>
        <v>8</v>
      </c>
      <c r="L69" s="34" t="str">
        <f>IF(LEN(I69)=3,I69,LEFT(I69,1)&amp;MID(I69,3,1)&amp;RIGHT(I69,1))</f>
        <v>BIA</v>
      </c>
      <c r="M69" s="42">
        <f>TIMEVALUE(SUBSTITUTE(SUBSTITUTE(F69,"P"," P"),"A"," A"))</f>
        <v>0.3125</v>
      </c>
      <c r="N69" s="34">
        <f t="shared" si="1"/>
        <v>2</v>
      </c>
      <c r="O69" s="34" t="str">
        <f t="shared" si="2"/>
        <v>BIA2</v>
      </c>
      <c r="P69" s="44">
        <f>INDEX(Workings!$R$14:$R$853,MATCH(O69,Workings!$U$14:$U$853,0))</f>
        <v>0.30555555555555558</v>
      </c>
      <c r="Q69" s="34">
        <f t="shared" si="3"/>
        <v>10</v>
      </c>
      <c r="S69"/>
      <c r="W69" s="34">
        <f t="shared" si="11"/>
        <v>29</v>
      </c>
      <c r="X69" s="34" t="str">
        <f t="shared" si="8"/>
        <v>YOZ29</v>
      </c>
      <c r="Y69" s="34" t="str">
        <f t="shared" si="9"/>
        <v>YOH29</v>
      </c>
      <c r="Z69" s="46">
        <f t="shared" si="13"/>
        <v>2.430555555555558E-2</v>
      </c>
      <c r="AA69" s="46">
        <f t="shared" si="13"/>
        <v>2.3611111111111027E-2</v>
      </c>
      <c r="AB69" s="46">
        <f t="shared" si="13"/>
        <v>2.5000000000000022E-2</v>
      </c>
      <c r="AC69" s="46">
        <f t="shared" si="13"/>
        <v>2.4305555555555469E-2</v>
      </c>
      <c r="AD69" s="46">
        <f t="shared" si="13"/>
        <v>2.4999999999999911E-2</v>
      </c>
    </row>
    <row r="70" spans="1:30" ht="15" x14ac:dyDescent="0.25">
      <c r="A70" s="34" t="s">
        <v>767</v>
      </c>
      <c r="B70" s="34" t="e">
        <f>SEARCH("PM",A70)</f>
        <v>#VALUE!</v>
      </c>
      <c r="C70" s="34">
        <f>SEARCH("AM",A70)</f>
        <v>11</v>
      </c>
      <c r="D70" s="34">
        <f>IFERROR(B70,C70)</f>
        <v>11</v>
      </c>
      <c r="E70" s="34" t="str">
        <f>IFERROR(MID(A70,D70-5,1)," ")</f>
        <v xml:space="preserve"> </v>
      </c>
      <c r="F70" s="34" t="str">
        <f>MID(A70,IF(E70="1",D70-5,D70-4),IF(E70="1",7,6))</f>
        <v>7:49AM</v>
      </c>
      <c r="G70" s="34" t="str">
        <f>TRIM(SUBSTITUTE(A70,TEXT(M70,"h:mmAM/PM"),""))</f>
        <v>8-Nov B:I:A</v>
      </c>
      <c r="H70" s="34" t="b">
        <f>OR(LEFT(G70,1)="Y",LEFT(G70,1)="B",LEFT(G70,1)="R")</f>
        <v>0</v>
      </c>
      <c r="I70" s="34" t="str">
        <f>IF(H70,LEFT(G70,FIND(" ",G70)-1),MID(G70,FIND(" ",G70)+1,9))</f>
        <v>B:I:A</v>
      </c>
      <c r="J70" s="34" t="str">
        <f>TRIM(SUBSTITUTE(G70,I70,""))</f>
        <v>8-Nov</v>
      </c>
      <c r="K70" s="34">
        <f>LEFT(J70,2-ISERROR(1*MID(J70,2,1)))*1</f>
        <v>8</v>
      </c>
      <c r="L70" s="34" t="str">
        <f>IF(LEN(I70)=3,I70,LEFT(I70,1)&amp;MID(I70,3,1)&amp;RIGHT(I70,1))</f>
        <v>BIA</v>
      </c>
      <c r="M70" s="42">
        <f>TIMEVALUE(SUBSTITUTE(SUBSTITUTE(F70,"P"," P"),"A"," A"))</f>
        <v>0.32569444444444445</v>
      </c>
      <c r="N70" s="34">
        <f t="shared" si="1"/>
        <v>3</v>
      </c>
      <c r="O70" s="34" t="str">
        <f t="shared" si="2"/>
        <v>BIA3</v>
      </c>
      <c r="P70" s="44">
        <f>INDEX(Workings!$R$14:$R$853,MATCH(O70,Workings!$U$14:$U$853,0))</f>
        <v>0.31944444444444448</v>
      </c>
      <c r="Q70" s="34">
        <f t="shared" si="3"/>
        <v>9</v>
      </c>
      <c r="S70"/>
      <c r="W70" s="34">
        <f t="shared" si="11"/>
        <v>30</v>
      </c>
      <c r="X70" s="34" t="str">
        <f t="shared" si="8"/>
        <v>YOZ30</v>
      </c>
      <c r="Y70" s="34" t="str">
        <f t="shared" si="9"/>
        <v>YOH30</v>
      </c>
      <c r="Z70" s="46">
        <f t="shared" si="13"/>
        <v>2.083333333333337E-2</v>
      </c>
      <c r="AA70" s="46">
        <f t="shared" si="13"/>
        <v>2.2916666666666696E-2</v>
      </c>
      <c r="AB70" s="46">
        <f t="shared" si="13"/>
        <v>2.2916666666666696E-2</v>
      </c>
      <c r="AC70" s="46">
        <f t="shared" si="13"/>
        <v>2.3611111111111138E-2</v>
      </c>
      <c r="AD70" s="46">
        <f t="shared" si="13"/>
        <v>2.7083333333333237E-2</v>
      </c>
    </row>
    <row r="71" spans="1:30" ht="15" x14ac:dyDescent="0.25">
      <c r="A71" s="34" t="s">
        <v>1173</v>
      </c>
      <c r="B71" s="34" t="e">
        <f>SEARCH("PM",A71)</f>
        <v>#VALUE!</v>
      </c>
      <c r="C71" s="34">
        <f>SEARCH("AM",A71)</f>
        <v>5</v>
      </c>
      <c r="D71" s="34">
        <f>IFERROR(B71,C71)</f>
        <v>5</v>
      </c>
      <c r="E71" s="34" t="str">
        <f>IFERROR(MID(A71,D71-5,1)," ")</f>
        <v xml:space="preserve"> </v>
      </c>
      <c r="F71" s="34" t="str">
        <f>MID(A71,IF(E71="1",D71-5,D71-4),IF(E71="1",7,6))</f>
        <v>8:05AM</v>
      </c>
      <c r="G71" s="34" t="str">
        <f>TRIM(SUBSTITUTE(A71,TEXT(M71,"h:mmAM/PM"),""))</f>
        <v>BIA 8-Nov</v>
      </c>
      <c r="H71" s="34" t="b">
        <f>OR(LEFT(G71,1)="Y",LEFT(G71,1)="B",LEFT(G71,1)="R")</f>
        <v>1</v>
      </c>
      <c r="I71" s="34" t="str">
        <f>IF(H71,LEFT(G71,FIND(" ",G71)-1),MID(G71,FIND(" ",G71)+1,9))</f>
        <v>BIA</v>
      </c>
      <c r="J71" s="34" t="str">
        <f>TRIM(SUBSTITUTE(G71,I71,""))</f>
        <v>8-Nov</v>
      </c>
      <c r="K71" s="34">
        <f>LEFT(J71,2-ISERROR(1*MID(J71,2,1)))*1</f>
        <v>8</v>
      </c>
      <c r="L71" s="34" t="str">
        <f>IF(LEN(I71)=3,I71,LEFT(I71,1)&amp;MID(I71,3,1)&amp;RIGHT(I71,1))</f>
        <v>BIA</v>
      </c>
      <c r="M71" s="42">
        <f>TIMEVALUE(SUBSTITUTE(SUBSTITUTE(F71,"P"," P"),"A"," A"))</f>
        <v>0.33680555555555558</v>
      </c>
      <c r="N71" s="34">
        <f t="shared" si="1"/>
        <v>4</v>
      </c>
      <c r="O71" s="34" t="str">
        <f t="shared" si="2"/>
        <v>BIA4</v>
      </c>
      <c r="P71" s="44">
        <f>INDEX(Workings!$R$14:$R$853,MATCH(O71,Workings!$U$14:$U$853,0))</f>
        <v>0.33333333333333337</v>
      </c>
      <c r="Q71" s="34">
        <f t="shared" si="3"/>
        <v>5</v>
      </c>
      <c r="S71"/>
    </row>
    <row r="72" spans="1:30" ht="15" x14ac:dyDescent="0.25">
      <c r="A72" s="34" t="s">
        <v>1379</v>
      </c>
      <c r="B72" s="34" t="e">
        <f>SEARCH("PM",A72)</f>
        <v>#VALUE!</v>
      </c>
      <c r="C72" s="34">
        <f>SEARCH("AM",A72)</f>
        <v>11</v>
      </c>
      <c r="D72" s="34">
        <f>IFERROR(B72,C72)</f>
        <v>11</v>
      </c>
      <c r="E72" s="34" t="str">
        <f>IFERROR(MID(A72,D72-5,1)," ")</f>
        <v xml:space="preserve"> </v>
      </c>
      <c r="F72" s="34" t="str">
        <f>MID(A72,IF(E72="1",D72-5,D72-4),IF(E72="1",7,6))</f>
        <v>8:25AM</v>
      </c>
      <c r="G72" s="34" t="str">
        <f>TRIM(SUBSTITUTE(A72,TEXT(M72,"h:mmAM/PM"),""))</f>
        <v>8-Nov BIA</v>
      </c>
      <c r="H72" s="34" t="b">
        <f>OR(LEFT(G72,1)="Y",LEFT(G72,1)="B",LEFT(G72,1)="R")</f>
        <v>0</v>
      </c>
      <c r="I72" s="34" t="str">
        <f>IF(H72,LEFT(G72,FIND(" ",G72)-1),MID(G72,FIND(" ",G72)+1,9))</f>
        <v>BIA</v>
      </c>
      <c r="J72" s="34" t="str">
        <f>TRIM(SUBSTITUTE(G72,I72,""))</f>
        <v>8-Nov</v>
      </c>
      <c r="K72" s="34">
        <f>LEFT(J72,2-ISERROR(1*MID(J72,2,1)))*1</f>
        <v>8</v>
      </c>
      <c r="L72" s="34" t="str">
        <f>IF(LEN(I72)=3,I72,LEFT(I72,1)&amp;MID(I72,3,1)&amp;RIGHT(I72,1))</f>
        <v>BIA</v>
      </c>
      <c r="M72" s="42">
        <f>TIMEVALUE(SUBSTITUTE(SUBSTITUTE(F72,"P"," P"),"A"," A"))</f>
        <v>0.35069444444444442</v>
      </c>
      <c r="N72" s="34">
        <f t="shared" si="1"/>
        <v>5</v>
      </c>
      <c r="O72" s="34" t="str">
        <f t="shared" si="2"/>
        <v>BIA5</v>
      </c>
      <c r="P72" s="44">
        <f>INDEX(Workings!$R$14:$R$853,MATCH(O72,Workings!$U$14:$U$853,0))</f>
        <v>0.34722222222222227</v>
      </c>
      <c r="Q72" s="34">
        <f t="shared" si="3"/>
        <v>5</v>
      </c>
      <c r="S72"/>
    </row>
    <row r="73" spans="1:30" ht="15" x14ac:dyDescent="0.25">
      <c r="A73" s="34" t="s">
        <v>1265</v>
      </c>
      <c r="B73" s="34" t="e">
        <f>SEARCH("PM",A73)</f>
        <v>#VALUE!</v>
      </c>
      <c r="C73" s="34">
        <f>SEARCH("AM",A73)</f>
        <v>5</v>
      </c>
      <c r="D73" s="34">
        <f>IFERROR(B73,C73)</f>
        <v>5</v>
      </c>
      <c r="E73" s="34" t="str">
        <f>IFERROR(MID(A73,D73-5,1)," ")</f>
        <v xml:space="preserve"> </v>
      </c>
      <c r="F73" s="34" t="str">
        <f>MID(A73,IF(E73="1",D73-5,D73-4),IF(E73="1",7,6))</f>
        <v>8:49AM</v>
      </c>
      <c r="G73" s="34" t="str">
        <f>TRIM(SUBSTITUTE(A73,TEXT(M73,"h:mmAM/PM"),""))</f>
        <v>B-I-A 8/Nov</v>
      </c>
      <c r="H73" s="34" t="b">
        <f>OR(LEFT(G73,1)="Y",LEFT(G73,1)="B",LEFT(G73,1)="R")</f>
        <v>1</v>
      </c>
      <c r="I73" s="34" t="str">
        <f>IF(H73,LEFT(G73,FIND(" ",G73)-1),MID(G73,FIND(" ",G73)+1,9))</f>
        <v>B-I-A</v>
      </c>
      <c r="J73" s="34" t="str">
        <f>TRIM(SUBSTITUTE(G73,I73,""))</f>
        <v>8/Nov</v>
      </c>
      <c r="K73" s="34">
        <f>LEFT(J73,2-ISERROR(1*MID(J73,2,1)))*1</f>
        <v>8</v>
      </c>
      <c r="L73" s="34" t="str">
        <f>IF(LEN(I73)=3,I73,LEFT(I73,1)&amp;MID(I73,3,1)&amp;RIGHT(I73,1))</f>
        <v>BIA</v>
      </c>
      <c r="M73" s="42">
        <f>TIMEVALUE(SUBSTITUTE(SUBSTITUTE(F73,"P"," P"),"A"," A"))</f>
        <v>0.36736111111111108</v>
      </c>
      <c r="N73" s="34">
        <f t="shared" ref="N73:N136" si="14">1+(L73=L72)*(K73=K72)*N72</f>
        <v>6</v>
      </c>
      <c r="O73" s="34" t="str">
        <f t="shared" ref="O73:O136" si="15">L73&amp;N73</f>
        <v>BIA6</v>
      </c>
      <c r="P73" s="44">
        <f>INDEX(Workings!$R$14:$R$853,MATCH(O73,Workings!$U$14:$U$853,0))</f>
        <v>0.36111111111111116</v>
      </c>
      <c r="Q73" s="34">
        <f t="shared" ref="Q73:Q136" si="16">ROUND((M73-P73)*60*24,5)</f>
        <v>9</v>
      </c>
      <c r="S73"/>
    </row>
    <row r="74" spans="1:30" ht="15" x14ac:dyDescent="0.25">
      <c r="A74" s="34" t="s">
        <v>2975</v>
      </c>
      <c r="B74" s="34" t="e">
        <f>SEARCH("PM",A74)</f>
        <v>#VALUE!</v>
      </c>
      <c r="C74" s="34">
        <f>SEARCH("AM",A74)</f>
        <v>15</v>
      </c>
      <c r="D74" s="34">
        <f>IFERROR(B74,C74)</f>
        <v>15</v>
      </c>
      <c r="E74" s="34" t="str">
        <f>IFERROR(MID(A74,D74-5,1)," ")</f>
        <v xml:space="preserve"> </v>
      </c>
      <c r="F74" s="34" t="str">
        <f>MID(A74,IF(E74="1",D74-5,D74-4),IF(E74="1",7,6))</f>
        <v>9:08AM</v>
      </c>
      <c r="G74" s="34" t="str">
        <f>TRIM(SUBSTITUTE(A74,TEXT(M74,"h:mmAM/PM"),""))</f>
        <v>8-Nov BIA</v>
      </c>
      <c r="H74" s="34" t="b">
        <f>OR(LEFT(G74,1)="Y",LEFT(G74,1)="B",LEFT(G74,1)="R")</f>
        <v>0</v>
      </c>
      <c r="I74" s="34" t="str">
        <f>IF(H74,LEFT(G74,FIND(" ",G74)-1),MID(G74,FIND(" ",G74)+1,9))</f>
        <v>BIA</v>
      </c>
      <c r="J74" s="34" t="str">
        <f>TRIM(SUBSTITUTE(G74,I74,""))</f>
        <v>8-Nov</v>
      </c>
      <c r="K74" s="34">
        <f>LEFT(J74,2-ISERROR(1*MID(J74,2,1)))*1</f>
        <v>8</v>
      </c>
      <c r="L74" s="34" t="str">
        <f>IF(LEN(I74)=3,I74,LEFT(I74,1)&amp;MID(I74,3,1)&amp;RIGHT(I74,1))</f>
        <v>BIA</v>
      </c>
      <c r="M74" s="42">
        <f>TIMEVALUE(SUBSTITUTE(SUBSTITUTE(F74,"P"," P"),"A"," A"))</f>
        <v>0.38055555555555554</v>
      </c>
      <c r="N74" s="34">
        <f t="shared" si="14"/>
        <v>7</v>
      </c>
      <c r="O74" s="34" t="str">
        <f t="shared" si="15"/>
        <v>BIA7</v>
      </c>
      <c r="P74" s="44">
        <f>INDEX(Workings!$R$14:$R$853,MATCH(O74,Workings!$U$14:$U$853,0))</f>
        <v>0.37500000000000006</v>
      </c>
      <c r="Q74" s="34">
        <f t="shared" si="16"/>
        <v>8</v>
      </c>
      <c r="S74"/>
    </row>
    <row r="75" spans="1:30" ht="15" x14ac:dyDescent="0.25">
      <c r="A75" s="34" t="s">
        <v>1909</v>
      </c>
      <c r="B75" s="34" t="e">
        <f>SEARCH("PM",A75)</f>
        <v>#VALUE!</v>
      </c>
      <c r="C75" s="34">
        <f>SEARCH("AM",A75)</f>
        <v>5</v>
      </c>
      <c r="D75" s="34">
        <f>IFERROR(B75,C75)</f>
        <v>5</v>
      </c>
      <c r="E75" s="34" t="str">
        <f>IFERROR(MID(A75,D75-5,1)," ")</f>
        <v xml:space="preserve"> </v>
      </c>
      <c r="F75" s="34" t="str">
        <f>MID(A75,IF(E75="1",D75-5,D75-4),IF(E75="1",7,6))</f>
        <v>9:38AM</v>
      </c>
      <c r="G75" s="34" t="str">
        <f>TRIM(SUBSTITUTE(A75,TEXT(M75,"h:mmAM/PM"),""))</f>
        <v>BIA 8-Nov</v>
      </c>
      <c r="H75" s="34" t="b">
        <f>OR(LEFT(G75,1)="Y",LEFT(G75,1)="B",LEFT(G75,1)="R")</f>
        <v>1</v>
      </c>
      <c r="I75" s="34" t="str">
        <f>IF(H75,LEFT(G75,FIND(" ",G75)-1),MID(G75,FIND(" ",G75)+1,9))</f>
        <v>BIA</v>
      </c>
      <c r="J75" s="34" t="str">
        <f>TRIM(SUBSTITUTE(G75,I75,""))</f>
        <v>8-Nov</v>
      </c>
      <c r="K75" s="34">
        <f>LEFT(J75,2-ISERROR(1*MID(J75,2,1)))*1</f>
        <v>8</v>
      </c>
      <c r="L75" s="34" t="str">
        <f>IF(LEN(I75)=3,I75,LEFT(I75,1)&amp;MID(I75,3,1)&amp;RIGHT(I75,1))</f>
        <v>BIA</v>
      </c>
      <c r="M75" s="42">
        <f>TIMEVALUE(SUBSTITUTE(SUBSTITUTE(F75,"P"," P"),"A"," A"))</f>
        <v>0.40138888888888885</v>
      </c>
      <c r="N75" s="34">
        <f t="shared" si="14"/>
        <v>8</v>
      </c>
      <c r="O75" s="34" t="str">
        <f t="shared" si="15"/>
        <v>BIA8</v>
      </c>
      <c r="P75" s="44">
        <f>INDEX(Workings!$R$14:$R$853,MATCH(O75,Workings!$U$14:$U$853,0))</f>
        <v>0.39583333333333337</v>
      </c>
      <c r="Q75" s="34">
        <f t="shared" si="16"/>
        <v>8</v>
      </c>
      <c r="S75"/>
    </row>
    <row r="76" spans="1:30" ht="15" x14ac:dyDescent="0.25">
      <c r="A76" s="34" t="s">
        <v>415</v>
      </c>
      <c r="B76" s="34" t="e">
        <f>SEARCH("PM",A76)</f>
        <v>#VALUE!</v>
      </c>
      <c r="C76" s="34">
        <f>SEARCH("AM",A76)</f>
        <v>12</v>
      </c>
      <c r="D76" s="34">
        <f>IFERROR(B76,C76)</f>
        <v>12</v>
      </c>
      <c r="E76" s="34" t="str">
        <f>IFERROR(MID(A76,D76-5,1)," ")</f>
        <v>1</v>
      </c>
      <c r="F76" s="34" t="str">
        <f>MID(A76,IF(E76="1",D76-5,D76-4),IF(E76="1",7,6))</f>
        <v>10:03AM</v>
      </c>
      <c r="G76" s="34" t="str">
        <f>TRIM(SUBSTITUTE(A76,TEXT(M76,"h:mmAM/PM"),""))</f>
        <v>8/Nov B:I:A</v>
      </c>
      <c r="H76" s="34" t="b">
        <f>OR(LEFT(G76,1)="Y",LEFT(G76,1)="B",LEFT(G76,1)="R")</f>
        <v>0</v>
      </c>
      <c r="I76" s="34" t="str">
        <f>IF(H76,LEFT(G76,FIND(" ",G76)-1),MID(G76,FIND(" ",G76)+1,9))</f>
        <v>B:I:A</v>
      </c>
      <c r="J76" s="34" t="str">
        <f>TRIM(SUBSTITUTE(G76,I76,""))</f>
        <v>8/Nov</v>
      </c>
      <c r="K76" s="34">
        <f>LEFT(J76,2-ISERROR(1*MID(J76,2,1)))*1</f>
        <v>8</v>
      </c>
      <c r="L76" s="34" t="str">
        <f>IF(LEN(I76)=3,I76,LEFT(I76,1)&amp;MID(I76,3,1)&amp;RIGHT(I76,1))</f>
        <v>BIA</v>
      </c>
      <c r="M76" s="42">
        <f>TIMEVALUE(SUBSTITUTE(SUBSTITUTE(F76,"P"," P"),"A"," A"))</f>
        <v>0.41875000000000001</v>
      </c>
      <c r="N76" s="34">
        <f t="shared" si="14"/>
        <v>9</v>
      </c>
      <c r="O76" s="34" t="str">
        <f t="shared" si="15"/>
        <v>BIA9</v>
      </c>
      <c r="P76" s="44">
        <f>INDEX(Workings!$R$14:$R$853,MATCH(O76,Workings!$U$14:$U$853,0))</f>
        <v>0.41666666666666669</v>
      </c>
      <c r="Q76" s="34">
        <f t="shared" si="16"/>
        <v>3</v>
      </c>
      <c r="S76"/>
    </row>
    <row r="77" spans="1:30" ht="15" x14ac:dyDescent="0.25">
      <c r="A77" s="34" t="s">
        <v>1900</v>
      </c>
      <c r="B77" s="34" t="e">
        <f>SEARCH("PM",A77)</f>
        <v>#VALUE!</v>
      </c>
      <c r="C77" s="34">
        <f>SEARCH("AM",A77)</f>
        <v>6</v>
      </c>
      <c r="D77" s="34">
        <f>IFERROR(B77,C77)</f>
        <v>6</v>
      </c>
      <c r="E77" s="34" t="str">
        <f>IFERROR(MID(A77,D77-5,1)," ")</f>
        <v>1</v>
      </c>
      <c r="F77" s="34" t="str">
        <f>MID(A77,IF(E77="1",D77-5,D77-4),IF(E77="1",7,6))</f>
        <v>10:39AM</v>
      </c>
      <c r="G77" s="34" t="str">
        <f>TRIM(SUBSTITUTE(A77,TEXT(M77,"h:mmAM/PM"),""))</f>
        <v>BIA 8-Nov</v>
      </c>
      <c r="H77" s="34" t="b">
        <f>OR(LEFT(G77,1)="Y",LEFT(G77,1)="B",LEFT(G77,1)="R")</f>
        <v>1</v>
      </c>
      <c r="I77" s="34" t="str">
        <f>IF(H77,LEFT(G77,FIND(" ",G77)-1),MID(G77,FIND(" ",G77)+1,9))</f>
        <v>BIA</v>
      </c>
      <c r="J77" s="34" t="str">
        <f>TRIM(SUBSTITUTE(G77,I77,""))</f>
        <v>8-Nov</v>
      </c>
      <c r="K77" s="34">
        <f>LEFT(J77,2-ISERROR(1*MID(J77,2,1)))*1</f>
        <v>8</v>
      </c>
      <c r="L77" s="34" t="str">
        <f>IF(LEN(I77)=3,I77,LEFT(I77,1)&amp;MID(I77,3,1)&amp;RIGHT(I77,1))</f>
        <v>BIA</v>
      </c>
      <c r="M77" s="42">
        <f>TIMEVALUE(SUBSTITUTE(SUBSTITUTE(F77,"P"," P"),"A"," A"))</f>
        <v>0.44375000000000003</v>
      </c>
      <c r="N77" s="34">
        <f t="shared" si="14"/>
        <v>10</v>
      </c>
      <c r="O77" s="34" t="str">
        <f t="shared" si="15"/>
        <v>BIA10</v>
      </c>
      <c r="P77" s="44">
        <f>INDEX(Workings!$R$14:$R$853,MATCH(O77,Workings!$U$14:$U$853,0))</f>
        <v>0.4375</v>
      </c>
      <c r="Q77" s="34">
        <f t="shared" si="16"/>
        <v>9</v>
      </c>
      <c r="S77"/>
    </row>
    <row r="78" spans="1:30" ht="15" x14ac:dyDescent="0.25">
      <c r="A78" s="34" t="s">
        <v>2374</v>
      </c>
      <c r="B78" s="34" t="e">
        <f>SEARCH("PM",A78)</f>
        <v>#VALUE!</v>
      </c>
      <c r="C78" s="34">
        <f>SEARCH("AM",A78)</f>
        <v>18</v>
      </c>
      <c r="D78" s="34">
        <f>IFERROR(B78,C78)</f>
        <v>18</v>
      </c>
      <c r="E78" s="34" t="str">
        <f>IFERROR(MID(A78,D78-5,1)," ")</f>
        <v>1</v>
      </c>
      <c r="F78" s="34" t="str">
        <f>MID(A78,IF(E78="1",D78-5,D78-4),IF(E78="1",7,6))</f>
        <v>11:05AM</v>
      </c>
      <c r="G78" s="34" t="str">
        <f>TRIM(SUBSTITUTE(A78,TEXT(M78,"h:mmAM/PM"),""))</f>
        <v>B-I-A 8/Nov</v>
      </c>
      <c r="H78" s="34" t="b">
        <f>OR(LEFT(G78,1)="Y",LEFT(G78,1)="B",LEFT(G78,1)="R")</f>
        <v>1</v>
      </c>
      <c r="I78" s="34" t="str">
        <f>IF(H78,LEFT(G78,FIND(" ",G78)-1),MID(G78,FIND(" ",G78)+1,9))</f>
        <v>B-I-A</v>
      </c>
      <c r="J78" s="34" t="str">
        <f>TRIM(SUBSTITUTE(G78,I78,""))</f>
        <v>8/Nov</v>
      </c>
      <c r="K78" s="34">
        <f>LEFT(J78,2-ISERROR(1*MID(J78,2,1)))*1</f>
        <v>8</v>
      </c>
      <c r="L78" s="34" t="str">
        <f>IF(LEN(I78)=3,I78,LEFT(I78,1)&amp;MID(I78,3,1)&amp;RIGHT(I78,1))</f>
        <v>BIA</v>
      </c>
      <c r="M78" s="42">
        <f>TIMEVALUE(SUBSTITUTE(SUBSTITUTE(F78,"P"," P"),"A"," A"))</f>
        <v>0.46180555555555558</v>
      </c>
      <c r="N78" s="34">
        <f t="shared" si="14"/>
        <v>11</v>
      </c>
      <c r="O78" s="34" t="str">
        <f t="shared" si="15"/>
        <v>BIA11</v>
      </c>
      <c r="P78" s="44">
        <f>INDEX(Workings!$R$14:$R$853,MATCH(O78,Workings!$U$14:$U$853,0))</f>
        <v>0.45833333333333331</v>
      </c>
      <c r="Q78" s="34">
        <f t="shared" si="16"/>
        <v>5</v>
      </c>
      <c r="S78"/>
    </row>
    <row r="79" spans="1:30" ht="15" x14ac:dyDescent="0.25">
      <c r="A79" s="34" t="s">
        <v>3258</v>
      </c>
      <c r="B79" s="34" t="e">
        <f>SEARCH("PM",A79)</f>
        <v>#VALUE!</v>
      </c>
      <c r="C79" s="34">
        <f>SEARCH("AM",A79)</f>
        <v>12</v>
      </c>
      <c r="D79" s="34">
        <f>IFERROR(B79,C79)</f>
        <v>12</v>
      </c>
      <c r="E79" s="34" t="str">
        <f>IFERROR(MID(A79,D79-5,1)," ")</f>
        <v>1</v>
      </c>
      <c r="F79" s="34" t="str">
        <f>MID(A79,IF(E79="1",D79-5,D79-4),IF(E79="1",7,6))</f>
        <v>11:35AM</v>
      </c>
      <c r="G79" s="34" t="str">
        <f>TRIM(SUBSTITUTE(A79,TEXT(M79,"h:mmAM/PM"),""))</f>
        <v>B/I/A 8-Nov</v>
      </c>
      <c r="H79" s="34" t="b">
        <f>OR(LEFT(G79,1)="Y",LEFT(G79,1)="B",LEFT(G79,1)="R")</f>
        <v>1</v>
      </c>
      <c r="I79" s="34" t="str">
        <f>IF(H79,LEFT(G79,FIND(" ",G79)-1),MID(G79,FIND(" ",G79)+1,9))</f>
        <v>B/I/A</v>
      </c>
      <c r="J79" s="34" t="str">
        <f>TRIM(SUBSTITUTE(G79,I79,""))</f>
        <v>8-Nov</v>
      </c>
      <c r="K79" s="34">
        <f>LEFT(J79,2-ISERROR(1*MID(J79,2,1)))*1</f>
        <v>8</v>
      </c>
      <c r="L79" s="34" t="str">
        <f>IF(LEN(I79)=3,I79,LEFT(I79,1)&amp;MID(I79,3,1)&amp;RIGHT(I79,1))</f>
        <v>BIA</v>
      </c>
      <c r="M79" s="42">
        <f>TIMEVALUE(SUBSTITUTE(SUBSTITUTE(F79,"P"," P"),"A"," A"))</f>
        <v>0.4826388888888889</v>
      </c>
      <c r="N79" s="34">
        <f t="shared" si="14"/>
        <v>12</v>
      </c>
      <c r="O79" s="34" t="str">
        <f t="shared" si="15"/>
        <v>BIA12</v>
      </c>
      <c r="P79" s="44">
        <f>INDEX(Workings!$R$14:$R$853,MATCH(O79,Workings!$U$14:$U$853,0))</f>
        <v>0.47916666666666663</v>
      </c>
      <c r="Q79" s="34">
        <f t="shared" si="16"/>
        <v>5</v>
      </c>
      <c r="S79"/>
    </row>
    <row r="80" spans="1:30" ht="15" x14ac:dyDescent="0.25">
      <c r="A80" s="34" t="s">
        <v>1058</v>
      </c>
      <c r="B80" s="34">
        <f>SEARCH("PM",A80)</f>
        <v>18</v>
      </c>
      <c r="C80" s="34" t="e">
        <f>SEARCH("AM",A80)</f>
        <v>#VALUE!</v>
      </c>
      <c r="D80" s="34">
        <f>IFERROR(B80,C80)</f>
        <v>18</v>
      </c>
      <c r="E80" s="34" t="str">
        <f>IFERROR(MID(A80,D80-5,1)," ")</f>
        <v>1</v>
      </c>
      <c r="F80" s="34" t="str">
        <f>MID(A80,IF(E80="1",D80-5,D80-4),IF(E80="1",7,6))</f>
        <v>12:01PM</v>
      </c>
      <c r="G80" s="34" t="str">
        <f>TRIM(SUBSTITUTE(A80,TEXT(M80,"h:mmAM/PM"),""))</f>
        <v>B:I:A 8/Nov</v>
      </c>
      <c r="H80" s="34" t="b">
        <f>OR(LEFT(G80,1)="Y",LEFT(G80,1)="B",LEFT(G80,1)="R")</f>
        <v>1</v>
      </c>
      <c r="I80" s="34" t="str">
        <f>IF(H80,LEFT(G80,FIND(" ",G80)-1),MID(G80,FIND(" ",G80)+1,9))</f>
        <v>B:I:A</v>
      </c>
      <c r="J80" s="34" t="str">
        <f>TRIM(SUBSTITUTE(G80,I80,""))</f>
        <v>8/Nov</v>
      </c>
      <c r="K80" s="34">
        <f>LEFT(J80,2-ISERROR(1*MID(J80,2,1)))*1</f>
        <v>8</v>
      </c>
      <c r="L80" s="34" t="str">
        <f>IF(LEN(I80)=3,I80,LEFT(I80,1)&amp;MID(I80,3,1)&amp;RIGHT(I80,1))</f>
        <v>BIA</v>
      </c>
      <c r="M80" s="42">
        <f>TIMEVALUE(SUBSTITUTE(SUBSTITUTE(F80,"P"," P"),"A"," A"))</f>
        <v>0.50069444444444444</v>
      </c>
      <c r="N80" s="34">
        <f t="shared" si="14"/>
        <v>13</v>
      </c>
      <c r="O80" s="34" t="str">
        <f t="shared" si="15"/>
        <v>BIA13</v>
      </c>
      <c r="P80" s="44">
        <f>INDEX(Workings!$R$14:$R$853,MATCH(O80,Workings!$U$14:$U$853,0))</f>
        <v>0.49999999999999994</v>
      </c>
      <c r="Q80" s="34">
        <f t="shared" si="16"/>
        <v>1</v>
      </c>
      <c r="S80"/>
    </row>
    <row r="81" spans="1:19" ht="15" x14ac:dyDescent="0.25">
      <c r="A81" s="34" t="s">
        <v>2833</v>
      </c>
      <c r="B81" s="34">
        <f>SEARCH("PM",A81)</f>
        <v>18</v>
      </c>
      <c r="C81" s="34" t="e">
        <f>SEARCH("AM",A81)</f>
        <v>#VALUE!</v>
      </c>
      <c r="D81" s="34">
        <f>IFERROR(B81,C81)</f>
        <v>18</v>
      </c>
      <c r="E81" s="34" t="str">
        <f>IFERROR(MID(A81,D81-5,1)," ")</f>
        <v>1</v>
      </c>
      <c r="F81" s="34" t="str">
        <f>MID(A81,IF(E81="1",D81-5,D81-4),IF(E81="1",7,6))</f>
        <v>12:38PM</v>
      </c>
      <c r="G81" s="34" t="str">
        <f>TRIM(SUBSTITUTE(A81,TEXT(M81,"h:mmAM/PM"),""))</f>
        <v>B-I-A 8-Nov</v>
      </c>
      <c r="H81" s="34" t="b">
        <f>OR(LEFT(G81,1)="Y",LEFT(G81,1)="B",LEFT(G81,1)="R")</f>
        <v>1</v>
      </c>
      <c r="I81" s="34" t="str">
        <f>IF(H81,LEFT(G81,FIND(" ",G81)-1),MID(G81,FIND(" ",G81)+1,9))</f>
        <v>B-I-A</v>
      </c>
      <c r="J81" s="34" t="str">
        <f>TRIM(SUBSTITUTE(G81,I81,""))</f>
        <v>8-Nov</v>
      </c>
      <c r="K81" s="34">
        <f>LEFT(J81,2-ISERROR(1*MID(J81,2,1)))*1</f>
        <v>8</v>
      </c>
      <c r="L81" s="34" t="str">
        <f>IF(LEN(I81)=3,I81,LEFT(I81,1)&amp;MID(I81,3,1)&amp;RIGHT(I81,1))</f>
        <v>BIA</v>
      </c>
      <c r="M81" s="42">
        <f>TIMEVALUE(SUBSTITUTE(SUBSTITUTE(F81,"P"," P"),"A"," A"))</f>
        <v>0.52638888888888891</v>
      </c>
      <c r="N81" s="34">
        <f t="shared" si="14"/>
        <v>14</v>
      </c>
      <c r="O81" s="34" t="str">
        <f t="shared" si="15"/>
        <v>BIA14</v>
      </c>
      <c r="P81" s="44">
        <f>INDEX(Workings!$R$14:$R$853,MATCH(O81,Workings!$U$14:$U$853,0))</f>
        <v>0.52083333333333326</v>
      </c>
      <c r="Q81" s="34">
        <f t="shared" si="16"/>
        <v>8</v>
      </c>
      <c r="S81"/>
    </row>
    <row r="82" spans="1:19" ht="15" x14ac:dyDescent="0.25">
      <c r="A82" s="34" t="s">
        <v>843</v>
      </c>
      <c r="B82" s="34">
        <f>SEARCH("PM",A82)</f>
        <v>11</v>
      </c>
      <c r="C82" s="34" t="e">
        <f>SEARCH("AM",A82)</f>
        <v>#VALUE!</v>
      </c>
      <c r="D82" s="34">
        <f>IFERROR(B82,C82)</f>
        <v>11</v>
      </c>
      <c r="E82" s="34" t="str">
        <f>IFERROR(MID(A82,D82-5,1)," ")</f>
        <v xml:space="preserve"> </v>
      </c>
      <c r="F82" s="34" t="str">
        <f>MID(A82,IF(E82="1",D82-5,D82-4),IF(E82="1",7,6))</f>
        <v>1:10PM</v>
      </c>
      <c r="G82" s="34" t="str">
        <f>TRIM(SUBSTITUTE(A82,TEXT(M82,"h:mmAM/PM"),""))</f>
        <v>8-Nov B:I:A</v>
      </c>
      <c r="H82" s="34" t="b">
        <f>OR(LEFT(G82,1)="Y",LEFT(G82,1)="B",LEFT(G82,1)="R")</f>
        <v>0</v>
      </c>
      <c r="I82" s="34" t="str">
        <f>IF(H82,LEFT(G82,FIND(" ",G82)-1),MID(G82,FIND(" ",G82)+1,9))</f>
        <v>B:I:A</v>
      </c>
      <c r="J82" s="34" t="str">
        <f>TRIM(SUBSTITUTE(G82,I82,""))</f>
        <v>8-Nov</v>
      </c>
      <c r="K82" s="34">
        <f>LEFT(J82,2-ISERROR(1*MID(J82,2,1)))*1</f>
        <v>8</v>
      </c>
      <c r="L82" s="34" t="str">
        <f>IF(LEN(I82)=3,I82,LEFT(I82,1)&amp;MID(I82,3,1)&amp;RIGHT(I82,1))</f>
        <v>BIA</v>
      </c>
      <c r="M82" s="42">
        <f>TIMEVALUE(SUBSTITUTE(SUBSTITUTE(F82,"P"," P"),"A"," A"))</f>
        <v>0.54861111111111105</v>
      </c>
      <c r="N82" s="34">
        <f t="shared" si="14"/>
        <v>15</v>
      </c>
      <c r="O82" s="34" t="str">
        <f t="shared" si="15"/>
        <v>BIA15</v>
      </c>
      <c r="P82" s="44">
        <f>INDEX(Workings!$R$14:$R$853,MATCH(O82,Workings!$U$14:$U$853,0))</f>
        <v>0.54166666666666663</v>
      </c>
      <c r="Q82" s="34">
        <f t="shared" si="16"/>
        <v>10</v>
      </c>
      <c r="S82"/>
    </row>
    <row r="83" spans="1:19" ht="15" x14ac:dyDescent="0.25">
      <c r="A83" s="34" t="s">
        <v>2851</v>
      </c>
      <c r="B83" s="34">
        <f>SEARCH("PM",A83)</f>
        <v>17</v>
      </c>
      <c r="C83" s="34" t="e">
        <f>SEARCH("AM",A83)</f>
        <v>#VALUE!</v>
      </c>
      <c r="D83" s="34">
        <f>IFERROR(B83,C83)</f>
        <v>17</v>
      </c>
      <c r="E83" s="34" t="str">
        <f>IFERROR(MID(A83,D83-5,1)," ")</f>
        <v xml:space="preserve"> </v>
      </c>
      <c r="F83" s="34" t="str">
        <f>MID(A83,IF(E83="1",D83-5,D83-4),IF(E83="1",7,6))</f>
        <v>1:37PM</v>
      </c>
      <c r="G83" s="34" t="str">
        <f>TRIM(SUBSTITUTE(A83,TEXT(M83,"h:mmAM/PM"),""))</f>
        <v>8-Nov B/I/A</v>
      </c>
      <c r="H83" s="34" t="b">
        <f>OR(LEFT(G83,1)="Y",LEFT(G83,1)="B",LEFT(G83,1)="R")</f>
        <v>0</v>
      </c>
      <c r="I83" s="34" t="str">
        <f>IF(H83,LEFT(G83,FIND(" ",G83)-1),MID(G83,FIND(" ",G83)+1,9))</f>
        <v>B/I/A</v>
      </c>
      <c r="J83" s="34" t="str">
        <f>TRIM(SUBSTITUTE(G83,I83,""))</f>
        <v>8-Nov</v>
      </c>
      <c r="K83" s="34">
        <f>LEFT(J83,2-ISERROR(1*MID(J83,2,1)))*1</f>
        <v>8</v>
      </c>
      <c r="L83" s="34" t="str">
        <f>IF(LEN(I83)=3,I83,LEFT(I83,1)&amp;MID(I83,3,1)&amp;RIGHT(I83,1))</f>
        <v>BIA</v>
      </c>
      <c r="M83" s="42">
        <f>TIMEVALUE(SUBSTITUTE(SUBSTITUTE(F83,"P"," P"),"A"," A"))</f>
        <v>0.56736111111111109</v>
      </c>
      <c r="N83" s="34">
        <f t="shared" si="14"/>
        <v>16</v>
      </c>
      <c r="O83" s="34" t="str">
        <f t="shared" si="15"/>
        <v>BIA16</v>
      </c>
      <c r="P83" s="44">
        <f>INDEX(Workings!$R$14:$R$853,MATCH(O83,Workings!$U$14:$U$853,0))</f>
        <v>0.5625</v>
      </c>
      <c r="Q83" s="34">
        <f t="shared" si="16"/>
        <v>7</v>
      </c>
      <c r="S83"/>
    </row>
    <row r="84" spans="1:19" ht="15" x14ac:dyDescent="0.25">
      <c r="A84" s="34" t="s">
        <v>2888</v>
      </c>
      <c r="B84" s="34">
        <f>SEARCH("PM",A84)</f>
        <v>17</v>
      </c>
      <c r="C84" s="34" t="e">
        <f>SEARCH("AM",A84)</f>
        <v>#VALUE!</v>
      </c>
      <c r="D84" s="34">
        <f>IFERROR(B84,C84)</f>
        <v>17</v>
      </c>
      <c r="E84" s="34" t="str">
        <f>IFERROR(MID(A84,D84-5,1)," ")</f>
        <v xml:space="preserve"> </v>
      </c>
      <c r="F84" s="34" t="str">
        <f>MID(A84,IF(E84="1",D84-5,D84-4),IF(E84="1",7,6))</f>
        <v>2:09PM</v>
      </c>
      <c r="G84" s="34" t="str">
        <f>TRIM(SUBSTITUTE(A84,TEXT(M84,"h:mmAM/PM"),""))</f>
        <v>8/Nov B-I-A</v>
      </c>
      <c r="H84" s="34" t="b">
        <f>OR(LEFT(G84,1)="Y",LEFT(G84,1)="B",LEFT(G84,1)="R")</f>
        <v>0</v>
      </c>
      <c r="I84" s="34" t="str">
        <f>IF(H84,LEFT(G84,FIND(" ",G84)-1),MID(G84,FIND(" ",G84)+1,9))</f>
        <v>B-I-A</v>
      </c>
      <c r="J84" s="34" t="str">
        <f>TRIM(SUBSTITUTE(G84,I84,""))</f>
        <v>8/Nov</v>
      </c>
      <c r="K84" s="34">
        <f>LEFT(J84,2-ISERROR(1*MID(J84,2,1)))*1</f>
        <v>8</v>
      </c>
      <c r="L84" s="34" t="str">
        <f>IF(LEN(I84)=3,I84,LEFT(I84,1)&amp;MID(I84,3,1)&amp;RIGHT(I84,1))</f>
        <v>BIA</v>
      </c>
      <c r="M84" s="42">
        <f>TIMEVALUE(SUBSTITUTE(SUBSTITUTE(F84,"P"," P"),"A"," A"))</f>
        <v>0.58958333333333335</v>
      </c>
      <c r="N84" s="34">
        <f t="shared" si="14"/>
        <v>17</v>
      </c>
      <c r="O84" s="34" t="str">
        <f t="shared" si="15"/>
        <v>BIA17</v>
      </c>
      <c r="P84" s="44">
        <f>INDEX(Workings!$R$14:$R$853,MATCH(O84,Workings!$U$14:$U$853,0))</f>
        <v>0.58333333333333337</v>
      </c>
      <c r="Q84" s="34">
        <f t="shared" si="16"/>
        <v>9</v>
      </c>
      <c r="S84"/>
    </row>
    <row r="85" spans="1:19" ht="15" x14ac:dyDescent="0.25">
      <c r="A85" s="34" t="s">
        <v>116</v>
      </c>
      <c r="B85" s="34">
        <f>SEARCH("PM",A85)</f>
        <v>5</v>
      </c>
      <c r="C85" s="34" t="e">
        <f>SEARCH("AM",A85)</f>
        <v>#VALUE!</v>
      </c>
      <c r="D85" s="34">
        <f>IFERROR(B85,C85)</f>
        <v>5</v>
      </c>
      <c r="E85" s="34" t="str">
        <f>IFERROR(MID(A85,D85-5,1)," ")</f>
        <v xml:space="preserve"> </v>
      </c>
      <c r="F85" s="34" t="str">
        <f>MID(A85,IF(E85="1",D85-5,D85-4),IF(E85="1",7,6))</f>
        <v>2:37PM</v>
      </c>
      <c r="G85" s="34" t="str">
        <f>TRIM(SUBSTITUTE(A85,TEXT(M85,"h:mmAM/PM"),""))</f>
        <v>B/I/A 8-Nov</v>
      </c>
      <c r="H85" s="34" t="b">
        <f>OR(LEFT(G85,1)="Y",LEFT(G85,1)="B",LEFT(G85,1)="R")</f>
        <v>1</v>
      </c>
      <c r="I85" s="34" t="str">
        <f>IF(H85,LEFT(G85,FIND(" ",G85)-1),MID(G85,FIND(" ",G85)+1,9))</f>
        <v>B/I/A</v>
      </c>
      <c r="J85" s="34" t="str">
        <f>TRIM(SUBSTITUTE(G85,I85,""))</f>
        <v>8-Nov</v>
      </c>
      <c r="K85" s="34">
        <f>LEFT(J85,2-ISERROR(1*MID(J85,2,1)))*1</f>
        <v>8</v>
      </c>
      <c r="L85" s="34" t="str">
        <f>IF(LEN(I85)=3,I85,LEFT(I85,1)&amp;MID(I85,3,1)&amp;RIGHT(I85,1))</f>
        <v>BIA</v>
      </c>
      <c r="M85" s="42">
        <f>TIMEVALUE(SUBSTITUTE(SUBSTITUTE(F85,"P"," P"),"A"," A"))</f>
        <v>0.60902777777777783</v>
      </c>
      <c r="N85" s="34">
        <f t="shared" si="14"/>
        <v>18</v>
      </c>
      <c r="O85" s="34" t="str">
        <f t="shared" si="15"/>
        <v>BIA18</v>
      </c>
      <c r="P85" s="44">
        <f>INDEX(Workings!$R$14:$R$853,MATCH(O85,Workings!$U$14:$U$853,0))</f>
        <v>0.60416666666666674</v>
      </c>
      <c r="Q85" s="34">
        <f t="shared" si="16"/>
        <v>7</v>
      </c>
      <c r="S85"/>
    </row>
    <row r="86" spans="1:19" ht="15" x14ac:dyDescent="0.25">
      <c r="A86" s="34" t="s">
        <v>2926</v>
      </c>
      <c r="B86" s="34">
        <f>SEARCH("PM",A86)</f>
        <v>17</v>
      </c>
      <c r="C86" s="34" t="e">
        <f>SEARCH("AM",A86)</f>
        <v>#VALUE!</v>
      </c>
      <c r="D86" s="34">
        <f>IFERROR(B86,C86)</f>
        <v>17</v>
      </c>
      <c r="E86" s="34" t="str">
        <f>IFERROR(MID(A86,D86-5,1)," ")</f>
        <v xml:space="preserve"> </v>
      </c>
      <c r="F86" s="34" t="str">
        <f>MID(A86,IF(E86="1",D86-5,D86-4),IF(E86="1",7,6))</f>
        <v>3:02PM</v>
      </c>
      <c r="G86" s="34" t="str">
        <f>TRIM(SUBSTITUTE(A86,TEXT(M86,"h:mmAM/PM"),""))</f>
        <v>B:I:A 8/Nov</v>
      </c>
      <c r="H86" s="34" t="b">
        <f>OR(LEFT(G86,1)="Y",LEFT(G86,1)="B",LEFT(G86,1)="R")</f>
        <v>1</v>
      </c>
      <c r="I86" s="34" t="str">
        <f>IF(H86,LEFT(G86,FIND(" ",G86)-1),MID(G86,FIND(" ",G86)+1,9))</f>
        <v>B:I:A</v>
      </c>
      <c r="J86" s="34" t="str">
        <f>TRIM(SUBSTITUTE(G86,I86,""))</f>
        <v>8/Nov</v>
      </c>
      <c r="K86" s="34">
        <f>LEFT(J86,2-ISERROR(1*MID(J86,2,1)))*1</f>
        <v>8</v>
      </c>
      <c r="L86" s="34" t="str">
        <f>IF(LEN(I86)=3,I86,LEFT(I86,1)&amp;MID(I86,3,1)&amp;RIGHT(I86,1))</f>
        <v>BIA</v>
      </c>
      <c r="M86" s="42">
        <f>TIMEVALUE(SUBSTITUTE(SUBSTITUTE(F86,"P"," P"),"A"," A"))</f>
        <v>0.62638888888888888</v>
      </c>
      <c r="N86" s="34">
        <f t="shared" si="14"/>
        <v>19</v>
      </c>
      <c r="O86" s="34" t="str">
        <f t="shared" si="15"/>
        <v>BIA19</v>
      </c>
      <c r="P86" s="44">
        <f>INDEX(Workings!$R$14:$R$853,MATCH(O86,Workings!$U$14:$U$853,0))</f>
        <v>0.62500000000000011</v>
      </c>
      <c r="Q86" s="34">
        <f t="shared" si="16"/>
        <v>2</v>
      </c>
      <c r="S86"/>
    </row>
    <row r="87" spans="1:19" ht="15" x14ac:dyDescent="0.25">
      <c r="A87" s="34" t="s">
        <v>2551</v>
      </c>
      <c r="B87" s="34">
        <f>SEARCH("PM",A87)</f>
        <v>11</v>
      </c>
      <c r="C87" s="34" t="e">
        <f>SEARCH("AM",A87)</f>
        <v>#VALUE!</v>
      </c>
      <c r="D87" s="34">
        <f>IFERROR(B87,C87)</f>
        <v>11</v>
      </c>
      <c r="E87" s="34" t="str">
        <f>IFERROR(MID(A87,D87-5,1)," ")</f>
        <v xml:space="preserve"> </v>
      </c>
      <c r="F87" s="34" t="str">
        <f>MID(A87,IF(E87="1",D87-5,D87-4),IF(E87="1",7,6))</f>
        <v>3:31PM</v>
      </c>
      <c r="G87" s="34" t="str">
        <f>TRIM(SUBSTITUTE(A87,TEXT(M87,"h:mmAM/PM"),""))</f>
        <v>8/Nov B-I-A</v>
      </c>
      <c r="H87" s="34" t="b">
        <f>OR(LEFT(G87,1)="Y",LEFT(G87,1)="B",LEFT(G87,1)="R")</f>
        <v>0</v>
      </c>
      <c r="I87" s="34" t="str">
        <f>IF(H87,LEFT(G87,FIND(" ",G87)-1),MID(G87,FIND(" ",G87)+1,9))</f>
        <v>B-I-A</v>
      </c>
      <c r="J87" s="34" t="str">
        <f>TRIM(SUBSTITUTE(G87,I87,""))</f>
        <v>8/Nov</v>
      </c>
      <c r="K87" s="34">
        <f>LEFT(J87,2-ISERROR(1*MID(J87,2,1)))*1</f>
        <v>8</v>
      </c>
      <c r="L87" s="34" t="str">
        <f>IF(LEN(I87)=3,I87,LEFT(I87,1)&amp;MID(I87,3,1)&amp;RIGHT(I87,1))</f>
        <v>BIA</v>
      </c>
      <c r="M87" s="42">
        <f>TIMEVALUE(SUBSTITUTE(SUBSTITUTE(F87,"P"," P"),"A"," A"))</f>
        <v>0.64652777777777781</v>
      </c>
      <c r="N87" s="34">
        <f t="shared" si="14"/>
        <v>20</v>
      </c>
      <c r="O87" s="34" t="str">
        <f t="shared" si="15"/>
        <v>BIA20</v>
      </c>
      <c r="P87" s="44">
        <f>INDEX(Workings!$R$14:$R$853,MATCH(O87,Workings!$U$14:$U$853,0))</f>
        <v>0.64583333333333348</v>
      </c>
      <c r="Q87" s="34">
        <f t="shared" si="16"/>
        <v>1</v>
      </c>
      <c r="S87"/>
    </row>
    <row r="88" spans="1:19" ht="15" x14ac:dyDescent="0.25">
      <c r="A88" s="34" t="s">
        <v>394</v>
      </c>
      <c r="B88" s="34">
        <f>SEARCH("PM",A88)</f>
        <v>11</v>
      </c>
      <c r="C88" s="34" t="e">
        <f>SEARCH("AM",A88)</f>
        <v>#VALUE!</v>
      </c>
      <c r="D88" s="34">
        <f>IFERROR(B88,C88)</f>
        <v>11</v>
      </c>
      <c r="E88" s="34" t="str">
        <f>IFERROR(MID(A88,D88-5,1)," ")</f>
        <v xml:space="preserve"> </v>
      </c>
      <c r="F88" s="34" t="str">
        <f>MID(A88,IF(E88="1",D88-5,D88-4),IF(E88="1",7,6))</f>
        <v>4:02PM</v>
      </c>
      <c r="G88" s="34" t="str">
        <f>TRIM(SUBSTITUTE(A88,TEXT(M88,"h:mmAM/PM"),""))</f>
        <v>8/Nov B/I/A</v>
      </c>
      <c r="H88" s="34" t="b">
        <f>OR(LEFT(G88,1)="Y",LEFT(G88,1)="B",LEFT(G88,1)="R")</f>
        <v>0</v>
      </c>
      <c r="I88" s="34" t="str">
        <f>IF(H88,LEFT(G88,FIND(" ",G88)-1),MID(G88,FIND(" ",G88)+1,9))</f>
        <v>B/I/A</v>
      </c>
      <c r="J88" s="34" t="str">
        <f>TRIM(SUBSTITUTE(G88,I88,""))</f>
        <v>8/Nov</v>
      </c>
      <c r="K88" s="34">
        <f>LEFT(J88,2-ISERROR(1*MID(J88,2,1)))*1</f>
        <v>8</v>
      </c>
      <c r="L88" s="34" t="str">
        <f>IF(LEN(I88)=3,I88,LEFT(I88,1)&amp;MID(I88,3,1)&amp;RIGHT(I88,1))</f>
        <v>BIA</v>
      </c>
      <c r="M88" s="42">
        <f>TIMEVALUE(SUBSTITUTE(SUBSTITUTE(F88,"P"," P"),"A"," A"))</f>
        <v>0.66805555555555562</v>
      </c>
      <c r="N88" s="34">
        <f t="shared" si="14"/>
        <v>21</v>
      </c>
      <c r="O88" s="34" t="str">
        <f t="shared" si="15"/>
        <v>BIA21</v>
      </c>
      <c r="P88" s="44">
        <f>INDEX(Workings!$R$14:$R$853,MATCH(O88,Workings!$U$14:$U$853,0))</f>
        <v>0.66666666666666685</v>
      </c>
      <c r="Q88" s="34">
        <f t="shared" si="16"/>
        <v>2</v>
      </c>
      <c r="S88"/>
    </row>
    <row r="89" spans="1:19" ht="15" x14ac:dyDescent="0.25">
      <c r="A89" s="34" t="s">
        <v>540</v>
      </c>
      <c r="B89" s="34">
        <f>SEARCH("PM",A89)</f>
        <v>17</v>
      </c>
      <c r="C89" s="34" t="e">
        <f>SEARCH("AM",A89)</f>
        <v>#VALUE!</v>
      </c>
      <c r="D89" s="34">
        <f>IFERROR(B89,C89)</f>
        <v>17</v>
      </c>
      <c r="E89" s="34" t="str">
        <f>IFERROR(MID(A89,D89-5,1)," ")</f>
        <v xml:space="preserve"> </v>
      </c>
      <c r="F89" s="34" t="str">
        <f>MID(A89,IF(E89="1",D89-5,D89-4),IF(E89="1",7,6))</f>
        <v>4:34PM</v>
      </c>
      <c r="G89" s="34" t="str">
        <f>TRIM(SUBSTITUTE(A89,TEXT(M89,"h:mmAM/PM"),""))</f>
        <v>8-Nov B-I-A</v>
      </c>
      <c r="H89" s="34" t="b">
        <f>OR(LEFT(G89,1)="Y",LEFT(G89,1)="B",LEFT(G89,1)="R")</f>
        <v>0</v>
      </c>
      <c r="I89" s="34" t="str">
        <f>IF(H89,LEFT(G89,FIND(" ",G89)-1),MID(G89,FIND(" ",G89)+1,9))</f>
        <v>B-I-A</v>
      </c>
      <c r="J89" s="34" t="str">
        <f>TRIM(SUBSTITUTE(G89,I89,""))</f>
        <v>8-Nov</v>
      </c>
      <c r="K89" s="34">
        <f>LEFT(J89,2-ISERROR(1*MID(J89,2,1)))*1</f>
        <v>8</v>
      </c>
      <c r="L89" s="34" t="str">
        <f>IF(LEN(I89)=3,I89,LEFT(I89,1)&amp;MID(I89,3,1)&amp;RIGHT(I89,1))</f>
        <v>BIA</v>
      </c>
      <c r="M89" s="42">
        <f>TIMEVALUE(SUBSTITUTE(SUBSTITUTE(F89,"P"," P"),"A"," A"))</f>
        <v>0.69027777777777777</v>
      </c>
      <c r="N89" s="34">
        <f t="shared" si="14"/>
        <v>22</v>
      </c>
      <c r="O89" s="34" t="str">
        <f t="shared" si="15"/>
        <v>BIA22</v>
      </c>
      <c r="P89" s="44">
        <f>INDEX(Workings!$R$14:$R$853,MATCH(O89,Workings!$U$14:$U$853,0))</f>
        <v>0.68750000000000022</v>
      </c>
      <c r="Q89" s="34">
        <f t="shared" si="16"/>
        <v>4</v>
      </c>
      <c r="S89"/>
    </row>
    <row r="90" spans="1:19" ht="15" x14ac:dyDescent="0.25">
      <c r="A90" s="34" t="s">
        <v>256</v>
      </c>
      <c r="B90" s="34">
        <f>SEARCH("PM",A90)</f>
        <v>17</v>
      </c>
      <c r="C90" s="34" t="e">
        <f>SEARCH("AM",A90)</f>
        <v>#VALUE!</v>
      </c>
      <c r="D90" s="34">
        <f>IFERROR(B90,C90)</f>
        <v>17</v>
      </c>
      <c r="E90" s="34" t="str">
        <f>IFERROR(MID(A90,D90-5,1)," ")</f>
        <v xml:space="preserve"> </v>
      </c>
      <c r="F90" s="34" t="str">
        <f>MID(A90,IF(E90="1",D90-5,D90-4),IF(E90="1",7,6))</f>
        <v>5:00PM</v>
      </c>
      <c r="G90" s="34" t="str">
        <f>TRIM(SUBSTITUTE(A90,TEXT(M90,"h:mmAM/PM"),""))</f>
        <v>8-Nov B:I:A</v>
      </c>
      <c r="H90" s="34" t="b">
        <f>OR(LEFT(G90,1)="Y",LEFT(G90,1)="B",LEFT(G90,1)="R")</f>
        <v>0</v>
      </c>
      <c r="I90" s="34" t="str">
        <f>IF(H90,LEFT(G90,FIND(" ",G90)-1),MID(G90,FIND(" ",G90)+1,9))</f>
        <v>B:I:A</v>
      </c>
      <c r="J90" s="34" t="str">
        <f>TRIM(SUBSTITUTE(G90,I90,""))</f>
        <v>8-Nov</v>
      </c>
      <c r="K90" s="34">
        <f>LEFT(J90,2-ISERROR(1*MID(J90,2,1)))*1</f>
        <v>8</v>
      </c>
      <c r="L90" s="34" t="str">
        <f>IF(LEN(I90)=3,I90,LEFT(I90,1)&amp;MID(I90,3,1)&amp;RIGHT(I90,1))</f>
        <v>BIA</v>
      </c>
      <c r="M90" s="42">
        <f>TIMEVALUE(SUBSTITUTE(SUBSTITUTE(F90,"P"," P"),"A"," A"))</f>
        <v>0.70833333333333337</v>
      </c>
      <c r="N90" s="34">
        <f t="shared" si="14"/>
        <v>23</v>
      </c>
      <c r="O90" s="34" t="str">
        <f t="shared" si="15"/>
        <v>BIA23</v>
      </c>
      <c r="P90" s="44">
        <f>INDEX(Workings!$R$14:$R$853,MATCH(O90,Workings!$U$14:$U$853,0))</f>
        <v>0.70833333333333359</v>
      </c>
      <c r="Q90" s="34">
        <f t="shared" si="16"/>
        <v>0</v>
      </c>
      <c r="S90"/>
    </row>
    <row r="91" spans="1:19" ht="15" x14ac:dyDescent="0.25">
      <c r="A91" s="34" t="s">
        <v>2162</v>
      </c>
      <c r="B91" s="34">
        <f>SEARCH("PM",A91)</f>
        <v>17</v>
      </c>
      <c r="C91" s="34" t="e">
        <f>SEARCH("AM",A91)</f>
        <v>#VALUE!</v>
      </c>
      <c r="D91" s="34">
        <f>IFERROR(B91,C91)</f>
        <v>17</v>
      </c>
      <c r="E91" s="34" t="str">
        <f>IFERROR(MID(A91,D91-5,1)," ")</f>
        <v xml:space="preserve"> </v>
      </c>
      <c r="F91" s="34" t="str">
        <f>MID(A91,IF(E91="1",D91-5,D91-4),IF(E91="1",7,6))</f>
        <v>5:44PM</v>
      </c>
      <c r="G91" s="34" t="str">
        <f>TRIM(SUBSTITUTE(A91,TEXT(M91,"h:mmAM/PM"),""))</f>
        <v>8-Nov B:I:A</v>
      </c>
      <c r="H91" s="34" t="b">
        <f>OR(LEFT(G91,1)="Y",LEFT(G91,1)="B",LEFT(G91,1)="R")</f>
        <v>0</v>
      </c>
      <c r="I91" s="34" t="str">
        <f>IF(H91,LEFT(G91,FIND(" ",G91)-1),MID(G91,FIND(" ",G91)+1,9))</f>
        <v>B:I:A</v>
      </c>
      <c r="J91" s="34" t="str">
        <f>TRIM(SUBSTITUTE(G91,I91,""))</f>
        <v>8-Nov</v>
      </c>
      <c r="K91" s="34">
        <f>LEFT(J91,2-ISERROR(1*MID(J91,2,1)))*1</f>
        <v>8</v>
      </c>
      <c r="L91" s="34" t="str">
        <f>IF(LEN(I91)=3,I91,LEFT(I91,1)&amp;MID(I91,3,1)&amp;RIGHT(I91,1))</f>
        <v>BIA</v>
      </c>
      <c r="M91" s="42">
        <f>TIMEVALUE(SUBSTITUTE(SUBSTITUTE(F91,"P"," P"),"A"," A"))</f>
        <v>0.73888888888888893</v>
      </c>
      <c r="N91" s="34">
        <f t="shared" si="14"/>
        <v>24</v>
      </c>
      <c r="O91" s="34" t="str">
        <f t="shared" si="15"/>
        <v>BIA24</v>
      </c>
      <c r="P91" s="44">
        <f>INDEX(Workings!$R$14:$R$853,MATCH(O91,Workings!$U$14:$U$853,0))</f>
        <v>0.73611111111111138</v>
      </c>
      <c r="Q91" s="34">
        <f t="shared" si="16"/>
        <v>4</v>
      </c>
      <c r="S91"/>
    </row>
    <row r="92" spans="1:19" ht="15" x14ac:dyDescent="0.25">
      <c r="A92" s="34" t="s">
        <v>268</v>
      </c>
      <c r="B92" s="34">
        <f>SEARCH("PM",A92)</f>
        <v>17</v>
      </c>
      <c r="C92" s="34" t="e">
        <f>SEARCH("AM",A92)</f>
        <v>#VALUE!</v>
      </c>
      <c r="D92" s="34">
        <f>IFERROR(B92,C92)</f>
        <v>17</v>
      </c>
      <c r="E92" s="34" t="str">
        <f>IFERROR(MID(A92,D92-5,1)," ")</f>
        <v xml:space="preserve"> </v>
      </c>
      <c r="F92" s="34" t="str">
        <f>MID(A92,IF(E92="1",D92-5,D92-4),IF(E92="1",7,6))</f>
        <v>6:25PM</v>
      </c>
      <c r="G92" s="34" t="str">
        <f>TRIM(SUBSTITUTE(A92,TEXT(M92,"h:mmAM/PM"),""))</f>
        <v>8/Nov B/I/A</v>
      </c>
      <c r="H92" s="34" t="b">
        <f>OR(LEFT(G92,1)="Y",LEFT(G92,1)="B",LEFT(G92,1)="R")</f>
        <v>0</v>
      </c>
      <c r="I92" s="34" t="str">
        <f>IF(H92,LEFT(G92,FIND(" ",G92)-1),MID(G92,FIND(" ",G92)+1,9))</f>
        <v>B/I/A</v>
      </c>
      <c r="J92" s="34" t="str">
        <f>TRIM(SUBSTITUTE(G92,I92,""))</f>
        <v>8/Nov</v>
      </c>
      <c r="K92" s="34">
        <f>LEFT(J92,2-ISERROR(1*MID(J92,2,1)))*1</f>
        <v>8</v>
      </c>
      <c r="L92" s="34" t="str">
        <f>IF(LEN(I92)=3,I92,LEFT(I92,1)&amp;MID(I92,3,1)&amp;RIGHT(I92,1))</f>
        <v>BIA</v>
      </c>
      <c r="M92" s="42">
        <f>TIMEVALUE(SUBSTITUTE(SUBSTITUTE(F92,"P"," P"),"A"," A"))</f>
        <v>0.76736111111111116</v>
      </c>
      <c r="N92" s="34">
        <f t="shared" si="14"/>
        <v>25</v>
      </c>
      <c r="O92" s="34" t="str">
        <f t="shared" si="15"/>
        <v>BIA25</v>
      </c>
      <c r="P92" s="44">
        <f>INDEX(Workings!$R$14:$R$853,MATCH(O92,Workings!$U$14:$U$853,0))</f>
        <v>0.76388888888888917</v>
      </c>
      <c r="Q92" s="34">
        <f t="shared" si="16"/>
        <v>5</v>
      </c>
      <c r="S92"/>
    </row>
    <row r="93" spans="1:19" ht="15" x14ac:dyDescent="0.25">
      <c r="A93" s="34" t="s">
        <v>1547</v>
      </c>
      <c r="B93" s="34">
        <f>SEARCH("PM",A93)</f>
        <v>11</v>
      </c>
      <c r="C93" s="34" t="e">
        <f>SEARCH("AM",A93)</f>
        <v>#VALUE!</v>
      </c>
      <c r="D93" s="34">
        <f>IFERROR(B93,C93)</f>
        <v>11</v>
      </c>
      <c r="E93" s="34" t="str">
        <f>IFERROR(MID(A93,D93-5,1)," ")</f>
        <v xml:space="preserve"> </v>
      </c>
      <c r="F93" s="34" t="str">
        <f>MID(A93,IF(E93="1",D93-5,D93-4),IF(E93="1",7,6))</f>
        <v>7:04PM</v>
      </c>
      <c r="G93" s="34" t="str">
        <f>TRIM(SUBSTITUTE(A93,TEXT(M93,"h:mmAM/PM"),""))</f>
        <v>8/Nov B/I/A</v>
      </c>
      <c r="H93" s="34" t="b">
        <f>OR(LEFT(G93,1)="Y",LEFT(G93,1)="B",LEFT(G93,1)="R")</f>
        <v>0</v>
      </c>
      <c r="I93" s="34" t="str">
        <f>IF(H93,LEFT(G93,FIND(" ",G93)-1),MID(G93,FIND(" ",G93)+1,9))</f>
        <v>B/I/A</v>
      </c>
      <c r="J93" s="34" t="str">
        <f>TRIM(SUBSTITUTE(G93,I93,""))</f>
        <v>8/Nov</v>
      </c>
      <c r="K93" s="34">
        <f>LEFT(J93,2-ISERROR(1*MID(J93,2,1)))*1</f>
        <v>8</v>
      </c>
      <c r="L93" s="34" t="str">
        <f>IF(LEN(I93)=3,I93,LEFT(I93,1)&amp;MID(I93,3,1)&amp;RIGHT(I93,1))</f>
        <v>BIA</v>
      </c>
      <c r="M93" s="42">
        <f>TIMEVALUE(SUBSTITUTE(SUBSTITUTE(F93,"P"," P"),"A"," A"))</f>
        <v>0.7944444444444444</v>
      </c>
      <c r="N93" s="34">
        <f t="shared" si="14"/>
        <v>26</v>
      </c>
      <c r="O93" s="34" t="str">
        <f t="shared" si="15"/>
        <v>BIA26</v>
      </c>
      <c r="P93" s="44">
        <f>INDEX(Workings!$R$14:$R$853,MATCH(O93,Workings!$U$14:$U$853,0))</f>
        <v>0.79166666666666696</v>
      </c>
      <c r="Q93" s="34">
        <f t="shared" si="16"/>
        <v>4</v>
      </c>
      <c r="S93"/>
    </row>
    <row r="94" spans="1:19" ht="15" x14ac:dyDescent="0.25">
      <c r="A94" s="34" t="s">
        <v>2164</v>
      </c>
      <c r="B94" s="34">
        <f>SEARCH("PM",A94)</f>
        <v>9</v>
      </c>
      <c r="C94" s="34" t="e">
        <f>SEARCH("AM",A94)</f>
        <v>#VALUE!</v>
      </c>
      <c r="D94" s="34">
        <f>IFERROR(B94,C94)</f>
        <v>9</v>
      </c>
      <c r="E94" s="34" t="str">
        <f>IFERROR(MID(A94,D94-5,1)," ")</f>
        <v xml:space="preserve"> </v>
      </c>
      <c r="F94" s="34" t="str">
        <f>MID(A94,IF(E94="1",D94-5,D94-4),IF(E94="1",7,6))</f>
        <v>8:05PM</v>
      </c>
      <c r="G94" s="34" t="str">
        <f>TRIM(SUBSTITUTE(A94,TEXT(M94,"h:mmAM/PM"),""))</f>
        <v>BIA 8/Nov</v>
      </c>
      <c r="H94" s="34" t="b">
        <f>OR(LEFT(G94,1)="Y",LEFT(G94,1)="B",LEFT(G94,1)="R")</f>
        <v>1</v>
      </c>
      <c r="I94" s="34" t="str">
        <f>IF(H94,LEFT(G94,FIND(" ",G94)-1),MID(G94,FIND(" ",G94)+1,9))</f>
        <v>BIA</v>
      </c>
      <c r="J94" s="34" t="str">
        <f>TRIM(SUBSTITUTE(G94,I94,""))</f>
        <v>8/Nov</v>
      </c>
      <c r="K94" s="34">
        <f>LEFT(J94,2-ISERROR(1*MID(J94,2,1)))*1</f>
        <v>8</v>
      </c>
      <c r="L94" s="34" t="str">
        <f>IF(LEN(I94)=3,I94,LEFT(I94,1)&amp;MID(I94,3,1)&amp;RIGHT(I94,1))</f>
        <v>BIA</v>
      </c>
      <c r="M94" s="42">
        <f>TIMEVALUE(SUBSTITUTE(SUBSTITUTE(F94,"P"," P"),"A"," A"))</f>
        <v>0.83680555555555547</v>
      </c>
      <c r="N94" s="34">
        <f t="shared" si="14"/>
        <v>27</v>
      </c>
      <c r="O94" s="34" t="str">
        <f t="shared" si="15"/>
        <v>BIA27</v>
      </c>
      <c r="P94" s="44">
        <f>INDEX(Workings!$R$14:$R$853,MATCH(O94,Workings!$U$14:$U$853,0))</f>
        <v>0.83333333333333359</v>
      </c>
      <c r="Q94" s="34">
        <f t="shared" si="16"/>
        <v>5</v>
      </c>
      <c r="S94"/>
    </row>
    <row r="95" spans="1:19" ht="15" x14ac:dyDescent="0.25">
      <c r="A95" s="34" t="s">
        <v>3899</v>
      </c>
      <c r="B95" s="34">
        <f>SEARCH("PM",A95)</f>
        <v>11</v>
      </c>
      <c r="C95" s="34" t="e">
        <f>SEARCH("AM",A95)</f>
        <v>#VALUE!</v>
      </c>
      <c r="D95" s="34">
        <f>IFERROR(B95,C95)</f>
        <v>11</v>
      </c>
      <c r="E95" s="34" t="str">
        <f>IFERROR(MID(A95,D95-5,1)," ")</f>
        <v xml:space="preserve"> </v>
      </c>
      <c r="F95" s="34" t="str">
        <f>MID(A95,IF(E95="1",D95-5,D95-4),IF(E95="1",7,6))</f>
        <v>9:06PM</v>
      </c>
      <c r="G95" s="34" t="str">
        <f>TRIM(SUBSTITUTE(A95,TEXT(M95,"h:mmAM/PM"),""))</f>
        <v>B:I:A 8-Nov</v>
      </c>
      <c r="H95" s="34" t="b">
        <f>OR(LEFT(G95,1)="Y",LEFT(G95,1)="B",LEFT(G95,1)="R")</f>
        <v>1</v>
      </c>
      <c r="I95" s="34" t="str">
        <f>IF(H95,LEFT(G95,FIND(" ",G95)-1),MID(G95,FIND(" ",G95)+1,9))</f>
        <v>B:I:A</v>
      </c>
      <c r="J95" s="34" t="str">
        <f>TRIM(SUBSTITUTE(G95,I95,""))</f>
        <v>8-Nov</v>
      </c>
      <c r="K95" s="34">
        <f>LEFT(J95,2-ISERROR(1*MID(J95,2,1)))*1</f>
        <v>8</v>
      </c>
      <c r="L95" s="34" t="str">
        <f>IF(LEN(I95)=3,I95,LEFT(I95,1)&amp;MID(I95,3,1)&amp;RIGHT(I95,1))</f>
        <v>BIA</v>
      </c>
      <c r="M95" s="42">
        <f>TIMEVALUE(SUBSTITUTE(SUBSTITUTE(F95,"P"," P"),"A"," A"))</f>
        <v>0.87916666666666676</v>
      </c>
      <c r="N95" s="34">
        <f t="shared" si="14"/>
        <v>28</v>
      </c>
      <c r="O95" s="34" t="str">
        <f t="shared" si="15"/>
        <v>BIA28</v>
      </c>
      <c r="P95" s="44">
        <f>INDEX(Workings!$R$14:$R$853,MATCH(O95,Workings!$U$14:$U$853,0))</f>
        <v>0.87500000000000022</v>
      </c>
      <c r="Q95" s="34">
        <f t="shared" si="16"/>
        <v>6</v>
      </c>
      <c r="S95"/>
    </row>
    <row r="96" spans="1:19" ht="15" x14ac:dyDescent="0.25">
      <c r="A96" s="34" t="s">
        <v>1744</v>
      </c>
      <c r="B96" s="34">
        <f>SEARCH("PM",A96)</f>
        <v>6</v>
      </c>
      <c r="C96" s="34" t="e">
        <f>SEARCH("AM",A96)</f>
        <v>#VALUE!</v>
      </c>
      <c r="D96" s="34">
        <f>IFERROR(B96,C96)</f>
        <v>6</v>
      </c>
      <c r="E96" s="34" t="str">
        <f>IFERROR(MID(A96,D96-5,1)," ")</f>
        <v>1</v>
      </c>
      <c r="F96" s="34" t="str">
        <f>MID(A96,IF(E96="1",D96-5,D96-4),IF(E96="1",7,6))</f>
        <v>10:04PM</v>
      </c>
      <c r="G96" s="34" t="str">
        <f>TRIM(SUBSTITUTE(A96,TEXT(M96,"h:mmAM/PM"),""))</f>
        <v>B/I/A 8/Nov</v>
      </c>
      <c r="H96" s="34" t="b">
        <f>OR(LEFT(G96,1)="Y",LEFT(G96,1)="B",LEFT(G96,1)="R")</f>
        <v>1</v>
      </c>
      <c r="I96" s="34" t="str">
        <f>IF(H96,LEFT(G96,FIND(" ",G96)-1),MID(G96,FIND(" ",G96)+1,9))</f>
        <v>B/I/A</v>
      </c>
      <c r="J96" s="34" t="str">
        <f>TRIM(SUBSTITUTE(G96,I96,""))</f>
        <v>8/Nov</v>
      </c>
      <c r="K96" s="34">
        <f>LEFT(J96,2-ISERROR(1*MID(J96,2,1)))*1</f>
        <v>8</v>
      </c>
      <c r="L96" s="34" t="str">
        <f>IF(LEN(I96)=3,I96,LEFT(I96,1)&amp;MID(I96,3,1)&amp;RIGHT(I96,1))</f>
        <v>BIA</v>
      </c>
      <c r="M96" s="42">
        <f>TIMEVALUE(SUBSTITUTE(SUBSTITUTE(F96,"P"," P"),"A"," A"))</f>
        <v>0.9194444444444444</v>
      </c>
      <c r="N96" s="34">
        <f t="shared" si="14"/>
        <v>29</v>
      </c>
      <c r="O96" s="34" t="str">
        <f t="shared" si="15"/>
        <v>BIA29</v>
      </c>
      <c r="P96" s="44">
        <f>INDEX(Workings!$R$14:$R$853,MATCH(O96,Workings!$U$14:$U$853,0))</f>
        <v>0.91666666666666685</v>
      </c>
      <c r="Q96" s="34">
        <f t="shared" si="16"/>
        <v>4</v>
      </c>
      <c r="S96"/>
    </row>
    <row r="97" spans="1:19" ht="15" x14ac:dyDescent="0.25">
      <c r="A97" s="34" t="s">
        <v>2646</v>
      </c>
      <c r="B97" s="34">
        <f>SEARCH("PM",A97)</f>
        <v>18</v>
      </c>
      <c r="C97" s="34" t="e">
        <f>SEARCH("AM",A97)</f>
        <v>#VALUE!</v>
      </c>
      <c r="D97" s="34">
        <f>IFERROR(B97,C97)</f>
        <v>18</v>
      </c>
      <c r="E97" s="34" t="str">
        <f>IFERROR(MID(A97,D97-5,1)," ")</f>
        <v>1</v>
      </c>
      <c r="F97" s="34" t="str">
        <f>MID(A97,IF(E97="1",D97-5,D97-4),IF(E97="1",7,6))</f>
        <v>11:00PM</v>
      </c>
      <c r="G97" s="34" t="str">
        <f>TRIM(SUBSTITUTE(A97,TEXT(M97,"h:mmAM/PM"),""))</f>
        <v>8/Nov B-I-A</v>
      </c>
      <c r="H97" s="34" t="b">
        <f>OR(LEFT(G97,1)="Y",LEFT(G97,1)="B",LEFT(G97,1)="R")</f>
        <v>0</v>
      </c>
      <c r="I97" s="34" t="str">
        <f>IF(H97,LEFT(G97,FIND(" ",G97)-1),MID(G97,FIND(" ",G97)+1,9))</f>
        <v>B-I-A</v>
      </c>
      <c r="J97" s="34" t="str">
        <f>TRIM(SUBSTITUTE(G97,I97,""))</f>
        <v>8/Nov</v>
      </c>
      <c r="K97" s="34">
        <f>LEFT(J97,2-ISERROR(1*MID(J97,2,1)))*1</f>
        <v>8</v>
      </c>
      <c r="L97" s="34" t="str">
        <f>IF(LEN(I97)=3,I97,LEFT(I97,1)&amp;MID(I97,3,1)&amp;RIGHT(I97,1))</f>
        <v>BIA</v>
      </c>
      <c r="M97" s="42">
        <f>TIMEVALUE(SUBSTITUTE(SUBSTITUTE(F97,"P"," P"),"A"," A"))</f>
        <v>0.95833333333333337</v>
      </c>
      <c r="N97" s="34">
        <f t="shared" si="14"/>
        <v>30</v>
      </c>
      <c r="O97" s="34" t="str">
        <f t="shared" si="15"/>
        <v>BIA30</v>
      </c>
      <c r="P97" s="44">
        <f>INDEX(Workings!$R$14:$R$853,MATCH(O97,Workings!$U$14:$U$853,0))</f>
        <v>0.95833333333333348</v>
      </c>
      <c r="Q97" s="34">
        <f t="shared" si="16"/>
        <v>0</v>
      </c>
      <c r="S97"/>
    </row>
    <row r="98" spans="1:19" ht="15" x14ac:dyDescent="0.25">
      <c r="A98" s="34" t="s">
        <v>1798</v>
      </c>
      <c r="B98" s="34" t="e">
        <f>SEARCH("PM",A98)</f>
        <v>#VALUE!</v>
      </c>
      <c r="C98" s="34">
        <f>SEARCH("AM",A98)</f>
        <v>5</v>
      </c>
      <c r="D98" s="34">
        <f>IFERROR(B98,C98)</f>
        <v>5</v>
      </c>
      <c r="E98" s="34" t="str">
        <f>IFERROR(MID(A98,D98-5,1)," ")</f>
        <v xml:space="preserve"> </v>
      </c>
      <c r="F98" s="34" t="str">
        <f>MID(A98,IF(E98="1",D98-5,D98-4),IF(E98="1",7,6))</f>
        <v>7:10AM</v>
      </c>
      <c r="G98" s="34" t="str">
        <f>TRIM(SUBSTITUTE(A98,TEXT(M98,"h:mmAM/PM"),""))</f>
        <v>9-Nov B/I/A</v>
      </c>
      <c r="H98" s="34" t="b">
        <f>OR(LEFT(G98,1)="Y",LEFT(G98,1)="B",LEFT(G98,1)="R")</f>
        <v>0</v>
      </c>
      <c r="I98" s="34" t="str">
        <f>IF(H98,LEFT(G98,FIND(" ",G98)-1),MID(G98,FIND(" ",G98)+1,9))</f>
        <v>B/I/A</v>
      </c>
      <c r="J98" s="34" t="str">
        <f>TRIM(SUBSTITUTE(G98,I98,""))</f>
        <v>9-Nov</v>
      </c>
      <c r="K98" s="34">
        <f>LEFT(J98,2-ISERROR(1*MID(J98,2,1)))*1</f>
        <v>9</v>
      </c>
      <c r="L98" s="34" t="str">
        <f>IF(LEN(I98)=3,I98,LEFT(I98,1)&amp;MID(I98,3,1)&amp;RIGHT(I98,1))</f>
        <v>BIA</v>
      </c>
      <c r="M98" s="42">
        <f>TIMEVALUE(SUBSTITUTE(SUBSTITUTE(F98,"P"," P"),"A"," A"))</f>
        <v>0.2986111111111111</v>
      </c>
      <c r="N98" s="34">
        <f t="shared" si="14"/>
        <v>1</v>
      </c>
      <c r="O98" s="34" t="str">
        <f t="shared" si="15"/>
        <v>BIA1</v>
      </c>
      <c r="P98" s="44">
        <f>INDEX(Workings!$R$14:$R$853,MATCH(O98,Workings!$U$14:$U$853,0))</f>
        <v>0.29166666666666669</v>
      </c>
      <c r="Q98" s="34">
        <f t="shared" si="16"/>
        <v>10</v>
      </c>
      <c r="S98"/>
    </row>
    <row r="99" spans="1:19" ht="15" x14ac:dyDescent="0.25">
      <c r="A99" s="34" t="s">
        <v>2168</v>
      </c>
      <c r="B99" s="34" t="e">
        <f>SEARCH("PM",A99)</f>
        <v>#VALUE!</v>
      </c>
      <c r="C99" s="34">
        <f>SEARCH("AM",A99)</f>
        <v>11</v>
      </c>
      <c r="D99" s="34">
        <f>IFERROR(B99,C99)</f>
        <v>11</v>
      </c>
      <c r="E99" s="34" t="str">
        <f>IFERROR(MID(A99,D99-5,1)," ")</f>
        <v xml:space="preserve"> </v>
      </c>
      <c r="F99" s="34" t="str">
        <f>MID(A99,IF(E99="1",D99-5,D99-4),IF(E99="1",7,6))</f>
        <v>7:26AM</v>
      </c>
      <c r="G99" s="34" t="str">
        <f>TRIM(SUBSTITUTE(A99,TEXT(M99,"h:mmAM/PM"),""))</f>
        <v>9/Nov B-I-A</v>
      </c>
      <c r="H99" s="34" t="b">
        <f>OR(LEFT(G99,1)="Y",LEFT(G99,1)="B",LEFT(G99,1)="R")</f>
        <v>0</v>
      </c>
      <c r="I99" s="34" t="str">
        <f>IF(H99,LEFT(G99,FIND(" ",G99)-1),MID(G99,FIND(" ",G99)+1,9))</f>
        <v>B-I-A</v>
      </c>
      <c r="J99" s="34" t="str">
        <f>TRIM(SUBSTITUTE(G99,I99,""))</f>
        <v>9/Nov</v>
      </c>
      <c r="K99" s="34">
        <f>LEFT(J99,2-ISERROR(1*MID(J99,2,1)))*1</f>
        <v>9</v>
      </c>
      <c r="L99" s="34" t="str">
        <f>IF(LEN(I99)=3,I99,LEFT(I99,1)&amp;MID(I99,3,1)&amp;RIGHT(I99,1))</f>
        <v>BIA</v>
      </c>
      <c r="M99" s="42">
        <f>TIMEVALUE(SUBSTITUTE(SUBSTITUTE(F99,"P"," P"),"A"," A"))</f>
        <v>0.30972222222222223</v>
      </c>
      <c r="N99" s="34">
        <f t="shared" si="14"/>
        <v>2</v>
      </c>
      <c r="O99" s="34" t="str">
        <f t="shared" si="15"/>
        <v>BIA2</v>
      </c>
      <c r="P99" s="44">
        <f>INDEX(Workings!$R$14:$R$853,MATCH(O99,Workings!$U$14:$U$853,0))</f>
        <v>0.30555555555555558</v>
      </c>
      <c r="Q99" s="34">
        <f t="shared" si="16"/>
        <v>6</v>
      </c>
      <c r="S99"/>
    </row>
    <row r="100" spans="1:19" ht="15" x14ac:dyDescent="0.25">
      <c r="A100" s="34" t="s">
        <v>165</v>
      </c>
      <c r="B100" s="34" t="e">
        <f>SEARCH("PM",A100)</f>
        <v>#VALUE!</v>
      </c>
      <c r="C100" s="34">
        <f>SEARCH("AM",A100)</f>
        <v>5</v>
      </c>
      <c r="D100" s="34">
        <f>IFERROR(B100,C100)</f>
        <v>5</v>
      </c>
      <c r="E100" s="34" t="str">
        <f>IFERROR(MID(A100,D100-5,1)," ")</f>
        <v xml:space="preserve"> </v>
      </c>
      <c r="F100" s="34" t="str">
        <f>MID(A100,IF(E100="1",D100-5,D100-4),IF(E100="1",7,6))</f>
        <v>7:48AM</v>
      </c>
      <c r="G100" s="34" t="str">
        <f>TRIM(SUBSTITUTE(A100,TEXT(M100,"h:mmAM/PM"),""))</f>
        <v>B-I-A 9/Nov</v>
      </c>
      <c r="H100" s="34" t="b">
        <f>OR(LEFT(G100,1)="Y",LEFT(G100,1)="B",LEFT(G100,1)="R")</f>
        <v>1</v>
      </c>
      <c r="I100" s="34" t="str">
        <f>IF(H100,LEFT(G100,FIND(" ",G100)-1),MID(G100,FIND(" ",G100)+1,9))</f>
        <v>B-I-A</v>
      </c>
      <c r="J100" s="34" t="str">
        <f>TRIM(SUBSTITUTE(G100,I100,""))</f>
        <v>9/Nov</v>
      </c>
      <c r="K100" s="34">
        <f>LEFT(J100,2-ISERROR(1*MID(J100,2,1)))*1</f>
        <v>9</v>
      </c>
      <c r="L100" s="34" t="str">
        <f>IF(LEN(I100)=3,I100,LEFT(I100,1)&amp;MID(I100,3,1)&amp;RIGHT(I100,1))</f>
        <v>BIA</v>
      </c>
      <c r="M100" s="42">
        <f>TIMEVALUE(SUBSTITUTE(SUBSTITUTE(F100,"P"," P"),"A"," A"))</f>
        <v>0.32500000000000001</v>
      </c>
      <c r="N100" s="34">
        <f t="shared" si="14"/>
        <v>3</v>
      </c>
      <c r="O100" s="34" t="str">
        <f t="shared" si="15"/>
        <v>BIA3</v>
      </c>
      <c r="P100" s="44">
        <f>INDEX(Workings!$R$14:$R$853,MATCH(O100,Workings!$U$14:$U$853,0))</f>
        <v>0.31944444444444448</v>
      </c>
      <c r="Q100" s="34">
        <f t="shared" si="16"/>
        <v>8</v>
      </c>
      <c r="S100"/>
    </row>
    <row r="101" spans="1:19" ht="15" x14ac:dyDescent="0.25">
      <c r="A101" s="34" t="s">
        <v>3433</v>
      </c>
      <c r="B101" s="34" t="e">
        <f>SEARCH("PM",A101)</f>
        <v>#VALUE!</v>
      </c>
      <c r="C101" s="34">
        <f>SEARCH("AM",A101)</f>
        <v>11</v>
      </c>
      <c r="D101" s="34">
        <f>IFERROR(B101,C101)</f>
        <v>11</v>
      </c>
      <c r="E101" s="34" t="str">
        <f>IFERROR(MID(A101,D101-5,1)," ")</f>
        <v xml:space="preserve"> </v>
      </c>
      <c r="F101" s="34" t="str">
        <f>MID(A101,IF(E101="1",D101-5,D101-4),IF(E101="1",7,6))</f>
        <v>8:04AM</v>
      </c>
      <c r="G101" s="34" t="str">
        <f>TRIM(SUBSTITUTE(A101,TEXT(M101,"h:mmAM/PM"),""))</f>
        <v>9-Nov B-I-A</v>
      </c>
      <c r="H101" s="34" t="b">
        <f>OR(LEFT(G101,1)="Y",LEFT(G101,1)="B",LEFT(G101,1)="R")</f>
        <v>0</v>
      </c>
      <c r="I101" s="34" t="str">
        <f>IF(H101,LEFT(G101,FIND(" ",G101)-1),MID(G101,FIND(" ",G101)+1,9))</f>
        <v>B-I-A</v>
      </c>
      <c r="J101" s="34" t="str">
        <f>TRIM(SUBSTITUTE(G101,I101,""))</f>
        <v>9-Nov</v>
      </c>
      <c r="K101" s="34">
        <f>LEFT(J101,2-ISERROR(1*MID(J101,2,1)))*1</f>
        <v>9</v>
      </c>
      <c r="L101" s="34" t="str">
        <f>IF(LEN(I101)=3,I101,LEFT(I101,1)&amp;MID(I101,3,1)&amp;RIGHT(I101,1))</f>
        <v>BIA</v>
      </c>
      <c r="M101" s="42">
        <f>TIMEVALUE(SUBSTITUTE(SUBSTITUTE(F101,"P"," P"),"A"," A"))</f>
        <v>0.33611111111111108</v>
      </c>
      <c r="N101" s="34">
        <f t="shared" si="14"/>
        <v>4</v>
      </c>
      <c r="O101" s="34" t="str">
        <f t="shared" si="15"/>
        <v>BIA4</v>
      </c>
      <c r="P101" s="44">
        <f>INDEX(Workings!$R$14:$R$853,MATCH(O101,Workings!$U$14:$U$853,0))</f>
        <v>0.33333333333333337</v>
      </c>
      <c r="Q101" s="34">
        <f t="shared" si="16"/>
        <v>4</v>
      </c>
      <c r="S101"/>
    </row>
    <row r="102" spans="1:19" ht="15" x14ac:dyDescent="0.25">
      <c r="A102" s="34" t="s">
        <v>1802</v>
      </c>
      <c r="B102" s="34" t="e">
        <f>SEARCH("PM",A102)</f>
        <v>#VALUE!</v>
      </c>
      <c r="C102" s="34">
        <f>SEARCH("AM",A102)</f>
        <v>17</v>
      </c>
      <c r="D102" s="34">
        <f>IFERROR(B102,C102)</f>
        <v>17</v>
      </c>
      <c r="E102" s="34" t="str">
        <f>IFERROR(MID(A102,D102-5,1)," ")</f>
        <v xml:space="preserve"> </v>
      </c>
      <c r="F102" s="34" t="str">
        <f>MID(A102,IF(E102="1",D102-5,D102-4),IF(E102="1",7,6))</f>
        <v>8:26AM</v>
      </c>
      <c r="G102" s="34" t="str">
        <f>TRIM(SUBSTITUTE(A102,TEXT(M102,"h:mmAM/PM"),""))</f>
        <v>9-Nov B/I/A</v>
      </c>
      <c r="H102" s="34" t="b">
        <f>OR(LEFT(G102,1)="Y",LEFT(G102,1)="B",LEFT(G102,1)="R")</f>
        <v>0</v>
      </c>
      <c r="I102" s="34" t="str">
        <f>IF(H102,LEFT(G102,FIND(" ",G102)-1),MID(G102,FIND(" ",G102)+1,9))</f>
        <v>B/I/A</v>
      </c>
      <c r="J102" s="34" t="str">
        <f>TRIM(SUBSTITUTE(G102,I102,""))</f>
        <v>9-Nov</v>
      </c>
      <c r="K102" s="34">
        <f>LEFT(J102,2-ISERROR(1*MID(J102,2,1)))*1</f>
        <v>9</v>
      </c>
      <c r="L102" s="34" t="str">
        <f>IF(LEN(I102)=3,I102,LEFT(I102,1)&amp;MID(I102,3,1)&amp;RIGHT(I102,1))</f>
        <v>BIA</v>
      </c>
      <c r="M102" s="42">
        <f>TIMEVALUE(SUBSTITUTE(SUBSTITUTE(F102,"P"," P"),"A"," A"))</f>
        <v>0.35138888888888892</v>
      </c>
      <c r="N102" s="34">
        <f t="shared" si="14"/>
        <v>5</v>
      </c>
      <c r="O102" s="34" t="str">
        <f t="shared" si="15"/>
        <v>BIA5</v>
      </c>
      <c r="P102" s="44">
        <f>INDEX(Workings!$R$14:$R$853,MATCH(O102,Workings!$U$14:$U$853,0))</f>
        <v>0.34722222222222227</v>
      </c>
      <c r="Q102" s="34">
        <f t="shared" si="16"/>
        <v>6</v>
      </c>
      <c r="S102"/>
    </row>
    <row r="103" spans="1:19" ht="15" x14ac:dyDescent="0.25">
      <c r="A103" s="34" t="s">
        <v>1766</v>
      </c>
      <c r="B103" s="34" t="e">
        <f>SEARCH("PM",A103)</f>
        <v>#VALUE!</v>
      </c>
      <c r="C103" s="34">
        <f>SEARCH("AM",A103)</f>
        <v>5</v>
      </c>
      <c r="D103" s="34">
        <f>IFERROR(B103,C103)</f>
        <v>5</v>
      </c>
      <c r="E103" s="34" t="str">
        <f>IFERROR(MID(A103,D103-5,1)," ")</f>
        <v xml:space="preserve"> </v>
      </c>
      <c r="F103" s="34" t="str">
        <f>MID(A103,IF(E103="1",D103-5,D103-4),IF(E103="1",7,6))</f>
        <v>8:43AM</v>
      </c>
      <c r="G103" s="34" t="str">
        <f>TRIM(SUBSTITUTE(A103,TEXT(M103,"h:mmAM/PM"),""))</f>
        <v>B/I/A 9-Nov</v>
      </c>
      <c r="H103" s="34" t="b">
        <f>OR(LEFT(G103,1)="Y",LEFT(G103,1)="B",LEFT(G103,1)="R")</f>
        <v>1</v>
      </c>
      <c r="I103" s="34" t="str">
        <f>IF(H103,LEFT(G103,FIND(" ",G103)-1),MID(G103,FIND(" ",G103)+1,9))</f>
        <v>B/I/A</v>
      </c>
      <c r="J103" s="34" t="str">
        <f>TRIM(SUBSTITUTE(G103,I103,""))</f>
        <v>9-Nov</v>
      </c>
      <c r="K103" s="34">
        <f>LEFT(J103,2-ISERROR(1*MID(J103,2,1)))*1</f>
        <v>9</v>
      </c>
      <c r="L103" s="34" t="str">
        <f>IF(LEN(I103)=3,I103,LEFT(I103,1)&amp;MID(I103,3,1)&amp;RIGHT(I103,1))</f>
        <v>BIA</v>
      </c>
      <c r="M103" s="42">
        <f>TIMEVALUE(SUBSTITUTE(SUBSTITUTE(F103,"P"," P"),"A"," A"))</f>
        <v>0.36319444444444443</v>
      </c>
      <c r="N103" s="34">
        <f t="shared" si="14"/>
        <v>6</v>
      </c>
      <c r="O103" s="34" t="str">
        <f t="shared" si="15"/>
        <v>BIA6</v>
      </c>
      <c r="P103" s="44">
        <f>INDEX(Workings!$R$14:$R$853,MATCH(O103,Workings!$U$14:$U$853,0))</f>
        <v>0.36111111111111116</v>
      </c>
      <c r="Q103" s="34">
        <f t="shared" si="16"/>
        <v>3</v>
      </c>
      <c r="S103"/>
    </row>
    <row r="104" spans="1:19" ht="15" x14ac:dyDescent="0.25">
      <c r="A104" s="34" t="s">
        <v>1436</v>
      </c>
      <c r="B104" s="34" t="e">
        <f>SEARCH("PM",A104)</f>
        <v>#VALUE!</v>
      </c>
      <c r="C104" s="34">
        <f>SEARCH("AM",A104)</f>
        <v>17</v>
      </c>
      <c r="D104" s="34">
        <f>IFERROR(B104,C104)</f>
        <v>17</v>
      </c>
      <c r="E104" s="34" t="str">
        <f>IFERROR(MID(A104,D104-5,1)," ")</f>
        <v xml:space="preserve"> </v>
      </c>
      <c r="F104" s="34" t="str">
        <f>MID(A104,IF(E104="1",D104-5,D104-4),IF(E104="1",7,6))</f>
        <v>9:07AM</v>
      </c>
      <c r="G104" s="34" t="str">
        <f>TRIM(SUBSTITUTE(A104,TEXT(M104,"h:mmAM/PM"),""))</f>
        <v>B/I/A 9-Nov</v>
      </c>
      <c r="H104" s="34" t="b">
        <f>OR(LEFT(G104,1)="Y",LEFT(G104,1)="B",LEFT(G104,1)="R")</f>
        <v>1</v>
      </c>
      <c r="I104" s="34" t="str">
        <f>IF(H104,LEFT(G104,FIND(" ",G104)-1),MID(G104,FIND(" ",G104)+1,9))</f>
        <v>B/I/A</v>
      </c>
      <c r="J104" s="34" t="str">
        <f>TRIM(SUBSTITUTE(G104,I104,""))</f>
        <v>9-Nov</v>
      </c>
      <c r="K104" s="34">
        <f>LEFT(J104,2-ISERROR(1*MID(J104,2,1)))*1</f>
        <v>9</v>
      </c>
      <c r="L104" s="34" t="str">
        <f>IF(LEN(I104)=3,I104,LEFT(I104,1)&amp;MID(I104,3,1)&amp;RIGHT(I104,1))</f>
        <v>BIA</v>
      </c>
      <c r="M104" s="42">
        <f>TIMEVALUE(SUBSTITUTE(SUBSTITUTE(F104,"P"," P"),"A"," A"))</f>
        <v>0.37986111111111115</v>
      </c>
      <c r="N104" s="34">
        <f t="shared" si="14"/>
        <v>7</v>
      </c>
      <c r="O104" s="34" t="str">
        <f t="shared" si="15"/>
        <v>BIA7</v>
      </c>
      <c r="P104" s="44">
        <f>INDEX(Workings!$R$14:$R$853,MATCH(O104,Workings!$U$14:$U$853,0))</f>
        <v>0.37500000000000006</v>
      </c>
      <c r="Q104" s="34">
        <f t="shared" si="16"/>
        <v>7</v>
      </c>
      <c r="S104"/>
    </row>
    <row r="105" spans="1:19" ht="15" x14ac:dyDescent="0.25">
      <c r="A105" s="34" t="s">
        <v>2677</v>
      </c>
      <c r="B105" s="34" t="e">
        <f>SEARCH("PM",A105)</f>
        <v>#VALUE!</v>
      </c>
      <c r="C105" s="34">
        <f>SEARCH("AM",A105)</f>
        <v>11</v>
      </c>
      <c r="D105" s="34">
        <f>IFERROR(B105,C105)</f>
        <v>11</v>
      </c>
      <c r="E105" s="34" t="str">
        <f>IFERROR(MID(A105,D105-5,1)," ")</f>
        <v xml:space="preserve"> </v>
      </c>
      <c r="F105" s="34" t="str">
        <f>MID(A105,IF(E105="1",D105-5,D105-4),IF(E105="1",7,6))</f>
        <v>9:34AM</v>
      </c>
      <c r="G105" s="34" t="str">
        <f>TRIM(SUBSTITUTE(A105,TEXT(M105,"h:mmAM/PM"),""))</f>
        <v>9-Nov B/I/A</v>
      </c>
      <c r="H105" s="34" t="b">
        <f>OR(LEFT(G105,1)="Y",LEFT(G105,1)="B",LEFT(G105,1)="R")</f>
        <v>0</v>
      </c>
      <c r="I105" s="34" t="str">
        <f>IF(H105,LEFT(G105,FIND(" ",G105)-1),MID(G105,FIND(" ",G105)+1,9))</f>
        <v>B/I/A</v>
      </c>
      <c r="J105" s="34" t="str">
        <f>TRIM(SUBSTITUTE(G105,I105,""))</f>
        <v>9-Nov</v>
      </c>
      <c r="K105" s="34">
        <f>LEFT(J105,2-ISERROR(1*MID(J105,2,1)))*1</f>
        <v>9</v>
      </c>
      <c r="L105" s="34" t="str">
        <f>IF(LEN(I105)=3,I105,LEFT(I105,1)&amp;MID(I105,3,1)&amp;RIGHT(I105,1))</f>
        <v>BIA</v>
      </c>
      <c r="M105" s="42">
        <f>TIMEVALUE(SUBSTITUTE(SUBSTITUTE(F105,"P"," P"),"A"," A"))</f>
        <v>0.39861111111111108</v>
      </c>
      <c r="N105" s="34">
        <f t="shared" si="14"/>
        <v>8</v>
      </c>
      <c r="O105" s="34" t="str">
        <f t="shared" si="15"/>
        <v>BIA8</v>
      </c>
      <c r="P105" s="44">
        <f>INDEX(Workings!$R$14:$R$853,MATCH(O105,Workings!$U$14:$U$853,0))</f>
        <v>0.39583333333333337</v>
      </c>
      <c r="Q105" s="34">
        <f t="shared" si="16"/>
        <v>4</v>
      </c>
      <c r="S105"/>
    </row>
    <row r="106" spans="1:19" ht="15" x14ac:dyDescent="0.25">
      <c r="A106" s="34" t="s">
        <v>2569</v>
      </c>
      <c r="B106" s="34" t="e">
        <f>SEARCH("PM",A106)</f>
        <v>#VALUE!</v>
      </c>
      <c r="C106" s="34">
        <f>SEARCH("AM",A106)</f>
        <v>12</v>
      </c>
      <c r="D106" s="34">
        <f>IFERROR(B106,C106)</f>
        <v>12</v>
      </c>
      <c r="E106" s="34" t="str">
        <f>IFERROR(MID(A106,D106-5,1)," ")</f>
        <v>1</v>
      </c>
      <c r="F106" s="34" t="str">
        <f>MID(A106,IF(E106="1",D106-5,D106-4),IF(E106="1",7,6))</f>
        <v>10:08AM</v>
      </c>
      <c r="G106" s="34" t="str">
        <f>TRIM(SUBSTITUTE(A106,TEXT(M106,"h:mmAM/PM"),""))</f>
        <v>B:I:A 9-Nov</v>
      </c>
      <c r="H106" s="34" t="b">
        <f>OR(LEFT(G106,1)="Y",LEFT(G106,1)="B",LEFT(G106,1)="R")</f>
        <v>1</v>
      </c>
      <c r="I106" s="34" t="str">
        <f>IF(H106,LEFT(G106,FIND(" ",G106)-1),MID(G106,FIND(" ",G106)+1,9))</f>
        <v>B:I:A</v>
      </c>
      <c r="J106" s="34" t="str">
        <f>TRIM(SUBSTITUTE(G106,I106,""))</f>
        <v>9-Nov</v>
      </c>
      <c r="K106" s="34">
        <f>LEFT(J106,2-ISERROR(1*MID(J106,2,1)))*1</f>
        <v>9</v>
      </c>
      <c r="L106" s="34" t="str">
        <f>IF(LEN(I106)=3,I106,LEFT(I106,1)&amp;MID(I106,3,1)&amp;RIGHT(I106,1))</f>
        <v>BIA</v>
      </c>
      <c r="M106" s="42">
        <f>TIMEVALUE(SUBSTITUTE(SUBSTITUTE(F106,"P"," P"),"A"," A"))</f>
        <v>0.42222222222222222</v>
      </c>
      <c r="N106" s="34">
        <f t="shared" si="14"/>
        <v>9</v>
      </c>
      <c r="O106" s="34" t="str">
        <f t="shared" si="15"/>
        <v>BIA9</v>
      </c>
      <c r="P106" s="44">
        <f>INDEX(Workings!$R$14:$R$853,MATCH(O106,Workings!$U$14:$U$853,0))</f>
        <v>0.41666666666666669</v>
      </c>
      <c r="Q106" s="34">
        <f t="shared" si="16"/>
        <v>8</v>
      </c>
      <c r="S106"/>
    </row>
    <row r="107" spans="1:19" ht="15" x14ac:dyDescent="0.25">
      <c r="A107" s="34" t="s">
        <v>627</v>
      </c>
      <c r="B107" s="34" t="e">
        <f>SEARCH("PM",A107)</f>
        <v>#VALUE!</v>
      </c>
      <c r="C107" s="34">
        <f>SEARCH("AM",A107)</f>
        <v>12</v>
      </c>
      <c r="D107" s="34">
        <f>IFERROR(B107,C107)</f>
        <v>12</v>
      </c>
      <c r="E107" s="34" t="str">
        <f>IFERROR(MID(A107,D107-5,1)," ")</f>
        <v>1</v>
      </c>
      <c r="F107" s="34" t="str">
        <f>MID(A107,IF(E107="1",D107-5,D107-4),IF(E107="1",7,6))</f>
        <v>10:38AM</v>
      </c>
      <c r="G107" s="34" t="str">
        <f>TRIM(SUBSTITUTE(A107,TEXT(M107,"h:mmAM/PM"),""))</f>
        <v>9-Nov B-I-A</v>
      </c>
      <c r="H107" s="34" t="b">
        <f>OR(LEFT(G107,1)="Y",LEFT(G107,1)="B",LEFT(G107,1)="R")</f>
        <v>0</v>
      </c>
      <c r="I107" s="34" t="str">
        <f>IF(H107,LEFT(G107,FIND(" ",G107)-1),MID(G107,FIND(" ",G107)+1,9))</f>
        <v>B-I-A</v>
      </c>
      <c r="J107" s="34" t="str">
        <f>TRIM(SUBSTITUTE(G107,I107,""))</f>
        <v>9-Nov</v>
      </c>
      <c r="K107" s="34">
        <f>LEFT(J107,2-ISERROR(1*MID(J107,2,1)))*1</f>
        <v>9</v>
      </c>
      <c r="L107" s="34" t="str">
        <f>IF(LEN(I107)=3,I107,LEFT(I107,1)&amp;MID(I107,3,1)&amp;RIGHT(I107,1))</f>
        <v>BIA</v>
      </c>
      <c r="M107" s="42">
        <f>TIMEVALUE(SUBSTITUTE(SUBSTITUTE(F107,"P"," P"),"A"," A"))</f>
        <v>0.44305555555555554</v>
      </c>
      <c r="N107" s="34">
        <f t="shared" si="14"/>
        <v>10</v>
      </c>
      <c r="O107" s="34" t="str">
        <f t="shared" si="15"/>
        <v>BIA10</v>
      </c>
      <c r="P107" s="44">
        <f>INDEX(Workings!$R$14:$R$853,MATCH(O107,Workings!$U$14:$U$853,0))</f>
        <v>0.4375</v>
      </c>
      <c r="Q107" s="34">
        <f t="shared" si="16"/>
        <v>8</v>
      </c>
      <c r="S107"/>
    </row>
    <row r="108" spans="1:19" ht="15" x14ac:dyDescent="0.25">
      <c r="A108" s="34" t="s">
        <v>1980</v>
      </c>
      <c r="B108" s="34" t="e">
        <f>SEARCH("PM",A108)</f>
        <v>#VALUE!</v>
      </c>
      <c r="C108" s="34">
        <f>SEARCH("AM",A108)</f>
        <v>12</v>
      </c>
      <c r="D108" s="34">
        <f>IFERROR(B108,C108)</f>
        <v>12</v>
      </c>
      <c r="E108" s="34" t="str">
        <f>IFERROR(MID(A108,D108-5,1)," ")</f>
        <v>1</v>
      </c>
      <c r="F108" s="34" t="str">
        <f>MID(A108,IF(E108="1",D108-5,D108-4),IF(E108="1",7,6))</f>
        <v>10:59AM</v>
      </c>
      <c r="G108" s="34" t="str">
        <f>TRIM(SUBSTITUTE(A108,TEXT(M108,"h:mmAM/PM"),""))</f>
        <v>9/Nov B:I:A</v>
      </c>
      <c r="H108" s="34" t="b">
        <f>OR(LEFT(G108,1)="Y",LEFT(G108,1)="B",LEFT(G108,1)="R")</f>
        <v>0</v>
      </c>
      <c r="I108" s="34" t="str">
        <f>IF(H108,LEFT(G108,FIND(" ",G108)-1),MID(G108,FIND(" ",G108)+1,9))</f>
        <v>B:I:A</v>
      </c>
      <c r="J108" s="34" t="str">
        <f>TRIM(SUBSTITUTE(G108,I108,""))</f>
        <v>9/Nov</v>
      </c>
      <c r="K108" s="34">
        <f>LEFT(J108,2-ISERROR(1*MID(J108,2,1)))*1</f>
        <v>9</v>
      </c>
      <c r="L108" s="34" t="str">
        <f>IF(LEN(I108)=3,I108,LEFT(I108,1)&amp;MID(I108,3,1)&amp;RIGHT(I108,1))</f>
        <v>BIA</v>
      </c>
      <c r="M108" s="42">
        <f>TIMEVALUE(SUBSTITUTE(SUBSTITUTE(F108,"P"," P"),"A"," A"))</f>
        <v>0.45763888888888887</v>
      </c>
      <c r="N108" s="34">
        <f t="shared" si="14"/>
        <v>11</v>
      </c>
      <c r="O108" s="34" t="str">
        <f t="shared" si="15"/>
        <v>BIA11</v>
      </c>
      <c r="P108" s="44">
        <f>INDEX(Workings!$R$14:$R$853,MATCH(O108,Workings!$U$14:$U$853,0))</f>
        <v>0.45833333333333331</v>
      </c>
      <c r="Q108" s="34">
        <f t="shared" si="16"/>
        <v>-1</v>
      </c>
      <c r="S108"/>
    </row>
    <row r="109" spans="1:19" ht="15" x14ac:dyDescent="0.25">
      <c r="A109" s="34" t="s">
        <v>651</v>
      </c>
      <c r="B109" s="34" t="e">
        <f>SEARCH("PM",A109)</f>
        <v>#VALUE!</v>
      </c>
      <c r="C109" s="34">
        <f>SEARCH("AM",A109)</f>
        <v>10</v>
      </c>
      <c r="D109" s="34">
        <f>IFERROR(B109,C109)</f>
        <v>10</v>
      </c>
      <c r="E109" s="34" t="str">
        <f>IFERROR(MID(A109,D109-5,1)," ")</f>
        <v>1</v>
      </c>
      <c r="F109" s="34" t="str">
        <f>MID(A109,IF(E109="1",D109-5,D109-4),IF(E109="1",7,6))</f>
        <v>11:38AM</v>
      </c>
      <c r="G109" s="34" t="str">
        <f>TRIM(SUBSTITUTE(A109,TEXT(M109,"h:mmAM/PM"),""))</f>
        <v>BIA 9-Nov</v>
      </c>
      <c r="H109" s="34" t="b">
        <f>OR(LEFT(G109,1)="Y",LEFT(G109,1)="B",LEFT(G109,1)="R")</f>
        <v>1</v>
      </c>
      <c r="I109" s="34" t="str">
        <f>IF(H109,LEFT(G109,FIND(" ",G109)-1),MID(G109,FIND(" ",G109)+1,9))</f>
        <v>BIA</v>
      </c>
      <c r="J109" s="34" t="str">
        <f>TRIM(SUBSTITUTE(G109,I109,""))</f>
        <v>9-Nov</v>
      </c>
      <c r="K109" s="34">
        <f>LEFT(J109,2-ISERROR(1*MID(J109,2,1)))*1</f>
        <v>9</v>
      </c>
      <c r="L109" s="34" t="str">
        <f>IF(LEN(I109)=3,I109,LEFT(I109,1)&amp;MID(I109,3,1)&amp;RIGHT(I109,1))</f>
        <v>BIA</v>
      </c>
      <c r="M109" s="42">
        <f>TIMEVALUE(SUBSTITUTE(SUBSTITUTE(F109,"P"," P"),"A"," A"))</f>
        <v>0.48472222222222222</v>
      </c>
      <c r="N109" s="34">
        <f t="shared" si="14"/>
        <v>12</v>
      </c>
      <c r="O109" s="34" t="str">
        <f t="shared" si="15"/>
        <v>BIA12</v>
      </c>
      <c r="P109" s="44">
        <f>INDEX(Workings!$R$14:$R$853,MATCH(O109,Workings!$U$14:$U$853,0))</f>
        <v>0.47916666666666663</v>
      </c>
      <c r="Q109" s="34">
        <f t="shared" si="16"/>
        <v>8</v>
      </c>
      <c r="S109"/>
    </row>
    <row r="110" spans="1:19" ht="15" x14ac:dyDescent="0.25">
      <c r="A110" s="34" t="s">
        <v>255</v>
      </c>
      <c r="B110" s="34">
        <f>SEARCH("PM",A110)</f>
        <v>18</v>
      </c>
      <c r="C110" s="34" t="e">
        <f>SEARCH("AM",A110)</f>
        <v>#VALUE!</v>
      </c>
      <c r="D110" s="34">
        <f>IFERROR(B110,C110)</f>
        <v>18</v>
      </c>
      <c r="E110" s="34" t="str">
        <f>IFERROR(MID(A110,D110-5,1)," ")</f>
        <v>1</v>
      </c>
      <c r="F110" s="34" t="str">
        <f>MID(A110,IF(E110="1",D110-5,D110-4),IF(E110="1",7,6))</f>
        <v>12:05PM</v>
      </c>
      <c r="G110" s="34" t="str">
        <f>TRIM(SUBSTITUTE(A110,TEXT(M110,"h:mmAM/PM"),""))</f>
        <v>B/I/A 9-Nov</v>
      </c>
      <c r="H110" s="34" t="b">
        <f>OR(LEFT(G110,1)="Y",LEFT(G110,1)="B",LEFT(G110,1)="R")</f>
        <v>1</v>
      </c>
      <c r="I110" s="34" t="str">
        <f>IF(H110,LEFT(G110,FIND(" ",G110)-1),MID(G110,FIND(" ",G110)+1,9))</f>
        <v>B/I/A</v>
      </c>
      <c r="J110" s="34" t="str">
        <f>TRIM(SUBSTITUTE(G110,I110,""))</f>
        <v>9-Nov</v>
      </c>
      <c r="K110" s="34">
        <f>LEFT(J110,2-ISERROR(1*MID(J110,2,1)))*1</f>
        <v>9</v>
      </c>
      <c r="L110" s="34" t="str">
        <f>IF(LEN(I110)=3,I110,LEFT(I110,1)&amp;MID(I110,3,1)&amp;RIGHT(I110,1))</f>
        <v>BIA</v>
      </c>
      <c r="M110" s="42">
        <f>TIMEVALUE(SUBSTITUTE(SUBSTITUTE(F110,"P"," P"),"A"," A"))</f>
        <v>0.50347222222222221</v>
      </c>
      <c r="N110" s="34">
        <f t="shared" si="14"/>
        <v>13</v>
      </c>
      <c r="O110" s="34" t="str">
        <f t="shared" si="15"/>
        <v>BIA13</v>
      </c>
      <c r="P110" s="44">
        <f>INDEX(Workings!$R$14:$R$853,MATCH(O110,Workings!$U$14:$U$853,0))</f>
        <v>0.49999999999999994</v>
      </c>
      <c r="Q110" s="34">
        <f t="shared" si="16"/>
        <v>5</v>
      </c>
      <c r="S110"/>
    </row>
    <row r="111" spans="1:19" ht="15" x14ac:dyDescent="0.25">
      <c r="A111" s="34" t="s">
        <v>788</v>
      </c>
      <c r="B111" s="34">
        <f>SEARCH("PM",A111)</f>
        <v>12</v>
      </c>
      <c r="C111" s="34" t="e">
        <f>SEARCH("AM",A111)</f>
        <v>#VALUE!</v>
      </c>
      <c r="D111" s="34">
        <f>IFERROR(B111,C111)</f>
        <v>12</v>
      </c>
      <c r="E111" s="34" t="str">
        <f>IFERROR(MID(A111,D111-5,1)," ")</f>
        <v>1</v>
      </c>
      <c r="F111" s="34" t="str">
        <f>MID(A111,IF(E111="1",D111-5,D111-4),IF(E111="1",7,6))</f>
        <v>12:40PM</v>
      </c>
      <c r="G111" s="34" t="str">
        <f>TRIM(SUBSTITUTE(A111,TEXT(M111,"h:mmAM/PM"),""))</f>
        <v>B:I:A 9/Nov</v>
      </c>
      <c r="H111" s="34" t="b">
        <f>OR(LEFT(G111,1)="Y",LEFT(G111,1)="B",LEFT(G111,1)="R")</f>
        <v>1</v>
      </c>
      <c r="I111" s="34" t="str">
        <f>IF(H111,LEFT(G111,FIND(" ",G111)-1),MID(G111,FIND(" ",G111)+1,9))</f>
        <v>B:I:A</v>
      </c>
      <c r="J111" s="34" t="str">
        <f>TRIM(SUBSTITUTE(G111,I111,""))</f>
        <v>9/Nov</v>
      </c>
      <c r="K111" s="34">
        <f>LEFT(J111,2-ISERROR(1*MID(J111,2,1)))*1</f>
        <v>9</v>
      </c>
      <c r="L111" s="34" t="str">
        <f>IF(LEN(I111)=3,I111,LEFT(I111,1)&amp;MID(I111,3,1)&amp;RIGHT(I111,1))</f>
        <v>BIA</v>
      </c>
      <c r="M111" s="42">
        <f>TIMEVALUE(SUBSTITUTE(SUBSTITUTE(F111,"P"," P"),"A"," A"))</f>
        <v>0.52777777777777779</v>
      </c>
      <c r="N111" s="34">
        <f t="shared" si="14"/>
        <v>14</v>
      </c>
      <c r="O111" s="34" t="str">
        <f t="shared" si="15"/>
        <v>BIA14</v>
      </c>
      <c r="P111" s="44">
        <f>INDEX(Workings!$R$14:$R$853,MATCH(O111,Workings!$U$14:$U$853,0))</f>
        <v>0.52083333333333326</v>
      </c>
      <c r="Q111" s="34">
        <f t="shared" si="16"/>
        <v>10</v>
      </c>
      <c r="S111"/>
    </row>
    <row r="112" spans="1:19" ht="15" x14ac:dyDescent="0.25">
      <c r="A112" s="34" t="s">
        <v>290</v>
      </c>
      <c r="B112" s="34">
        <f>SEARCH("PM",A112)</f>
        <v>11</v>
      </c>
      <c r="C112" s="34" t="e">
        <f>SEARCH("AM",A112)</f>
        <v>#VALUE!</v>
      </c>
      <c r="D112" s="34">
        <f>IFERROR(B112,C112)</f>
        <v>11</v>
      </c>
      <c r="E112" s="34" t="str">
        <f>IFERROR(MID(A112,D112-5,1)," ")</f>
        <v xml:space="preserve"> </v>
      </c>
      <c r="F112" s="34" t="str">
        <f>MID(A112,IF(E112="1",D112-5,D112-4),IF(E112="1",7,6))</f>
        <v>1:08PM</v>
      </c>
      <c r="G112" s="34" t="str">
        <f>TRIM(SUBSTITUTE(A112,TEXT(M112,"h:mmAM/PM"),""))</f>
        <v>9-Nov B-I-A</v>
      </c>
      <c r="H112" s="34" t="b">
        <f>OR(LEFT(G112,1)="Y",LEFT(G112,1)="B",LEFT(G112,1)="R")</f>
        <v>0</v>
      </c>
      <c r="I112" s="34" t="str">
        <f>IF(H112,LEFT(G112,FIND(" ",G112)-1),MID(G112,FIND(" ",G112)+1,9))</f>
        <v>B-I-A</v>
      </c>
      <c r="J112" s="34" t="str">
        <f>TRIM(SUBSTITUTE(G112,I112,""))</f>
        <v>9-Nov</v>
      </c>
      <c r="K112" s="34">
        <f>LEFT(J112,2-ISERROR(1*MID(J112,2,1)))*1</f>
        <v>9</v>
      </c>
      <c r="L112" s="34" t="str">
        <f>IF(LEN(I112)=3,I112,LEFT(I112,1)&amp;MID(I112,3,1)&amp;RIGHT(I112,1))</f>
        <v>BIA</v>
      </c>
      <c r="M112" s="42">
        <f>TIMEVALUE(SUBSTITUTE(SUBSTITUTE(F112,"P"," P"),"A"," A"))</f>
        <v>0.54722222222222217</v>
      </c>
      <c r="N112" s="34">
        <f t="shared" si="14"/>
        <v>15</v>
      </c>
      <c r="O112" s="34" t="str">
        <f t="shared" si="15"/>
        <v>BIA15</v>
      </c>
      <c r="P112" s="44">
        <f>INDEX(Workings!$R$14:$R$853,MATCH(O112,Workings!$U$14:$U$853,0))</f>
        <v>0.54166666666666663</v>
      </c>
      <c r="Q112" s="34">
        <f t="shared" si="16"/>
        <v>8</v>
      </c>
      <c r="S112"/>
    </row>
    <row r="113" spans="1:19" ht="15" x14ac:dyDescent="0.25">
      <c r="A113" s="34" t="s">
        <v>343</v>
      </c>
      <c r="B113" s="34">
        <f>SEARCH("PM",A113)</f>
        <v>17</v>
      </c>
      <c r="C113" s="34" t="e">
        <f>SEARCH("AM",A113)</f>
        <v>#VALUE!</v>
      </c>
      <c r="D113" s="34">
        <f>IFERROR(B113,C113)</f>
        <v>17</v>
      </c>
      <c r="E113" s="34" t="str">
        <f>IFERROR(MID(A113,D113-5,1)," ")</f>
        <v xml:space="preserve"> </v>
      </c>
      <c r="F113" s="34" t="str">
        <f>MID(A113,IF(E113="1",D113-5,D113-4),IF(E113="1",7,6))</f>
        <v>1:32PM</v>
      </c>
      <c r="G113" s="34" t="str">
        <f>TRIM(SUBSTITUTE(A113,TEXT(M113,"h:mmAM/PM"),""))</f>
        <v>9/Nov B/I/A</v>
      </c>
      <c r="H113" s="34" t="b">
        <f>OR(LEFT(G113,1)="Y",LEFT(G113,1)="B",LEFT(G113,1)="R")</f>
        <v>0</v>
      </c>
      <c r="I113" s="34" t="str">
        <f>IF(H113,LEFT(G113,FIND(" ",G113)-1),MID(G113,FIND(" ",G113)+1,9))</f>
        <v>B/I/A</v>
      </c>
      <c r="J113" s="34" t="str">
        <f>TRIM(SUBSTITUTE(G113,I113,""))</f>
        <v>9/Nov</v>
      </c>
      <c r="K113" s="34">
        <f>LEFT(J113,2-ISERROR(1*MID(J113,2,1)))*1</f>
        <v>9</v>
      </c>
      <c r="L113" s="34" t="str">
        <f>IF(LEN(I113)=3,I113,LEFT(I113,1)&amp;MID(I113,3,1)&amp;RIGHT(I113,1))</f>
        <v>BIA</v>
      </c>
      <c r="M113" s="42">
        <f>TIMEVALUE(SUBSTITUTE(SUBSTITUTE(F113,"P"," P"),"A"," A"))</f>
        <v>0.56388888888888888</v>
      </c>
      <c r="N113" s="34">
        <f t="shared" si="14"/>
        <v>16</v>
      </c>
      <c r="O113" s="34" t="str">
        <f t="shared" si="15"/>
        <v>BIA16</v>
      </c>
      <c r="P113" s="44">
        <f>INDEX(Workings!$R$14:$R$853,MATCH(O113,Workings!$U$14:$U$853,0))</f>
        <v>0.5625</v>
      </c>
      <c r="Q113" s="34">
        <f t="shared" si="16"/>
        <v>2</v>
      </c>
      <c r="S113"/>
    </row>
    <row r="114" spans="1:19" ht="15" x14ac:dyDescent="0.25">
      <c r="A114" s="34" t="s">
        <v>2941</v>
      </c>
      <c r="B114" s="34">
        <f>SEARCH("PM",A114)</f>
        <v>5</v>
      </c>
      <c r="C114" s="34" t="e">
        <f>SEARCH("AM",A114)</f>
        <v>#VALUE!</v>
      </c>
      <c r="D114" s="34">
        <f>IFERROR(B114,C114)</f>
        <v>5</v>
      </c>
      <c r="E114" s="34" t="str">
        <f>IFERROR(MID(A114,D114-5,1)," ")</f>
        <v xml:space="preserve"> </v>
      </c>
      <c r="F114" s="34" t="str">
        <f>MID(A114,IF(E114="1",D114-5,D114-4),IF(E114="1",7,6))</f>
        <v>2:01PM</v>
      </c>
      <c r="G114" s="34" t="str">
        <f>TRIM(SUBSTITUTE(A114,TEXT(M114,"h:mmAM/PM"),""))</f>
        <v>9-Nov B-I-A</v>
      </c>
      <c r="H114" s="34" t="b">
        <f>OR(LEFT(G114,1)="Y",LEFT(G114,1)="B",LEFT(G114,1)="R")</f>
        <v>0</v>
      </c>
      <c r="I114" s="34" t="str">
        <f>IF(H114,LEFT(G114,FIND(" ",G114)-1),MID(G114,FIND(" ",G114)+1,9))</f>
        <v>B-I-A</v>
      </c>
      <c r="J114" s="34" t="str">
        <f>TRIM(SUBSTITUTE(G114,I114,""))</f>
        <v>9-Nov</v>
      </c>
      <c r="K114" s="34">
        <f>LEFT(J114,2-ISERROR(1*MID(J114,2,1)))*1</f>
        <v>9</v>
      </c>
      <c r="L114" s="34" t="str">
        <f>IF(LEN(I114)=3,I114,LEFT(I114,1)&amp;MID(I114,3,1)&amp;RIGHT(I114,1))</f>
        <v>BIA</v>
      </c>
      <c r="M114" s="42">
        <f>TIMEVALUE(SUBSTITUTE(SUBSTITUTE(F114,"P"," P"),"A"," A"))</f>
        <v>0.58402777777777781</v>
      </c>
      <c r="N114" s="34">
        <f t="shared" si="14"/>
        <v>17</v>
      </c>
      <c r="O114" s="34" t="str">
        <f t="shared" si="15"/>
        <v>BIA17</v>
      </c>
      <c r="P114" s="44">
        <f>INDEX(Workings!$R$14:$R$853,MATCH(O114,Workings!$U$14:$U$853,0))</f>
        <v>0.58333333333333337</v>
      </c>
      <c r="Q114" s="34">
        <f t="shared" si="16"/>
        <v>1</v>
      </c>
      <c r="S114"/>
    </row>
    <row r="115" spans="1:19" ht="15" x14ac:dyDescent="0.25">
      <c r="A115" s="34" t="s">
        <v>2584</v>
      </c>
      <c r="B115" s="34">
        <f>SEARCH("PM",A115)</f>
        <v>5</v>
      </c>
      <c r="C115" s="34" t="e">
        <f>SEARCH("AM",A115)</f>
        <v>#VALUE!</v>
      </c>
      <c r="D115" s="34">
        <f>IFERROR(B115,C115)</f>
        <v>5</v>
      </c>
      <c r="E115" s="34" t="str">
        <f>IFERROR(MID(A115,D115-5,1)," ")</f>
        <v xml:space="preserve"> </v>
      </c>
      <c r="F115" s="34" t="str">
        <f>MID(A115,IF(E115="1",D115-5,D115-4),IF(E115="1",7,6))</f>
        <v>2:32PM</v>
      </c>
      <c r="G115" s="34" t="str">
        <f>TRIM(SUBSTITUTE(A115,TEXT(M115,"h:mmAM/PM"),""))</f>
        <v>B/I/A 9/Nov</v>
      </c>
      <c r="H115" s="34" t="b">
        <f>OR(LEFT(G115,1)="Y",LEFT(G115,1)="B",LEFT(G115,1)="R")</f>
        <v>1</v>
      </c>
      <c r="I115" s="34" t="str">
        <f>IF(H115,LEFT(G115,FIND(" ",G115)-1),MID(G115,FIND(" ",G115)+1,9))</f>
        <v>B/I/A</v>
      </c>
      <c r="J115" s="34" t="str">
        <f>TRIM(SUBSTITUTE(G115,I115,""))</f>
        <v>9/Nov</v>
      </c>
      <c r="K115" s="34">
        <f>LEFT(J115,2-ISERROR(1*MID(J115,2,1)))*1</f>
        <v>9</v>
      </c>
      <c r="L115" s="34" t="str">
        <f>IF(LEN(I115)=3,I115,LEFT(I115,1)&amp;MID(I115,3,1)&amp;RIGHT(I115,1))</f>
        <v>BIA</v>
      </c>
      <c r="M115" s="42">
        <f>TIMEVALUE(SUBSTITUTE(SUBSTITUTE(F115,"P"," P"),"A"," A"))</f>
        <v>0.60555555555555551</v>
      </c>
      <c r="N115" s="34">
        <f t="shared" si="14"/>
        <v>18</v>
      </c>
      <c r="O115" s="34" t="str">
        <f t="shared" si="15"/>
        <v>BIA18</v>
      </c>
      <c r="P115" s="44">
        <f>INDEX(Workings!$R$14:$R$853,MATCH(O115,Workings!$U$14:$U$853,0))</f>
        <v>0.60416666666666674</v>
      </c>
      <c r="Q115" s="34">
        <f t="shared" si="16"/>
        <v>2</v>
      </c>
      <c r="S115"/>
    </row>
    <row r="116" spans="1:19" ht="15" x14ac:dyDescent="0.25">
      <c r="A116" s="34" t="s">
        <v>3550</v>
      </c>
      <c r="B116" s="34">
        <f>SEARCH("PM",A116)</f>
        <v>5</v>
      </c>
      <c r="C116" s="34" t="e">
        <f>SEARCH("AM",A116)</f>
        <v>#VALUE!</v>
      </c>
      <c r="D116" s="34">
        <f>IFERROR(B116,C116)</f>
        <v>5</v>
      </c>
      <c r="E116" s="34" t="str">
        <f>IFERROR(MID(A116,D116-5,1)," ")</f>
        <v xml:space="preserve"> </v>
      </c>
      <c r="F116" s="34" t="str">
        <f>MID(A116,IF(E116="1",D116-5,D116-4),IF(E116="1",7,6))</f>
        <v>3:05PM</v>
      </c>
      <c r="G116" s="34" t="str">
        <f>TRIM(SUBSTITUTE(A116,TEXT(M116,"h:mmAM/PM"),""))</f>
        <v>9/Nov B:I:A</v>
      </c>
      <c r="H116" s="34" t="b">
        <f>OR(LEFT(G116,1)="Y",LEFT(G116,1)="B",LEFT(G116,1)="R")</f>
        <v>0</v>
      </c>
      <c r="I116" s="34" t="str">
        <f>IF(H116,LEFT(G116,FIND(" ",G116)-1),MID(G116,FIND(" ",G116)+1,9))</f>
        <v>B:I:A</v>
      </c>
      <c r="J116" s="34" t="str">
        <f>TRIM(SUBSTITUTE(G116,I116,""))</f>
        <v>9/Nov</v>
      </c>
      <c r="K116" s="34">
        <f>LEFT(J116,2-ISERROR(1*MID(J116,2,1)))*1</f>
        <v>9</v>
      </c>
      <c r="L116" s="34" t="str">
        <f>IF(LEN(I116)=3,I116,LEFT(I116,1)&amp;MID(I116,3,1)&amp;RIGHT(I116,1))</f>
        <v>BIA</v>
      </c>
      <c r="M116" s="42">
        <f>TIMEVALUE(SUBSTITUTE(SUBSTITUTE(F116,"P"," P"),"A"," A"))</f>
        <v>0.62847222222222221</v>
      </c>
      <c r="N116" s="34">
        <f t="shared" si="14"/>
        <v>19</v>
      </c>
      <c r="O116" s="34" t="str">
        <f t="shared" si="15"/>
        <v>BIA19</v>
      </c>
      <c r="P116" s="44">
        <f>INDEX(Workings!$R$14:$R$853,MATCH(O116,Workings!$U$14:$U$853,0))</f>
        <v>0.62500000000000011</v>
      </c>
      <c r="Q116" s="34">
        <f t="shared" si="16"/>
        <v>5</v>
      </c>
      <c r="S116"/>
    </row>
    <row r="117" spans="1:19" ht="15" x14ac:dyDescent="0.25">
      <c r="A117" s="34" t="s">
        <v>4086</v>
      </c>
      <c r="B117" s="34">
        <f>SEARCH("PM",A117)</f>
        <v>17</v>
      </c>
      <c r="C117" s="34" t="e">
        <f>SEARCH("AM",A117)</f>
        <v>#VALUE!</v>
      </c>
      <c r="D117" s="34">
        <f>IFERROR(B117,C117)</f>
        <v>17</v>
      </c>
      <c r="E117" s="34" t="str">
        <f>IFERROR(MID(A117,D117-5,1)," ")</f>
        <v xml:space="preserve"> </v>
      </c>
      <c r="F117" s="34" t="str">
        <f>MID(A117,IF(E117="1",D117-5,D117-4),IF(E117="1",7,6))</f>
        <v>3:40PM</v>
      </c>
      <c r="G117" s="34" t="str">
        <f>TRIM(SUBSTITUTE(A117,TEXT(M117,"h:mmAM/PM"),""))</f>
        <v>9-Nov B-I-A</v>
      </c>
      <c r="H117" s="34" t="b">
        <f>OR(LEFT(G117,1)="Y",LEFT(G117,1)="B",LEFT(G117,1)="R")</f>
        <v>0</v>
      </c>
      <c r="I117" s="34" t="str">
        <f>IF(H117,LEFT(G117,FIND(" ",G117)-1),MID(G117,FIND(" ",G117)+1,9))</f>
        <v>B-I-A</v>
      </c>
      <c r="J117" s="34" t="str">
        <f>TRIM(SUBSTITUTE(G117,I117,""))</f>
        <v>9-Nov</v>
      </c>
      <c r="K117" s="34">
        <f>LEFT(J117,2-ISERROR(1*MID(J117,2,1)))*1</f>
        <v>9</v>
      </c>
      <c r="L117" s="34" t="str">
        <f>IF(LEN(I117)=3,I117,LEFT(I117,1)&amp;MID(I117,3,1)&amp;RIGHT(I117,1))</f>
        <v>BIA</v>
      </c>
      <c r="M117" s="42">
        <f>TIMEVALUE(SUBSTITUTE(SUBSTITUTE(F117,"P"," P"),"A"," A"))</f>
        <v>0.65277777777777779</v>
      </c>
      <c r="N117" s="34">
        <f t="shared" si="14"/>
        <v>20</v>
      </c>
      <c r="O117" s="34" t="str">
        <f t="shared" si="15"/>
        <v>BIA20</v>
      </c>
      <c r="P117" s="44">
        <f>INDEX(Workings!$R$14:$R$853,MATCH(O117,Workings!$U$14:$U$853,0))</f>
        <v>0.64583333333333348</v>
      </c>
      <c r="Q117" s="34">
        <f t="shared" si="16"/>
        <v>10</v>
      </c>
      <c r="S117"/>
    </row>
    <row r="118" spans="1:19" ht="15" x14ac:dyDescent="0.25">
      <c r="A118" s="34" t="s">
        <v>3282</v>
      </c>
      <c r="B118" s="34">
        <f>SEARCH("PM",A118)</f>
        <v>11</v>
      </c>
      <c r="C118" s="34" t="e">
        <f>SEARCH("AM",A118)</f>
        <v>#VALUE!</v>
      </c>
      <c r="D118" s="34">
        <f>IFERROR(B118,C118)</f>
        <v>11</v>
      </c>
      <c r="E118" s="34" t="str">
        <f>IFERROR(MID(A118,D118-5,1)," ")</f>
        <v xml:space="preserve"> </v>
      </c>
      <c r="F118" s="34" t="str">
        <f>MID(A118,IF(E118="1",D118-5,D118-4),IF(E118="1",7,6))</f>
        <v>4:03PM</v>
      </c>
      <c r="G118" s="34" t="str">
        <f>TRIM(SUBSTITUTE(A118,TEXT(M118,"h:mmAM/PM"),""))</f>
        <v>B:I:A 9-Nov</v>
      </c>
      <c r="H118" s="34" t="b">
        <f>OR(LEFT(G118,1)="Y",LEFT(G118,1)="B",LEFT(G118,1)="R")</f>
        <v>1</v>
      </c>
      <c r="I118" s="34" t="str">
        <f>IF(H118,LEFT(G118,FIND(" ",G118)-1),MID(G118,FIND(" ",G118)+1,9))</f>
        <v>B:I:A</v>
      </c>
      <c r="J118" s="34" t="str">
        <f>TRIM(SUBSTITUTE(G118,I118,""))</f>
        <v>9-Nov</v>
      </c>
      <c r="K118" s="34">
        <f>LEFT(J118,2-ISERROR(1*MID(J118,2,1)))*1</f>
        <v>9</v>
      </c>
      <c r="L118" s="34" t="str">
        <f>IF(LEN(I118)=3,I118,LEFT(I118,1)&amp;MID(I118,3,1)&amp;RIGHT(I118,1))</f>
        <v>BIA</v>
      </c>
      <c r="M118" s="42">
        <f>TIMEVALUE(SUBSTITUTE(SUBSTITUTE(F118,"P"," P"),"A"," A"))</f>
        <v>0.66875000000000007</v>
      </c>
      <c r="N118" s="34">
        <f t="shared" si="14"/>
        <v>21</v>
      </c>
      <c r="O118" s="34" t="str">
        <f t="shared" si="15"/>
        <v>BIA21</v>
      </c>
      <c r="P118" s="44">
        <f>INDEX(Workings!$R$14:$R$853,MATCH(O118,Workings!$U$14:$U$853,0))</f>
        <v>0.66666666666666685</v>
      </c>
      <c r="Q118" s="34">
        <f t="shared" si="16"/>
        <v>3</v>
      </c>
      <c r="S118"/>
    </row>
    <row r="119" spans="1:19" ht="15" x14ac:dyDescent="0.25">
      <c r="A119" s="34" t="s">
        <v>2978</v>
      </c>
      <c r="B119" s="34">
        <f>SEARCH("PM",A119)</f>
        <v>5</v>
      </c>
      <c r="C119" s="34" t="e">
        <f>SEARCH("AM",A119)</f>
        <v>#VALUE!</v>
      </c>
      <c r="D119" s="34">
        <f>IFERROR(B119,C119)</f>
        <v>5</v>
      </c>
      <c r="E119" s="34" t="str">
        <f>IFERROR(MID(A119,D119-5,1)," ")</f>
        <v xml:space="preserve"> </v>
      </c>
      <c r="F119" s="34" t="str">
        <f>MID(A119,IF(E119="1",D119-5,D119-4),IF(E119="1",7,6))</f>
        <v>4:33PM</v>
      </c>
      <c r="G119" s="34" t="str">
        <f>TRIM(SUBSTITUTE(A119,TEXT(M119,"h:mmAM/PM"),""))</f>
        <v>9-Nov B/I/A</v>
      </c>
      <c r="H119" s="34" t="b">
        <f>OR(LEFT(G119,1)="Y",LEFT(G119,1)="B",LEFT(G119,1)="R")</f>
        <v>0</v>
      </c>
      <c r="I119" s="34" t="str">
        <f>IF(H119,LEFT(G119,FIND(" ",G119)-1),MID(G119,FIND(" ",G119)+1,9))</f>
        <v>B/I/A</v>
      </c>
      <c r="J119" s="34" t="str">
        <f>TRIM(SUBSTITUTE(G119,I119,""))</f>
        <v>9-Nov</v>
      </c>
      <c r="K119" s="34">
        <f>LEFT(J119,2-ISERROR(1*MID(J119,2,1)))*1</f>
        <v>9</v>
      </c>
      <c r="L119" s="34" t="str">
        <f>IF(LEN(I119)=3,I119,LEFT(I119,1)&amp;MID(I119,3,1)&amp;RIGHT(I119,1))</f>
        <v>BIA</v>
      </c>
      <c r="M119" s="42">
        <f>TIMEVALUE(SUBSTITUTE(SUBSTITUTE(F119,"P"," P"),"A"," A"))</f>
        <v>0.68958333333333333</v>
      </c>
      <c r="N119" s="34">
        <f t="shared" si="14"/>
        <v>22</v>
      </c>
      <c r="O119" s="34" t="str">
        <f t="shared" si="15"/>
        <v>BIA22</v>
      </c>
      <c r="P119" s="44">
        <f>INDEX(Workings!$R$14:$R$853,MATCH(O119,Workings!$U$14:$U$853,0))</f>
        <v>0.68750000000000022</v>
      </c>
      <c r="Q119" s="34">
        <f t="shared" si="16"/>
        <v>3</v>
      </c>
      <c r="S119"/>
    </row>
    <row r="120" spans="1:19" ht="15" x14ac:dyDescent="0.25">
      <c r="A120" s="34" t="s">
        <v>3255</v>
      </c>
      <c r="B120" s="34">
        <f>SEARCH("PM",A120)</f>
        <v>17</v>
      </c>
      <c r="C120" s="34" t="e">
        <f>SEARCH("AM",A120)</f>
        <v>#VALUE!</v>
      </c>
      <c r="D120" s="34">
        <f>IFERROR(B120,C120)</f>
        <v>17</v>
      </c>
      <c r="E120" s="34" t="str">
        <f>IFERROR(MID(A120,D120-5,1)," ")</f>
        <v xml:space="preserve"> </v>
      </c>
      <c r="F120" s="34" t="str">
        <f>MID(A120,IF(E120="1",D120-5,D120-4),IF(E120="1",7,6))</f>
        <v>5:04PM</v>
      </c>
      <c r="G120" s="34" t="str">
        <f>TRIM(SUBSTITUTE(A120,TEXT(M120,"h:mmAM/PM"),""))</f>
        <v>9/Nov B/I/A</v>
      </c>
      <c r="H120" s="34" t="b">
        <f>OR(LEFT(G120,1)="Y",LEFT(G120,1)="B",LEFT(G120,1)="R")</f>
        <v>0</v>
      </c>
      <c r="I120" s="34" t="str">
        <f>IF(H120,LEFT(G120,FIND(" ",G120)-1),MID(G120,FIND(" ",G120)+1,9))</f>
        <v>B/I/A</v>
      </c>
      <c r="J120" s="34" t="str">
        <f>TRIM(SUBSTITUTE(G120,I120,""))</f>
        <v>9/Nov</v>
      </c>
      <c r="K120" s="34">
        <f>LEFT(J120,2-ISERROR(1*MID(J120,2,1)))*1</f>
        <v>9</v>
      </c>
      <c r="L120" s="34" t="str">
        <f>IF(LEN(I120)=3,I120,LEFT(I120,1)&amp;MID(I120,3,1)&amp;RIGHT(I120,1))</f>
        <v>BIA</v>
      </c>
      <c r="M120" s="42">
        <f>TIMEVALUE(SUBSTITUTE(SUBSTITUTE(F120,"P"," P"),"A"," A"))</f>
        <v>0.71111111111111114</v>
      </c>
      <c r="N120" s="34">
        <f t="shared" si="14"/>
        <v>23</v>
      </c>
      <c r="O120" s="34" t="str">
        <f t="shared" si="15"/>
        <v>BIA23</v>
      </c>
      <c r="P120" s="44">
        <f>INDEX(Workings!$R$14:$R$853,MATCH(O120,Workings!$U$14:$U$853,0))</f>
        <v>0.70833333333333359</v>
      </c>
      <c r="Q120" s="34">
        <f t="shared" si="16"/>
        <v>4</v>
      </c>
      <c r="S120"/>
    </row>
    <row r="121" spans="1:19" ht="15" x14ac:dyDescent="0.25">
      <c r="A121" s="34" t="s">
        <v>606</v>
      </c>
      <c r="B121" s="34">
        <f>SEARCH("PM",A121)</f>
        <v>15</v>
      </c>
      <c r="C121" s="34" t="e">
        <f>SEARCH("AM",A121)</f>
        <v>#VALUE!</v>
      </c>
      <c r="D121" s="34">
        <f>IFERROR(B121,C121)</f>
        <v>15</v>
      </c>
      <c r="E121" s="34" t="str">
        <f>IFERROR(MID(A121,D121-5,1)," ")</f>
        <v xml:space="preserve"> </v>
      </c>
      <c r="F121" s="34" t="str">
        <f>MID(A121,IF(E121="1",D121-5,D121-4),IF(E121="1",7,6))</f>
        <v>5:45PM</v>
      </c>
      <c r="G121" s="34" t="str">
        <f>TRIM(SUBSTITUTE(A121,TEXT(M121,"h:mmAM/PM"),""))</f>
        <v>9/Nov BIA</v>
      </c>
      <c r="H121" s="34" t="b">
        <f>OR(LEFT(G121,1)="Y",LEFT(G121,1)="B",LEFT(G121,1)="R")</f>
        <v>0</v>
      </c>
      <c r="I121" s="34" t="str">
        <f>IF(H121,LEFT(G121,FIND(" ",G121)-1),MID(G121,FIND(" ",G121)+1,9))</f>
        <v>BIA</v>
      </c>
      <c r="J121" s="34" t="str">
        <f>TRIM(SUBSTITUTE(G121,I121,""))</f>
        <v>9/Nov</v>
      </c>
      <c r="K121" s="34">
        <f>LEFT(J121,2-ISERROR(1*MID(J121,2,1)))*1</f>
        <v>9</v>
      </c>
      <c r="L121" s="34" t="str">
        <f>IF(LEN(I121)=3,I121,LEFT(I121,1)&amp;MID(I121,3,1)&amp;RIGHT(I121,1))</f>
        <v>BIA</v>
      </c>
      <c r="M121" s="42">
        <f>TIMEVALUE(SUBSTITUTE(SUBSTITUTE(F121,"P"," P"),"A"," A"))</f>
        <v>0.73958333333333337</v>
      </c>
      <c r="N121" s="34">
        <f t="shared" si="14"/>
        <v>24</v>
      </c>
      <c r="O121" s="34" t="str">
        <f t="shared" si="15"/>
        <v>BIA24</v>
      </c>
      <c r="P121" s="44">
        <f>INDEX(Workings!$R$14:$R$853,MATCH(O121,Workings!$U$14:$U$853,0))</f>
        <v>0.73611111111111138</v>
      </c>
      <c r="Q121" s="34">
        <f t="shared" si="16"/>
        <v>5</v>
      </c>
      <c r="S121"/>
    </row>
    <row r="122" spans="1:19" ht="15" x14ac:dyDescent="0.25">
      <c r="A122" s="34" t="s">
        <v>190</v>
      </c>
      <c r="B122" s="34">
        <f>SEARCH("PM",A122)</f>
        <v>11</v>
      </c>
      <c r="C122" s="34" t="e">
        <f>SEARCH("AM",A122)</f>
        <v>#VALUE!</v>
      </c>
      <c r="D122" s="34">
        <f>IFERROR(B122,C122)</f>
        <v>11</v>
      </c>
      <c r="E122" s="34" t="str">
        <f>IFERROR(MID(A122,D122-5,1)," ")</f>
        <v xml:space="preserve"> </v>
      </c>
      <c r="F122" s="34" t="str">
        <f>MID(A122,IF(E122="1",D122-5,D122-4),IF(E122="1",7,6))</f>
        <v>6:21PM</v>
      </c>
      <c r="G122" s="34" t="str">
        <f>TRIM(SUBSTITUTE(A122,TEXT(M122,"h:mmAM/PM"),""))</f>
        <v>9/Nov B-I-A</v>
      </c>
      <c r="H122" s="34" t="b">
        <f>OR(LEFT(G122,1)="Y",LEFT(G122,1)="B",LEFT(G122,1)="R")</f>
        <v>0</v>
      </c>
      <c r="I122" s="34" t="str">
        <f>IF(H122,LEFT(G122,FIND(" ",G122)-1),MID(G122,FIND(" ",G122)+1,9))</f>
        <v>B-I-A</v>
      </c>
      <c r="J122" s="34" t="str">
        <f>TRIM(SUBSTITUTE(G122,I122,""))</f>
        <v>9/Nov</v>
      </c>
      <c r="K122" s="34">
        <f>LEFT(J122,2-ISERROR(1*MID(J122,2,1)))*1</f>
        <v>9</v>
      </c>
      <c r="L122" s="34" t="str">
        <f>IF(LEN(I122)=3,I122,LEFT(I122,1)&amp;MID(I122,3,1)&amp;RIGHT(I122,1))</f>
        <v>BIA</v>
      </c>
      <c r="M122" s="42">
        <f>TIMEVALUE(SUBSTITUTE(SUBSTITUTE(F122,"P"," P"),"A"," A"))</f>
        <v>0.76458333333333339</v>
      </c>
      <c r="N122" s="34">
        <f t="shared" si="14"/>
        <v>25</v>
      </c>
      <c r="O122" s="34" t="str">
        <f t="shared" si="15"/>
        <v>BIA25</v>
      </c>
      <c r="P122" s="44">
        <f>INDEX(Workings!$R$14:$R$853,MATCH(O122,Workings!$U$14:$U$853,0))</f>
        <v>0.76388888888888917</v>
      </c>
      <c r="Q122" s="34">
        <f t="shared" si="16"/>
        <v>1</v>
      </c>
      <c r="S122"/>
    </row>
    <row r="123" spans="1:19" ht="15" x14ac:dyDescent="0.25">
      <c r="A123" s="34" t="s">
        <v>3600</v>
      </c>
      <c r="B123" s="34">
        <f>SEARCH("PM",A123)</f>
        <v>11</v>
      </c>
      <c r="C123" s="34" t="e">
        <f>SEARCH("AM",A123)</f>
        <v>#VALUE!</v>
      </c>
      <c r="D123" s="34">
        <f>IFERROR(B123,C123)</f>
        <v>11</v>
      </c>
      <c r="E123" s="34" t="str">
        <f>IFERROR(MID(A123,D123-5,1)," ")</f>
        <v xml:space="preserve"> </v>
      </c>
      <c r="F123" s="34" t="str">
        <f>MID(A123,IF(E123="1",D123-5,D123-4),IF(E123="1",7,6))</f>
        <v>7:07PM</v>
      </c>
      <c r="G123" s="34" t="str">
        <f>TRIM(SUBSTITUTE(A123,TEXT(M123,"h:mmAM/PM"),""))</f>
        <v>9-Nov B-I-A</v>
      </c>
      <c r="H123" s="34" t="b">
        <f>OR(LEFT(G123,1)="Y",LEFT(G123,1)="B",LEFT(G123,1)="R")</f>
        <v>0</v>
      </c>
      <c r="I123" s="34" t="str">
        <f>IF(H123,LEFT(G123,FIND(" ",G123)-1),MID(G123,FIND(" ",G123)+1,9))</f>
        <v>B-I-A</v>
      </c>
      <c r="J123" s="34" t="str">
        <f>TRIM(SUBSTITUTE(G123,I123,""))</f>
        <v>9-Nov</v>
      </c>
      <c r="K123" s="34">
        <f>LEFT(J123,2-ISERROR(1*MID(J123,2,1)))*1</f>
        <v>9</v>
      </c>
      <c r="L123" s="34" t="str">
        <f>IF(LEN(I123)=3,I123,LEFT(I123,1)&amp;MID(I123,3,1)&amp;RIGHT(I123,1))</f>
        <v>BIA</v>
      </c>
      <c r="M123" s="42">
        <f>TIMEVALUE(SUBSTITUTE(SUBSTITUTE(F123,"P"," P"),"A"," A"))</f>
        <v>0.79652777777777783</v>
      </c>
      <c r="N123" s="34">
        <f t="shared" si="14"/>
        <v>26</v>
      </c>
      <c r="O123" s="34" t="str">
        <f t="shared" si="15"/>
        <v>BIA26</v>
      </c>
      <c r="P123" s="44">
        <f>INDEX(Workings!$R$14:$R$853,MATCH(O123,Workings!$U$14:$U$853,0))</f>
        <v>0.79166666666666696</v>
      </c>
      <c r="Q123" s="34">
        <f t="shared" si="16"/>
        <v>7</v>
      </c>
      <c r="S123"/>
    </row>
    <row r="124" spans="1:19" ht="15" x14ac:dyDescent="0.25">
      <c r="A124" s="34" t="s">
        <v>3575</v>
      </c>
      <c r="B124" s="34">
        <f>SEARCH("PM",A124)</f>
        <v>5</v>
      </c>
      <c r="C124" s="34" t="e">
        <f>SEARCH("AM",A124)</f>
        <v>#VALUE!</v>
      </c>
      <c r="D124" s="34">
        <f>IFERROR(B124,C124)</f>
        <v>5</v>
      </c>
      <c r="E124" s="34" t="str">
        <f>IFERROR(MID(A124,D124-5,1)," ")</f>
        <v xml:space="preserve"> </v>
      </c>
      <c r="F124" s="34" t="str">
        <f>MID(A124,IF(E124="1",D124-5,D124-4),IF(E124="1",7,6))</f>
        <v>8:05PM</v>
      </c>
      <c r="G124" s="34" t="str">
        <f>TRIM(SUBSTITUTE(A124,TEXT(M124,"h:mmAM/PM"),""))</f>
        <v>B-I-A 9/Nov</v>
      </c>
      <c r="H124" s="34" t="b">
        <f>OR(LEFT(G124,1)="Y",LEFT(G124,1)="B",LEFT(G124,1)="R")</f>
        <v>1</v>
      </c>
      <c r="I124" s="34" t="str">
        <f>IF(H124,LEFT(G124,FIND(" ",G124)-1),MID(G124,FIND(" ",G124)+1,9))</f>
        <v>B-I-A</v>
      </c>
      <c r="J124" s="34" t="str">
        <f>TRIM(SUBSTITUTE(G124,I124,""))</f>
        <v>9/Nov</v>
      </c>
      <c r="K124" s="34">
        <f>LEFT(J124,2-ISERROR(1*MID(J124,2,1)))*1</f>
        <v>9</v>
      </c>
      <c r="L124" s="34" t="str">
        <f>IF(LEN(I124)=3,I124,LEFT(I124,1)&amp;MID(I124,3,1)&amp;RIGHT(I124,1))</f>
        <v>BIA</v>
      </c>
      <c r="M124" s="42">
        <f>TIMEVALUE(SUBSTITUTE(SUBSTITUTE(F124,"P"," P"),"A"," A"))</f>
        <v>0.83680555555555547</v>
      </c>
      <c r="N124" s="34">
        <f t="shared" si="14"/>
        <v>27</v>
      </c>
      <c r="O124" s="34" t="str">
        <f t="shared" si="15"/>
        <v>BIA27</v>
      </c>
      <c r="P124" s="44">
        <f>INDEX(Workings!$R$14:$R$853,MATCH(O124,Workings!$U$14:$U$853,0))</f>
        <v>0.83333333333333359</v>
      </c>
      <c r="Q124" s="34">
        <f t="shared" si="16"/>
        <v>5</v>
      </c>
      <c r="S124"/>
    </row>
    <row r="125" spans="1:19" ht="15" x14ac:dyDescent="0.25">
      <c r="A125" s="34" t="s">
        <v>1369</v>
      </c>
      <c r="B125" s="34">
        <f>SEARCH("PM",A125)</f>
        <v>11</v>
      </c>
      <c r="C125" s="34" t="e">
        <f>SEARCH("AM",A125)</f>
        <v>#VALUE!</v>
      </c>
      <c r="D125" s="34">
        <f>IFERROR(B125,C125)</f>
        <v>11</v>
      </c>
      <c r="E125" s="34" t="str">
        <f>IFERROR(MID(A125,D125-5,1)," ")</f>
        <v xml:space="preserve"> </v>
      </c>
      <c r="F125" s="34" t="str">
        <f>MID(A125,IF(E125="1",D125-5,D125-4),IF(E125="1",7,6))</f>
        <v>9:01PM</v>
      </c>
      <c r="G125" s="34" t="str">
        <f>TRIM(SUBSTITUTE(A125,TEXT(M125,"h:mmAM/PM"),""))</f>
        <v>9-Nov B:I:A</v>
      </c>
      <c r="H125" s="34" t="b">
        <f>OR(LEFT(G125,1)="Y",LEFT(G125,1)="B",LEFT(G125,1)="R")</f>
        <v>0</v>
      </c>
      <c r="I125" s="34" t="str">
        <f>IF(H125,LEFT(G125,FIND(" ",G125)-1),MID(G125,FIND(" ",G125)+1,9))</f>
        <v>B:I:A</v>
      </c>
      <c r="J125" s="34" t="str">
        <f>TRIM(SUBSTITUTE(G125,I125,""))</f>
        <v>9-Nov</v>
      </c>
      <c r="K125" s="34">
        <f>LEFT(J125,2-ISERROR(1*MID(J125,2,1)))*1</f>
        <v>9</v>
      </c>
      <c r="L125" s="34" t="str">
        <f>IF(LEN(I125)=3,I125,LEFT(I125,1)&amp;MID(I125,3,1)&amp;RIGHT(I125,1))</f>
        <v>BIA</v>
      </c>
      <c r="M125" s="42">
        <f>TIMEVALUE(SUBSTITUTE(SUBSTITUTE(F125,"P"," P"),"A"," A"))</f>
        <v>0.87569444444444444</v>
      </c>
      <c r="N125" s="34">
        <f t="shared" si="14"/>
        <v>28</v>
      </c>
      <c r="O125" s="34" t="str">
        <f t="shared" si="15"/>
        <v>BIA28</v>
      </c>
      <c r="P125" s="44">
        <f>INDEX(Workings!$R$14:$R$853,MATCH(O125,Workings!$U$14:$U$853,0))</f>
        <v>0.87500000000000022</v>
      </c>
      <c r="Q125" s="34">
        <f t="shared" si="16"/>
        <v>1</v>
      </c>
      <c r="S125"/>
    </row>
    <row r="126" spans="1:19" ht="15" x14ac:dyDescent="0.25">
      <c r="A126" s="34" t="s">
        <v>297</v>
      </c>
      <c r="B126" s="34">
        <f>SEARCH("PM",A126)</f>
        <v>18</v>
      </c>
      <c r="C126" s="34" t="e">
        <f>SEARCH("AM",A126)</f>
        <v>#VALUE!</v>
      </c>
      <c r="D126" s="34">
        <f>IFERROR(B126,C126)</f>
        <v>18</v>
      </c>
      <c r="E126" s="34" t="str">
        <f>IFERROR(MID(A126,D126-5,1)," ")</f>
        <v>1</v>
      </c>
      <c r="F126" s="34" t="str">
        <f>MID(A126,IF(E126="1",D126-5,D126-4),IF(E126="1",7,6))</f>
        <v>10:04PM</v>
      </c>
      <c r="G126" s="34" t="str">
        <f>TRIM(SUBSTITUTE(A126,TEXT(M126,"h:mmAM/PM"),""))</f>
        <v>B/I/A 9-Nov</v>
      </c>
      <c r="H126" s="34" t="b">
        <f>OR(LEFT(G126,1)="Y",LEFT(G126,1)="B",LEFT(G126,1)="R")</f>
        <v>1</v>
      </c>
      <c r="I126" s="34" t="str">
        <f>IF(H126,LEFT(G126,FIND(" ",G126)-1),MID(G126,FIND(" ",G126)+1,9))</f>
        <v>B/I/A</v>
      </c>
      <c r="J126" s="34" t="str">
        <f>TRIM(SUBSTITUTE(G126,I126,""))</f>
        <v>9-Nov</v>
      </c>
      <c r="K126" s="34">
        <f>LEFT(J126,2-ISERROR(1*MID(J126,2,1)))*1</f>
        <v>9</v>
      </c>
      <c r="L126" s="34" t="str">
        <f>IF(LEN(I126)=3,I126,LEFT(I126,1)&amp;MID(I126,3,1)&amp;RIGHT(I126,1))</f>
        <v>BIA</v>
      </c>
      <c r="M126" s="42">
        <f>TIMEVALUE(SUBSTITUTE(SUBSTITUTE(F126,"P"," P"),"A"," A"))</f>
        <v>0.9194444444444444</v>
      </c>
      <c r="N126" s="34">
        <f t="shared" si="14"/>
        <v>29</v>
      </c>
      <c r="O126" s="34" t="str">
        <f t="shared" si="15"/>
        <v>BIA29</v>
      </c>
      <c r="P126" s="44">
        <f>INDEX(Workings!$R$14:$R$853,MATCH(O126,Workings!$U$14:$U$853,0))</f>
        <v>0.91666666666666685</v>
      </c>
      <c r="Q126" s="34">
        <f t="shared" si="16"/>
        <v>4</v>
      </c>
      <c r="S126"/>
    </row>
    <row r="127" spans="1:19" ht="15" x14ac:dyDescent="0.25">
      <c r="A127" s="34" t="s">
        <v>2227</v>
      </c>
      <c r="B127" s="34">
        <f>SEARCH("PM",A127)</f>
        <v>18</v>
      </c>
      <c r="C127" s="34" t="e">
        <f>SEARCH("AM",A127)</f>
        <v>#VALUE!</v>
      </c>
      <c r="D127" s="34">
        <f>IFERROR(B127,C127)</f>
        <v>18</v>
      </c>
      <c r="E127" s="34" t="str">
        <f>IFERROR(MID(A127,D127-5,1)," ")</f>
        <v>1</v>
      </c>
      <c r="F127" s="34" t="str">
        <f>MID(A127,IF(E127="1",D127-5,D127-4),IF(E127="1",7,6))</f>
        <v>11:00PM</v>
      </c>
      <c r="G127" s="34" t="str">
        <f>TRIM(SUBSTITUTE(A127,TEXT(M127,"h:mmAM/PM"),""))</f>
        <v>B:I:A 9-Nov</v>
      </c>
      <c r="H127" s="34" t="b">
        <f>OR(LEFT(G127,1)="Y",LEFT(G127,1)="B",LEFT(G127,1)="R")</f>
        <v>1</v>
      </c>
      <c r="I127" s="34" t="str">
        <f>IF(H127,LEFT(G127,FIND(" ",G127)-1),MID(G127,FIND(" ",G127)+1,9))</f>
        <v>B:I:A</v>
      </c>
      <c r="J127" s="34" t="str">
        <f>TRIM(SUBSTITUTE(G127,I127,""))</f>
        <v>9-Nov</v>
      </c>
      <c r="K127" s="34">
        <f>LEFT(J127,2-ISERROR(1*MID(J127,2,1)))*1</f>
        <v>9</v>
      </c>
      <c r="L127" s="34" t="str">
        <f>IF(LEN(I127)=3,I127,LEFT(I127,1)&amp;MID(I127,3,1)&amp;RIGHT(I127,1))</f>
        <v>BIA</v>
      </c>
      <c r="M127" s="42">
        <f>TIMEVALUE(SUBSTITUTE(SUBSTITUTE(F127,"P"," P"),"A"," A"))</f>
        <v>0.95833333333333337</v>
      </c>
      <c r="N127" s="34">
        <f t="shared" si="14"/>
        <v>30</v>
      </c>
      <c r="O127" s="34" t="str">
        <f t="shared" si="15"/>
        <v>BIA30</v>
      </c>
      <c r="P127" s="44">
        <f>INDEX(Workings!$R$14:$R$853,MATCH(O127,Workings!$U$14:$U$853,0))</f>
        <v>0.95833333333333348</v>
      </c>
      <c r="Q127" s="34">
        <f t="shared" si="16"/>
        <v>0</v>
      </c>
      <c r="S127"/>
    </row>
    <row r="128" spans="1:19" ht="15" x14ac:dyDescent="0.25">
      <c r="A128" s="34" t="s">
        <v>976</v>
      </c>
      <c r="B128" s="34" t="e">
        <f>SEARCH("PM",A128)</f>
        <v>#VALUE!</v>
      </c>
      <c r="C128" s="34">
        <f>SEARCH("AM",A128)</f>
        <v>11</v>
      </c>
      <c r="D128" s="34">
        <f>IFERROR(B128,C128)</f>
        <v>11</v>
      </c>
      <c r="E128" s="34" t="str">
        <f>IFERROR(MID(A128,D128-5,1)," ")</f>
        <v xml:space="preserve"> </v>
      </c>
      <c r="F128" s="34" t="str">
        <f>MID(A128,IF(E128="1",D128-5,D128-4),IF(E128="1",7,6))</f>
        <v>7:08AM</v>
      </c>
      <c r="G128" s="34" t="str">
        <f>TRIM(SUBSTITUTE(A128,TEXT(M128,"h:mmAM/PM"),""))</f>
        <v>B-I-A 10/Nov</v>
      </c>
      <c r="H128" s="34" t="b">
        <f>OR(LEFT(G128,1)="Y",LEFT(G128,1)="B",LEFT(G128,1)="R")</f>
        <v>1</v>
      </c>
      <c r="I128" s="34" t="str">
        <f>IF(H128,LEFT(G128,FIND(" ",G128)-1),MID(G128,FIND(" ",G128)+1,9))</f>
        <v>B-I-A</v>
      </c>
      <c r="J128" s="34" t="str">
        <f>TRIM(SUBSTITUTE(G128,I128,""))</f>
        <v>10/Nov</v>
      </c>
      <c r="K128" s="34">
        <f>LEFT(J128,2-ISERROR(1*MID(J128,2,1)))*1</f>
        <v>10</v>
      </c>
      <c r="L128" s="34" t="str">
        <f>IF(LEN(I128)=3,I128,LEFT(I128,1)&amp;MID(I128,3,1)&amp;RIGHT(I128,1))</f>
        <v>BIA</v>
      </c>
      <c r="M128" s="42">
        <f>TIMEVALUE(SUBSTITUTE(SUBSTITUTE(F128,"P"," P"),"A"," A"))</f>
        <v>0.29722222222222222</v>
      </c>
      <c r="N128" s="34">
        <f t="shared" si="14"/>
        <v>1</v>
      </c>
      <c r="O128" s="34" t="str">
        <f t="shared" si="15"/>
        <v>BIA1</v>
      </c>
      <c r="P128" s="44">
        <f>INDEX(Workings!$R$14:$R$853,MATCH(O128,Workings!$U$14:$U$853,0))</f>
        <v>0.29166666666666669</v>
      </c>
      <c r="Q128" s="34">
        <f t="shared" si="16"/>
        <v>8</v>
      </c>
      <c r="S128"/>
    </row>
    <row r="129" spans="1:19" ht="15" x14ac:dyDescent="0.25">
      <c r="A129" s="34" t="s">
        <v>2739</v>
      </c>
      <c r="B129" s="34" t="e">
        <f>SEARCH("PM",A129)</f>
        <v>#VALUE!</v>
      </c>
      <c r="C129" s="34">
        <f>SEARCH("AM",A129)</f>
        <v>5</v>
      </c>
      <c r="D129" s="34">
        <f>IFERROR(B129,C129)</f>
        <v>5</v>
      </c>
      <c r="E129" s="34" t="str">
        <f>IFERROR(MID(A129,D129-5,1)," ")</f>
        <v xml:space="preserve"> </v>
      </c>
      <c r="F129" s="34" t="str">
        <f>MID(A129,IF(E129="1",D129-5,D129-4),IF(E129="1",7,6))</f>
        <v>7:26AM</v>
      </c>
      <c r="G129" s="34" t="str">
        <f>TRIM(SUBSTITUTE(A129,TEXT(M129,"h:mmAM/PM"),""))</f>
        <v>10-Nov B/I/A</v>
      </c>
      <c r="H129" s="34" t="b">
        <f>OR(LEFT(G129,1)="Y",LEFT(G129,1)="B",LEFT(G129,1)="R")</f>
        <v>0</v>
      </c>
      <c r="I129" s="34" t="str">
        <f>IF(H129,LEFT(G129,FIND(" ",G129)-1),MID(G129,FIND(" ",G129)+1,9))</f>
        <v>B/I/A</v>
      </c>
      <c r="J129" s="34" t="str">
        <f>TRIM(SUBSTITUTE(G129,I129,""))</f>
        <v>10-Nov</v>
      </c>
      <c r="K129" s="34">
        <f>LEFT(J129,2-ISERROR(1*MID(J129,2,1)))*1</f>
        <v>10</v>
      </c>
      <c r="L129" s="34" t="str">
        <f>IF(LEN(I129)=3,I129,LEFT(I129,1)&amp;MID(I129,3,1)&amp;RIGHT(I129,1))</f>
        <v>BIA</v>
      </c>
      <c r="M129" s="42">
        <f>TIMEVALUE(SUBSTITUTE(SUBSTITUTE(F129,"P"," P"),"A"," A"))</f>
        <v>0.30972222222222223</v>
      </c>
      <c r="N129" s="34">
        <f t="shared" si="14"/>
        <v>2</v>
      </c>
      <c r="O129" s="34" t="str">
        <f t="shared" si="15"/>
        <v>BIA2</v>
      </c>
      <c r="P129" s="44">
        <f>INDEX(Workings!$R$14:$R$853,MATCH(O129,Workings!$U$14:$U$853,0))</f>
        <v>0.30555555555555558</v>
      </c>
      <c r="Q129" s="34">
        <f t="shared" si="16"/>
        <v>6</v>
      </c>
      <c r="S129"/>
    </row>
    <row r="130" spans="1:19" ht="15" x14ac:dyDescent="0.25">
      <c r="A130" s="34" t="s">
        <v>1438</v>
      </c>
      <c r="B130" s="34" t="e">
        <f>SEARCH("PM",A130)</f>
        <v>#VALUE!</v>
      </c>
      <c r="C130" s="34">
        <f>SEARCH("AM",A130)</f>
        <v>5</v>
      </c>
      <c r="D130" s="34">
        <f>IFERROR(B130,C130)</f>
        <v>5</v>
      </c>
      <c r="E130" s="34" t="str">
        <f>IFERROR(MID(A130,D130-5,1)," ")</f>
        <v xml:space="preserve"> </v>
      </c>
      <c r="F130" s="34" t="str">
        <f>MID(A130,IF(E130="1",D130-5,D130-4),IF(E130="1",7,6))</f>
        <v>7:48AM</v>
      </c>
      <c r="G130" s="34" t="str">
        <f>TRIM(SUBSTITUTE(A130,TEXT(M130,"h:mmAM/PM"),""))</f>
        <v>10/Nov BIA</v>
      </c>
      <c r="H130" s="34" t="b">
        <f>OR(LEFT(G130,1)="Y",LEFT(G130,1)="B",LEFT(G130,1)="R")</f>
        <v>0</v>
      </c>
      <c r="I130" s="34" t="str">
        <f>IF(H130,LEFT(G130,FIND(" ",G130)-1),MID(G130,FIND(" ",G130)+1,9))</f>
        <v>BIA</v>
      </c>
      <c r="J130" s="34" t="str">
        <f>TRIM(SUBSTITUTE(G130,I130,""))</f>
        <v>10/Nov</v>
      </c>
      <c r="K130" s="34">
        <f>LEFT(J130,2-ISERROR(1*MID(J130,2,1)))*1</f>
        <v>10</v>
      </c>
      <c r="L130" s="34" t="str">
        <f>IF(LEN(I130)=3,I130,LEFT(I130,1)&amp;MID(I130,3,1)&amp;RIGHT(I130,1))</f>
        <v>BIA</v>
      </c>
      <c r="M130" s="42">
        <f>TIMEVALUE(SUBSTITUTE(SUBSTITUTE(F130,"P"," P"),"A"," A"))</f>
        <v>0.32500000000000001</v>
      </c>
      <c r="N130" s="34">
        <f t="shared" si="14"/>
        <v>3</v>
      </c>
      <c r="O130" s="34" t="str">
        <f t="shared" si="15"/>
        <v>BIA3</v>
      </c>
      <c r="P130" s="44">
        <f>INDEX(Workings!$R$14:$R$853,MATCH(O130,Workings!$U$14:$U$853,0))</f>
        <v>0.31944444444444448</v>
      </c>
      <c r="Q130" s="34">
        <f t="shared" si="16"/>
        <v>8</v>
      </c>
      <c r="S130"/>
    </row>
    <row r="131" spans="1:19" ht="15" x14ac:dyDescent="0.25">
      <c r="A131" s="34" t="s">
        <v>2733</v>
      </c>
      <c r="B131" s="34" t="e">
        <f>SEARCH("PM",A131)</f>
        <v>#VALUE!</v>
      </c>
      <c r="C131" s="34">
        <f>SEARCH("AM",A131)</f>
        <v>5</v>
      </c>
      <c r="D131" s="34">
        <f>IFERROR(B131,C131)</f>
        <v>5</v>
      </c>
      <c r="E131" s="34" t="str">
        <f>IFERROR(MID(A131,D131-5,1)," ")</f>
        <v xml:space="preserve"> </v>
      </c>
      <c r="F131" s="34" t="str">
        <f>MID(A131,IF(E131="1",D131-5,D131-4),IF(E131="1",7,6))</f>
        <v>8:08AM</v>
      </c>
      <c r="G131" s="34" t="str">
        <f>TRIM(SUBSTITUTE(A131,TEXT(M131,"h:mmAM/PM"),""))</f>
        <v>B-I-A 10-Nov</v>
      </c>
      <c r="H131" s="34" t="b">
        <f>OR(LEFT(G131,1)="Y",LEFT(G131,1)="B",LEFT(G131,1)="R")</f>
        <v>1</v>
      </c>
      <c r="I131" s="34" t="str">
        <f>IF(H131,LEFT(G131,FIND(" ",G131)-1),MID(G131,FIND(" ",G131)+1,9))</f>
        <v>B-I-A</v>
      </c>
      <c r="J131" s="34" t="str">
        <f>TRIM(SUBSTITUTE(G131,I131,""))</f>
        <v>10-Nov</v>
      </c>
      <c r="K131" s="34">
        <f>LEFT(J131,2-ISERROR(1*MID(J131,2,1)))*1</f>
        <v>10</v>
      </c>
      <c r="L131" s="34" t="str">
        <f>IF(LEN(I131)=3,I131,LEFT(I131,1)&amp;MID(I131,3,1)&amp;RIGHT(I131,1))</f>
        <v>BIA</v>
      </c>
      <c r="M131" s="42">
        <f>TIMEVALUE(SUBSTITUTE(SUBSTITUTE(F131,"P"," P"),"A"," A"))</f>
        <v>0.33888888888888885</v>
      </c>
      <c r="N131" s="34">
        <f t="shared" si="14"/>
        <v>4</v>
      </c>
      <c r="O131" s="34" t="str">
        <f t="shared" si="15"/>
        <v>BIA4</v>
      </c>
      <c r="P131" s="44">
        <f>INDEX(Workings!$R$14:$R$853,MATCH(O131,Workings!$U$14:$U$853,0))</f>
        <v>0.33333333333333337</v>
      </c>
      <c r="Q131" s="34">
        <f t="shared" si="16"/>
        <v>8</v>
      </c>
      <c r="S131"/>
    </row>
    <row r="132" spans="1:19" ht="15" x14ac:dyDescent="0.25">
      <c r="A132" s="34" t="s">
        <v>3055</v>
      </c>
      <c r="B132" s="34" t="e">
        <f>SEARCH("PM",A132)</f>
        <v>#VALUE!</v>
      </c>
      <c r="C132" s="34">
        <f>SEARCH("AM",A132)</f>
        <v>5</v>
      </c>
      <c r="D132" s="34">
        <f>IFERROR(B132,C132)</f>
        <v>5</v>
      </c>
      <c r="E132" s="34" t="str">
        <f>IFERROR(MID(A132,D132-5,1)," ")</f>
        <v xml:space="preserve"> </v>
      </c>
      <c r="F132" s="34" t="str">
        <f>MID(A132,IF(E132="1",D132-5,D132-4),IF(E132="1",7,6))</f>
        <v>8:23AM</v>
      </c>
      <c r="G132" s="34" t="str">
        <f>TRIM(SUBSTITUTE(A132,TEXT(M132,"h:mmAM/PM"),""))</f>
        <v>B:I:A 10-Nov</v>
      </c>
      <c r="H132" s="34" t="b">
        <f>OR(LEFT(G132,1)="Y",LEFT(G132,1)="B",LEFT(G132,1)="R")</f>
        <v>1</v>
      </c>
      <c r="I132" s="34" t="str">
        <f>IF(H132,LEFT(G132,FIND(" ",G132)-1),MID(G132,FIND(" ",G132)+1,9))</f>
        <v>B:I:A</v>
      </c>
      <c r="J132" s="34" t="str">
        <f>TRIM(SUBSTITUTE(G132,I132,""))</f>
        <v>10-Nov</v>
      </c>
      <c r="K132" s="34">
        <f>LEFT(J132,2-ISERROR(1*MID(J132,2,1)))*1</f>
        <v>10</v>
      </c>
      <c r="L132" s="34" t="str">
        <f>IF(LEN(I132)=3,I132,LEFT(I132,1)&amp;MID(I132,3,1)&amp;RIGHT(I132,1))</f>
        <v>BIA</v>
      </c>
      <c r="M132" s="42">
        <f>TIMEVALUE(SUBSTITUTE(SUBSTITUTE(F132,"P"," P"),"A"," A"))</f>
        <v>0.34930555555555554</v>
      </c>
      <c r="N132" s="34">
        <f t="shared" si="14"/>
        <v>5</v>
      </c>
      <c r="O132" s="34" t="str">
        <f t="shared" si="15"/>
        <v>BIA5</v>
      </c>
      <c r="P132" s="44">
        <f>INDEX(Workings!$R$14:$R$853,MATCH(O132,Workings!$U$14:$U$853,0))</f>
        <v>0.34722222222222227</v>
      </c>
      <c r="Q132" s="34">
        <f t="shared" si="16"/>
        <v>3</v>
      </c>
      <c r="S132"/>
    </row>
    <row r="133" spans="1:19" ht="15" x14ac:dyDescent="0.25">
      <c r="A133" s="34" t="s">
        <v>2364</v>
      </c>
      <c r="B133" s="34" t="e">
        <f>SEARCH("PM",A133)</f>
        <v>#VALUE!</v>
      </c>
      <c r="C133" s="34">
        <f>SEARCH("AM",A133)</f>
        <v>12</v>
      </c>
      <c r="D133" s="34">
        <f>IFERROR(B133,C133)</f>
        <v>12</v>
      </c>
      <c r="E133" s="34" t="str">
        <f>IFERROR(MID(A133,D133-5,1)," ")</f>
        <v xml:space="preserve"> </v>
      </c>
      <c r="F133" s="34" t="str">
        <f>MID(A133,IF(E133="1",D133-5,D133-4),IF(E133="1",7,6))</f>
        <v>8:41AM</v>
      </c>
      <c r="G133" s="34" t="str">
        <f>TRIM(SUBSTITUTE(A133,TEXT(M133,"h:mmAM/PM"),""))</f>
        <v>10/Nov B/I/A</v>
      </c>
      <c r="H133" s="34" t="b">
        <f>OR(LEFT(G133,1)="Y",LEFT(G133,1)="B",LEFT(G133,1)="R")</f>
        <v>0</v>
      </c>
      <c r="I133" s="34" t="str">
        <f>IF(H133,LEFT(G133,FIND(" ",G133)-1),MID(G133,FIND(" ",G133)+1,9))</f>
        <v>B/I/A</v>
      </c>
      <c r="J133" s="34" t="str">
        <f>TRIM(SUBSTITUTE(G133,I133,""))</f>
        <v>10/Nov</v>
      </c>
      <c r="K133" s="34">
        <f>LEFT(J133,2-ISERROR(1*MID(J133,2,1)))*1</f>
        <v>10</v>
      </c>
      <c r="L133" s="34" t="str">
        <f>IF(LEN(I133)=3,I133,LEFT(I133,1)&amp;MID(I133,3,1)&amp;RIGHT(I133,1))</f>
        <v>BIA</v>
      </c>
      <c r="M133" s="42">
        <f>TIMEVALUE(SUBSTITUTE(SUBSTITUTE(F133,"P"," P"),"A"," A"))</f>
        <v>0.36180555555555555</v>
      </c>
      <c r="N133" s="34">
        <f t="shared" si="14"/>
        <v>6</v>
      </c>
      <c r="O133" s="34" t="str">
        <f t="shared" si="15"/>
        <v>BIA6</v>
      </c>
      <c r="P133" s="44">
        <f>INDEX(Workings!$R$14:$R$853,MATCH(O133,Workings!$U$14:$U$853,0))</f>
        <v>0.36111111111111116</v>
      </c>
      <c r="Q133" s="34">
        <f t="shared" si="16"/>
        <v>1</v>
      </c>
      <c r="S133"/>
    </row>
    <row r="134" spans="1:19" ht="15" x14ac:dyDescent="0.25">
      <c r="A134" s="34" t="s">
        <v>1306</v>
      </c>
      <c r="B134" s="34" t="e">
        <f>SEARCH("PM",A134)</f>
        <v>#VALUE!</v>
      </c>
      <c r="C134" s="34">
        <f>SEARCH("AM",A134)</f>
        <v>5</v>
      </c>
      <c r="D134" s="34">
        <f>IFERROR(B134,C134)</f>
        <v>5</v>
      </c>
      <c r="E134" s="34" t="str">
        <f>IFERROR(MID(A134,D134-5,1)," ")</f>
        <v xml:space="preserve"> </v>
      </c>
      <c r="F134" s="34" t="str">
        <f>MID(A134,IF(E134="1",D134-5,D134-4),IF(E134="1",7,6))</f>
        <v>8:59AM</v>
      </c>
      <c r="G134" s="34" t="str">
        <f>TRIM(SUBSTITUTE(A134,TEXT(M134,"h:mmAM/PM"),""))</f>
        <v>10/Nov B/I/A</v>
      </c>
      <c r="H134" s="34" t="b">
        <f>OR(LEFT(G134,1)="Y",LEFT(G134,1)="B",LEFT(G134,1)="R")</f>
        <v>0</v>
      </c>
      <c r="I134" s="34" t="str">
        <f>IF(H134,LEFT(G134,FIND(" ",G134)-1),MID(G134,FIND(" ",G134)+1,9))</f>
        <v>B/I/A</v>
      </c>
      <c r="J134" s="34" t="str">
        <f>TRIM(SUBSTITUTE(G134,I134,""))</f>
        <v>10/Nov</v>
      </c>
      <c r="K134" s="34">
        <f>LEFT(J134,2-ISERROR(1*MID(J134,2,1)))*1</f>
        <v>10</v>
      </c>
      <c r="L134" s="34" t="str">
        <f>IF(LEN(I134)=3,I134,LEFT(I134,1)&amp;MID(I134,3,1)&amp;RIGHT(I134,1))</f>
        <v>BIA</v>
      </c>
      <c r="M134" s="42">
        <f>TIMEVALUE(SUBSTITUTE(SUBSTITUTE(F134,"P"," P"),"A"," A"))</f>
        <v>0.3743055555555555</v>
      </c>
      <c r="N134" s="34">
        <f t="shared" si="14"/>
        <v>7</v>
      </c>
      <c r="O134" s="34" t="str">
        <f t="shared" si="15"/>
        <v>BIA7</v>
      </c>
      <c r="P134" s="44">
        <f>INDEX(Workings!$R$14:$R$853,MATCH(O134,Workings!$U$14:$U$853,0))</f>
        <v>0.37500000000000006</v>
      </c>
      <c r="Q134" s="34">
        <f t="shared" si="16"/>
        <v>-1</v>
      </c>
      <c r="S134"/>
    </row>
    <row r="135" spans="1:19" ht="15" x14ac:dyDescent="0.25">
      <c r="A135" s="34" t="s">
        <v>2566</v>
      </c>
      <c r="B135" s="34" t="e">
        <f>SEARCH("PM",A135)</f>
        <v>#VALUE!</v>
      </c>
      <c r="C135" s="34">
        <f>SEARCH("AM",A135)</f>
        <v>12</v>
      </c>
      <c r="D135" s="34">
        <f>IFERROR(B135,C135)</f>
        <v>12</v>
      </c>
      <c r="E135" s="34" t="str">
        <f>IFERROR(MID(A135,D135-5,1)," ")</f>
        <v xml:space="preserve"> </v>
      </c>
      <c r="F135" s="34" t="str">
        <f>MID(A135,IF(E135="1",D135-5,D135-4),IF(E135="1",7,6))</f>
        <v>9:35AM</v>
      </c>
      <c r="G135" s="34" t="str">
        <f>TRIM(SUBSTITUTE(A135,TEXT(M135,"h:mmAM/PM"),""))</f>
        <v>10-Nov BIA</v>
      </c>
      <c r="H135" s="34" t="b">
        <f>OR(LEFT(G135,1)="Y",LEFT(G135,1)="B",LEFT(G135,1)="R")</f>
        <v>0</v>
      </c>
      <c r="I135" s="34" t="str">
        <f>IF(H135,LEFT(G135,FIND(" ",G135)-1),MID(G135,FIND(" ",G135)+1,9))</f>
        <v>BIA</v>
      </c>
      <c r="J135" s="34" t="str">
        <f>TRIM(SUBSTITUTE(G135,I135,""))</f>
        <v>10-Nov</v>
      </c>
      <c r="K135" s="34">
        <f>LEFT(J135,2-ISERROR(1*MID(J135,2,1)))*1</f>
        <v>10</v>
      </c>
      <c r="L135" s="34" t="str">
        <f>IF(LEN(I135)=3,I135,LEFT(I135,1)&amp;MID(I135,3,1)&amp;RIGHT(I135,1))</f>
        <v>BIA</v>
      </c>
      <c r="M135" s="42">
        <f>TIMEVALUE(SUBSTITUTE(SUBSTITUTE(F135,"P"," P"),"A"," A"))</f>
        <v>0.39930555555555558</v>
      </c>
      <c r="N135" s="34">
        <f t="shared" si="14"/>
        <v>8</v>
      </c>
      <c r="O135" s="34" t="str">
        <f t="shared" si="15"/>
        <v>BIA8</v>
      </c>
      <c r="P135" s="44">
        <f>INDEX(Workings!$R$14:$R$853,MATCH(O135,Workings!$U$14:$U$853,0))</f>
        <v>0.39583333333333337</v>
      </c>
      <c r="Q135" s="34">
        <f t="shared" si="16"/>
        <v>5</v>
      </c>
      <c r="S135"/>
    </row>
    <row r="136" spans="1:19" ht="15" x14ac:dyDescent="0.25">
      <c r="A136" s="34" t="s">
        <v>474</v>
      </c>
      <c r="B136" s="34" t="e">
        <f>SEARCH("PM",A136)</f>
        <v>#VALUE!</v>
      </c>
      <c r="C136" s="34">
        <f>SEARCH("AM",A136)</f>
        <v>13</v>
      </c>
      <c r="D136" s="34">
        <f>IFERROR(B136,C136)</f>
        <v>13</v>
      </c>
      <c r="E136" s="34" t="str">
        <f>IFERROR(MID(A136,D136-5,1)," ")</f>
        <v>1</v>
      </c>
      <c r="F136" s="34" t="str">
        <f>MID(A136,IF(E136="1",D136-5,D136-4),IF(E136="1",7,6))</f>
        <v>10:03AM</v>
      </c>
      <c r="G136" s="34" t="str">
        <f>TRIM(SUBSTITUTE(A136,TEXT(M136,"h:mmAM/PM"),""))</f>
        <v>10-Nov B-I-A</v>
      </c>
      <c r="H136" s="34" t="b">
        <f>OR(LEFT(G136,1)="Y",LEFT(G136,1)="B",LEFT(G136,1)="R")</f>
        <v>0</v>
      </c>
      <c r="I136" s="34" t="str">
        <f>IF(H136,LEFT(G136,FIND(" ",G136)-1),MID(G136,FIND(" ",G136)+1,9))</f>
        <v>B-I-A</v>
      </c>
      <c r="J136" s="34" t="str">
        <f>TRIM(SUBSTITUTE(G136,I136,""))</f>
        <v>10-Nov</v>
      </c>
      <c r="K136" s="34">
        <f>LEFT(J136,2-ISERROR(1*MID(J136,2,1)))*1</f>
        <v>10</v>
      </c>
      <c r="L136" s="34" t="str">
        <f>IF(LEN(I136)=3,I136,LEFT(I136,1)&amp;MID(I136,3,1)&amp;RIGHT(I136,1))</f>
        <v>BIA</v>
      </c>
      <c r="M136" s="42">
        <f>TIMEVALUE(SUBSTITUTE(SUBSTITUTE(F136,"P"," P"),"A"," A"))</f>
        <v>0.41875000000000001</v>
      </c>
      <c r="N136" s="34">
        <f t="shared" si="14"/>
        <v>9</v>
      </c>
      <c r="O136" s="34" t="str">
        <f t="shared" si="15"/>
        <v>BIA9</v>
      </c>
      <c r="P136" s="44">
        <f>INDEX(Workings!$R$14:$R$853,MATCH(O136,Workings!$U$14:$U$853,0))</f>
        <v>0.41666666666666669</v>
      </c>
      <c r="Q136" s="34">
        <f t="shared" si="16"/>
        <v>3</v>
      </c>
      <c r="S136"/>
    </row>
    <row r="137" spans="1:19" ht="15" x14ac:dyDescent="0.25">
      <c r="A137" s="34" t="s">
        <v>2648</v>
      </c>
      <c r="B137" s="34" t="e">
        <f>SEARCH("PM",A137)</f>
        <v>#VALUE!</v>
      </c>
      <c r="C137" s="34">
        <f>SEARCH("AM",A137)</f>
        <v>6</v>
      </c>
      <c r="D137" s="34">
        <f>IFERROR(B137,C137)</f>
        <v>6</v>
      </c>
      <c r="E137" s="34" t="str">
        <f>IFERROR(MID(A137,D137-5,1)," ")</f>
        <v>1</v>
      </c>
      <c r="F137" s="34" t="str">
        <f>MID(A137,IF(E137="1",D137-5,D137-4),IF(E137="1",7,6))</f>
        <v>10:32AM</v>
      </c>
      <c r="G137" s="34" t="str">
        <f>TRIM(SUBSTITUTE(A137,TEXT(M137,"h:mmAM/PM"),""))</f>
        <v>B/I/A 10/Nov</v>
      </c>
      <c r="H137" s="34" t="b">
        <f>OR(LEFT(G137,1)="Y",LEFT(G137,1)="B",LEFT(G137,1)="R")</f>
        <v>1</v>
      </c>
      <c r="I137" s="34" t="str">
        <f>IF(H137,LEFT(G137,FIND(" ",G137)-1),MID(G137,FIND(" ",G137)+1,9))</f>
        <v>B/I/A</v>
      </c>
      <c r="J137" s="34" t="str">
        <f>TRIM(SUBSTITUTE(G137,I137,""))</f>
        <v>10/Nov</v>
      </c>
      <c r="K137" s="34">
        <f>LEFT(J137,2-ISERROR(1*MID(J137,2,1)))*1</f>
        <v>10</v>
      </c>
      <c r="L137" s="34" t="str">
        <f>IF(LEN(I137)=3,I137,LEFT(I137,1)&amp;MID(I137,3,1)&amp;RIGHT(I137,1))</f>
        <v>BIA</v>
      </c>
      <c r="M137" s="42">
        <f>TIMEVALUE(SUBSTITUTE(SUBSTITUTE(F137,"P"," P"),"A"," A"))</f>
        <v>0.43888888888888888</v>
      </c>
      <c r="N137" s="34">
        <f t="shared" ref="N137:N200" si="17">1+(L137=L136)*(K137=K136)*N136</f>
        <v>10</v>
      </c>
      <c r="O137" s="34" t="str">
        <f t="shared" ref="O137:O200" si="18">L137&amp;N137</f>
        <v>BIA10</v>
      </c>
      <c r="P137" s="44">
        <f>INDEX(Workings!$R$14:$R$853,MATCH(O137,Workings!$U$14:$U$853,0))</f>
        <v>0.4375</v>
      </c>
      <c r="Q137" s="34">
        <f t="shared" ref="Q137:Q200" si="19">ROUND((M137-P137)*60*24,5)</f>
        <v>2</v>
      </c>
      <c r="S137"/>
    </row>
    <row r="138" spans="1:19" ht="15" x14ac:dyDescent="0.25">
      <c r="A138" s="34" t="s">
        <v>1649</v>
      </c>
      <c r="B138" s="34" t="e">
        <f>SEARCH("PM",A138)</f>
        <v>#VALUE!</v>
      </c>
      <c r="C138" s="34">
        <f>SEARCH("AM",A138)</f>
        <v>6</v>
      </c>
      <c r="D138" s="34">
        <f>IFERROR(B138,C138)</f>
        <v>6</v>
      </c>
      <c r="E138" s="34" t="str">
        <f>IFERROR(MID(A138,D138-5,1)," ")</f>
        <v>1</v>
      </c>
      <c r="F138" s="34" t="str">
        <f>MID(A138,IF(E138="1",D138-5,D138-4),IF(E138="1",7,6))</f>
        <v>11:02AM</v>
      </c>
      <c r="G138" s="34" t="str">
        <f>TRIM(SUBSTITUTE(A138,TEXT(M138,"h:mmAM/PM"),""))</f>
        <v>10/Nov B-I-A</v>
      </c>
      <c r="H138" s="34" t="b">
        <f>OR(LEFT(G138,1)="Y",LEFT(G138,1)="B",LEFT(G138,1)="R")</f>
        <v>0</v>
      </c>
      <c r="I138" s="34" t="str">
        <f>IF(H138,LEFT(G138,FIND(" ",G138)-1),MID(G138,FIND(" ",G138)+1,9))</f>
        <v>B-I-A</v>
      </c>
      <c r="J138" s="34" t="str">
        <f>TRIM(SUBSTITUTE(G138,I138,""))</f>
        <v>10/Nov</v>
      </c>
      <c r="K138" s="34">
        <f>LEFT(J138,2-ISERROR(1*MID(J138,2,1)))*1</f>
        <v>10</v>
      </c>
      <c r="L138" s="34" t="str">
        <f>IF(LEN(I138)=3,I138,LEFT(I138,1)&amp;MID(I138,3,1)&amp;RIGHT(I138,1))</f>
        <v>BIA</v>
      </c>
      <c r="M138" s="42">
        <f>TIMEVALUE(SUBSTITUTE(SUBSTITUTE(F138,"P"," P"),"A"," A"))</f>
        <v>0.4597222222222222</v>
      </c>
      <c r="N138" s="34">
        <f t="shared" si="17"/>
        <v>11</v>
      </c>
      <c r="O138" s="34" t="str">
        <f t="shared" si="18"/>
        <v>BIA11</v>
      </c>
      <c r="P138" s="44">
        <f>INDEX(Workings!$R$14:$R$853,MATCH(O138,Workings!$U$14:$U$853,0))</f>
        <v>0.45833333333333331</v>
      </c>
      <c r="Q138" s="34">
        <f t="shared" si="19"/>
        <v>2</v>
      </c>
      <c r="S138"/>
    </row>
    <row r="139" spans="1:19" ht="15" x14ac:dyDescent="0.25">
      <c r="A139" s="34" t="s">
        <v>1512</v>
      </c>
      <c r="B139" s="34" t="e">
        <f>SEARCH("PM",A139)</f>
        <v>#VALUE!</v>
      </c>
      <c r="C139" s="34">
        <f>SEARCH("AM",A139)</f>
        <v>12</v>
      </c>
      <c r="D139" s="34">
        <f>IFERROR(B139,C139)</f>
        <v>12</v>
      </c>
      <c r="E139" s="34" t="str">
        <f>IFERROR(MID(A139,D139-5,1)," ")</f>
        <v>1</v>
      </c>
      <c r="F139" s="34" t="str">
        <f>MID(A139,IF(E139="1",D139-5,D139-4),IF(E139="1",7,6))</f>
        <v>11:33AM</v>
      </c>
      <c r="G139" s="34" t="str">
        <f>TRIM(SUBSTITUTE(A139,TEXT(M139,"h:mmAM/PM"),""))</f>
        <v>B-I-A 10-Nov</v>
      </c>
      <c r="H139" s="34" t="b">
        <f>OR(LEFT(G139,1)="Y",LEFT(G139,1)="B",LEFT(G139,1)="R")</f>
        <v>1</v>
      </c>
      <c r="I139" s="34" t="str">
        <f>IF(H139,LEFT(G139,FIND(" ",G139)-1),MID(G139,FIND(" ",G139)+1,9))</f>
        <v>B-I-A</v>
      </c>
      <c r="J139" s="34" t="str">
        <f>TRIM(SUBSTITUTE(G139,I139,""))</f>
        <v>10-Nov</v>
      </c>
      <c r="K139" s="34">
        <f>LEFT(J139,2-ISERROR(1*MID(J139,2,1)))*1</f>
        <v>10</v>
      </c>
      <c r="L139" s="34" t="str">
        <f>IF(LEN(I139)=3,I139,LEFT(I139,1)&amp;MID(I139,3,1)&amp;RIGHT(I139,1))</f>
        <v>BIA</v>
      </c>
      <c r="M139" s="42">
        <f>TIMEVALUE(SUBSTITUTE(SUBSTITUTE(F139,"P"," P"),"A"," A"))</f>
        <v>0.48125000000000001</v>
      </c>
      <c r="N139" s="34">
        <f t="shared" si="17"/>
        <v>12</v>
      </c>
      <c r="O139" s="34" t="str">
        <f t="shared" si="18"/>
        <v>BIA12</v>
      </c>
      <c r="P139" s="44">
        <f>INDEX(Workings!$R$14:$R$853,MATCH(O139,Workings!$U$14:$U$853,0))</f>
        <v>0.47916666666666663</v>
      </c>
      <c r="Q139" s="34">
        <f t="shared" si="19"/>
        <v>3</v>
      </c>
      <c r="S139"/>
    </row>
    <row r="140" spans="1:19" ht="15" x14ac:dyDescent="0.25">
      <c r="A140" s="34" t="s">
        <v>4023</v>
      </c>
      <c r="B140" s="34">
        <f>SEARCH("PM",A140)</f>
        <v>12</v>
      </c>
      <c r="C140" s="34" t="e">
        <f>SEARCH("AM",A140)</f>
        <v>#VALUE!</v>
      </c>
      <c r="D140" s="34">
        <f>IFERROR(B140,C140)</f>
        <v>12</v>
      </c>
      <c r="E140" s="34" t="str">
        <f>IFERROR(MID(A140,D140-5,1)," ")</f>
        <v>1</v>
      </c>
      <c r="F140" s="34" t="str">
        <f>MID(A140,IF(E140="1",D140-5,D140-4),IF(E140="1",7,6))</f>
        <v>12:02PM</v>
      </c>
      <c r="G140" s="34" t="str">
        <f>TRIM(SUBSTITUTE(A140,TEXT(M140,"h:mmAM/PM"),""))</f>
        <v>B-I-A 10-Nov</v>
      </c>
      <c r="H140" s="34" t="b">
        <f>OR(LEFT(G140,1)="Y",LEFT(G140,1)="B",LEFT(G140,1)="R")</f>
        <v>1</v>
      </c>
      <c r="I140" s="34" t="str">
        <f>IF(H140,LEFT(G140,FIND(" ",G140)-1),MID(G140,FIND(" ",G140)+1,9))</f>
        <v>B-I-A</v>
      </c>
      <c r="J140" s="34" t="str">
        <f>TRIM(SUBSTITUTE(G140,I140,""))</f>
        <v>10-Nov</v>
      </c>
      <c r="K140" s="34">
        <f>LEFT(J140,2-ISERROR(1*MID(J140,2,1)))*1</f>
        <v>10</v>
      </c>
      <c r="L140" s="34" t="str">
        <f>IF(LEN(I140)=3,I140,LEFT(I140,1)&amp;MID(I140,3,1)&amp;RIGHT(I140,1))</f>
        <v>BIA</v>
      </c>
      <c r="M140" s="42">
        <f>TIMEVALUE(SUBSTITUTE(SUBSTITUTE(F140,"P"," P"),"A"," A"))</f>
        <v>0.50138888888888888</v>
      </c>
      <c r="N140" s="34">
        <f t="shared" si="17"/>
        <v>13</v>
      </c>
      <c r="O140" s="34" t="str">
        <f t="shared" si="18"/>
        <v>BIA13</v>
      </c>
      <c r="P140" s="44">
        <f>INDEX(Workings!$R$14:$R$853,MATCH(O140,Workings!$U$14:$U$853,0))</f>
        <v>0.49999999999999994</v>
      </c>
      <c r="Q140" s="34">
        <f t="shared" si="19"/>
        <v>2</v>
      </c>
      <c r="S140"/>
    </row>
    <row r="141" spans="1:19" ht="15" x14ac:dyDescent="0.25">
      <c r="A141" s="34" t="s">
        <v>2153</v>
      </c>
      <c r="B141" s="34">
        <f>SEARCH("PM",A141)</f>
        <v>6</v>
      </c>
      <c r="C141" s="34" t="e">
        <f>SEARCH("AM",A141)</f>
        <v>#VALUE!</v>
      </c>
      <c r="D141" s="34">
        <f>IFERROR(B141,C141)</f>
        <v>6</v>
      </c>
      <c r="E141" s="34" t="str">
        <f>IFERROR(MID(A141,D141-5,1)," ")</f>
        <v>1</v>
      </c>
      <c r="F141" s="34" t="str">
        <f>MID(A141,IF(E141="1",D141-5,D141-4),IF(E141="1",7,6))</f>
        <v>12:29PM</v>
      </c>
      <c r="G141" s="34" t="str">
        <f>TRIM(SUBSTITUTE(A141,TEXT(M141,"h:mmAM/PM"),""))</f>
        <v>10-Nov B:I:A</v>
      </c>
      <c r="H141" s="34" t="b">
        <f>OR(LEFT(G141,1)="Y",LEFT(G141,1)="B",LEFT(G141,1)="R")</f>
        <v>0</v>
      </c>
      <c r="I141" s="34" t="str">
        <f>IF(H141,LEFT(G141,FIND(" ",G141)-1),MID(G141,FIND(" ",G141)+1,9))</f>
        <v>B:I:A</v>
      </c>
      <c r="J141" s="34" t="str">
        <f>TRIM(SUBSTITUTE(G141,I141,""))</f>
        <v>10-Nov</v>
      </c>
      <c r="K141" s="34">
        <f>LEFT(J141,2-ISERROR(1*MID(J141,2,1)))*1</f>
        <v>10</v>
      </c>
      <c r="L141" s="34" t="str">
        <f>IF(LEN(I141)=3,I141,LEFT(I141,1)&amp;MID(I141,3,1)&amp;RIGHT(I141,1))</f>
        <v>BIA</v>
      </c>
      <c r="M141" s="42">
        <f>TIMEVALUE(SUBSTITUTE(SUBSTITUTE(F141,"P"," P"),"A"," A"))</f>
        <v>0.52013888888888882</v>
      </c>
      <c r="N141" s="34">
        <f t="shared" si="17"/>
        <v>14</v>
      </c>
      <c r="O141" s="34" t="str">
        <f t="shared" si="18"/>
        <v>BIA14</v>
      </c>
      <c r="P141" s="44">
        <f>INDEX(Workings!$R$14:$R$853,MATCH(O141,Workings!$U$14:$U$853,0))</f>
        <v>0.52083333333333326</v>
      </c>
      <c r="Q141" s="34">
        <f t="shared" si="19"/>
        <v>-1</v>
      </c>
      <c r="S141"/>
    </row>
    <row r="142" spans="1:19" ht="15" x14ac:dyDescent="0.25">
      <c r="A142" s="34" t="s">
        <v>3691</v>
      </c>
      <c r="B142" s="34">
        <f>SEARCH("PM",A142)</f>
        <v>18</v>
      </c>
      <c r="C142" s="34" t="e">
        <f>SEARCH("AM",A142)</f>
        <v>#VALUE!</v>
      </c>
      <c r="D142" s="34">
        <f>IFERROR(B142,C142)</f>
        <v>18</v>
      </c>
      <c r="E142" s="34" t="str">
        <f>IFERROR(MID(A142,D142-5,1)," ")</f>
        <v xml:space="preserve"> </v>
      </c>
      <c r="F142" s="34" t="str">
        <f>MID(A142,IF(E142="1",D142-5,D142-4),IF(E142="1",7,6))</f>
        <v>1:03PM</v>
      </c>
      <c r="G142" s="34" t="str">
        <f>TRIM(SUBSTITUTE(A142,TEXT(M142,"h:mmAM/PM"),""))</f>
        <v>B/I/A 10-Nov</v>
      </c>
      <c r="H142" s="34" t="b">
        <f>OR(LEFT(G142,1)="Y",LEFT(G142,1)="B",LEFT(G142,1)="R")</f>
        <v>1</v>
      </c>
      <c r="I142" s="34" t="str">
        <f>IF(H142,LEFT(G142,FIND(" ",G142)-1),MID(G142,FIND(" ",G142)+1,9))</f>
        <v>B/I/A</v>
      </c>
      <c r="J142" s="34" t="str">
        <f>TRIM(SUBSTITUTE(G142,I142,""))</f>
        <v>10-Nov</v>
      </c>
      <c r="K142" s="34">
        <f>LEFT(J142,2-ISERROR(1*MID(J142,2,1)))*1</f>
        <v>10</v>
      </c>
      <c r="L142" s="34" t="str">
        <f>IF(LEN(I142)=3,I142,LEFT(I142,1)&amp;MID(I142,3,1)&amp;RIGHT(I142,1))</f>
        <v>BIA</v>
      </c>
      <c r="M142" s="42">
        <f>TIMEVALUE(SUBSTITUTE(SUBSTITUTE(F142,"P"," P"),"A"," A"))</f>
        <v>0.54375000000000007</v>
      </c>
      <c r="N142" s="34">
        <f t="shared" si="17"/>
        <v>15</v>
      </c>
      <c r="O142" s="34" t="str">
        <f t="shared" si="18"/>
        <v>BIA15</v>
      </c>
      <c r="P142" s="44">
        <f>INDEX(Workings!$R$14:$R$853,MATCH(O142,Workings!$U$14:$U$853,0))</f>
        <v>0.54166666666666663</v>
      </c>
      <c r="Q142" s="34">
        <f t="shared" si="19"/>
        <v>3</v>
      </c>
      <c r="S142"/>
    </row>
    <row r="143" spans="1:19" ht="15" x14ac:dyDescent="0.25">
      <c r="A143" s="34" t="s">
        <v>295</v>
      </c>
      <c r="B143" s="34">
        <f>SEARCH("PM",A143)</f>
        <v>12</v>
      </c>
      <c r="C143" s="34" t="e">
        <f>SEARCH("AM",A143)</f>
        <v>#VALUE!</v>
      </c>
      <c r="D143" s="34">
        <f>IFERROR(B143,C143)</f>
        <v>12</v>
      </c>
      <c r="E143" s="34" t="str">
        <f>IFERROR(MID(A143,D143-5,1)," ")</f>
        <v xml:space="preserve"> </v>
      </c>
      <c r="F143" s="34" t="str">
        <f>MID(A143,IF(E143="1",D143-5,D143-4),IF(E143="1",7,6))</f>
        <v>1:32PM</v>
      </c>
      <c r="G143" s="34" t="str">
        <f>TRIM(SUBSTITUTE(A143,TEXT(M143,"h:mmAM/PM"),""))</f>
        <v>10-Nov BIA</v>
      </c>
      <c r="H143" s="34" t="b">
        <f>OR(LEFT(G143,1)="Y",LEFT(G143,1)="B",LEFT(G143,1)="R")</f>
        <v>0</v>
      </c>
      <c r="I143" s="34" t="str">
        <f>IF(H143,LEFT(G143,FIND(" ",G143)-1),MID(G143,FIND(" ",G143)+1,9))</f>
        <v>BIA</v>
      </c>
      <c r="J143" s="34" t="str">
        <f>TRIM(SUBSTITUTE(G143,I143,""))</f>
        <v>10-Nov</v>
      </c>
      <c r="K143" s="34">
        <f>LEFT(J143,2-ISERROR(1*MID(J143,2,1)))*1</f>
        <v>10</v>
      </c>
      <c r="L143" s="34" t="str">
        <f>IF(LEN(I143)=3,I143,LEFT(I143,1)&amp;MID(I143,3,1)&amp;RIGHT(I143,1))</f>
        <v>BIA</v>
      </c>
      <c r="M143" s="42">
        <f>TIMEVALUE(SUBSTITUTE(SUBSTITUTE(F143,"P"," P"),"A"," A"))</f>
        <v>0.56388888888888888</v>
      </c>
      <c r="N143" s="34">
        <f t="shared" si="17"/>
        <v>16</v>
      </c>
      <c r="O143" s="34" t="str">
        <f t="shared" si="18"/>
        <v>BIA16</v>
      </c>
      <c r="P143" s="44">
        <f>INDEX(Workings!$R$14:$R$853,MATCH(O143,Workings!$U$14:$U$853,0))</f>
        <v>0.5625</v>
      </c>
      <c r="Q143" s="34">
        <f t="shared" si="19"/>
        <v>2</v>
      </c>
      <c r="S143"/>
    </row>
    <row r="144" spans="1:19" ht="15" x14ac:dyDescent="0.25">
      <c r="A144" s="34" t="s">
        <v>2271</v>
      </c>
      <c r="B144" s="34">
        <f>SEARCH("PM",A144)</f>
        <v>18</v>
      </c>
      <c r="C144" s="34" t="e">
        <f>SEARCH("AM",A144)</f>
        <v>#VALUE!</v>
      </c>
      <c r="D144" s="34">
        <f>IFERROR(B144,C144)</f>
        <v>18</v>
      </c>
      <c r="E144" s="34" t="str">
        <f>IFERROR(MID(A144,D144-5,1)," ")</f>
        <v xml:space="preserve"> </v>
      </c>
      <c r="F144" s="34" t="str">
        <f>MID(A144,IF(E144="1",D144-5,D144-4),IF(E144="1",7,6))</f>
        <v>2:08PM</v>
      </c>
      <c r="G144" s="34" t="str">
        <f>TRIM(SUBSTITUTE(A144,TEXT(M144,"h:mmAM/PM"),""))</f>
        <v>10/Nov B-I-A</v>
      </c>
      <c r="H144" s="34" t="b">
        <f>OR(LEFT(G144,1)="Y",LEFT(G144,1)="B",LEFT(G144,1)="R")</f>
        <v>0</v>
      </c>
      <c r="I144" s="34" t="str">
        <f>IF(H144,LEFT(G144,FIND(" ",G144)-1),MID(G144,FIND(" ",G144)+1,9))</f>
        <v>B-I-A</v>
      </c>
      <c r="J144" s="34" t="str">
        <f>TRIM(SUBSTITUTE(G144,I144,""))</f>
        <v>10/Nov</v>
      </c>
      <c r="K144" s="34">
        <f>LEFT(J144,2-ISERROR(1*MID(J144,2,1)))*1</f>
        <v>10</v>
      </c>
      <c r="L144" s="34" t="str">
        <f>IF(LEN(I144)=3,I144,LEFT(I144,1)&amp;MID(I144,3,1)&amp;RIGHT(I144,1))</f>
        <v>BIA</v>
      </c>
      <c r="M144" s="42">
        <f>TIMEVALUE(SUBSTITUTE(SUBSTITUTE(F144,"P"," P"),"A"," A"))</f>
        <v>0.58888888888888891</v>
      </c>
      <c r="N144" s="34">
        <f t="shared" si="17"/>
        <v>17</v>
      </c>
      <c r="O144" s="34" t="str">
        <f t="shared" si="18"/>
        <v>BIA17</v>
      </c>
      <c r="P144" s="44">
        <f>INDEX(Workings!$R$14:$R$853,MATCH(O144,Workings!$U$14:$U$853,0))</f>
        <v>0.58333333333333337</v>
      </c>
      <c r="Q144" s="34">
        <f t="shared" si="19"/>
        <v>8</v>
      </c>
      <c r="S144"/>
    </row>
    <row r="145" spans="1:19" ht="15" x14ac:dyDescent="0.25">
      <c r="A145" s="34" t="s">
        <v>1046</v>
      </c>
      <c r="B145" s="34">
        <f>SEARCH("PM",A145)</f>
        <v>18</v>
      </c>
      <c r="C145" s="34" t="e">
        <f>SEARCH("AM",A145)</f>
        <v>#VALUE!</v>
      </c>
      <c r="D145" s="34">
        <f>IFERROR(B145,C145)</f>
        <v>18</v>
      </c>
      <c r="E145" s="34" t="str">
        <f>IFERROR(MID(A145,D145-5,1)," ")</f>
        <v xml:space="preserve"> </v>
      </c>
      <c r="F145" s="34" t="str">
        <f>MID(A145,IF(E145="1",D145-5,D145-4),IF(E145="1",7,6))</f>
        <v>2:29PM</v>
      </c>
      <c r="G145" s="34" t="str">
        <f>TRIM(SUBSTITUTE(A145,TEXT(M145,"h:mmAM/PM"),""))</f>
        <v>10/Nov B-I-A</v>
      </c>
      <c r="H145" s="34" t="b">
        <f>OR(LEFT(G145,1)="Y",LEFT(G145,1)="B",LEFT(G145,1)="R")</f>
        <v>0</v>
      </c>
      <c r="I145" s="34" t="str">
        <f>IF(H145,LEFT(G145,FIND(" ",G145)-1),MID(G145,FIND(" ",G145)+1,9))</f>
        <v>B-I-A</v>
      </c>
      <c r="J145" s="34" t="str">
        <f>TRIM(SUBSTITUTE(G145,I145,""))</f>
        <v>10/Nov</v>
      </c>
      <c r="K145" s="34">
        <f>LEFT(J145,2-ISERROR(1*MID(J145,2,1)))*1</f>
        <v>10</v>
      </c>
      <c r="L145" s="34" t="str">
        <f>IF(LEN(I145)=3,I145,LEFT(I145,1)&amp;MID(I145,3,1)&amp;RIGHT(I145,1))</f>
        <v>BIA</v>
      </c>
      <c r="M145" s="42">
        <f>TIMEVALUE(SUBSTITUTE(SUBSTITUTE(F145,"P"," P"),"A"," A"))</f>
        <v>0.60347222222222219</v>
      </c>
      <c r="N145" s="34">
        <f t="shared" si="17"/>
        <v>18</v>
      </c>
      <c r="O145" s="34" t="str">
        <f t="shared" si="18"/>
        <v>BIA18</v>
      </c>
      <c r="P145" s="44">
        <f>INDEX(Workings!$R$14:$R$853,MATCH(O145,Workings!$U$14:$U$853,0))</f>
        <v>0.60416666666666674</v>
      </c>
      <c r="Q145" s="34">
        <f t="shared" si="19"/>
        <v>-1</v>
      </c>
      <c r="S145"/>
    </row>
    <row r="146" spans="1:19" ht="15" x14ac:dyDescent="0.25">
      <c r="A146" s="34" t="s">
        <v>2983</v>
      </c>
      <c r="B146" s="34">
        <f>SEARCH("PM",A146)</f>
        <v>18</v>
      </c>
      <c r="C146" s="34" t="e">
        <f>SEARCH("AM",A146)</f>
        <v>#VALUE!</v>
      </c>
      <c r="D146" s="34">
        <f>IFERROR(B146,C146)</f>
        <v>18</v>
      </c>
      <c r="E146" s="34" t="str">
        <f>IFERROR(MID(A146,D146-5,1)," ")</f>
        <v xml:space="preserve"> </v>
      </c>
      <c r="F146" s="34" t="str">
        <f>MID(A146,IF(E146="1",D146-5,D146-4),IF(E146="1",7,6))</f>
        <v>3:07PM</v>
      </c>
      <c r="G146" s="34" t="str">
        <f>TRIM(SUBSTITUTE(A146,TEXT(M146,"h:mmAM/PM"),""))</f>
        <v>10-Nov B-I-A</v>
      </c>
      <c r="H146" s="34" t="b">
        <f>OR(LEFT(G146,1)="Y",LEFT(G146,1)="B",LEFT(G146,1)="R")</f>
        <v>0</v>
      </c>
      <c r="I146" s="34" t="str">
        <f>IF(H146,LEFT(G146,FIND(" ",G146)-1),MID(G146,FIND(" ",G146)+1,9))</f>
        <v>B-I-A</v>
      </c>
      <c r="J146" s="34" t="str">
        <f>TRIM(SUBSTITUTE(G146,I146,""))</f>
        <v>10-Nov</v>
      </c>
      <c r="K146" s="34">
        <f>LEFT(J146,2-ISERROR(1*MID(J146,2,1)))*1</f>
        <v>10</v>
      </c>
      <c r="L146" s="34" t="str">
        <f>IF(LEN(I146)=3,I146,LEFT(I146,1)&amp;MID(I146,3,1)&amp;RIGHT(I146,1))</f>
        <v>BIA</v>
      </c>
      <c r="M146" s="42">
        <f>TIMEVALUE(SUBSTITUTE(SUBSTITUTE(F146,"P"," P"),"A"," A"))</f>
        <v>0.62986111111111109</v>
      </c>
      <c r="N146" s="34">
        <f t="shared" si="17"/>
        <v>19</v>
      </c>
      <c r="O146" s="34" t="str">
        <f t="shared" si="18"/>
        <v>BIA19</v>
      </c>
      <c r="P146" s="44">
        <f>INDEX(Workings!$R$14:$R$853,MATCH(O146,Workings!$U$14:$U$853,0))</f>
        <v>0.62500000000000011</v>
      </c>
      <c r="Q146" s="34">
        <f t="shared" si="19"/>
        <v>7</v>
      </c>
      <c r="S146"/>
    </row>
    <row r="147" spans="1:19" ht="15" x14ac:dyDescent="0.25">
      <c r="A147" s="34" t="s">
        <v>3235</v>
      </c>
      <c r="B147" s="34">
        <f>SEARCH("PM",A147)</f>
        <v>5</v>
      </c>
      <c r="C147" s="34" t="e">
        <f>SEARCH("AM",A147)</f>
        <v>#VALUE!</v>
      </c>
      <c r="D147" s="34">
        <f>IFERROR(B147,C147)</f>
        <v>5</v>
      </c>
      <c r="E147" s="34" t="str">
        <f>IFERROR(MID(A147,D147-5,1)," ")</f>
        <v xml:space="preserve"> </v>
      </c>
      <c r="F147" s="34" t="str">
        <f>MID(A147,IF(E147="1",D147-5,D147-4),IF(E147="1",7,6))</f>
        <v>3:30PM</v>
      </c>
      <c r="G147" s="34" t="str">
        <f>TRIM(SUBSTITUTE(A147,TEXT(M147,"h:mmAM/PM"),""))</f>
        <v>B-I-A 10/Nov</v>
      </c>
      <c r="H147" s="34" t="b">
        <f>OR(LEFT(G147,1)="Y",LEFT(G147,1)="B",LEFT(G147,1)="R")</f>
        <v>1</v>
      </c>
      <c r="I147" s="34" t="str">
        <f>IF(H147,LEFT(G147,FIND(" ",G147)-1),MID(G147,FIND(" ",G147)+1,9))</f>
        <v>B-I-A</v>
      </c>
      <c r="J147" s="34" t="str">
        <f>TRIM(SUBSTITUTE(G147,I147,""))</f>
        <v>10/Nov</v>
      </c>
      <c r="K147" s="34">
        <f>LEFT(J147,2-ISERROR(1*MID(J147,2,1)))*1</f>
        <v>10</v>
      </c>
      <c r="L147" s="34" t="str">
        <f>IF(LEN(I147)=3,I147,LEFT(I147,1)&amp;MID(I147,3,1)&amp;RIGHT(I147,1))</f>
        <v>BIA</v>
      </c>
      <c r="M147" s="42">
        <f>TIMEVALUE(SUBSTITUTE(SUBSTITUTE(F147,"P"," P"),"A"," A"))</f>
        <v>0.64583333333333337</v>
      </c>
      <c r="N147" s="34">
        <f t="shared" si="17"/>
        <v>20</v>
      </c>
      <c r="O147" s="34" t="str">
        <f t="shared" si="18"/>
        <v>BIA20</v>
      </c>
      <c r="P147" s="44">
        <f>INDEX(Workings!$R$14:$R$853,MATCH(O147,Workings!$U$14:$U$853,0))</f>
        <v>0.64583333333333348</v>
      </c>
      <c r="Q147" s="34">
        <f t="shared" si="19"/>
        <v>0</v>
      </c>
      <c r="S147"/>
    </row>
    <row r="148" spans="1:19" ht="15" x14ac:dyDescent="0.25">
      <c r="A148" s="34" t="s">
        <v>4011</v>
      </c>
      <c r="B148" s="34">
        <f>SEARCH("PM",A148)</f>
        <v>18</v>
      </c>
      <c r="C148" s="34" t="e">
        <f>SEARCH("AM",A148)</f>
        <v>#VALUE!</v>
      </c>
      <c r="D148" s="34">
        <f>IFERROR(B148,C148)</f>
        <v>18</v>
      </c>
      <c r="E148" s="34" t="str">
        <f>IFERROR(MID(A148,D148-5,1)," ")</f>
        <v xml:space="preserve"> </v>
      </c>
      <c r="F148" s="34" t="str">
        <f>MID(A148,IF(E148="1",D148-5,D148-4),IF(E148="1",7,6))</f>
        <v>4:08PM</v>
      </c>
      <c r="G148" s="34" t="str">
        <f>TRIM(SUBSTITUTE(A148,TEXT(M148,"h:mmAM/PM"),""))</f>
        <v>B:I:A 10/Nov</v>
      </c>
      <c r="H148" s="34" t="b">
        <f>OR(LEFT(G148,1)="Y",LEFT(G148,1)="B",LEFT(G148,1)="R")</f>
        <v>1</v>
      </c>
      <c r="I148" s="34" t="str">
        <f>IF(H148,LEFT(G148,FIND(" ",G148)-1),MID(G148,FIND(" ",G148)+1,9))</f>
        <v>B:I:A</v>
      </c>
      <c r="J148" s="34" t="str">
        <f>TRIM(SUBSTITUTE(G148,I148,""))</f>
        <v>10/Nov</v>
      </c>
      <c r="K148" s="34">
        <f>LEFT(J148,2-ISERROR(1*MID(J148,2,1)))*1</f>
        <v>10</v>
      </c>
      <c r="L148" s="34" t="str">
        <f>IF(LEN(I148)=3,I148,LEFT(I148,1)&amp;MID(I148,3,1)&amp;RIGHT(I148,1))</f>
        <v>BIA</v>
      </c>
      <c r="M148" s="42">
        <f>TIMEVALUE(SUBSTITUTE(SUBSTITUTE(F148,"P"," P"),"A"," A"))</f>
        <v>0.67222222222222217</v>
      </c>
      <c r="N148" s="34">
        <f t="shared" si="17"/>
        <v>21</v>
      </c>
      <c r="O148" s="34" t="str">
        <f t="shared" si="18"/>
        <v>BIA21</v>
      </c>
      <c r="P148" s="44">
        <f>INDEX(Workings!$R$14:$R$853,MATCH(O148,Workings!$U$14:$U$853,0))</f>
        <v>0.66666666666666685</v>
      </c>
      <c r="Q148" s="34">
        <f t="shared" si="19"/>
        <v>8</v>
      </c>
      <c r="S148"/>
    </row>
    <row r="149" spans="1:19" ht="15" x14ac:dyDescent="0.25">
      <c r="A149" s="34" t="s">
        <v>2529</v>
      </c>
      <c r="B149" s="34">
        <f>SEARCH("PM",A149)</f>
        <v>18</v>
      </c>
      <c r="C149" s="34" t="e">
        <f>SEARCH("AM",A149)</f>
        <v>#VALUE!</v>
      </c>
      <c r="D149" s="34">
        <f>IFERROR(B149,C149)</f>
        <v>18</v>
      </c>
      <c r="E149" s="34" t="str">
        <f>IFERROR(MID(A149,D149-5,1)," ")</f>
        <v xml:space="preserve"> </v>
      </c>
      <c r="F149" s="34" t="str">
        <f>MID(A149,IF(E149="1",D149-5,D149-4),IF(E149="1",7,6))</f>
        <v>4:40PM</v>
      </c>
      <c r="G149" s="34" t="str">
        <f>TRIM(SUBSTITUTE(A149,TEXT(M149,"h:mmAM/PM"),""))</f>
        <v>B/I/A 10-Nov</v>
      </c>
      <c r="H149" s="34" t="b">
        <f>OR(LEFT(G149,1)="Y",LEFT(G149,1)="B",LEFT(G149,1)="R")</f>
        <v>1</v>
      </c>
      <c r="I149" s="34" t="str">
        <f>IF(H149,LEFT(G149,FIND(" ",G149)-1),MID(G149,FIND(" ",G149)+1,9))</f>
        <v>B/I/A</v>
      </c>
      <c r="J149" s="34" t="str">
        <f>TRIM(SUBSTITUTE(G149,I149,""))</f>
        <v>10-Nov</v>
      </c>
      <c r="K149" s="34">
        <f>LEFT(J149,2-ISERROR(1*MID(J149,2,1)))*1</f>
        <v>10</v>
      </c>
      <c r="L149" s="34" t="str">
        <f>IF(LEN(I149)=3,I149,LEFT(I149,1)&amp;MID(I149,3,1)&amp;RIGHT(I149,1))</f>
        <v>BIA</v>
      </c>
      <c r="M149" s="42">
        <f>TIMEVALUE(SUBSTITUTE(SUBSTITUTE(F149,"P"," P"),"A"," A"))</f>
        <v>0.69444444444444453</v>
      </c>
      <c r="N149" s="34">
        <f t="shared" si="17"/>
        <v>22</v>
      </c>
      <c r="O149" s="34" t="str">
        <f t="shared" si="18"/>
        <v>BIA22</v>
      </c>
      <c r="P149" s="44">
        <f>INDEX(Workings!$R$14:$R$853,MATCH(O149,Workings!$U$14:$U$853,0))</f>
        <v>0.68750000000000022</v>
      </c>
      <c r="Q149" s="34">
        <f t="shared" si="19"/>
        <v>10</v>
      </c>
      <c r="S149"/>
    </row>
    <row r="150" spans="1:19" ht="15" x14ac:dyDescent="0.25">
      <c r="A150" s="34" t="s">
        <v>2495</v>
      </c>
      <c r="B150" s="34">
        <f>SEARCH("PM",A150)</f>
        <v>12</v>
      </c>
      <c r="C150" s="34" t="e">
        <f>SEARCH("AM",A150)</f>
        <v>#VALUE!</v>
      </c>
      <c r="D150" s="34">
        <f>IFERROR(B150,C150)</f>
        <v>12</v>
      </c>
      <c r="E150" s="34" t="str">
        <f>IFERROR(MID(A150,D150-5,1)," ")</f>
        <v xml:space="preserve"> </v>
      </c>
      <c r="F150" s="34" t="str">
        <f>MID(A150,IF(E150="1",D150-5,D150-4),IF(E150="1",7,6))</f>
        <v>5:03PM</v>
      </c>
      <c r="G150" s="34" t="str">
        <f>TRIM(SUBSTITUTE(A150,TEXT(M150,"h:mmAM/PM"),""))</f>
        <v>10-Nov B/I/A</v>
      </c>
      <c r="H150" s="34" t="b">
        <f>OR(LEFT(G150,1)="Y",LEFT(G150,1)="B",LEFT(G150,1)="R")</f>
        <v>0</v>
      </c>
      <c r="I150" s="34" t="str">
        <f>IF(H150,LEFT(G150,FIND(" ",G150)-1),MID(G150,FIND(" ",G150)+1,9))</f>
        <v>B/I/A</v>
      </c>
      <c r="J150" s="34" t="str">
        <f>TRIM(SUBSTITUTE(G150,I150,""))</f>
        <v>10-Nov</v>
      </c>
      <c r="K150" s="34">
        <f>LEFT(J150,2-ISERROR(1*MID(J150,2,1)))*1</f>
        <v>10</v>
      </c>
      <c r="L150" s="34" t="str">
        <f>IF(LEN(I150)=3,I150,LEFT(I150,1)&amp;MID(I150,3,1)&amp;RIGHT(I150,1))</f>
        <v>BIA</v>
      </c>
      <c r="M150" s="42">
        <f>TIMEVALUE(SUBSTITUTE(SUBSTITUTE(F150,"P"," P"),"A"," A"))</f>
        <v>0.7104166666666667</v>
      </c>
      <c r="N150" s="34">
        <f t="shared" si="17"/>
        <v>23</v>
      </c>
      <c r="O150" s="34" t="str">
        <f t="shared" si="18"/>
        <v>BIA23</v>
      </c>
      <c r="P150" s="44">
        <f>INDEX(Workings!$R$14:$R$853,MATCH(O150,Workings!$U$14:$U$853,0))</f>
        <v>0.70833333333333359</v>
      </c>
      <c r="Q150" s="34">
        <f t="shared" si="19"/>
        <v>3</v>
      </c>
      <c r="S150"/>
    </row>
    <row r="151" spans="1:19" ht="15" x14ac:dyDescent="0.25">
      <c r="A151" s="34" t="s">
        <v>1858</v>
      </c>
      <c r="B151" s="34">
        <f>SEARCH("PM",A151)</f>
        <v>5</v>
      </c>
      <c r="C151" s="34" t="e">
        <f>SEARCH("AM",A151)</f>
        <v>#VALUE!</v>
      </c>
      <c r="D151" s="34">
        <f>IFERROR(B151,C151)</f>
        <v>5</v>
      </c>
      <c r="E151" s="34" t="str">
        <f>IFERROR(MID(A151,D151-5,1)," ")</f>
        <v xml:space="preserve"> </v>
      </c>
      <c r="F151" s="34" t="str">
        <f>MID(A151,IF(E151="1",D151-5,D151-4),IF(E151="1",7,6))</f>
        <v>5:48PM</v>
      </c>
      <c r="G151" s="34" t="str">
        <f>TRIM(SUBSTITUTE(A151,TEXT(M151,"h:mmAM/PM"),""))</f>
        <v>10-Nov B-I-A</v>
      </c>
      <c r="H151" s="34" t="b">
        <f>OR(LEFT(G151,1)="Y",LEFT(G151,1)="B",LEFT(G151,1)="R")</f>
        <v>0</v>
      </c>
      <c r="I151" s="34" t="str">
        <f>IF(H151,LEFT(G151,FIND(" ",G151)-1),MID(G151,FIND(" ",G151)+1,9))</f>
        <v>B-I-A</v>
      </c>
      <c r="J151" s="34" t="str">
        <f>TRIM(SUBSTITUTE(G151,I151,""))</f>
        <v>10-Nov</v>
      </c>
      <c r="K151" s="34">
        <f>LEFT(J151,2-ISERROR(1*MID(J151,2,1)))*1</f>
        <v>10</v>
      </c>
      <c r="L151" s="34" t="str">
        <f>IF(LEN(I151)=3,I151,LEFT(I151,1)&amp;MID(I151,3,1)&amp;RIGHT(I151,1))</f>
        <v>BIA</v>
      </c>
      <c r="M151" s="42">
        <f>TIMEVALUE(SUBSTITUTE(SUBSTITUTE(F151,"P"," P"),"A"," A"))</f>
        <v>0.7416666666666667</v>
      </c>
      <c r="N151" s="34">
        <f t="shared" si="17"/>
        <v>24</v>
      </c>
      <c r="O151" s="34" t="str">
        <f t="shared" si="18"/>
        <v>BIA24</v>
      </c>
      <c r="P151" s="44">
        <f>INDEX(Workings!$R$14:$R$853,MATCH(O151,Workings!$U$14:$U$853,0))</f>
        <v>0.73611111111111138</v>
      </c>
      <c r="Q151" s="34">
        <f t="shared" si="19"/>
        <v>8</v>
      </c>
      <c r="S151"/>
    </row>
    <row r="152" spans="1:19" ht="15" x14ac:dyDescent="0.25">
      <c r="A152" s="34" t="s">
        <v>3365</v>
      </c>
      <c r="B152" s="34">
        <f>SEARCH("PM",A152)</f>
        <v>18</v>
      </c>
      <c r="C152" s="34" t="e">
        <f>SEARCH("AM",A152)</f>
        <v>#VALUE!</v>
      </c>
      <c r="D152" s="34">
        <f>IFERROR(B152,C152)</f>
        <v>18</v>
      </c>
      <c r="E152" s="34" t="str">
        <f>IFERROR(MID(A152,D152-5,1)," ")</f>
        <v xml:space="preserve"> </v>
      </c>
      <c r="F152" s="34" t="str">
        <f>MID(A152,IF(E152="1",D152-5,D152-4),IF(E152="1",7,6))</f>
        <v>6:22PM</v>
      </c>
      <c r="G152" s="34" t="str">
        <f>TRIM(SUBSTITUTE(A152,TEXT(M152,"h:mmAM/PM"),""))</f>
        <v>B-I-A 10/Nov</v>
      </c>
      <c r="H152" s="34" t="b">
        <f>OR(LEFT(G152,1)="Y",LEFT(G152,1)="B",LEFT(G152,1)="R")</f>
        <v>1</v>
      </c>
      <c r="I152" s="34" t="str">
        <f>IF(H152,LEFT(G152,FIND(" ",G152)-1),MID(G152,FIND(" ",G152)+1,9))</f>
        <v>B-I-A</v>
      </c>
      <c r="J152" s="34" t="str">
        <f>TRIM(SUBSTITUTE(G152,I152,""))</f>
        <v>10/Nov</v>
      </c>
      <c r="K152" s="34">
        <f>LEFT(J152,2-ISERROR(1*MID(J152,2,1)))*1</f>
        <v>10</v>
      </c>
      <c r="L152" s="34" t="str">
        <f>IF(LEN(I152)=3,I152,LEFT(I152,1)&amp;MID(I152,3,1)&amp;RIGHT(I152,1))</f>
        <v>BIA</v>
      </c>
      <c r="M152" s="42">
        <f>TIMEVALUE(SUBSTITUTE(SUBSTITUTE(F152,"P"," P"),"A"," A"))</f>
        <v>0.76527777777777783</v>
      </c>
      <c r="N152" s="34">
        <f t="shared" si="17"/>
        <v>25</v>
      </c>
      <c r="O152" s="34" t="str">
        <f t="shared" si="18"/>
        <v>BIA25</v>
      </c>
      <c r="P152" s="44">
        <f>INDEX(Workings!$R$14:$R$853,MATCH(O152,Workings!$U$14:$U$853,0))</f>
        <v>0.76388888888888917</v>
      </c>
      <c r="Q152" s="34">
        <f t="shared" si="19"/>
        <v>2</v>
      </c>
      <c r="S152"/>
    </row>
    <row r="153" spans="1:19" ht="15" x14ac:dyDescent="0.25">
      <c r="A153" s="34" t="s">
        <v>3396</v>
      </c>
      <c r="B153" s="34">
        <f>SEARCH("PM",A153)</f>
        <v>12</v>
      </c>
      <c r="C153" s="34" t="e">
        <f>SEARCH("AM",A153)</f>
        <v>#VALUE!</v>
      </c>
      <c r="D153" s="34">
        <f>IFERROR(B153,C153)</f>
        <v>12</v>
      </c>
      <c r="E153" s="34" t="str">
        <f>IFERROR(MID(A153,D153-5,1)," ")</f>
        <v xml:space="preserve"> </v>
      </c>
      <c r="F153" s="34" t="str">
        <f>MID(A153,IF(E153="1",D153-5,D153-4),IF(E153="1",7,6))</f>
        <v>7:04PM</v>
      </c>
      <c r="G153" s="34" t="str">
        <f>TRIM(SUBSTITUTE(A153,TEXT(M153,"h:mmAM/PM"),""))</f>
        <v>10/Nov B/I/A</v>
      </c>
      <c r="H153" s="34" t="b">
        <f>OR(LEFT(G153,1)="Y",LEFT(G153,1)="B",LEFT(G153,1)="R")</f>
        <v>0</v>
      </c>
      <c r="I153" s="34" t="str">
        <f>IF(H153,LEFT(G153,FIND(" ",G153)-1),MID(G153,FIND(" ",G153)+1,9))</f>
        <v>B/I/A</v>
      </c>
      <c r="J153" s="34" t="str">
        <f>TRIM(SUBSTITUTE(G153,I153,""))</f>
        <v>10/Nov</v>
      </c>
      <c r="K153" s="34">
        <f>LEFT(J153,2-ISERROR(1*MID(J153,2,1)))*1</f>
        <v>10</v>
      </c>
      <c r="L153" s="34" t="str">
        <f>IF(LEN(I153)=3,I153,LEFT(I153,1)&amp;MID(I153,3,1)&amp;RIGHT(I153,1))</f>
        <v>BIA</v>
      </c>
      <c r="M153" s="42">
        <f>TIMEVALUE(SUBSTITUTE(SUBSTITUTE(F153,"P"," P"),"A"," A"))</f>
        <v>0.7944444444444444</v>
      </c>
      <c r="N153" s="34">
        <f t="shared" si="17"/>
        <v>26</v>
      </c>
      <c r="O153" s="34" t="str">
        <f t="shared" si="18"/>
        <v>BIA26</v>
      </c>
      <c r="P153" s="44">
        <f>INDEX(Workings!$R$14:$R$853,MATCH(O153,Workings!$U$14:$U$853,0))</f>
        <v>0.79166666666666696</v>
      </c>
      <c r="Q153" s="34">
        <f t="shared" si="19"/>
        <v>4</v>
      </c>
      <c r="S153"/>
    </row>
    <row r="154" spans="1:19" ht="15" x14ac:dyDescent="0.25">
      <c r="A154" s="34" t="s">
        <v>2104</v>
      </c>
      <c r="B154" s="34">
        <f>SEARCH("PM",A154)</f>
        <v>5</v>
      </c>
      <c r="C154" s="34" t="e">
        <f>SEARCH("AM",A154)</f>
        <v>#VALUE!</v>
      </c>
      <c r="D154" s="34">
        <f>IFERROR(B154,C154)</f>
        <v>5</v>
      </c>
      <c r="E154" s="34" t="str">
        <f>IFERROR(MID(A154,D154-5,1)," ")</f>
        <v xml:space="preserve"> </v>
      </c>
      <c r="F154" s="34" t="str">
        <f>MID(A154,IF(E154="1",D154-5,D154-4),IF(E154="1",7,6))</f>
        <v>8:05PM</v>
      </c>
      <c r="G154" s="34" t="str">
        <f>TRIM(SUBSTITUTE(A154,TEXT(M154,"h:mmAM/PM"),""))</f>
        <v>10/Nov B:I:A</v>
      </c>
      <c r="H154" s="34" t="b">
        <f>OR(LEFT(G154,1)="Y",LEFT(G154,1)="B",LEFT(G154,1)="R")</f>
        <v>0</v>
      </c>
      <c r="I154" s="34" t="str">
        <f>IF(H154,LEFT(G154,FIND(" ",G154)-1),MID(G154,FIND(" ",G154)+1,9))</f>
        <v>B:I:A</v>
      </c>
      <c r="J154" s="34" t="str">
        <f>TRIM(SUBSTITUTE(G154,I154,""))</f>
        <v>10/Nov</v>
      </c>
      <c r="K154" s="34">
        <f>LEFT(J154,2-ISERROR(1*MID(J154,2,1)))*1</f>
        <v>10</v>
      </c>
      <c r="L154" s="34" t="str">
        <f>IF(LEN(I154)=3,I154,LEFT(I154,1)&amp;MID(I154,3,1)&amp;RIGHT(I154,1))</f>
        <v>BIA</v>
      </c>
      <c r="M154" s="42">
        <f>TIMEVALUE(SUBSTITUTE(SUBSTITUTE(F154,"P"," P"),"A"," A"))</f>
        <v>0.83680555555555547</v>
      </c>
      <c r="N154" s="34">
        <f t="shared" si="17"/>
        <v>27</v>
      </c>
      <c r="O154" s="34" t="str">
        <f t="shared" si="18"/>
        <v>BIA27</v>
      </c>
      <c r="P154" s="44">
        <f>INDEX(Workings!$R$14:$R$853,MATCH(O154,Workings!$U$14:$U$853,0))</f>
        <v>0.83333333333333359</v>
      </c>
      <c r="Q154" s="34">
        <f t="shared" si="19"/>
        <v>5</v>
      </c>
      <c r="S154"/>
    </row>
    <row r="155" spans="1:19" ht="15" x14ac:dyDescent="0.25">
      <c r="A155" s="34" t="s">
        <v>3036</v>
      </c>
      <c r="B155" s="34">
        <f>SEARCH("PM",A155)</f>
        <v>5</v>
      </c>
      <c r="C155" s="34" t="e">
        <f>SEARCH("AM",A155)</f>
        <v>#VALUE!</v>
      </c>
      <c r="D155" s="34">
        <f>IFERROR(B155,C155)</f>
        <v>5</v>
      </c>
      <c r="E155" s="34" t="str">
        <f>IFERROR(MID(A155,D155-5,1)," ")</f>
        <v xml:space="preserve"> </v>
      </c>
      <c r="F155" s="34" t="str">
        <f>MID(A155,IF(E155="1",D155-5,D155-4),IF(E155="1",7,6))</f>
        <v>9:04PM</v>
      </c>
      <c r="G155" s="34" t="str">
        <f>TRIM(SUBSTITUTE(A155,TEXT(M155,"h:mmAM/PM"),""))</f>
        <v>B/I/A 10-Nov</v>
      </c>
      <c r="H155" s="34" t="b">
        <f>OR(LEFT(G155,1)="Y",LEFT(G155,1)="B",LEFT(G155,1)="R")</f>
        <v>1</v>
      </c>
      <c r="I155" s="34" t="str">
        <f>IF(H155,LEFT(G155,FIND(" ",G155)-1),MID(G155,FIND(" ",G155)+1,9))</f>
        <v>B/I/A</v>
      </c>
      <c r="J155" s="34" t="str">
        <f>TRIM(SUBSTITUTE(G155,I155,""))</f>
        <v>10-Nov</v>
      </c>
      <c r="K155" s="34">
        <f>LEFT(J155,2-ISERROR(1*MID(J155,2,1)))*1</f>
        <v>10</v>
      </c>
      <c r="L155" s="34" t="str">
        <f>IF(LEN(I155)=3,I155,LEFT(I155,1)&amp;MID(I155,3,1)&amp;RIGHT(I155,1))</f>
        <v>BIA</v>
      </c>
      <c r="M155" s="42">
        <f>TIMEVALUE(SUBSTITUTE(SUBSTITUTE(F155,"P"," P"),"A"," A"))</f>
        <v>0.87777777777777777</v>
      </c>
      <c r="N155" s="34">
        <f t="shared" si="17"/>
        <v>28</v>
      </c>
      <c r="O155" s="34" t="str">
        <f t="shared" si="18"/>
        <v>BIA28</v>
      </c>
      <c r="P155" s="44">
        <f>INDEX(Workings!$R$14:$R$853,MATCH(O155,Workings!$U$14:$U$853,0))</f>
        <v>0.87500000000000022</v>
      </c>
      <c r="Q155" s="34">
        <f t="shared" si="19"/>
        <v>4</v>
      </c>
      <c r="S155"/>
    </row>
    <row r="156" spans="1:19" ht="15" x14ac:dyDescent="0.25">
      <c r="A156" s="34" t="s">
        <v>201</v>
      </c>
      <c r="B156" s="34">
        <f>SEARCH("PM",A156)</f>
        <v>19</v>
      </c>
      <c r="C156" s="34" t="e">
        <f>SEARCH("AM",A156)</f>
        <v>#VALUE!</v>
      </c>
      <c r="D156" s="34">
        <f>IFERROR(B156,C156)</f>
        <v>19</v>
      </c>
      <c r="E156" s="34" t="str">
        <f>IFERROR(MID(A156,D156-5,1)," ")</f>
        <v>1</v>
      </c>
      <c r="F156" s="34" t="str">
        <f>MID(A156,IF(E156="1",D156-5,D156-4),IF(E156="1",7,6))</f>
        <v>10:07PM</v>
      </c>
      <c r="G156" s="34" t="str">
        <f>TRIM(SUBSTITUTE(A156,TEXT(M156,"h:mmAM/PM"),""))</f>
        <v>B-I-A 10-Nov</v>
      </c>
      <c r="H156" s="34" t="b">
        <f>OR(LEFT(G156,1)="Y",LEFT(G156,1)="B",LEFT(G156,1)="R")</f>
        <v>1</v>
      </c>
      <c r="I156" s="34" t="str">
        <f>IF(H156,LEFT(G156,FIND(" ",G156)-1),MID(G156,FIND(" ",G156)+1,9))</f>
        <v>B-I-A</v>
      </c>
      <c r="J156" s="34" t="str">
        <f>TRIM(SUBSTITUTE(G156,I156,""))</f>
        <v>10-Nov</v>
      </c>
      <c r="K156" s="34">
        <f>LEFT(J156,2-ISERROR(1*MID(J156,2,1)))*1</f>
        <v>10</v>
      </c>
      <c r="L156" s="34" t="str">
        <f>IF(LEN(I156)=3,I156,LEFT(I156,1)&amp;MID(I156,3,1)&amp;RIGHT(I156,1))</f>
        <v>BIA</v>
      </c>
      <c r="M156" s="42">
        <f>TIMEVALUE(SUBSTITUTE(SUBSTITUTE(F156,"P"," P"),"A"," A"))</f>
        <v>0.92152777777777783</v>
      </c>
      <c r="N156" s="34">
        <f t="shared" si="17"/>
        <v>29</v>
      </c>
      <c r="O156" s="34" t="str">
        <f t="shared" si="18"/>
        <v>BIA29</v>
      </c>
      <c r="P156" s="44">
        <f>INDEX(Workings!$R$14:$R$853,MATCH(O156,Workings!$U$14:$U$853,0))</f>
        <v>0.91666666666666685</v>
      </c>
      <c r="Q156" s="34">
        <f t="shared" si="19"/>
        <v>7</v>
      </c>
      <c r="S156"/>
    </row>
    <row r="157" spans="1:19" ht="15" x14ac:dyDescent="0.25">
      <c r="A157" s="34" t="s">
        <v>1869</v>
      </c>
      <c r="B157" s="34">
        <f>SEARCH("PM",A157)</f>
        <v>19</v>
      </c>
      <c r="C157" s="34" t="e">
        <f>SEARCH("AM",A157)</f>
        <v>#VALUE!</v>
      </c>
      <c r="D157" s="34">
        <f>IFERROR(B157,C157)</f>
        <v>19</v>
      </c>
      <c r="E157" s="34" t="str">
        <f>IFERROR(MID(A157,D157-5,1)," ")</f>
        <v>1</v>
      </c>
      <c r="F157" s="34" t="str">
        <f>MID(A157,IF(E157="1",D157-5,D157-4),IF(E157="1",7,6))</f>
        <v>11:07PM</v>
      </c>
      <c r="G157" s="34" t="str">
        <f>TRIM(SUBSTITUTE(A157,TEXT(M157,"h:mmAM/PM"),""))</f>
        <v>10/Nov B-I-A</v>
      </c>
      <c r="H157" s="34" t="b">
        <f>OR(LEFT(G157,1)="Y",LEFT(G157,1)="B",LEFT(G157,1)="R")</f>
        <v>0</v>
      </c>
      <c r="I157" s="34" t="str">
        <f>IF(H157,LEFT(G157,FIND(" ",G157)-1),MID(G157,FIND(" ",G157)+1,9))</f>
        <v>B-I-A</v>
      </c>
      <c r="J157" s="34" t="str">
        <f>TRIM(SUBSTITUTE(G157,I157,""))</f>
        <v>10/Nov</v>
      </c>
      <c r="K157" s="34">
        <f>LEFT(J157,2-ISERROR(1*MID(J157,2,1)))*1</f>
        <v>10</v>
      </c>
      <c r="L157" s="34" t="str">
        <f>IF(LEN(I157)=3,I157,LEFT(I157,1)&amp;MID(I157,3,1)&amp;RIGHT(I157,1))</f>
        <v>BIA</v>
      </c>
      <c r="M157" s="42">
        <f>TIMEVALUE(SUBSTITUTE(SUBSTITUTE(F157,"P"," P"),"A"," A"))</f>
        <v>0.96319444444444446</v>
      </c>
      <c r="N157" s="34">
        <f t="shared" si="17"/>
        <v>30</v>
      </c>
      <c r="O157" s="34" t="str">
        <f t="shared" si="18"/>
        <v>BIA30</v>
      </c>
      <c r="P157" s="44">
        <f>INDEX(Workings!$R$14:$R$853,MATCH(O157,Workings!$U$14:$U$853,0))</f>
        <v>0.95833333333333348</v>
      </c>
      <c r="Q157" s="34">
        <f t="shared" si="19"/>
        <v>7</v>
      </c>
      <c r="S157"/>
    </row>
    <row r="158" spans="1:19" ht="15" x14ac:dyDescent="0.25">
      <c r="A158" s="34" t="s">
        <v>4025</v>
      </c>
      <c r="B158" s="34" t="e">
        <f>SEARCH("PM",A158)</f>
        <v>#VALUE!</v>
      </c>
      <c r="C158" s="34">
        <f>SEARCH("AM",A158)</f>
        <v>17</v>
      </c>
      <c r="D158" s="34">
        <f>IFERROR(B158,C158)</f>
        <v>17</v>
      </c>
      <c r="E158" s="34" t="str">
        <f>IFERROR(MID(A158,D158-5,1)," ")</f>
        <v xml:space="preserve"> </v>
      </c>
      <c r="F158" s="34" t="str">
        <f>MID(A158,IF(E158="1",D158-5,D158-4),IF(E158="1",7,6))</f>
        <v>7:20AM</v>
      </c>
      <c r="G158" s="34" t="str">
        <f>TRIM(SUBSTITUTE(A158,TEXT(M158,"h:mmAM/PM"),""))</f>
        <v>B-I-B 6/Nov</v>
      </c>
      <c r="H158" s="34" t="b">
        <f>OR(LEFT(G158,1)="Y",LEFT(G158,1)="B",LEFT(G158,1)="R")</f>
        <v>1</v>
      </c>
      <c r="I158" s="34" t="str">
        <f>IF(H158,LEFT(G158,FIND(" ",G158)-1),MID(G158,FIND(" ",G158)+1,9))</f>
        <v>B-I-B</v>
      </c>
      <c r="J158" s="34" t="str">
        <f>TRIM(SUBSTITUTE(G158,I158,""))</f>
        <v>6/Nov</v>
      </c>
      <c r="K158" s="34">
        <f>LEFT(J158,2-ISERROR(1*MID(J158,2,1)))*1</f>
        <v>6</v>
      </c>
      <c r="L158" s="34" t="str">
        <f>IF(LEN(I158)=3,I158,LEFT(I158,1)&amp;MID(I158,3,1)&amp;RIGHT(I158,1))</f>
        <v>BIB</v>
      </c>
      <c r="M158" s="42">
        <f>TIMEVALUE(SUBSTITUTE(SUBSTITUTE(F158,"P"," P"),"A"," A"))</f>
        <v>0.30555555555555552</v>
      </c>
      <c r="N158" s="34">
        <f t="shared" si="17"/>
        <v>1</v>
      </c>
      <c r="O158" s="34" t="str">
        <f t="shared" si="18"/>
        <v>BIB1</v>
      </c>
      <c r="P158" s="44">
        <f>INDEX(Workings!$R$14:$R$853,MATCH(O158,Workings!$U$14:$U$853,0))</f>
        <v>0.30277777777777781</v>
      </c>
      <c r="Q158" s="34">
        <f t="shared" si="19"/>
        <v>4</v>
      </c>
      <c r="S158"/>
    </row>
    <row r="159" spans="1:19" ht="15" x14ac:dyDescent="0.25">
      <c r="A159" s="34" t="s">
        <v>465</v>
      </c>
      <c r="B159" s="34" t="e">
        <f>SEARCH("PM",A159)</f>
        <v>#VALUE!</v>
      </c>
      <c r="C159" s="34">
        <f>SEARCH("AM",A159)</f>
        <v>11</v>
      </c>
      <c r="D159" s="34">
        <f>IFERROR(B159,C159)</f>
        <v>11</v>
      </c>
      <c r="E159" s="34" t="str">
        <f>IFERROR(MID(A159,D159-5,1)," ")</f>
        <v xml:space="preserve"> </v>
      </c>
      <c r="F159" s="34" t="str">
        <f>MID(A159,IF(E159="1",D159-5,D159-4),IF(E159="1",7,6))</f>
        <v>7:41AM</v>
      </c>
      <c r="G159" s="34" t="str">
        <f>TRIM(SUBSTITUTE(A159,TEXT(M159,"h:mmAM/PM"),""))</f>
        <v>B:I:B 6-Nov</v>
      </c>
      <c r="H159" s="34" t="b">
        <f>OR(LEFT(G159,1)="Y",LEFT(G159,1)="B",LEFT(G159,1)="R")</f>
        <v>1</v>
      </c>
      <c r="I159" s="34" t="str">
        <f>IF(H159,LEFT(G159,FIND(" ",G159)-1),MID(G159,FIND(" ",G159)+1,9))</f>
        <v>B:I:B</v>
      </c>
      <c r="J159" s="34" t="str">
        <f>TRIM(SUBSTITUTE(G159,I159,""))</f>
        <v>6-Nov</v>
      </c>
      <c r="K159" s="34">
        <f>LEFT(J159,2-ISERROR(1*MID(J159,2,1)))*1</f>
        <v>6</v>
      </c>
      <c r="L159" s="34" t="str">
        <f>IF(LEN(I159)=3,I159,LEFT(I159,1)&amp;MID(I159,3,1)&amp;RIGHT(I159,1))</f>
        <v>BIB</v>
      </c>
      <c r="M159" s="42">
        <f>TIMEVALUE(SUBSTITUTE(SUBSTITUTE(F159,"P"," P"),"A"," A"))</f>
        <v>0.32013888888888892</v>
      </c>
      <c r="N159" s="34">
        <f t="shared" si="17"/>
        <v>2</v>
      </c>
      <c r="O159" s="34" t="str">
        <f t="shared" si="18"/>
        <v>BIB2</v>
      </c>
      <c r="P159" s="44">
        <f>INDEX(Workings!$R$14:$R$853,MATCH(O159,Workings!$U$14:$U$853,0))</f>
        <v>0.31666666666666671</v>
      </c>
      <c r="Q159" s="34">
        <f t="shared" si="19"/>
        <v>5</v>
      </c>
      <c r="S159"/>
    </row>
    <row r="160" spans="1:19" ht="15" x14ac:dyDescent="0.25">
      <c r="A160" s="34" t="s">
        <v>1615</v>
      </c>
      <c r="B160" s="34" t="e">
        <f>SEARCH("PM",A160)</f>
        <v>#VALUE!</v>
      </c>
      <c r="C160" s="34">
        <f>SEARCH("AM",A160)</f>
        <v>11</v>
      </c>
      <c r="D160" s="34">
        <f>IFERROR(B160,C160)</f>
        <v>11</v>
      </c>
      <c r="E160" s="34" t="str">
        <f>IFERROR(MID(A160,D160-5,1)," ")</f>
        <v xml:space="preserve"> </v>
      </c>
      <c r="F160" s="34" t="str">
        <f>MID(A160,IF(E160="1",D160-5,D160-4),IF(E160="1",7,6))</f>
        <v>8:04AM</v>
      </c>
      <c r="G160" s="34" t="str">
        <f>TRIM(SUBSTITUTE(A160,TEXT(M160,"h:mmAM/PM"),""))</f>
        <v>B-I-B 6/Nov</v>
      </c>
      <c r="H160" s="34" t="b">
        <f>OR(LEFT(G160,1)="Y",LEFT(G160,1)="B",LEFT(G160,1)="R")</f>
        <v>1</v>
      </c>
      <c r="I160" s="34" t="str">
        <f>IF(H160,LEFT(G160,FIND(" ",G160)-1),MID(G160,FIND(" ",G160)+1,9))</f>
        <v>B-I-B</v>
      </c>
      <c r="J160" s="34" t="str">
        <f>TRIM(SUBSTITUTE(G160,I160,""))</f>
        <v>6/Nov</v>
      </c>
      <c r="K160" s="34">
        <f>LEFT(J160,2-ISERROR(1*MID(J160,2,1)))*1</f>
        <v>6</v>
      </c>
      <c r="L160" s="34" t="str">
        <f>IF(LEN(I160)=3,I160,LEFT(I160,1)&amp;MID(I160,3,1)&amp;RIGHT(I160,1))</f>
        <v>BIB</v>
      </c>
      <c r="M160" s="42">
        <f>TIMEVALUE(SUBSTITUTE(SUBSTITUTE(F160,"P"," P"),"A"," A"))</f>
        <v>0.33611111111111108</v>
      </c>
      <c r="N160" s="34">
        <f t="shared" si="17"/>
        <v>3</v>
      </c>
      <c r="O160" s="34" t="str">
        <f t="shared" si="18"/>
        <v>BIB3</v>
      </c>
      <c r="P160" s="44">
        <f>INDEX(Workings!$R$14:$R$853,MATCH(O160,Workings!$U$14:$U$853,0))</f>
        <v>0.3305555555555556</v>
      </c>
      <c r="Q160" s="34">
        <f t="shared" si="19"/>
        <v>8</v>
      </c>
      <c r="S160"/>
    </row>
    <row r="161" spans="1:19" ht="15" x14ac:dyDescent="0.25">
      <c r="A161" s="34" t="s">
        <v>3939</v>
      </c>
      <c r="B161" s="34" t="e">
        <f>SEARCH("PM",A161)</f>
        <v>#VALUE!</v>
      </c>
      <c r="C161" s="34">
        <f>SEARCH("AM",A161)</f>
        <v>9</v>
      </c>
      <c r="D161" s="34">
        <f>IFERROR(B161,C161)</f>
        <v>9</v>
      </c>
      <c r="E161" s="34" t="str">
        <f>IFERROR(MID(A161,D161-5,1)," ")</f>
        <v xml:space="preserve"> </v>
      </c>
      <c r="F161" s="34" t="str">
        <f>MID(A161,IF(E161="1",D161-5,D161-4),IF(E161="1",7,6))</f>
        <v>8:18AM</v>
      </c>
      <c r="G161" s="34" t="str">
        <f>TRIM(SUBSTITUTE(A161,TEXT(M161,"h:mmAM/PM"),""))</f>
        <v>BIB 6-Nov</v>
      </c>
      <c r="H161" s="34" t="b">
        <f>OR(LEFT(G161,1)="Y",LEFT(G161,1)="B",LEFT(G161,1)="R")</f>
        <v>1</v>
      </c>
      <c r="I161" s="34" t="str">
        <f>IF(H161,LEFT(G161,FIND(" ",G161)-1),MID(G161,FIND(" ",G161)+1,9))</f>
        <v>BIB</v>
      </c>
      <c r="J161" s="34" t="str">
        <f>TRIM(SUBSTITUTE(G161,I161,""))</f>
        <v>6-Nov</v>
      </c>
      <c r="K161" s="34">
        <f>LEFT(J161,2-ISERROR(1*MID(J161,2,1)))*1</f>
        <v>6</v>
      </c>
      <c r="L161" s="34" t="str">
        <f>IF(LEN(I161)=3,I161,LEFT(I161,1)&amp;MID(I161,3,1)&amp;RIGHT(I161,1))</f>
        <v>BIB</v>
      </c>
      <c r="M161" s="42">
        <f>TIMEVALUE(SUBSTITUTE(SUBSTITUTE(F161,"P"," P"),"A"," A"))</f>
        <v>0.34583333333333338</v>
      </c>
      <c r="N161" s="34">
        <f t="shared" si="17"/>
        <v>4</v>
      </c>
      <c r="O161" s="34" t="str">
        <f t="shared" si="18"/>
        <v>BIB4</v>
      </c>
      <c r="P161" s="44">
        <f>INDEX(Workings!$R$14:$R$853,MATCH(O161,Workings!$U$14:$U$853,0))</f>
        <v>0.3444444444444445</v>
      </c>
      <c r="Q161" s="34">
        <f t="shared" si="19"/>
        <v>2</v>
      </c>
      <c r="S161"/>
    </row>
    <row r="162" spans="1:19" ht="15" x14ac:dyDescent="0.25">
      <c r="A162" s="34" t="s">
        <v>3724</v>
      </c>
      <c r="B162" s="34" t="e">
        <f>SEARCH("PM",A162)</f>
        <v>#VALUE!</v>
      </c>
      <c r="C162" s="34">
        <f>SEARCH("AM",A162)</f>
        <v>11</v>
      </c>
      <c r="D162" s="34">
        <f>IFERROR(B162,C162)</f>
        <v>11</v>
      </c>
      <c r="E162" s="34" t="str">
        <f>IFERROR(MID(A162,D162-5,1)," ")</f>
        <v xml:space="preserve"> </v>
      </c>
      <c r="F162" s="34" t="str">
        <f>MID(A162,IF(E162="1",D162-5,D162-4),IF(E162="1",7,6))</f>
        <v>8:36AM</v>
      </c>
      <c r="G162" s="34" t="str">
        <f>TRIM(SUBSTITUTE(A162,TEXT(M162,"h:mmAM/PM"),""))</f>
        <v>6/Nov B/I/B</v>
      </c>
      <c r="H162" s="34" t="b">
        <f>OR(LEFT(G162,1)="Y",LEFT(G162,1)="B",LEFT(G162,1)="R")</f>
        <v>0</v>
      </c>
      <c r="I162" s="34" t="str">
        <f>IF(H162,LEFT(G162,FIND(" ",G162)-1),MID(G162,FIND(" ",G162)+1,9))</f>
        <v>B/I/B</v>
      </c>
      <c r="J162" s="34" t="str">
        <f>TRIM(SUBSTITUTE(G162,I162,""))</f>
        <v>6/Nov</v>
      </c>
      <c r="K162" s="34">
        <f>LEFT(J162,2-ISERROR(1*MID(J162,2,1)))*1</f>
        <v>6</v>
      </c>
      <c r="L162" s="34" t="str">
        <f>IF(LEN(I162)=3,I162,LEFT(I162,1)&amp;MID(I162,3,1)&amp;RIGHT(I162,1))</f>
        <v>BIB</v>
      </c>
      <c r="M162" s="42">
        <f>TIMEVALUE(SUBSTITUTE(SUBSTITUTE(F162,"P"," P"),"A"," A"))</f>
        <v>0.35833333333333334</v>
      </c>
      <c r="N162" s="34">
        <f t="shared" si="17"/>
        <v>5</v>
      </c>
      <c r="O162" s="34" t="str">
        <f t="shared" si="18"/>
        <v>BIB5</v>
      </c>
      <c r="P162" s="44">
        <f>INDEX(Workings!$R$14:$R$853,MATCH(O162,Workings!$U$14:$U$853,0))</f>
        <v>0.35833333333333339</v>
      </c>
      <c r="Q162" s="34">
        <f t="shared" si="19"/>
        <v>0</v>
      </c>
      <c r="S162"/>
    </row>
    <row r="163" spans="1:19" ht="15" x14ac:dyDescent="0.25">
      <c r="A163" s="34" t="s">
        <v>4005</v>
      </c>
      <c r="B163" s="34" t="e">
        <f>SEARCH("PM",A163)</f>
        <v>#VALUE!</v>
      </c>
      <c r="C163" s="34">
        <f>SEARCH("AM",A163)</f>
        <v>5</v>
      </c>
      <c r="D163" s="34">
        <f>IFERROR(B163,C163)</f>
        <v>5</v>
      </c>
      <c r="E163" s="34" t="str">
        <f>IFERROR(MID(A163,D163-5,1)," ")</f>
        <v xml:space="preserve"> </v>
      </c>
      <c r="F163" s="34" t="str">
        <f>MID(A163,IF(E163="1",D163-5,D163-4),IF(E163="1",7,6))</f>
        <v>9:10AM</v>
      </c>
      <c r="G163" s="34" t="str">
        <f>TRIM(SUBSTITUTE(A163,TEXT(M163,"h:mmAM/PM"),""))</f>
        <v>6/Nov B:I:B</v>
      </c>
      <c r="H163" s="34" t="b">
        <f>OR(LEFT(G163,1)="Y",LEFT(G163,1)="B",LEFT(G163,1)="R")</f>
        <v>0</v>
      </c>
      <c r="I163" s="34" t="str">
        <f>IF(H163,LEFT(G163,FIND(" ",G163)-1),MID(G163,FIND(" ",G163)+1,9))</f>
        <v>B:I:B</v>
      </c>
      <c r="J163" s="34" t="str">
        <f>TRIM(SUBSTITUTE(G163,I163,""))</f>
        <v>6/Nov</v>
      </c>
      <c r="K163" s="34">
        <f>LEFT(J163,2-ISERROR(1*MID(J163,2,1)))*1</f>
        <v>6</v>
      </c>
      <c r="L163" s="34" t="str">
        <f>IF(LEN(I163)=3,I163,LEFT(I163,1)&amp;MID(I163,3,1)&amp;RIGHT(I163,1))</f>
        <v>BIB</v>
      </c>
      <c r="M163" s="42">
        <f>TIMEVALUE(SUBSTITUTE(SUBSTITUTE(F163,"P"," P"),"A"," A"))</f>
        <v>0.38194444444444442</v>
      </c>
      <c r="N163" s="34">
        <f t="shared" si="17"/>
        <v>6</v>
      </c>
      <c r="O163" s="34" t="str">
        <f t="shared" si="18"/>
        <v>BIB6</v>
      </c>
      <c r="P163" s="44">
        <f>INDEX(Workings!$R$14:$R$853,MATCH(O163,Workings!$U$14:$U$853,0))</f>
        <v>0.37222222222222229</v>
      </c>
      <c r="Q163" s="34">
        <f t="shared" si="19"/>
        <v>14</v>
      </c>
      <c r="S163"/>
    </row>
    <row r="164" spans="1:19" ht="15" x14ac:dyDescent="0.25">
      <c r="A164" s="34" t="s">
        <v>1679</v>
      </c>
      <c r="B164" s="34" t="e">
        <f>SEARCH("PM",A164)</f>
        <v>#VALUE!</v>
      </c>
      <c r="C164" s="34">
        <f>SEARCH("AM",A164)</f>
        <v>11</v>
      </c>
      <c r="D164" s="34">
        <f>IFERROR(B164,C164)</f>
        <v>11</v>
      </c>
      <c r="E164" s="34" t="str">
        <f>IFERROR(MID(A164,D164-5,1)," ")</f>
        <v xml:space="preserve"> </v>
      </c>
      <c r="F164" s="34" t="str">
        <f>MID(A164,IF(E164="1",D164-5,D164-4),IF(E164="1",7,6))</f>
        <v>9:16AM</v>
      </c>
      <c r="G164" s="34" t="str">
        <f>TRIM(SUBSTITUTE(A164,TEXT(M164,"h:mmAM/PM"),""))</f>
        <v>B-I-B 6/Nov</v>
      </c>
      <c r="H164" s="34" t="b">
        <f>OR(LEFT(G164,1)="Y",LEFT(G164,1)="B",LEFT(G164,1)="R")</f>
        <v>1</v>
      </c>
      <c r="I164" s="34" t="str">
        <f>IF(H164,LEFT(G164,FIND(" ",G164)-1),MID(G164,FIND(" ",G164)+1,9))</f>
        <v>B-I-B</v>
      </c>
      <c r="J164" s="34" t="str">
        <f>TRIM(SUBSTITUTE(G164,I164,""))</f>
        <v>6/Nov</v>
      </c>
      <c r="K164" s="34">
        <f>LEFT(J164,2-ISERROR(1*MID(J164,2,1)))*1</f>
        <v>6</v>
      </c>
      <c r="L164" s="34" t="str">
        <f>IF(LEN(I164)=3,I164,LEFT(I164,1)&amp;MID(I164,3,1)&amp;RIGHT(I164,1))</f>
        <v>BIB</v>
      </c>
      <c r="M164" s="42">
        <f>TIMEVALUE(SUBSTITUTE(SUBSTITUTE(F164,"P"," P"),"A"," A"))</f>
        <v>0.38611111111111113</v>
      </c>
      <c r="N164" s="34">
        <f t="shared" si="17"/>
        <v>7</v>
      </c>
      <c r="O164" s="34" t="str">
        <f t="shared" si="18"/>
        <v>BIB7</v>
      </c>
      <c r="P164" s="44">
        <f>INDEX(Workings!$R$14:$R$853,MATCH(O164,Workings!$U$14:$U$853,0))</f>
        <v>0.38611111111111118</v>
      </c>
      <c r="Q164" s="34">
        <f t="shared" si="19"/>
        <v>0</v>
      </c>
      <c r="S164"/>
    </row>
    <row r="165" spans="1:19" ht="15" x14ac:dyDescent="0.25">
      <c r="A165" s="34" t="s">
        <v>236</v>
      </c>
      <c r="B165" s="34" t="e">
        <f>SEARCH("PM",A165)</f>
        <v>#VALUE!</v>
      </c>
      <c r="C165" s="34">
        <f>SEARCH("AM",A165)</f>
        <v>9</v>
      </c>
      <c r="D165" s="34">
        <f>IFERROR(B165,C165)</f>
        <v>9</v>
      </c>
      <c r="E165" s="34" t="str">
        <f>IFERROR(MID(A165,D165-5,1)," ")</f>
        <v xml:space="preserve"> </v>
      </c>
      <c r="F165" s="34" t="str">
        <f>MID(A165,IF(E165="1",D165-5,D165-4),IF(E165="1",7,6))</f>
        <v>9:47AM</v>
      </c>
      <c r="G165" s="34" t="str">
        <f>TRIM(SUBSTITUTE(A165,TEXT(M165,"h:mmAM/PM"),""))</f>
        <v>BIB 6/Nov</v>
      </c>
      <c r="H165" s="34" t="b">
        <f>OR(LEFT(G165,1)="Y",LEFT(G165,1)="B",LEFT(G165,1)="R")</f>
        <v>1</v>
      </c>
      <c r="I165" s="34" t="str">
        <f>IF(H165,LEFT(G165,FIND(" ",G165)-1),MID(G165,FIND(" ",G165)+1,9))</f>
        <v>BIB</v>
      </c>
      <c r="J165" s="34" t="str">
        <f>TRIM(SUBSTITUTE(G165,I165,""))</f>
        <v>6/Nov</v>
      </c>
      <c r="K165" s="34">
        <f>LEFT(J165,2-ISERROR(1*MID(J165,2,1)))*1</f>
        <v>6</v>
      </c>
      <c r="L165" s="34" t="str">
        <f>IF(LEN(I165)=3,I165,LEFT(I165,1)&amp;MID(I165,3,1)&amp;RIGHT(I165,1))</f>
        <v>BIB</v>
      </c>
      <c r="M165" s="42">
        <f>TIMEVALUE(SUBSTITUTE(SUBSTITUTE(F165,"P"," P"),"A"," A"))</f>
        <v>0.40763888888888888</v>
      </c>
      <c r="N165" s="34">
        <f t="shared" si="17"/>
        <v>8</v>
      </c>
      <c r="O165" s="34" t="str">
        <f t="shared" si="18"/>
        <v>BIB8</v>
      </c>
      <c r="P165" s="44">
        <f>INDEX(Workings!$R$14:$R$853,MATCH(O165,Workings!$U$14:$U$853,0))</f>
        <v>0.4069444444444445</v>
      </c>
      <c r="Q165" s="34">
        <f t="shared" si="19"/>
        <v>1</v>
      </c>
      <c r="S165"/>
    </row>
    <row r="166" spans="1:19" ht="15" x14ac:dyDescent="0.25">
      <c r="A166" s="34" t="s">
        <v>3514</v>
      </c>
      <c r="B166" s="34" t="e">
        <f>SEARCH("PM",A166)</f>
        <v>#VALUE!</v>
      </c>
      <c r="C166" s="34">
        <f>SEARCH("AM",A166)</f>
        <v>6</v>
      </c>
      <c r="D166" s="34">
        <f>IFERROR(B166,C166)</f>
        <v>6</v>
      </c>
      <c r="E166" s="34" t="str">
        <f>IFERROR(MID(A166,D166-5,1)," ")</f>
        <v>1</v>
      </c>
      <c r="F166" s="34" t="str">
        <f>MID(A166,IF(E166="1",D166-5,D166-4),IF(E166="1",7,6))</f>
        <v>10:18AM</v>
      </c>
      <c r="G166" s="34" t="str">
        <f>TRIM(SUBSTITUTE(A166,TEXT(M166,"h:mmAM/PM"),""))</f>
        <v>B-I-B 6-Nov</v>
      </c>
      <c r="H166" s="34" t="b">
        <f>OR(LEFT(G166,1)="Y",LEFT(G166,1)="B",LEFT(G166,1)="R")</f>
        <v>1</v>
      </c>
      <c r="I166" s="34" t="str">
        <f>IF(H166,LEFT(G166,FIND(" ",G166)-1),MID(G166,FIND(" ",G166)+1,9))</f>
        <v>B-I-B</v>
      </c>
      <c r="J166" s="34" t="str">
        <f>TRIM(SUBSTITUTE(G166,I166,""))</f>
        <v>6-Nov</v>
      </c>
      <c r="K166" s="34">
        <f>LEFT(J166,2-ISERROR(1*MID(J166,2,1)))*1</f>
        <v>6</v>
      </c>
      <c r="L166" s="34" t="str">
        <f>IF(LEN(I166)=3,I166,LEFT(I166,1)&amp;MID(I166,3,1)&amp;RIGHT(I166,1))</f>
        <v>BIB</v>
      </c>
      <c r="M166" s="42">
        <f>TIMEVALUE(SUBSTITUTE(SUBSTITUTE(F166,"P"," P"),"A"," A"))</f>
        <v>0.4291666666666667</v>
      </c>
      <c r="N166" s="34">
        <f t="shared" si="17"/>
        <v>9</v>
      </c>
      <c r="O166" s="34" t="str">
        <f t="shared" si="18"/>
        <v>BIB9</v>
      </c>
      <c r="P166" s="44">
        <f>INDEX(Workings!$R$14:$R$853,MATCH(O166,Workings!$U$14:$U$853,0))</f>
        <v>0.42777777777777781</v>
      </c>
      <c r="Q166" s="34">
        <f t="shared" si="19"/>
        <v>2</v>
      </c>
      <c r="S166"/>
    </row>
    <row r="167" spans="1:19" ht="15" x14ac:dyDescent="0.25">
      <c r="A167" s="34" t="s">
        <v>567</v>
      </c>
      <c r="B167" s="34" t="e">
        <f>SEARCH("PM",A167)</f>
        <v>#VALUE!</v>
      </c>
      <c r="C167" s="34">
        <f>SEARCH("AM",A167)</f>
        <v>12</v>
      </c>
      <c r="D167" s="34">
        <f>IFERROR(B167,C167)</f>
        <v>12</v>
      </c>
      <c r="E167" s="34" t="str">
        <f>IFERROR(MID(A167,D167-5,1)," ")</f>
        <v>1</v>
      </c>
      <c r="F167" s="34" t="str">
        <f>MID(A167,IF(E167="1",D167-5,D167-4),IF(E167="1",7,6))</f>
        <v>10:50AM</v>
      </c>
      <c r="G167" s="34" t="str">
        <f>TRIM(SUBSTITUTE(A167,TEXT(M167,"h:mmAM/PM"),""))</f>
        <v>6/Nov B-I-B</v>
      </c>
      <c r="H167" s="34" t="b">
        <f>OR(LEFT(G167,1)="Y",LEFT(G167,1)="B",LEFT(G167,1)="R")</f>
        <v>0</v>
      </c>
      <c r="I167" s="34" t="str">
        <f>IF(H167,LEFT(G167,FIND(" ",G167)-1),MID(G167,FIND(" ",G167)+1,9))</f>
        <v>B-I-B</v>
      </c>
      <c r="J167" s="34" t="str">
        <f>TRIM(SUBSTITUTE(G167,I167,""))</f>
        <v>6/Nov</v>
      </c>
      <c r="K167" s="34">
        <f>LEFT(J167,2-ISERROR(1*MID(J167,2,1)))*1</f>
        <v>6</v>
      </c>
      <c r="L167" s="34" t="str">
        <f>IF(LEN(I167)=3,I167,LEFT(I167,1)&amp;MID(I167,3,1)&amp;RIGHT(I167,1))</f>
        <v>BIB</v>
      </c>
      <c r="M167" s="42">
        <f>TIMEVALUE(SUBSTITUTE(SUBSTITUTE(F167,"P"," P"),"A"," A"))</f>
        <v>0.4513888888888889</v>
      </c>
      <c r="N167" s="34">
        <f t="shared" si="17"/>
        <v>10</v>
      </c>
      <c r="O167" s="34" t="str">
        <f t="shared" si="18"/>
        <v>BIB10</v>
      </c>
      <c r="P167" s="44">
        <f>INDEX(Workings!$R$14:$R$853,MATCH(O167,Workings!$U$14:$U$853,0))</f>
        <v>0.44861111111111113</v>
      </c>
      <c r="Q167" s="34">
        <f t="shared" si="19"/>
        <v>4</v>
      </c>
      <c r="S167"/>
    </row>
    <row r="168" spans="1:19" ht="15" x14ac:dyDescent="0.25">
      <c r="A168" s="34" t="s">
        <v>1653</v>
      </c>
      <c r="B168" s="34" t="e">
        <f>SEARCH("PM",A168)</f>
        <v>#VALUE!</v>
      </c>
      <c r="C168" s="34">
        <f>SEARCH("AM",A168)</f>
        <v>6</v>
      </c>
      <c r="D168" s="34">
        <f>IFERROR(B168,C168)</f>
        <v>6</v>
      </c>
      <c r="E168" s="34" t="str">
        <f>IFERROR(MID(A168,D168-5,1)," ")</f>
        <v>1</v>
      </c>
      <c r="F168" s="34" t="str">
        <f>MID(A168,IF(E168="1",D168-5,D168-4),IF(E168="1",7,6))</f>
        <v>11:18AM</v>
      </c>
      <c r="G168" s="34" t="str">
        <f>TRIM(SUBSTITUTE(A168,TEXT(M168,"h:mmAM/PM"),""))</f>
        <v>6/Nov B-I-B</v>
      </c>
      <c r="H168" s="34" t="b">
        <f>OR(LEFT(G168,1)="Y",LEFT(G168,1)="B",LEFT(G168,1)="R")</f>
        <v>0</v>
      </c>
      <c r="I168" s="34" t="str">
        <f>IF(H168,LEFT(G168,FIND(" ",G168)-1),MID(G168,FIND(" ",G168)+1,9))</f>
        <v>B-I-B</v>
      </c>
      <c r="J168" s="34" t="str">
        <f>TRIM(SUBSTITUTE(G168,I168,""))</f>
        <v>6/Nov</v>
      </c>
      <c r="K168" s="34">
        <f>LEFT(J168,2-ISERROR(1*MID(J168,2,1)))*1</f>
        <v>6</v>
      </c>
      <c r="L168" s="34" t="str">
        <f>IF(LEN(I168)=3,I168,LEFT(I168,1)&amp;MID(I168,3,1)&amp;RIGHT(I168,1))</f>
        <v>BIB</v>
      </c>
      <c r="M168" s="42">
        <f>TIMEVALUE(SUBSTITUTE(SUBSTITUTE(F168,"P"," P"),"A"," A"))</f>
        <v>0.47083333333333338</v>
      </c>
      <c r="N168" s="34">
        <f t="shared" si="17"/>
        <v>11</v>
      </c>
      <c r="O168" s="34" t="str">
        <f t="shared" si="18"/>
        <v>BIB11</v>
      </c>
      <c r="P168" s="44">
        <f>INDEX(Workings!$R$14:$R$853,MATCH(O168,Workings!$U$14:$U$853,0))</f>
        <v>0.46944444444444444</v>
      </c>
      <c r="Q168" s="34">
        <f t="shared" si="19"/>
        <v>2</v>
      </c>
      <c r="S168"/>
    </row>
    <row r="169" spans="1:19" ht="15" x14ac:dyDescent="0.25">
      <c r="A169" s="34" t="s">
        <v>3371</v>
      </c>
      <c r="B169" s="34" t="e">
        <f>SEARCH("PM",A169)</f>
        <v>#VALUE!</v>
      </c>
      <c r="C169" s="34">
        <f>SEARCH("AM",A169)</f>
        <v>18</v>
      </c>
      <c r="D169" s="34">
        <f>IFERROR(B169,C169)</f>
        <v>18</v>
      </c>
      <c r="E169" s="34" t="str">
        <f>IFERROR(MID(A169,D169-5,1)," ")</f>
        <v>1</v>
      </c>
      <c r="F169" s="34" t="str">
        <f>MID(A169,IF(E169="1",D169-5,D169-4),IF(E169="1",7,6))</f>
        <v>11:49AM</v>
      </c>
      <c r="G169" s="34" t="str">
        <f>TRIM(SUBSTITUTE(A169,TEXT(M169,"h:mmAM/PM"),""))</f>
        <v>6-Nov B/I/B</v>
      </c>
      <c r="H169" s="34" t="b">
        <f>OR(LEFT(G169,1)="Y",LEFT(G169,1)="B",LEFT(G169,1)="R")</f>
        <v>0</v>
      </c>
      <c r="I169" s="34" t="str">
        <f>IF(H169,LEFT(G169,FIND(" ",G169)-1),MID(G169,FIND(" ",G169)+1,9))</f>
        <v>B/I/B</v>
      </c>
      <c r="J169" s="34" t="str">
        <f>TRIM(SUBSTITUTE(G169,I169,""))</f>
        <v>6-Nov</v>
      </c>
      <c r="K169" s="34">
        <f>LEFT(J169,2-ISERROR(1*MID(J169,2,1)))*1</f>
        <v>6</v>
      </c>
      <c r="L169" s="34" t="str">
        <f>IF(LEN(I169)=3,I169,LEFT(I169,1)&amp;MID(I169,3,1)&amp;RIGHT(I169,1))</f>
        <v>BIB</v>
      </c>
      <c r="M169" s="42">
        <f>TIMEVALUE(SUBSTITUTE(SUBSTITUTE(F169,"P"," P"),"A"," A"))</f>
        <v>0.49236111111111108</v>
      </c>
      <c r="N169" s="34">
        <f t="shared" si="17"/>
        <v>12</v>
      </c>
      <c r="O169" s="34" t="str">
        <f t="shared" si="18"/>
        <v>BIB12</v>
      </c>
      <c r="P169" s="44">
        <f>INDEX(Workings!$R$14:$R$853,MATCH(O169,Workings!$U$14:$U$853,0))</f>
        <v>0.49027777777777776</v>
      </c>
      <c r="Q169" s="34">
        <f t="shared" si="19"/>
        <v>3</v>
      </c>
      <c r="S169"/>
    </row>
    <row r="170" spans="1:19" ht="15" x14ac:dyDescent="0.25">
      <c r="A170" s="34" t="s">
        <v>230</v>
      </c>
      <c r="B170" s="34">
        <f>SEARCH("PM",A170)</f>
        <v>18</v>
      </c>
      <c r="C170" s="34" t="e">
        <f>SEARCH("AM",A170)</f>
        <v>#VALUE!</v>
      </c>
      <c r="D170" s="34">
        <f>IFERROR(B170,C170)</f>
        <v>18</v>
      </c>
      <c r="E170" s="34" t="str">
        <f>IFERROR(MID(A170,D170-5,1)," ")</f>
        <v>1</v>
      </c>
      <c r="F170" s="34" t="str">
        <f>MID(A170,IF(E170="1",D170-5,D170-4),IF(E170="1",7,6))</f>
        <v>12:24PM</v>
      </c>
      <c r="G170" s="34" t="str">
        <f>TRIM(SUBSTITUTE(A170,TEXT(M170,"h:mmAM/PM"),""))</f>
        <v>B:I:B 6/Nov</v>
      </c>
      <c r="H170" s="34" t="b">
        <f>OR(LEFT(G170,1)="Y",LEFT(G170,1)="B",LEFT(G170,1)="R")</f>
        <v>1</v>
      </c>
      <c r="I170" s="34" t="str">
        <f>IF(H170,LEFT(G170,FIND(" ",G170)-1),MID(G170,FIND(" ",G170)+1,9))</f>
        <v>B:I:B</v>
      </c>
      <c r="J170" s="34" t="str">
        <f>TRIM(SUBSTITUTE(G170,I170,""))</f>
        <v>6/Nov</v>
      </c>
      <c r="K170" s="34">
        <f>LEFT(J170,2-ISERROR(1*MID(J170,2,1)))*1</f>
        <v>6</v>
      </c>
      <c r="L170" s="34" t="str">
        <f>IF(LEN(I170)=3,I170,LEFT(I170,1)&amp;MID(I170,3,1)&amp;RIGHT(I170,1))</f>
        <v>BIB</v>
      </c>
      <c r="M170" s="42">
        <f>TIMEVALUE(SUBSTITUTE(SUBSTITUTE(F170,"P"," P"),"A"," A"))</f>
        <v>0.51666666666666672</v>
      </c>
      <c r="N170" s="34">
        <f t="shared" si="17"/>
        <v>13</v>
      </c>
      <c r="O170" s="34" t="str">
        <f t="shared" si="18"/>
        <v>BIB13</v>
      </c>
      <c r="P170" s="44">
        <f>INDEX(Workings!$R$14:$R$853,MATCH(O170,Workings!$U$14:$U$853,0))</f>
        <v>0.51111111111111107</v>
      </c>
      <c r="Q170" s="34">
        <f t="shared" si="19"/>
        <v>8</v>
      </c>
      <c r="S170"/>
    </row>
    <row r="171" spans="1:19" ht="15" x14ac:dyDescent="0.25">
      <c r="A171" s="34" t="s">
        <v>3603</v>
      </c>
      <c r="B171" s="34">
        <f>SEARCH("PM",A171)</f>
        <v>18</v>
      </c>
      <c r="C171" s="34" t="e">
        <f>SEARCH("AM",A171)</f>
        <v>#VALUE!</v>
      </c>
      <c r="D171" s="34">
        <f>IFERROR(B171,C171)</f>
        <v>18</v>
      </c>
      <c r="E171" s="34" t="str">
        <f>IFERROR(MID(A171,D171-5,1)," ")</f>
        <v>1</v>
      </c>
      <c r="F171" s="34" t="str">
        <f>MID(A171,IF(E171="1",D171-5,D171-4),IF(E171="1",7,6))</f>
        <v>12:50PM</v>
      </c>
      <c r="G171" s="34" t="str">
        <f>TRIM(SUBSTITUTE(A171,TEXT(M171,"h:mmAM/PM"),""))</f>
        <v>6/Nov B/I/B</v>
      </c>
      <c r="H171" s="34" t="b">
        <f>OR(LEFT(G171,1)="Y",LEFT(G171,1)="B",LEFT(G171,1)="R")</f>
        <v>0</v>
      </c>
      <c r="I171" s="34" t="str">
        <f>IF(H171,LEFT(G171,FIND(" ",G171)-1),MID(G171,FIND(" ",G171)+1,9))</f>
        <v>B/I/B</v>
      </c>
      <c r="J171" s="34" t="str">
        <f>TRIM(SUBSTITUTE(G171,I171,""))</f>
        <v>6/Nov</v>
      </c>
      <c r="K171" s="34">
        <f>LEFT(J171,2-ISERROR(1*MID(J171,2,1)))*1</f>
        <v>6</v>
      </c>
      <c r="L171" s="34" t="str">
        <f>IF(LEN(I171)=3,I171,LEFT(I171,1)&amp;MID(I171,3,1)&amp;RIGHT(I171,1))</f>
        <v>BIB</v>
      </c>
      <c r="M171" s="42">
        <f>TIMEVALUE(SUBSTITUTE(SUBSTITUTE(F171,"P"," P"),"A"," A"))</f>
        <v>0.53472222222222221</v>
      </c>
      <c r="N171" s="34">
        <f t="shared" si="17"/>
        <v>14</v>
      </c>
      <c r="O171" s="34" t="str">
        <f t="shared" si="18"/>
        <v>BIB14</v>
      </c>
      <c r="P171" s="44">
        <f>INDEX(Workings!$R$14:$R$853,MATCH(O171,Workings!$U$14:$U$853,0))</f>
        <v>0.53194444444444444</v>
      </c>
      <c r="Q171" s="34">
        <f t="shared" si="19"/>
        <v>4</v>
      </c>
      <c r="S171"/>
    </row>
    <row r="172" spans="1:19" ht="15" x14ac:dyDescent="0.25">
      <c r="A172" s="34" t="s">
        <v>908</v>
      </c>
      <c r="B172" s="34">
        <f>SEARCH("PM",A172)</f>
        <v>5</v>
      </c>
      <c r="C172" s="34" t="e">
        <f>SEARCH("AM",A172)</f>
        <v>#VALUE!</v>
      </c>
      <c r="D172" s="34">
        <f>IFERROR(B172,C172)</f>
        <v>5</v>
      </c>
      <c r="E172" s="34" t="str">
        <f>IFERROR(MID(A172,D172-5,1)," ")</f>
        <v xml:space="preserve"> </v>
      </c>
      <c r="F172" s="34" t="str">
        <f>MID(A172,IF(E172="1",D172-5,D172-4),IF(E172="1",7,6))</f>
        <v>1:15PM</v>
      </c>
      <c r="G172" s="34" t="str">
        <f>TRIM(SUBSTITUTE(A172,TEXT(M172,"h:mmAM/PM"),""))</f>
        <v>6/Nov BIB</v>
      </c>
      <c r="H172" s="34" t="b">
        <f>OR(LEFT(G172,1)="Y",LEFT(G172,1)="B",LEFT(G172,1)="R")</f>
        <v>0</v>
      </c>
      <c r="I172" s="34" t="str">
        <f>IF(H172,LEFT(G172,FIND(" ",G172)-1),MID(G172,FIND(" ",G172)+1,9))</f>
        <v>BIB</v>
      </c>
      <c r="J172" s="34" t="str">
        <f>TRIM(SUBSTITUTE(G172,I172,""))</f>
        <v>6/Nov</v>
      </c>
      <c r="K172" s="34">
        <f>LEFT(J172,2-ISERROR(1*MID(J172,2,1)))*1</f>
        <v>6</v>
      </c>
      <c r="L172" s="34" t="str">
        <f>IF(LEN(I172)=3,I172,LEFT(I172,1)&amp;MID(I172,3,1)&amp;RIGHT(I172,1))</f>
        <v>BIB</v>
      </c>
      <c r="M172" s="42">
        <f>TIMEVALUE(SUBSTITUTE(SUBSTITUTE(F172,"P"," P"),"A"," A"))</f>
        <v>0.55208333333333337</v>
      </c>
      <c r="N172" s="34">
        <f t="shared" si="17"/>
        <v>15</v>
      </c>
      <c r="O172" s="34" t="str">
        <f t="shared" si="18"/>
        <v>BIB15</v>
      </c>
      <c r="P172" s="44">
        <f>INDEX(Workings!$R$14:$R$853,MATCH(O172,Workings!$U$14:$U$853,0))</f>
        <v>0.55277777777777781</v>
      </c>
      <c r="Q172" s="34">
        <f t="shared" si="19"/>
        <v>-1</v>
      </c>
      <c r="S172"/>
    </row>
    <row r="173" spans="1:19" ht="15" x14ac:dyDescent="0.25">
      <c r="A173" s="34" t="s">
        <v>553</v>
      </c>
      <c r="B173" s="34">
        <f>SEARCH("PM",A173)</f>
        <v>15</v>
      </c>
      <c r="C173" s="34" t="e">
        <f>SEARCH("AM",A173)</f>
        <v>#VALUE!</v>
      </c>
      <c r="D173" s="34">
        <f>IFERROR(B173,C173)</f>
        <v>15</v>
      </c>
      <c r="E173" s="34" t="str">
        <f>IFERROR(MID(A173,D173-5,1)," ")</f>
        <v xml:space="preserve"> </v>
      </c>
      <c r="F173" s="34" t="str">
        <f>MID(A173,IF(E173="1",D173-5,D173-4),IF(E173="1",7,6))</f>
        <v>1:47PM</v>
      </c>
      <c r="G173" s="34" t="str">
        <f>TRIM(SUBSTITUTE(A173,TEXT(M173,"h:mmAM/PM"),""))</f>
        <v>BIB 6-Nov</v>
      </c>
      <c r="H173" s="34" t="b">
        <f>OR(LEFT(G173,1)="Y",LEFT(G173,1)="B",LEFT(G173,1)="R")</f>
        <v>1</v>
      </c>
      <c r="I173" s="34" t="str">
        <f>IF(H173,LEFT(G173,FIND(" ",G173)-1),MID(G173,FIND(" ",G173)+1,9))</f>
        <v>BIB</v>
      </c>
      <c r="J173" s="34" t="str">
        <f>TRIM(SUBSTITUTE(G173,I173,""))</f>
        <v>6-Nov</v>
      </c>
      <c r="K173" s="34">
        <f>LEFT(J173,2-ISERROR(1*MID(J173,2,1)))*1</f>
        <v>6</v>
      </c>
      <c r="L173" s="34" t="str">
        <f>IF(LEN(I173)=3,I173,LEFT(I173,1)&amp;MID(I173,3,1)&amp;RIGHT(I173,1))</f>
        <v>BIB</v>
      </c>
      <c r="M173" s="42">
        <f>TIMEVALUE(SUBSTITUTE(SUBSTITUTE(F173,"P"," P"),"A"," A"))</f>
        <v>0.57430555555555551</v>
      </c>
      <c r="N173" s="34">
        <f t="shared" si="17"/>
        <v>16</v>
      </c>
      <c r="O173" s="34" t="str">
        <f t="shared" si="18"/>
        <v>BIB16</v>
      </c>
      <c r="P173" s="44">
        <f>INDEX(Workings!$R$14:$R$853,MATCH(O173,Workings!$U$14:$U$853,0))</f>
        <v>0.57361111111111118</v>
      </c>
      <c r="Q173" s="34">
        <f t="shared" si="19"/>
        <v>1</v>
      </c>
      <c r="S173"/>
    </row>
    <row r="174" spans="1:19" ht="15" x14ac:dyDescent="0.25">
      <c r="A174" s="34" t="s">
        <v>3155</v>
      </c>
      <c r="B174" s="34">
        <f>SEARCH("PM",A174)</f>
        <v>5</v>
      </c>
      <c r="C174" s="34" t="e">
        <f>SEARCH("AM",A174)</f>
        <v>#VALUE!</v>
      </c>
      <c r="D174" s="34">
        <f>IFERROR(B174,C174)</f>
        <v>5</v>
      </c>
      <c r="E174" s="34" t="str">
        <f>IFERROR(MID(A174,D174-5,1)," ")</f>
        <v xml:space="preserve"> </v>
      </c>
      <c r="F174" s="34" t="str">
        <f>MID(A174,IF(E174="1",D174-5,D174-4),IF(E174="1",7,6))</f>
        <v>2:18PM</v>
      </c>
      <c r="G174" s="34" t="str">
        <f>TRIM(SUBSTITUTE(A174,TEXT(M174,"h:mmAM/PM"),""))</f>
        <v>B-I-B 6-Nov</v>
      </c>
      <c r="H174" s="34" t="b">
        <f>OR(LEFT(G174,1)="Y",LEFT(G174,1)="B",LEFT(G174,1)="R")</f>
        <v>1</v>
      </c>
      <c r="I174" s="34" t="str">
        <f>IF(H174,LEFT(G174,FIND(" ",G174)-1),MID(G174,FIND(" ",G174)+1,9))</f>
        <v>B-I-B</v>
      </c>
      <c r="J174" s="34" t="str">
        <f>TRIM(SUBSTITUTE(G174,I174,""))</f>
        <v>6-Nov</v>
      </c>
      <c r="K174" s="34">
        <f>LEFT(J174,2-ISERROR(1*MID(J174,2,1)))*1</f>
        <v>6</v>
      </c>
      <c r="L174" s="34" t="str">
        <f>IF(LEN(I174)=3,I174,LEFT(I174,1)&amp;MID(I174,3,1)&amp;RIGHT(I174,1))</f>
        <v>BIB</v>
      </c>
      <c r="M174" s="42">
        <f>TIMEVALUE(SUBSTITUTE(SUBSTITUTE(F174,"P"," P"),"A"," A"))</f>
        <v>0.59583333333333333</v>
      </c>
      <c r="N174" s="34">
        <f t="shared" si="17"/>
        <v>17</v>
      </c>
      <c r="O174" s="34" t="str">
        <f t="shared" si="18"/>
        <v>BIB17</v>
      </c>
      <c r="P174" s="44">
        <f>INDEX(Workings!$R$14:$R$853,MATCH(O174,Workings!$U$14:$U$853,0))</f>
        <v>0.59444444444444455</v>
      </c>
      <c r="Q174" s="34">
        <f t="shared" si="19"/>
        <v>2</v>
      </c>
      <c r="S174"/>
    </row>
    <row r="175" spans="1:19" ht="15" x14ac:dyDescent="0.25">
      <c r="A175" s="34" t="s">
        <v>1100</v>
      </c>
      <c r="B175" s="34">
        <f>SEARCH("PM",A175)</f>
        <v>5</v>
      </c>
      <c r="C175" s="34" t="e">
        <f>SEARCH("AM",A175)</f>
        <v>#VALUE!</v>
      </c>
      <c r="D175" s="34">
        <f>IFERROR(B175,C175)</f>
        <v>5</v>
      </c>
      <c r="E175" s="34" t="str">
        <f>IFERROR(MID(A175,D175-5,1)," ")</f>
        <v xml:space="preserve"> </v>
      </c>
      <c r="F175" s="34" t="str">
        <f>MID(A175,IF(E175="1",D175-5,D175-4),IF(E175="1",7,6))</f>
        <v>2:46PM</v>
      </c>
      <c r="G175" s="34" t="str">
        <f>TRIM(SUBSTITUTE(A175,TEXT(M175,"h:mmAM/PM"),""))</f>
        <v>6/Nov B/I/B</v>
      </c>
      <c r="H175" s="34" t="b">
        <f>OR(LEFT(G175,1)="Y",LEFT(G175,1)="B",LEFT(G175,1)="R")</f>
        <v>0</v>
      </c>
      <c r="I175" s="34" t="str">
        <f>IF(H175,LEFT(G175,FIND(" ",G175)-1),MID(G175,FIND(" ",G175)+1,9))</f>
        <v>B/I/B</v>
      </c>
      <c r="J175" s="34" t="str">
        <f>TRIM(SUBSTITUTE(G175,I175,""))</f>
        <v>6/Nov</v>
      </c>
      <c r="K175" s="34">
        <f>LEFT(J175,2-ISERROR(1*MID(J175,2,1)))*1</f>
        <v>6</v>
      </c>
      <c r="L175" s="34" t="str">
        <f>IF(LEN(I175)=3,I175,LEFT(I175,1)&amp;MID(I175,3,1)&amp;RIGHT(I175,1))</f>
        <v>BIB</v>
      </c>
      <c r="M175" s="42">
        <f>TIMEVALUE(SUBSTITUTE(SUBSTITUTE(F175,"P"," P"),"A"," A"))</f>
        <v>0.61527777777777781</v>
      </c>
      <c r="N175" s="34">
        <f t="shared" si="17"/>
        <v>18</v>
      </c>
      <c r="O175" s="34" t="str">
        <f t="shared" si="18"/>
        <v>BIB18</v>
      </c>
      <c r="P175" s="44">
        <f>INDEX(Workings!$R$14:$R$853,MATCH(O175,Workings!$U$14:$U$853,0))</f>
        <v>0.61527777777777792</v>
      </c>
      <c r="Q175" s="34">
        <f t="shared" si="19"/>
        <v>0</v>
      </c>
      <c r="S175"/>
    </row>
    <row r="176" spans="1:19" ht="15" x14ac:dyDescent="0.25">
      <c r="A176" s="34" t="s">
        <v>1830</v>
      </c>
      <c r="B176" s="34">
        <f>SEARCH("PM",A176)</f>
        <v>17</v>
      </c>
      <c r="C176" s="34" t="e">
        <f>SEARCH("AM",A176)</f>
        <v>#VALUE!</v>
      </c>
      <c r="D176" s="34">
        <f>IFERROR(B176,C176)</f>
        <v>17</v>
      </c>
      <c r="E176" s="34" t="str">
        <f>IFERROR(MID(A176,D176-5,1)," ")</f>
        <v xml:space="preserve"> </v>
      </c>
      <c r="F176" s="34" t="str">
        <f>MID(A176,IF(E176="1",D176-5,D176-4),IF(E176="1",7,6))</f>
        <v>3:11PM</v>
      </c>
      <c r="G176" s="34" t="str">
        <f>TRIM(SUBSTITUTE(A176,TEXT(M176,"h:mmAM/PM"),""))</f>
        <v>B/I/B 6-Nov</v>
      </c>
      <c r="H176" s="34" t="b">
        <f>OR(LEFT(G176,1)="Y",LEFT(G176,1)="B",LEFT(G176,1)="R")</f>
        <v>1</v>
      </c>
      <c r="I176" s="34" t="str">
        <f>IF(H176,LEFT(G176,FIND(" ",G176)-1),MID(G176,FIND(" ",G176)+1,9))</f>
        <v>B/I/B</v>
      </c>
      <c r="J176" s="34" t="str">
        <f>TRIM(SUBSTITUTE(G176,I176,""))</f>
        <v>6-Nov</v>
      </c>
      <c r="K176" s="34">
        <f>LEFT(J176,2-ISERROR(1*MID(J176,2,1)))*1</f>
        <v>6</v>
      </c>
      <c r="L176" s="34" t="str">
        <f>IF(LEN(I176)=3,I176,LEFT(I176,1)&amp;MID(I176,3,1)&amp;RIGHT(I176,1))</f>
        <v>BIB</v>
      </c>
      <c r="M176" s="42">
        <f>TIMEVALUE(SUBSTITUTE(SUBSTITUTE(F176,"P"," P"),"A"," A"))</f>
        <v>0.63263888888888886</v>
      </c>
      <c r="N176" s="34">
        <f t="shared" si="17"/>
        <v>19</v>
      </c>
      <c r="O176" s="34" t="str">
        <f t="shared" si="18"/>
        <v>BIB19</v>
      </c>
      <c r="P176" s="44">
        <f>INDEX(Workings!$R$14:$R$853,MATCH(O176,Workings!$U$14:$U$853,0))</f>
        <v>0.63611111111111129</v>
      </c>
      <c r="Q176" s="34">
        <f t="shared" si="19"/>
        <v>-5</v>
      </c>
      <c r="S176"/>
    </row>
    <row r="177" spans="1:19" ht="15" x14ac:dyDescent="0.25">
      <c r="A177" s="34" t="s">
        <v>3732</v>
      </c>
      <c r="B177" s="34">
        <f>SEARCH("PM",A177)</f>
        <v>17</v>
      </c>
      <c r="C177" s="34" t="e">
        <f>SEARCH("AM",A177)</f>
        <v>#VALUE!</v>
      </c>
      <c r="D177" s="34">
        <f>IFERROR(B177,C177)</f>
        <v>17</v>
      </c>
      <c r="E177" s="34" t="str">
        <f>IFERROR(MID(A177,D177-5,1)," ")</f>
        <v xml:space="preserve"> </v>
      </c>
      <c r="F177" s="34" t="str">
        <f>MID(A177,IF(E177="1",D177-5,D177-4),IF(E177="1",7,6))</f>
        <v>3:49PM</v>
      </c>
      <c r="G177" s="34" t="str">
        <f>TRIM(SUBSTITUTE(A177,TEXT(M177,"h:mmAM/PM"),""))</f>
        <v>B/I/B 6/Nov</v>
      </c>
      <c r="H177" s="34" t="b">
        <f>OR(LEFT(G177,1)="Y",LEFT(G177,1)="B",LEFT(G177,1)="R")</f>
        <v>1</v>
      </c>
      <c r="I177" s="34" t="str">
        <f>IF(H177,LEFT(G177,FIND(" ",G177)-1),MID(G177,FIND(" ",G177)+1,9))</f>
        <v>B/I/B</v>
      </c>
      <c r="J177" s="34" t="str">
        <f>TRIM(SUBSTITUTE(G177,I177,""))</f>
        <v>6/Nov</v>
      </c>
      <c r="K177" s="34">
        <f>LEFT(J177,2-ISERROR(1*MID(J177,2,1)))*1</f>
        <v>6</v>
      </c>
      <c r="L177" s="34" t="str">
        <f>IF(LEN(I177)=3,I177,LEFT(I177,1)&amp;MID(I177,3,1)&amp;RIGHT(I177,1))</f>
        <v>BIB</v>
      </c>
      <c r="M177" s="42">
        <f>TIMEVALUE(SUBSTITUTE(SUBSTITUTE(F177,"P"," P"),"A"," A"))</f>
        <v>0.65902777777777777</v>
      </c>
      <c r="N177" s="34">
        <f t="shared" si="17"/>
        <v>20</v>
      </c>
      <c r="O177" s="34" t="str">
        <f t="shared" si="18"/>
        <v>BIB20</v>
      </c>
      <c r="P177" s="44">
        <f>INDEX(Workings!$R$14:$R$853,MATCH(O177,Workings!$U$14:$U$853,0))</f>
        <v>0.65694444444444466</v>
      </c>
      <c r="Q177" s="34">
        <f t="shared" si="19"/>
        <v>3</v>
      </c>
      <c r="S177"/>
    </row>
    <row r="178" spans="1:19" ht="15" x14ac:dyDescent="0.25">
      <c r="A178" s="34" t="s">
        <v>3332</v>
      </c>
      <c r="B178" s="34">
        <f>SEARCH("PM",A178)</f>
        <v>9</v>
      </c>
      <c r="C178" s="34" t="e">
        <f>SEARCH("AM",A178)</f>
        <v>#VALUE!</v>
      </c>
      <c r="D178" s="34">
        <f>IFERROR(B178,C178)</f>
        <v>9</v>
      </c>
      <c r="E178" s="34" t="str">
        <f>IFERROR(MID(A178,D178-5,1)," ")</f>
        <v xml:space="preserve"> </v>
      </c>
      <c r="F178" s="34" t="str">
        <f>MID(A178,IF(E178="1",D178-5,D178-4),IF(E178="1",7,6))</f>
        <v>4:19PM</v>
      </c>
      <c r="G178" s="34" t="str">
        <f>TRIM(SUBSTITUTE(A178,TEXT(M178,"h:mmAM/PM"),""))</f>
        <v>BIB 6-Nov</v>
      </c>
      <c r="H178" s="34" t="b">
        <f>OR(LEFT(G178,1)="Y",LEFT(G178,1)="B",LEFT(G178,1)="R")</f>
        <v>1</v>
      </c>
      <c r="I178" s="34" t="str">
        <f>IF(H178,LEFT(G178,FIND(" ",G178)-1),MID(G178,FIND(" ",G178)+1,9))</f>
        <v>BIB</v>
      </c>
      <c r="J178" s="34" t="str">
        <f>TRIM(SUBSTITUTE(G178,I178,""))</f>
        <v>6-Nov</v>
      </c>
      <c r="K178" s="34">
        <f>LEFT(J178,2-ISERROR(1*MID(J178,2,1)))*1</f>
        <v>6</v>
      </c>
      <c r="L178" s="34" t="str">
        <f>IF(LEN(I178)=3,I178,LEFT(I178,1)&amp;MID(I178,3,1)&amp;RIGHT(I178,1))</f>
        <v>BIB</v>
      </c>
      <c r="M178" s="42">
        <f>TIMEVALUE(SUBSTITUTE(SUBSTITUTE(F178,"P"," P"),"A"," A"))</f>
        <v>0.67986111111111114</v>
      </c>
      <c r="N178" s="34">
        <f t="shared" si="17"/>
        <v>21</v>
      </c>
      <c r="O178" s="34" t="str">
        <f t="shared" si="18"/>
        <v>BIB21</v>
      </c>
      <c r="P178" s="44">
        <f>INDEX(Workings!$R$14:$R$853,MATCH(O178,Workings!$U$14:$U$853,0))</f>
        <v>0.67777777777777803</v>
      </c>
      <c r="Q178" s="34">
        <f t="shared" si="19"/>
        <v>3</v>
      </c>
      <c r="S178"/>
    </row>
    <row r="179" spans="1:19" ht="15" x14ac:dyDescent="0.25">
      <c r="A179" s="34" t="s">
        <v>2661</v>
      </c>
      <c r="B179" s="34">
        <f>SEARCH("PM",A179)</f>
        <v>17</v>
      </c>
      <c r="C179" s="34" t="e">
        <f>SEARCH("AM",A179)</f>
        <v>#VALUE!</v>
      </c>
      <c r="D179" s="34">
        <f>IFERROR(B179,C179)</f>
        <v>17</v>
      </c>
      <c r="E179" s="34" t="str">
        <f>IFERROR(MID(A179,D179-5,1)," ")</f>
        <v xml:space="preserve"> </v>
      </c>
      <c r="F179" s="34" t="str">
        <f>MID(A179,IF(E179="1",D179-5,D179-4),IF(E179="1",7,6))</f>
        <v>4:55PM</v>
      </c>
      <c r="G179" s="34" t="str">
        <f>TRIM(SUBSTITUTE(A179,TEXT(M179,"h:mmAM/PM"),""))</f>
        <v>B:I:B 6-Nov</v>
      </c>
      <c r="H179" s="34" t="b">
        <f>OR(LEFT(G179,1)="Y",LEFT(G179,1)="B",LEFT(G179,1)="R")</f>
        <v>1</v>
      </c>
      <c r="I179" s="34" t="str">
        <f>IF(H179,LEFT(G179,FIND(" ",G179)-1),MID(G179,FIND(" ",G179)+1,9))</f>
        <v>B:I:B</v>
      </c>
      <c r="J179" s="34" t="str">
        <f>TRIM(SUBSTITUTE(G179,I179,""))</f>
        <v>6-Nov</v>
      </c>
      <c r="K179" s="34">
        <f>LEFT(J179,2-ISERROR(1*MID(J179,2,1)))*1</f>
        <v>6</v>
      </c>
      <c r="L179" s="34" t="str">
        <f>IF(LEN(I179)=3,I179,LEFT(I179,1)&amp;MID(I179,3,1)&amp;RIGHT(I179,1))</f>
        <v>BIB</v>
      </c>
      <c r="M179" s="42">
        <f>TIMEVALUE(SUBSTITUTE(SUBSTITUTE(F179,"P"," P"),"A"," A"))</f>
        <v>0.70486111111111116</v>
      </c>
      <c r="N179" s="34">
        <f t="shared" si="17"/>
        <v>22</v>
      </c>
      <c r="O179" s="34" t="str">
        <f t="shared" si="18"/>
        <v>BIB22</v>
      </c>
      <c r="P179" s="44">
        <f>INDEX(Workings!$R$14:$R$853,MATCH(O179,Workings!$U$14:$U$853,0))</f>
        <v>0.6986111111111114</v>
      </c>
      <c r="Q179" s="34">
        <f t="shared" si="19"/>
        <v>9</v>
      </c>
      <c r="S179"/>
    </row>
    <row r="180" spans="1:19" ht="15" x14ac:dyDescent="0.25">
      <c r="A180" s="34" t="s">
        <v>3090</v>
      </c>
      <c r="B180" s="34">
        <f>SEARCH("PM",A180)</f>
        <v>5</v>
      </c>
      <c r="C180" s="34" t="e">
        <f>SEARCH("AM",A180)</f>
        <v>#VALUE!</v>
      </c>
      <c r="D180" s="34">
        <f>IFERROR(B180,C180)</f>
        <v>5</v>
      </c>
      <c r="E180" s="34" t="str">
        <f>IFERROR(MID(A180,D180-5,1)," ")</f>
        <v xml:space="preserve"> </v>
      </c>
      <c r="F180" s="34" t="str">
        <f>MID(A180,IF(E180="1",D180-5,D180-4),IF(E180="1",7,6))</f>
        <v>5:23PM</v>
      </c>
      <c r="G180" s="34" t="str">
        <f>TRIM(SUBSTITUTE(A180,TEXT(M180,"h:mmAM/PM"),""))</f>
        <v>BIB 6-Nov</v>
      </c>
      <c r="H180" s="34" t="b">
        <f>OR(LEFT(G180,1)="Y",LEFT(G180,1)="B",LEFT(G180,1)="R")</f>
        <v>1</v>
      </c>
      <c r="I180" s="34" t="str">
        <f>IF(H180,LEFT(G180,FIND(" ",G180)-1),MID(G180,FIND(" ",G180)+1,9))</f>
        <v>BIB</v>
      </c>
      <c r="J180" s="34" t="str">
        <f>TRIM(SUBSTITUTE(G180,I180,""))</f>
        <v>6-Nov</v>
      </c>
      <c r="K180" s="34">
        <f>LEFT(J180,2-ISERROR(1*MID(J180,2,1)))*1</f>
        <v>6</v>
      </c>
      <c r="L180" s="34" t="str">
        <f>IF(LEN(I180)=3,I180,LEFT(I180,1)&amp;MID(I180,3,1)&amp;RIGHT(I180,1))</f>
        <v>BIB</v>
      </c>
      <c r="M180" s="42">
        <f>TIMEVALUE(SUBSTITUTE(SUBSTITUTE(F180,"P"," P"),"A"," A"))</f>
        <v>0.72430555555555554</v>
      </c>
      <c r="N180" s="34">
        <f t="shared" si="17"/>
        <v>23</v>
      </c>
      <c r="O180" s="34" t="str">
        <f t="shared" si="18"/>
        <v>BIB23</v>
      </c>
      <c r="P180" s="44">
        <f>INDEX(Workings!$R$14:$R$853,MATCH(O180,Workings!$U$14:$U$853,0))</f>
        <v>0.71944444444444478</v>
      </c>
      <c r="Q180" s="34">
        <f t="shared" si="19"/>
        <v>7</v>
      </c>
      <c r="S180"/>
    </row>
    <row r="181" spans="1:19" ht="15" x14ac:dyDescent="0.25">
      <c r="A181" s="34" t="s">
        <v>1013</v>
      </c>
      <c r="B181" s="34">
        <f>SEARCH("PM",A181)</f>
        <v>11</v>
      </c>
      <c r="C181" s="34" t="e">
        <f>SEARCH("AM",A181)</f>
        <v>#VALUE!</v>
      </c>
      <c r="D181" s="34">
        <f>IFERROR(B181,C181)</f>
        <v>11</v>
      </c>
      <c r="E181" s="34" t="str">
        <f>IFERROR(MID(A181,D181-5,1)," ")</f>
        <v xml:space="preserve"> </v>
      </c>
      <c r="F181" s="34" t="str">
        <f>MID(A181,IF(E181="1",D181-5,D181-4),IF(E181="1",7,6))</f>
        <v>6:01PM</v>
      </c>
      <c r="G181" s="34" t="str">
        <f>TRIM(SUBSTITUTE(A181,TEXT(M181,"h:mmAM/PM"),""))</f>
        <v>B:I:B 6-Nov</v>
      </c>
      <c r="H181" s="34" t="b">
        <f>OR(LEFT(G181,1)="Y",LEFT(G181,1)="B",LEFT(G181,1)="R")</f>
        <v>1</v>
      </c>
      <c r="I181" s="34" t="str">
        <f>IF(H181,LEFT(G181,FIND(" ",G181)-1),MID(G181,FIND(" ",G181)+1,9))</f>
        <v>B:I:B</v>
      </c>
      <c r="J181" s="34" t="str">
        <f>TRIM(SUBSTITUTE(G181,I181,""))</f>
        <v>6-Nov</v>
      </c>
      <c r="K181" s="34">
        <f>LEFT(J181,2-ISERROR(1*MID(J181,2,1)))*1</f>
        <v>6</v>
      </c>
      <c r="L181" s="34" t="str">
        <f>IF(LEN(I181)=3,I181,LEFT(I181,1)&amp;MID(I181,3,1)&amp;RIGHT(I181,1))</f>
        <v>BIB</v>
      </c>
      <c r="M181" s="42">
        <f>TIMEVALUE(SUBSTITUTE(SUBSTITUTE(F181,"P"," P"),"A"," A"))</f>
        <v>0.75069444444444444</v>
      </c>
      <c r="N181" s="34">
        <f t="shared" si="17"/>
        <v>24</v>
      </c>
      <c r="O181" s="34" t="str">
        <f t="shared" si="18"/>
        <v>BIB24</v>
      </c>
      <c r="P181" s="44">
        <f>INDEX(Workings!$R$14:$R$853,MATCH(O181,Workings!$U$14:$U$853,0))</f>
        <v>0.74722222222222257</v>
      </c>
      <c r="Q181" s="34">
        <f t="shared" si="19"/>
        <v>5</v>
      </c>
      <c r="S181"/>
    </row>
    <row r="182" spans="1:19" ht="15" x14ac:dyDescent="0.25">
      <c r="A182" s="34" t="s">
        <v>3549</v>
      </c>
      <c r="B182" s="34">
        <f>SEARCH("PM",A182)</f>
        <v>17</v>
      </c>
      <c r="C182" s="34" t="e">
        <f>SEARCH("AM",A182)</f>
        <v>#VALUE!</v>
      </c>
      <c r="D182" s="34">
        <f>IFERROR(B182,C182)</f>
        <v>17</v>
      </c>
      <c r="E182" s="34" t="str">
        <f>IFERROR(MID(A182,D182-5,1)," ")</f>
        <v xml:space="preserve"> </v>
      </c>
      <c r="F182" s="34" t="str">
        <f>MID(A182,IF(E182="1",D182-5,D182-4),IF(E182="1",7,6))</f>
        <v>6:40PM</v>
      </c>
      <c r="G182" s="34" t="str">
        <f>TRIM(SUBSTITUTE(A182,TEXT(M182,"h:mmAM/PM"),""))</f>
        <v>B-I-B 6/Nov</v>
      </c>
      <c r="H182" s="34" t="b">
        <f>OR(LEFT(G182,1)="Y",LEFT(G182,1)="B",LEFT(G182,1)="R")</f>
        <v>1</v>
      </c>
      <c r="I182" s="34" t="str">
        <f>IF(H182,LEFT(G182,FIND(" ",G182)-1),MID(G182,FIND(" ",G182)+1,9))</f>
        <v>B-I-B</v>
      </c>
      <c r="J182" s="34" t="str">
        <f>TRIM(SUBSTITUTE(G182,I182,""))</f>
        <v>6/Nov</v>
      </c>
      <c r="K182" s="34">
        <f>LEFT(J182,2-ISERROR(1*MID(J182,2,1)))*1</f>
        <v>6</v>
      </c>
      <c r="L182" s="34" t="str">
        <f>IF(LEN(I182)=3,I182,LEFT(I182,1)&amp;MID(I182,3,1)&amp;RIGHT(I182,1))</f>
        <v>BIB</v>
      </c>
      <c r="M182" s="42">
        <f>TIMEVALUE(SUBSTITUTE(SUBSTITUTE(F182,"P"," P"),"A"," A"))</f>
        <v>0.77777777777777779</v>
      </c>
      <c r="N182" s="34">
        <f t="shared" si="17"/>
        <v>25</v>
      </c>
      <c r="O182" s="34" t="str">
        <f t="shared" si="18"/>
        <v>BIB25</v>
      </c>
      <c r="P182" s="44">
        <f>INDEX(Workings!$R$14:$R$853,MATCH(O182,Workings!$U$14:$U$853,0))</f>
        <v>0.77500000000000036</v>
      </c>
      <c r="Q182" s="34">
        <f t="shared" si="19"/>
        <v>4</v>
      </c>
      <c r="S182"/>
    </row>
    <row r="183" spans="1:19" ht="15" x14ac:dyDescent="0.25">
      <c r="A183" s="34" t="s">
        <v>2682</v>
      </c>
      <c r="B183" s="34">
        <f>SEARCH("PM",A183)</f>
        <v>5</v>
      </c>
      <c r="C183" s="34" t="e">
        <f>SEARCH("AM",A183)</f>
        <v>#VALUE!</v>
      </c>
      <c r="D183" s="34">
        <f>IFERROR(B183,C183)</f>
        <v>5</v>
      </c>
      <c r="E183" s="34" t="str">
        <f>IFERROR(MID(A183,D183-5,1)," ")</f>
        <v xml:space="preserve"> </v>
      </c>
      <c r="F183" s="34" t="str">
        <f>MID(A183,IF(E183="1",D183-5,D183-4),IF(E183="1",7,6))</f>
        <v>7:17PM</v>
      </c>
      <c r="G183" s="34" t="str">
        <f>TRIM(SUBSTITUTE(A183,TEXT(M183,"h:mmAM/PM"),""))</f>
        <v>6-Nov BIB</v>
      </c>
      <c r="H183" s="34" t="b">
        <f>OR(LEFT(G183,1)="Y",LEFT(G183,1)="B",LEFT(G183,1)="R")</f>
        <v>0</v>
      </c>
      <c r="I183" s="34" t="str">
        <f>IF(H183,LEFT(G183,FIND(" ",G183)-1),MID(G183,FIND(" ",G183)+1,9))</f>
        <v>BIB</v>
      </c>
      <c r="J183" s="34" t="str">
        <f>TRIM(SUBSTITUTE(G183,I183,""))</f>
        <v>6-Nov</v>
      </c>
      <c r="K183" s="34">
        <f>LEFT(J183,2-ISERROR(1*MID(J183,2,1)))*1</f>
        <v>6</v>
      </c>
      <c r="L183" s="34" t="str">
        <f>IF(LEN(I183)=3,I183,LEFT(I183,1)&amp;MID(I183,3,1)&amp;RIGHT(I183,1))</f>
        <v>BIB</v>
      </c>
      <c r="M183" s="42">
        <f>TIMEVALUE(SUBSTITUTE(SUBSTITUTE(F183,"P"," P"),"A"," A"))</f>
        <v>0.80347222222222225</v>
      </c>
      <c r="N183" s="34">
        <f t="shared" si="17"/>
        <v>26</v>
      </c>
      <c r="O183" s="34" t="str">
        <f t="shared" si="18"/>
        <v>BIB26</v>
      </c>
      <c r="P183" s="44">
        <f>INDEX(Workings!$R$14:$R$853,MATCH(O183,Workings!$U$14:$U$853,0))</f>
        <v>0.80277777777777815</v>
      </c>
      <c r="Q183" s="34">
        <f t="shared" si="19"/>
        <v>1</v>
      </c>
      <c r="S183"/>
    </row>
    <row r="184" spans="1:19" ht="15" x14ac:dyDescent="0.25">
      <c r="A184" s="34" t="s">
        <v>3335</v>
      </c>
      <c r="B184" s="34">
        <f>SEARCH("PM",A184)</f>
        <v>5</v>
      </c>
      <c r="C184" s="34" t="e">
        <f>SEARCH("AM",A184)</f>
        <v>#VALUE!</v>
      </c>
      <c r="D184" s="34">
        <f>IFERROR(B184,C184)</f>
        <v>5</v>
      </c>
      <c r="E184" s="34" t="str">
        <f>IFERROR(MID(A184,D184-5,1)," ")</f>
        <v xml:space="preserve"> </v>
      </c>
      <c r="F184" s="34" t="str">
        <f>MID(A184,IF(E184="1",D184-5,D184-4),IF(E184="1",7,6))</f>
        <v>8:15PM</v>
      </c>
      <c r="G184" s="34" t="str">
        <f>TRIM(SUBSTITUTE(A184,TEXT(M184,"h:mmAM/PM"),""))</f>
        <v>6-Nov BIB</v>
      </c>
      <c r="H184" s="34" t="b">
        <f>OR(LEFT(G184,1)="Y",LEFT(G184,1)="B",LEFT(G184,1)="R")</f>
        <v>0</v>
      </c>
      <c r="I184" s="34" t="str">
        <f>IF(H184,LEFT(G184,FIND(" ",G184)-1),MID(G184,FIND(" ",G184)+1,9))</f>
        <v>BIB</v>
      </c>
      <c r="J184" s="34" t="str">
        <f>TRIM(SUBSTITUTE(G184,I184,""))</f>
        <v>6-Nov</v>
      </c>
      <c r="K184" s="34">
        <f>LEFT(J184,2-ISERROR(1*MID(J184,2,1)))*1</f>
        <v>6</v>
      </c>
      <c r="L184" s="34" t="str">
        <f>IF(LEN(I184)=3,I184,LEFT(I184,1)&amp;MID(I184,3,1)&amp;RIGHT(I184,1))</f>
        <v>BIB</v>
      </c>
      <c r="M184" s="42">
        <f>TIMEVALUE(SUBSTITUTE(SUBSTITUTE(F184,"P"," P"),"A"," A"))</f>
        <v>0.84375</v>
      </c>
      <c r="N184" s="34">
        <f t="shared" si="17"/>
        <v>27</v>
      </c>
      <c r="O184" s="34" t="str">
        <f t="shared" si="18"/>
        <v>BIB27</v>
      </c>
      <c r="P184" s="44">
        <f>INDEX(Workings!$R$14:$R$853,MATCH(O184,Workings!$U$14:$U$853,0))</f>
        <v>0.84444444444444478</v>
      </c>
      <c r="Q184" s="34">
        <f t="shared" si="19"/>
        <v>-1</v>
      </c>
      <c r="S184"/>
    </row>
    <row r="185" spans="1:19" ht="15" x14ac:dyDescent="0.25">
      <c r="A185" s="34" t="s">
        <v>2599</v>
      </c>
      <c r="B185" s="34">
        <f>SEARCH("PM",A185)</f>
        <v>17</v>
      </c>
      <c r="C185" s="34" t="e">
        <f>SEARCH("AM",A185)</f>
        <v>#VALUE!</v>
      </c>
      <c r="D185" s="34">
        <f>IFERROR(B185,C185)</f>
        <v>17</v>
      </c>
      <c r="E185" s="34" t="str">
        <f>IFERROR(MID(A185,D185-5,1)," ")</f>
        <v xml:space="preserve"> </v>
      </c>
      <c r="F185" s="34" t="str">
        <f>MID(A185,IF(E185="1",D185-5,D185-4),IF(E185="1",7,6))</f>
        <v>9:27PM</v>
      </c>
      <c r="G185" s="34" t="str">
        <f>TRIM(SUBSTITUTE(A185,TEXT(M185,"h:mmAM/PM"),""))</f>
        <v>B/I/B 6-Nov</v>
      </c>
      <c r="H185" s="34" t="b">
        <f>OR(LEFT(G185,1)="Y",LEFT(G185,1)="B",LEFT(G185,1)="R")</f>
        <v>1</v>
      </c>
      <c r="I185" s="34" t="str">
        <f>IF(H185,LEFT(G185,FIND(" ",G185)-1),MID(G185,FIND(" ",G185)+1,9))</f>
        <v>B/I/B</v>
      </c>
      <c r="J185" s="34" t="str">
        <f>TRIM(SUBSTITUTE(G185,I185,""))</f>
        <v>6-Nov</v>
      </c>
      <c r="K185" s="34">
        <f>LEFT(J185,2-ISERROR(1*MID(J185,2,1)))*1</f>
        <v>6</v>
      </c>
      <c r="L185" s="34" t="str">
        <f>IF(LEN(I185)=3,I185,LEFT(I185,1)&amp;MID(I185,3,1)&amp;RIGHT(I185,1))</f>
        <v>BIB</v>
      </c>
      <c r="M185" s="42">
        <f>TIMEVALUE(SUBSTITUTE(SUBSTITUTE(F185,"P"," P"),"A"," A"))</f>
        <v>0.89374999999999993</v>
      </c>
      <c r="N185" s="34">
        <f t="shared" si="17"/>
        <v>28</v>
      </c>
      <c r="O185" s="34" t="str">
        <f t="shared" si="18"/>
        <v>BIB28</v>
      </c>
      <c r="P185" s="44">
        <f>INDEX(Workings!$R$14:$R$853,MATCH(O185,Workings!$U$14:$U$853,0))</f>
        <v>0.8861111111111114</v>
      </c>
      <c r="Q185" s="34">
        <f t="shared" si="19"/>
        <v>11</v>
      </c>
      <c r="S185"/>
    </row>
    <row r="186" spans="1:19" ht="15" x14ac:dyDescent="0.25">
      <c r="A186" s="34" t="s">
        <v>238</v>
      </c>
      <c r="B186" s="34">
        <f>SEARCH("PM",A186)</f>
        <v>6</v>
      </c>
      <c r="C186" s="34" t="e">
        <f>SEARCH("AM",A186)</f>
        <v>#VALUE!</v>
      </c>
      <c r="D186" s="34">
        <f>IFERROR(B186,C186)</f>
        <v>6</v>
      </c>
      <c r="E186" s="34" t="str">
        <f>IFERROR(MID(A186,D186-5,1)," ")</f>
        <v>1</v>
      </c>
      <c r="F186" s="34" t="str">
        <f>MID(A186,IF(E186="1",D186-5,D186-4),IF(E186="1",7,6))</f>
        <v>10:23PM</v>
      </c>
      <c r="G186" s="34" t="str">
        <f>TRIM(SUBSTITUTE(A186,TEXT(M186,"h:mmAM/PM"),""))</f>
        <v>B:I:B 6-Nov</v>
      </c>
      <c r="H186" s="34" t="b">
        <f>OR(LEFT(G186,1)="Y",LEFT(G186,1)="B",LEFT(G186,1)="R")</f>
        <v>1</v>
      </c>
      <c r="I186" s="34" t="str">
        <f>IF(H186,LEFT(G186,FIND(" ",G186)-1),MID(G186,FIND(" ",G186)+1,9))</f>
        <v>B:I:B</v>
      </c>
      <c r="J186" s="34" t="str">
        <f>TRIM(SUBSTITUTE(G186,I186,""))</f>
        <v>6-Nov</v>
      </c>
      <c r="K186" s="34">
        <f>LEFT(J186,2-ISERROR(1*MID(J186,2,1)))*1</f>
        <v>6</v>
      </c>
      <c r="L186" s="34" t="str">
        <f>IF(LEN(I186)=3,I186,LEFT(I186,1)&amp;MID(I186,3,1)&amp;RIGHT(I186,1))</f>
        <v>BIB</v>
      </c>
      <c r="M186" s="42">
        <f>TIMEVALUE(SUBSTITUTE(SUBSTITUTE(F186,"P"," P"),"A"," A"))</f>
        <v>0.93263888888888891</v>
      </c>
      <c r="N186" s="34">
        <f t="shared" si="17"/>
        <v>29</v>
      </c>
      <c r="O186" s="34" t="str">
        <f t="shared" si="18"/>
        <v>BIB29</v>
      </c>
      <c r="P186" s="44">
        <f>INDEX(Workings!$R$14:$R$853,MATCH(O186,Workings!$U$14:$U$853,0))</f>
        <v>0.92777777777777803</v>
      </c>
      <c r="Q186" s="34">
        <f t="shared" si="19"/>
        <v>7</v>
      </c>
      <c r="S186"/>
    </row>
    <row r="187" spans="1:19" ht="15" x14ac:dyDescent="0.25">
      <c r="A187" s="34" t="s">
        <v>1545</v>
      </c>
      <c r="B187" s="34">
        <f>SEARCH("PM",A187)</f>
        <v>6</v>
      </c>
      <c r="C187" s="34" t="e">
        <f>SEARCH("AM",A187)</f>
        <v>#VALUE!</v>
      </c>
      <c r="D187" s="34">
        <f>IFERROR(B187,C187)</f>
        <v>6</v>
      </c>
      <c r="E187" s="34" t="str">
        <f>IFERROR(MID(A187,D187-5,1)," ")</f>
        <v>1</v>
      </c>
      <c r="F187" s="34" t="str">
        <f>MID(A187,IF(E187="1",D187-5,D187-4),IF(E187="1",7,6))</f>
        <v>11:25PM</v>
      </c>
      <c r="G187" s="34" t="str">
        <f>TRIM(SUBSTITUTE(A187,TEXT(M187,"h:mmAM/PM"),""))</f>
        <v>6-Nov B/I/B</v>
      </c>
      <c r="H187" s="34" t="b">
        <f>OR(LEFT(G187,1)="Y",LEFT(G187,1)="B",LEFT(G187,1)="R")</f>
        <v>0</v>
      </c>
      <c r="I187" s="34" t="str">
        <f>IF(H187,LEFT(G187,FIND(" ",G187)-1),MID(G187,FIND(" ",G187)+1,9))</f>
        <v>B/I/B</v>
      </c>
      <c r="J187" s="34" t="str">
        <f>TRIM(SUBSTITUTE(G187,I187,""))</f>
        <v>6-Nov</v>
      </c>
      <c r="K187" s="34">
        <f>LEFT(J187,2-ISERROR(1*MID(J187,2,1)))*1</f>
        <v>6</v>
      </c>
      <c r="L187" s="34" t="str">
        <f>IF(LEN(I187)=3,I187,LEFT(I187,1)&amp;MID(I187,3,1)&amp;RIGHT(I187,1))</f>
        <v>BIB</v>
      </c>
      <c r="M187" s="42">
        <f>TIMEVALUE(SUBSTITUTE(SUBSTITUTE(F187,"P"," P"),"A"," A"))</f>
        <v>0.97569444444444453</v>
      </c>
      <c r="N187" s="34">
        <f t="shared" si="17"/>
        <v>30</v>
      </c>
      <c r="O187" s="34" t="str">
        <f t="shared" si="18"/>
        <v>BIB30</v>
      </c>
      <c r="P187" s="44">
        <f>INDEX(Workings!$R$14:$R$853,MATCH(O187,Workings!$U$14:$U$853,0))</f>
        <v>0.96944444444444466</v>
      </c>
      <c r="Q187" s="34">
        <f t="shared" si="19"/>
        <v>9</v>
      </c>
      <c r="S187"/>
    </row>
    <row r="188" spans="1:19" ht="15" x14ac:dyDescent="0.25">
      <c r="A188" s="34" t="s">
        <v>3329</v>
      </c>
      <c r="B188" s="34" t="e">
        <f>SEARCH("PM",A188)</f>
        <v>#VALUE!</v>
      </c>
      <c r="C188" s="34">
        <f>SEARCH("AM",A188)</f>
        <v>5</v>
      </c>
      <c r="D188" s="34">
        <f>IFERROR(B188,C188)</f>
        <v>5</v>
      </c>
      <c r="E188" s="34" t="str">
        <f>IFERROR(MID(A188,D188-5,1)," ")</f>
        <v xml:space="preserve"> </v>
      </c>
      <c r="F188" s="34" t="str">
        <f>MID(A188,IF(E188="1",D188-5,D188-4),IF(E188="1",7,6))</f>
        <v>7:19AM</v>
      </c>
      <c r="G188" s="34" t="str">
        <f>TRIM(SUBSTITUTE(A188,TEXT(M188,"h:mmAM/PM"),""))</f>
        <v>B-I-B 7/Nov</v>
      </c>
      <c r="H188" s="34" t="b">
        <f>OR(LEFT(G188,1)="Y",LEFT(G188,1)="B",LEFT(G188,1)="R")</f>
        <v>1</v>
      </c>
      <c r="I188" s="34" t="str">
        <f>IF(H188,LEFT(G188,FIND(" ",G188)-1),MID(G188,FIND(" ",G188)+1,9))</f>
        <v>B-I-B</v>
      </c>
      <c r="J188" s="34" t="str">
        <f>TRIM(SUBSTITUTE(G188,I188,""))</f>
        <v>7/Nov</v>
      </c>
      <c r="K188" s="34">
        <f>LEFT(J188,2-ISERROR(1*MID(J188,2,1)))*1</f>
        <v>7</v>
      </c>
      <c r="L188" s="34" t="str">
        <f>IF(LEN(I188)=3,I188,LEFT(I188,1)&amp;MID(I188,3,1)&amp;RIGHT(I188,1))</f>
        <v>BIB</v>
      </c>
      <c r="M188" s="42">
        <f>TIMEVALUE(SUBSTITUTE(SUBSTITUTE(F188,"P"," P"),"A"," A"))</f>
        <v>0.30486111111111108</v>
      </c>
      <c r="N188" s="34">
        <f t="shared" si="17"/>
        <v>1</v>
      </c>
      <c r="O188" s="34" t="str">
        <f t="shared" si="18"/>
        <v>BIB1</v>
      </c>
      <c r="P188" s="44">
        <f>INDEX(Workings!$R$14:$R$853,MATCH(O188,Workings!$U$14:$U$853,0))</f>
        <v>0.30277777777777781</v>
      </c>
      <c r="Q188" s="34">
        <f t="shared" si="19"/>
        <v>3</v>
      </c>
      <c r="S188"/>
    </row>
    <row r="189" spans="1:19" ht="15" x14ac:dyDescent="0.25">
      <c r="A189" s="34" t="s">
        <v>1061</v>
      </c>
      <c r="B189" s="34" t="e">
        <f>SEARCH("PM",A189)</f>
        <v>#VALUE!</v>
      </c>
      <c r="C189" s="34">
        <f>SEARCH("AM",A189)</f>
        <v>5</v>
      </c>
      <c r="D189" s="34">
        <f>IFERROR(B189,C189)</f>
        <v>5</v>
      </c>
      <c r="E189" s="34" t="str">
        <f>IFERROR(MID(A189,D189-5,1)," ")</f>
        <v xml:space="preserve"> </v>
      </c>
      <c r="F189" s="34" t="str">
        <f>MID(A189,IF(E189="1",D189-5,D189-4),IF(E189="1",7,6))</f>
        <v>7:38AM</v>
      </c>
      <c r="G189" s="34" t="str">
        <f>TRIM(SUBSTITUTE(A189,TEXT(M189,"h:mmAM/PM"),""))</f>
        <v>7-Nov B-I-B</v>
      </c>
      <c r="H189" s="34" t="b">
        <f>OR(LEFT(G189,1)="Y",LEFT(G189,1)="B",LEFT(G189,1)="R")</f>
        <v>0</v>
      </c>
      <c r="I189" s="34" t="str">
        <f>IF(H189,LEFT(G189,FIND(" ",G189)-1),MID(G189,FIND(" ",G189)+1,9))</f>
        <v>B-I-B</v>
      </c>
      <c r="J189" s="34" t="str">
        <f>TRIM(SUBSTITUTE(G189,I189,""))</f>
        <v>7-Nov</v>
      </c>
      <c r="K189" s="34">
        <f>LEFT(J189,2-ISERROR(1*MID(J189,2,1)))*1</f>
        <v>7</v>
      </c>
      <c r="L189" s="34" t="str">
        <f>IF(LEN(I189)=3,I189,LEFT(I189,1)&amp;MID(I189,3,1)&amp;RIGHT(I189,1))</f>
        <v>BIB</v>
      </c>
      <c r="M189" s="42">
        <f>TIMEVALUE(SUBSTITUTE(SUBSTITUTE(F189,"P"," P"),"A"," A"))</f>
        <v>0.31805555555555554</v>
      </c>
      <c r="N189" s="34">
        <f t="shared" si="17"/>
        <v>2</v>
      </c>
      <c r="O189" s="34" t="str">
        <f t="shared" si="18"/>
        <v>BIB2</v>
      </c>
      <c r="P189" s="44">
        <f>INDEX(Workings!$R$14:$R$853,MATCH(O189,Workings!$U$14:$U$853,0))</f>
        <v>0.31666666666666671</v>
      </c>
      <c r="Q189" s="34">
        <f t="shared" si="19"/>
        <v>2</v>
      </c>
      <c r="S189"/>
    </row>
    <row r="190" spans="1:19" ht="15" x14ac:dyDescent="0.25">
      <c r="A190" s="34" t="s">
        <v>2139</v>
      </c>
      <c r="B190" s="34" t="e">
        <f>SEARCH("PM",A190)</f>
        <v>#VALUE!</v>
      </c>
      <c r="C190" s="34">
        <f>SEARCH("AM",A190)</f>
        <v>5</v>
      </c>
      <c r="D190" s="34">
        <f>IFERROR(B190,C190)</f>
        <v>5</v>
      </c>
      <c r="E190" s="34" t="str">
        <f>IFERROR(MID(A190,D190-5,1)," ")</f>
        <v xml:space="preserve"> </v>
      </c>
      <c r="F190" s="34" t="str">
        <f>MID(A190,IF(E190="1",D190-5,D190-4),IF(E190="1",7,6))</f>
        <v>8:09AM</v>
      </c>
      <c r="G190" s="34" t="str">
        <f>TRIM(SUBSTITUTE(A190,TEXT(M190,"h:mmAM/PM"),""))</f>
        <v>7-Nov B:I:B</v>
      </c>
      <c r="H190" s="34" t="b">
        <f>OR(LEFT(G190,1)="Y",LEFT(G190,1)="B",LEFT(G190,1)="R")</f>
        <v>0</v>
      </c>
      <c r="I190" s="34" t="str">
        <f>IF(H190,LEFT(G190,FIND(" ",G190)-1),MID(G190,FIND(" ",G190)+1,9))</f>
        <v>B:I:B</v>
      </c>
      <c r="J190" s="34" t="str">
        <f>TRIM(SUBSTITUTE(G190,I190,""))</f>
        <v>7-Nov</v>
      </c>
      <c r="K190" s="34">
        <f>LEFT(J190,2-ISERROR(1*MID(J190,2,1)))*1</f>
        <v>7</v>
      </c>
      <c r="L190" s="34" t="str">
        <f>IF(LEN(I190)=3,I190,LEFT(I190,1)&amp;MID(I190,3,1)&amp;RIGHT(I190,1))</f>
        <v>BIB</v>
      </c>
      <c r="M190" s="42">
        <f>TIMEVALUE(SUBSTITUTE(SUBSTITUTE(F190,"P"," P"),"A"," A"))</f>
        <v>0.33958333333333335</v>
      </c>
      <c r="N190" s="34">
        <f t="shared" si="17"/>
        <v>3</v>
      </c>
      <c r="O190" s="34" t="str">
        <f t="shared" si="18"/>
        <v>BIB3</v>
      </c>
      <c r="P190" s="44">
        <f>INDEX(Workings!$R$14:$R$853,MATCH(O190,Workings!$U$14:$U$853,0))</f>
        <v>0.3305555555555556</v>
      </c>
      <c r="Q190" s="34">
        <f t="shared" si="19"/>
        <v>13</v>
      </c>
      <c r="S190"/>
    </row>
    <row r="191" spans="1:19" ht="15" x14ac:dyDescent="0.25">
      <c r="A191" s="34" t="s">
        <v>1698</v>
      </c>
      <c r="B191" s="34" t="e">
        <f>SEARCH("PM",A191)</f>
        <v>#VALUE!</v>
      </c>
      <c r="C191" s="34">
        <f>SEARCH("AM",A191)</f>
        <v>5</v>
      </c>
      <c r="D191" s="34">
        <f>IFERROR(B191,C191)</f>
        <v>5</v>
      </c>
      <c r="E191" s="34" t="str">
        <f>IFERROR(MID(A191,D191-5,1)," ")</f>
        <v xml:space="preserve"> </v>
      </c>
      <c r="F191" s="34" t="str">
        <f>MID(A191,IF(E191="1",D191-5,D191-4),IF(E191="1",7,6))</f>
        <v>8:18AM</v>
      </c>
      <c r="G191" s="34" t="str">
        <f>TRIM(SUBSTITUTE(A191,TEXT(M191,"h:mmAM/PM"),""))</f>
        <v>7/Nov B:I:B</v>
      </c>
      <c r="H191" s="34" t="b">
        <f>OR(LEFT(G191,1)="Y",LEFT(G191,1)="B",LEFT(G191,1)="R")</f>
        <v>0</v>
      </c>
      <c r="I191" s="34" t="str">
        <f>IF(H191,LEFT(G191,FIND(" ",G191)-1),MID(G191,FIND(" ",G191)+1,9))</f>
        <v>B:I:B</v>
      </c>
      <c r="J191" s="34" t="str">
        <f>TRIM(SUBSTITUTE(G191,I191,""))</f>
        <v>7/Nov</v>
      </c>
      <c r="K191" s="34">
        <f>LEFT(J191,2-ISERROR(1*MID(J191,2,1)))*1</f>
        <v>7</v>
      </c>
      <c r="L191" s="34" t="str">
        <f>IF(LEN(I191)=3,I191,LEFT(I191,1)&amp;MID(I191,3,1)&amp;RIGHT(I191,1))</f>
        <v>BIB</v>
      </c>
      <c r="M191" s="42">
        <f>TIMEVALUE(SUBSTITUTE(SUBSTITUTE(F191,"P"," P"),"A"," A"))</f>
        <v>0.34583333333333338</v>
      </c>
      <c r="N191" s="34">
        <f t="shared" si="17"/>
        <v>4</v>
      </c>
      <c r="O191" s="34" t="str">
        <f t="shared" si="18"/>
        <v>BIB4</v>
      </c>
      <c r="P191" s="44">
        <f>INDEX(Workings!$R$14:$R$853,MATCH(O191,Workings!$U$14:$U$853,0))</f>
        <v>0.3444444444444445</v>
      </c>
      <c r="Q191" s="34">
        <f t="shared" si="19"/>
        <v>2</v>
      </c>
      <c r="S191"/>
    </row>
    <row r="192" spans="1:19" ht="15" x14ac:dyDescent="0.25">
      <c r="A192" s="34" t="s">
        <v>2985</v>
      </c>
      <c r="B192" s="34" t="e">
        <f>SEARCH("PM",A192)</f>
        <v>#VALUE!</v>
      </c>
      <c r="C192" s="34">
        <f>SEARCH("AM",A192)</f>
        <v>5</v>
      </c>
      <c r="D192" s="34">
        <f>IFERROR(B192,C192)</f>
        <v>5</v>
      </c>
      <c r="E192" s="34" t="str">
        <f>IFERROR(MID(A192,D192-5,1)," ")</f>
        <v xml:space="preserve"> </v>
      </c>
      <c r="F192" s="34" t="str">
        <f>MID(A192,IF(E192="1",D192-5,D192-4),IF(E192="1",7,6))</f>
        <v>8:42AM</v>
      </c>
      <c r="G192" s="34" t="str">
        <f>TRIM(SUBSTITUTE(A192,TEXT(M192,"h:mmAM/PM"),""))</f>
        <v>7/Nov BIB</v>
      </c>
      <c r="H192" s="34" t="b">
        <f>OR(LEFT(G192,1)="Y",LEFT(G192,1)="B",LEFT(G192,1)="R")</f>
        <v>0</v>
      </c>
      <c r="I192" s="34" t="str">
        <f>IF(H192,LEFT(G192,FIND(" ",G192)-1),MID(G192,FIND(" ",G192)+1,9))</f>
        <v>BIB</v>
      </c>
      <c r="J192" s="34" t="str">
        <f>TRIM(SUBSTITUTE(G192,I192,""))</f>
        <v>7/Nov</v>
      </c>
      <c r="K192" s="34">
        <f>LEFT(J192,2-ISERROR(1*MID(J192,2,1)))*1</f>
        <v>7</v>
      </c>
      <c r="L192" s="34" t="str">
        <f>IF(LEN(I192)=3,I192,LEFT(I192,1)&amp;MID(I192,3,1)&amp;RIGHT(I192,1))</f>
        <v>BIB</v>
      </c>
      <c r="M192" s="42">
        <f>TIMEVALUE(SUBSTITUTE(SUBSTITUTE(F192,"P"," P"),"A"," A"))</f>
        <v>0.36249999999999999</v>
      </c>
      <c r="N192" s="34">
        <f t="shared" si="17"/>
        <v>5</v>
      </c>
      <c r="O192" s="34" t="str">
        <f t="shared" si="18"/>
        <v>BIB5</v>
      </c>
      <c r="P192" s="44">
        <f>INDEX(Workings!$R$14:$R$853,MATCH(O192,Workings!$U$14:$U$853,0))</f>
        <v>0.35833333333333339</v>
      </c>
      <c r="Q192" s="34">
        <f t="shared" si="19"/>
        <v>6</v>
      </c>
      <c r="S192"/>
    </row>
    <row r="193" spans="1:19" ht="15" x14ac:dyDescent="0.25">
      <c r="A193" s="34" t="s">
        <v>3945</v>
      </c>
      <c r="B193" s="34" t="e">
        <f>SEARCH("PM",A193)</f>
        <v>#VALUE!</v>
      </c>
      <c r="C193" s="34">
        <f>SEARCH("AM",A193)</f>
        <v>17</v>
      </c>
      <c r="D193" s="34">
        <f>IFERROR(B193,C193)</f>
        <v>17</v>
      </c>
      <c r="E193" s="34" t="str">
        <f>IFERROR(MID(A193,D193-5,1)," ")</f>
        <v xml:space="preserve"> </v>
      </c>
      <c r="F193" s="34" t="str">
        <f>MID(A193,IF(E193="1",D193-5,D193-4),IF(E193="1",7,6))</f>
        <v>8:56AM</v>
      </c>
      <c r="G193" s="34" t="str">
        <f>TRIM(SUBSTITUTE(A193,TEXT(M193,"h:mmAM/PM"),""))</f>
        <v>B-I-B 7-Nov</v>
      </c>
      <c r="H193" s="34" t="b">
        <f>OR(LEFT(G193,1)="Y",LEFT(G193,1)="B",LEFT(G193,1)="R")</f>
        <v>1</v>
      </c>
      <c r="I193" s="34" t="str">
        <f>IF(H193,LEFT(G193,FIND(" ",G193)-1),MID(G193,FIND(" ",G193)+1,9))</f>
        <v>B-I-B</v>
      </c>
      <c r="J193" s="34" t="str">
        <f>TRIM(SUBSTITUTE(G193,I193,""))</f>
        <v>7-Nov</v>
      </c>
      <c r="K193" s="34">
        <f>LEFT(J193,2-ISERROR(1*MID(J193,2,1)))*1</f>
        <v>7</v>
      </c>
      <c r="L193" s="34" t="str">
        <f>IF(LEN(I193)=3,I193,LEFT(I193,1)&amp;MID(I193,3,1)&amp;RIGHT(I193,1))</f>
        <v>BIB</v>
      </c>
      <c r="M193" s="42">
        <f>TIMEVALUE(SUBSTITUTE(SUBSTITUTE(F193,"P"," P"),"A"," A"))</f>
        <v>0.37222222222222223</v>
      </c>
      <c r="N193" s="34">
        <f t="shared" si="17"/>
        <v>6</v>
      </c>
      <c r="O193" s="34" t="str">
        <f t="shared" si="18"/>
        <v>BIB6</v>
      </c>
      <c r="P193" s="44">
        <f>INDEX(Workings!$R$14:$R$853,MATCH(O193,Workings!$U$14:$U$853,0))</f>
        <v>0.37222222222222229</v>
      </c>
      <c r="Q193" s="34">
        <f t="shared" si="19"/>
        <v>0</v>
      </c>
      <c r="S193"/>
    </row>
    <row r="194" spans="1:19" ht="15" x14ac:dyDescent="0.25">
      <c r="A194" s="34" t="s">
        <v>2716</v>
      </c>
      <c r="B194" s="34" t="e">
        <f>SEARCH("PM",A194)</f>
        <v>#VALUE!</v>
      </c>
      <c r="C194" s="34">
        <f>SEARCH("AM",A194)</f>
        <v>17</v>
      </c>
      <c r="D194" s="34">
        <f>IFERROR(B194,C194)</f>
        <v>17</v>
      </c>
      <c r="E194" s="34" t="str">
        <f>IFERROR(MID(A194,D194-5,1)," ")</f>
        <v xml:space="preserve"> </v>
      </c>
      <c r="F194" s="34" t="str">
        <f>MID(A194,IF(E194="1",D194-5,D194-4),IF(E194="1",7,6))</f>
        <v>9:16AM</v>
      </c>
      <c r="G194" s="34" t="str">
        <f>TRIM(SUBSTITUTE(A194,TEXT(M194,"h:mmAM/PM"),""))</f>
        <v>B-I-B 7-Nov</v>
      </c>
      <c r="H194" s="34" t="b">
        <f>OR(LEFT(G194,1)="Y",LEFT(G194,1)="B",LEFT(G194,1)="R")</f>
        <v>1</v>
      </c>
      <c r="I194" s="34" t="str">
        <f>IF(H194,LEFT(G194,FIND(" ",G194)-1),MID(G194,FIND(" ",G194)+1,9))</f>
        <v>B-I-B</v>
      </c>
      <c r="J194" s="34" t="str">
        <f>TRIM(SUBSTITUTE(G194,I194,""))</f>
        <v>7-Nov</v>
      </c>
      <c r="K194" s="34">
        <f>LEFT(J194,2-ISERROR(1*MID(J194,2,1)))*1</f>
        <v>7</v>
      </c>
      <c r="L194" s="34" t="str">
        <f>IF(LEN(I194)=3,I194,LEFT(I194,1)&amp;MID(I194,3,1)&amp;RIGHT(I194,1))</f>
        <v>BIB</v>
      </c>
      <c r="M194" s="42">
        <f>TIMEVALUE(SUBSTITUTE(SUBSTITUTE(F194,"P"," P"),"A"," A"))</f>
        <v>0.38611111111111113</v>
      </c>
      <c r="N194" s="34">
        <f t="shared" si="17"/>
        <v>7</v>
      </c>
      <c r="O194" s="34" t="str">
        <f t="shared" si="18"/>
        <v>BIB7</v>
      </c>
      <c r="P194" s="44">
        <f>INDEX(Workings!$R$14:$R$853,MATCH(O194,Workings!$U$14:$U$853,0))</f>
        <v>0.38611111111111118</v>
      </c>
      <c r="Q194" s="34">
        <f t="shared" si="19"/>
        <v>0</v>
      </c>
      <c r="S194"/>
    </row>
    <row r="195" spans="1:19" ht="15" x14ac:dyDescent="0.25">
      <c r="A195" s="34" t="s">
        <v>374</v>
      </c>
      <c r="B195" s="34" t="e">
        <f>SEARCH("PM",A195)</f>
        <v>#VALUE!</v>
      </c>
      <c r="C195" s="34">
        <f>SEARCH("AM",A195)</f>
        <v>5</v>
      </c>
      <c r="D195" s="34">
        <f>IFERROR(B195,C195)</f>
        <v>5</v>
      </c>
      <c r="E195" s="34" t="str">
        <f>IFERROR(MID(A195,D195-5,1)," ")</f>
        <v xml:space="preserve"> </v>
      </c>
      <c r="F195" s="34" t="str">
        <f>MID(A195,IF(E195="1",D195-5,D195-4),IF(E195="1",7,6))</f>
        <v>9:55AM</v>
      </c>
      <c r="G195" s="34" t="str">
        <f>TRIM(SUBSTITUTE(A195,TEXT(M195,"h:mmAM/PM"),""))</f>
        <v>B/I/B 7/Nov</v>
      </c>
      <c r="H195" s="34" t="b">
        <f>OR(LEFT(G195,1)="Y",LEFT(G195,1)="B",LEFT(G195,1)="R")</f>
        <v>1</v>
      </c>
      <c r="I195" s="34" t="str">
        <f>IF(H195,LEFT(G195,FIND(" ",G195)-1),MID(G195,FIND(" ",G195)+1,9))</f>
        <v>B/I/B</v>
      </c>
      <c r="J195" s="34" t="str">
        <f>TRIM(SUBSTITUTE(G195,I195,""))</f>
        <v>7/Nov</v>
      </c>
      <c r="K195" s="34">
        <f>LEFT(J195,2-ISERROR(1*MID(J195,2,1)))*1</f>
        <v>7</v>
      </c>
      <c r="L195" s="34" t="str">
        <f>IF(LEN(I195)=3,I195,LEFT(I195,1)&amp;MID(I195,3,1)&amp;RIGHT(I195,1))</f>
        <v>BIB</v>
      </c>
      <c r="M195" s="42">
        <f>TIMEVALUE(SUBSTITUTE(SUBSTITUTE(F195,"P"," P"),"A"," A"))</f>
        <v>0.41319444444444442</v>
      </c>
      <c r="N195" s="34">
        <f t="shared" si="17"/>
        <v>8</v>
      </c>
      <c r="O195" s="34" t="str">
        <f t="shared" si="18"/>
        <v>BIB8</v>
      </c>
      <c r="P195" s="44">
        <f>INDEX(Workings!$R$14:$R$853,MATCH(O195,Workings!$U$14:$U$853,0))</f>
        <v>0.4069444444444445</v>
      </c>
      <c r="Q195" s="34">
        <f t="shared" si="19"/>
        <v>9</v>
      </c>
      <c r="S195"/>
    </row>
    <row r="196" spans="1:19" ht="15" x14ac:dyDescent="0.25">
      <c r="A196" s="34" t="s">
        <v>829</v>
      </c>
      <c r="B196" s="34" t="e">
        <f>SEARCH("PM",A196)</f>
        <v>#VALUE!</v>
      </c>
      <c r="C196" s="34">
        <f>SEARCH("AM",A196)</f>
        <v>12</v>
      </c>
      <c r="D196" s="34">
        <f>IFERROR(B196,C196)</f>
        <v>12</v>
      </c>
      <c r="E196" s="34" t="str">
        <f>IFERROR(MID(A196,D196-5,1)," ")</f>
        <v>1</v>
      </c>
      <c r="F196" s="34" t="str">
        <f>MID(A196,IF(E196="1",D196-5,D196-4),IF(E196="1",7,6))</f>
        <v>10:23AM</v>
      </c>
      <c r="G196" s="34" t="str">
        <f>TRIM(SUBSTITUTE(A196,TEXT(M196,"h:mmAM/PM"),""))</f>
        <v>7/Nov B-I-B</v>
      </c>
      <c r="H196" s="34" t="b">
        <f>OR(LEFT(G196,1)="Y",LEFT(G196,1)="B",LEFT(G196,1)="R")</f>
        <v>0</v>
      </c>
      <c r="I196" s="34" t="str">
        <f>IF(H196,LEFT(G196,FIND(" ",G196)-1),MID(G196,FIND(" ",G196)+1,9))</f>
        <v>B-I-B</v>
      </c>
      <c r="J196" s="34" t="str">
        <f>TRIM(SUBSTITUTE(G196,I196,""))</f>
        <v>7/Nov</v>
      </c>
      <c r="K196" s="34">
        <f>LEFT(J196,2-ISERROR(1*MID(J196,2,1)))*1</f>
        <v>7</v>
      </c>
      <c r="L196" s="34" t="str">
        <f>IF(LEN(I196)=3,I196,LEFT(I196,1)&amp;MID(I196,3,1)&amp;RIGHT(I196,1))</f>
        <v>BIB</v>
      </c>
      <c r="M196" s="42">
        <f>TIMEVALUE(SUBSTITUTE(SUBSTITUTE(F196,"P"," P"),"A"," A"))</f>
        <v>0.43263888888888885</v>
      </c>
      <c r="N196" s="34">
        <f t="shared" si="17"/>
        <v>9</v>
      </c>
      <c r="O196" s="34" t="str">
        <f t="shared" si="18"/>
        <v>BIB9</v>
      </c>
      <c r="P196" s="44">
        <f>INDEX(Workings!$R$14:$R$853,MATCH(O196,Workings!$U$14:$U$853,0))</f>
        <v>0.42777777777777781</v>
      </c>
      <c r="Q196" s="34">
        <f t="shared" si="19"/>
        <v>7</v>
      </c>
      <c r="S196"/>
    </row>
    <row r="197" spans="1:19" ht="15" x14ac:dyDescent="0.25">
      <c r="A197" s="34" t="s">
        <v>3826</v>
      </c>
      <c r="B197" s="34" t="e">
        <f>SEARCH("PM",A197)</f>
        <v>#VALUE!</v>
      </c>
      <c r="C197" s="34">
        <f>SEARCH("AM",A197)</f>
        <v>18</v>
      </c>
      <c r="D197" s="34">
        <f>IFERROR(B197,C197)</f>
        <v>18</v>
      </c>
      <c r="E197" s="34" t="str">
        <f>IFERROR(MID(A197,D197-5,1)," ")</f>
        <v>1</v>
      </c>
      <c r="F197" s="34" t="str">
        <f>MID(A197,IF(E197="1",D197-5,D197-4),IF(E197="1",7,6))</f>
        <v>10:48AM</v>
      </c>
      <c r="G197" s="34" t="str">
        <f>TRIM(SUBSTITUTE(A197,TEXT(M197,"h:mmAM/PM"),""))</f>
        <v>7-Nov B/I/B</v>
      </c>
      <c r="H197" s="34" t="b">
        <f>OR(LEFT(G197,1)="Y",LEFT(G197,1)="B",LEFT(G197,1)="R")</f>
        <v>0</v>
      </c>
      <c r="I197" s="34" t="str">
        <f>IF(H197,LEFT(G197,FIND(" ",G197)-1),MID(G197,FIND(" ",G197)+1,9))</f>
        <v>B/I/B</v>
      </c>
      <c r="J197" s="34" t="str">
        <f>TRIM(SUBSTITUTE(G197,I197,""))</f>
        <v>7-Nov</v>
      </c>
      <c r="K197" s="34">
        <f>LEFT(J197,2-ISERROR(1*MID(J197,2,1)))*1</f>
        <v>7</v>
      </c>
      <c r="L197" s="34" t="str">
        <f>IF(LEN(I197)=3,I197,LEFT(I197,1)&amp;MID(I197,3,1)&amp;RIGHT(I197,1))</f>
        <v>BIB</v>
      </c>
      <c r="M197" s="42">
        <f>TIMEVALUE(SUBSTITUTE(SUBSTITUTE(F197,"P"," P"),"A"," A"))</f>
        <v>0.45</v>
      </c>
      <c r="N197" s="34">
        <f t="shared" si="17"/>
        <v>10</v>
      </c>
      <c r="O197" s="34" t="str">
        <f t="shared" si="18"/>
        <v>BIB10</v>
      </c>
      <c r="P197" s="44">
        <f>INDEX(Workings!$R$14:$R$853,MATCH(O197,Workings!$U$14:$U$853,0))</f>
        <v>0.44861111111111113</v>
      </c>
      <c r="Q197" s="34">
        <f t="shared" si="19"/>
        <v>2</v>
      </c>
      <c r="S197"/>
    </row>
    <row r="198" spans="1:19" ht="15" x14ac:dyDescent="0.25">
      <c r="A198" s="34" t="s">
        <v>166</v>
      </c>
      <c r="B198" s="34" t="e">
        <f>SEARCH("PM",A198)</f>
        <v>#VALUE!</v>
      </c>
      <c r="C198" s="34">
        <f>SEARCH("AM",A198)</f>
        <v>18</v>
      </c>
      <c r="D198" s="34">
        <f>IFERROR(B198,C198)</f>
        <v>18</v>
      </c>
      <c r="E198" s="34" t="str">
        <f>IFERROR(MID(A198,D198-5,1)," ")</f>
        <v>1</v>
      </c>
      <c r="F198" s="34" t="str">
        <f>MID(A198,IF(E198="1",D198-5,D198-4),IF(E198="1",7,6))</f>
        <v>11:24AM</v>
      </c>
      <c r="G198" s="34" t="str">
        <f>TRIM(SUBSTITUTE(A198,TEXT(M198,"h:mmAM/PM"),""))</f>
        <v>B:I:B 7-Nov</v>
      </c>
      <c r="H198" s="34" t="b">
        <f>OR(LEFT(G198,1)="Y",LEFT(G198,1)="B",LEFT(G198,1)="R")</f>
        <v>1</v>
      </c>
      <c r="I198" s="34" t="str">
        <f>IF(H198,LEFT(G198,FIND(" ",G198)-1),MID(G198,FIND(" ",G198)+1,9))</f>
        <v>B:I:B</v>
      </c>
      <c r="J198" s="34" t="str">
        <f>TRIM(SUBSTITUTE(G198,I198,""))</f>
        <v>7-Nov</v>
      </c>
      <c r="K198" s="34">
        <f>LEFT(J198,2-ISERROR(1*MID(J198,2,1)))*1</f>
        <v>7</v>
      </c>
      <c r="L198" s="34" t="str">
        <f>IF(LEN(I198)=3,I198,LEFT(I198,1)&amp;MID(I198,3,1)&amp;RIGHT(I198,1))</f>
        <v>BIB</v>
      </c>
      <c r="M198" s="42">
        <f>TIMEVALUE(SUBSTITUTE(SUBSTITUTE(F198,"P"," P"),"A"," A"))</f>
        <v>0.47500000000000003</v>
      </c>
      <c r="N198" s="34">
        <f t="shared" si="17"/>
        <v>11</v>
      </c>
      <c r="O198" s="34" t="str">
        <f t="shared" si="18"/>
        <v>BIB11</v>
      </c>
      <c r="P198" s="44">
        <f>INDEX(Workings!$R$14:$R$853,MATCH(O198,Workings!$U$14:$U$853,0))</f>
        <v>0.46944444444444444</v>
      </c>
      <c r="Q198" s="34">
        <f t="shared" si="19"/>
        <v>8</v>
      </c>
      <c r="S198"/>
    </row>
    <row r="199" spans="1:19" ht="15" x14ac:dyDescent="0.25">
      <c r="A199" s="34" t="s">
        <v>2000</v>
      </c>
      <c r="B199" s="34" t="e">
        <f>SEARCH("PM",A199)</f>
        <v>#VALUE!</v>
      </c>
      <c r="C199" s="34">
        <f>SEARCH("AM",A199)</f>
        <v>6</v>
      </c>
      <c r="D199" s="34">
        <f>IFERROR(B199,C199)</f>
        <v>6</v>
      </c>
      <c r="E199" s="34" t="str">
        <f>IFERROR(MID(A199,D199-5,1)," ")</f>
        <v>1</v>
      </c>
      <c r="F199" s="34" t="str">
        <f>MID(A199,IF(E199="1",D199-5,D199-4),IF(E199="1",7,6))</f>
        <v>11:43AM</v>
      </c>
      <c r="G199" s="34" t="str">
        <f>TRIM(SUBSTITUTE(A199,TEXT(M199,"h:mmAM/PM"),""))</f>
        <v>7-Nov B/I/B</v>
      </c>
      <c r="H199" s="34" t="b">
        <f>OR(LEFT(G199,1)="Y",LEFT(G199,1)="B",LEFT(G199,1)="R")</f>
        <v>0</v>
      </c>
      <c r="I199" s="34" t="str">
        <f>IF(H199,LEFT(G199,FIND(" ",G199)-1),MID(G199,FIND(" ",G199)+1,9))</f>
        <v>B/I/B</v>
      </c>
      <c r="J199" s="34" t="str">
        <f>TRIM(SUBSTITUTE(G199,I199,""))</f>
        <v>7-Nov</v>
      </c>
      <c r="K199" s="34">
        <f>LEFT(J199,2-ISERROR(1*MID(J199,2,1)))*1</f>
        <v>7</v>
      </c>
      <c r="L199" s="34" t="str">
        <f>IF(LEN(I199)=3,I199,LEFT(I199,1)&amp;MID(I199,3,1)&amp;RIGHT(I199,1))</f>
        <v>BIB</v>
      </c>
      <c r="M199" s="42">
        <f>TIMEVALUE(SUBSTITUTE(SUBSTITUTE(F199,"P"," P"),"A"," A"))</f>
        <v>0.48819444444444443</v>
      </c>
      <c r="N199" s="34">
        <f t="shared" si="17"/>
        <v>12</v>
      </c>
      <c r="O199" s="34" t="str">
        <f t="shared" si="18"/>
        <v>BIB12</v>
      </c>
      <c r="P199" s="44">
        <f>INDEX(Workings!$R$14:$R$853,MATCH(O199,Workings!$U$14:$U$853,0))</f>
        <v>0.49027777777777776</v>
      </c>
      <c r="Q199" s="34">
        <f t="shared" si="19"/>
        <v>-3</v>
      </c>
      <c r="S199"/>
    </row>
    <row r="200" spans="1:19" ht="15" x14ac:dyDescent="0.25">
      <c r="A200" s="34" t="s">
        <v>912</v>
      </c>
      <c r="B200" s="34">
        <f>SEARCH("PM",A200)</f>
        <v>10</v>
      </c>
      <c r="C200" s="34" t="e">
        <f>SEARCH("AM",A200)</f>
        <v>#VALUE!</v>
      </c>
      <c r="D200" s="34">
        <f>IFERROR(B200,C200)</f>
        <v>10</v>
      </c>
      <c r="E200" s="34" t="str">
        <f>IFERROR(MID(A200,D200-5,1)," ")</f>
        <v>1</v>
      </c>
      <c r="F200" s="34" t="str">
        <f>MID(A200,IF(E200="1",D200-5,D200-4),IF(E200="1",7,6))</f>
        <v>12:14PM</v>
      </c>
      <c r="G200" s="34" t="str">
        <f>TRIM(SUBSTITUTE(A200,TEXT(M200,"h:mmAM/PM"),""))</f>
        <v>BIB 7/Nov</v>
      </c>
      <c r="H200" s="34" t="b">
        <f>OR(LEFT(G200,1)="Y",LEFT(G200,1)="B",LEFT(G200,1)="R")</f>
        <v>1</v>
      </c>
      <c r="I200" s="34" t="str">
        <f>IF(H200,LEFT(G200,FIND(" ",G200)-1),MID(G200,FIND(" ",G200)+1,9))</f>
        <v>BIB</v>
      </c>
      <c r="J200" s="34" t="str">
        <f>TRIM(SUBSTITUTE(G200,I200,""))</f>
        <v>7/Nov</v>
      </c>
      <c r="K200" s="34">
        <f>LEFT(J200,2-ISERROR(1*MID(J200,2,1)))*1</f>
        <v>7</v>
      </c>
      <c r="L200" s="34" t="str">
        <f>IF(LEN(I200)=3,I200,LEFT(I200,1)&amp;MID(I200,3,1)&amp;RIGHT(I200,1))</f>
        <v>BIB</v>
      </c>
      <c r="M200" s="42">
        <f>TIMEVALUE(SUBSTITUTE(SUBSTITUTE(F200,"P"," P"),"A"," A"))</f>
        <v>0.50972222222222219</v>
      </c>
      <c r="N200" s="34">
        <f t="shared" si="17"/>
        <v>13</v>
      </c>
      <c r="O200" s="34" t="str">
        <f t="shared" si="18"/>
        <v>BIB13</v>
      </c>
      <c r="P200" s="44">
        <f>INDEX(Workings!$R$14:$R$853,MATCH(O200,Workings!$U$14:$U$853,0))</f>
        <v>0.51111111111111107</v>
      </c>
      <c r="Q200" s="34">
        <f t="shared" si="19"/>
        <v>-2</v>
      </c>
      <c r="S200"/>
    </row>
    <row r="201" spans="1:19" ht="15" x14ac:dyDescent="0.25">
      <c r="A201" s="34" t="s">
        <v>1481</v>
      </c>
      <c r="B201" s="34">
        <f>SEARCH("PM",A201)</f>
        <v>12</v>
      </c>
      <c r="C201" s="34" t="e">
        <f>SEARCH("AM",A201)</f>
        <v>#VALUE!</v>
      </c>
      <c r="D201" s="34">
        <f>IFERROR(B201,C201)</f>
        <v>12</v>
      </c>
      <c r="E201" s="34" t="str">
        <f>IFERROR(MID(A201,D201-5,1)," ")</f>
        <v>1</v>
      </c>
      <c r="F201" s="34" t="str">
        <f>MID(A201,IF(E201="1",D201-5,D201-4),IF(E201="1",7,6))</f>
        <v>12:49PM</v>
      </c>
      <c r="G201" s="34" t="str">
        <f>TRIM(SUBSTITUTE(A201,TEXT(M201,"h:mmAM/PM"),""))</f>
        <v>7/Nov BIB</v>
      </c>
      <c r="H201" s="34" t="b">
        <f>OR(LEFT(G201,1)="Y",LEFT(G201,1)="B",LEFT(G201,1)="R")</f>
        <v>0</v>
      </c>
      <c r="I201" s="34" t="str">
        <f>IF(H201,LEFT(G201,FIND(" ",G201)-1),MID(G201,FIND(" ",G201)+1,9))</f>
        <v>BIB</v>
      </c>
      <c r="J201" s="34" t="str">
        <f>TRIM(SUBSTITUTE(G201,I201,""))</f>
        <v>7/Nov</v>
      </c>
      <c r="K201" s="34">
        <f>LEFT(J201,2-ISERROR(1*MID(J201,2,1)))*1</f>
        <v>7</v>
      </c>
      <c r="L201" s="34" t="str">
        <f>IF(LEN(I201)=3,I201,LEFT(I201,1)&amp;MID(I201,3,1)&amp;RIGHT(I201,1))</f>
        <v>BIB</v>
      </c>
      <c r="M201" s="42">
        <f>TIMEVALUE(SUBSTITUTE(SUBSTITUTE(F201,"P"," P"),"A"," A"))</f>
        <v>0.53402777777777777</v>
      </c>
      <c r="N201" s="34">
        <f t="shared" ref="N201:N264" si="20">1+(L201=L200)*(K201=K200)*N200</f>
        <v>14</v>
      </c>
      <c r="O201" s="34" t="str">
        <f t="shared" ref="O201:O264" si="21">L201&amp;N201</f>
        <v>BIB14</v>
      </c>
      <c r="P201" s="44">
        <f>INDEX(Workings!$R$14:$R$853,MATCH(O201,Workings!$U$14:$U$853,0))</f>
        <v>0.53194444444444444</v>
      </c>
      <c r="Q201" s="34">
        <f t="shared" ref="Q201:Q264" si="22">ROUND((M201-P201)*60*24,5)</f>
        <v>3</v>
      </c>
      <c r="S201"/>
    </row>
    <row r="202" spans="1:19" ht="15" x14ac:dyDescent="0.25">
      <c r="A202" s="34" t="s">
        <v>2228</v>
      </c>
      <c r="B202" s="34">
        <f>SEARCH("PM",A202)</f>
        <v>5</v>
      </c>
      <c r="C202" s="34" t="e">
        <f>SEARCH("AM",A202)</f>
        <v>#VALUE!</v>
      </c>
      <c r="D202" s="34">
        <f>IFERROR(B202,C202)</f>
        <v>5</v>
      </c>
      <c r="E202" s="34" t="str">
        <f>IFERROR(MID(A202,D202-5,1)," ")</f>
        <v xml:space="preserve"> </v>
      </c>
      <c r="F202" s="34" t="str">
        <f>MID(A202,IF(E202="1",D202-5,D202-4),IF(E202="1",7,6))</f>
        <v>1:18PM</v>
      </c>
      <c r="G202" s="34" t="str">
        <f>TRIM(SUBSTITUTE(A202,TEXT(M202,"h:mmAM/PM"),""))</f>
        <v>B:I:B 7-Nov</v>
      </c>
      <c r="H202" s="34" t="b">
        <f>OR(LEFT(G202,1)="Y",LEFT(G202,1)="B",LEFT(G202,1)="R")</f>
        <v>1</v>
      </c>
      <c r="I202" s="34" t="str">
        <f>IF(H202,LEFT(G202,FIND(" ",G202)-1),MID(G202,FIND(" ",G202)+1,9))</f>
        <v>B:I:B</v>
      </c>
      <c r="J202" s="34" t="str">
        <f>TRIM(SUBSTITUTE(G202,I202,""))</f>
        <v>7-Nov</v>
      </c>
      <c r="K202" s="34">
        <f>LEFT(J202,2-ISERROR(1*MID(J202,2,1)))*1</f>
        <v>7</v>
      </c>
      <c r="L202" s="34" t="str">
        <f>IF(LEN(I202)=3,I202,LEFT(I202,1)&amp;MID(I202,3,1)&amp;RIGHT(I202,1))</f>
        <v>BIB</v>
      </c>
      <c r="M202" s="42">
        <f>TIMEVALUE(SUBSTITUTE(SUBSTITUTE(F202,"P"," P"),"A"," A"))</f>
        <v>0.5541666666666667</v>
      </c>
      <c r="N202" s="34">
        <f t="shared" si="20"/>
        <v>15</v>
      </c>
      <c r="O202" s="34" t="str">
        <f t="shared" si="21"/>
        <v>BIB15</v>
      </c>
      <c r="P202" s="44">
        <f>INDEX(Workings!$R$14:$R$853,MATCH(O202,Workings!$U$14:$U$853,0))</f>
        <v>0.55277777777777781</v>
      </c>
      <c r="Q202" s="34">
        <f t="shared" si="22"/>
        <v>2</v>
      </c>
      <c r="S202"/>
    </row>
    <row r="203" spans="1:19" ht="15" x14ac:dyDescent="0.25">
      <c r="A203" s="34" t="s">
        <v>1614</v>
      </c>
      <c r="B203" s="34">
        <f>SEARCH("PM",A203)</f>
        <v>11</v>
      </c>
      <c r="C203" s="34" t="e">
        <f>SEARCH("AM",A203)</f>
        <v>#VALUE!</v>
      </c>
      <c r="D203" s="34">
        <f>IFERROR(B203,C203)</f>
        <v>11</v>
      </c>
      <c r="E203" s="34" t="str">
        <f>IFERROR(MID(A203,D203-5,1)," ")</f>
        <v xml:space="preserve"> </v>
      </c>
      <c r="F203" s="34" t="str">
        <f>MID(A203,IF(E203="1",D203-5,D203-4),IF(E203="1",7,6))</f>
        <v>1:49PM</v>
      </c>
      <c r="G203" s="34" t="str">
        <f>TRIM(SUBSTITUTE(A203,TEXT(M203,"h:mmAM/PM"),""))</f>
        <v>B-I-B 7/Nov</v>
      </c>
      <c r="H203" s="34" t="b">
        <f>OR(LEFT(G203,1)="Y",LEFT(G203,1)="B",LEFT(G203,1)="R")</f>
        <v>1</v>
      </c>
      <c r="I203" s="34" t="str">
        <f>IF(H203,LEFT(G203,FIND(" ",G203)-1),MID(G203,FIND(" ",G203)+1,9))</f>
        <v>B-I-B</v>
      </c>
      <c r="J203" s="34" t="str">
        <f>TRIM(SUBSTITUTE(G203,I203,""))</f>
        <v>7/Nov</v>
      </c>
      <c r="K203" s="34">
        <f>LEFT(J203,2-ISERROR(1*MID(J203,2,1)))*1</f>
        <v>7</v>
      </c>
      <c r="L203" s="34" t="str">
        <f>IF(LEN(I203)=3,I203,LEFT(I203,1)&amp;MID(I203,3,1)&amp;RIGHT(I203,1))</f>
        <v>BIB</v>
      </c>
      <c r="M203" s="42">
        <f>TIMEVALUE(SUBSTITUTE(SUBSTITUTE(F203,"P"," P"),"A"," A"))</f>
        <v>0.5756944444444444</v>
      </c>
      <c r="N203" s="34">
        <f t="shared" si="20"/>
        <v>16</v>
      </c>
      <c r="O203" s="34" t="str">
        <f t="shared" si="21"/>
        <v>BIB16</v>
      </c>
      <c r="P203" s="44">
        <f>INDEX(Workings!$R$14:$R$853,MATCH(O203,Workings!$U$14:$U$853,0))</f>
        <v>0.57361111111111118</v>
      </c>
      <c r="Q203" s="34">
        <f t="shared" si="22"/>
        <v>3</v>
      </c>
      <c r="S203"/>
    </row>
    <row r="204" spans="1:19" ht="15" x14ac:dyDescent="0.25">
      <c r="A204" s="34" t="s">
        <v>1363</v>
      </c>
      <c r="B204" s="34">
        <f>SEARCH("PM",A204)</f>
        <v>5</v>
      </c>
      <c r="C204" s="34" t="e">
        <f>SEARCH("AM",A204)</f>
        <v>#VALUE!</v>
      </c>
      <c r="D204" s="34">
        <f>IFERROR(B204,C204)</f>
        <v>5</v>
      </c>
      <c r="E204" s="34" t="str">
        <f>IFERROR(MID(A204,D204-5,1)," ")</f>
        <v xml:space="preserve"> </v>
      </c>
      <c r="F204" s="34" t="str">
        <f>MID(A204,IF(E204="1",D204-5,D204-4),IF(E204="1",7,6))</f>
        <v>2:17PM</v>
      </c>
      <c r="G204" s="34" t="str">
        <f>TRIM(SUBSTITUTE(A204,TEXT(M204,"h:mmAM/PM"),""))</f>
        <v>B:I:B 7/Nov</v>
      </c>
      <c r="H204" s="34" t="b">
        <f>OR(LEFT(G204,1)="Y",LEFT(G204,1)="B",LEFT(G204,1)="R")</f>
        <v>1</v>
      </c>
      <c r="I204" s="34" t="str">
        <f>IF(H204,LEFT(G204,FIND(" ",G204)-1),MID(G204,FIND(" ",G204)+1,9))</f>
        <v>B:I:B</v>
      </c>
      <c r="J204" s="34" t="str">
        <f>TRIM(SUBSTITUTE(G204,I204,""))</f>
        <v>7/Nov</v>
      </c>
      <c r="K204" s="34">
        <f>LEFT(J204,2-ISERROR(1*MID(J204,2,1)))*1</f>
        <v>7</v>
      </c>
      <c r="L204" s="34" t="str">
        <f>IF(LEN(I204)=3,I204,LEFT(I204,1)&amp;MID(I204,3,1)&amp;RIGHT(I204,1))</f>
        <v>BIB</v>
      </c>
      <c r="M204" s="42">
        <f>TIMEVALUE(SUBSTITUTE(SUBSTITUTE(F204,"P"," P"),"A"," A"))</f>
        <v>0.59513888888888888</v>
      </c>
      <c r="N204" s="34">
        <f t="shared" si="20"/>
        <v>17</v>
      </c>
      <c r="O204" s="34" t="str">
        <f t="shared" si="21"/>
        <v>BIB17</v>
      </c>
      <c r="P204" s="44">
        <f>INDEX(Workings!$R$14:$R$853,MATCH(O204,Workings!$U$14:$U$853,0))</f>
        <v>0.59444444444444455</v>
      </c>
      <c r="Q204" s="34">
        <f t="shared" si="22"/>
        <v>1</v>
      </c>
      <c r="S204"/>
    </row>
    <row r="205" spans="1:19" ht="15" x14ac:dyDescent="0.25">
      <c r="A205" s="34" t="s">
        <v>2932</v>
      </c>
      <c r="B205" s="34">
        <f>SEARCH("PM",A205)</f>
        <v>11</v>
      </c>
      <c r="C205" s="34" t="e">
        <f>SEARCH("AM",A205)</f>
        <v>#VALUE!</v>
      </c>
      <c r="D205" s="34">
        <f>IFERROR(B205,C205)</f>
        <v>11</v>
      </c>
      <c r="E205" s="34" t="str">
        <f>IFERROR(MID(A205,D205-5,1)," ")</f>
        <v xml:space="preserve"> </v>
      </c>
      <c r="F205" s="34" t="str">
        <f>MID(A205,IF(E205="1",D205-5,D205-4),IF(E205="1",7,6))</f>
        <v>2:45PM</v>
      </c>
      <c r="G205" s="34" t="str">
        <f>TRIM(SUBSTITUTE(A205,TEXT(M205,"h:mmAM/PM"),""))</f>
        <v>B-I-B 7/Nov</v>
      </c>
      <c r="H205" s="34" t="b">
        <f>OR(LEFT(G205,1)="Y",LEFT(G205,1)="B",LEFT(G205,1)="R")</f>
        <v>1</v>
      </c>
      <c r="I205" s="34" t="str">
        <f>IF(H205,LEFT(G205,FIND(" ",G205)-1),MID(G205,FIND(" ",G205)+1,9))</f>
        <v>B-I-B</v>
      </c>
      <c r="J205" s="34" t="str">
        <f>TRIM(SUBSTITUTE(G205,I205,""))</f>
        <v>7/Nov</v>
      </c>
      <c r="K205" s="34">
        <f>LEFT(J205,2-ISERROR(1*MID(J205,2,1)))*1</f>
        <v>7</v>
      </c>
      <c r="L205" s="34" t="str">
        <f>IF(LEN(I205)=3,I205,LEFT(I205,1)&amp;MID(I205,3,1)&amp;RIGHT(I205,1))</f>
        <v>BIB</v>
      </c>
      <c r="M205" s="42">
        <f>TIMEVALUE(SUBSTITUTE(SUBSTITUTE(F205,"P"," P"),"A"," A"))</f>
        <v>0.61458333333333337</v>
      </c>
      <c r="N205" s="34">
        <f t="shared" si="20"/>
        <v>18</v>
      </c>
      <c r="O205" s="34" t="str">
        <f t="shared" si="21"/>
        <v>BIB18</v>
      </c>
      <c r="P205" s="44">
        <f>INDEX(Workings!$R$14:$R$853,MATCH(O205,Workings!$U$14:$U$853,0))</f>
        <v>0.61527777777777792</v>
      </c>
      <c r="Q205" s="34">
        <f t="shared" si="22"/>
        <v>-1</v>
      </c>
      <c r="S205"/>
    </row>
    <row r="206" spans="1:19" ht="15" x14ac:dyDescent="0.25">
      <c r="A206" s="34" t="s">
        <v>1472</v>
      </c>
      <c r="B206" s="34">
        <f>SEARCH("PM",A206)</f>
        <v>11</v>
      </c>
      <c r="C206" s="34" t="e">
        <f>SEARCH("AM",A206)</f>
        <v>#VALUE!</v>
      </c>
      <c r="D206" s="34">
        <f>IFERROR(B206,C206)</f>
        <v>11</v>
      </c>
      <c r="E206" s="34" t="str">
        <f>IFERROR(MID(A206,D206-5,1)," ")</f>
        <v xml:space="preserve"> </v>
      </c>
      <c r="F206" s="34" t="str">
        <f>MID(A206,IF(E206="1",D206-5,D206-4),IF(E206="1",7,6))</f>
        <v>3:17PM</v>
      </c>
      <c r="G206" s="34" t="str">
        <f>TRIM(SUBSTITUTE(A206,TEXT(M206,"h:mmAM/PM"),""))</f>
        <v>B-I-B 7-Nov</v>
      </c>
      <c r="H206" s="34" t="b">
        <f>OR(LEFT(G206,1)="Y",LEFT(G206,1)="B",LEFT(G206,1)="R")</f>
        <v>1</v>
      </c>
      <c r="I206" s="34" t="str">
        <f>IF(H206,LEFT(G206,FIND(" ",G206)-1),MID(G206,FIND(" ",G206)+1,9))</f>
        <v>B-I-B</v>
      </c>
      <c r="J206" s="34" t="str">
        <f>TRIM(SUBSTITUTE(G206,I206,""))</f>
        <v>7-Nov</v>
      </c>
      <c r="K206" s="34">
        <f>LEFT(J206,2-ISERROR(1*MID(J206,2,1)))*1</f>
        <v>7</v>
      </c>
      <c r="L206" s="34" t="str">
        <f>IF(LEN(I206)=3,I206,LEFT(I206,1)&amp;MID(I206,3,1)&amp;RIGHT(I206,1))</f>
        <v>BIB</v>
      </c>
      <c r="M206" s="42">
        <f>TIMEVALUE(SUBSTITUTE(SUBSTITUTE(F206,"P"," P"),"A"," A"))</f>
        <v>0.63680555555555551</v>
      </c>
      <c r="N206" s="34">
        <f t="shared" si="20"/>
        <v>19</v>
      </c>
      <c r="O206" s="34" t="str">
        <f t="shared" si="21"/>
        <v>BIB19</v>
      </c>
      <c r="P206" s="44">
        <f>INDEX(Workings!$R$14:$R$853,MATCH(O206,Workings!$U$14:$U$853,0))</f>
        <v>0.63611111111111129</v>
      </c>
      <c r="Q206" s="34">
        <f t="shared" si="22"/>
        <v>1</v>
      </c>
      <c r="S206"/>
    </row>
    <row r="207" spans="1:19" ht="15" x14ac:dyDescent="0.25">
      <c r="A207" s="34" t="s">
        <v>1972</v>
      </c>
      <c r="B207" s="34">
        <f>SEARCH("PM",A207)</f>
        <v>5</v>
      </c>
      <c r="C207" s="34" t="e">
        <f>SEARCH("AM",A207)</f>
        <v>#VALUE!</v>
      </c>
      <c r="D207" s="34">
        <f>IFERROR(B207,C207)</f>
        <v>5</v>
      </c>
      <c r="E207" s="34" t="str">
        <f>IFERROR(MID(A207,D207-5,1)," ")</f>
        <v xml:space="preserve"> </v>
      </c>
      <c r="F207" s="34" t="str">
        <f>MID(A207,IF(E207="1",D207-5,D207-4),IF(E207="1",7,6))</f>
        <v>3:47PM</v>
      </c>
      <c r="G207" s="34" t="str">
        <f>TRIM(SUBSTITUTE(A207,TEXT(M207,"h:mmAM/PM"),""))</f>
        <v>7-Nov B:I:B</v>
      </c>
      <c r="H207" s="34" t="b">
        <f>OR(LEFT(G207,1)="Y",LEFT(G207,1)="B",LEFT(G207,1)="R")</f>
        <v>0</v>
      </c>
      <c r="I207" s="34" t="str">
        <f>IF(H207,LEFT(G207,FIND(" ",G207)-1),MID(G207,FIND(" ",G207)+1,9))</f>
        <v>B:I:B</v>
      </c>
      <c r="J207" s="34" t="str">
        <f>TRIM(SUBSTITUTE(G207,I207,""))</f>
        <v>7-Nov</v>
      </c>
      <c r="K207" s="34">
        <f>LEFT(J207,2-ISERROR(1*MID(J207,2,1)))*1</f>
        <v>7</v>
      </c>
      <c r="L207" s="34" t="str">
        <f>IF(LEN(I207)=3,I207,LEFT(I207,1)&amp;MID(I207,3,1)&amp;RIGHT(I207,1))</f>
        <v>BIB</v>
      </c>
      <c r="M207" s="42">
        <f>TIMEVALUE(SUBSTITUTE(SUBSTITUTE(F207,"P"," P"),"A"," A"))</f>
        <v>0.65763888888888888</v>
      </c>
      <c r="N207" s="34">
        <f t="shared" si="20"/>
        <v>20</v>
      </c>
      <c r="O207" s="34" t="str">
        <f t="shared" si="21"/>
        <v>BIB20</v>
      </c>
      <c r="P207" s="44">
        <f>INDEX(Workings!$R$14:$R$853,MATCH(O207,Workings!$U$14:$U$853,0))</f>
        <v>0.65694444444444466</v>
      </c>
      <c r="Q207" s="34">
        <f t="shared" si="22"/>
        <v>1</v>
      </c>
      <c r="S207"/>
    </row>
    <row r="208" spans="1:19" ht="15" x14ac:dyDescent="0.25">
      <c r="A208" s="34" t="s">
        <v>3923</v>
      </c>
      <c r="B208" s="34">
        <f>SEARCH("PM",A208)</f>
        <v>17</v>
      </c>
      <c r="C208" s="34" t="e">
        <f>SEARCH("AM",A208)</f>
        <v>#VALUE!</v>
      </c>
      <c r="D208" s="34">
        <f>IFERROR(B208,C208)</f>
        <v>17</v>
      </c>
      <c r="E208" s="34" t="str">
        <f>IFERROR(MID(A208,D208-5,1)," ")</f>
        <v xml:space="preserve"> </v>
      </c>
      <c r="F208" s="34" t="str">
        <f>MID(A208,IF(E208="1",D208-5,D208-4),IF(E208="1",7,6))</f>
        <v>4:23PM</v>
      </c>
      <c r="G208" s="34" t="str">
        <f>TRIM(SUBSTITUTE(A208,TEXT(M208,"h:mmAM/PM"),""))</f>
        <v>7-Nov B/I/B</v>
      </c>
      <c r="H208" s="34" t="b">
        <f>OR(LEFT(G208,1)="Y",LEFT(G208,1)="B",LEFT(G208,1)="R")</f>
        <v>0</v>
      </c>
      <c r="I208" s="34" t="str">
        <f>IF(H208,LEFT(G208,FIND(" ",G208)-1),MID(G208,FIND(" ",G208)+1,9))</f>
        <v>B/I/B</v>
      </c>
      <c r="J208" s="34" t="str">
        <f>TRIM(SUBSTITUTE(G208,I208,""))</f>
        <v>7-Nov</v>
      </c>
      <c r="K208" s="34">
        <f>LEFT(J208,2-ISERROR(1*MID(J208,2,1)))*1</f>
        <v>7</v>
      </c>
      <c r="L208" s="34" t="str">
        <f>IF(LEN(I208)=3,I208,LEFT(I208,1)&amp;MID(I208,3,1)&amp;RIGHT(I208,1))</f>
        <v>BIB</v>
      </c>
      <c r="M208" s="42">
        <f>TIMEVALUE(SUBSTITUTE(SUBSTITUTE(F208,"P"," P"),"A"," A"))</f>
        <v>0.68263888888888891</v>
      </c>
      <c r="N208" s="34">
        <f t="shared" si="20"/>
        <v>21</v>
      </c>
      <c r="O208" s="34" t="str">
        <f t="shared" si="21"/>
        <v>BIB21</v>
      </c>
      <c r="P208" s="44">
        <f>INDEX(Workings!$R$14:$R$853,MATCH(O208,Workings!$U$14:$U$853,0))</f>
        <v>0.67777777777777803</v>
      </c>
      <c r="Q208" s="34">
        <f t="shared" si="22"/>
        <v>7</v>
      </c>
      <c r="S208"/>
    </row>
    <row r="209" spans="1:19" ht="15" x14ac:dyDescent="0.25">
      <c r="A209" s="34" t="s">
        <v>4127</v>
      </c>
      <c r="B209" s="34">
        <f>SEARCH("PM",A209)</f>
        <v>11</v>
      </c>
      <c r="C209" s="34" t="e">
        <f>SEARCH("AM",A209)</f>
        <v>#VALUE!</v>
      </c>
      <c r="D209" s="34">
        <f>IFERROR(B209,C209)</f>
        <v>11</v>
      </c>
      <c r="E209" s="34" t="str">
        <f>IFERROR(MID(A209,D209-5,1)," ")</f>
        <v xml:space="preserve"> </v>
      </c>
      <c r="F209" s="34" t="str">
        <f>MID(A209,IF(E209="1",D209-5,D209-4),IF(E209="1",7,6))</f>
        <v>4:47PM</v>
      </c>
      <c r="G209" s="34" t="str">
        <f>TRIM(SUBSTITUTE(A209,TEXT(M209,"h:mmAM/PM"),""))</f>
        <v>7/Nov B:I:B</v>
      </c>
      <c r="H209" s="34" t="b">
        <f>OR(LEFT(G209,1)="Y",LEFT(G209,1)="B",LEFT(G209,1)="R")</f>
        <v>0</v>
      </c>
      <c r="I209" s="34" t="str">
        <f>IF(H209,LEFT(G209,FIND(" ",G209)-1),MID(G209,FIND(" ",G209)+1,9))</f>
        <v>B:I:B</v>
      </c>
      <c r="J209" s="34" t="str">
        <f>TRIM(SUBSTITUTE(G209,I209,""))</f>
        <v>7/Nov</v>
      </c>
      <c r="K209" s="34">
        <f>LEFT(J209,2-ISERROR(1*MID(J209,2,1)))*1</f>
        <v>7</v>
      </c>
      <c r="L209" s="34" t="str">
        <f>IF(LEN(I209)=3,I209,LEFT(I209,1)&amp;MID(I209,3,1)&amp;RIGHT(I209,1))</f>
        <v>BIB</v>
      </c>
      <c r="M209" s="42">
        <f>TIMEVALUE(SUBSTITUTE(SUBSTITUTE(F209,"P"," P"),"A"," A"))</f>
        <v>0.69930555555555562</v>
      </c>
      <c r="N209" s="34">
        <f t="shared" si="20"/>
        <v>22</v>
      </c>
      <c r="O209" s="34" t="str">
        <f t="shared" si="21"/>
        <v>BIB22</v>
      </c>
      <c r="P209" s="44">
        <f>INDEX(Workings!$R$14:$R$853,MATCH(O209,Workings!$U$14:$U$853,0))</f>
        <v>0.6986111111111114</v>
      </c>
      <c r="Q209" s="34">
        <f t="shared" si="22"/>
        <v>1</v>
      </c>
      <c r="S209"/>
    </row>
    <row r="210" spans="1:19" ht="15" x14ac:dyDescent="0.25">
      <c r="A210" s="34" t="s">
        <v>1704</v>
      </c>
      <c r="B210" s="34">
        <f>SEARCH("PM",A210)</f>
        <v>11</v>
      </c>
      <c r="C210" s="34" t="e">
        <f>SEARCH("AM",A210)</f>
        <v>#VALUE!</v>
      </c>
      <c r="D210" s="34">
        <f>IFERROR(B210,C210)</f>
        <v>11</v>
      </c>
      <c r="E210" s="34" t="str">
        <f>IFERROR(MID(A210,D210-5,1)," ")</f>
        <v xml:space="preserve"> </v>
      </c>
      <c r="F210" s="34" t="str">
        <f>MID(A210,IF(E210="1",D210-5,D210-4),IF(E210="1",7,6))</f>
        <v>5:21PM</v>
      </c>
      <c r="G210" s="34" t="str">
        <f>TRIM(SUBSTITUTE(A210,TEXT(M210,"h:mmAM/PM"),""))</f>
        <v>7-Nov B-I-B</v>
      </c>
      <c r="H210" s="34" t="b">
        <f>OR(LEFT(G210,1)="Y",LEFT(G210,1)="B",LEFT(G210,1)="R")</f>
        <v>0</v>
      </c>
      <c r="I210" s="34" t="str">
        <f>IF(H210,LEFT(G210,FIND(" ",G210)-1),MID(G210,FIND(" ",G210)+1,9))</f>
        <v>B-I-B</v>
      </c>
      <c r="J210" s="34" t="str">
        <f>TRIM(SUBSTITUTE(G210,I210,""))</f>
        <v>7-Nov</v>
      </c>
      <c r="K210" s="34">
        <f>LEFT(J210,2-ISERROR(1*MID(J210,2,1)))*1</f>
        <v>7</v>
      </c>
      <c r="L210" s="34" t="str">
        <f>IF(LEN(I210)=3,I210,LEFT(I210,1)&amp;MID(I210,3,1)&amp;RIGHT(I210,1))</f>
        <v>BIB</v>
      </c>
      <c r="M210" s="42">
        <f>TIMEVALUE(SUBSTITUTE(SUBSTITUTE(F210,"P"," P"),"A"," A"))</f>
        <v>0.72291666666666676</v>
      </c>
      <c r="N210" s="34">
        <f t="shared" si="20"/>
        <v>23</v>
      </c>
      <c r="O210" s="34" t="str">
        <f t="shared" si="21"/>
        <v>BIB23</v>
      </c>
      <c r="P210" s="44">
        <f>INDEX(Workings!$R$14:$R$853,MATCH(O210,Workings!$U$14:$U$853,0))</f>
        <v>0.71944444444444478</v>
      </c>
      <c r="Q210" s="34">
        <f t="shared" si="22"/>
        <v>5</v>
      </c>
      <c r="S210"/>
    </row>
    <row r="211" spans="1:19" ht="15" x14ac:dyDescent="0.25">
      <c r="A211" s="34" t="s">
        <v>3147</v>
      </c>
      <c r="B211" s="34">
        <f>SEARCH("PM",A211)</f>
        <v>5</v>
      </c>
      <c r="C211" s="34" t="e">
        <f>SEARCH("AM",A211)</f>
        <v>#VALUE!</v>
      </c>
      <c r="D211" s="34">
        <f>IFERROR(B211,C211)</f>
        <v>5</v>
      </c>
      <c r="E211" s="34" t="str">
        <f>IFERROR(MID(A211,D211-5,1)," ")</f>
        <v xml:space="preserve"> </v>
      </c>
      <c r="F211" s="34" t="str">
        <f>MID(A211,IF(E211="1",D211-5,D211-4),IF(E211="1",7,6))</f>
        <v>6:01PM</v>
      </c>
      <c r="G211" s="34" t="str">
        <f>TRIM(SUBSTITUTE(A211,TEXT(M211,"h:mmAM/PM"),""))</f>
        <v>B-I-B 7-Nov</v>
      </c>
      <c r="H211" s="34" t="b">
        <f>OR(LEFT(G211,1)="Y",LEFT(G211,1)="B",LEFT(G211,1)="R")</f>
        <v>1</v>
      </c>
      <c r="I211" s="34" t="str">
        <f>IF(H211,LEFT(G211,FIND(" ",G211)-1),MID(G211,FIND(" ",G211)+1,9))</f>
        <v>B-I-B</v>
      </c>
      <c r="J211" s="34" t="str">
        <f>TRIM(SUBSTITUTE(G211,I211,""))</f>
        <v>7-Nov</v>
      </c>
      <c r="K211" s="34">
        <f>LEFT(J211,2-ISERROR(1*MID(J211,2,1)))*1</f>
        <v>7</v>
      </c>
      <c r="L211" s="34" t="str">
        <f>IF(LEN(I211)=3,I211,LEFT(I211,1)&amp;MID(I211,3,1)&amp;RIGHT(I211,1))</f>
        <v>BIB</v>
      </c>
      <c r="M211" s="42">
        <f>TIMEVALUE(SUBSTITUTE(SUBSTITUTE(F211,"P"," P"),"A"," A"))</f>
        <v>0.75069444444444444</v>
      </c>
      <c r="N211" s="34">
        <f t="shared" si="20"/>
        <v>24</v>
      </c>
      <c r="O211" s="34" t="str">
        <f t="shared" si="21"/>
        <v>BIB24</v>
      </c>
      <c r="P211" s="44">
        <f>INDEX(Workings!$R$14:$R$853,MATCH(O211,Workings!$U$14:$U$853,0))</f>
        <v>0.74722222222222257</v>
      </c>
      <c r="Q211" s="34">
        <f t="shared" si="22"/>
        <v>5</v>
      </c>
      <c r="S211"/>
    </row>
    <row r="212" spans="1:19" ht="15" x14ac:dyDescent="0.25">
      <c r="A212" s="34" t="s">
        <v>2396</v>
      </c>
      <c r="B212" s="34">
        <f>SEARCH("PM",A212)</f>
        <v>5</v>
      </c>
      <c r="C212" s="34" t="e">
        <f>SEARCH("AM",A212)</f>
        <v>#VALUE!</v>
      </c>
      <c r="D212" s="34">
        <f>IFERROR(B212,C212)</f>
        <v>5</v>
      </c>
      <c r="E212" s="34" t="str">
        <f>IFERROR(MID(A212,D212-5,1)," ")</f>
        <v xml:space="preserve"> </v>
      </c>
      <c r="F212" s="34" t="str">
        <f>MID(A212,IF(E212="1",D212-5,D212-4),IF(E212="1",7,6))</f>
        <v>6:38PM</v>
      </c>
      <c r="G212" s="34" t="str">
        <f>TRIM(SUBSTITUTE(A212,TEXT(M212,"h:mmAM/PM"),""))</f>
        <v>7-Nov B-I-B</v>
      </c>
      <c r="H212" s="34" t="b">
        <f>OR(LEFT(G212,1)="Y",LEFT(G212,1)="B",LEFT(G212,1)="R")</f>
        <v>0</v>
      </c>
      <c r="I212" s="34" t="str">
        <f>IF(H212,LEFT(G212,FIND(" ",G212)-1),MID(G212,FIND(" ",G212)+1,9))</f>
        <v>B-I-B</v>
      </c>
      <c r="J212" s="34" t="str">
        <f>TRIM(SUBSTITUTE(G212,I212,""))</f>
        <v>7-Nov</v>
      </c>
      <c r="K212" s="34">
        <f>LEFT(J212,2-ISERROR(1*MID(J212,2,1)))*1</f>
        <v>7</v>
      </c>
      <c r="L212" s="34" t="str">
        <f>IF(LEN(I212)=3,I212,LEFT(I212,1)&amp;MID(I212,3,1)&amp;RIGHT(I212,1))</f>
        <v>BIB</v>
      </c>
      <c r="M212" s="42">
        <f>TIMEVALUE(SUBSTITUTE(SUBSTITUTE(F212,"P"," P"),"A"," A"))</f>
        <v>0.77638888888888891</v>
      </c>
      <c r="N212" s="34">
        <f t="shared" si="20"/>
        <v>25</v>
      </c>
      <c r="O212" s="34" t="str">
        <f t="shared" si="21"/>
        <v>BIB25</v>
      </c>
      <c r="P212" s="44">
        <f>INDEX(Workings!$R$14:$R$853,MATCH(O212,Workings!$U$14:$U$853,0))</f>
        <v>0.77500000000000036</v>
      </c>
      <c r="Q212" s="34">
        <f t="shared" si="22"/>
        <v>2</v>
      </c>
      <c r="S212"/>
    </row>
    <row r="213" spans="1:19" ht="15" x14ac:dyDescent="0.25">
      <c r="A213" s="34" t="s">
        <v>761</v>
      </c>
      <c r="B213" s="34">
        <f>SEARCH("PM",A213)</f>
        <v>17</v>
      </c>
      <c r="C213" s="34" t="e">
        <f>SEARCH("AM",A213)</f>
        <v>#VALUE!</v>
      </c>
      <c r="D213" s="34">
        <f>IFERROR(B213,C213)</f>
        <v>17</v>
      </c>
      <c r="E213" s="34" t="str">
        <f>IFERROR(MID(A213,D213-5,1)," ")</f>
        <v xml:space="preserve"> </v>
      </c>
      <c r="F213" s="34" t="str">
        <f>MID(A213,IF(E213="1",D213-5,D213-4),IF(E213="1",7,6))</f>
        <v>7:25PM</v>
      </c>
      <c r="G213" s="34" t="str">
        <f>TRIM(SUBSTITUTE(A213,TEXT(M213,"h:mmAM/PM"),""))</f>
        <v>7/Nov B:I:B</v>
      </c>
      <c r="H213" s="34" t="b">
        <f>OR(LEFT(G213,1)="Y",LEFT(G213,1)="B",LEFT(G213,1)="R")</f>
        <v>0</v>
      </c>
      <c r="I213" s="34" t="str">
        <f>IF(H213,LEFT(G213,FIND(" ",G213)-1),MID(G213,FIND(" ",G213)+1,9))</f>
        <v>B:I:B</v>
      </c>
      <c r="J213" s="34" t="str">
        <f>TRIM(SUBSTITUTE(G213,I213,""))</f>
        <v>7/Nov</v>
      </c>
      <c r="K213" s="34">
        <f>LEFT(J213,2-ISERROR(1*MID(J213,2,1)))*1</f>
        <v>7</v>
      </c>
      <c r="L213" s="34" t="str">
        <f>IF(LEN(I213)=3,I213,LEFT(I213,1)&amp;MID(I213,3,1)&amp;RIGHT(I213,1))</f>
        <v>BIB</v>
      </c>
      <c r="M213" s="42">
        <f>TIMEVALUE(SUBSTITUTE(SUBSTITUTE(F213,"P"," P"),"A"," A"))</f>
        <v>0.80902777777777779</v>
      </c>
      <c r="N213" s="34">
        <f t="shared" si="20"/>
        <v>26</v>
      </c>
      <c r="O213" s="34" t="str">
        <f t="shared" si="21"/>
        <v>BIB26</v>
      </c>
      <c r="P213" s="44">
        <f>INDEX(Workings!$R$14:$R$853,MATCH(O213,Workings!$U$14:$U$853,0))</f>
        <v>0.80277777777777815</v>
      </c>
      <c r="Q213" s="34">
        <f t="shared" si="22"/>
        <v>9</v>
      </c>
      <c r="S213"/>
    </row>
    <row r="214" spans="1:19" ht="15" x14ac:dyDescent="0.25">
      <c r="A214" s="34" t="s">
        <v>3345</v>
      </c>
      <c r="B214" s="34">
        <f>SEARCH("PM",A214)</f>
        <v>11</v>
      </c>
      <c r="C214" s="34" t="e">
        <f>SEARCH("AM",A214)</f>
        <v>#VALUE!</v>
      </c>
      <c r="D214" s="34">
        <f>IFERROR(B214,C214)</f>
        <v>11</v>
      </c>
      <c r="E214" s="34" t="str">
        <f>IFERROR(MID(A214,D214-5,1)," ")</f>
        <v xml:space="preserve"> </v>
      </c>
      <c r="F214" s="34" t="str">
        <f>MID(A214,IF(E214="1",D214-5,D214-4),IF(E214="1",7,6))</f>
        <v>8:23PM</v>
      </c>
      <c r="G214" s="34" t="str">
        <f>TRIM(SUBSTITUTE(A214,TEXT(M214,"h:mmAM/PM"),""))</f>
        <v>B/I/B 7-Nov</v>
      </c>
      <c r="H214" s="34" t="b">
        <f>OR(LEFT(G214,1)="Y",LEFT(G214,1)="B",LEFT(G214,1)="R")</f>
        <v>1</v>
      </c>
      <c r="I214" s="34" t="str">
        <f>IF(H214,LEFT(G214,FIND(" ",G214)-1),MID(G214,FIND(" ",G214)+1,9))</f>
        <v>B/I/B</v>
      </c>
      <c r="J214" s="34" t="str">
        <f>TRIM(SUBSTITUTE(G214,I214,""))</f>
        <v>7-Nov</v>
      </c>
      <c r="K214" s="34">
        <f>LEFT(J214,2-ISERROR(1*MID(J214,2,1)))*1</f>
        <v>7</v>
      </c>
      <c r="L214" s="34" t="str">
        <f>IF(LEN(I214)=3,I214,LEFT(I214,1)&amp;MID(I214,3,1)&amp;RIGHT(I214,1))</f>
        <v>BIB</v>
      </c>
      <c r="M214" s="42">
        <f>TIMEVALUE(SUBSTITUTE(SUBSTITUTE(F214,"P"," P"),"A"," A"))</f>
        <v>0.84930555555555554</v>
      </c>
      <c r="N214" s="34">
        <f t="shared" si="20"/>
        <v>27</v>
      </c>
      <c r="O214" s="34" t="str">
        <f t="shared" si="21"/>
        <v>BIB27</v>
      </c>
      <c r="P214" s="44">
        <f>INDEX(Workings!$R$14:$R$853,MATCH(O214,Workings!$U$14:$U$853,0))</f>
        <v>0.84444444444444478</v>
      </c>
      <c r="Q214" s="34">
        <f t="shared" si="22"/>
        <v>7</v>
      </c>
      <c r="S214"/>
    </row>
    <row r="215" spans="1:19" ht="15" x14ac:dyDescent="0.25">
      <c r="A215" s="34" t="s">
        <v>86</v>
      </c>
      <c r="B215" s="34">
        <f>SEARCH("PM",A215)</f>
        <v>15</v>
      </c>
      <c r="C215" s="34" t="e">
        <f>SEARCH("AM",A215)</f>
        <v>#VALUE!</v>
      </c>
      <c r="D215" s="34">
        <f>IFERROR(B215,C215)</f>
        <v>15</v>
      </c>
      <c r="E215" s="34" t="str">
        <f>IFERROR(MID(A215,D215-5,1)," ")</f>
        <v xml:space="preserve"> </v>
      </c>
      <c r="F215" s="34" t="str">
        <f>MID(A215,IF(E215="1",D215-5,D215-4),IF(E215="1",7,6))</f>
        <v>9:22PM</v>
      </c>
      <c r="G215" s="34" t="str">
        <f>TRIM(SUBSTITUTE(A215,TEXT(M215,"h:mmAM/PM"),""))</f>
        <v>BIB 7/Nov</v>
      </c>
      <c r="H215" s="34" t="b">
        <f>OR(LEFT(G215,1)="Y",LEFT(G215,1)="B",LEFT(G215,1)="R")</f>
        <v>1</v>
      </c>
      <c r="I215" s="34" t="str">
        <f>IF(H215,LEFT(G215,FIND(" ",G215)-1),MID(G215,FIND(" ",G215)+1,9))</f>
        <v>BIB</v>
      </c>
      <c r="J215" s="34" t="str">
        <f>TRIM(SUBSTITUTE(G215,I215,""))</f>
        <v>7/Nov</v>
      </c>
      <c r="K215" s="34">
        <f>LEFT(J215,2-ISERROR(1*MID(J215,2,1)))*1</f>
        <v>7</v>
      </c>
      <c r="L215" s="34" t="str">
        <f>IF(LEN(I215)=3,I215,LEFT(I215,1)&amp;MID(I215,3,1)&amp;RIGHT(I215,1))</f>
        <v>BIB</v>
      </c>
      <c r="M215" s="42">
        <f>TIMEVALUE(SUBSTITUTE(SUBSTITUTE(F215,"P"," P"),"A"," A"))</f>
        <v>0.89027777777777783</v>
      </c>
      <c r="N215" s="34">
        <f t="shared" si="20"/>
        <v>28</v>
      </c>
      <c r="O215" s="34" t="str">
        <f t="shared" si="21"/>
        <v>BIB28</v>
      </c>
      <c r="P215" s="44">
        <f>INDEX(Workings!$R$14:$R$853,MATCH(O215,Workings!$U$14:$U$853,0))</f>
        <v>0.8861111111111114</v>
      </c>
      <c r="Q215" s="34">
        <f t="shared" si="22"/>
        <v>6</v>
      </c>
      <c r="S215"/>
    </row>
    <row r="216" spans="1:19" ht="15" x14ac:dyDescent="0.25">
      <c r="A216" s="34" t="s">
        <v>2964</v>
      </c>
      <c r="B216" s="34">
        <f>SEARCH("PM",A216)</f>
        <v>18</v>
      </c>
      <c r="C216" s="34" t="e">
        <f>SEARCH("AM",A216)</f>
        <v>#VALUE!</v>
      </c>
      <c r="D216" s="34">
        <f>IFERROR(B216,C216)</f>
        <v>18</v>
      </c>
      <c r="E216" s="34" t="str">
        <f>IFERROR(MID(A216,D216-5,1)," ")</f>
        <v>1</v>
      </c>
      <c r="F216" s="34" t="str">
        <f>MID(A216,IF(E216="1",D216-5,D216-4),IF(E216="1",7,6))</f>
        <v>10:26PM</v>
      </c>
      <c r="G216" s="34" t="str">
        <f>TRIM(SUBSTITUTE(A216,TEXT(M216,"h:mmAM/PM"),""))</f>
        <v>7/Nov B:I:B</v>
      </c>
      <c r="H216" s="34" t="b">
        <f>OR(LEFT(G216,1)="Y",LEFT(G216,1)="B",LEFT(G216,1)="R")</f>
        <v>0</v>
      </c>
      <c r="I216" s="34" t="str">
        <f>IF(H216,LEFT(G216,FIND(" ",G216)-1),MID(G216,FIND(" ",G216)+1,9))</f>
        <v>B:I:B</v>
      </c>
      <c r="J216" s="34" t="str">
        <f>TRIM(SUBSTITUTE(G216,I216,""))</f>
        <v>7/Nov</v>
      </c>
      <c r="K216" s="34">
        <f>LEFT(J216,2-ISERROR(1*MID(J216,2,1)))*1</f>
        <v>7</v>
      </c>
      <c r="L216" s="34" t="str">
        <f>IF(LEN(I216)=3,I216,LEFT(I216,1)&amp;MID(I216,3,1)&amp;RIGHT(I216,1))</f>
        <v>BIB</v>
      </c>
      <c r="M216" s="42">
        <f>TIMEVALUE(SUBSTITUTE(SUBSTITUTE(F216,"P"," P"),"A"," A"))</f>
        <v>0.93472222222222223</v>
      </c>
      <c r="N216" s="34">
        <f t="shared" si="20"/>
        <v>29</v>
      </c>
      <c r="O216" s="34" t="str">
        <f t="shared" si="21"/>
        <v>BIB29</v>
      </c>
      <c r="P216" s="44">
        <f>INDEX(Workings!$R$14:$R$853,MATCH(O216,Workings!$U$14:$U$853,0))</f>
        <v>0.92777777777777803</v>
      </c>
      <c r="Q216" s="34">
        <f t="shared" si="22"/>
        <v>10</v>
      </c>
      <c r="S216"/>
    </row>
    <row r="217" spans="1:19" ht="15" x14ac:dyDescent="0.25">
      <c r="A217" s="34" t="s">
        <v>1409</v>
      </c>
      <c r="B217" s="34">
        <f>SEARCH("PM",A217)</f>
        <v>12</v>
      </c>
      <c r="C217" s="34" t="e">
        <f>SEARCH("AM",A217)</f>
        <v>#VALUE!</v>
      </c>
      <c r="D217" s="34">
        <f>IFERROR(B217,C217)</f>
        <v>12</v>
      </c>
      <c r="E217" s="34" t="str">
        <f>IFERROR(MID(A217,D217-5,1)," ")</f>
        <v>1</v>
      </c>
      <c r="F217" s="34" t="str">
        <f>MID(A217,IF(E217="1",D217-5,D217-4),IF(E217="1",7,6))</f>
        <v>11:18PM</v>
      </c>
      <c r="G217" s="34" t="str">
        <f>TRIM(SUBSTITUTE(A217,TEXT(M217,"h:mmAM/PM"),""))</f>
        <v>B:I:B 7-Nov</v>
      </c>
      <c r="H217" s="34" t="b">
        <f>OR(LEFT(G217,1)="Y",LEFT(G217,1)="B",LEFT(G217,1)="R")</f>
        <v>1</v>
      </c>
      <c r="I217" s="34" t="str">
        <f>IF(H217,LEFT(G217,FIND(" ",G217)-1),MID(G217,FIND(" ",G217)+1,9))</f>
        <v>B:I:B</v>
      </c>
      <c r="J217" s="34" t="str">
        <f>TRIM(SUBSTITUTE(G217,I217,""))</f>
        <v>7-Nov</v>
      </c>
      <c r="K217" s="34">
        <f>LEFT(J217,2-ISERROR(1*MID(J217,2,1)))*1</f>
        <v>7</v>
      </c>
      <c r="L217" s="34" t="str">
        <f>IF(LEN(I217)=3,I217,LEFT(I217,1)&amp;MID(I217,3,1)&amp;RIGHT(I217,1))</f>
        <v>BIB</v>
      </c>
      <c r="M217" s="42">
        <f>TIMEVALUE(SUBSTITUTE(SUBSTITUTE(F217,"P"," P"),"A"," A"))</f>
        <v>0.97083333333333333</v>
      </c>
      <c r="N217" s="34">
        <f t="shared" si="20"/>
        <v>30</v>
      </c>
      <c r="O217" s="34" t="str">
        <f t="shared" si="21"/>
        <v>BIB30</v>
      </c>
      <c r="P217" s="44">
        <f>INDEX(Workings!$R$14:$R$853,MATCH(O217,Workings!$U$14:$U$853,0))</f>
        <v>0.96944444444444466</v>
      </c>
      <c r="Q217" s="34">
        <f t="shared" si="22"/>
        <v>2</v>
      </c>
      <c r="S217"/>
    </row>
    <row r="218" spans="1:19" ht="15" x14ac:dyDescent="0.25">
      <c r="A218" s="34" t="s">
        <v>3949</v>
      </c>
      <c r="B218" s="34" t="e">
        <f>SEARCH("PM",A218)</f>
        <v>#VALUE!</v>
      </c>
      <c r="C218" s="34">
        <f>SEARCH("AM",A218)</f>
        <v>5</v>
      </c>
      <c r="D218" s="34">
        <f>IFERROR(B218,C218)</f>
        <v>5</v>
      </c>
      <c r="E218" s="34" t="str">
        <f>IFERROR(MID(A218,D218-5,1)," ")</f>
        <v xml:space="preserve"> </v>
      </c>
      <c r="F218" s="34" t="str">
        <f>MID(A218,IF(E218="1",D218-5,D218-4),IF(E218="1",7,6))</f>
        <v>7:21AM</v>
      </c>
      <c r="G218" s="34" t="str">
        <f>TRIM(SUBSTITUTE(A218,TEXT(M218,"h:mmAM/PM"),""))</f>
        <v>8/Nov BIB</v>
      </c>
      <c r="H218" s="34" t="b">
        <f>OR(LEFT(G218,1)="Y",LEFT(G218,1)="B",LEFT(G218,1)="R")</f>
        <v>0</v>
      </c>
      <c r="I218" s="34" t="str">
        <f>IF(H218,LEFT(G218,FIND(" ",G218)-1),MID(G218,FIND(" ",G218)+1,9))</f>
        <v>BIB</v>
      </c>
      <c r="J218" s="34" t="str">
        <f>TRIM(SUBSTITUTE(G218,I218,""))</f>
        <v>8/Nov</v>
      </c>
      <c r="K218" s="34">
        <f>LEFT(J218,2-ISERROR(1*MID(J218,2,1)))*1</f>
        <v>8</v>
      </c>
      <c r="L218" s="34" t="str">
        <f>IF(LEN(I218)=3,I218,LEFT(I218,1)&amp;MID(I218,3,1)&amp;RIGHT(I218,1))</f>
        <v>BIB</v>
      </c>
      <c r="M218" s="42">
        <f>TIMEVALUE(SUBSTITUTE(SUBSTITUTE(F218,"P"," P"),"A"," A"))</f>
        <v>0.30624999999999997</v>
      </c>
      <c r="N218" s="34">
        <f t="shared" si="20"/>
        <v>1</v>
      </c>
      <c r="O218" s="34" t="str">
        <f t="shared" si="21"/>
        <v>BIB1</v>
      </c>
      <c r="P218" s="44">
        <f>INDEX(Workings!$R$14:$R$853,MATCH(O218,Workings!$U$14:$U$853,0))</f>
        <v>0.30277777777777781</v>
      </c>
      <c r="Q218" s="34">
        <f t="shared" si="22"/>
        <v>5</v>
      </c>
      <c r="S218"/>
    </row>
    <row r="219" spans="1:19" ht="15" x14ac:dyDescent="0.25">
      <c r="A219" s="34" t="s">
        <v>3959</v>
      </c>
      <c r="B219" s="34" t="e">
        <f>SEARCH("PM",A219)</f>
        <v>#VALUE!</v>
      </c>
      <c r="C219" s="34">
        <f>SEARCH("AM",A219)</f>
        <v>11</v>
      </c>
      <c r="D219" s="34">
        <f>IFERROR(B219,C219)</f>
        <v>11</v>
      </c>
      <c r="E219" s="34" t="str">
        <f>IFERROR(MID(A219,D219-5,1)," ")</f>
        <v xml:space="preserve"> </v>
      </c>
      <c r="F219" s="34" t="str">
        <f>MID(A219,IF(E219="1",D219-5,D219-4),IF(E219="1",7,6))</f>
        <v>7:45AM</v>
      </c>
      <c r="G219" s="34" t="str">
        <f>TRIM(SUBSTITUTE(A219,TEXT(M219,"h:mmAM/PM"),""))</f>
        <v>B/I/B 8/Nov</v>
      </c>
      <c r="H219" s="34" t="b">
        <f>OR(LEFT(G219,1)="Y",LEFT(G219,1)="B",LEFT(G219,1)="R")</f>
        <v>1</v>
      </c>
      <c r="I219" s="34" t="str">
        <f>IF(H219,LEFT(G219,FIND(" ",G219)-1),MID(G219,FIND(" ",G219)+1,9))</f>
        <v>B/I/B</v>
      </c>
      <c r="J219" s="34" t="str">
        <f>TRIM(SUBSTITUTE(G219,I219,""))</f>
        <v>8/Nov</v>
      </c>
      <c r="K219" s="34">
        <f>LEFT(J219,2-ISERROR(1*MID(J219,2,1)))*1</f>
        <v>8</v>
      </c>
      <c r="L219" s="34" t="str">
        <f>IF(LEN(I219)=3,I219,LEFT(I219,1)&amp;MID(I219,3,1)&amp;RIGHT(I219,1))</f>
        <v>BIB</v>
      </c>
      <c r="M219" s="42">
        <f>TIMEVALUE(SUBSTITUTE(SUBSTITUTE(F219,"P"," P"),"A"," A"))</f>
        <v>0.32291666666666669</v>
      </c>
      <c r="N219" s="34">
        <f t="shared" si="20"/>
        <v>2</v>
      </c>
      <c r="O219" s="34" t="str">
        <f t="shared" si="21"/>
        <v>BIB2</v>
      </c>
      <c r="P219" s="44">
        <f>INDEX(Workings!$R$14:$R$853,MATCH(O219,Workings!$U$14:$U$853,0))</f>
        <v>0.31666666666666671</v>
      </c>
      <c r="Q219" s="34">
        <f t="shared" si="22"/>
        <v>9</v>
      </c>
      <c r="S219"/>
    </row>
    <row r="220" spans="1:19" ht="15" x14ac:dyDescent="0.25">
      <c r="A220" s="34" t="s">
        <v>2380</v>
      </c>
      <c r="B220" s="34" t="e">
        <f>SEARCH("PM",A220)</f>
        <v>#VALUE!</v>
      </c>
      <c r="C220" s="34">
        <f>SEARCH("AM",A220)</f>
        <v>11</v>
      </c>
      <c r="D220" s="34">
        <f>IFERROR(B220,C220)</f>
        <v>11</v>
      </c>
      <c r="E220" s="34" t="str">
        <f>IFERROR(MID(A220,D220-5,1)," ")</f>
        <v xml:space="preserve"> </v>
      </c>
      <c r="F220" s="34" t="str">
        <f>MID(A220,IF(E220="1",D220-5,D220-4),IF(E220="1",7,6))</f>
        <v>8:03AM</v>
      </c>
      <c r="G220" s="34" t="str">
        <f>TRIM(SUBSTITUTE(A220,TEXT(M220,"h:mmAM/PM"),""))</f>
        <v>B/I/B 8/Nov</v>
      </c>
      <c r="H220" s="34" t="b">
        <f>OR(LEFT(G220,1)="Y",LEFT(G220,1)="B",LEFT(G220,1)="R")</f>
        <v>1</v>
      </c>
      <c r="I220" s="34" t="str">
        <f>IF(H220,LEFT(G220,FIND(" ",G220)-1),MID(G220,FIND(" ",G220)+1,9))</f>
        <v>B/I/B</v>
      </c>
      <c r="J220" s="34" t="str">
        <f>TRIM(SUBSTITUTE(G220,I220,""))</f>
        <v>8/Nov</v>
      </c>
      <c r="K220" s="34">
        <f>LEFT(J220,2-ISERROR(1*MID(J220,2,1)))*1</f>
        <v>8</v>
      </c>
      <c r="L220" s="34" t="str">
        <f>IF(LEN(I220)=3,I220,LEFT(I220,1)&amp;MID(I220,3,1)&amp;RIGHT(I220,1))</f>
        <v>BIB</v>
      </c>
      <c r="M220" s="42">
        <f>TIMEVALUE(SUBSTITUTE(SUBSTITUTE(F220,"P"," P"),"A"," A"))</f>
        <v>0.3354166666666667</v>
      </c>
      <c r="N220" s="34">
        <f t="shared" si="20"/>
        <v>3</v>
      </c>
      <c r="O220" s="34" t="str">
        <f t="shared" si="21"/>
        <v>BIB3</v>
      </c>
      <c r="P220" s="44">
        <f>INDEX(Workings!$R$14:$R$853,MATCH(O220,Workings!$U$14:$U$853,0))</f>
        <v>0.3305555555555556</v>
      </c>
      <c r="Q220" s="34">
        <f t="shared" si="22"/>
        <v>7</v>
      </c>
      <c r="S220"/>
    </row>
    <row r="221" spans="1:19" ht="15" x14ac:dyDescent="0.25">
      <c r="A221" s="34" t="s">
        <v>1459</v>
      </c>
      <c r="B221" s="34" t="e">
        <f>SEARCH("PM",A221)</f>
        <v>#VALUE!</v>
      </c>
      <c r="C221" s="34">
        <f>SEARCH("AM",A221)</f>
        <v>11</v>
      </c>
      <c r="D221" s="34">
        <f>IFERROR(B221,C221)</f>
        <v>11</v>
      </c>
      <c r="E221" s="34" t="str">
        <f>IFERROR(MID(A221,D221-5,1)," ")</f>
        <v xml:space="preserve"> </v>
      </c>
      <c r="F221" s="34" t="str">
        <f>MID(A221,IF(E221="1",D221-5,D221-4),IF(E221="1",7,6))</f>
        <v>8:26AM</v>
      </c>
      <c r="G221" s="34" t="str">
        <f>TRIM(SUBSTITUTE(A221,TEXT(M221,"h:mmAM/PM"),""))</f>
        <v>8/Nov B:I:B</v>
      </c>
      <c r="H221" s="34" t="b">
        <f>OR(LEFT(G221,1)="Y",LEFT(G221,1)="B",LEFT(G221,1)="R")</f>
        <v>0</v>
      </c>
      <c r="I221" s="34" t="str">
        <f>IF(H221,LEFT(G221,FIND(" ",G221)-1),MID(G221,FIND(" ",G221)+1,9))</f>
        <v>B:I:B</v>
      </c>
      <c r="J221" s="34" t="str">
        <f>TRIM(SUBSTITUTE(G221,I221,""))</f>
        <v>8/Nov</v>
      </c>
      <c r="K221" s="34">
        <f>LEFT(J221,2-ISERROR(1*MID(J221,2,1)))*1</f>
        <v>8</v>
      </c>
      <c r="L221" s="34" t="str">
        <f>IF(LEN(I221)=3,I221,LEFT(I221,1)&amp;MID(I221,3,1)&amp;RIGHT(I221,1))</f>
        <v>BIB</v>
      </c>
      <c r="M221" s="42">
        <f>TIMEVALUE(SUBSTITUTE(SUBSTITUTE(F221,"P"," P"),"A"," A"))</f>
        <v>0.35138888888888892</v>
      </c>
      <c r="N221" s="34">
        <f t="shared" si="20"/>
        <v>4</v>
      </c>
      <c r="O221" s="34" t="str">
        <f t="shared" si="21"/>
        <v>BIB4</v>
      </c>
      <c r="P221" s="44">
        <f>INDEX(Workings!$R$14:$R$853,MATCH(O221,Workings!$U$14:$U$853,0))</f>
        <v>0.3444444444444445</v>
      </c>
      <c r="Q221" s="34">
        <f t="shared" si="22"/>
        <v>10</v>
      </c>
      <c r="S221"/>
    </row>
    <row r="222" spans="1:19" ht="15" x14ac:dyDescent="0.25">
      <c r="A222" s="34" t="s">
        <v>806</v>
      </c>
      <c r="B222" s="34" t="e">
        <f>SEARCH("PM",A222)</f>
        <v>#VALUE!</v>
      </c>
      <c r="C222" s="34">
        <f>SEARCH("AM",A222)</f>
        <v>5</v>
      </c>
      <c r="D222" s="34">
        <f>IFERROR(B222,C222)</f>
        <v>5</v>
      </c>
      <c r="E222" s="34" t="str">
        <f>IFERROR(MID(A222,D222-5,1)," ")</f>
        <v xml:space="preserve"> </v>
      </c>
      <c r="F222" s="34" t="str">
        <f>MID(A222,IF(E222="1",D222-5,D222-4),IF(E222="1",7,6))</f>
        <v>8:45AM</v>
      </c>
      <c r="G222" s="34" t="str">
        <f>TRIM(SUBSTITUTE(A222,TEXT(M222,"h:mmAM/PM"),""))</f>
        <v>8/Nov B-I-B</v>
      </c>
      <c r="H222" s="34" t="b">
        <f>OR(LEFT(G222,1)="Y",LEFT(G222,1)="B",LEFT(G222,1)="R")</f>
        <v>0</v>
      </c>
      <c r="I222" s="34" t="str">
        <f>IF(H222,LEFT(G222,FIND(" ",G222)-1),MID(G222,FIND(" ",G222)+1,9))</f>
        <v>B-I-B</v>
      </c>
      <c r="J222" s="34" t="str">
        <f>TRIM(SUBSTITUTE(G222,I222,""))</f>
        <v>8/Nov</v>
      </c>
      <c r="K222" s="34">
        <f>LEFT(J222,2-ISERROR(1*MID(J222,2,1)))*1</f>
        <v>8</v>
      </c>
      <c r="L222" s="34" t="str">
        <f>IF(LEN(I222)=3,I222,LEFT(I222,1)&amp;MID(I222,3,1)&amp;RIGHT(I222,1))</f>
        <v>BIB</v>
      </c>
      <c r="M222" s="42">
        <f>TIMEVALUE(SUBSTITUTE(SUBSTITUTE(F222,"P"," P"),"A"," A"))</f>
        <v>0.36458333333333331</v>
      </c>
      <c r="N222" s="34">
        <f t="shared" si="20"/>
        <v>5</v>
      </c>
      <c r="O222" s="34" t="str">
        <f t="shared" si="21"/>
        <v>BIB5</v>
      </c>
      <c r="P222" s="44">
        <f>INDEX(Workings!$R$14:$R$853,MATCH(O222,Workings!$U$14:$U$853,0))</f>
        <v>0.35833333333333339</v>
      </c>
      <c r="Q222" s="34">
        <f t="shared" si="22"/>
        <v>9</v>
      </c>
      <c r="S222"/>
    </row>
    <row r="223" spans="1:19" ht="15" x14ac:dyDescent="0.25">
      <c r="A223" s="34" t="s">
        <v>282</v>
      </c>
      <c r="B223" s="34" t="e">
        <f>SEARCH("PM",A223)</f>
        <v>#VALUE!</v>
      </c>
      <c r="C223" s="34">
        <f>SEARCH("AM",A223)</f>
        <v>5</v>
      </c>
      <c r="D223" s="34">
        <f>IFERROR(B223,C223)</f>
        <v>5</v>
      </c>
      <c r="E223" s="34" t="str">
        <f>IFERROR(MID(A223,D223-5,1)," ")</f>
        <v xml:space="preserve"> </v>
      </c>
      <c r="F223" s="34" t="str">
        <f>MID(A223,IF(E223="1",D223-5,D223-4),IF(E223="1",7,6))</f>
        <v>9:02AM</v>
      </c>
      <c r="G223" s="34" t="str">
        <f>TRIM(SUBSTITUTE(A223,TEXT(M223,"h:mmAM/PM"),""))</f>
        <v>8/Nov B/I/B</v>
      </c>
      <c r="H223" s="34" t="b">
        <f>OR(LEFT(G223,1)="Y",LEFT(G223,1)="B",LEFT(G223,1)="R")</f>
        <v>0</v>
      </c>
      <c r="I223" s="34" t="str">
        <f>IF(H223,LEFT(G223,FIND(" ",G223)-1),MID(G223,FIND(" ",G223)+1,9))</f>
        <v>B/I/B</v>
      </c>
      <c r="J223" s="34" t="str">
        <f>TRIM(SUBSTITUTE(G223,I223,""))</f>
        <v>8/Nov</v>
      </c>
      <c r="K223" s="34">
        <f>LEFT(J223,2-ISERROR(1*MID(J223,2,1)))*1</f>
        <v>8</v>
      </c>
      <c r="L223" s="34" t="str">
        <f>IF(LEN(I223)=3,I223,LEFT(I223,1)&amp;MID(I223,3,1)&amp;RIGHT(I223,1))</f>
        <v>BIB</v>
      </c>
      <c r="M223" s="42">
        <f>TIMEVALUE(SUBSTITUTE(SUBSTITUTE(F223,"P"," P"),"A"," A"))</f>
        <v>0.37638888888888888</v>
      </c>
      <c r="N223" s="34">
        <f t="shared" si="20"/>
        <v>6</v>
      </c>
      <c r="O223" s="34" t="str">
        <f t="shared" si="21"/>
        <v>BIB6</v>
      </c>
      <c r="P223" s="44">
        <f>INDEX(Workings!$R$14:$R$853,MATCH(O223,Workings!$U$14:$U$853,0))</f>
        <v>0.37222222222222229</v>
      </c>
      <c r="Q223" s="34">
        <f t="shared" si="22"/>
        <v>6</v>
      </c>
      <c r="S223"/>
    </row>
    <row r="224" spans="1:19" ht="15" x14ac:dyDescent="0.25">
      <c r="A224" s="34" t="s">
        <v>3131</v>
      </c>
      <c r="B224" s="34" t="e">
        <f>SEARCH("PM",A224)</f>
        <v>#VALUE!</v>
      </c>
      <c r="C224" s="34">
        <f>SEARCH("AM",A224)</f>
        <v>17</v>
      </c>
      <c r="D224" s="34">
        <f>IFERROR(B224,C224)</f>
        <v>17</v>
      </c>
      <c r="E224" s="34" t="str">
        <f>IFERROR(MID(A224,D224-5,1)," ")</f>
        <v xml:space="preserve"> </v>
      </c>
      <c r="F224" s="34" t="str">
        <f>MID(A224,IF(E224="1",D224-5,D224-4),IF(E224="1",7,6))</f>
        <v>9:28AM</v>
      </c>
      <c r="G224" s="34" t="str">
        <f>TRIM(SUBSTITUTE(A224,TEXT(M224,"h:mmAM/PM"),""))</f>
        <v>B/I/B 8/Nov</v>
      </c>
      <c r="H224" s="34" t="b">
        <f>OR(LEFT(G224,1)="Y",LEFT(G224,1)="B",LEFT(G224,1)="R")</f>
        <v>1</v>
      </c>
      <c r="I224" s="34" t="str">
        <f>IF(H224,LEFT(G224,FIND(" ",G224)-1),MID(G224,FIND(" ",G224)+1,9))</f>
        <v>B/I/B</v>
      </c>
      <c r="J224" s="34" t="str">
        <f>TRIM(SUBSTITUTE(G224,I224,""))</f>
        <v>8/Nov</v>
      </c>
      <c r="K224" s="34">
        <f>LEFT(J224,2-ISERROR(1*MID(J224,2,1)))*1</f>
        <v>8</v>
      </c>
      <c r="L224" s="34" t="str">
        <f>IF(LEN(I224)=3,I224,LEFT(I224,1)&amp;MID(I224,3,1)&amp;RIGHT(I224,1))</f>
        <v>BIB</v>
      </c>
      <c r="M224" s="42">
        <f>TIMEVALUE(SUBSTITUTE(SUBSTITUTE(F224,"P"," P"),"A"," A"))</f>
        <v>0.39444444444444443</v>
      </c>
      <c r="N224" s="34">
        <f t="shared" si="20"/>
        <v>7</v>
      </c>
      <c r="O224" s="34" t="str">
        <f t="shared" si="21"/>
        <v>BIB7</v>
      </c>
      <c r="P224" s="44">
        <f>INDEX(Workings!$R$14:$R$853,MATCH(O224,Workings!$U$14:$U$853,0))</f>
        <v>0.38611111111111118</v>
      </c>
      <c r="Q224" s="34">
        <f t="shared" si="22"/>
        <v>12</v>
      </c>
      <c r="S224"/>
    </row>
    <row r="225" spans="1:19" ht="15" x14ac:dyDescent="0.25">
      <c r="A225" s="34" t="s">
        <v>2531</v>
      </c>
      <c r="B225" s="34" t="e">
        <f>SEARCH("PM",A225)</f>
        <v>#VALUE!</v>
      </c>
      <c r="C225" s="34">
        <f>SEARCH("AM",A225)</f>
        <v>5</v>
      </c>
      <c r="D225" s="34">
        <f>IFERROR(B225,C225)</f>
        <v>5</v>
      </c>
      <c r="E225" s="34" t="str">
        <f>IFERROR(MID(A225,D225-5,1)," ")</f>
        <v xml:space="preserve"> </v>
      </c>
      <c r="F225" s="34" t="str">
        <f>MID(A225,IF(E225="1",D225-5,D225-4),IF(E225="1",7,6))</f>
        <v>9:53AM</v>
      </c>
      <c r="G225" s="34" t="str">
        <f>TRIM(SUBSTITUTE(A225,TEXT(M225,"h:mmAM/PM"),""))</f>
        <v>8/Nov B-I-B</v>
      </c>
      <c r="H225" s="34" t="b">
        <f>OR(LEFT(G225,1)="Y",LEFT(G225,1)="B",LEFT(G225,1)="R")</f>
        <v>0</v>
      </c>
      <c r="I225" s="34" t="str">
        <f>IF(H225,LEFT(G225,FIND(" ",G225)-1),MID(G225,FIND(" ",G225)+1,9))</f>
        <v>B-I-B</v>
      </c>
      <c r="J225" s="34" t="str">
        <f>TRIM(SUBSTITUTE(G225,I225,""))</f>
        <v>8/Nov</v>
      </c>
      <c r="K225" s="34">
        <f>LEFT(J225,2-ISERROR(1*MID(J225,2,1)))*1</f>
        <v>8</v>
      </c>
      <c r="L225" s="34" t="str">
        <f>IF(LEN(I225)=3,I225,LEFT(I225,1)&amp;MID(I225,3,1)&amp;RIGHT(I225,1))</f>
        <v>BIB</v>
      </c>
      <c r="M225" s="42">
        <f>TIMEVALUE(SUBSTITUTE(SUBSTITUTE(F225,"P"," P"),"A"," A"))</f>
        <v>0.41180555555555554</v>
      </c>
      <c r="N225" s="34">
        <f t="shared" si="20"/>
        <v>8</v>
      </c>
      <c r="O225" s="34" t="str">
        <f t="shared" si="21"/>
        <v>BIB8</v>
      </c>
      <c r="P225" s="44">
        <f>INDEX(Workings!$R$14:$R$853,MATCH(O225,Workings!$U$14:$U$853,0))</f>
        <v>0.4069444444444445</v>
      </c>
      <c r="Q225" s="34">
        <f t="shared" si="22"/>
        <v>7</v>
      </c>
      <c r="S225"/>
    </row>
    <row r="226" spans="1:19" ht="15" x14ac:dyDescent="0.25">
      <c r="A226" s="34" t="s">
        <v>1177</v>
      </c>
      <c r="B226" s="34" t="e">
        <f>SEARCH("PM",A226)</f>
        <v>#VALUE!</v>
      </c>
      <c r="C226" s="34">
        <f>SEARCH("AM",A226)</f>
        <v>10</v>
      </c>
      <c r="D226" s="34">
        <f>IFERROR(B226,C226)</f>
        <v>10</v>
      </c>
      <c r="E226" s="34" t="str">
        <f>IFERROR(MID(A226,D226-5,1)," ")</f>
        <v>1</v>
      </c>
      <c r="F226" s="34" t="str">
        <f>MID(A226,IF(E226="1",D226-5,D226-4),IF(E226="1",7,6))</f>
        <v>10:14AM</v>
      </c>
      <c r="G226" s="34" t="str">
        <f>TRIM(SUBSTITUTE(A226,TEXT(M226,"h:mmAM/PM"),""))</f>
        <v>BIB 8-Nov</v>
      </c>
      <c r="H226" s="34" t="b">
        <f>OR(LEFT(G226,1)="Y",LEFT(G226,1)="B",LEFT(G226,1)="R")</f>
        <v>1</v>
      </c>
      <c r="I226" s="34" t="str">
        <f>IF(H226,LEFT(G226,FIND(" ",G226)-1),MID(G226,FIND(" ",G226)+1,9))</f>
        <v>BIB</v>
      </c>
      <c r="J226" s="34" t="str">
        <f>TRIM(SUBSTITUTE(G226,I226,""))</f>
        <v>8-Nov</v>
      </c>
      <c r="K226" s="34">
        <f>LEFT(J226,2-ISERROR(1*MID(J226,2,1)))*1</f>
        <v>8</v>
      </c>
      <c r="L226" s="34" t="str">
        <f>IF(LEN(I226)=3,I226,LEFT(I226,1)&amp;MID(I226,3,1)&amp;RIGHT(I226,1))</f>
        <v>BIB</v>
      </c>
      <c r="M226" s="42">
        <f>TIMEVALUE(SUBSTITUTE(SUBSTITUTE(F226,"P"," P"),"A"," A"))</f>
        <v>0.42638888888888887</v>
      </c>
      <c r="N226" s="34">
        <f t="shared" si="20"/>
        <v>9</v>
      </c>
      <c r="O226" s="34" t="str">
        <f t="shared" si="21"/>
        <v>BIB9</v>
      </c>
      <c r="P226" s="44">
        <f>INDEX(Workings!$R$14:$R$853,MATCH(O226,Workings!$U$14:$U$853,0))</f>
        <v>0.42777777777777781</v>
      </c>
      <c r="Q226" s="34">
        <f t="shared" si="22"/>
        <v>-2</v>
      </c>
      <c r="S226"/>
    </row>
    <row r="227" spans="1:19" ht="15" x14ac:dyDescent="0.25">
      <c r="A227" s="34" t="s">
        <v>4125</v>
      </c>
      <c r="B227" s="34" t="e">
        <f>SEARCH("PM",A227)</f>
        <v>#VALUE!</v>
      </c>
      <c r="C227" s="34">
        <f>SEARCH("AM",A227)</f>
        <v>16</v>
      </c>
      <c r="D227" s="34">
        <f>IFERROR(B227,C227)</f>
        <v>16</v>
      </c>
      <c r="E227" s="34" t="str">
        <f>IFERROR(MID(A227,D227-5,1)," ")</f>
        <v>1</v>
      </c>
      <c r="F227" s="34" t="str">
        <f>MID(A227,IF(E227="1",D227-5,D227-4),IF(E227="1",7,6))</f>
        <v>10:52AM</v>
      </c>
      <c r="G227" s="34" t="str">
        <f>TRIM(SUBSTITUTE(A227,TEXT(M227,"h:mmAM/PM"),""))</f>
        <v>BIB 8-Nov</v>
      </c>
      <c r="H227" s="34" t="b">
        <f>OR(LEFT(G227,1)="Y",LEFT(G227,1)="B",LEFT(G227,1)="R")</f>
        <v>1</v>
      </c>
      <c r="I227" s="34" t="str">
        <f>IF(H227,LEFT(G227,FIND(" ",G227)-1),MID(G227,FIND(" ",G227)+1,9))</f>
        <v>BIB</v>
      </c>
      <c r="J227" s="34" t="str">
        <f>TRIM(SUBSTITUTE(G227,I227,""))</f>
        <v>8-Nov</v>
      </c>
      <c r="K227" s="34">
        <f>LEFT(J227,2-ISERROR(1*MID(J227,2,1)))*1</f>
        <v>8</v>
      </c>
      <c r="L227" s="34" t="str">
        <f>IF(LEN(I227)=3,I227,LEFT(I227,1)&amp;MID(I227,3,1)&amp;RIGHT(I227,1))</f>
        <v>BIB</v>
      </c>
      <c r="M227" s="42">
        <f>TIMEVALUE(SUBSTITUTE(SUBSTITUTE(F227,"P"," P"),"A"," A"))</f>
        <v>0.45277777777777778</v>
      </c>
      <c r="N227" s="34">
        <f t="shared" si="20"/>
        <v>10</v>
      </c>
      <c r="O227" s="34" t="str">
        <f t="shared" si="21"/>
        <v>BIB10</v>
      </c>
      <c r="P227" s="44">
        <f>INDEX(Workings!$R$14:$R$853,MATCH(O227,Workings!$U$14:$U$853,0))</f>
        <v>0.44861111111111113</v>
      </c>
      <c r="Q227" s="34">
        <f t="shared" si="22"/>
        <v>6</v>
      </c>
      <c r="S227"/>
    </row>
    <row r="228" spans="1:19" ht="15" x14ac:dyDescent="0.25">
      <c r="A228" s="34" t="s">
        <v>1244</v>
      </c>
      <c r="B228" s="34" t="e">
        <f>SEARCH("PM",A228)</f>
        <v>#VALUE!</v>
      </c>
      <c r="C228" s="34">
        <f>SEARCH("AM",A228)</f>
        <v>6</v>
      </c>
      <c r="D228" s="34">
        <f>IFERROR(B228,C228)</f>
        <v>6</v>
      </c>
      <c r="E228" s="34" t="str">
        <f>IFERROR(MID(A228,D228-5,1)," ")</f>
        <v>1</v>
      </c>
      <c r="F228" s="34" t="str">
        <f>MID(A228,IF(E228="1",D228-5,D228-4),IF(E228="1",7,6))</f>
        <v>11:23AM</v>
      </c>
      <c r="G228" s="34" t="str">
        <f>TRIM(SUBSTITUTE(A228,TEXT(M228,"h:mmAM/PM"),""))</f>
        <v>8-Nov B-I-B</v>
      </c>
      <c r="H228" s="34" t="b">
        <f>OR(LEFT(G228,1)="Y",LEFT(G228,1)="B",LEFT(G228,1)="R")</f>
        <v>0</v>
      </c>
      <c r="I228" s="34" t="str">
        <f>IF(H228,LEFT(G228,FIND(" ",G228)-1),MID(G228,FIND(" ",G228)+1,9))</f>
        <v>B-I-B</v>
      </c>
      <c r="J228" s="34" t="str">
        <f>TRIM(SUBSTITUTE(G228,I228,""))</f>
        <v>8-Nov</v>
      </c>
      <c r="K228" s="34">
        <f>LEFT(J228,2-ISERROR(1*MID(J228,2,1)))*1</f>
        <v>8</v>
      </c>
      <c r="L228" s="34" t="str">
        <f>IF(LEN(I228)=3,I228,LEFT(I228,1)&amp;MID(I228,3,1)&amp;RIGHT(I228,1))</f>
        <v>BIB</v>
      </c>
      <c r="M228" s="42">
        <f>TIMEVALUE(SUBSTITUTE(SUBSTITUTE(F228,"P"," P"),"A"," A"))</f>
        <v>0.47430555555555554</v>
      </c>
      <c r="N228" s="34">
        <f t="shared" si="20"/>
        <v>11</v>
      </c>
      <c r="O228" s="34" t="str">
        <f t="shared" si="21"/>
        <v>BIB11</v>
      </c>
      <c r="P228" s="44">
        <f>INDEX(Workings!$R$14:$R$853,MATCH(O228,Workings!$U$14:$U$853,0))</f>
        <v>0.46944444444444444</v>
      </c>
      <c r="Q228" s="34">
        <f t="shared" si="22"/>
        <v>7</v>
      </c>
      <c r="S228"/>
    </row>
    <row r="229" spans="1:19" ht="15" x14ac:dyDescent="0.25">
      <c r="A229" s="34" t="s">
        <v>701</v>
      </c>
      <c r="B229" s="34" t="e">
        <f>SEARCH("PM",A229)</f>
        <v>#VALUE!</v>
      </c>
      <c r="C229" s="34">
        <f>SEARCH("AM",A229)</f>
        <v>12</v>
      </c>
      <c r="D229" s="34">
        <f>IFERROR(B229,C229)</f>
        <v>12</v>
      </c>
      <c r="E229" s="34" t="str">
        <f>IFERROR(MID(A229,D229-5,1)," ")</f>
        <v>1</v>
      </c>
      <c r="F229" s="34" t="str">
        <f>MID(A229,IF(E229="1",D229-5,D229-4),IF(E229="1",7,6))</f>
        <v>11:46AM</v>
      </c>
      <c r="G229" s="34" t="str">
        <f>TRIM(SUBSTITUTE(A229,TEXT(M229,"h:mmAM/PM"),""))</f>
        <v>8-Nov B-I-B</v>
      </c>
      <c r="H229" s="34" t="b">
        <f>OR(LEFT(G229,1)="Y",LEFT(G229,1)="B",LEFT(G229,1)="R")</f>
        <v>0</v>
      </c>
      <c r="I229" s="34" t="str">
        <f>IF(H229,LEFT(G229,FIND(" ",G229)-1),MID(G229,FIND(" ",G229)+1,9))</f>
        <v>B-I-B</v>
      </c>
      <c r="J229" s="34" t="str">
        <f>TRIM(SUBSTITUTE(G229,I229,""))</f>
        <v>8-Nov</v>
      </c>
      <c r="K229" s="34">
        <f>LEFT(J229,2-ISERROR(1*MID(J229,2,1)))*1</f>
        <v>8</v>
      </c>
      <c r="L229" s="34" t="str">
        <f>IF(LEN(I229)=3,I229,LEFT(I229,1)&amp;MID(I229,3,1)&amp;RIGHT(I229,1))</f>
        <v>BIB</v>
      </c>
      <c r="M229" s="42">
        <f>TIMEVALUE(SUBSTITUTE(SUBSTITUTE(F229,"P"," P"),"A"," A"))</f>
        <v>0.49027777777777781</v>
      </c>
      <c r="N229" s="34">
        <f t="shared" si="20"/>
        <v>12</v>
      </c>
      <c r="O229" s="34" t="str">
        <f t="shared" si="21"/>
        <v>BIB12</v>
      </c>
      <c r="P229" s="44">
        <f>INDEX(Workings!$R$14:$R$853,MATCH(O229,Workings!$U$14:$U$853,0))</f>
        <v>0.49027777777777776</v>
      </c>
      <c r="Q229" s="34">
        <f t="shared" si="22"/>
        <v>0</v>
      </c>
      <c r="S229"/>
    </row>
    <row r="230" spans="1:19" ht="15" x14ac:dyDescent="0.25">
      <c r="A230" s="34" t="s">
        <v>1929</v>
      </c>
      <c r="B230" s="34">
        <f>SEARCH("PM",A230)</f>
        <v>18</v>
      </c>
      <c r="C230" s="34" t="e">
        <f>SEARCH("AM",A230)</f>
        <v>#VALUE!</v>
      </c>
      <c r="D230" s="34">
        <f>IFERROR(B230,C230)</f>
        <v>18</v>
      </c>
      <c r="E230" s="34" t="str">
        <f>IFERROR(MID(A230,D230-5,1)," ")</f>
        <v>1</v>
      </c>
      <c r="F230" s="34" t="str">
        <f>MID(A230,IF(E230="1",D230-5,D230-4),IF(E230="1",7,6))</f>
        <v>12:20PM</v>
      </c>
      <c r="G230" s="34" t="str">
        <f>TRIM(SUBSTITUTE(A230,TEXT(M230,"h:mmAM/PM"),""))</f>
        <v>B/I/B 8-Nov</v>
      </c>
      <c r="H230" s="34" t="b">
        <f>OR(LEFT(G230,1)="Y",LEFT(G230,1)="B",LEFT(G230,1)="R")</f>
        <v>1</v>
      </c>
      <c r="I230" s="34" t="str">
        <f>IF(H230,LEFT(G230,FIND(" ",G230)-1),MID(G230,FIND(" ",G230)+1,9))</f>
        <v>B/I/B</v>
      </c>
      <c r="J230" s="34" t="str">
        <f>TRIM(SUBSTITUTE(G230,I230,""))</f>
        <v>8-Nov</v>
      </c>
      <c r="K230" s="34">
        <f>LEFT(J230,2-ISERROR(1*MID(J230,2,1)))*1</f>
        <v>8</v>
      </c>
      <c r="L230" s="34" t="str">
        <f>IF(LEN(I230)=3,I230,LEFT(I230,1)&amp;MID(I230,3,1)&amp;RIGHT(I230,1))</f>
        <v>BIB</v>
      </c>
      <c r="M230" s="42">
        <f>TIMEVALUE(SUBSTITUTE(SUBSTITUTE(F230,"P"," P"),"A"," A"))</f>
        <v>0.51388888888888895</v>
      </c>
      <c r="N230" s="34">
        <f t="shared" si="20"/>
        <v>13</v>
      </c>
      <c r="O230" s="34" t="str">
        <f t="shared" si="21"/>
        <v>BIB13</v>
      </c>
      <c r="P230" s="44">
        <f>INDEX(Workings!$R$14:$R$853,MATCH(O230,Workings!$U$14:$U$853,0))</f>
        <v>0.51111111111111107</v>
      </c>
      <c r="Q230" s="34">
        <f t="shared" si="22"/>
        <v>4</v>
      </c>
      <c r="S230"/>
    </row>
    <row r="231" spans="1:19" ht="15" x14ac:dyDescent="0.25">
      <c r="A231" s="34" t="s">
        <v>3960</v>
      </c>
      <c r="B231" s="34">
        <f>SEARCH("PM",A231)</f>
        <v>18</v>
      </c>
      <c r="C231" s="34" t="e">
        <f>SEARCH("AM",A231)</f>
        <v>#VALUE!</v>
      </c>
      <c r="D231" s="34">
        <f>IFERROR(B231,C231)</f>
        <v>18</v>
      </c>
      <c r="E231" s="34" t="str">
        <f>IFERROR(MID(A231,D231-5,1)," ")</f>
        <v>1</v>
      </c>
      <c r="F231" s="34" t="str">
        <f>MID(A231,IF(E231="1",D231-5,D231-4),IF(E231="1",7,6))</f>
        <v>12:50PM</v>
      </c>
      <c r="G231" s="34" t="str">
        <f>TRIM(SUBSTITUTE(A231,TEXT(M231,"h:mmAM/PM"),""))</f>
        <v>8/Nov B/I/B</v>
      </c>
      <c r="H231" s="34" t="b">
        <f>OR(LEFT(G231,1)="Y",LEFT(G231,1)="B",LEFT(G231,1)="R")</f>
        <v>0</v>
      </c>
      <c r="I231" s="34" t="str">
        <f>IF(H231,LEFT(G231,FIND(" ",G231)-1),MID(G231,FIND(" ",G231)+1,9))</f>
        <v>B/I/B</v>
      </c>
      <c r="J231" s="34" t="str">
        <f>TRIM(SUBSTITUTE(G231,I231,""))</f>
        <v>8/Nov</v>
      </c>
      <c r="K231" s="34">
        <f>LEFT(J231,2-ISERROR(1*MID(J231,2,1)))*1</f>
        <v>8</v>
      </c>
      <c r="L231" s="34" t="str">
        <f>IF(LEN(I231)=3,I231,LEFT(I231,1)&amp;MID(I231,3,1)&amp;RIGHT(I231,1))</f>
        <v>BIB</v>
      </c>
      <c r="M231" s="42">
        <f>TIMEVALUE(SUBSTITUTE(SUBSTITUTE(F231,"P"," P"),"A"," A"))</f>
        <v>0.53472222222222221</v>
      </c>
      <c r="N231" s="34">
        <f t="shared" si="20"/>
        <v>14</v>
      </c>
      <c r="O231" s="34" t="str">
        <f t="shared" si="21"/>
        <v>BIB14</v>
      </c>
      <c r="P231" s="44">
        <f>INDEX(Workings!$R$14:$R$853,MATCH(O231,Workings!$U$14:$U$853,0))</f>
        <v>0.53194444444444444</v>
      </c>
      <c r="Q231" s="34">
        <f t="shared" si="22"/>
        <v>4</v>
      </c>
      <c r="S231"/>
    </row>
    <row r="232" spans="1:19" ht="15" x14ac:dyDescent="0.25">
      <c r="A232" s="34" t="s">
        <v>1722</v>
      </c>
      <c r="B232" s="34">
        <f>SEARCH("PM",A232)</f>
        <v>11</v>
      </c>
      <c r="C232" s="34" t="e">
        <f>SEARCH("AM",A232)</f>
        <v>#VALUE!</v>
      </c>
      <c r="D232" s="34">
        <f>IFERROR(B232,C232)</f>
        <v>11</v>
      </c>
      <c r="E232" s="34" t="str">
        <f>IFERROR(MID(A232,D232-5,1)," ")</f>
        <v xml:space="preserve"> </v>
      </c>
      <c r="F232" s="34" t="str">
        <f>MID(A232,IF(E232="1",D232-5,D232-4),IF(E232="1",7,6))</f>
        <v>1:31PM</v>
      </c>
      <c r="G232" s="34" t="str">
        <f>TRIM(SUBSTITUTE(A232,TEXT(M232,"h:mmAM/PM"),""))</f>
        <v>8-Nov BIB</v>
      </c>
      <c r="H232" s="34" t="b">
        <f>OR(LEFT(G232,1)="Y",LEFT(G232,1)="B",LEFT(G232,1)="R")</f>
        <v>0</v>
      </c>
      <c r="I232" s="34" t="str">
        <f>IF(H232,LEFT(G232,FIND(" ",G232)-1),MID(G232,FIND(" ",G232)+1,9))</f>
        <v>BIB</v>
      </c>
      <c r="J232" s="34" t="str">
        <f>TRIM(SUBSTITUTE(G232,I232,""))</f>
        <v>8-Nov</v>
      </c>
      <c r="K232" s="34">
        <f>LEFT(J232,2-ISERROR(1*MID(J232,2,1)))*1</f>
        <v>8</v>
      </c>
      <c r="L232" s="34" t="str">
        <f>IF(LEN(I232)=3,I232,LEFT(I232,1)&amp;MID(I232,3,1)&amp;RIGHT(I232,1))</f>
        <v>BIB</v>
      </c>
      <c r="M232" s="42">
        <f>TIMEVALUE(SUBSTITUTE(SUBSTITUTE(F232,"P"," P"),"A"," A"))</f>
        <v>0.56319444444444444</v>
      </c>
      <c r="N232" s="34">
        <f t="shared" si="20"/>
        <v>15</v>
      </c>
      <c r="O232" s="34" t="str">
        <f t="shared" si="21"/>
        <v>BIB15</v>
      </c>
      <c r="P232" s="44">
        <f>INDEX(Workings!$R$14:$R$853,MATCH(O232,Workings!$U$14:$U$853,0))</f>
        <v>0.55277777777777781</v>
      </c>
      <c r="Q232" s="34">
        <f t="shared" si="22"/>
        <v>15</v>
      </c>
      <c r="S232"/>
    </row>
    <row r="233" spans="1:19" ht="15" x14ac:dyDescent="0.25">
      <c r="A233" s="34" t="s">
        <v>1157</v>
      </c>
      <c r="B233" s="34">
        <f>SEARCH("PM",A233)</f>
        <v>11</v>
      </c>
      <c r="C233" s="34" t="e">
        <f>SEARCH("AM",A233)</f>
        <v>#VALUE!</v>
      </c>
      <c r="D233" s="34">
        <f>IFERROR(B233,C233)</f>
        <v>11</v>
      </c>
      <c r="E233" s="34" t="str">
        <f>IFERROR(MID(A233,D233-5,1)," ")</f>
        <v xml:space="preserve"> </v>
      </c>
      <c r="F233" s="34" t="str">
        <f>MID(A233,IF(E233="1",D233-5,D233-4),IF(E233="1",7,6))</f>
        <v>1:55PM</v>
      </c>
      <c r="G233" s="34" t="str">
        <f>TRIM(SUBSTITUTE(A233,TEXT(M233,"h:mmAM/PM"),""))</f>
        <v>B:I:B 8-Nov</v>
      </c>
      <c r="H233" s="34" t="b">
        <f>OR(LEFT(G233,1)="Y",LEFT(G233,1)="B",LEFT(G233,1)="R")</f>
        <v>1</v>
      </c>
      <c r="I233" s="34" t="str">
        <f>IF(H233,LEFT(G233,FIND(" ",G233)-1),MID(G233,FIND(" ",G233)+1,9))</f>
        <v>B:I:B</v>
      </c>
      <c r="J233" s="34" t="str">
        <f>TRIM(SUBSTITUTE(G233,I233,""))</f>
        <v>8-Nov</v>
      </c>
      <c r="K233" s="34">
        <f>LEFT(J233,2-ISERROR(1*MID(J233,2,1)))*1</f>
        <v>8</v>
      </c>
      <c r="L233" s="34" t="str">
        <f>IF(LEN(I233)=3,I233,LEFT(I233,1)&amp;MID(I233,3,1)&amp;RIGHT(I233,1))</f>
        <v>BIB</v>
      </c>
      <c r="M233" s="42">
        <f>TIMEVALUE(SUBSTITUTE(SUBSTITUTE(F233,"P"," P"),"A"," A"))</f>
        <v>0.57986111111111105</v>
      </c>
      <c r="N233" s="34">
        <f t="shared" si="20"/>
        <v>16</v>
      </c>
      <c r="O233" s="34" t="str">
        <f t="shared" si="21"/>
        <v>BIB16</v>
      </c>
      <c r="P233" s="44">
        <f>INDEX(Workings!$R$14:$R$853,MATCH(O233,Workings!$U$14:$U$853,0))</f>
        <v>0.57361111111111118</v>
      </c>
      <c r="Q233" s="34">
        <f t="shared" si="22"/>
        <v>9</v>
      </c>
      <c r="S233"/>
    </row>
    <row r="234" spans="1:19" ht="15" x14ac:dyDescent="0.25">
      <c r="A234" s="34" t="s">
        <v>4109</v>
      </c>
      <c r="B234" s="34">
        <f>SEARCH("PM",A234)</f>
        <v>17</v>
      </c>
      <c r="C234" s="34" t="e">
        <f>SEARCH("AM",A234)</f>
        <v>#VALUE!</v>
      </c>
      <c r="D234" s="34">
        <f>IFERROR(B234,C234)</f>
        <v>17</v>
      </c>
      <c r="E234" s="34" t="str">
        <f>IFERROR(MID(A234,D234-5,1)," ")</f>
        <v xml:space="preserve"> </v>
      </c>
      <c r="F234" s="34" t="str">
        <f>MID(A234,IF(E234="1",D234-5,D234-4),IF(E234="1",7,6))</f>
        <v>2:29PM</v>
      </c>
      <c r="G234" s="34" t="str">
        <f>TRIM(SUBSTITUTE(A234,TEXT(M234,"h:mmAM/PM"),""))</f>
        <v>8-Nov B-I-B</v>
      </c>
      <c r="H234" s="34" t="b">
        <f>OR(LEFT(G234,1)="Y",LEFT(G234,1)="B",LEFT(G234,1)="R")</f>
        <v>0</v>
      </c>
      <c r="I234" s="34" t="str">
        <f>IF(H234,LEFT(G234,FIND(" ",G234)-1),MID(G234,FIND(" ",G234)+1,9))</f>
        <v>B-I-B</v>
      </c>
      <c r="J234" s="34" t="str">
        <f>TRIM(SUBSTITUTE(G234,I234,""))</f>
        <v>8-Nov</v>
      </c>
      <c r="K234" s="34">
        <f>LEFT(J234,2-ISERROR(1*MID(J234,2,1)))*1</f>
        <v>8</v>
      </c>
      <c r="L234" s="34" t="str">
        <f>IF(LEN(I234)=3,I234,LEFT(I234,1)&amp;MID(I234,3,1)&amp;RIGHT(I234,1))</f>
        <v>BIB</v>
      </c>
      <c r="M234" s="42">
        <f>TIMEVALUE(SUBSTITUTE(SUBSTITUTE(F234,"P"," P"),"A"," A"))</f>
        <v>0.60347222222222219</v>
      </c>
      <c r="N234" s="34">
        <f t="shared" si="20"/>
        <v>17</v>
      </c>
      <c r="O234" s="34" t="str">
        <f t="shared" si="21"/>
        <v>BIB17</v>
      </c>
      <c r="P234" s="44">
        <f>INDEX(Workings!$R$14:$R$853,MATCH(O234,Workings!$U$14:$U$853,0))</f>
        <v>0.59444444444444455</v>
      </c>
      <c r="Q234" s="34">
        <f t="shared" si="22"/>
        <v>13</v>
      </c>
      <c r="S234"/>
    </row>
    <row r="235" spans="1:19" ht="15" x14ac:dyDescent="0.25">
      <c r="A235" s="34" t="s">
        <v>2417</v>
      </c>
      <c r="B235" s="34">
        <f>SEARCH("PM",A235)</f>
        <v>11</v>
      </c>
      <c r="C235" s="34" t="e">
        <f>SEARCH("AM",A235)</f>
        <v>#VALUE!</v>
      </c>
      <c r="D235" s="34">
        <f>IFERROR(B235,C235)</f>
        <v>11</v>
      </c>
      <c r="E235" s="34" t="str">
        <f>IFERROR(MID(A235,D235-5,1)," ")</f>
        <v xml:space="preserve"> </v>
      </c>
      <c r="F235" s="34" t="str">
        <f>MID(A235,IF(E235="1",D235-5,D235-4),IF(E235="1",7,6))</f>
        <v>2:56PM</v>
      </c>
      <c r="G235" s="34" t="str">
        <f>TRIM(SUBSTITUTE(A235,TEXT(M235,"h:mmAM/PM"),""))</f>
        <v>8-Nov B:I:B</v>
      </c>
      <c r="H235" s="34" t="b">
        <f>OR(LEFT(G235,1)="Y",LEFT(G235,1)="B",LEFT(G235,1)="R")</f>
        <v>0</v>
      </c>
      <c r="I235" s="34" t="str">
        <f>IF(H235,LEFT(G235,FIND(" ",G235)-1),MID(G235,FIND(" ",G235)+1,9))</f>
        <v>B:I:B</v>
      </c>
      <c r="J235" s="34" t="str">
        <f>TRIM(SUBSTITUTE(G235,I235,""))</f>
        <v>8-Nov</v>
      </c>
      <c r="K235" s="34">
        <f>LEFT(J235,2-ISERROR(1*MID(J235,2,1)))*1</f>
        <v>8</v>
      </c>
      <c r="L235" s="34" t="str">
        <f>IF(LEN(I235)=3,I235,LEFT(I235,1)&amp;MID(I235,3,1)&amp;RIGHT(I235,1))</f>
        <v>BIB</v>
      </c>
      <c r="M235" s="42">
        <f>TIMEVALUE(SUBSTITUTE(SUBSTITUTE(F235,"P"," P"),"A"," A"))</f>
        <v>0.62222222222222223</v>
      </c>
      <c r="N235" s="34">
        <f t="shared" si="20"/>
        <v>18</v>
      </c>
      <c r="O235" s="34" t="str">
        <f t="shared" si="21"/>
        <v>BIB18</v>
      </c>
      <c r="P235" s="44">
        <f>INDEX(Workings!$R$14:$R$853,MATCH(O235,Workings!$U$14:$U$853,0))</f>
        <v>0.61527777777777792</v>
      </c>
      <c r="Q235" s="34">
        <f t="shared" si="22"/>
        <v>10</v>
      </c>
      <c r="S235"/>
    </row>
    <row r="236" spans="1:19" ht="15" x14ac:dyDescent="0.25">
      <c r="A236" s="34" t="s">
        <v>2048</v>
      </c>
      <c r="B236" s="34">
        <f>SEARCH("PM",A236)</f>
        <v>11</v>
      </c>
      <c r="C236" s="34" t="e">
        <f>SEARCH("AM",A236)</f>
        <v>#VALUE!</v>
      </c>
      <c r="D236" s="34">
        <f>IFERROR(B236,C236)</f>
        <v>11</v>
      </c>
      <c r="E236" s="34" t="str">
        <f>IFERROR(MID(A236,D236-5,1)," ")</f>
        <v xml:space="preserve"> </v>
      </c>
      <c r="F236" s="34" t="str">
        <f>MID(A236,IF(E236="1",D236-5,D236-4),IF(E236="1",7,6))</f>
        <v>3:18PM</v>
      </c>
      <c r="G236" s="34" t="str">
        <f>TRIM(SUBSTITUTE(A236,TEXT(M236,"h:mmAM/PM"),""))</f>
        <v>B-I-B 8/Nov</v>
      </c>
      <c r="H236" s="34" t="b">
        <f>OR(LEFT(G236,1)="Y",LEFT(G236,1)="B",LEFT(G236,1)="R")</f>
        <v>1</v>
      </c>
      <c r="I236" s="34" t="str">
        <f>IF(H236,LEFT(G236,FIND(" ",G236)-1),MID(G236,FIND(" ",G236)+1,9))</f>
        <v>B-I-B</v>
      </c>
      <c r="J236" s="34" t="str">
        <f>TRIM(SUBSTITUTE(G236,I236,""))</f>
        <v>8/Nov</v>
      </c>
      <c r="K236" s="34">
        <f>LEFT(J236,2-ISERROR(1*MID(J236,2,1)))*1</f>
        <v>8</v>
      </c>
      <c r="L236" s="34" t="str">
        <f>IF(LEN(I236)=3,I236,LEFT(I236,1)&amp;MID(I236,3,1)&amp;RIGHT(I236,1))</f>
        <v>BIB</v>
      </c>
      <c r="M236" s="42">
        <f>TIMEVALUE(SUBSTITUTE(SUBSTITUTE(F236,"P"," P"),"A"," A"))</f>
        <v>0.63750000000000007</v>
      </c>
      <c r="N236" s="34">
        <f t="shared" si="20"/>
        <v>19</v>
      </c>
      <c r="O236" s="34" t="str">
        <f t="shared" si="21"/>
        <v>BIB19</v>
      </c>
      <c r="P236" s="44">
        <f>INDEX(Workings!$R$14:$R$853,MATCH(O236,Workings!$U$14:$U$853,0))</f>
        <v>0.63611111111111129</v>
      </c>
      <c r="Q236" s="34">
        <f t="shared" si="22"/>
        <v>2</v>
      </c>
      <c r="S236"/>
    </row>
    <row r="237" spans="1:19" ht="15" x14ac:dyDescent="0.25">
      <c r="A237" s="34" t="s">
        <v>329</v>
      </c>
      <c r="B237" s="34">
        <f>SEARCH("PM",A237)</f>
        <v>5</v>
      </c>
      <c r="C237" s="34" t="e">
        <f>SEARCH("AM",A237)</f>
        <v>#VALUE!</v>
      </c>
      <c r="D237" s="34">
        <f>IFERROR(B237,C237)</f>
        <v>5</v>
      </c>
      <c r="E237" s="34" t="str">
        <f>IFERROR(MID(A237,D237-5,1)," ")</f>
        <v xml:space="preserve"> </v>
      </c>
      <c r="F237" s="34" t="str">
        <f>MID(A237,IF(E237="1",D237-5,D237-4),IF(E237="1",7,6))</f>
        <v>3:44PM</v>
      </c>
      <c r="G237" s="34" t="str">
        <f>TRIM(SUBSTITUTE(A237,TEXT(M237,"h:mmAM/PM"),""))</f>
        <v>BIB 8/Nov</v>
      </c>
      <c r="H237" s="34" t="b">
        <f>OR(LEFT(G237,1)="Y",LEFT(G237,1)="B",LEFT(G237,1)="R")</f>
        <v>1</v>
      </c>
      <c r="I237" s="34" t="str">
        <f>IF(H237,LEFT(G237,FIND(" ",G237)-1),MID(G237,FIND(" ",G237)+1,9))</f>
        <v>BIB</v>
      </c>
      <c r="J237" s="34" t="str">
        <f>TRIM(SUBSTITUTE(G237,I237,""))</f>
        <v>8/Nov</v>
      </c>
      <c r="K237" s="34">
        <f>LEFT(J237,2-ISERROR(1*MID(J237,2,1)))*1</f>
        <v>8</v>
      </c>
      <c r="L237" s="34" t="str">
        <f>IF(LEN(I237)=3,I237,LEFT(I237,1)&amp;MID(I237,3,1)&amp;RIGHT(I237,1))</f>
        <v>BIB</v>
      </c>
      <c r="M237" s="42">
        <f>TIMEVALUE(SUBSTITUTE(SUBSTITUTE(F237,"P"," P"),"A"," A"))</f>
        <v>0.65555555555555556</v>
      </c>
      <c r="N237" s="34">
        <f t="shared" si="20"/>
        <v>20</v>
      </c>
      <c r="O237" s="34" t="str">
        <f t="shared" si="21"/>
        <v>BIB20</v>
      </c>
      <c r="P237" s="44">
        <f>INDEX(Workings!$R$14:$R$853,MATCH(O237,Workings!$U$14:$U$853,0))</f>
        <v>0.65694444444444466</v>
      </c>
      <c r="Q237" s="34">
        <f t="shared" si="22"/>
        <v>-2</v>
      </c>
      <c r="S237"/>
    </row>
    <row r="238" spans="1:19" ht="15" x14ac:dyDescent="0.25">
      <c r="A238" s="34" t="s">
        <v>1508</v>
      </c>
      <c r="B238" s="34">
        <f>SEARCH("PM",A238)</f>
        <v>15</v>
      </c>
      <c r="C238" s="34" t="e">
        <f>SEARCH("AM",A238)</f>
        <v>#VALUE!</v>
      </c>
      <c r="D238" s="34">
        <f>IFERROR(B238,C238)</f>
        <v>15</v>
      </c>
      <c r="E238" s="34" t="str">
        <f>IFERROR(MID(A238,D238-5,1)," ")</f>
        <v xml:space="preserve"> </v>
      </c>
      <c r="F238" s="34" t="str">
        <f>MID(A238,IF(E238="1",D238-5,D238-4),IF(E238="1",7,6))</f>
        <v>4:15PM</v>
      </c>
      <c r="G238" s="34" t="str">
        <f>TRIM(SUBSTITUTE(A238,TEXT(M238,"h:mmAM/PM"),""))</f>
        <v>BIB 8/Nov</v>
      </c>
      <c r="H238" s="34" t="b">
        <f>OR(LEFT(G238,1)="Y",LEFT(G238,1)="B",LEFT(G238,1)="R")</f>
        <v>1</v>
      </c>
      <c r="I238" s="34" t="str">
        <f>IF(H238,LEFT(G238,FIND(" ",G238)-1),MID(G238,FIND(" ",G238)+1,9))</f>
        <v>BIB</v>
      </c>
      <c r="J238" s="34" t="str">
        <f>TRIM(SUBSTITUTE(G238,I238,""))</f>
        <v>8/Nov</v>
      </c>
      <c r="K238" s="34">
        <f>LEFT(J238,2-ISERROR(1*MID(J238,2,1)))*1</f>
        <v>8</v>
      </c>
      <c r="L238" s="34" t="str">
        <f>IF(LEN(I238)=3,I238,LEFT(I238,1)&amp;MID(I238,3,1)&amp;RIGHT(I238,1))</f>
        <v>BIB</v>
      </c>
      <c r="M238" s="42">
        <f>TIMEVALUE(SUBSTITUTE(SUBSTITUTE(F238,"P"," P"),"A"," A"))</f>
        <v>0.67708333333333337</v>
      </c>
      <c r="N238" s="34">
        <f t="shared" si="20"/>
        <v>21</v>
      </c>
      <c r="O238" s="34" t="str">
        <f t="shared" si="21"/>
        <v>BIB21</v>
      </c>
      <c r="P238" s="44">
        <f>INDEX(Workings!$R$14:$R$853,MATCH(O238,Workings!$U$14:$U$853,0))</f>
        <v>0.67777777777777803</v>
      </c>
      <c r="Q238" s="34">
        <f t="shared" si="22"/>
        <v>-1</v>
      </c>
      <c r="S238"/>
    </row>
    <row r="239" spans="1:19" ht="15" x14ac:dyDescent="0.25">
      <c r="A239" s="34" t="s">
        <v>1659</v>
      </c>
      <c r="B239" s="34">
        <f>SEARCH("PM",A239)</f>
        <v>5</v>
      </c>
      <c r="C239" s="34" t="e">
        <f>SEARCH("AM",A239)</f>
        <v>#VALUE!</v>
      </c>
      <c r="D239" s="34">
        <f>IFERROR(B239,C239)</f>
        <v>5</v>
      </c>
      <c r="E239" s="34" t="str">
        <f>IFERROR(MID(A239,D239-5,1)," ")</f>
        <v xml:space="preserve"> </v>
      </c>
      <c r="F239" s="34" t="str">
        <f>MID(A239,IF(E239="1",D239-5,D239-4),IF(E239="1",7,6))</f>
        <v>4:45PM</v>
      </c>
      <c r="G239" s="34" t="str">
        <f>TRIM(SUBSTITUTE(A239,TEXT(M239,"h:mmAM/PM"),""))</f>
        <v>B-I-B 8-Nov</v>
      </c>
      <c r="H239" s="34" t="b">
        <f>OR(LEFT(G239,1)="Y",LEFT(G239,1)="B",LEFT(G239,1)="R")</f>
        <v>1</v>
      </c>
      <c r="I239" s="34" t="str">
        <f>IF(H239,LEFT(G239,FIND(" ",G239)-1),MID(G239,FIND(" ",G239)+1,9))</f>
        <v>B-I-B</v>
      </c>
      <c r="J239" s="34" t="str">
        <f>TRIM(SUBSTITUTE(G239,I239,""))</f>
        <v>8-Nov</v>
      </c>
      <c r="K239" s="34">
        <f>LEFT(J239,2-ISERROR(1*MID(J239,2,1)))*1</f>
        <v>8</v>
      </c>
      <c r="L239" s="34" t="str">
        <f>IF(LEN(I239)=3,I239,LEFT(I239,1)&amp;MID(I239,3,1)&amp;RIGHT(I239,1))</f>
        <v>BIB</v>
      </c>
      <c r="M239" s="42">
        <f>TIMEVALUE(SUBSTITUTE(SUBSTITUTE(F239,"P"," P"),"A"," A"))</f>
        <v>0.69791666666666663</v>
      </c>
      <c r="N239" s="34">
        <f t="shared" si="20"/>
        <v>22</v>
      </c>
      <c r="O239" s="34" t="str">
        <f t="shared" si="21"/>
        <v>BIB22</v>
      </c>
      <c r="P239" s="44">
        <f>INDEX(Workings!$R$14:$R$853,MATCH(O239,Workings!$U$14:$U$853,0))</f>
        <v>0.6986111111111114</v>
      </c>
      <c r="Q239" s="34">
        <f t="shared" si="22"/>
        <v>-1</v>
      </c>
      <c r="S239"/>
    </row>
    <row r="240" spans="1:19" ht="15" x14ac:dyDescent="0.25">
      <c r="A240" s="34" t="s">
        <v>611</v>
      </c>
      <c r="B240" s="34">
        <f>SEARCH("PM",A240)</f>
        <v>9</v>
      </c>
      <c r="C240" s="34" t="e">
        <f>SEARCH("AM",A240)</f>
        <v>#VALUE!</v>
      </c>
      <c r="D240" s="34">
        <f>IFERROR(B240,C240)</f>
        <v>9</v>
      </c>
      <c r="E240" s="34" t="str">
        <f>IFERROR(MID(A240,D240-5,1)," ")</f>
        <v xml:space="preserve"> </v>
      </c>
      <c r="F240" s="34" t="str">
        <f>MID(A240,IF(E240="1",D240-5,D240-4),IF(E240="1",7,6))</f>
        <v>5:17PM</v>
      </c>
      <c r="G240" s="34" t="str">
        <f>TRIM(SUBSTITUTE(A240,TEXT(M240,"h:mmAM/PM"),""))</f>
        <v>BIB 8-Nov</v>
      </c>
      <c r="H240" s="34" t="b">
        <f>OR(LEFT(G240,1)="Y",LEFT(G240,1)="B",LEFT(G240,1)="R")</f>
        <v>1</v>
      </c>
      <c r="I240" s="34" t="str">
        <f>IF(H240,LEFT(G240,FIND(" ",G240)-1),MID(G240,FIND(" ",G240)+1,9))</f>
        <v>BIB</v>
      </c>
      <c r="J240" s="34" t="str">
        <f>TRIM(SUBSTITUTE(G240,I240,""))</f>
        <v>8-Nov</v>
      </c>
      <c r="K240" s="34">
        <f>LEFT(J240,2-ISERROR(1*MID(J240,2,1)))*1</f>
        <v>8</v>
      </c>
      <c r="L240" s="34" t="str">
        <f>IF(LEN(I240)=3,I240,LEFT(I240,1)&amp;MID(I240,3,1)&amp;RIGHT(I240,1))</f>
        <v>BIB</v>
      </c>
      <c r="M240" s="42">
        <f>TIMEVALUE(SUBSTITUTE(SUBSTITUTE(F240,"P"," P"),"A"," A"))</f>
        <v>0.72013888888888899</v>
      </c>
      <c r="N240" s="34">
        <f t="shared" si="20"/>
        <v>23</v>
      </c>
      <c r="O240" s="34" t="str">
        <f t="shared" si="21"/>
        <v>BIB23</v>
      </c>
      <c r="P240" s="44">
        <f>INDEX(Workings!$R$14:$R$853,MATCH(O240,Workings!$U$14:$U$853,0))</f>
        <v>0.71944444444444478</v>
      </c>
      <c r="Q240" s="34">
        <f t="shared" si="22"/>
        <v>1</v>
      </c>
      <c r="S240"/>
    </row>
    <row r="241" spans="1:19" ht="15" x14ac:dyDescent="0.25">
      <c r="A241" s="34" t="s">
        <v>3859</v>
      </c>
      <c r="B241" s="34">
        <f>SEARCH("PM",A241)</f>
        <v>17</v>
      </c>
      <c r="C241" s="34" t="e">
        <f>SEARCH("AM",A241)</f>
        <v>#VALUE!</v>
      </c>
      <c r="D241" s="34">
        <f>IFERROR(B241,C241)</f>
        <v>17</v>
      </c>
      <c r="E241" s="34" t="str">
        <f>IFERROR(MID(A241,D241-5,1)," ")</f>
        <v xml:space="preserve"> </v>
      </c>
      <c r="F241" s="34" t="str">
        <f>MID(A241,IF(E241="1",D241-5,D241-4),IF(E241="1",7,6))</f>
        <v>5:55PM</v>
      </c>
      <c r="G241" s="34" t="str">
        <f>TRIM(SUBSTITUTE(A241,TEXT(M241,"h:mmAM/PM"),""))</f>
        <v>B-I-B 8/Nov</v>
      </c>
      <c r="H241" s="34" t="b">
        <f>OR(LEFT(G241,1)="Y",LEFT(G241,1)="B",LEFT(G241,1)="R")</f>
        <v>1</v>
      </c>
      <c r="I241" s="34" t="str">
        <f>IF(H241,LEFT(G241,FIND(" ",G241)-1),MID(G241,FIND(" ",G241)+1,9))</f>
        <v>B-I-B</v>
      </c>
      <c r="J241" s="34" t="str">
        <f>TRIM(SUBSTITUTE(G241,I241,""))</f>
        <v>8/Nov</v>
      </c>
      <c r="K241" s="34">
        <f>LEFT(J241,2-ISERROR(1*MID(J241,2,1)))*1</f>
        <v>8</v>
      </c>
      <c r="L241" s="34" t="str">
        <f>IF(LEN(I241)=3,I241,LEFT(I241,1)&amp;MID(I241,3,1)&amp;RIGHT(I241,1))</f>
        <v>BIB</v>
      </c>
      <c r="M241" s="42">
        <f>TIMEVALUE(SUBSTITUTE(SUBSTITUTE(F241,"P"," P"),"A"," A"))</f>
        <v>0.74652777777777779</v>
      </c>
      <c r="N241" s="34">
        <f t="shared" si="20"/>
        <v>24</v>
      </c>
      <c r="O241" s="34" t="str">
        <f t="shared" si="21"/>
        <v>BIB24</v>
      </c>
      <c r="P241" s="44">
        <f>INDEX(Workings!$R$14:$R$853,MATCH(O241,Workings!$U$14:$U$853,0))</f>
        <v>0.74722222222222257</v>
      </c>
      <c r="Q241" s="34">
        <f t="shared" si="22"/>
        <v>-1</v>
      </c>
      <c r="S241"/>
    </row>
    <row r="242" spans="1:19" ht="15" x14ac:dyDescent="0.25">
      <c r="A242" s="34" t="s">
        <v>2202</v>
      </c>
      <c r="B242" s="34">
        <f>SEARCH("PM",A242)</f>
        <v>5</v>
      </c>
      <c r="C242" s="34" t="e">
        <f>SEARCH("AM",A242)</f>
        <v>#VALUE!</v>
      </c>
      <c r="D242" s="34">
        <f>IFERROR(B242,C242)</f>
        <v>5</v>
      </c>
      <c r="E242" s="34" t="str">
        <f>IFERROR(MID(A242,D242-5,1)," ")</f>
        <v xml:space="preserve"> </v>
      </c>
      <c r="F242" s="34" t="str">
        <f>MID(A242,IF(E242="1",D242-5,D242-4),IF(E242="1",7,6))</f>
        <v>6:43PM</v>
      </c>
      <c r="G242" s="34" t="str">
        <f>TRIM(SUBSTITUTE(A242,TEXT(M242,"h:mmAM/PM"),""))</f>
        <v>B-I-B 8-Nov</v>
      </c>
      <c r="H242" s="34" t="b">
        <f>OR(LEFT(G242,1)="Y",LEFT(G242,1)="B",LEFT(G242,1)="R")</f>
        <v>1</v>
      </c>
      <c r="I242" s="34" t="str">
        <f>IF(H242,LEFT(G242,FIND(" ",G242)-1),MID(G242,FIND(" ",G242)+1,9))</f>
        <v>B-I-B</v>
      </c>
      <c r="J242" s="34" t="str">
        <f>TRIM(SUBSTITUTE(G242,I242,""))</f>
        <v>8-Nov</v>
      </c>
      <c r="K242" s="34">
        <f>LEFT(J242,2-ISERROR(1*MID(J242,2,1)))*1</f>
        <v>8</v>
      </c>
      <c r="L242" s="34" t="str">
        <f>IF(LEN(I242)=3,I242,LEFT(I242,1)&amp;MID(I242,3,1)&amp;RIGHT(I242,1))</f>
        <v>BIB</v>
      </c>
      <c r="M242" s="42">
        <f>TIMEVALUE(SUBSTITUTE(SUBSTITUTE(F242,"P"," P"),"A"," A"))</f>
        <v>0.77986111111111101</v>
      </c>
      <c r="N242" s="34">
        <f t="shared" si="20"/>
        <v>25</v>
      </c>
      <c r="O242" s="34" t="str">
        <f t="shared" si="21"/>
        <v>BIB25</v>
      </c>
      <c r="P242" s="44">
        <f>INDEX(Workings!$R$14:$R$853,MATCH(O242,Workings!$U$14:$U$853,0))</f>
        <v>0.77500000000000036</v>
      </c>
      <c r="Q242" s="34">
        <f t="shared" si="22"/>
        <v>7</v>
      </c>
      <c r="S242"/>
    </row>
    <row r="243" spans="1:19" ht="15" x14ac:dyDescent="0.25">
      <c r="A243" s="34" t="s">
        <v>918</v>
      </c>
      <c r="B243" s="34">
        <f>SEARCH("PM",A243)</f>
        <v>5</v>
      </c>
      <c r="C243" s="34" t="e">
        <f>SEARCH("AM",A243)</f>
        <v>#VALUE!</v>
      </c>
      <c r="D243" s="34">
        <f>IFERROR(B243,C243)</f>
        <v>5</v>
      </c>
      <c r="E243" s="34" t="str">
        <f>IFERROR(MID(A243,D243-5,1)," ")</f>
        <v xml:space="preserve"> </v>
      </c>
      <c r="F243" s="34" t="str">
        <f>MID(A243,IF(E243="1",D243-5,D243-4),IF(E243="1",7,6))</f>
        <v>7:23PM</v>
      </c>
      <c r="G243" s="34" t="str">
        <f>TRIM(SUBSTITUTE(A243,TEXT(M243,"h:mmAM/PM"),""))</f>
        <v>8/Nov B:I:B</v>
      </c>
      <c r="H243" s="34" t="b">
        <f>OR(LEFT(G243,1)="Y",LEFT(G243,1)="B",LEFT(G243,1)="R")</f>
        <v>0</v>
      </c>
      <c r="I243" s="34" t="str">
        <f>IF(H243,LEFT(G243,FIND(" ",G243)-1),MID(G243,FIND(" ",G243)+1,9))</f>
        <v>B:I:B</v>
      </c>
      <c r="J243" s="34" t="str">
        <f>TRIM(SUBSTITUTE(G243,I243,""))</f>
        <v>8/Nov</v>
      </c>
      <c r="K243" s="34">
        <f>LEFT(J243,2-ISERROR(1*MID(J243,2,1)))*1</f>
        <v>8</v>
      </c>
      <c r="L243" s="34" t="str">
        <f>IF(LEN(I243)=3,I243,LEFT(I243,1)&amp;MID(I243,3,1)&amp;RIGHT(I243,1))</f>
        <v>BIB</v>
      </c>
      <c r="M243" s="42">
        <f>TIMEVALUE(SUBSTITUTE(SUBSTITUTE(F243,"P"," P"),"A"," A"))</f>
        <v>0.80763888888888891</v>
      </c>
      <c r="N243" s="34">
        <f t="shared" si="20"/>
        <v>26</v>
      </c>
      <c r="O243" s="34" t="str">
        <f t="shared" si="21"/>
        <v>BIB26</v>
      </c>
      <c r="P243" s="44">
        <f>INDEX(Workings!$R$14:$R$853,MATCH(O243,Workings!$U$14:$U$853,0))</f>
        <v>0.80277777777777815</v>
      </c>
      <c r="Q243" s="34">
        <f t="shared" si="22"/>
        <v>7</v>
      </c>
      <c r="S243"/>
    </row>
    <row r="244" spans="1:19" ht="15" x14ac:dyDescent="0.25">
      <c r="A244" s="34" t="s">
        <v>546</v>
      </c>
      <c r="B244" s="34">
        <f>SEARCH("PM",A244)</f>
        <v>5</v>
      </c>
      <c r="C244" s="34" t="e">
        <f>SEARCH("AM",A244)</f>
        <v>#VALUE!</v>
      </c>
      <c r="D244" s="34">
        <f>IFERROR(B244,C244)</f>
        <v>5</v>
      </c>
      <c r="E244" s="34" t="str">
        <f>IFERROR(MID(A244,D244-5,1)," ")</f>
        <v xml:space="preserve"> </v>
      </c>
      <c r="F244" s="34" t="str">
        <f>MID(A244,IF(E244="1",D244-5,D244-4),IF(E244="1",7,6))</f>
        <v>8:17PM</v>
      </c>
      <c r="G244" s="34" t="str">
        <f>TRIM(SUBSTITUTE(A244,TEXT(M244,"h:mmAM/PM"),""))</f>
        <v>8-Nov B-I-B</v>
      </c>
      <c r="H244" s="34" t="b">
        <f>OR(LEFT(G244,1)="Y",LEFT(G244,1)="B",LEFT(G244,1)="R")</f>
        <v>0</v>
      </c>
      <c r="I244" s="34" t="str">
        <f>IF(H244,LEFT(G244,FIND(" ",G244)-1),MID(G244,FIND(" ",G244)+1,9))</f>
        <v>B-I-B</v>
      </c>
      <c r="J244" s="34" t="str">
        <f>TRIM(SUBSTITUTE(G244,I244,""))</f>
        <v>8-Nov</v>
      </c>
      <c r="K244" s="34">
        <f>LEFT(J244,2-ISERROR(1*MID(J244,2,1)))*1</f>
        <v>8</v>
      </c>
      <c r="L244" s="34" t="str">
        <f>IF(LEN(I244)=3,I244,LEFT(I244,1)&amp;MID(I244,3,1)&amp;RIGHT(I244,1))</f>
        <v>BIB</v>
      </c>
      <c r="M244" s="42">
        <f>TIMEVALUE(SUBSTITUTE(SUBSTITUTE(F244,"P"," P"),"A"," A"))</f>
        <v>0.84513888888888899</v>
      </c>
      <c r="N244" s="34">
        <f t="shared" si="20"/>
        <v>27</v>
      </c>
      <c r="O244" s="34" t="str">
        <f t="shared" si="21"/>
        <v>BIB27</v>
      </c>
      <c r="P244" s="44">
        <f>INDEX(Workings!$R$14:$R$853,MATCH(O244,Workings!$U$14:$U$853,0))</f>
        <v>0.84444444444444478</v>
      </c>
      <c r="Q244" s="34">
        <f t="shared" si="22"/>
        <v>1</v>
      </c>
      <c r="S244"/>
    </row>
    <row r="245" spans="1:19" ht="15" x14ac:dyDescent="0.25">
      <c r="A245" s="34" t="s">
        <v>3924</v>
      </c>
      <c r="B245" s="34">
        <f>SEARCH("PM",A245)</f>
        <v>5</v>
      </c>
      <c r="C245" s="34" t="e">
        <f>SEARCH("AM",A245)</f>
        <v>#VALUE!</v>
      </c>
      <c r="D245" s="34">
        <f>IFERROR(B245,C245)</f>
        <v>5</v>
      </c>
      <c r="E245" s="34" t="str">
        <f>IFERROR(MID(A245,D245-5,1)," ")</f>
        <v xml:space="preserve"> </v>
      </c>
      <c r="F245" s="34" t="str">
        <f>MID(A245,IF(E245="1",D245-5,D245-4),IF(E245="1",7,6))</f>
        <v>9:23PM</v>
      </c>
      <c r="G245" s="34" t="str">
        <f>TRIM(SUBSTITUTE(A245,TEXT(M245,"h:mmAM/PM"),""))</f>
        <v>B-I-B 8/Nov</v>
      </c>
      <c r="H245" s="34" t="b">
        <f>OR(LEFT(G245,1)="Y",LEFT(G245,1)="B",LEFT(G245,1)="R")</f>
        <v>1</v>
      </c>
      <c r="I245" s="34" t="str">
        <f>IF(H245,LEFT(G245,FIND(" ",G245)-1),MID(G245,FIND(" ",G245)+1,9))</f>
        <v>B-I-B</v>
      </c>
      <c r="J245" s="34" t="str">
        <f>TRIM(SUBSTITUTE(G245,I245,""))</f>
        <v>8/Nov</v>
      </c>
      <c r="K245" s="34">
        <f>LEFT(J245,2-ISERROR(1*MID(J245,2,1)))*1</f>
        <v>8</v>
      </c>
      <c r="L245" s="34" t="str">
        <f>IF(LEN(I245)=3,I245,LEFT(I245,1)&amp;MID(I245,3,1)&amp;RIGHT(I245,1))</f>
        <v>BIB</v>
      </c>
      <c r="M245" s="42">
        <f>TIMEVALUE(SUBSTITUTE(SUBSTITUTE(F245,"P"," P"),"A"," A"))</f>
        <v>0.89097222222222217</v>
      </c>
      <c r="N245" s="34">
        <f t="shared" si="20"/>
        <v>28</v>
      </c>
      <c r="O245" s="34" t="str">
        <f t="shared" si="21"/>
        <v>BIB28</v>
      </c>
      <c r="P245" s="44">
        <f>INDEX(Workings!$R$14:$R$853,MATCH(O245,Workings!$U$14:$U$853,0))</f>
        <v>0.8861111111111114</v>
      </c>
      <c r="Q245" s="34">
        <f t="shared" si="22"/>
        <v>7</v>
      </c>
      <c r="S245"/>
    </row>
    <row r="246" spans="1:19" ht="15" x14ac:dyDescent="0.25">
      <c r="A246" s="34" t="s">
        <v>1142</v>
      </c>
      <c r="B246" s="34">
        <f>SEARCH("PM",A246)</f>
        <v>18</v>
      </c>
      <c r="C246" s="34" t="e">
        <f>SEARCH("AM",A246)</f>
        <v>#VALUE!</v>
      </c>
      <c r="D246" s="34">
        <f>IFERROR(B246,C246)</f>
        <v>18</v>
      </c>
      <c r="E246" s="34" t="str">
        <f>IFERROR(MID(A246,D246-5,1)," ")</f>
        <v>1</v>
      </c>
      <c r="F246" s="34" t="str">
        <f>MID(A246,IF(E246="1",D246-5,D246-4),IF(E246="1",7,6))</f>
        <v>10:22PM</v>
      </c>
      <c r="G246" s="34" t="str">
        <f>TRIM(SUBSTITUTE(A246,TEXT(M246,"h:mmAM/PM"),""))</f>
        <v>8-Nov B:I:B</v>
      </c>
      <c r="H246" s="34" t="b">
        <f>OR(LEFT(G246,1)="Y",LEFT(G246,1)="B",LEFT(G246,1)="R")</f>
        <v>0</v>
      </c>
      <c r="I246" s="34" t="str">
        <f>IF(H246,LEFT(G246,FIND(" ",G246)-1),MID(G246,FIND(" ",G246)+1,9))</f>
        <v>B:I:B</v>
      </c>
      <c r="J246" s="34" t="str">
        <f>TRIM(SUBSTITUTE(G246,I246,""))</f>
        <v>8-Nov</v>
      </c>
      <c r="K246" s="34">
        <f>LEFT(J246,2-ISERROR(1*MID(J246,2,1)))*1</f>
        <v>8</v>
      </c>
      <c r="L246" s="34" t="str">
        <f>IF(LEN(I246)=3,I246,LEFT(I246,1)&amp;MID(I246,3,1)&amp;RIGHT(I246,1))</f>
        <v>BIB</v>
      </c>
      <c r="M246" s="42">
        <f>TIMEVALUE(SUBSTITUTE(SUBSTITUTE(F246,"P"," P"),"A"," A"))</f>
        <v>0.93194444444444446</v>
      </c>
      <c r="N246" s="34">
        <f t="shared" si="20"/>
        <v>29</v>
      </c>
      <c r="O246" s="34" t="str">
        <f t="shared" si="21"/>
        <v>BIB29</v>
      </c>
      <c r="P246" s="44">
        <f>INDEX(Workings!$R$14:$R$853,MATCH(O246,Workings!$U$14:$U$853,0))</f>
        <v>0.92777777777777803</v>
      </c>
      <c r="Q246" s="34">
        <f t="shared" si="22"/>
        <v>6</v>
      </c>
      <c r="S246"/>
    </row>
    <row r="247" spans="1:19" ht="15" x14ac:dyDescent="0.25">
      <c r="A247" s="34" t="s">
        <v>142</v>
      </c>
      <c r="B247" s="34">
        <f>SEARCH("PM",A247)</f>
        <v>18</v>
      </c>
      <c r="C247" s="34" t="e">
        <f>SEARCH("AM",A247)</f>
        <v>#VALUE!</v>
      </c>
      <c r="D247" s="34">
        <f>IFERROR(B247,C247)</f>
        <v>18</v>
      </c>
      <c r="E247" s="34" t="str">
        <f>IFERROR(MID(A247,D247-5,1)," ")</f>
        <v>1</v>
      </c>
      <c r="F247" s="34" t="str">
        <f>MID(A247,IF(E247="1",D247-5,D247-4),IF(E247="1",7,6))</f>
        <v>11:18PM</v>
      </c>
      <c r="G247" s="34" t="str">
        <f>TRIM(SUBSTITUTE(A247,TEXT(M247,"h:mmAM/PM"),""))</f>
        <v>8-Nov B/I/B</v>
      </c>
      <c r="H247" s="34" t="b">
        <f>OR(LEFT(G247,1)="Y",LEFT(G247,1)="B",LEFT(G247,1)="R")</f>
        <v>0</v>
      </c>
      <c r="I247" s="34" t="str">
        <f>IF(H247,LEFT(G247,FIND(" ",G247)-1),MID(G247,FIND(" ",G247)+1,9))</f>
        <v>B/I/B</v>
      </c>
      <c r="J247" s="34" t="str">
        <f>TRIM(SUBSTITUTE(G247,I247,""))</f>
        <v>8-Nov</v>
      </c>
      <c r="K247" s="34">
        <f>LEFT(J247,2-ISERROR(1*MID(J247,2,1)))*1</f>
        <v>8</v>
      </c>
      <c r="L247" s="34" t="str">
        <f>IF(LEN(I247)=3,I247,LEFT(I247,1)&amp;MID(I247,3,1)&amp;RIGHT(I247,1))</f>
        <v>BIB</v>
      </c>
      <c r="M247" s="42">
        <f>TIMEVALUE(SUBSTITUTE(SUBSTITUTE(F247,"P"," P"),"A"," A"))</f>
        <v>0.97083333333333333</v>
      </c>
      <c r="N247" s="34">
        <f t="shared" si="20"/>
        <v>30</v>
      </c>
      <c r="O247" s="34" t="str">
        <f t="shared" si="21"/>
        <v>BIB30</v>
      </c>
      <c r="P247" s="44">
        <f>INDEX(Workings!$R$14:$R$853,MATCH(O247,Workings!$U$14:$U$853,0))</f>
        <v>0.96944444444444466</v>
      </c>
      <c r="Q247" s="34">
        <f t="shared" si="22"/>
        <v>2</v>
      </c>
      <c r="S247"/>
    </row>
    <row r="248" spans="1:19" ht="15" x14ac:dyDescent="0.25">
      <c r="A248" s="34" t="s">
        <v>830</v>
      </c>
      <c r="B248" s="34" t="e">
        <f>SEARCH("PM",A248)</f>
        <v>#VALUE!</v>
      </c>
      <c r="C248" s="34">
        <f>SEARCH("AM",A248)</f>
        <v>11</v>
      </c>
      <c r="D248" s="34">
        <f>IFERROR(B248,C248)</f>
        <v>11</v>
      </c>
      <c r="E248" s="34" t="str">
        <f>IFERROR(MID(A248,D248-5,1)," ")</f>
        <v xml:space="preserve"> </v>
      </c>
      <c r="F248" s="34" t="str">
        <f>MID(A248,IF(E248="1",D248-5,D248-4),IF(E248="1",7,6))</f>
        <v>7:29AM</v>
      </c>
      <c r="G248" s="34" t="str">
        <f>TRIM(SUBSTITUTE(A248,TEXT(M248,"h:mmAM/PM"),""))</f>
        <v>B/I/B 9-Nov</v>
      </c>
      <c r="H248" s="34" t="b">
        <f>OR(LEFT(G248,1)="Y",LEFT(G248,1)="B",LEFT(G248,1)="R")</f>
        <v>1</v>
      </c>
      <c r="I248" s="34" t="str">
        <f>IF(H248,LEFT(G248,FIND(" ",G248)-1),MID(G248,FIND(" ",G248)+1,9))</f>
        <v>B/I/B</v>
      </c>
      <c r="J248" s="34" t="str">
        <f>TRIM(SUBSTITUTE(G248,I248,""))</f>
        <v>9-Nov</v>
      </c>
      <c r="K248" s="34">
        <f>LEFT(J248,2-ISERROR(1*MID(J248,2,1)))*1</f>
        <v>9</v>
      </c>
      <c r="L248" s="34" t="str">
        <f>IF(LEN(I248)=3,I248,LEFT(I248,1)&amp;MID(I248,3,1)&amp;RIGHT(I248,1))</f>
        <v>BIB</v>
      </c>
      <c r="M248" s="42">
        <f>TIMEVALUE(SUBSTITUTE(SUBSTITUTE(F248,"P"," P"),"A"," A"))</f>
        <v>0.31180555555555556</v>
      </c>
      <c r="N248" s="34">
        <f t="shared" si="20"/>
        <v>1</v>
      </c>
      <c r="O248" s="34" t="str">
        <f t="shared" si="21"/>
        <v>BIB1</v>
      </c>
      <c r="P248" s="44">
        <f>INDEX(Workings!$R$14:$R$853,MATCH(O248,Workings!$U$14:$U$853,0))</f>
        <v>0.30277777777777781</v>
      </c>
      <c r="Q248" s="34">
        <f t="shared" si="22"/>
        <v>13</v>
      </c>
      <c r="S248"/>
    </row>
    <row r="249" spans="1:19" ht="15" x14ac:dyDescent="0.25">
      <c r="A249" s="34" t="s">
        <v>2901</v>
      </c>
      <c r="B249" s="34" t="e">
        <f>SEARCH("PM",A249)</f>
        <v>#VALUE!</v>
      </c>
      <c r="C249" s="34">
        <f>SEARCH("AM",A249)</f>
        <v>5</v>
      </c>
      <c r="D249" s="34">
        <f>IFERROR(B249,C249)</f>
        <v>5</v>
      </c>
      <c r="E249" s="34" t="str">
        <f>IFERROR(MID(A249,D249-5,1)," ")</f>
        <v xml:space="preserve"> </v>
      </c>
      <c r="F249" s="34" t="str">
        <f>MID(A249,IF(E249="1",D249-5,D249-4),IF(E249="1",7,6))</f>
        <v>7:37AM</v>
      </c>
      <c r="G249" s="34" t="str">
        <f>TRIM(SUBSTITUTE(A249,TEXT(M249,"h:mmAM/PM"),""))</f>
        <v>9-Nov B:I:B</v>
      </c>
      <c r="H249" s="34" t="b">
        <f>OR(LEFT(G249,1)="Y",LEFT(G249,1)="B",LEFT(G249,1)="R")</f>
        <v>0</v>
      </c>
      <c r="I249" s="34" t="str">
        <f>IF(H249,LEFT(G249,FIND(" ",G249)-1),MID(G249,FIND(" ",G249)+1,9))</f>
        <v>B:I:B</v>
      </c>
      <c r="J249" s="34" t="str">
        <f>TRIM(SUBSTITUTE(G249,I249,""))</f>
        <v>9-Nov</v>
      </c>
      <c r="K249" s="34">
        <f>LEFT(J249,2-ISERROR(1*MID(J249,2,1)))*1</f>
        <v>9</v>
      </c>
      <c r="L249" s="34" t="str">
        <f>IF(LEN(I249)=3,I249,LEFT(I249,1)&amp;MID(I249,3,1)&amp;RIGHT(I249,1))</f>
        <v>BIB</v>
      </c>
      <c r="M249" s="42">
        <f>TIMEVALUE(SUBSTITUTE(SUBSTITUTE(F249,"P"," P"),"A"," A"))</f>
        <v>0.31736111111111115</v>
      </c>
      <c r="N249" s="34">
        <f t="shared" si="20"/>
        <v>2</v>
      </c>
      <c r="O249" s="34" t="str">
        <f t="shared" si="21"/>
        <v>BIB2</v>
      </c>
      <c r="P249" s="44">
        <f>INDEX(Workings!$R$14:$R$853,MATCH(O249,Workings!$U$14:$U$853,0))</f>
        <v>0.31666666666666671</v>
      </c>
      <c r="Q249" s="34">
        <f t="shared" si="22"/>
        <v>1</v>
      </c>
      <c r="S249"/>
    </row>
    <row r="250" spans="1:19" ht="15" x14ac:dyDescent="0.25">
      <c r="A250" s="34" t="s">
        <v>3994</v>
      </c>
      <c r="B250" s="34" t="e">
        <f>SEARCH("PM",A250)</f>
        <v>#VALUE!</v>
      </c>
      <c r="C250" s="34">
        <f>SEARCH("AM",A250)</f>
        <v>11</v>
      </c>
      <c r="D250" s="34">
        <f>IFERROR(B250,C250)</f>
        <v>11</v>
      </c>
      <c r="E250" s="34" t="str">
        <f>IFERROR(MID(A250,D250-5,1)," ")</f>
        <v xml:space="preserve"> </v>
      </c>
      <c r="F250" s="34" t="str">
        <f>MID(A250,IF(E250="1",D250-5,D250-4),IF(E250="1",7,6))</f>
        <v>8:02AM</v>
      </c>
      <c r="G250" s="34" t="str">
        <f>TRIM(SUBSTITUTE(A250,TEXT(M250,"h:mmAM/PM"),""))</f>
        <v>9/Nov B/I/B</v>
      </c>
      <c r="H250" s="34" t="b">
        <f>OR(LEFT(G250,1)="Y",LEFT(G250,1)="B",LEFT(G250,1)="R")</f>
        <v>0</v>
      </c>
      <c r="I250" s="34" t="str">
        <f>IF(H250,LEFT(G250,FIND(" ",G250)-1),MID(G250,FIND(" ",G250)+1,9))</f>
        <v>B/I/B</v>
      </c>
      <c r="J250" s="34" t="str">
        <f>TRIM(SUBSTITUTE(G250,I250,""))</f>
        <v>9/Nov</v>
      </c>
      <c r="K250" s="34">
        <f>LEFT(J250,2-ISERROR(1*MID(J250,2,1)))*1</f>
        <v>9</v>
      </c>
      <c r="L250" s="34" t="str">
        <f>IF(LEN(I250)=3,I250,LEFT(I250,1)&amp;MID(I250,3,1)&amp;RIGHT(I250,1))</f>
        <v>BIB</v>
      </c>
      <c r="M250" s="42">
        <f>TIMEVALUE(SUBSTITUTE(SUBSTITUTE(F250,"P"," P"),"A"," A"))</f>
        <v>0.3347222222222222</v>
      </c>
      <c r="N250" s="34">
        <f t="shared" si="20"/>
        <v>3</v>
      </c>
      <c r="O250" s="34" t="str">
        <f t="shared" si="21"/>
        <v>BIB3</v>
      </c>
      <c r="P250" s="44">
        <f>INDEX(Workings!$R$14:$R$853,MATCH(O250,Workings!$U$14:$U$853,0))</f>
        <v>0.3305555555555556</v>
      </c>
      <c r="Q250" s="34">
        <f t="shared" si="22"/>
        <v>6</v>
      </c>
      <c r="S250"/>
    </row>
    <row r="251" spans="1:19" ht="15" x14ac:dyDescent="0.25">
      <c r="A251" s="34" t="s">
        <v>300</v>
      </c>
      <c r="B251" s="34" t="e">
        <f>SEARCH("PM",A251)</f>
        <v>#VALUE!</v>
      </c>
      <c r="C251" s="34">
        <f>SEARCH("AM",A251)</f>
        <v>5</v>
      </c>
      <c r="D251" s="34">
        <f>IFERROR(B251,C251)</f>
        <v>5</v>
      </c>
      <c r="E251" s="34" t="str">
        <f>IFERROR(MID(A251,D251-5,1)," ")</f>
        <v xml:space="preserve"> </v>
      </c>
      <c r="F251" s="34" t="str">
        <f>MID(A251,IF(E251="1",D251-5,D251-4),IF(E251="1",7,6))</f>
        <v>8:17AM</v>
      </c>
      <c r="G251" s="34" t="str">
        <f>TRIM(SUBSTITUTE(A251,TEXT(M251,"h:mmAM/PM"),""))</f>
        <v>BIB 9/Nov</v>
      </c>
      <c r="H251" s="34" t="b">
        <f>OR(LEFT(G251,1)="Y",LEFT(G251,1)="B",LEFT(G251,1)="R")</f>
        <v>1</v>
      </c>
      <c r="I251" s="34" t="str">
        <f>IF(H251,LEFT(G251,FIND(" ",G251)-1),MID(G251,FIND(" ",G251)+1,9))</f>
        <v>BIB</v>
      </c>
      <c r="J251" s="34" t="str">
        <f>TRIM(SUBSTITUTE(G251,I251,""))</f>
        <v>9/Nov</v>
      </c>
      <c r="K251" s="34">
        <f>LEFT(J251,2-ISERROR(1*MID(J251,2,1)))*1</f>
        <v>9</v>
      </c>
      <c r="L251" s="34" t="str">
        <f>IF(LEN(I251)=3,I251,LEFT(I251,1)&amp;MID(I251,3,1)&amp;RIGHT(I251,1))</f>
        <v>BIB</v>
      </c>
      <c r="M251" s="42">
        <f>TIMEVALUE(SUBSTITUTE(SUBSTITUTE(F251,"P"," P"),"A"," A"))</f>
        <v>0.34513888888888888</v>
      </c>
      <c r="N251" s="34">
        <f t="shared" si="20"/>
        <v>4</v>
      </c>
      <c r="O251" s="34" t="str">
        <f t="shared" si="21"/>
        <v>BIB4</v>
      </c>
      <c r="P251" s="44">
        <f>INDEX(Workings!$R$14:$R$853,MATCH(O251,Workings!$U$14:$U$853,0))</f>
        <v>0.3444444444444445</v>
      </c>
      <c r="Q251" s="34">
        <f t="shared" si="22"/>
        <v>1</v>
      </c>
      <c r="S251"/>
    </row>
    <row r="252" spans="1:19" ht="15" x14ac:dyDescent="0.25">
      <c r="A252" s="34" t="s">
        <v>3931</v>
      </c>
      <c r="B252" s="34" t="e">
        <f>SEARCH("PM",A252)</f>
        <v>#VALUE!</v>
      </c>
      <c r="C252" s="34">
        <f>SEARCH("AM",A252)</f>
        <v>11</v>
      </c>
      <c r="D252" s="34">
        <f>IFERROR(B252,C252)</f>
        <v>11</v>
      </c>
      <c r="E252" s="34" t="str">
        <f>IFERROR(MID(A252,D252-5,1)," ")</f>
        <v xml:space="preserve"> </v>
      </c>
      <c r="F252" s="34" t="str">
        <f>MID(A252,IF(E252="1",D252-5,D252-4),IF(E252="1",7,6))</f>
        <v>8:37AM</v>
      </c>
      <c r="G252" s="34" t="str">
        <f>TRIM(SUBSTITUTE(A252,TEXT(M252,"h:mmAM/PM"),""))</f>
        <v>9/Nov B:I:B</v>
      </c>
      <c r="H252" s="34" t="b">
        <f>OR(LEFT(G252,1)="Y",LEFT(G252,1)="B",LEFT(G252,1)="R")</f>
        <v>0</v>
      </c>
      <c r="I252" s="34" t="str">
        <f>IF(H252,LEFT(G252,FIND(" ",G252)-1),MID(G252,FIND(" ",G252)+1,9))</f>
        <v>B:I:B</v>
      </c>
      <c r="J252" s="34" t="str">
        <f>TRIM(SUBSTITUTE(G252,I252,""))</f>
        <v>9/Nov</v>
      </c>
      <c r="K252" s="34">
        <f>LEFT(J252,2-ISERROR(1*MID(J252,2,1)))*1</f>
        <v>9</v>
      </c>
      <c r="L252" s="34" t="str">
        <f>IF(LEN(I252)=3,I252,LEFT(I252,1)&amp;MID(I252,3,1)&amp;RIGHT(I252,1))</f>
        <v>BIB</v>
      </c>
      <c r="M252" s="42">
        <f>TIMEVALUE(SUBSTITUTE(SUBSTITUTE(F252,"P"," P"),"A"," A"))</f>
        <v>0.35902777777777778</v>
      </c>
      <c r="N252" s="34">
        <f t="shared" si="20"/>
        <v>5</v>
      </c>
      <c r="O252" s="34" t="str">
        <f t="shared" si="21"/>
        <v>BIB5</v>
      </c>
      <c r="P252" s="44">
        <f>INDEX(Workings!$R$14:$R$853,MATCH(O252,Workings!$U$14:$U$853,0))</f>
        <v>0.35833333333333339</v>
      </c>
      <c r="Q252" s="34">
        <f t="shared" si="22"/>
        <v>1</v>
      </c>
      <c r="S252"/>
    </row>
    <row r="253" spans="1:19" ht="15" x14ac:dyDescent="0.25">
      <c r="A253" s="34" t="s">
        <v>719</v>
      </c>
      <c r="B253" s="34" t="e">
        <f>SEARCH("PM",A253)</f>
        <v>#VALUE!</v>
      </c>
      <c r="C253" s="34">
        <f>SEARCH("AM",A253)</f>
        <v>11</v>
      </c>
      <c r="D253" s="34">
        <f>IFERROR(B253,C253)</f>
        <v>11</v>
      </c>
      <c r="E253" s="34" t="str">
        <f>IFERROR(MID(A253,D253-5,1)," ")</f>
        <v xml:space="preserve"> </v>
      </c>
      <c r="F253" s="34" t="str">
        <f>MID(A253,IF(E253="1",D253-5,D253-4),IF(E253="1",7,6))</f>
        <v>9:04AM</v>
      </c>
      <c r="G253" s="34" t="str">
        <f>TRIM(SUBSTITUTE(A253,TEXT(M253,"h:mmAM/PM"),""))</f>
        <v>B:I:B 9-Nov</v>
      </c>
      <c r="H253" s="34" t="b">
        <f>OR(LEFT(G253,1)="Y",LEFT(G253,1)="B",LEFT(G253,1)="R")</f>
        <v>1</v>
      </c>
      <c r="I253" s="34" t="str">
        <f>IF(H253,LEFT(G253,FIND(" ",G253)-1),MID(G253,FIND(" ",G253)+1,9))</f>
        <v>B:I:B</v>
      </c>
      <c r="J253" s="34" t="str">
        <f>TRIM(SUBSTITUTE(G253,I253,""))</f>
        <v>9-Nov</v>
      </c>
      <c r="K253" s="34">
        <f>LEFT(J253,2-ISERROR(1*MID(J253,2,1)))*1</f>
        <v>9</v>
      </c>
      <c r="L253" s="34" t="str">
        <f>IF(LEN(I253)=3,I253,LEFT(I253,1)&amp;MID(I253,3,1)&amp;RIGHT(I253,1))</f>
        <v>BIB</v>
      </c>
      <c r="M253" s="42">
        <f>TIMEVALUE(SUBSTITUTE(SUBSTITUTE(F253,"P"," P"),"A"," A"))</f>
        <v>0.37777777777777777</v>
      </c>
      <c r="N253" s="34">
        <f t="shared" si="20"/>
        <v>6</v>
      </c>
      <c r="O253" s="34" t="str">
        <f t="shared" si="21"/>
        <v>BIB6</v>
      </c>
      <c r="P253" s="44">
        <f>INDEX(Workings!$R$14:$R$853,MATCH(O253,Workings!$U$14:$U$853,0))</f>
        <v>0.37222222222222229</v>
      </c>
      <c r="Q253" s="34">
        <f t="shared" si="22"/>
        <v>8</v>
      </c>
      <c r="S253"/>
    </row>
    <row r="254" spans="1:19" ht="15" x14ac:dyDescent="0.25">
      <c r="A254" s="34" t="s">
        <v>3194</v>
      </c>
      <c r="B254" s="34" t="e">
        <f>SEARCH("PM",A254)</f>
        <v>#VALUE!</v>
      </c>
      <c r="C254" s="34">
        <f>SEARCH("AM",A254)</f>
        <v>11</v>
      </c>
      <c r="D254" s="34">
        <f>IFERROR(B254,C254)</f>
        <v>11</v>
      </c>
      <c r="E254" s="34" t="str">
        <f>IFERROR(MID(A254,D254-5,1)," ")</f>
        <v xml:space="preserve"> </v>
      </c>
      <c r="F254" s="34" t="str">
        <f>MID(A254,IF(E254="1",D254-5,D254-4),IF(E254="1",7,6))</f>
        <v>9:22AM</v>
      </c>
      <c r="G254" s="34" t="str">
        <f>TRIM(SUBSTITUTE(A254,TEXT(M254,"h:mmAM/PM"),""))</f>
        <v>B/I/B 9/Nov</v>
      </c>
      <c r="H254" s="34" t="b">
        <f>OR(LEFT(G254,1)="Y",LEFT(G254,1)="B",LEFT(G254,1)="R")</f>
        <v>1</v>
      </c>
      <c r="I254" s="34" t="str">
        <f>IF(H254,LEFT(G254,FIND(" ",G254)-1),MID(G254,FIND(" ",G254)+1,9))</f>
        <v>B/I/B</v>
      </c>
      <c r="J254" s="34" t="str">
        <f>TRIM(SUBSTITUTE(G254,I254,""))</f>
        <v>9/Nov</v>
      </c>
      <c r="K254" s="34">
        <f>LEFT(J254,2-ISERROR(1*MID(J254,2,1)))*1</f>
        <v>9</v>
      </c>
      <c r="L254" s="34" t="str">
        <f>IF(LEN(I254)=3,I254,LEFT(I254,1)&amp;MID(I254,3,1)&amp;RIGHT(I254,1))</f>
        <v>BIB</v>
      </c>
      <c r="M254" s="42">
        <f>TIMEVALUE(SUBSTITUTE(SUBSTITUTE(F254,"P"," P"),"A"," A"))</f>
        <v>0.39027777777777778</v>
      </c>
      <c r="N254" s="34">
        <f t="shared" si="20"/>
        <v>7</v>
      </c>
      <c r="O254" s="34" t="str">
        <f t="shared" si="21"/>
        <v>BIB7</v>
      </c>
      <c r="P254" s="44">
        <f>INDEX(Workings!$R$14:$R$853,MATCH(O254,Workings!$U$14:$U$853,0))</f>
        <v>0.38611111111111118</v>
      </c>
      <c r="Q254" s="34">
        <f t="shared" si="22"/>
        <v>6</v>
      </c>
      <c r="S254"/>
    </row>
    <row r="255" spans="1:19" ht="15" x14ac:dyDescent="0.25">
      <c r="A255" s="34" t="s">
        <v>1735</v>
      </c>
      <c r="B255" s="34" t="e">
        <f>SEARCH("PM",A255)</f>
        <v>#VALUE!</v>
      </c>
      <c r="C255" s="34">
        <f>SEARCH("AM",A255)</f>
        <v>5</v>
      </c>
      <c r="D255" s="34">
        <f>IFERROR(B255,C255)</f>
        <v>5</v>
      </c>
      <c r="E255" s="34" t="str">
        <f>IFERROR(MID(A255,D255-5,1)," ")</f>
        <v xml:space="preserve"> </v>
      </c>
      <c r="F255" s="34" t="str">
        <f>MID(A255,IF(E255="1",D255-5,D255-4),IF(E255="1",7,6))</f>
        <v>9:52AM</v>
      </c>
      <c r="G255" s="34" t="str">
        <f>TRIM(SUBSTITUTE(A255,TEXT(M255,"h:mmAM/PM"),""))</f>
        <v>9/Nov B-I-B</v>
      </c>
      <c r="H255" s="34" t="b">
        <f>OR(LEFT(G255,1)="Y",LEFT(G255,1)="B",LEFT(G255,1)="R")</f>
        <v>0</v>
      </c>
      <c r="I255" s="34" t="str">
        <f>IF(H255,LEFT(G255,FIND(" ",G255)-1),MID(G255,FIND(" ",G255)+1,9))</f>
        <v>B-I-B</v>
      </c>
      <c r="J255" s="34" t="str">
        <f>TRIM(SUBSTITUTE(G255,I255,""))</f>
        <v>9/Nov</v>
      </c>
      <c r="K255" s="34">
        <f>LEFT(J255,2-ISERROR(1*MID(J255,2,1)))*1</f>
        <v>9</v>
      </c>
      <c r="L255" s="34" t="str">
        <f>IF(LEN(I255)=3,I255,LEFT(I255,1)&amp;MID(I255,3,1)&amp;RIGHT(I255,1))</f>
        <v>BIB</v>
      </c>
      <c r="M255" s="42">
        <f>TIMEVALUE(SUBSTITUTE(SUBSTITUTE(F255,"P"," P"),"A"," A"))</f>
        <v>0.41111111111111115</v>
      </c>
      <c r="N255" s="34">
        <f t="shared" si="20"/>
        <v>8</v>
      </c>
      <c r="O255" s="34" t="str">
        <f t="shared" si="21"/>
        <v>BIB8</v>
      </c>
      <c r="P255" s="44">
        <f>INDEX(Workings!$R$14:$R$853,MATCH(O255,Workings!$U$14:$U$853,0))</f>
        <v>0.4069444444444445</v>
      </c>
      <c r="Q255" s="34">
        <f t="shared" si="22"/>
        <v>6</v>
      </c>
      <c r="S255"/>
    </row>
    <row r="256" spans="1:19" ht="15" x14ac:dyDescent="0.25">
      <c r="A256" s="34" t="s">
        <v>667</v>
      </c>
      <c r="B256" s="34" t="e">
        <f>SEARCH("PM",A256)</f>
        <v>#VALUE!</v>
      </c>
      <c r="C256" s="34">
        <f>SEARCH("AM",A256)</f>
        <v>6</v>
      </c>
      <c r="D256" s="34">
        <f>IFERROR(B256,C256)</f>
        <v>6</v>
      </c>
      <c r="E256" s="34" t="str">
        <f>IFERROR(MID(A256,D256-5,1)," ")</f>
        <v>1</v>
      </c>
      <c r="F256" s="34" t="str">
        <f>MID(A256,IF(E256="1",D256-5,D256-4),IF(E256="1",7,6))</f>
        <v>10:29AM</v>
      </c>
      <c r="G256" s="34" t="str">
        <f>TRIM(SUBSTITUTE(A256,TEXT(M256,"h:mmAM/PM"),""))</f>
        <v>9/Nov BIB</v>
      </c>
      <c r="H256" s="34" t="b">
        <f>OR(LEFT(G256,1)="Y",LEFT(G256,1)="B",LEFT(G256,1)="R")</f>
        <v>0</v>
      </c>
      <c r="I256" s="34" t="str">
        <f>IF(H256,LEFT(G256,FIND(" ",G256)-1),MID(G256,FIND(" ",G256)+1,9))</f>
        <v>BIB</v>
      </c>
      <c r="J256" s="34" t="str">
        <f>TRIM(SUBSTITUTE(G256,I256,""))</f>
        <v>9/Nov</v>
      </c>
      <c r="K256" s="34">
        <f>LEFT(J256,2-ISERROR(1*MID(J256,2,1)))*1</f>
        <v>9</v>
      </c>
      <c r="L256" s="34" t="str">
        <f>IF(LEN(I256)=3,I256,LEFT(I256,1)&amp;MID(I256,3,1)&amp;RIGHT(I256,1))</f>
        <v>BIB</v>
      </c>
      <c r="M256" s="42">
        <f>TIMEVALUE(SUBSTITUTE(SUBSTITUTE(F256,"P"," P"),"A"," A"))</f>
        <v>0.4368055555555555</v>
      </c>
      <c r="N256" s="34">
        <f t="shared" si="20"/>
        <v>9</v>
      </c>
      <c r="O256" s="34" t="str">
        <f t="shared" si="21"/>
        <v>BIB9</v>
      </c>
      <c r="P256" s="44">
        <f>INDEX(Workings!$R$14:$R$853,MATCH(O256,Workings!$U$14:$U$853,0))</f>
        <v>0.42777777777777781</v>
      </c>
      <c r="Q256" s="34">
        <f t="shared" si="22"/>
        <v>13</v>
      </c>
      <c r="S256"/>
    </row>
    <row r="257" spans="1:19" ht="15" x14ac:dyDescent="0.25">
      <c r="A257" s="34" t="s">
        <v>4214</v>
      </c>
      <c r="B257" s="34" t="e">
        <f>SEARCH("PM",A257)</f>
        <v>#VALUE!</v>
      </c>
      <c r="C257" s="34">
        <f>SEARCH("AM",A257)</f>
        <v>6</v>
      </c>
      <c r="D257" s="34">
        <f>IFERROR(B257,C257)</f>
        <v>6</v>
      </c>
      <c r="E257" s="34" t="str">
        <f>IFERROR(MID(A257,D257-5,1)," ")</f>
        <v>1</v>
      </c>
      <c r="F257" s="34" t="str">
        <f>MID(A257,IF(E257="1",D257-5,D257-4),IF(E257="1",7,6))</f>
        <v>10:51AM</v>
      </c>
      <c r="G257" s="34" t="str">
        <f>TRIM(SUBSTITUTE(A257,TEXT(M257,"h:mmAM/PM"),""))</f>
        <v>9-Nov BIB</v>
      </c>
      <c r="H257" s="34" t="b">
        <f>OR(LEFT(G257,1)="Y",LEFT(G257,1)="B",LEFT(G257,1)="R")</f>
        <v>0</v>
      </c>
      <c r="I257" s="34" t="str">
        <f>IF(H257,LEFT(G257,FIND(" ",G257)-1),MID(G257,FIND(" ",G257)+1,9))</f>
        <v>BIB</v>
      </c>
      <c r="J257" s="34" t="str">
        <f>TRIM(SUBSTITUTE(G257,I257,""))</f>
        <v>9-Nov</v>
      </c>
      <c r="K257" s="34">
        <f>LEFT(J257,2-ISERROR(1*MID(J257,2,1)))*1</f>
        <v>9</v>
      </c>
      <c r="L257" s="34" t="str">
        <f>IF(LEN(I257)=3,I257,LEFT(I257,1)&amp;MID(I257,3,1)&amp;RIGHT(I257,1))</f>
        <v>BIB</v>
      </c>
      <c r="M257" s="42">
        <f>TIMEVALUE(SUBSTITUTE(SUBSTITUTE(F257,"P"," P"),"A"," A"))</f>
        <v>0.45208333333333334</v>
      </c>
      <c r="N257" s="34">
        <f t="shared" si="20"/>
        <v>10</v>
      </c>
      <c r="O257" s="34" t="str">
        <f t="shared" si="21"/>
        <v>BIB10</v>
      </c>
      <c r="P257" s="44">
        <f>INDEX(Workings!$R$14:$R$853,MATCH(O257,Workings!$U$14:$U$853,0))</f>
        <v>0.44861111111111113</v>
      </c>
      <c r="Q257" s="34">
        <f t="shared" si="22"/>
        <v>5</v>
      </c>
      <c r="S257"/>
    </row>
    <row r="258" spans="1:19" ht="15" x14ac:dyDescent="0.25">
      <c r="A258" s="34" t="s">
        <v>3226</v>
      </c>
      <c r="B258" s="34" t="e">
        <f>SEARCH("PM",A258)</f>
        <v>#VALUE!</v>
      </c>
      <c r="C258" s="34">
        <f>SEARCH("AM",A258)</f>
        <v>12</v>
      </c>
      <c r="D258" s="34">
        <f>IFERROR(B258,C258)</f>
        <v>12</v>
      </c>
      <c r="E258" s="34" t="str">
        <f>IFERROR(MID(A258,D258-5,1)," ")</f>
        <v>1</v>
      </c>
      <c r="F258" s="34" t="str">
        <f>MID(A258,IF(E258="1",D258-5,D258-4),IF(E258="1",7,6))</f>
        <v>11:14AM</v>
      </c>
      <c r="G258" s="34" t="str">
        <f>TRIM(SUBSTITUTE(A258,TEXT(M258,"h:mmAM/PM"),""))</f>
        <v>9/Nov B-I-B</v>
      </c>
      <c r="H258" s="34" t="b">
        <f>OR(LEFT(G258,1)="Y",LEFT(G258,1)="B",LEFT(G258,1)="R")</f>
        <v>0</v>
      </c>
      <c r="I258" s="34" t="str">
        <f>IF(H258,LEFT(G258,FIND(" ",G258)-1),MID(G258,FIND(" ",G258)+1,9))</f>
        <v>B-I-B</v>
      </c>
      <c r="J258" s="34" t="str">
        <f>TRIM(SUBSTITUTE(G258,I258,""))</f>
        <v>9/Nov</v>
      </c>
      <c r="K258" s="34">
        <f>LEFT(J258,2-ISERROR(1*MID(J258,2,1)))*1</f>
        <v>9</v>
      </c>
      <c r="L258" s="34" t="str">
        <f>IF(LEN(I258)=3,I258,LEFT(I258,1)&amp;MID(I258,3,1)&amp;RIGHT(I258,1))</f>
        <v>BIB</v>
      </c>
      <c r="M258" s="42">
        <f>TIMEVALUE(SUBSTITUTE(SUBSTITUTE(F258,"P"," P"),"A"," A"))</f>
        <v>0.4680555555555555</v>
      </c>
      <c r="N258" s="34">
        <f t="shared" si="20"/>
        <v>11</v>
      </c>
      <c r="O258" s="34" t="str">
        <f t="shared" si="21"/>
        <v>BIB11</v>
      </c>
      <c r="P258" s="44">
        <f>INDEX(Workings!$R$14:$R$853,MATCH(O258,Workings!$U$14:$U$853,0))</f>
        <v>0.46944444444444444</v>
      </c>
      <c r="Q258" s="34">
        <f t="shared" si="22"/>
        <v>-2</v>
      </c>
      <c r="S258"/>
    </row>
    <row r="259" spans="1:19" ht="15" x14ac:dyDescent="0.25">
      <c r="A259" s="34" t="s">
        <v>104</v>
      </c>
      <c r="B259" s="34" t="e">
        <f>SEARCH("PM",A259)</f>
        <v>#VALUE!</v>
      </c>
      <c r="C259" s="34">
        <f>SEARCH("AM",A259)</f>
        <v>12</v>
      </c>
      <c r="D259" s="34">
        <f>IFERROR(B259,C259)</f>
        <v>12</v>
      </c>
      <c r="E259" s="34" t="str">
        <f>IFERROR(MID(A259,D259-5,1)," ")</f>
        <v>1</v>
      </c>
      <c r="F259" s="34" t="str">
        <f>MID(A259,IF(E259="1",D259-5,D259-4),IF(E259="1",7,6))</f>
        <v>11:51AM</v>
      </c>
      <c r="G259" s="34" t="str">
        <f>TRIM(SUBSTITUTE(A259,TEXT(M259,"h:mmAM/PM"),""))</f>
        <v>9-Nov B-I-B</v>
      </c>
      <c r="H259" s="34" t="b">
        <f>OR(LEFT(G259,1)="Y",LEFT(G259,1)="B",LEFT(G259,1)="R")</f>
        <v>0</v>
      </c>
      <c r="I259" s="34" t="str">
        <f>IF(H259,LEFT(G259,FIND(" ",G259)-1),MID(G259,FIND(" ",G259)+1,9))</f>
        <v>B-I-B</v>
      </c>
      <c r="J259" s="34" t="str">
        <f>TRIM(SUBSTITUTE(G259,I259,""))</f>
        <v>9-Nov</v>
      </c>
      <c r="K259" s="34">
        <f>LEFT(J259,2-ISERROR(1*MID(J259,2,1)))*1</f>
        <v>9</v>
      </c>
      <c r="L259" s="34" t="str">
        <f>IF(LEN(I259)=3,I259,LEFT(I259,1)&amp;MID(I259,3,1)&amp;RIGHT(I259,1))</f>
        <v>BIB</v>
      </c>
      <c r="M259" s="42">
        <f>TIMEVALUE(SUBSTITUTE(SUBSTITUTE(F259,"P"," P"),"A"," A"))</f>
        <v>0.49374999999999997</v>
      </c>
      <c r="N259" s="34">
        <f t="shared" si="20"/>
        <v>12</v>
      </c>
      <c r="O259" s="34" t="str">
        <f t="shared" si="21"/>
        <v>BIB12</v>
      </c>
      <c r="P259" s="44">
        <f>INDEX(Workings!$R$14:$R$853,MATCH(O259,Workings!$U$14:$U$853,0))</f>
        <v>0.49027777777777776</v>
      </c>
      <c r="Q259" s="34">
        <f t="shared" si="22"/>
        <v>5</v>
      </c>
      <c r="S259"/>
    </row>
    <row r="260" spans="1:19" ht="15" x14ac:dyDescent="0.25">
      <c r="A260" s="34" t="s">
        <v>2870</v>
      </c>
      <c r="B260" s="34">
        <f>SEARCH("PM",A260)</f>
        <v>6</v>
      </c>
      <c r="C260" s="34" t="e">
        <f>SEARCH("AM",A260)</f>
        <v>#VALUE!</v>
      </c>
      <c r="D260" s="34">
        <f>IFERROR(B260,C260)</f>
        <v>6</v>
      </c>
      <c r="E260" s="34" t="str">
        <f>IFERROR(MID(A260,D260-5,1)," ")</f>
        <v>1</v>
      </c>
      <c r="F260" s="34" t="str">
        <f>MID(A260,IF(E260="1",D260-5,D260-4),IF(E260="1",7,6))</f>
        <v>12:26PM</v>
      </c>
      <c r="G260" s="34" t="str">
        <f>TRIM(SUBSTITUTE(A260,TEXT(M260,"h:mmAM/PM"),""))</f>
        <v>BIB 9-Nov</v>
      </c>
      <c r="H260" s="34" t="b">
        <f>OR(LEFT(G260,1)="Y",LEFT(G260,1)="B",LEFT(G260,1)="R")</f>
        <v>1</v>
      </c>
      <c r="I260" s="34" t="str">
        <f>IF(H260,LEFT(G260,FIND(" ",G260)-1),MID(G260,FIND(" ",G260)+1,9))</f>
        <v>BIB</v>
      </c>
      <c r="J260" s="34" t="str">
        <f>TRIM(SUBSTITUTE(G260,I260,""))</f>
        <v>9-Nov</v>
      </c>
      <c r="K260" s="34">
        <f>LEFT(J260,2-ISERROR(1*MID(J260,2,1)))*1</f>
        <v>9</v>
      </c>
      <c r="L260" s="34" t="str">
        <f>IF(LEN(I260)=3,I260,LEFT(I260,1)&amp;MID(I260,3,1)&amp;RIGHT(I260,1))</f>
        <v>BIB</v>
      </c>
      <c r="M260" s="42">
        <f>TIMEVALUE(SUBSTITUTE(SUBSTITUTE(F260,"P"," P"),"A"," A"))</f>
        <v>0.5180555555555556</v>
      </c>
      <c r="N260" s="34">
        <f t="shared" si="20"/>
        <v>13</v>
      </c>
      <c r="O260" s="34" t="str">
        <f t="shared" si="21"/>
        <v>BIB13</v>
      </c>
      <c r="P260" s="44">
        <f>INDEX(Workings!$R$14:$R$853,MATCH(O260,Workings!$U$14:$U$853,0))</f>
        <v>0.51111111111111107</v>
      </c>
      <c r="Q260" s="34">
        <f t="shared" si="22"/>
        <v>10</v>
      </c>
      <c r="S260"/>
    </row>
    <row r="261" spans="1:19" ht="15" x14ac:dyDescent="0.25">
      <c r="A261" s="34" t="s">
        <v>4201</v>
      </c>
      <c r="B261" s="34">
        <f>SEARCH("PM",A261)</f>
        <v>6</v>
      </c>
      <c r="C261" s="34" t="e">
        <f>SEARCH("AM",A261)</f>
        <v>#VALUE!</v>
      </c>
      <c r="D261" s="34">
        <f>IFERROR(B261,C261)</f>
        <v>6</v>
      </c>
      <c r="E261" s="34" t="str">
        <f>IFERROR(MID(A261,D261-5,1)," ")</f>
        <v>1</v>
      </c>
      <c r="F261" s="34" t="str">
        <f>MID(A261,IF(E261="1",D261-5,D261-4),IF(E261="1",7,6))</f>
        <v>12:58PM</v>
      </c>
      <c r="G261" s="34" t="str">
        <f>TRIM(SUBSTITUTE(A261,TEXT(M261,"h:mmAM/PM"),""))</f>
        <v>B:I:B 9-Nov</v>
      </c>
      <c r="H261" s="34" t="b">
        <f>OR(LEFT(G261,1)="Y",LEFT(G261,1)="B",LEFT(G261,1)="R")</f>
        <v>1</v>
      </c>
      <c r="I261" s="34" t="str">
        <f>IF(H261,LEFT(G261,FIND(" ",G261)-1),MID(G261,FIND(" ",G261)+1,9))</f>
        <v>B:I:B</v>
      </c>
      <c r="J261" s="34" t="str">
        <f>TRIM(SUBSTITUTE(G261,I261,""))</f>
        <v>9-Nov</v>
      </c>
      <c r="K261" s="34">
        <f>LEFT(J261,2-ISERROR(1*MID(J261,2,1)))*1</f>
        <v>9</v>
      </c>
      <c r="L261" s="34" t="str">
        <f>IF(LEN(I261)=3,I261,LEFT(I261,1)&amp;MID(I261,3,1)&amp;RIGHT(I261,1))</f>
        <v>BIB</v>
      </c>
      <c r="M261" s="42">
        <f>TIMEVALUE(SUBSTITUTE(SUBSTITUTE(F261,"P"," P"),"A"," A"))</f>
        <v>0.54027777777777775</v>
      </c>
      <c r="N261" s="34">
        <f t="shared" si="20"/>
        <v>14</v>
      </c>
      <c r="O261" s="34" t="str">
        <f t="shared" si="21"/>
        <v>BIB14</v>
      </c>
      <c r="P261" s="44">
        <f>INDEX(Workings!$R$14:$R$853,MATCH(O261,Workings!$U$14:$U$853,0))</f>
        <v>0.53194444444444444</v>
      </c>
      <c r="Q261" s="34">
        <f t="shared" si="22"/>
        <v>12</v>
      </c>
      <c r="S261"/>
    </row>
    <row r="262" spans="1:19" ht="15" x14ac:dyDescent="0.25">
      <c r="A262" s="34" t="s">
        <v>3564</v>
      </c>
      <c r="B262" s="34">
        <f>SEARCH("PM",A262)</f>
        <v>5</v>
      </c>
      <c r="C262" s="34" t="e">
        <f>SEARCH("AM",A262)</f>
        <v>#VALUE!</v>
      </c>
      <c r="D262" s="34">
        <f>IFERROR(B262,C262)</f>
        <v>5</v>
      </c>
      <c r="E262" s="34" t="str">
        <f>IFERROR(MID(A262,D262-5,1)," ")</f>
        <v xml:space="preserve"> </v>
      </c>
      <c r="F262" s="34" t="str">
        <f>MID(A262,IF(E262="1",D262-5,D262-4),IF(E262="1",7,6))</f>
        <v>1:24PM</v>
      </c>
      <c r="G262" s="34" t="str">
        <f>TRIM(SUBSTITUTE(A262,TEXT(M262,"h:mmAM/PM"),""))</f>
        <v>9-Nov B/I/B</v>
      </c>
      <c r="H262" s="34" t="b">
        <f>OR(LEFT(G262,1)="Y",LEFT(G262,1)="B",LEFT(G262,1)="R")</f>
        <v>0</v>
      </c>
      <c r="I262" s="34" t="str">
        <f>IF(H262,LEFT(G262,FIND(" ",G262)-1),MID(G262,FIND(" ",G262)+1,9))</f>
        <v>B/I/B</v>
      </c>
      <c r="J262" s="34" t="str">
        <f>TRIM(SUBSTITUTE(G262,I262,""))</f>
        <v>9-Nov</v>
      </c>
      <c r="K262" s="34">
        <f>LEFT(J262,2-ISERROR(1*MID(J262,2,1)))*1</f>
        <v>9</v>
      </c>
      <c r="L262" s="34" t="str">
        <f>IF(LEN(I262)=3,I262,LEFT(I262,1)&amp;MID(I262,3,1)&amp;RIGHT(I262,1))</f>
        <v>BIB</v>
      </c>
      <c r="M262" s="42">
        <f>TIMEVALUE(SUBSTITUTE(SUBSTITUTE(F262,"P"," P"),"A"," A"))</f>
        <v>0.55833333333333335</v>
      </c>
      <c r="N262" s="34">
        <f t="shared" si="20"/>
        <v>15</v>
      </c>
      <c r="O262" s="34" t="str">
        <f t="shared" si="21"/>
        <v>BIB15</v>
      </c>
      <c r="P262" s="44">
        <f>INDEX(Workings!$R$14:$R$853,MATCH(O262,Workings!$U$14:$U$853,0))</f>
        <v>0.55277777777777781</v>
      </c>
      <c r="Q262" s="34">
        <f t="shared" si="22"/>
        <v>8</v>
      </c>
      <c r="S262"/>
    </row>
    <row r="263" spans="1:19" ht="15" x14ac:dyDescent="0.25">
      <c r="A263" s="34" t="s">
        <v>2935</v>
      </c>
      <c r="B263" s="34">
        <f>SEARCH("PM",A263)</f>
        <v>9</v>
      </c>
      <c r="C263" s="34" t="e">
        <f>SEARCH("AM",A263)</f>
        <v>#VALUE!</v>
      </c>
      <c r="D263" s="34">
        <f>IFERROR(B263,C263)</f>
        <v>9</v>
      </c>
      <c r="E263" s="34" t="str">
        <f>IFERROR(MID(A263,D263-5,1)," ")</f>
        <v xml:space="preserve"> </v>
      </c>
      <c r="F263" s="34" t="str">
        <f>MID(A263,IF(E263="1",D263-5,D263-4),IF(E263="1",7,6))</f>
        <v>1:52PM</v>
      </c>
      <c r="G263" s="34" t="str">
        <f>TRIM(SUBSTITUTE(A263,TEXT(M263,"h:mmAM/PM"),""))</f>
        <v>BIB 9/Nov</v>
      </c>
      <c r="H263" s="34" t="b">
        <f>OR(LEFT(G263,1)="Y",LEFT(G263,1)="B",LEFT(G263,1)="R")</f>
        <v>1</v>
      </c>
      <c r="I263" s="34" t="str">
        <f>IF(H263,LEFT(G263,FIND(" ",G263)-1),MID(G263,FIND(" ",G263)+1,9))</f>
        <v>BIB</v>
      </c>
      <c r="J263" s="34" t="str">
        <f>TRIM(SUBSTITUTE(G263,I263,""))</f>
        <v>9/Nov</v>
      </c>
      <c r="K263" s="34">
        <f>LEFT(J263,2-ISERROR(1*MID(J263,2,1)))*1</f>
        <v>9</v>
      </c>
      <c r="L263" s="34" t="str">
        <f>IF(LEN(I263)=3,I263,LEFT(I263,1)&amp;MID(I263,3,1)&amp;RIGHT(I263,1))</f>
        <v>BIB</v>
      </c>
      <c r="M263" s="42">
        <f>TIMEVALUE(SUBSTITUTE(SUBSTITUTE(F263,"P"," P"),"A"," A"))</f>
        <v>0.57777777777777783</v>
      </c>
      <c r="N263" s="34">
        <f t="shared" si="20"/>
        <v>16</v>
      </c>
      <c r="O263" s="34" t="str">
        <f t="shared" si="21"/>
        <v>BIB16</v>
      </c>
      <c r="P263" s="44">
        <f>INDEX(Workings!$R$14:$R$853,MATCH(O263,Workings!$U$14:$U$853,0))</f>
        <v>0.57361111111111118</v>
      </c>
      <c r="Q263" s="34">
        <f t="shared" si="22"/>
        <v>6</v>
      </c>
      <c r="S263"/>
    </row>
    <row r="264" spans="1:19" ht="15" x14ac:dyDescent="0.25">
      <c r="A264" s="34" t="s">
        <v>3847</v>
      </c>
      <c r="B264" s="34">
        <f>SEARCH("PM",A264)</f>
        <v>11</v>
      </c>
      <c r="C264" s="34" t="e">
        <f>SEARCH("AM",A264)</f>
        <v>#VALUE!</v>
      </c>
      <c r="D264" s="34">
        <f>IFERROR(B264,C264)</f>
        <v>11</v>
      </c>
      <c r="E264" s="34" t="str">
        <f>IFERROR(MID(A264,D264-5,1)," ")</f>
        <v xml:space="preserve"> </v>
      </c>
      <c r="F264" s="34" t="str">
        <f>MID(A264,IF(E264="1",D264-5,D264-4),IF(E264="1",7,6))</f>
        <v>2:19PM</v>
      </c>
      <c r="G264" s="34" t="str">
        <f>TRIM(SUBSTITUTE(A264,TEXT(M264,"h:mmAM/PM"),""))</f>
        <v>9/Nov B:I:B</v>
      </c>
      <c r="H264" s="34" t="b">
        <f>OR(LEFT(G264,1)="Y",LEFT(G264,1)="B",LEFT(G264,1)="R")</f>
        <v>0</v>
      </c>
      <c r="I264" s="34" t="str">
        <f>IF(H264,LEFT(G264,FIND(" ",G264)-1),MID(G264,FIND(" ",G264)+1,9))</f>
        <v>B:I:B</v>
      </c>
      <c r="J264" s="34" t="str">
        <f>TRIM(SUBSTITUTE(G264,I264,""))</f>
        <v>9/Nov</v>
      </c>
      <c r="K264" s="34">
        <f>LEFT(J264,2-ISERROR(1*MID(J264,2,1)))*1</f>
        <v>9</v>
      </c>
      <c r="L264" s="34" t="str">
        <f>IF(LEN(I264)=3,I264,LEFT(I264,1)&amp;MID(I264,3,1)&amp;RIGHT(I264,1))</f>
        <v>BIB</v>
      </c>
      <c r="M264" s="42">
        <f>TIMEVALUE(SUBSTITUTE(SUBSTITUTE(F264,"P"," P"),"A"," A"))</f>
        <v>0.59652777777777777</v>
      </c>
      <c r="N264" s="34">
        <f t="shared" si="20"/>
        <v>17</v>
      </c>
      <c r="O264" s="34" t="str">
        <f t="shared" si="21"/>
        <v>BIB17</v>
      </c>
      <c r="P264" s="44">
        <f>INDEX(Workings!$R$14:$R$853,MATCH(O264,Workings!$U$14:$U$853,0))</f>
        <v>0.59444444444444455</v>
      </c>
      <c r="Q264" s="34">
        <f t="shared" si="22"/>
        <v>3</v>
      </c>
      <c r="S264"/>
    </row>
    <row r="265" spans="1:19" ht="15" x14ac:dyDescent="0.25">
      <c r="A265" s="34" t="s">
        <v>2069</v>
      </c>
      <c r="B265" s="34">
        <f>SEARCH("PM",A265)</f>
        <v>5</v>
      </c>
      <c r="C265" s="34" t="e">
        <f>SEARCH("AM",A265)</f>
        <v>#VALUE!</v>
      </c>
      <c r="D265" s="34">
        <f>IFERROR(B265,C265)</f>
        <v>5</v>
      </c>
      <c r="E265" s="34" t="str">
        <f>IFERROR(MID(A265,D265-5,1)," ")</f>
        <v xml:space="preserve"> </v>
      </c>
      <c r="F265" s="34" t="str">
        <f>MID(A265,IF(E265="1",D265-5,D265-4),IF(E265="1",7,6))</f>
        <v>2:48PM</v>
      </c>
      <c r="G265" s="34" t="str">
        <f>TRIM(SUBSTITUTE(A265,TEXT(M265,"h:mmAM/PM"),""))</f>
        <v>9/Nov B/I/B</v>
      </c>
      <c r="H265" s="34" t="b">
        <f>OR(LEFT(G265,1)="Y",LEFT(G265,1)="B",LEFT(G265,1)="R")</f>
        <v>0</v>
      </c>
      <c r="I265" s="34" t="str">
        <f>IF(H265,LEFT(G265,FIND(" ",G265)-1),MID(G265,FIND(" ",G265)+1,9))</f>
        <v>B/I/B</v>
      </c>
      <c r="J265" s="34" t="str">
        <f>TRIM(SUBSTITUTE(G265,I265,""))</f>
        <v>9/Nov</v>
      </c>
      <c r="K265" s="34">
        <f>LEFT(J265,2-ISERROR(1*MID(J265,2,1)))*1</f>
        <v>9</v>
      </c>
      <c r="L265" s="34" t="str">
        <f>IF(LEN(I265)=3,I265,LEFT(I265,1)&amp;MID(I265,3,1)&amp;RIGHT(I265,1))</f>
        <v>BIB</v>
      </c>
      <c r="M265" s="42">
        <f>TIMEVALUE(SUBSTITUTE(SUBSTITUTE(F265,"P"," P"),"A"," A"))</f>
        <v>0.6166666666666667</v>
      </c>
      <c r="N265" s="34">
        <f t="shared" ref="N265:N328" si="23">1+(L265=L264)*(K265=K264)*N264</f>
        <v>18</v>
      </c>
      <c r="O265" s="34" t="str">
        <f t="shared" ref="O265:O328" si="24">L265&amp;N265</f>
        <v>BIB18</v>
      </c>
      <c r="P265" s="44">
        <f>INDEX(Workings!$R$14:$R$853,MATCH(O265,Workings!$U$14:$U$853,0))</f>
        <v>0.61527777777777792</v>
      </c>
      <c r="Q265" s="34">
        <f t="shared" ref="Q265:Q328" si="25">ROUND((M265-P265)*60*24,5)</f>
        <v>2</v>
      </c>
      <c r="S265"/>
    </row>
    <row r="266" spans="1:19" ht="15" x14ac:dyDescent="0.25">
      <c r="A266" s="34" t="s">
        <v>1130</v>
      </c>
      <c r="B266" s="34">
        <f>SEARCH("PM",A266)</f>
        <v>11</v>
      </c>
      <c r="C266" s="34" t="e">
        <f>SEARCH("AM",A266)</f>
        <v>#VALUE!</v>
      </c>
      <c r="D266" s="34">
        <f>IFERROR(B266,C266)</f>
        <v>11</v>
      </c>
      <c r="E266" s="34" t="str">
        <f>IFERROR(MID(A266,D266-5,1)," ")</f>
        <v xml:space="preserve"> </v>
      </c>
      <c r="F266" s="34" t="str">
        <f>MID(A266,IF(E266="1",D266-5,D266-4),IF(E266="1",7,6))</f>
        <v>3:25PM</v>
      </c>
      <c r="G266" s="34" t="str">
        <f>TRIM(SUBSTITUTE(A266,TEXT(M266,"h:mmAM/PM"),""))</f>
        <v>B/I/B 9-Nov</v>
      </c>
      <c r="H266" s="34" t="b">
        <f>OR(LEFT(G266,1)="Y",LEFT(G266,1)="B",LEFT(G266,1)="R")</f>
        <v>1</v>
      </c>
      <c r="I266" s="34" t="str">
        <f>IF(H266,LEFT(G266,FIND(" ",G266)-1),MID(G266,FIND(" ",G266)+1,9))</f>
        <v>B/I/B</v>
      </c>
      <c r="J266" s="34" t="str">
        <f>TRIM(SUBSTITUTE(G266,I266,""))</f>
        <v>9-Nov</v>
      </c>
      <c r="K266" s="34">
        <f>LEFT(J266,2-ISERROR(1*MID(J266,2,1)))*1</f>
        <v>9</v>
      </c>
      <c r="L266" s="34" t="str">
        <f>IF(LEN(I266)=3,I266,LEFT(I266,1)&amp;MID(I266,3,1)&amp;RIGHT(I266,1))</f>
        <v>BIB</v>
      </c>
      <c r="M266" s="42">
        <f>TIMEVALUE(SUBSTITUTE(SUBSTITUTE(F266,"P"," P"),"A"," A"))</f>
        <v>0.64236111111111105</v>
      </c>
      <c r="N266" s="34">
        <f t="shared" si="23"/>
        <v>19</v>
      </c>
      <c r="O266" s="34" t="str">
        <f t="shared" si="24"/>
        <v>BIB19</v>
      </c>
      <c r="P266" s="44">
        <f>INDEX(Workings!$R$14:$R$853,MATCH(O266,Workings!$U$14:$U$853,0))</f>
        <v>0.63611111111111129</v>
      </c>
      <c r="Q266" s="34">
        <f t="shared" si="25"/>
        <v>9</v>
      </c>
      <c r="S266"/>
    </row>
    <row r="267" spans="1:19" ht="15" x14ac:dyDescent="0.25">
      <c r="A267" s="34" t="s">
        <v>1786</v>
      </c>
      <c r="B267" s="34">
        <f>SEARCH("PM",A267)</f>
        <v>17</v>
      </c>
      <c r="C267" s="34" t="e">
        <f>SEARCH("AM",A267)</f>
        <v>#VALUE!</v>
      </c>
      <c r="D267" s="34">
        <f>IFERROR(B267,C267)</f>
        <v>17</v>
      </c>
      <c r="E267" s="34" t="str">
        <f>IFERROR(MID(A267,D267-5,1)," ")</f>
        <v xml:space="preserve"> </v>
      </c>
      <c r="F267" s="34" t="str">
        <f>MID(A267,IF(E267="1",D267-5,D267-4),IF(E267="1",7,6))</f>
        <v>3:59PM</v>
      </c>
      <c r="G267" s="34" t="str">
        <f>TRIM(SUBSTITUTE(A267,TEXT(M267,"h:mmAM/PM"),""))</f>
        <v>B/I/B 9-Nov</v>
      </c>
      <c r="H267" s="34" t="b">
        <f>OR(LEFT(G267,1)="Y",LEFT(G267,1)="B",LEFT(G267,1)="R")</f>
        <v>1</v>
      </c>
      <c r="I267" s="34" t="str">
        <f>IF(H267,LEFT(G267,FIND(" ",G267)-1),MID(G267,FIND(" ",G267)+1,9))</f>
        <v>B/I/B</v>
      </c>
      <c r="J267" s="34" t="str">
        <f>TRIM(SUBSTITUTE(G267,I267,""))</f>
        <v>9-Nov</v>
      </c>
      <c r="K267" s="34">
        <f>LEFT(J267,2-ISERROR(1*MID(J267,2,1)))*1</f>
        <v>9</v>
      </c>
      <c r="L267" s="34" t="str">
        <f>IF(LEN(I267)=3,I267,LEFT(I267,1)&amp;MID(I267,3,1)&amp;RIGHT(I267,1))</f>
        <v>BIB</v>
      </c>
      <c r="M267" s="42">
        <f>TIMEVALUE(SUBSTITUTE(SUBSTITUTE(F267,"P"," P"),"A"," A"))</f>
        <v>0.66597222222222219</v>
      </c>
      <c r="N267" s="34">
        <f t="shared" si="23"/>
        <v>20</v>
      </c>
      <c r="O267" s="34" t="str">
        <f t="shared" si="24"/>
        <v>BIB20</v>
      </c>
      <c r="P267" s="44">
        <f>INDEX(Workings!$R$14:$R$853,MATCH(O267,Workings!$U$14:$U$853,0))</f>
        <v>0.65694444444444466</v>
      </c>
      <c r="Q267" s="34">
        <f t="shared" si="25"/>
        <v>13</v>
      </c>
      <c r="S267"/>
    </row>
    <row r="268" spans="1:19" ht="15" x14ac:dyDescent="0.25">
      <c r="A268" s="34" t="s">
        <v>2052</v>
      </c>
      <c r="B268" s="34">
        <f>SEARCH("PM",A268)</f>
        <v>11</v>
      </c>
      <c r="C268" s="34" t="e">
        <f>SEARCH("AM",A268)</f>
        <v>#VALUE!</v>
      </c>
      <c r="D268" s="34">
        <f>IFERROR(B268,C268)</f>
        <v>11</v>
      </c>
      <c r="E268" s="34" t="str">
        <f>IFERROR(MID(A268,D268-5,1)," ")</f>
        <v xml:space="preserve"> </v>
      </c>
      <c r="F268" s="34" t="str">
        <f>MID(A268,IF(E268="1",D268-5,D268-4),IF(E268="1",7,6))</f>
        <v>4:18PM</v>
      </c>
      <c r="G268" s="34" t="str">
        <f>TRIM(SUBSTITUTE(A268,TEXT(M268,"h:mmAM/PM"),""))</f>
        <v>B/I/B 9-Nov</v>
      </c>
      <c r="H268" s="34" t="b">
        <f>OR(LEFT(G268,1)="Y",LEFT(G268,1)="B",LEFT(G268,1)="R")</f>
        <v>1</v>
      </c>
      <c r="I268" s="34" t="str">
        <f>IF(H268,LEFT(G268,FIND(" ",G268)-1),MID(G268,FIND(" ",G268)+1,9))</f>
        <v>B/I/B</v>
      </c>
      <c r="J268" s="34" t="str">
        <f>TRIM(SUBSTITUTE(G268,I268,""))</f>
        <v>9-Nov</v>
      </c>
      <c r="K268" s="34">
        <f>LEFT(J268,2-ISERROR(1*MID(J268,2,1)))*1</f>
        <v>9</v>
      </c>
      <c r="L268" s="34" t="str">
        <f>IF(LEN(I268)=3,I268,LEFT(I268,1)&amp;MID(I268,3,1)&amp;RIGHT(I268,1))</f>
        <v>BIB</v>
      </c>
      <c r="M268" s="42">
        <f>TIMEVALUE(SUBSTITUTE(SUBSTITUTE(F268,"P"," P"),"A"," A"))</f>
        <v>0.6791666666666667</v>
      </c>
      <c r="N268" s="34">
        <f t="shared" si="23"/>
        <v>21</v>
      </c>
      <c r="O268" s="34" t="str">
        <f t="shared" si="24"/>
        <v>BIB21</v>
      </c>
      <c r="P268" s="44">
        <f>INDEX(Workings!$R$14:$R$853,MATCH(O268,Workings!$U$14:$U$853,0))</f>
        <v>0.67777777777777803</v>
      </c>
      <c r="Q268" s="34">
        <f t="shared" si="25"/>
        <v>2</v>
      </c>
      <c r="S268"/>
    </row>
    <row r="269" spans="1:19" ht="15" x14ac:dyDescent="0.25">
      <c r="A269" s="34" t="s">
        <v>1243</v>
      </c>
      <c r="B269" s="34">
        <f>SEARCH("PM",A269)</f>
        <v>11</v>
      </c>
      <c r="C269" s="34" t="e">
        <f>SEARCH("AM",A269)</f>
        <v>#VALUE!</v>
      </c>
      <c r="D269" s="34">
        <f>IFERROR(B269,C269)</f>
        <v>11</v>
      </c>
      <c r="E269" s="34" t="str">
        <f>IFERROR(MID(A269,D269-5,1)," ")</f>
        <v xml:space="preserve"> </v>
      </c>
      <c r="F269" s="34" t="str">
        <f>MID(A269,IF(E269="1",D269-5,D269-4),IF(E269="1",7,6))</f>
        <v>4:48PM</v>
      </c>
      <c r="G269" s="34" t="str">
        <f>TRIM(SUBSTITUTE(A269,TEXT(M269,"h:mmAM/PM"),""))</f>
        <v>9/Nov B-I-B</v>
      </c>
      <c r="H269" s="34" t="b">
        <f>OR(LEFT(G269,1)="Y",LEFT(G269,1)="B",LEFT(G269,1)="R")</f>
        <v>0</v>
      </c>
      <c r="I269" s="34" t="str">
        <f>IF(H269,LEFT(G269,FIND(" ",G269)-1),MID(G269,FIND(" ",G269)+1,9))</f>
        <v>B-I-B</v>
      </c>
      <c r="J269" s="34" t="str">
        <f>TRIM(SUBSTITUTE(G269,I269,""))</f>
        <v>9/Nov</v>
      </c>
      <c r="K269" s="34">
        <f>LEFT(J269,2-ISERROR(1*MID(J269,2,1)))*1</f>
        <v>9</v>
      </c>
      <c r="L269" s="34" t="str">
        <f>IF(LEN(I269)=3,I269,LEFT(I269,1)&amp;MID(I269,3,1)&amp;RIGHT(I269,1))</f>
        <v>BIB</v>
      </c>
      <c r="M269" s="42">
        <f>TIMEVALUE(SUBSTITUTE(SUBSTITUTE(F269,"P"," P"),"A"," A"))</f>
        <v>0.70000000000000007</v>
      </c>
      <c r="N269" s="34">
        <f t="shared" si="23"/>
        <v>22</v>
      </c>
      <c r="O269" s="34" t="str">
        <f t="shared" si="24"/>
        <v>BIB22</v>
      </c>
      <c r="P269" s="44">
        <f>INDEX(Workings!$R$14:$R$853,MATCH(O269,Workings!$U$14:$U$853,0))</f>
        <v>0.6986111111111114</v>
      </c>
      <c r="Q269" s="34">
        <f t="shared" si="25"/>
        <v>2</v>
      </c>
      <c r="S269"/>
    </row>
    <row r="270" spans="1:19" ht="15" x14ac:dyDescent="0.25">
      <c r="A270" s="34" t="s">
        <v>653</v>
      </c>
      <c r="B270" s="34">
        <f>SEARCH("PM",A270)</f>
        <v>11</v>
      </c>
      <c r="C270" s="34" t="e">
        <f>SEARCH("AM",A270)</f>
        <v>#VALUE!</v>
      </c>
      <c r="D270" s="34">
        <f>IFERROR(B270,C270)</f>
        <v>11</v>
      </c>
      <c r="E270" s="34" t="str">
        <f>IFERROR(MID(A270,D270-5,1)," ")</f>
        <v xml:space="preserve"> </v>
      </c>
      <c r="F270" s="34" t="str">
        <f>MID(A270,IF(E270="1",D270-5,D270-4),IF(E270="1",7,6))</f>
        <v>5:18PM</v>
      </c>
      <c r="G270" s="34" t="str">
        <f>TRIM(SUBSTITUTE(A270,TEXT(M270,"h:mmAM/PM"),""))</f>
        <v>B:I:B 9/Nov</v>
      </c>
      <c r="H270" s="34" t="b">
        <f>OR(LEFT(G270,1)="Y",LEFT(G270,1)="B",LEFT(G270,1)="R")</f>
        <v>1</v>
      </c>
      <c r="I270" s="34" t="str">
        <f>IF(H270,LEFT(G270,FIND(" ",G270)-1),MID(G270,FIND(" ",G270)+1,9))</f>
        <v>B:I:B</v>
      </c>
      <c r="J270" s="34" t="str">
        <f>TRIM(SUBSTITUTE(G270,I270,""))</f>
        <v>9/Nov</v>
      </c>
      <c r="K270" s="34">
        <f>LEFT(J270,2-ISERROR(1*MID(J270,2,1)))*1</f>
        <v>9</v>
      </c>
      <c r="L270" s="34" t="str">
        <f>IF(LEN(I270)=3,I270,LEFT(I270,1)&amp;MID(I270,3,1)&amp;RIGHT(I270,1))</f>
        <v>BIB</v>
      </c>
      <c r="M270" s="42">
        <f>TIMEVALUE(SUBSTITUTE(SUBSTITUTE(F270,"P"," P"),"A"," A"))</f>
        <v>0.72083333333333333</v>
      </c>
      <c r="N270" s="34">
        <f t="shared" si="23"/>
        <v>23</v>
      </c>
      <c r="O270" s="34" t="str">
        <f t="shared" si="24"/>
        <v>BIB23</v>
      </c>
      <c r="P270" s="44">
        <f>INDEX(Workings!$R$14:$R$853,MATCH(O270,Workings!$U$14:$U$853,0))</f>
        <v>0.71944444444444478</v>
      </c>
      <c r="Q270" s="34">
        <f t="shared" si="25"/>
        <v>2</v>
      </c>
      <c r="S270"/>
    </row>
    <row r="271" spans="1:19" ht="15" x14ac:dyDescent="0.25">
      <c r="A271" s="34" t="s">
        <v>2439</v>
      </c>
      <c r="B271" s="34">
        <f>SEARCH("PM",A271)</f>
        <v>5</v>
      </c>
      <c r="C271" s="34" t="e">
        <f>SEARCH("AM",A271)</f>
        <v>#VALUE!</v>
      </c>
      <c r="D271" s="34">
        <f>IFERROR(B271,C271)</f>
        <v>5</v>
      </c>
      <c r="E271" s="34" t="str">
        <f>IFERROR(MID(A271,D271-5,1)," ")</f>
        <v xml:space="preserve"> </v>
      </c>
      <c r="F271" s="34" t="str">
        <f>MID(A271,IF(E271="1",D271-5,D271-4),IF(E271="1",7,6))</f>
        <v>6:00PM</v>
      </c>
      <c r="G271" s="34" t="str">
        <f>TRIM(SUBSTITUTE(A271,TEXT(M271,"h:mmAM/PM"),""))</f>
        <v>BIB 9-Nov</v>
      </c>
      <c r="H271" s="34" t="b">
        <f>OR(LEFT(G271,1)="Y",LEFT(G271,1)="B",LEFT(G271,1)="R")</f>
        <v>1</v>
      </c>
      <c r="I271" s="34" t="str">
        <f>IF(H271,LEFT(G271,FIND(" ",G271)-1),MID(G271,FIND(" ",G271)+1,9))</f>
        <v>BIB</v>
      </c>
      <c r="J271" s="34" t="str">
        <f>TRIM(SUBSTITUTE(G271,I271,""))</f>
        <v>9-Nov</v>
      </c>
      <c r="K271" s="34">
        <f>LEFT(J271,2-ISERROR(1*MID(J271,2,1)))*1</f>
        <v>9</v>
      </c>
      <c r="L271" s="34" t="str">
        <f>IF(LEN(I271)=3,I271,LEFT(I271,1)&amp;MID(I271,3,1)&amp;RIGHT(I271,1))</f>
        <v>BIB</v>
      </c>
      <c r="M271" s="42">
        <f>TIMEVALUE(SUBSTITUTE(SUBSTITUTE(F271,"P"," P"),"A"," A"))</f>
        <v>0.75</v>
      </c>
      <c r="N271" s="34">
        <f t="shared" si="23"/>
        <v>24</v>
      </c>
      <c r="O271" s="34" t="str">
        <f t="shared" si="24"/>
        <v>BIB24</v>
      </c>
      <c r="P271" s="44">
        <f>INDEX(Workings!$R$14:$R$853,MATCH(O271,Workings!$U$14:$U$853,0))</f>
        <v>0.74722222222222257</v>
      </c>
      <c r="Q271" s="34">
        <f t="shared" si="25"/>
        <v>4</v>
      </c>
      <c r="S271"/>
    </row>
    <row r="272" spans="1:19" ht="15" x14ac:dyDescent="0.25">
      <c r="A272" s="34" t="s">
        <v>1978</v>
      </c>
      <c r="B272" s="34">
        <f>SEARCH("PM",A272)</f>
        <v>17</v>
      </c>
      <c r="C272" s="34" t="e">
        <f>SEARCH("AM",A272)</f>
        <v>#VALUE!</v>
      </c>
      <c r="D272" s="34">
        <f>IFERROR(B272,C272)</f>
        <v>17</v>
      </c>
      <c r="E272" s="34" t="str">
        <f>IFERROR(MID(A272,D272-5,1)," ")</f>
        <v xml:space="preserve"> </v>
      </c>
      <c r="F272" s="34" t="str">
        <f>MID(A272,IF(E272="1",D272-5,D272-4),IF(E272="1",7,6))</f>
        <v>6:34PM</v>
      </c>
      <c r="G272" s="34" t="str">
        <f>TRIM(SUBSTITUTE(A272,TEXT(M272,"h:mmAM/PM"),""))</f>
        <v>9/Nov B/I/B</v>
      </c>
      <c r="H272" s="34" t="b">
        <f>OR(LEFT(G272,1)="Y",LEFT(G272,1)="B",LEFT(G272,1)="R")</f>
        <v>0</v>
      </c>
      <c r="I272" s="34" t="str">
        <f>IF(H272,LEFT(G272,FIND(" ",G272)-1),MID(G272,FIND(" ",G272)+1,9))</f>
        <v>B/I/B</v>
      </c>
      <c r="J272" s="34" t="str">
        <f>TRIM(SUBSTITUTE(G272,I272,""))</f>
        <v>9/Nov</v>
      </c>
      <c r="K272" s="34">
        <f>LEFT(J272,2-ISERROR(1*MID(J272,2,1)))*1</f>
        <v>9</v>
      </c>
      <c r="L272" s="34" t="str">
        <f>IF(LEN(I272)=3,I272,LEFT(I272,1)&amp;MID(I272,3,1)&amp;RIGHT(I272,1))</f>
        <v>BIB</v>
      </c>
      <c r="M272" s="42">
        <f>TIMEVALUE(SUBSTITUTE(SUBSTITUTE(F272,"P"," P"),"A"," A"))</f>
        <v>0.77361111111111114</v>
      </c>
      <c r="N272" s="34">
        <f t="shared" si="23"/>
        <v>25</v>
      </c>
      <c r="O272" s="34" t="str">
        <f t="shared" si="24"/>
        <v>BIB25</v>
      </c>
      <c r="P272" s="44">
        <f>INDEX(Workings!$R$14:$R$853,MATCH(O272,Workings!$U$14:$U$853,0))</f>
        <v>0.77500000000000036</v>
      </c>
      <c r="Q272" s="34">
        <f t="shared" si="25"/>
        <v>-2</v>
      </c>
      <c r="S272"/>
    </row>
    <row r="273" spans="1:19" ht="15" x14ac:dyDescent="0.25">
      <c r="A273" s="34" t="s">
        <v>1681</v>
      </c>
      <c r="B273" s="34">
        <f>SEARCH("PM",A273)</f>
        <v>11</v>
      </c>
      <c r="C273" s="34" t="e">
        <f>SEARCH("AM",A273)</f>
        <v>#VALUE!</v>
      </c>
      <c r="D273" s="34">
        <f>IFERROR(B273,C273)</f>
        <v>11</v>
      </c>
      <c r="E273" s="34" t="str">
        <f>IFERROR(MID(A273,D273-5,1)," ")</f>
        <v xml:space="preserve"> </v>
      </c>
      <c r="F273" s="34" t="str">
        <f>MID(A273,IF(E273="1",D273-5,D273-4),IF(E273="1",7,6))</f>
        <v>7:23PM</v>
      </c>
      <c r="G273" s="34" t="str">
        <f>TRIM(SUBSTITUTE(A273,TEXT(M273,"h:mmAM/PM"),""))</f>
        <v>9-Nov B:I:B</v>
      </c>
      <c r="H273" s="34" t="b">
        <f>OR(LEFT(G273,1)="Y",LEFT(G273,1)="B",LEFT(G273,1)="R")</f>
        <v>0</v>
      </c>
      <c r="I273" s="34" t="str">
        <f>IF(H273,LEFT(G273,FIND(" ",G273)-1),MID(G273,FIND(" ",G273)+1,9))</f>
        <v>B:I:B</v>
      </c>
      <c r="J273" s="34" t="str">
        <f>TRIM(SUBSTITUTE(G273,I273,""))</f>
        <v>9-Nov</v>
      </c>
      <c r="K273" s="34">
        <f>LEFT(J273,2-ISERROR(1*MID(J273,2,1)))*1</f>
        <v>9</v>
      </c>
      <c r="L273" s="34" t="str">
        <f>IF(LEN(I273)=3,I273,LEFT(I273,1)&amp;MID(I273,3,1)&amp;RIGHT(I273,1))</f>
        <v>BIB</v>
      </c>
      <c r="M273" s="42">
        <f>TIMEVALUE(SUBSTITUTE(SUBSTITUTE(F273,"P"," P"),"A"," A"))</f>
        <v>0.80763888888888891</v>
      </c>
      <c r="N273" s="34">
        <f t="shared" si="23"/>
        <v>26</v>
      </c>
      <c r="O273" s="34" t="str">
        <f t="shared" si="24"/>
        <v>BIB26</v>
      </c>
      <c r="P273" s="44">
        <f>INDEX(Workings!$R$14:$R$853,MATCH(O273,Workings!$U$14:$U$853,0))</f>
        <v>0.80277777777777815</v>
      </c>
      <c r="Q273" s="34">
        <f t="shared" si="25"/>
        <v>7</v>
      </c>
      <c r="S273"/>
    </row>
    <row r="274" spans="1:19" ht="15" x14ac:dyDescent="0.25">
      <c r="A274" s="34" t="s">
        <v>1197</v>
      </c>
      <c r="B274" s="34">
        <f>SEARCH("PM",A274)</f>
        <v>11</v>
      </c>
      <c r="C274" s="34" t="e">
        <f>SEARCH("AM",A274)</f>
        <v>#VALUE!</v>
      </c>
      <c r="D274" s="34">
        <f>IFERROR(B274,C274)</f>
        <v>11</v>
      </c>
      <c r="E274" s="34" t="str">
        <f>IFERROR(MID(A274,D274-5,1)," ")</f>
        <v xml:space="preserve"> </v>
      </c>
      <c r="F274" s="34" t="str">
        <f>MID(A274,IF(E274="1",D274-5,D274-4),IF(E274="1",7,6))</f>
        <v>8:26PM</v>
      </c>
      <c r="G274" s="34" t="str">
        <f>TRIM(SUBSTITUTE(A274,TEXT(M274,"h:mmAM/PM"),""))</f>
        <v>9/Nov BIB</v>
      </c>
      <c r="H274" s="34" t="b">
        <f>OR(LEFT(G274,1)="Y",LEFT(G274,1)="B",LEFT(G274,1)="R")</f>
        <v>0</v>
      </c>
      <c r="I274" s="34" t="str">
        <f>IF(H274,LEFT(G274,FIND(" ",G274)-1),MID(G274,FIND(" ",G274)+1,9))</f>
        <v>BIB</v>
      </c>
      <c r="J274" s="34" t="str">
        <f>TRIM(SUBSTITUTE(G274,I274,""))</f>
        <v>9/Nov</v>
      </c>
      <c r="K274" s="34">
        <f>LEFT(J274,2-ISERROR(1*MID(J274,2,1)))*1</f>
        <v>9</v>
      </c>
      <c r="L274" s="34" t="str">
        <f>IF(LEN(I274)=3,I274,LEFT(I274,1)&amp;MID(I274,3,1)&amp;RIGHT(I274,1))</f>
        <v>BIB</v>
      </c>
      <c r="M274" s="42">
        <f>TIMEVALUE(SUBSTITUTE(SUBSTITUTE(F274,"P"," P"),"A"," A"))</f>
        <v>0.85138888888888886</v>
      </c>
      <c r="N274" s="34">
        <f t="shared" si="23"/>
        <v>27</v>
      </c>
      <c r="O274" s="34" t="str">
        <f t="shared" si="24"/>
        <v>BIB27</v>
      </c>
      <c r="P274" s="44">
        <f>INDEX(Workings!$R$14:$R$853,MATCH(O274,Workings!$U$14:$U$853,0))</f>
        <v>0.84444444444444478</v>
      </c>
      <c r="Q274" s="34">
        <f t="shared" si="25"/>
        <v>10</v>
      </c>
      <c r="S274"/>
    </row>
    <row r="275" spans="1:19" ht="15" x14ac:dyDescent="0.25">
      <c r="A275" s="34" t="s">
        <v>2393</v>
      </c>
      <c r="B275" s="34">
        <f>SEARCH("PM",A275)</f>
        <v>9</v>
      </c>
      <c r="C275" s="34" t="e">
        <f>SEARCH("AM",A275)</f>
        <v>#VALUE!</v>
      </c>
      <c r="D275" s="34">
        <f>IFERROR(B275,C275)</f>
        <v>9</v>
      </c>
      <c r="E275" s="34" t="str">
        <f>IFERROR(MID(A275,D275-5,1)," ")</f>
        <v xml:space="preserve"> </v>
      </c>
      <c r="F275" s="34" t="str">
        <f>MID(A275,IF(E275="1",D275-5,D275-4),IF(E275="1",7,6))</f>
        <v>9:20PM</v>
      </c>
      <c r="G275" s="34" t="str">
        <f>TRIM(SUBSTITUTE(A275,TEXT(M275,"h:mmAM/PM"),""))</f>
        <v>BIB 9-Nov</v>
      </c>
      <c r="H275" s="34" t="b">
        <f>OR(LEFT(G275,1)="Y",LEFT(G275,1)="B",LEFT(G275,1)="R")</f>
        <v>1</v>
      </c>
      <c r="I275" s="34" t="str">
        <f>IF(H275,LEFT(G275,FIND(" ",G275)-1),MID(G275,FIND(" ",G275)+1,9))</f>
        <v>BIB</v>
      </c>
      <c r="J275" s="34" t="str">
        <f>TRIM(SUBSTITUTE(G275,I275,""))</f>
        <v>9-Nov</v>
      </c>
      <c r="K275" s="34">
        <f>LEFT(J275,2-ISERROR(1*MID(J275,2,1)))*1</f>
        <v>9</v>
      </c>
      <c r="L275" s="34" t="str">
        <f>IF(LEN(I275)=3,I275,LEFT(I275,1)&amp;MID(I275,3,1)&amp;RIGHT(I275,1))</f>
        <v>BIB</v>
      </c>
      <c r="M275" s="42">
        <f>TIMEVALUE(SUBSTITUTE(SUBSTITUTE(F275,"P"," P"),"A"," A"))</f>
        <v>0.88888888888888884</v>
      </c>
      <c r="N275" s="34">
        <f t="shared" si="23"/>
        <v>28</v>
      </c>
      <c r="O275" s="34" t="str">
        <f t="shared" si="24"/>
        <v>BIB28</v>
      </c>
      <c r="P275" s="44">
        <f>INDEX(Workings!$R$14:$R$853,MATCH(O275,Workings!$U$14:$U$853,0))</f>
        <v>0.8861111111111114</v>
      </c>
      <c r="Q275" s="34">
        <f t="shared" si="25"/>
        <v>4</v>
      </c>
      <c r="S275"/>
    </row>
    <row r="276" spans="1:19" ht="15" x14ac:dyDescent="0.25">
      <c r="A276" s="34" t="s">
        <v>3851</v>
      </c>
      <c r="B276" s="34">
        <f>SEARCH("PM",A276)</f>
        <v>10</v>
      </c>
      <c r="C276" s="34" t="e">
        <f>SEARCH("AM",A276)</f>
        <v>#VALUE!</v>
      </c>
      <c r="D276" s="34">
        <f>IFERROR(B276,C276)</f>
        <v>10</v>
      </c>
      <c r="E276" s="34" t="str">
        <f>IFERROR(MID(A276,D276-5,1)," ")</f>
        <v>1</v>
      </c>
      <c r="F276" s="34" t="str">
        <f>MID(A276,IF(E276="1",D276-5,D276-4),IF(E276="1",7,6))</f>
        <v>10:20PM</v>
      </c>
      <c r="G276" s="34" t="str">
        <f>TRIM(SUBSTITUTE(A276,TEXT(M276,"h:mmAM/PM"),""))</f>
        <v>BIB 9/Nov</v>
      </c>
      <c r="H276" s="34" t="b">
        <f>OR(LEFT(G276,1)="Y",LEFT(G276,1)="B",LEFT(G276,1)="R")</f>
        <v>1</v>
      </c>
      <c r="I276" s="34" t="str">
        <f>IF(H276,LEFT(G276,FIND(" ",G276)-1),MID(G276,FIND(" ",G276)+1,9))</f>
        <v>BIB</v>
      </c>
      <c r="J276" s="34" t="str">
        <f>TRIM(SUBSTITUTE(G276,I276,""))</f>
        <v>9/Nov</v>
      </c>
      <c r="K276" s="34">
        <f>LEFT(J276,2-ISERROR(1*MID(J276,2,1)))*1</f>
        <v>9</v>
      </c>
      <c r="L276" s="34" t="str">
        <f>IF(LEN(I276)=3,I276,LEFT(I276,1)&amp;MID(I276,3,1)&amp;RIGHT(I276,1))</f>
        <v>BIB</v>
      </c>
      <c r="M276" s="42">
        <f>TIMEVALUE(SUBSTITUTE(SUBSTITUTE(F276,"P"," P"),"A"," A"))</f>
        <v>0.93055555555555547</v>
      </c>
      <c r="N276" s="34">
        <f t="shared" si="23"/>
        <v>29</v>
      </c>
      <c r="O276" s="34" t="str">
        <f t="shared" si="24"/>
        <v>BIB29</v>
      </c>
      <c r="P276" s="44">
        <f>INDEX(Workings!$R$14:$R$853,MATCH(O276,Workings!$U$14:$U$853,0))</f>
        <v>0.92777777777777803</v>
      </c>
      <c r="Q276" s="34">
        <f t="shared" si="25"/>
        <v>4</v>
      </c>
      <c r="S276"/>
    </row>
    <row r="277" spans="1:19" ht="15" x14ac:dyDescent="0.25">
      <c r="A277" s="34" t="s">
        <v>2818</v>
      </c>
      <c r="B277" s="34">
        <f>SEARCH("PM",A277)</f>
        <v>12</v>
      </c>
      <c r="C277" s="34" t="e">
        <f>SEARCH("AM",A277)</f>
        <v>#VALUE!</v>
      </c>
      <c r="D277" s="34">
        <f>IFERROR(B277,C277)</f>
        <v>12</v>
      </c>
      <c r="E277" s="34" t="str">
        <f>IFERROR(MID(A277,D277-5,1)," ")</f>
        <v>1</v>
      </c>
      <c r="F277" s="34" t="str">
        <f>MID(A277,IF(E277="1",D277-5,D277-4),IF(E277="1",7,6))</f>
        <v>11:21PM</v>
      </c>
      <c r="G277" s="34" t="str">
        <f>TRIM(SUBSTITUTE(A277,TEXT(M277,"h:mmAM/PM"),""))</f>
        <v>9-Nov BIB</v>
      </c>
      <c r="H277" s="34" t="b">
        <f>OR(LEFT(G277,1)="Y",LEFT(G277,1)="B",LEFT(G277,1)="R")</f>
        <v>0</v>
      </c>
      <c r="I277" s="34" t="str">
        <f>IF(H277,LEFT(G277,FIND(" ",G277)-1),MID(G277,FIND(" ",G277)+1,9))</f>
        <v>BIB</v>
      </c>
      <c r="J277" s="34" t="str">
        <f>TRIM(SUBSTITUTE(G277,I277,""))</f>
        <v>9-Nov</v>
      </c>
      <c r="K277" s="34">
        <f>LEFT(J277,2-ISERROR(1*MID(J277,2,1)))*1</f>
        <v>9</v>
      </c>
      <c r="L277" s="34" t="str">
        <f>IF(LEN(I277)=3,I277,LEFT(I277,1)&amp;MID(I277,3,1)&amp;RIGHT(I277,1))</f>
        <v>BIB</v>
      </c>
      <c r="M277" s="42">
        <f>TIMEVALUE(SUBSTITUTE(SUBSTITUTE(F277,"P"," P"),"A"," A"))</f>
        <v>0.97291666666666676</v>
      </c>
      <c r="N277" s="34">
        <f t="shared" si="23"/>
        <v>30</v>
      </c>
      <c r="O277" s="34" t="str">
        <f t="shared" si="24"/>
        <v>BIB30</v>
      </c>
      <c r="P277" s="44">
        <f>INDEX(Workings!$R$14:$R$853,MATCH(O277,Workings!$U$14:$U$853,0))</f>
        <v>0.96944444444444466</v>
      </c>
      <c r="Q277" s="34">
        <f t="shared" si="25"/>
        <v>5</v>
      </c>
      <c r="S277"/>
    </row>
    <row r="278" spans="1:19" ht="15" x14ac:dyDescent="0.25">
      <c r="A278" s="34" t="s">
        <v>1824</v>
      </c>
      <c r="B278" s="34" t="e">
        <f>SEARCH("PM",A278)</f>
        <v>#VALUE!</v>
      </c>
      <c r="C278" s="34">
        <f>SEARCH("AM",A278)</f>
        <v>12</v>
      </c>
      <c r="D278" s="34">
        <f>IFERROR(B278,C278)</f>
        <v>12</v>
      </c>
      <c r="E278" s="34" t="str">
        <f>IFERROR(MID(A278,D278-5,1)," ")</f>
        <v xml:space="preserve"> </v>
      </c>
      <c r="F278" s="34" t="str">
        <f>MID(A278,IF(E278="1",D278-5,D278-4),IF(E278="1",7,6))</f>
        <v>7:21AM</v>
      </c>
      <c r="G278" s="34" t="str">
        <f>TRIM(SUBSTITUTE(A278,TEXT(M278,"h:mmAM/PM"),""))</f>
        <v>10/Nov B/I/B</v>
      </c>
      <c r="H278" s="34" t="b">
        <f>OR(LEFT(G278,1)="Y",LEFT(G278,1)="B",LEFT(G278,1)="R")</f>
        <v>0</v>
      </c>
      <c r="I278" s="34" t="str">
        <f>IF(H278,LEFT(G278,FIND(" ",G278)-1),MID(G278,FIND(" ",G278)+1,9))</f>
        <v>B/I/B</v>
      </c>
      <c r="J278" s="34" t="str">
        <f>TRIM(SUBSTITUTE(G278,I278,""))</f>
        <v>10/Nov</v>
      </c>
      <c r="K278" s="34">
        <f>LEFT(J278,2-ISERROR(1*MID(J278,2,1)))*1</f>
        <v>10</v>
      </c>
      <c r="L278" s="34" t="str">
        <f>IF(LEN(I278)=3,I278,LEFT(I278,1)&amp;MID(I278,3,1)&amp;RIGHT(I278,1))</f>
        <v>BIB</v>
      </c>
      <c r="M278" s="42">
        <f>TIMEVALUE(SUBSTITUTE(SUBSTITUTE(F278,"P"," P"),"A"," A"))</f>
        <v>0.30624999999999997</v>
      </c>
      <c r="N278" s="34">
        <f t="shared" si="23"/>
        <v>1</v>
      </c>
      <c r="O278" s="34" t="str">
        <f t="shared" si="24"/>
        <v>BIB1</v>
      </c>
      <c r="P278" s="44">
        <f>INDEX(Workings!$R$14:$R$853,MATCH(O278,Workings!$U$14:$U$853,0))</f>
        <v>0.30277777777777781</v>
      </c>
      <c r="Q278" s="34">
        <f t="shared" si="25"/>
        <v>5</v>
      </c>
      <c r="S278"/>
    </row>
    <row r="279" spans="1:19" ht="15" x14ac:dyDescent="0.25">
      <c r="A279" s="34" t="s">
        <v>2864</v>
      </c>
      <c r="B279" s="34" t="e">
        <f>SEARCH("PM",A279)</f>
        <v>#VALUE!</v>
      </c>
      <c r="C279" s="34">
        <f>SEARCH("AM",A279)</f>
        <v>5</v>
      </c>
      <c r="D279" s="34">
        <f>IFERROR(B279,C279)</f>
        <v>5</v>
      </c>
      <c r="E279" s="34" t="str">
        <f>IFERROR(MID(A279,D279-5,1)," ")</f>
        <v xml:space="preserve"> </v>
      </c>
      <c r="F279" s="34" t="str">
        <f>MID(A279,IF(E279="1",D279-5,D279-4),IF(E279="1",7,6))</f>
        <v>7:46AM</v>
      </c>
      <c r="G279" s="34" t="str">
        <f>TRIM(SUBSTITUTE(A279,TEXT(M279,"h:mmAM/PM"),""))</f>
        <v>B-I-B 10-Nov</v>
      </c>
      <c r="H279" s="34" t="b">
        <f>OR(LEFT(G279,1)="Y",LEFT(G279,1)="B",LEFT(G279,1)="R")</f>
        <v>1</v>
      </c>
      <c r="I279" s="34" t="str">
        <f>IF(H279,LEFT(G279,FIND(" ",G279)-1),MID(G279,FIND(" ",G279)+1,9))</f>
        <v>B-I-B</v>
      </c>
      <c r="J279" s="34" t="str">
        <f>TRIM(SUBSTITUTE(G279,I279,""))</f>
        <v>10-Nov</v>
      </c>
      <c r="K279" s="34">
        <f>LEFT(J279,2-ISERROR(1*MID(J279,2,1)))*1</f>
        <v>10</v>
      </c>
      <c r="L279" s="34" t="str">
        <f>IF(LEN(I279)=3,I279,LEFT(I279,1)&amp;MID(I279,3,1)&amp;RIGHT(I279,1))</f>
        <v>BIB</v>
      </c>
      <c r="M279" s="42">
        <f>TIMEVALUE(SUBSTITUTE(SUBSTITUTE(F279,"P"," P"),"A"," A"))</f>
        <v>0.32361111111111113</v>
      </c>
      <c r="N279" s="34">
        <f t="shared" si="23"/>
        <v>2</v>
      </c>
      <c r="O279" s="34" t="str">
        <f t="shared" si="24"/>
        <v>BIB2</v>
      </c>
      <c r="P279" s="44">
        <f>INDEX(Workings!$R$14:$R$853,MATCH(O279,Workings!$U$14:$U$853,0))</f>
        <v>0.31666666666666671</v>
      </c>
      <c r="Q279" s="34">
        <f t="shared" si="25"/>
        <v>10</v>
      </c>
      <c r="S279"/>
    </row>
    <row r="280" spans="1:19" ht="15" x14ac:dyDescent="0.25">
      <c r="A280" s="34" t="s">
        <v>3390</v>
      </c>
      <c r="B280" s="34" t="e">
        <f>SEARCH("PM",A280)</f>
        <v>#VALUE!</v>
      </c>
      <c r="C280" s="34">
        <f>SEARCH("AM",A280)</f>
        <v>5</v>
      </c>
      <c r="D280" s="34">
        <f>IFERROR(B280,C280)</f>
        <v>5</v>
      </c>
      <c r="E280" s="34" t="str">
        <f>IFERROR(MID(A280,D280-5,1)," ")</f>
        <v xml:space="preserve"> </v>
      </c>
      <c r="F280" s="34" t="str">
        <f>MID(A280,IF(E280="1",D280-5,D280-4),IF(E280="1",7,6))</f>
        <v>8:04AM</v>
      </c>
      <c r="G280" s="34" t="str">
        <f>TRIM(SUBSTITUTE(A280,TEXT(M280,"h:mmAM/PM"),""))</f>
        <v>B/I/B 10-Nov</v>
      </c>
      <c r="H280" s="34" t="b">
        <f>OR(LEFT(G280,1)="Y",LEFT(G280,1)="B",LEFT(G280,1)="R")</f>
        <v>1</v>
      </c>
      <c r="I280" s="34" t="str">
        <f>IF(H280,LEFT(G280,FIND(" ",G280)-1),MID(G280,FIND(" ",G280)+1,9))</f>
        <v>B/I/B</v>
      </c>
      <c r="J280" s="34" t="str">
        <f>TRIM(SUBSTITUTE(G280,I280,""))</f>
        <v>10-Nov</v>
      </c>
      <c r="K280" s="34">
        <f>LEFT(J280,2-ISERROR(1*MID(J280,2,1)))*1</f>
        <v>10</v>
      </c>
      <c r="L280" s="34" t="str">
        <f>IF(LEN(I280)=3,I280,LEFT(I280,1)&amp;MID(I280,3,1)&amp;RIGHT(I280,1))</f>
        <v>BIB</v>
      </c>
      <c r="M280" s="42">
        <f>TIMEVALUE(SUBSTITUTE(SUBSTITUTE(F280,"P"," P"),"A"," A"))</f>
        <v>0.33611111111111108</v>
      </c>
      <c r="N280" s="34">
        <f t="shared" si="23"/>
        <v>3</v>
      </c>
      <c r="O280" s="34" t="str">
        <f t="shared" si="24"/>
        <v>BIB3</v>
      </c>
      <c r="P280" s="44">
        <f>INDEX(Workings!$R$14:$R$853,MATCH(O280,Workings!$U$14:$U$853,0))</f>
        <v>0.3305555555555556</v>
      </c>
      <c r="Q280" s="34">
        <f t="shared" si="25"/>
        <v>8</v>
      </c>
      <c r="S280"/>
    </row>
    <row r="281" spans="1:19" ht="15" x14ac:dyDescent="0.25">
      <c r="A281" s="34" t="s">
        <v>3689</v>
      </c>
      <c r="B281" s="34" t="e">
        <f>SEARCH("PM",A281)</f>
        <v>#VALUE!</v>
      </c>
      <c r="C281" s="34">
        <f>SEARCH("AM",A281)</f>
        <v>5</v>
      </c>
      <c r="D281" s="34">
        <f>IFERROR(B281,C281)</f>
        <v>5</v>
      </c>
      <c r="E281" s="34" t="str">
        <f>IFERROR(MID(A281,D281-5,1)," ")</f>
        <v xml:space="preserve"> </v>
      </c>
      <c r="F281" s="34" t="str">
        <f>MID(A281,IF(E281="1",D281-5,D281-4),IF(E281="1",7,6))</f>
        <v>8:22AM</v>
      </c>
      <c r="G281" s="34" t="str">
        <f>TRIM(SUBSTITUTE(A281,TEXT(M281,"h:mmAM/PM"),""))</f>
        <v>BIB 10/Nov</v>
      </c>
      <c r="H281" s="34" t="b">
        <f>OR(LEFT(G281,1)="Y",LEFT(G281,1)="B",LEFT(G281,1)="R")</f>
        <v>1</v>
      </c>
      <c r="I281" s="34" t="str">
        <f>IF(H281,LEFT(G281,FIND(" ",G281)-1),MID(G281,FIND(" ",G281)+1,9))</f>
        <v>BIB</v>
      </c>
      <c r="J281" s="34" t="str">
        <f>TRIM(SUBSTITUTE(G281,I281,""))</f>
        <v>10/Nov</v>
      </c>
      <c r="K281" s="34">
        <f>LEFT(J281,2-ISERROR(1*MID(J281,2,1)))*1</f>
        <v>10</v>
      </c>
      <c r="L281" s="34" t="str">
        <f>IF(LEN(I281)=3,I281,LEFT(I281,1)&amp;MID(I281,3,1)&amp;RIGHT(I281,1))</f>
        <v>BIB</v>
      </c>
      <c r="M281" s="42">
        <f>TIMEVALUE(SUBSTITUTE(SUBSTITUTE(F281,"P"," P"),"A"," A"))</f>
        <v>0.34861111111111115</v>
      </c>
      <c r="N281" s="34">
        <f t="shared" si="23"/>
        <v>4</v>
      </c>
      <c r="O281" s="34" t="str">
        <f t="shared" si="24"/>
        <v>BIB4</v>
      </c>
      <c r="P281" s="44">
        <f>INDEX(Workings!$R$14:$R$853,MATCH(O281,Workings!$U$14:$U$853,0))</f>
        <v>0.3444444444444445</v>
      </c>
      <c r="Q281" s="34">
        <f t="shared" si="25"/>
        <v>6</v>
      </c>
      <c r="S281"/>
    </row>
    <row r="282" spans="1:19" ht="15" x14ac:dyDescent="0.25">
      <c r="A282" s="34" t="s">
        <v>650</v>
      </c>
      <c r="B282" s="34" t="e">
        <f>SEARCH("PM",A282)</f>
        <v>#VALUE!</v>
      </c>
      <c r="C282" s="34">
        <f>SEARCH("AM",A282)</f>
        <v>16</v>
      </c>
      <c r="D282" s="34">
        <f>IFERROR(B282,C282)</f>
        <v>16</v>
      </c>
      <c r="E282" s="34" t="str">
        <f>IFERROR(MID(A282,D282-5,1)," ")</f>
        <v xml:space="preserve"> </v>
      </c>
      <c r="F282" s="34" t="str">
        <f>MID(A282,IF(E282="1",D282-5,D282-4),IF(E282="1",7,6))</f>
        <v>8:35AM</v>
      </c>
      <c r="G282" s="34" t="str">
        <f>TRIM(SUBSTITUTE(A282,TEXT(M282,"h:mmAM/PM"),""))</f>
        <v>BIB 10-Nov</v>
      </c>
      <c r="H282" s="34" t="b">
        <f>OR(LEFT(G282,1)="Y",LEFT(G282,1)="B",LEFT(G282,1)="R")</f>
        <v>1</v>
      </c>
      <c r="I282" s="34" t="str">
        <f>IF(H282,LEFT(G282,FIND(" ",G282)-1),MID(G282,FIND(" ",G282)+1,9))</f>
        <v>BIB</v>
      </c>
      <c r="J282" s="34" t="str">
        <f>TRIM(SUBSTITUTE(G282,I282,""))</f>
        <v>10-Nov</v>
      </c>
      <c r="K282" s="34">
        <f>LEFT(J282,2-ISERROR(1*MID(J282,2,1)))*1</f>
        <v>10</v>
      </c>
      <c r="L282" s="34" t="str">
        <f>IF(LEN(I282)=3,I282,LEFT(I282,1)&amp;MID(I282,3,1)&amp;RIGHT(I282,1))</f>
        <v>BIB</v>
      </c>
      <c r="M282" s="42">
        <f>TIMEVALUE(SUBSTITUTE(SUBSTITUTE(F282,"P"," P"),"A"," A"))</f>
        <v>0.3576388888888889</v>
      </c>
      <c r="N282" s="34">
        <f t="shared" si="23"/>
        <v>5</v>
      </c>
      <c r="O282" s="34" t="str">
        <f t="shared" si="24"/>
        <v>BIB5</v>
      </c>
      <c r="P282" s="44">
        <f>INDEX(Workings!$R$14:$R$853,MATCH(O282,Workings!$U$14:$U$853,0))</f>
        <v>0.35833333333333339</v>
      </c>
      <c r="Q282" s="34">
        <f t="shared" si="25"/>
        <v>-1</v>
      </c>
      <c r="S282"/>
    </row>
    <row r="283" spans="1:19" ht="15" x14ac:dyDescent="0.25">
      <c r="A283" s="34" t="s">
        <v>2665</v>
      </c>
      <c r="B283" s="34" t="e">
        <f>SEARCH("PM",A283)</f>
        <v>#VALUE!</v>
      </c>
      <c r="C283" s="34">
        <f>SEARCH("AM",A283)</f>
        <v>9</v>
      </c>
      <c r="D283" s="34">
        <f>IFERROR(B283,C283)</f>
        <v>9</v>
      </c>
      <c r="E283" s="34" t="str">
        <f>IFERROR(MID(A283,D283-5,1)," ")</f>
        <v xml:space="preserve"> </v>
      </c>
      <c r="F283" s="34" t="str">
        <f>MID(A283,IF(E283="1",D283-5,D283-4),IF(E283="1",7,6))</f>
        <v>8:57AM</v>
      </c>
      <c r="G283" s="34" t="str">
        <f>TRIM(SUBSTITUTE(A283,TEXT(M283,"h:mmAM/PM"),""))</f>
        <v>BIB 10-Nov</v>
      </c>
      <c r="H283" s="34" t="b">
        <f>OR(LEFT(G283,1)="Y",LEFT(G283,1)="B",LEFT(G283,1)="R")</f>
        <v>1</v>
      </c>
      <c r="I283" s="34" t="str">
        <f>IF(H283,LEFT(G283,FIND(" ",G283)-1),MID(G283,FIND(" ",G283)+1,9))</f>
        <v>BIB</v>
      </c>
      <c r="J283" s="34" t="str">
        <f>TRIM(SUBSTITUTE(G283,I283,""))</f>
        <v>10-Nov</v>
      </c>
      <c r="K283" s="34">
        <f>LEFT(J283,2-ISERROR(1*MID(J283,2,1)))*1</f>
        <v>10</v>
      </c>
      <c r="L283" s="34" t="str">
        <f>IF(LEN(I283)=3,I283,LEFT(I283,1)&amp;MID(I283,3,1)&amp;RIGHT(I283,1))</f>
        <v>BIB</v>
      </c>
      <c r="M283" s="42">
        <f>TIMEVALUE(SUBSTITUTE(SUBSTITUTE(F283,"P"," P"),"A"," A"))</f>
        <v>0.37291666666666662</v>
      </c>
      <c r="N283" s="34">
        <f t="shared" si="23"/>
        <v>6</v>
      </c>
      <c r="O283" s="34" t="str">
        <f t="shared" si="24"/>
        <v>BIB6</v>
      </c>
      <c r="P283" s="44">
        <f>INDEX(Workings!$R$14:$R$853,MATCH(O283,Workings!$U$14:$U$853,0))</f>
        <v>0.37222222222222229</v>
      </c>
      <c r="Q283" s="34">
        <f t="shared" si="25"/>
        <v>1</v>
      </c>
      <c r="S283"/>
    </row>
    <row r="284" spans="1:19" ht="15" x14ac:dyDescent="0.25">
      <c r="A284" s="34" t="s">
        <v>617</v>
      </c>
      <c r="B284" s="34" t="e">
        <f>SEARCH("PM",A284)</f>
        <v>#VALUE!</v>
      </c>
      <c r="C284" s="34">
        <f>SEARCH("AM",A284)</f>
        <v>11</v>
      </c>
      <c r="D284" s="34">
        <f>IFERROR(B284,C284)</f>
        <v>11</v>
      </c>
      <c r="E284" s="34" t="str">
        <f>IFERROR(MID(A284,D284-5,1)," ")</f>
        <v xml:space="preserve"> </v>
      </c>
      <c r="F284" s="34" t="str">
        <f>MID(A284,IF(E284="1",D284-5,D284-4),IF(E284="1",7,6))</f>
        <v>9:15AM</v>
      </c>
      <c r="G284" s="34" t="str">
        <f>TRIM(SUBSTITUTE(A284,TEXT(M284,"h:mmAM/PM"),""))</f>
        <v>B:I:B 10-Nov</v>
      </c>
      <c r="H284" s="34" t="b">
        <f>OR(LEFT(G284,1)="Y",LEFT(G284,1)="B",LEFT(G284,1)="R")</f>
        <v>1</v>
      </c>
      <c r="I284" s="34" t="str">
        <f>IF(H284,LEFT(G284,FIND(" ",G284)-1),MID(G284,FIND(" ",G284)+1,9))</f>
        <v>B:I:B</v>
      </c>
      <c r="J284" s="34" t="str">
        <f>TRIM(SUBSTITUTE(G284,I284,""))</f>
        <v>10-Nov</v>
      </c>
      <c r="K284" s="34">
        <f>LEFT(J284,2-ISERROR(1*MID(J284,2,1)))*1</f>
        <v>10</v>
      </c>
      <c r="L284" s="34" t="str">
        <f>IF(LEN(I284)=3,I284,LEFT(I284,1)&amp;MID(I284,3,1)&amp;RIGHT(I284,1))</f>
        <v>BIB</v>
      </c>
      <c r="M284" s="42">
        <f>TIMEVALUE(SUBSTITUTE(SUBSTITUTE(F284,"P"," P"),"A"," A"))</f>
        <v>0.38541666666666669</v>
      </c>
      <c r="N284" s="34">
        <f t="shared" si="23"/>
        <v>7</v>
      </c>
      <c r="O284" s="34" t="str">
        <f t="shared" si="24"/>
        <v>BIB7</v>
      </c>
      <c r="P284" s="44">
        <f>INDEX(Workings!$R$14:$R$853,MATCH(O284,Workings!$U$14:$U$853,0))</f>
        <v>0.38611111111111118</v>
      </c>
      <c r="Q284" s="34">
        <f t="shared" si="25"/>
        <v>-1</v>
      </c>
      <c r="S284"/>
    </row>
    <row r="285" spans="1:19" ht="15" x14ac:dyDescent="0.25">
      <c r="A285" s="34" t="s">
        <v>3536</v>
      </c>
      <c r="B285" s="34" t="e">
        <f>SEARCH("PM",A285)</f>
        <v>#VALUE!</v>
      </c>
      <c r="C285" s="34">
        <f>SEARCH("AM",A285)</f>
        <v>11</v>
      </c>
      <c r="D285" s="34">
        <f>IFERROR(B285,C285)</f>
        <v>11</v>
      </c>
      <c r="E285" s="34" t="str">
        <f>IFERROR(MID(A285,D285-5,1)," ")</f>
        <v xml:space="preserve"> </v>
      </c>
      <c r="F285" s="34" t="str">
        <f>MID(A285,IF(E285="1",D285-5,D285-4),IF(E285="1",7,6))</f>
        <v>9:53AM</v>
      </c>
      <c r="G285" s="34" t="str">
        <f>TRIM(SUBSTITUTE(A285,TEXT(M285,"h:mmAM/PM"),""))</f>
        <v>B/I/B 10/Nov</v>
      </c>
      <c r="H285" s="34" t="b">
        <f>OR(LEFT(G285,1)="Y",LEFT(G285,1)="B",LEFT(G285,1)="R")</f>
        <v>1</v>
      </c>
      <c r="I285" s="34" t="str">
        <f>IF(H285,LEFT(G285,FIND(" ",G285)-1),MID(G285,FIND(" ",G285)+1,9))</f>
        <v>B/I/B</v>
      </c>
      <c r="J285" s="34" t="str">
        <f>TRIM(SUBSTITUTE(G285,I285,""))</f>
        <v>10/Nov</v>
      </c>
      <c r="K285" s="34">
        <f>LEFT(J285,2-ISERROR(1*MID(J285,2,1)))*1</f>
        <v>10</v>
      </c>
      <c r="L285" s="34" t="str">
        <f>IF(LEN(I285)=3,I285,LEFT(I285,1)&amp;MID(I285,3,1)&amp;RIGHT(I285,1))</f>
        <v>BIB</v>
      </c>
      <c r="M285" s="42">
        <f>TIMEVALUE(SUBSTITUTE(SUBSTITUTE(F285,"P"," P"),"A"," A"))</f>
        <v>0.41180555555555554</v>
      </c>
      <c r="N285" s="34">
        <f t="shared" si="23"/>
        <v>8</v>
      </c>
      <c r="O285" s="34" t="str">
        <f t="shared" si="24"/>
        <v>BIB8</v>
      </c>
      <c r="P285" s="44">
        <f>INDEX(Workings!$R$14:$R$853,MATCH(O285,Workings!$U$14:$U$853,0))</f>
        <v>0.4069444444444445</v>
      </c>
      <c r="Q285" s="34">
        <f t="shared" si="25"/>
        <v>7</v>
      </c>
      <c r="S285"/>
    </row>
    <row r="286" spans="1:19" ht="15" x14ac:dyDescent="0.25">
      <c r="A286" s="34" t="s">
        <v>4232</v>
      </c>
      <c r="B286" s="34" t="e">
        <f>SEARCH("PM",A286)</f>
        <v>#VALUE!</v>
      </c>
      <c r="C286" s="34">
        <f>SEARCH("AM",A286)</f>
        <v>10</v>
      </c>
      <c r="D286" s="34">
        <f>IFERROR(B286,C286)</f>
        <v>10</v>
      </c>
      <c r="E286" s="34" t="str">
        <f>IFERROR(MID(A286,D286-5,1)," ")</f>
        <v>1</v>
      </c>
      <c r="F286" s="34" t="str">
        <f>MID(A286,IF(E286="1",D286-5,D286-4),IF(E286="1",7,6))</f>
        <v>10:18AM</v>
      </c>
      <c r="G286" s="34" t="str">
        <f>TRIM(SUBSTITUTE(A286,TEXT(M286,"h:mmAM/PM"),""))</f>
        <v>BIB 10/Nov</v>
      </c>
      <c r="H286" s="34" t="b">
        <f>OR(LEFT(G286,1)="Y",LEFT(G286,1)="B",LEFT(G286,1)="R")</f>
        <v>1</v>
      </c>
      <c r="I286" s="34" t="str">
        <f>IF(H286,LEFT(G286,FIND(" ",G286)-1),MID(G286,FIND(" ",G286)+1,9))</f>
        <v>BIB</v>
      </c>
      <c r="J286" s="34" t="str">
        <f>TRIM(SUBSTITUTE(G286,I286,""))</f>
        <v>10/Nov</v>
      </c>
      <c r="K286" s="34">
        <f>LEFT(J286,2-ISERROR(1*MID(J286,2,1)))*1</f>
        <v>10</v>
      </c>
      <c r="L286" s="34" t="str">
        <f>IF(LEN(I286)=3,I286,LEFT(I286,1)&amp;MID(I286,3,1)&amp;RIGHT(I286,1))</f>
        <v>BIB</v>
      </c>
      <c r="M286" s="42">
        <f>TIMEVALUE(SUBSTITUTE(SUBSTITUTE(F286,"P"," P"),"A"," A"))</f>
        <v>0.4291666666666667</v>
      </c>
      <c r="N286" s="34">
        <f t="shared" si="23"/>
        <v>9</v>
      </c>
      <c r="O286" s="34" t="str">
        <f t="shared" si="24"/>
        <v>BIB9</v>
      </c>
      <c r="P286" s="44">
        <f>INDEX(Workings!$R$14:$R$853,MATCH(O286,Workings!$U$14:$U$853,0))</f>
        <v>0.42777777777777781</v>
      </c>
      <c r="Q286" s="34">
        <f t="shared" si="25"/>
        <v>2</v>
      </c>
      <c r="S286"/>
    </row>
    <row r="287" spans="1:19" ht="15" x14ac:dyDescent="0.25">
      <c r="A287" s="34" t="s">
        <v>1350</v>
      </c>
      <c r="B287" s="34" t="e">
        <f>SEARCH("PM",A287)</f>
        <v>#VALUE!</v>
      </c>
      <c r="C287" s="34">
        <f>SEARCH("AM",A287)</f>
        <v>12</v>
      </c>
      <c r="D287" s="34">
        <f>IFERROR(B287,C287)</f>
        <v>12</v>
      </c>
      <c r="E287" s="34" t="str">
        <f>IFERROR(MID(A287,D287-5,1)," ")</f>
        <v>1</v>
      </c>
      <c r="F287" s="34" t="str">
        <f>MID(A287,IF(E287="1",D287-5,D287-4),IF(E287="1",7,6))</f>
        <v>10:43AM</v>
      </c>
      <c r="G287" s="34" t="str">
        <f>TRIM(SUBSTITUTE(A287,TEXT(M287,"h:mmAM/PM"),""))</f>
        <v>B-I-B 10-Nov</v>
      </c>
      <c r="H287" s="34" t="b">
        <f>OR(LEFT(G287,1)="Y",LEFT(G287,1)="B",LEFT(G287,1)="R")</f>
        <v>1</v>
      </c>
      <c r="I287" s="34" t="str">
        <f>IF(H287,LEFT(G287,FIND(" ",G287)-1),MID(G287,FIND(" ",G287)+1,9))</f>
        <v>B-I-B</v>
      </c>
      <c r="J287" s="34" t="str">
        <f>TRIM(SUBSTITUTE(G287,I287,""))</f>
        <v>10-Nov</v>
      </c>
      <c r="K287" s="34">
        <f>LEFT(J287,2-ISERROR(1*MID(J287,2,1)))*1</f>
        <v>10</v>
      </c>
      <c r="L287" s="34" t="str">
        <f>IF(LEN(I287)=3,I287,LEFT(I287,1)&amp;MID(I287,3,1)&amp;RIGHT(I287,1))</f>
        <v>BIB</v>
      </c>
      <c r="M287" s="42">
        <f>TIMEVALUE(SUBSTITUTE(SUBSTITUTE(F287,"P"," P"),"A"," A"))</f>
        <v>0.4465277777777778</v>
      </c>
      <c r="N287" s="34">
        <f t="shared" si="23"/>
        <v>10</v>
      </c>
      <c r="O287" s="34" t="str">
        <f t="shared" si="24"/>
        <v>BIB10</v>
      </c>
      <c r="P287" s="44">
        <f>INDEX(Workings!$R$14:$R$853,MATCH(O287,Workings!$U$14:$U$853,0))</f>
        <v>0.44861111111111113</v>
      </c>
      <c r="Q287" s="34">
        <f t="shared" si="25"/>
        <v>-3</v>
      </c>
      <c r="S287"/>
    </row>
    <row r="288" spans="1:19" ht="15" x14ac:dyDescent="0.25">
      <c r="A288" s="34" t="s">
        <v>4034</v>
      </c>
      <c r="B288" s="34" t="e">
        <f>SEARCH("PM",A288)</f>
        <v>#VALUE!</v>
      </c>
      <c r="C288" s="34">
        <f>SEARCH("AM",A288)</f>
        <v>19</v>
      </c>
      <c r="D288" s="34">
        <f>IFERROR(B288,C288)</f>
        <v>19</v>
      </c>
      <c r="E288" s="34" t="str">
        <f>IFERROR(MID(A288,D288-5,1)," ")</f>
        <v>1</v>
      </c>
      <c r="F288" s="34" t="str">
        <f>MID(A288,IF(E288="1",D288-5,D288-4),IF(E288="1",7,6))</f>
        <v>11:16AM</v>
      </c>
      <c r="G288" s="34" t="str">
        <f>TRIM(SUBSTITUTE(A288,TEXT(M288,"h:mmAM/PM"),""))</f>
        <v>B-I-B 10-Nov</v>
      </c>
      <c r="H288" s="34" t="b">
        <f>OR(LEFT(G288,1)="Y",LEFT(G288,1)="B",LEFT(G288,1)="R")</f>
        <v>1</v>
      </c>
      <c r="I288" s="34" t="str">
        <f>IF(H288,LEFT(G288,FIND(" ",G288)-1),MID(G288,FIND(" ",G288)+1,9))</f>
        <v>B-I-B</v>
      </c>
      <c r="J288" s="34" t="str">
        <f>TRIM(SUBSTITUTE(G288,I288,""))</f>
        <v>10-Nov</v>
      </c>
      <c r="K288" s="34">
        <f>LEFT(J288,2-ISERROR(1*MID(J288,2,1)))*1</f>
        <v>10</v>
      </c>
      <c r="L288" s="34" t="str">
        <f>IF(LEN(I288)=3,I288,LEFT(I288,1)&amp;MID(I288,3,1)&amp;RIGHT(I288,1))</f>
        <v>BIB</v>
      </c>
      <c r="M288" s="42">
        <f>TIMEVALUE(SUBSTITUTE(SUBSTITUTE(F288,"P"," P"),"A"," A"))</f>
        <v>0.4694444444444445</v>
      </c>
      <c r="N288" s="34">
        <f t="shared" si="23"/>
        <v>11</v>
      </c>
      <c r="O288" s="34" t="str">
        <f t="shared" si="24"/>
        <v>BIB11</v>
      </c>
      <c r="P288" s="44">
        <f>INDEX(Workings!$R$14:$R$853,MATCH(O288,Workings!$U$14:$U$853,0))</f>
        <v>0.46944444444444444</v>
      </c>
      <c r="Q288" s="34">
        <f t="shared" si="25"/>
        <v>0</v>
      </c>
      <c r="S288"/>
    </row>
    <row r="289" spans="1:19" ht="15" x14ac:dyDescent="0.25">
      <c r="A289" s="34" t="s">
        <v>3382</v>
      </c>
      <c r="B289" s="34" t="e">
        <f>SEARCH("PM",A289)</f>
        <v>#VALUE!</v>
      </c>
      <c r="C289" s="34">
        <f>SEARCH("AM",A289)</f>
        <v>6</v>
      </c>
      <c r="D289" s="34">
        <f>IFERROR(B289,C289)</f>
        <v>6</v>
      </c>
      <c r="E289" s="34" t="str">
        <f>IFERROR(MID(A289,D289-5,1)," ")</f>
        <v>1</v>
      </c>
      <c r="F289" s="34" t="str">
        <f>MID(A289,IF(E289="1",D289-5,D289-4),IF(E289="1",7,6))</f>
        <v>11:50AM</v>
      </c>
      <c r="G289" s="34" t="str">
        <f>TRIM(SUBSTITUTE(A289,TEXT(M289,"h:mmAM/PM"),""))</f>
        <v>B:I:B 10/Nov</v>
      </c>
      <c r="H289" s="34" t="b">
        <f>OR(LEFT(G289,1)="Y",LEFT(G289,1)="B",LEFT(G289,1)="R")</f>
        <v>1</v>
      </c>
      <c r="I289" s="34" t="str">
        <f>IF(H289,LEFT(G289,FIND(" ",G289)-1),MID(G289,FIND(" ",G289)+1,9))</f>
        <v>B:I:B</v>
      </c>
      <c r="J289" s="34" t="str">
        <f>TRIM(SUBSTITUTE(G289,I289,""))</f>
        <v>10/Nov</v>
      </c>
      <c r="K289" s="34">
        <f>LEFT(J289,2-ISERROR(1*MID(J289,2,1)))*1</f>
        <v>10</v>
      </c>
      <c r="L289" s="34" t="str">
        <f>IF(LEN(I289)=3,I289,LEFT(I289,1)&amp;MID(I289,3,1)&amp;RIGHT(I289,1))</f>
        <v>BIB</v>
      </c>
      <c r="M289" s="42">
        <f>TIMEVALUE(SUBSTITUTE(SUBSTITUTE(F289,"P"," P"),"A"," A"))</f>
        <v>0.49305555555555558</v>
      </c>
      <c r="N289" s="34">
        <f t="shared" si="23"/>
        <v>12</v>
      </c>
      <c r="O289" s="34" t="str">
        <f t="shared" si="24"/>
        <v>BIB12</v>
      </c>
      <c r="P289" s="44">
        <f>INDEX(Workings!$R$14:$R$853,MATCH(O289,Workings!$U$14:$U$853,0))</f>
        <v>0.49027777777777776</v>
      </c>
      <c r="Q289" s="34">
        <f t="shared" si="25"/>
        <v>4</v>
      </c>
      <c r="S289"/>
    </row>
    <row r="290" spans="1:19" ht="15" x14ac:dyDescent="0.25">
      <c r="A290" s="34" t="s">
        <v>2347</v>
      </c>
      <c r="B290" s="34">
        <f>SEARCH("PM",A290)</f>
        <v>13</v>
      </c>
      <c r="C290" s="34" t="e">
        <f>SEARCH("AM",A290)</f>
        <v>#VALUE!</v>
      </c>
      <c r="D290" s="34">
        <f>IFERROR(B290,C290)</f>
        <v>13</v>
      </c>
      <c r="E290" s="34" t="str">
        <f>IFERROR(MID(A290,D290-5,1)," ")</f>
        <v>1</v>
      </c>
      <c r="F290" s="34" t="str">
        <f>MID(A290,IF(E290="1",D290-5,D290-4),IF(E290="1",7,6))</f>
        <v>12:13PM</v>
      </c>
      <c r="G290" s="34" t="str">
        <f>TRIM(SUBSTITUTE(A290,TEXT(M290,"h:mmAM/PM"),""))</f>
        <v>10/Nov BIB</v>
      </c>
      <c r="H290" s="34" t="b">
        <f>OR(LEFT(G290,1)="Y",LEFT(G290,1)="B",LEFT(G290,1)="R")</f>
        <v>0</v>
      </c>
      <c r="I290" s="34" t="str">
        <f>IF(H290,LEFT(G290,FIND(" ",G290)-1),MID(G290,FIND(" ",G290)+1,9))</f>
        <v>BIB</v>
      </c>
      <c r="J290" s="34" t="str">
        <f>TRIM(SUBSTITUTE(G290,I290,""))</f>
        <v>10/Nov</v>
      </c>
      <c r="K290" s="34">
        <f>LEFT(J290,2-ISERROR(1*MID(J290,2,1)))*1</f>
        <v>10</v>
      </c>
      <c r="L290" s="34" t="str">
        <f>IF(LEN(I290)=3,I290,LEFT(I290,1)&amp;MID(I290,3,1)&amp;RIGHT(I290,1))</f>
        <v>BIB</v>
      </c>
      <c r="M290" s="42">
        <f>TIMEVALUE(SUBSTITUTE(SUBSTITUTE(F290,"P"," P"),"A"," A"))</f>
        <v>0.50902777777777775</v>
      </c>
      <c r="N290" s="34">
        <f t="shared" si="23"/>
        <v>13</v>
      </c>
      <c r="O290" s="34" t="str">
        <f t="shared" si="24"/>
        <v>BIB13</v>
      </c>
      <c r="P290" s="44">
        <f>INDEX(Workings!$R$14:$R$853,MATCH(O290,Workings!$U$14:$U$853,0))</f>
        <v>0.51111111111111107</v>
      </c>
      <c r="Q290" s="34">
        <f t="shared" si="25"/>
        <v>-3</v>
      </c>
      <c r="S290"/>
    </row>
    <row r="291" spans="1:19" ht="15" x14ac:dyDescent="0.25">
      <c r="A291" s="34" t="s">
        <v>344</v>
      </c>
      <c r="B291" s="34">
        <f>SEARCH("PM",A291)</f>
        <v>13</v>
      </c>
      <c r="C291" s="34" t="e">
        <f>SEARCH("AM",A291)</f>
        <v>#VALUE!</v>
      </c>
      <c r="D291" s="34">
        <f>IFERROR(B291,C291)</f>
        <v>13</v>
      </c>
      <c r="E291" s="34" t="str">
        <f>IFERROR(MID(A291,D291-5,1)," ")</f>
        <v>1</v>
      </c>
      <c r="F291" s="34" t="str">
        <f>MID(A291,IF(E291="1",D291-5,D291-4),IF(E291="1",7,6))</f>
        <v>12:48PM</v>
      </c>
      <c r="G291" s="34" t="str">
        <f>TRIM(SUBSTITUTE(A291,TEXT(M291,"h:mmAM/PM"),""))</f>
        <v>10/Nov B:I:B</v>
      </c>
      <c r="H291" s="34" t="b">
        <f>OR(LEFT(G291,1)="Y",LEFT(G291,1)="B",LEFT(G291,1)="R")</f>
        <v>0</v>
      </c>
      <c r="I291" s="34" t="str">
        <f>IF(H291,LEFT(G291,FIND(" ",G291)-1),MID(G291,FIND(" ",G291)+1,9))</f>
        <v>B:I:B</v>
      </c>
      <c r="J291" s="34" t="str">
        <f>TRIM(SUBSTITUTE(G291,I291,""))</f>
        <v>10/Nov</v>
      </c>
      <c r="K291" s="34">
        <f>LEFT(J291,2-ISERROR(1*MID(J291,2,1)))*1</f>
        <v>10</v>
      </c>
      <c r="L291" s="34" t="str">
        <f>IF(LEN(I291)=3,I291,LEFT(I291,1)&amp;MID(I291,3,1)&amp;RIGHT(I291,1))</f>
        <v>BIB</v>
      </c>
      <c r="M291" s="42">
        <f>TIMEVALUE(SUBSTITUTE(SUBSTITUTE(F291,"P"," P"),"A"," A"))</f>
        <v>0.53333333333333333</v>
      </c>
      <c r="N291" s="34">
        <f t="shared" si="23"/>
        <v>14</v>
      </c>
      <c r="O291" s="34" t="str">
        <f t="shared" si="24"/>
        <v>BIB14</v>
      </c>
      <c r="P291" s="44">
        <f>INDEX(Workings!$R$14:$R$853,MATCH(O291,Workings!$U$14:$U$853,0))</f>
        <v>0.53194444444444444</v>
      </c>
      <c r="Q291" s="34">
        <f t="shared" si="25"/>
        <v>2</v>
      </c>
      <c r="S291"/>
    </row>
    <row r="292" spans="1:19" ht="15" x14ac:dyDescent="0.25">
      <c r="A292" s="34" t="s">
        <v>663</v>
      </c>
      <c r="B292" s="34">
        <f>SEARCH("PM",A292)</f>
        <v>5</v>
      </c>
      <c r="C292" s="34" t="e">
        <f>SEARCH("AM",A292)</f>
        <v>#VALUE!</v>
      </c>
      <c r="D292" s="34">
        <f>IFERROR(B292,C292)</f>
        <v>5</v>
      </c>
      <c r="E292" s="34" t="str">
        <f>IFERROR(MID(A292,D292-5,1)," ")</f>
        <v xml:space="preserve"> </v>
      </c>
      <c r="F292" s="34" t="str">
        <f>MID(A292,IF(E292="1",D292-5,D292-4),IF(E292="1",7,6))</f>
        <v>1:17PM</v>
      </c>
      <c r="G292" s="34" t="str">
        <f>TRIM(SUBSTITUTE(A292,TEXT(M292,"h:mmAM/PM"),""))</f>
        <v>10-Nov B:I:B</v>
      </c>
      <c r="H292" s="34" t="b">
        <f>OR(LEFT(G292,1)="Y",LEFT(G292,1)="B",LEFT(G292,1)="R")</f>
        <v>0</v>
      </c>
      <c r="I292" s="34" t="str">
        <f>IF(H292,LEFT(G292,FIND(" ",G292)-1),MID(G292,FIND(" ",G292)+1,9))</f>
        <v>B:I:B</v>
      </c>
      <c r="J292" s="34" t="str">
        <f>TRIM(SUBSTITUTE(G292,I292,""))</f>
        <v>10-Nov</v>
      </c>
      <c r="K292" s="34">
        <f>LEFT(J292,2-ISERROR(1*MID(J292,2,1)))*1</f>
        <v>10</v>
      </c>
      <c r="L292" s="34" t="str">
        <f>IF(LEN(I292)=3,I292,LEFT(I292,1)&amp;MID(I292,3,1)&amp;RIGHT(I292,1))</f>
        <v>BIB</v>
      </c>
      <c r="M292" s="42">
        <f>TIMEVALUE(SUBSTITUTE(SUBSTITUTE(F292,"P"," P"),"A"," A"))</f>
        <v>0.55347222222222225</v>
      </c>
      <c r="N292" s="34">
        <f t="shared" si="23"/>
        <v>15</v>
      </c>
      <c r="O292" s="34" t="str">
        <f t="shared" si="24"/>
        <v>BIB15</v>
      </c>
      <c r="P292" s="44">
        <f>INDEX(Workings!$R$14:$R$853,MATCH(O292,Workings!$U$14:$U$853,0))</f>
        <v>0.55277777777777781</v>
      </c>
      <c r="Q292" s="34">
        <f t="shared" si="25"/>
        <v>1</v>
      </c>
      <c r="S292"/>
    </row>
    <row r="293" spans="1:19" ht="15" x14ac:dyDescent="0.25">
      <c r="A293" s="34" t="s">
        <v>2479</v>
      </c>
      <c r="B293" s="34">
        <f>SEARCH("PM",A293)</f>
        <v>12</v>
      </c>
      <c r="C293" s="34" t="e">
        <f>SEARCH("AM",A293)</f>
        <v>#VALUE!</v>
      </c>
      <c r="D293" s="34">
        <f>IFERROR(B293,C293)</f>
        <v>12</v>
      </c>
      <c r="E293" s="34" t="str">
        <f>IFERROR(MID(A293,D293-5,1)," ")</f>
        <v xml:space="preserve"> </v>
      </c>
      <c r="F293" s="34" t="str">
        <f>MID(A293,IF(E293="1",D293-5,D293-4),IF(E293="1",7,6))</f>
        <v>1:48PM</v>
      </c>
      <c r="G293" s="34" t="str">
        <f>TRIM(SUBSTITUTE(A293,TEXT(M293,"h:mmAM/PM"),""))</f>
        <v>10/Nov B:I:B</v>
      </c>
      <c r="H293" s="34" t="b">
        <f>OR(LEFT(G293,1)="Y",LEFT(G293,1)="B",LEFT(G293,1)="R")</f>
        <v>0</v>
      </c>
      <c r="I293" s="34" t="str">
        <f>IF(H293,LEFT(G293,FIND(" ",G293)-1),MID(G293,FIND(" ",G293)+1,9))</f>
        <v>B:I:B</v>
      </c>
      <c r="J293" s="34" t="str">
        <f>TRIM(SUBSTITUTE(G293,I293,""))</f>
        <v>10/Nov</v>
      </c>
      <c r="K293" s="34">
        <f>LEFT(J293,2-ISERROR(1*MID(J293,2,1)))*1</f>
        <v>10</v>
      </c>
      <c r="L293" s="34" t="str">
        <f>IF(LEN(I293)=3,I293,LEFT(I293,1)&amp;MID(I293,3,1)&amp;RIGHT(I293,1))</f>
        <v>BIB</v>
      </c>
      <c r="M293" s="42">
        <f>TIMEVALUE(SUBSTITUTE(SUBSTITUTE(F293,"P"," P"),"A"," A"))</f>
        <v>0.57500000000000007</v>
      </c>
      <c r="N293" s="34">
        <f t="shared" si="23"/>
        <v>16</v>
      </c>
      <c r="O293" s="34" t="str">
        <f t="shared" si="24"/>
        <v>BIB16</v>
      </c>
      <c r="P293" s="44">
        <f>INDEX(Workings!$R$14:$R$853,MATCH(O293,Workings!$U$14:$U$853,0))</f>
        <v>0.57361111111111118</v>
      </c>
      <c r="Q293" s="34">
        <f t="shared" si="25"/>
        <v>2</v>
      </c>
      <c r="S293"/>
    </row>
    <row r="294" spans="1:19" ht="15" x14ac:dyDescent="0.25">
      <c r="A294" s="34" t="s">
        <v>2904</v>
      </c>
      <c r="B294" s="34">
        <f>SEARCH("PM",A294)</f>
        <v>9</v>
      </c>
      <c r="C294" s="34" t="e">
        <f>SEARCH("AM",A294)</f>
        <v>#VALUE!</v>
      </c>
      <c r="D294" s="34">
        <f>IFERROR(B294,C294)</f>
        <v>9</v>
      </c>
      <c r="E294" s="34" t="str">
        <f>IFERROR(MID(A294,D294-5,1)," ")</f>
        <v xml:space="preserve"> </v>
      </c>
      <c r="F294" s="34" t="str">
        <f>MID(A294,IF(E294="1",D294-5,D294-4),IF(E294="1",7,6))</f>
        <v>2:21PM</v>
      </c>
      <c r="G294" s="34" t="str">
        <f>TRIM(SUBSTITUTE(A294,TEXT(M294,"h:mmAM/PM"),""))</f>
        <v>BIB 10/Nov</v>
      </c>
      <c r="H294" s="34" t="b">
        <f>OR(LEFT(G294,1)="Y",LEFT(G294,1)="B",LEFT(G294,1)="R")</f>
        <v>1</v>
      </c>
      <c r="I294" s="34" t="str">
        <f>IF(H294,LEFT(G294,FIND(" ",G294)-1),MID(G294,FIND(" ",G294)+1,9))</f>
        <v>BIB</v>
      </c>
      <c r="J294" s="34" t="str">
        <f>TRIM(SUBSTITUTE(G294,I294,""))</f>
        <v>10/Nov</v>
      </c>
      <c r="K294" s="34">
        <f>LEFT(J294,2-ISERROR(1*MID(J294,2,1)))*1</f>
        <v>10</v>
      </c>
      <c r="L294" s="34" t="str">
        <f>IF(LEN(I294)=3,I294,LEFT(I294,1)&amp;MID(I294,3,1)&amp;RIGHT(I294,1))</f>
        <v>BIB</v>
      </c>
      <c r="M294" s="42">
        <f>TIMEVALUE(SUBSTITUTE(SUBSTITUTE(F294,"P"," P"),"A"," A"))</f>
        <v>0.59791666666666665</v>
      </c>
      <c r="N294" s="34">
        <f t="shared" si="23"/>
        <v>17</v>
      </c>
      <c r="O294" s="34" t="str">
        <f t="shared" si="24"/>
        <v>BIB17</v>
      </c>
      <c r="P294" s="44">
        <f>INDEX(Workings!$R$14:$R$853,MATCH(O294,Workings!$U$14:$U$853,0))</f>
        <v>0.59444444444444455</v>
      </c>
      <c r="Q294" s="34">
        <f t="shared" si="25"/>
        <v>5</v>
      </c>
      <c r="S294"/>
    </row>
    <row r="295" spans="1:19" ht="15" x14ac:dyDescent="0.25">
      <c r="A295" s="34" t="s">
        <v>828</v>
      </c>
      <c r="B295" s="34">
        <f>SEARCH("PM",A295)</f>
        <v>18</v>
      </c>
      <c r="C295" s="34" t="e">
        <f>SEARCH("AM",A295)</f>
        <v>#VALUE!</v>
      </c>
      <c r="D295" s="34">
        <f>IFERROR(B295,C295)</f>
        <v>18</v>
      </c>
      <c r="E295" s="34" t="str">
        <f>IFERROR(MID(A295,D295-5,1)," ")</f>
        <v xml:space="preserve"> </v>
      </c>
      <c r="F295" s="34" t="str">
        <f>MID(A295,IF(E295="1",D295-5,D295-4),IF(E295="1",7,6))</f>
        <v>2:40PM</v>
      </c>
      <c r="G295" s="34" t="str">
        <f>TRIM(SUBSTITUTE(A295,TEXT(M295,"h:mmAM/PM"),""))</f>
        <v>B:I:B 10-Nov</v>
      </c>
      <c r="H295" s="34" t="b">
        <f>OR(LEFT(G295,1)="Y",LEFT(G295,1)="B",LEFT(G295,1)="R")</f>
        <v>1</v>
      </c>
      <c r="I295" s="34" t="str">
        <f>IF(H295,LEFT(G295,FIND(" ",G295)-1),MID(G295,FIND(" ",G295)+1,9))</f>
        <v>B:I:B</v>
      </c>
      <c r="J295" s="34" t="str">
        <f>TRIM(SUBSTITUTE(G295,I295,""))</f>
        <v>10-Nov</v>
      </c>
      <c r="K295" s="34">
        <f>LEFT(J295,2-ISERROR(1*MID(J295,2,1)))*1</f>
        <v>10</v>
      </c>
      <c r="L295" s="34" t="str">
        <f>IF(LEN(I295)=3,I295,LEFT(I295,1)&amp;MID(I295,3,1)&amp;RIGHT(I295,1))</f>
        <v>BIB</v>
      </c>
      <c r="M295" s="42">
        <f>TIMEVALUE(SUBSTITUTE(SUBSTITUTE(F295,"P"," P"),"A"," A"))</f>
        <v>0.61111111111111105</v>
      </c>
      <c r="N295" s="34">
        <f t="shared" si="23"/>
        <v>18</v>
      </c>
      <c r="O295" s="34" t="str">
        <f t="shared" si="24"/>
        <v>BIB18</v>
      </c>
      <c r="P295" s="44">
        <f>INDEX(Workings!$R$14:$R$853,MATCH(O295,Workings!$U$14:$U$853,0))</f>
        <v>0.61527777777777792</v>
      </c>
      <c r="Q295" s="34">
        <f t="shared" si="25"/>
        <v>-6</v>
      </c>
      <c r="S295"/>
    </row>
    <row r="296" spans="1:19" ht="15" x14ac:dyDescent="0.25">
      <c r="A296" s="34" t="s">
        <v>3306</v>
      </c>
      <c r="B296" s="34">
        <f>SEARCH("PM",A296)</f>
        <v>12</v>
      </c>
      <c r="C296" s="34" t="e">
        <f>SEARCH("AM",A296)</f>
        <v>#VALUE!</v>
      </c>
      <c r="D296" s="34">
        <f>IFERROR(B296,C296)</f>
        <v>12</v>
      </c>
      <c r="E296" s="34" t="str">
        <f>IFERROR(MID(A296,D296-5,1)," ")</f>
        <v xml:space="preserve"> </v>
      </c>
      <c r="F296" s="34" t="str">
        <f>MID(A296,IF(E296="1",D296-5,D296-4),IF(E296="1",7,6))</f>
        <v>3:27PM</v>
      </c>
      <c r="G296" s="34" t="str">
        <f>TRIM(SUBSTITUTE(A296,TEXT(M296,"h:mmAM/PM"),""))</f>
        <v>10-Nov B-I-B</v>
      </c>
      <c r="H296" s="34" t="b">
        <f>OR(LEFT(G296,1)="Y",LEFT(G296,1)="B",LEFT(G296,1)="R")</f>
        <v>0</v>
      </c>
      <c r="I296" s="34" t="str">
        <f>IF(H296,LEFT(G296,FIND(" ",G296)-1),MID(G296,FIND(" ",G296)+1,9))</f>
        <v>B-I-B</v>
      </c>
      <c r="J296" s="34" t="str">
        <f>TRIM(SUBSTITUTE(G296,I296,""))</f>
        <v>10-Nov</v>
      </c>
      <c r="K296" s="34">
        <f>LEFT(J296,2-ISERROR(1*MID(J296,2,1)))*1</f>
        <v>10</v>
      </c>
      <c r="L296" s="34" t="str">
        <f>IF(LEN(I296)=3,I296,LEFT(I296,1)&amp;MID(I296,3,1)&amp;RIGHT(I296,1))</f>
        <v>BIB</v>
      </c>
      <c r="M296" s="42">
        <f>TIMEVALUE(SUBSTITUTE(SUBSTITUTE(F296,"P"," P"),"A"," A"))</f>
        <v>0.64374999999999993</v>
      </c>
      <c r="N296" s="34">
        <f t="shared" si="23"/>
        <v>19</v>
      </c>
      <c r="O296" s="34" t="str">
        <f t="shared" si="24"/>
        <v>BIB19</v>
      </c>
      <c r="P296" s="44">
        <f>INDEX(Workings!$R$14:$R$853,MATCH(O296,Workings!$U$14:$U$853,0))</f>
        <v>0.63611111111111129</v>
      </c>
      <c r="Q296" s="34">
        <f t="shared" si="25"/>
        <v>11</v>
      </c>
      <c r="S296"/>
    </row>
    <row r="297" spans="1:19" ht="15" x14ac:dyDescent="0.25">
      <c r="A297" s="34" t="s">
        <v>152</v>
      </c>
      <c r="B297" s="34">
        <f>SEARCH("PM",A297)</f>
        <v>5</v>
      </c>
      <c r="C297" s="34" t="e">
        <f>SEARCH("AM",A297)</f>
        <v>#VALUE!</v>
      </c>
      <c r="D297" s="34">
        <f>IFERROR(B297,C297)</f>
        <v>5</v>
      </c>
      <c r="E297" s="34" t="str">
        <f>IFERROR(MID(A297,D297-5,1)," ")</f>
        <v xml:space="preserve"> </v>
      </c>
      <c r="F297" s="34" t="str">
        <f>MID(A297,IF(E297="1",D297-5,D297-4),IF(E297="1",7,6))</f>
        <v>3:50PM</v>
      </c>
      <c r="G297" s="34" t="str">
        <f>TRIM(SUBSTITUTE(A297,TEXT(M297,"h:mmAM/PM"),""))</f>
        <v>10-Nov B/I/B</v>
      </c>
      <c r="H297" s="34" t="b">
        <f>OR(LEFT(G297,1)="Y",LEFT(G297,1)="B",LEFT(G297,1)="R")</f>
        <v>0</v>
      </c>
      <c r="I297" s="34" t="str">
        <f>IF(H297,LEFT(G297,FIND(" ",G297)-1),MID(G297,FIND(" ",G297)+1,9))</f>
        <v>B/I/B</v>
      </c>
      <c r="J297" s="34" t="str">
        <f>TRIM(SUBSTITUTE(G297,I297,""))</f>
        <v>10-Nov</v>
      </c>
      <c r="K297" s="34">
        <f>LEFT(J297,2-ISERROR(1*MID(J297,2,1)))*1</f>
        <v>10</v>
      </c>
      <c r="L297" s="34" t="str">
        <f>IF(LEN(I297)=3,I297,LEFT(I297,1)&amp;MID(I297,3,1)&amp;RIGHT(I297,1))</f>
        <v>BIB</v>
      </c>
      <c r="M297" s="42">
        <f>TIMEVALUE(SUBSTITUTE(SUBSTITUTE(F297,"P"," P"),"A"," A"))</f>
        <v>0.65972222222222221</v>
      </c>
      <c r="N297" s="34">
        <f t="shared" si="23"/>
        <v>20</v>
      </c>
      <c r="O297" s="34" t="str">
        <f t="shared" si="24"/>
        <v>BIB20</v>
      </c>
      <c r="P297" s="44">
        <f>INDEX(Workings!$R$14:$R$853,MATCH(O297,Workings!$U$14:$U$853,0))</f>
        <v>0.65694444444444466</v>
      </c>
      <c r="Q297" s="34">
        <f t="shared" si="25"/>
        <v>4</v>
      </c>
      <c r="S297"/>
    </row>
    <row r="298" spans="1:19" ht="15" x14ac:dyDescent="0.25">
      <c r="A298" s="34" t="s">
        <v>3157</v>
      </c>
      <c r="B298" s="34">
        <f>SEARCH("PM",A298)</f>
        <v>18</v>
      </c>
      <c r="C298" s="34" t="e">
        <f>SEARCH("AM",A298)</f>
        <v>#VALUE!</v>
      </c>
      <c r="D298" s="34">
        <f>IFERROR(B298,C298)</f>
        <v>18</v>
      </c>
      <c r="E298" s="34" t="str">
        <f>IFERROR(MID(A298,D298-5,1)," ")</f>
        <v xml:space="preserve"> </v>
      </c>
      <c r="F298" s="34" t="str">
        <f>MID(A298,IF(E298="1",D298-5,D298-4),IF(E298="1",7,6))</f>
        <v>4:19PM</v>
      </c>
      <c r="G298" s="34" t="str">
        <f>TRIM(SUBSTITUTE(A298,TEXT(M298,"h:mmAM/PM"),""))</f>
        <v>10-Nov B:I:B</v>
      </c>
      <c r="H298" s="34" t="b">
        <f>OR(LEFT(G298,1)="Y",LEFT(G298,1)="B",LEFT(G298,1)="R")</f>
        <v>0</v>
      </c>
      <c r="I298" s="34" t="str">
        <f>IF(H298,LEFT(G298,FIND(" ",G298)-1),MID(G298,FIND(" ",G298)+1,9))</f>
        <v>B:I:B</v>
      </c>
      <c r="J298" s="34" t="str">
        <f>TRIM(SUBSTITUTE(G298,I298,""))</f>
        <v>10-Nov</v>
      </c>
      <c r="K298" s="34">
        <f>LEFT(J298,2-ISERROR(1*MID(J298,2,1)))*1</f>
        <v>10</v>
      </c>
      <c r="L298" s="34" t="str">
        <f>IF(LEN(I298)=3,I298,LEFT(I298,1)&amp;MID(I298,3,1)&amp;RIGHT(I298,1))</f>
        <v>BIB</v>
      </c>
      <c r="M298" s="42">
        <f>TIMEVALUE(SUBSTITUTE(SUBSTITUTE(F298,"P"," P"),"A"," A"))</f>
        <v>0.67986111111111114</v>
      </c>
      <c r="N298" s="34">
        <f t="shared" si="23"/>
        <v>21</v>
      </c>
      <c r="O298" s="34" t="str">
        <f t="shared" si="24"/>
        <v>BIB21</v>
      </c>
      <c r="P298" s="44">
        <f>INDEX(Workings!$R$14:$R$853,MATCH(O298,Workings!$U$14:$U$853,0))</f>
        <v>0.67777777777777803</v>
      </c>
      <c r="Q298" s="34">
        <f t="shared" si="25"/>
        <v>3</v>
      </c>
      <c r="S298"/>
    </row>
    <row r="299" spans="1:19" ht="15" x14ac:dyDescent="0.25">
      <c r="A299" s="34" t="s">
        <v>3705</v>
      </c>
      <c r="B299" s="34">
        <f>SEARCH("PM",A299)</f>
        <v>12</v>
      </c>
      <c r="C299" s="34" t="e">
        <f>SEARCH("AM",A299)</f>
        <v>#VALUE!</v>
      </c>
      <c r="D299" s="34">
        <f>IFERROR(B299,C299)</f>
        <v>12</v>
      </c>
      <c r="E299" s="34" t="str">
        <f>IFERROR(MID(A299,D299-5,1)," ")</f>
        <v xml:space="preserve"> </v>
      </c>
      <c r="F299" s="34" t="str">
        <f>MID(A299,IF(E299="1",D299-5,D299-4),IF(E299="1",7,6))</f>
        <v>4:58PM</v>
      </c>
      <c r="G299" s="34" t="str">
        <f>TRIM(SUBSTITUTE(A299,TEXT(M299,"h:mmAM/PM"),""))</f>
        <v>10/Nov B/I/B</v>
      </c>
      <c r="H299" s="34" t="b">
        <f>OR(LEFT(G299,1)="Y",LEFT(G299,1)="B",LEFT(G299,1)="R")</f>
        <v>0</v>
      </c>
      <c r="I299" s="34" t="str">
        <f>IF(H299,LEFT(G299,FIND(" ",G299)-1),MID(G299,FIND(" ",G299)+1,9))</f>
        <v>B/I/B</v>
      </c>
      <c r="J299" s="34" t="str">
        <f>TRIM(SUBSTITUTE(G299,I299,""))</f>
        <v>10/Nov</v>
      </c>
      <c r="K299" s="34">
        <f>LEFT(J299,2-ISERROR(1*MID(J299,2,1)))*1</f>
        <v>10</v>
      </c>
      <c r="L299" s="34" t="str">
        <f>IF(LEN(I299)=3,I299,LEFT(I299,1)&amp;MID(I299,3,1)&amp;RIGHT(I299,1))</f>
        <v>BIB</v>
      </c>
      <c r="M299" s="42">
        <f>TIMEVALUE(SUBSTITUTE(SUBSTITUTE(F299,"P"," P"),"A"," A"))</f>
        <v>0.70694444444444438</v>
      </c>
      <c r="N299" s="34">
        <f t="shared" si="23"/>
        <v>22</v>
      </c>
      <c r="O299" s="34" t="str">
        <f t="shared" si="24"/>
        <v>BIB22</v>
      </c>
      <c r="P299" s="44">
        <f>INDEX(Workings!$R$14:$R$853,MATCH(O299,Workings!$U$14:$U$853,0))</f>
        <v>0.6986111111111114</v>
      </c>
      <c r="Q299" s="34">
        <f t="shared" si="25"/>
        <v>12</v>
      </c>
      <c r="S299"/>
    </row>
    <row r="300" spans="1:19" ht="15" x14ac:dyDescent="0.25">
      <c r="A300" s="34" t="s">
        <v>1141</v>
      </c>
      <c r="B300" s="34">
        <f>SEARCH("PM",A300)</f>
        <v>12</v>
      </c>
      <c r="C300" s="34" t="e">
        <f>SEARCH("AM",A300)</f>
        <v>#VALUE!</v>
      </c>
      <c r="D300" s="34">
        <f>IFERROR(B300,C300)</f>
        <v>12</v>
      </c>
      <c r="E300" s="34" t="str">
        <f>IFERROR(MID(A300,D300-5,1)," ")</f>
        <v xml:space="preserve"> </v>
      </c>
      <c r="F300" s="34" t="str">
        <f>MID(A300,IF(E300="1",D300-5,D300-4),IF(E300="1",7,6))</f>
        <v>5:24PM</v>
      </c>
      <c r="G300" s="34" t="str">
        <f>TRIM(SUBSTITUTE(A300,TEXT(M300,"h:mmAM/PM"),""))</f>
        <v>10-Nov B:I:B</v>
      </c>
      <c r="H300" s="34" t="b">
        <f>OR(LEFT(G300,1)="Y",LEFT(G300,1)="B",LEFT(G300,1)="R")</f>
        <v>0</v>
      </c>
      <c r="I300" s="34" t="str">
        <f>IF(H300,LEFT(G300,FIND(" ",G300)-1),MID(G300,FIND(" ",G300)+1,9))</f>
        <v>B:I:B</v>
      </c>
      <c r="J300" s="34" t="str">
        <f>TRIM(SUBSTITUTE(G300,I300,""))</f>
        <v>10-Nov</v>
      </c>
      <c r="K300" s="34">
        <f>LEFT(J300,2-ISERROR(1*MID(J300,2,1)))*1</f>
        <v>10</v>
      </c>
      <c r="L300" s="34" t="str">
        <f>IF(LEN(I300)=3,I300,LEFT(I300,1)&amp;MID(I300,3,1)&amp;RIGHT(I300,1))</f>
        <v>BIB</v>
      </c>
      <c r="M300" s="42">
        <f>TIMEVALUE(SUBSTITUTE(SUBSTITUTE(F300,"P"," P"),"A"," A"))</f>
        <v>0.72499999999999998</v>
      </c>
      <c r="N300" s="34">
        <f t="shared" si="23"/>
        <v>23</v>
      </c>
      <c r="O300" s="34" t="str">
        <f t="shared" si="24"/>
        <v>BIB23</v>
      </c>
      <c r="P300" s="44">
        <f>INDEX(Workings!$R$14:$R$853,MATCH(O300,Workings!$U$14:$U$853,0))</f>
        <v>0.71944444444444478</v>
      </c>
      <c r="Q300" s="34">
        <f t="shared" si="25"/>
        <v>8</v>
      </c>
      <c r="S300"/>
    </row>
    <row r="301" spans="1:19" ht="15" x14ac:dyDescent="0.25">
      <c r="A301" s="34" t="s">
        <v>3864</v>
      </c>
      <c r="B301" s="34">
        <f>SEARCH("PM",A301)</f>
        <v>12</v>
      </c>
      <c r="C301" s="34" t="e">
        <f>SEARCH("AM",A301)</f>
        <v>#VALUE!</v>
      </c>
      <c r="D301" s="34">
        <f>IFERROR(B301,C301)</f>
        <v>12</v>
      </c>
      <c r="E301" s="34" t="str">
        <f>IFERROR(MID(A301,D301-5,1)," ")</f>
        <v xml:space="preserve"> </v>
      </c>
      <c r="F301" s="34" t="str">
        <f>MID(A301,IF(E301="1",D301-5,D301-4),IF(E301="1",7,6))</f>
        <v>6:02PM</v>
      </c>
      <c r="G301" s="34" t="str">
        <f>TRIM(SUBSTITUTE(A301,TEXT(M301,"h:mmAM/PM"),""))</f>
        <v>10/Nov BIB</v>
      </c>
      <c r="H301" s="34" t="b">
        <f>OR(LEFT(G301,1)="Y",LEFT(G301,1)="B",LEFT(G301,1)="R")</f>
        <v>0</v>
      </c>
      <c r="I301" s="34" t="str">
        <f>IF(H301,LEFT(G301,FIND(" ",G301)-1),MID(G301,FIND(" ",G301)+1,9))</f>
        <v>BIB</v>
      </c>
      <c r="J301" s="34" t="str">
        <f>TRIM(SUBSTITUTE(G301,I301,""))</f>
        <v>10/Nov</v>
      </c>
      <c r="K301" s="34">
        <f>LEFT(J301,2-ISERROR(1*MID(J301,2,1)))*1</f>
        <v>10</v>
      </c>
      <c r="L301" s="34" t="str">
        <f>IF(LEN(I301)=3,I301,LEFT(I301,1)&amp;MID(I301,3,1)&amp;RIGHT(I301,1))</f>
        <v>BIB</v>
      </c>
      <c r="M301" s="42">
        <f>TIMEVALUE(SUBSTITUTE(SUBSTITUTE(F301,"P"," P"),"A"," A"))</f>
        <v>0.75138888888888899</v>
      </c>
      <c r="N301" s="34">
        <f t="shared" si="23"/>
        <v>24</v>
      </c>
      <c r="O301" s="34" t="str">
        <f t="shared" si="24"/>
        <v>BIB24</v>
      </c>
      <c r="P301" s="44">
        <f>INDEX(Workings!$R$14:$R$853,MATCH(O301,Workings!$U$14:$U$853,0))</f>
        <v>0.74722222222222257</v>
      </c>
      <c r="Q301" s="34">
        <f t="shared" si="25"/>
        <v>6</v>
      </c>
      <c r="S301"/>
    </row>
    <row r="302" spans="1:19" ht="15" x14ac:dyDescent="0.25">
      <c r="A302" s="34" t="s">
        <v>3253</v>
      </c>
      <c r="B302" s="34">
        <f>SEARCH("PM",A302)</f>
        <v>12</v>
      </c>
      <c r="C302" s="34" t="e">
        <f>SEARCH("AM",A302)</f>
        <v>#VALUE!</v>
      </c>
      <c r="D302" s="34">
        <f>IFERROR(B302,C302)</f>
        <v>12</v>
      </c>
      <c r="E302" s="34" t="str">
        <f>IFERROR(MID(A302,D302-5,1)," ")</f>
        <v xml:space="preserve"> </v>
      </c>
      <c r="F302" s="34" t="str">
        <f>MID(A302,IF(E302="1",D302-5,D302-4),IF(E302="1",7,6))</f>
        <v>6:33PM</v>
      </c>
      <c r="G302" s="34" t="str">
        <f>TRIM(SUBSTITUTE(A302,TEXT(M302,"h:mmAM/PM"),""))</f>
        <v>10-Nov BIB</v>
      </c>
      <c r="H302" s="34" t="b">
        <f>OR(LEFT(G302,1)="Y",LEFT(G302,1)="B",LEFT(G302,1)="R")</f>
        <v>0</v>
      </c>
      <c r="I302" s="34" t="str">
        <f>IF(H302,LEFT(G302,FIND(" ",G302)-1),MID(G302,FIND(" ",G302)+1,9))</f>
        <v>BIB</v>
      </c>
      <c r="J302" s="34" t="str">
        <f>TRIM(SUBSTITUTE(G302,I302,""))</f>
        <v>10-Nov</v>
      </c>
      <c r="K302" s="34">
        <f>LEFT(J302,2-ISERROR(1*MID(J302,2,1)))*1</f>
        <v>10</v>
      </c>
      <c r="L302" s="34" t="str">
        <f>IF(LEN(I302)=3,I302,LEFT(I302,1)&amp;MID(I302,3,1)&amp;RIGHT(I302,1))</f>
        <v>BIB</v>
      </c>
      <c r="M302" s="42">
        <f>TIMEVALUE(SUBSTITUTE(SUBSTITUTE(F302,"P"," P"),"A"," A"))</f>
        <v>0.7729166666666667</v>
      </c>
      <c r="N302" s="34">
        <f t="shared" si="23"/>
        <v>25</v>
      </c>
      <c r="O302" s="34" t="str">
        <f t="shared" si="24"/>
        <v>BIB25</v>
      </c>
      <c r="P302" s="44">
        <f>INDEX(Workings!$R$14:$R$853,MATCH(O302,Workings!$U$14:$U$853,0))</f>
        <v>0.77500000000000036</v>
      </c>
      <c r="Q302" s="34">
        <f t="shared" si="25"/>
        <v>-3</v>
      </c>
      <c r="S302"/>
    </row>
    <row r="303" spans="1:19" ht="15" x14ac:dyDescent="0.25">
      <c r="A303" s="34" t="s">
        <v>3800</v>
      </c>
      <c r="B303" s="34">
        <f>SEARCH("PM",A303)</f>
        <v>18</v>
      </c>
      <c r="C303" s="34" t="e">
        <f>SEARCH("AM",A303)</f>
        <v>#VALUE!</v>
      </c>
      <c r="D303" s="34">
        <f>IFERROR(B303,C303)</f>
        <v>18</v>
      </c>
      <c r="E303" s="34" t="str">
        <f>IFERROR(MID(A303,D303-5,1)," ")</f>
        <v xml:space="preserve"> </v>
      </c>
      <c r="F303" s="34" t="str">
        <f>MID(A303,IF(E303="1",D303-5,D303-4),IF(E303="1",7,6))</f>
        <v>7:20PM</v>
      </c>
      <c r="G303" s="34" t="str">
        <f>TRIM(SUBSTITUTE(A303,TEXT(M303,"h:mmAM/PM"),""))</f>
        <v>B/I/B 10-Nov</v>
      </c>
      <c r="H303" s="34" t="b">
        <f>OR(LEFT(G303,1)="Y",LEFT(G303,1)="B",LEFT(G303,1)="R")</f>
        <v>1</v>
      </c>
      <c r="I303" s="34" t="str">
        <f>IF(H303,LEFT(G303,FIND(" ",G303)-1),MID(G303,FIND(" ",G303)+1,9))</f>
        <v>B/I/B</v>
      </c>
      <c r="J303" s="34" t="str">
        <f>TRIM(SUBSTITUTE(G303,I303,""))</f>
        <v>10-Nov</v>
      </c>
      <c r="K303" s="34">
        <f>LEFT(J303,2-ISERROR(1*MID(J303,2,1)))*1</f>
        <v>10</v>
      </c>
      <c r="L303" s="34" t="str">
        <f>IF(LEN(I303)=3,I303,LEFT(I303,1)&amp;MID(I303,3,1)&amp;RIGHT(I303,1))</f>
        <v>BIB</v>
      </c>
      <c r="M303" s="42">
        <f>TIMEVALUE(SUBSTITUTE(SUBSTITUTE(F303,"P"," P"),"A"," A"))</f>
        <v>0.80555555555555547</v>
      </c>
      <c r="N303" s="34">
        <f t="shared" si="23"/>
        <v>26</v>
      </c>
      <c r="O303" s="34" t="str">
        <f t="shared" si="24"/>
        <v>BIB26</v>
      </c>
      <c r="P303" s="44">
        <f>INDEX(Workings!$R$14:$R$853,MATCH(O303,Workings!$U$14:$U$853,0))</f>
        <v>0.80277777777777815</v>
      </c>
      <c r="Q303" s="34">
        <f t="shared" si="25"/>
        <v>4</v>
      </c>
      <c r="S303"/>
    </row>
    <row r="304" spans="1:19" ht="15" x14ac:dyDescent="0.25">
      <c r="A304" s="34" t="s">
        <v>3273</v>
      </c>
      <c r="B304" s="34">
        <f>SEARCH("PM",A304)</f>
        <v>16</v>
      </c>
      <c r="C304" s="34" t="e">
        <f>SEARCH("AM",A304)</f>
        <v>#VALUE!</v>
      </c>
      <c r="D304" s="34">
        <f>IFERROR(B304,C304)</f>
        <v>16</v>
      </c>
      <c r="E304" s="34" t="str">
        <f>IFERROR(MID(A304,D304-5,1)," ")</f>
        <v xml:space="preserve"> </v>
      </c>
      <c r="F304" s="34" t="str">
        <f>MID(A304,IF(E304="1",D304-5,D304-4),IF(E304="1",7,6))</f>
        <v>8:26PM</v>
      </c>
      <c r="G304" s="34" t="str">
        <f>TRIM(SUBSTITUTE(A304,TEXT(M304,"h:mmAM/PM"),""))</f>
        <v>10/Nov BIB</v>
      </c>
      <c r="H304" s="34" t="b">
        <f>OR(LEFT(G304,1)="Y",LEFT(G304,1)="B",LEFT(G304,1)="R")</f>
        <v>0</v>
      </c>
      <c r="I304" s="34" t="str">
        <f>IF(H304,LEFT(G304,FIND(" ",G304)-1),MID(G304,FIND(" ",G304)+1,9))</f>
        <v>BIB</v>
      </c>
      <c r="J304" s="34" t="str">
        <f>TRIM(SUBSTITUTE(G304,I304,""))</f>
        <v>10/Nov</v>
      </c>
      <c r="K304" s="34">
        <f>LEFT(J304,2-ISERROR(1*MID(J304,2,1)))*1</f>
        <v>10</v>
      </c>
      <c r="L304" s="34" t="str">
        <f>IF(LEN(I304)=3,I304,LEFT(I304,1)&amp;MID(I304,3,1)&amp;RIGHT(I304,1))</f>
        <v>BIB</v>
      </c>
      <c r="M304" s="42">
        <f>TIMEVALUE(SUBSTITUTE(SUBSTITUTE(F304,"P"," P"),"A"," A"))</f>
        <v>0.85138888888888886</v>
      </c>
      <c r="N304" s="34">
        <f t="shared" si="23"/>
        <v>27</v>
      </c>
      <c r="O304" s="34" t="str">
        <f t="shared" si="24"/>
        <v>BIB27</v>
      </c>
      <c r="P304" s="44">
        <f>INDEX(Workings!$R$14:$R$853,MATCH(O304,Workings!$U$14:$U$853,0))</f>
        <v>0.84444444444444478</v>
      </c>
      <c r="Q304" s="34">
        <f t="shared" si="25"/>
        <v>10</v>
      </c>
      <c r="S304"/>
    </row>
    <row r="305" spans="1:19" ht="15" x14ac:dyDescent="0.25">
      <c r="A305" s="34" t="s">
        <v>4222</v>
      </c>
      <c r="B305" s="34">
        <f>SEARCH("PM",A305)</f>
        <v>12</v>
      </c>
      <c r="C305" s="34" t="e">
        <f>SEARCH("AM",A305)</f>
        <v>#VALUE!</v>
      </c>
      <c r="D305" s="34">
        <f>IFERROR(B305,C305)</f>
        <v>12</v>
      </c>
      <c r="E305" s="34" t="str">
        <f>IFERROR(MID(A305,D305-5,1)," ")</f>
        <v xml:space="preserve"> </v>
      </c>
      <c r="F305" s="34" t="str">
        <f>MID(A305,IF(E305="1",D305-5,D305-4),IF(E305="1",7,6))</f>
        <v>9:18PM</v>
      </c>
      <c r="G305" s="34" t="str">
        <f>TRIM(SUBSTITUTE(A305,TEXT(M305,"h:mmAM/PM"),""))</f>
        <v>10/Nov B-I-B</v>
      </c>
      <c r="H305" s="34" t="b">
        <f>OR(LEFT(G305,1)="Y",LEFT(G305,1)="B",LEFT(G305,1)="R")</f>
        <v>0</v>
      </c>
      <c r="I305" s="34" t="str">
        <f>IF(H305,LEFT(G305,FIND(" ",G305)-1),MID(G305,FIND(" ",G305)+1,9))</f>
        <v>B-I-B</v>
      </c>
      <c r="J305" s="34" t="str">
        <f>TRIM(SUBSTITUTE(G305,I305,""))</f>
        <v>10/Nov</v>
      </c>
      <c r="K305" s="34">
        <f>LEFT(J305,2-ISERROR(1*MID(J305,2,1)))*1</f>
        <v>10</v>
      </c>
      <c r="L305" s="34" t="str">
        <f>IF(LEN(I305)=3,I305,LEFT(I305,1)&amp;MID(I305,3,1)&amp;RIGHT(I305,1))</f>
        <v>BIB</v>
      </c>
      <c r="M305" s="42">
        <f>TIMEVALUE(SUBSTITUTE(SUBSTITUTE(F305,"P"," P"),"A"," A"))</f>
        <v>0.88750000000000007</v>
      </c>
      <c r="N305" s="34">
        <f t="shared" si="23"/>
        <v>28</v>
      </c>
      <c r="O305" s="34" t="str">
        <f t="shared" si="24"/>
        <v>BIB28</v>
      </c>
      <c r="P305" s="44">
        <f>INDEX(Workings!$R$14:$R$853,MATCH(O305,Workings!$U$14:$U$853,0))</f>
        <v>0.8861111111111114</v>
      </c>
      <c r="Q305" s="34">
        <f t="shared" si="25"/>
        <v>2</v>
      </c>
      <c r="S305"/>
    </row>
    <row r="306" spans="1:19" ht="15" x14ac:dyDescent="0.25">
      <c r="A306" s="34" t="s">
        <v>3626</v>
      </c>
      <c r="B306" s="34">
        <f>SEARCH("PM",A306)</f>
        <v>19</v>
      </c>
      <c r="C306" s="34" t="e">
        <f>SEARCH("AM",A306)</f>
        <v>#VALUE!</v>
      </c>
      <c r="D306" s="34">
        <f>IFERROR(B306,C306)</f>
        <v>19</v>
      </c>
      <c r="E306" s="34" t="str">
        <f>IFERROR(MID(A306,D306-5,1)," ")</f>
        <v>1</v>
      </c>
      <c r="F306" s="34" t="str">
        <f>MID(A306,IF(E306="1",D306-5,D306-4),IF(E306="1",7,6))</f>
        <v>10:25PM</v>
      </c>
      <c r="G306" s="34" t="str">
        <f>TRIM(SUBSTITUTE(A306,TEXT(M306,"h:mmAM/PM"),""))</f>
        <v>B:I:B 10-Nov</v>
      </c>
      <c r="H306" s="34" t="b">
        <f>OR(LEFT(G306,1)="Y",LEFT(G306,1)="B",LEFT(G306,1)="R")</f>
        <v>1</v>
      </c>
      <c r="I306" s="34" t="str">
        <f>IF(H306,LEFT(G306,FIND(" ",G306)-1),MID(G306,FIND(" ",G306)+1,9))</f>
        <v>B:I:B</v>
      </c>
      <c r="J306" s="34" t="str">
        <f>TRIM(SUBSTITUTE(G306,I306,""))</f>
        <v>10-Nov</v>
      </c>
      <c r="K306" s="34">
        <f>LEFT(J306,2-ISERROR(1*MID(J306,2,1)))*1</f>
        <v>10</v>
      </c>
      <c r="L306" s="34" t="str">
        <f>IF(LEN(I306)=3,I306,LEFT(I306,1)&amp;MID(I306,3,1)&amp;RIGHT(I306,1))</f>
        <v>BIB</v>
      </c>
      <c r="M306" s="42">
        <f>TIMEVALUE(SUBSTITUTE(SUBSTITUTE(F306,"P"," P"),"A"," A"))</f>
        <v>0.93402777777777779</v>
      </c>
      <c r="N306" s="34">
        <f t="shared" si="23"/>
        <v>29</v>
      </c>
      <c r="O306" s="34" t="str">
        <f t="shared" si="24"/>
        <v>BIB29</v>
      </c>
      <c r="P306" s="44">
        <f>INDEX(Workings!$R$14:$R$853,MATCH(O306,Workings!$U$14:$U$853,0))</f>
        <v>0.92777777777777803</v>
      </c>
      <c r="Q306" s="34">
        <f t="shared" si="25"/>
        <v>9</v>
      </c>
      <c r="S306"/>
    </row>
    <row r="307" spans="1:19" ht="15" x14ac:dyDescent="0.25">
      <c r="A307" s="34" t="s">
        <v>2403</v>
      </c>
      <c r="B307" s="34">
        <f>SEARCH("PM",A307)</f>
        <v>6</v>
      </c>
      <c r="C307" s="34" t="e">
        <f>SEARCH("AM",A307)</f>
        <v>#VALUE!</v>
      </c>
      <c r="D307" s="34">
        <f>IFERROR(B307,C307)</f>
        <v>6</v>
      </c>
      <c r="E307" s="34" t="str">
        <f>IFERROR(MID(A307,D307-5,1)," ")</f>
        <v>1</v>
      </c>
      <c r="F307" s="34" t="str">
        <f>MID(A307,IF(E307="1",D307-5,D307-4),IF(E307="1",7,6))</f>
        <v>11:20PM</v>
      </c>
      <c r="G307" s="34" t="str">
        <f>TRIM(SUBSTITUTE(A307,TEXT(M307,"h:mmAM/PM"),""))</f>
        <v>10/Nov B:I:B</v>
      </c>
      <c r="H307" s="34" t="b">
        <f>OR(LEFT(G307,1)="Y",LEFT(G307,1)="B",LEFT(G307,1)="R")</f>
        <v>0</v>
      </c>
      <c r="I307" s="34" t="str">
        <f>IF(H307,LEFT(G307,FIND(" ",G307)-1),MID(G307,FIND(" ",G307)+1,9))</f>
        <v>B:I:B</v>
      </c>
      <c r="J307" s="34" t="str">
        <f>TRIM(SUBSTITUTE(G307,I307,""))</f>
        <v>10/Nov</v>
      </c>
      <c r="K307" s="34">
        <f>LEFT(J307,2-ISERROR(1*MID(J307,2,1)))*1</f>
        <v>10</v>
      </c>
      <c r="L307" s="34" t="str">
        <f>IF(LEN(I307)=3,I307,LEFT(I307,1)&amp;MID(I307,3,1)&amp;RIGHT(I307,1))</f>
        <v>BIB</v>
      </c>
      <c r="M307" s="42">
        <f>TIMEVALUE(SUBSTITUTE(SUBSTITUTE(F307,"P"," P"),"A"," A"))</f>
        <v>0.97222222222222221</v>
      </c>
      <c r="N307" s="34">
        <f t="shared" si="23"/>
        <v>30</v>
      </c>
      <c r="O307" s="34" t="str">
        <f t="shared" si="24"/>
        <v>BIB30</v>
      </c>
      <c r="P307" s="44">
        <f>INDEX(Workings!$R$14:$R$853,MATCH(O307,Workings!$U$14:$U$853,0))</f>
        <v>0.96944444444444466</v>
      </c>
      <c r="Q307" s="34">
        <f t="shared" si="25"/>
        <v>4</v>
      </c>
      <c r="S307"/>
    </row>
    <row r="308" spans="1:19" ht="15" x14ac:dyDescent="0.25">
      <c r="A308" s="34" t="s">
        <v>1905</v>
      </c>
      <c r="B308" s="34" t="e">
        <f>SEARCH("PM",A308)</f>
        <v>#VALUE!</v>
      </c>
      <c r="C308" s="34">
        <f>SEARCH("AM",A308)</f>
        <v>5</v>
      </c>
      <c r="D308" s="34">
        <f>IFERROR(B308,C308)</f>
        <v>5</v>
      </c>
      <c r="E308" s="34" t="str">
        <f>IFERROR(MID(A308,D308-5,1)," ")</f>
        <v xml:space="preserve"> </v>
      </c>
      <c r="F308" s="34" t="str">
        <f>MID(A308,IF(E308="1",D308-5,D308-4),IF(E308="1",7,6))</f>
        <v>7:24AM</v>
      </c>
      <c r="G308" s="34" t="str">
        <f>TRIM(SUBSTITUTE(A308,TEXT(M308,"h:mmAM/PM"),""))</f>
        <v>6/Nov B:I:H</v>
      </c>
      <c r="H308" s="34" t="b">
        <f>OR(LEFT(G308,1)="Y",LEFT(G308,1)="B",LEFT(G308,1)="R")</f>
        <v>0</v>
      </c>
      <c r="I308" s="34" t="str">
        <f>IF(H308,LEFT(G308,FIND(" ",G308)-1),MID(G308,FIND(" ",G308)+1,9))</f>
        <v>B:I:H</v>
      </c>
      <c r="J308" s="34" t="str">
        <f>TRIM(SUBSTITUTE(G308,I308,""))</f>
        <v>6/Nov</v>
      </c>
      <c r="K308" s="34">
        <f>LEFT(J308,2-ISERROR(1*MID(J308,2,1)))*1</f>
        <v>6</v>
      </c>
      <c r="L308" s="34" t="str">
        <f>IF(LEN(I308)=3,I308,LEFT(I308,1)&amp;MID(I308,3,1)&amp;RIGHT(I308,1))</f>
        <v>BIH</v>
      </c>
      <c r="M308" s="42">
        <f>TIMEVALUE(SUBSTITUTE(SUBSTITUTE(F308,"P"," P"),"A"," A"))</f>
        <v>0.30833333333333335</v>
      </c>
      <c r="N308" s="34">
        <f t="shared" si="23"/>
        <v>1</v>
      </c>
      <c r="O308" s="34" t="str">
        <f t="shared" si="24"/>
        <v>BIH1</v>
      </c>
      <c r="P308" s="44">
        <f>INDEX(Workings!$R$14:$R$853,MATCH(O308,Workings!$U$14:$U$853,0))</f>
        <v>0.30833333333333335</v>
      </c>
      <c r="Q308" s="34">
        <f t="shared" si="25"/>
        <v>0</v>
      </c>
      <c r="S308"/>
    </row>
    <row r="309" spans="1:19" ht="15" x14ac:dyDescent="0.25">
      <c r="A309" s="34" t="s">
        <v>222</v>
      </c>
      <c r="B309" s="34" t="e">
        <f>SEARCH("PM",A309)</f>
        <v>#VALUE!</v>
      </c>
      <c r="C309" s="34">
        <f>SEARCH("AM",A309)</f>
        <v>5</v>
      </c>
      <c r="D309" s="34">
        <f>IFERROR(B309,C309)</f>
        <v>5</v>
      </c>
      <c r="E309" s="34" t="str">
        <f>IFERROR(MID(A309,D309-5,1)," ")</f>
        <v xml:space="preserve"> </v>
      </c>
      <c r="F309" s="34" t="str">
        <f>MID(A309,IF(E309="1",D309-5,D309-4),IF(E309="1",7,6))</f>
        <v>7:47AM</v>
      </c>
      <c r="G309" s="34" t="str">
        <f>TRIM(SUBSTITUTE(A309,TEXT(M309,"h:mmAM/PM"),""))</f>
        <v>BIH 6/Nov</v>
      </c>
      <c r="H309" s="34" t="b">
        <f>OR(LEFT(G309,1)="Y",LEFT(G309,1)="B",LEFT(G309,1)="R")</f>
        <v>1</v>
      </c>
      <c r="I309" s="34" t="str">
        <f>IF(H309,LEFT(G309,FIND(" ",G309)-1),MID(G309,FIND(" ",G309)+1,9))</f>
        <v>BIH</v>
      </c>
      <c r="J309" s="34" t="str">
        <f>TRIM(SUBSTITUTE(G309,I309,""))</f>
        <v>6/Nov</v>
      </c>
      <c r="K309" s="34">
        <f>LEFT(J309,2-ISERROR(1*MID(J309,2,1)))*1</f>
        <v>6</v>
      </c>
      <c r="L309" s="34" t="str">
        <f>IF(LEN(I309)=3,I309,LEFT(I309,1)&amp;MID(I309,3,1)&amp;RIGHT(I309,1))</f>
        <v>BIH</v>
      </c>
      <c r="M309" s="42">
        <f>TIMEVALUE(SUBSTITUTE(SUBSTITUTE(F309,"P"," P"),"A"," A"))</f>
        <v>0.32430555555555557</v>
      </c>
      <c r="N309" s="34">
        <f t="shared" si="23"/>
        <v>2</v>
      </c>
      <c r="O309" s="34" t="str">
        <f t="shared" si="24"/>
        <v>BIH2</v>
      </c>
      <c r="P309" s="44">
        <f>INDEX(Workings!$R$14:$R$853,MATCH(O309,Workings!$U$14:$U$853,0))</f>
        <v>0.32222222222222224</v>
      </c>
      <c r="Q309" s="34">
        <f t="shared" si="25"/>
        <v>3</v>
      </c>
      <c r="S309"/>
    </row>
    <row r="310" spans="1:19" ht="15" x14ac:dyDescent="0.25">
      <c r="A310" s="34" t="s">
        <v>3093</v>
      </c>
      <c r="B310" s="34" t="e">
        <f>SEARCH("PM",A310)</f>
        <v>#VALUE!</v>
      </c>
      <c r="C310" s="34">
        <f>SEARCH("AM",A310)</f>
        <v>11</v>
      </c>
      <c r="D310" s="34">
        <f>IFERROR(B310,C310)</f>
        <v>11</v>
      </c>
      <c r="E310" s="34" t="str">
        <f>IFERROR(MID(A310,D310-5,1)," ")</f>
        <v xml:space="preserve"> </v>
      </c>
      <c r="F310" s="34" t="str">
        <f>MID(A310,IF(E310="1",D310-5,D310-4),IF(E310="1",7,6))</f>
        <v>8:14AM</v>
      </c>
      <c r="G310" s="34" t="str">
        <f>TRIM(SUBSTITUTE(A310,TEXT(M310,"h:mmAM/PM"),""))</f>
        <v>B/I/H 6/Nov</v>
      </c>
      <c r="H310" s="34" t="b">
        <f>OR(LEFT(G310,1)="Y",LEFT(G310,1)="B",LEFT(G310,1)="R")</f>
        <v>1</v>
      </c>
      <c r="I310" s="34" t="str">
        <f>IF(H310,LEFT(G310,FIND(" ",G310)-1),MID(G310,FIND(" ",G310)+1,9))</f>
        <v>B/I/H</v>
      </c>
      <c r="J310" s="34" t="str">
        <f>TRIM(SUBSTITUTE(G310,I310,""))</f>
        <v>6/Nov</v>
      </c>
      <c r="K310" s="34">
        <f>LEFT(J310,2-ISERROR(1*MID(J310,2,1)))*1</f>
        <v>6</v>
      </c>
      <c r="L310" s="34" t="str">
        <f>IF(LEN(I310)=3,I310,LEFT(I310,1)&amp;MID(I310,3,1)&amp;RIGHT(I310,1))</f>
        <v>BIH</v>
      </c>
      <c r="M310" s="42">
        <f>TIMEVALUE(SUBSTITUTE(SUBSTITUTE(F310,"P"," P"),"A"," A"))</f>
        <v>0.3430555555555555</v>
      </c>
      <c r="N310" s="34">
        <f t="shared" si="23"/>
        <v>3</v>
      </c>
      <c r="O310" s="34" t="str">
        <f t="shared" si="24"/>
        <v>BIH3</v>
      </c>
      <c r="P310" s="44">
        <f>INDEX(Workings!$R$14:$R$853,MATCH(O310,Workings!$U$14:$U$853,0))</f>
        <v>0.33611111111111114</v>
      </c>
      <c r="Q310" s="34">
        <f t="shared" si="25"/>
        <v>10</v>
      </c>
      <c r="S310"/>
    </row>
    <row r="311" spans="1:19" ht="15" x14ac:dyDescent="0.25">
      <c r="A311" s="34" t="s">
        <v>959</v>
      </c>
      <c r="B311" s="34" t="e">
        <f>SEARCH("PM",A311)</f>
        <v>#VALUE!</v>
      </c>
      <c r="C311" s="34">
        <f>SEARCH("AM",A311)</f>
        <v>17</v>
      </c>
      <c r="D311" s="34">
        <f>IFERROR(B311,C311)</f>
        <v>17</v>
      </c>
      <c r="E311" s="34" t="str">
        <f>IFERROR(MID(A311,D311-5,1)," ")</f>
        <v xml:space="preserve"> </v>
      </c>
      <c r="F311" s="34" t="str">
        <f>MID(A311,IF(E311="1",D311-5,D311-4),IF(E311="1",7,6))</f>
        <v>8:24AM</v>
      </c>
      <c r="G311" s="34" t="str">
        <f>TRIM(SUBSTITUTE(A311,TEXT(M311,"h:mmAM/PM"),""))</f>
        <v>B/I/H 6/Nov</v>
      </c>
      <c r="H311" s="34" t="b">
        <f>OR(LEFT(G311,1)="Y",LEFT(G311,1)="B",LEFT(G311,1)="R")</f>
        <v>1</v>
      </c>
      <c r="I311" s="34" t="str">
        <f>IF(H311,LEFT(G311,FIND(" ",G311)-1),MID(G311,FIND(" ",G311)+1,9))</f>
        <v>B/I/H</v>
      </c>
      <c r="J311" s="34" t="str">
        <f>TRIM(SUBSTITUTE(G311,I311,""))</f>
        <v>6/Nov</v>
      </c>
      <c r="K311" s="34">
        <f>LEFT(J311,2-ISERROR(1*MID(J311,2,1)))*1</f>
        <v>6</v>
      </c>
      <c r="L311" s="34" t="str">
        <f>IF(LEN(I311)=3,I311,LEFT(I311,1)&amp;MID(I311,3,1)&amp;RIGHT(I311,1))</f>
        <v>BIH</v>
      </c>
      <c r="M311" s="42">
        <f>TIMEVALUE(SUBSTITUTE(SUBSTITUTE(F311,"P"," P"),"A"," A"))</f>
        <v>0.35000000000000003</v>
      </c>
      <c r="N311" s="34">
        <f t="shared" si="23"/>
        <v>4</v>
      </c>
      <c r="O311" s="34" t="str">
        <f t="shared" si="24"/>
        <v>BIH4</v>
      </c>
      <c r="P311" s="44">
        <f>INDEX(Workings!$R$14:$R$853,MATCH(O311,Workings!$U$14:$U$853,0))</f>
        <v>0.35000000000000003</v>
      </c>
      <c r="Q311" s="34">
        <f t="shared" si="25"/>
        <v>0</v>
      </c>
      <c r="S311"/>
    </row>
    <row r="312" spans="1:19" ht="15" x14ac:dyDescent="0.25">
      <c r="A312" s="34" t="s">
        <v>2450</v>
      </c>
      <c r="B312" s="34" t="e">
        <f>SEARCH("PM",A312)</f>
        <v>#VALUE!</v>
      </c>
      <c r="C312" s="34">
        <f>SEARCH("AM",A312)</f>
        <v>17</v>
      </c>
      <c r="D312" s="34">
        <f>IFERROR(B312,C312)</f>
        <v>17</v>
      </c>
      <c r="E312" s="34" t="str">
        <f>IFERROR(MID(A312,D312-5,1)," ")</f>
        <v xml:space="preserve"> </v>
      </c>
      <c r="F312" s="34" t="str">
        <f>MID(A312,IF(E312="1",D312-5,D312-4),IF(E312="1",7,6))</f>
        <v>8:42AM</v>
      </c>
      <c r="G312" s="34" t="str">
        <f>TRIM(SUBSTITUTE(A312,TEXT(M312,"h:mmAM/PM"),""))</f>
        <v>B:I:H 6/Nov</v>
      </c>
      <c r="H312" s="34" t="b">
        <f>OR(LEFT(G312,1)="Y",LEFT(G312,1)="B",LEFT(G312,1)="R")</f>
        <v>1</v>
      </c>
      <c r="I312" s="34" t="str">
        <f>IF(H312,LEFT(G312,FIND(" ",G312)-1),MID(G312,FIND(" ",G312)+1,9))</f>
        <v>B:I:H</v>
      </c>
      <c r="J312" s="34" t="str">
        <f>TRIM(SUBSTITUTE(G312,I312,""))</f>
        <v>6/Nov</v>
      </c>
      <c r="K312" s="34">
        <f>LEFT(J312,2-ISERROR(1*MID(J312,2,1)))*1</f>
        <v>6</v>
      </c>
      <c r="L312" s="34" t="str">
        <f>IF(LEN(I312)=3,I312,LEFT(I312,1)&amp;MID(I312,3,1)&amp;RIGHT(I312,1))</f>
        <v>BIH</v>
      </c>
      <c r="M312" s="42">
        <f>TIMEVALUE(SUBSTITUTE(SUBSTITUTE(F312,"P"," P"),"A"," A"))</f>
        <v>0.36249999999999999</v>
      </c>
      <c r="N312" s="34">
        <f t="shared" si="23"/>
        <v>5</v>
      </c>
      <c r="O312" s="34" t="str">
        <f t="shared" si="24"/>
        <v>BIH5</v>
      </c>
      <c r="P312" s="44">
        <f>INDEX(Workings!$R$14:$R$853,MATCH(O312,Workings!$U$14:$U$853,0))</f>
        <v>0.36388888888888893</v>
      </c>
      <c r="Q312" s="34">
        <f t="shared" si="25"/>
        <v>-2</v>
      </c>
      <c r="S312"/>
    </row>
    <row r="313" spans="1:19" ht="15" x14ac:dyDescent="0.25">
      <c r="A313" s="34" t="s">
        <v>979</v>
      </c>
      <c r="B313" s="34" t="e">
        <f>SEARCH("PM",A313)</f>
        <v>#VALUE!</v>
      </c>
      <c r="C313" s="34">
        <f>SEARCH("AM",A313)</f>
        <v>11</v>
      </c>
      <c r="D313" s="34">
        <f>IFERROR(B313,C313)</f>
        <v>11</v>
      </c>
      <c r="E313" s="34" t="str">
        <f>IFERROR(MID(A313,D313-5,1)," ")</f>
        <v xml:space="preserve"> </v>
      </c>
      <c r="F313" s="34" t="str">
        <f>MID(A313,IF(E313="1",D313-5,D313-4),IF(E313="1",7,6))</f>
        <v>9:21AM</v>
      </c>
      <c r="G313" s="34" t="str">
        <f>TRIM(SUBSTITUTE(A313,TEXT(M313,"h:mmAM/PM"),""))</f>
        <v>6-Nov B:I:H</v>
      </c>
      <c r="H313" s="34" t="b">
        <f>OR(LEFT(G313,1)="Y",LEFT(G313,1)="B",LEFT(G313,1)="R")</f>
        <v>0</v>
      </c>
      <c r="I313" s="34" t="str">
        <f>IF(H313,LEFT(G313,FIND(" ",G313)-1),MID(G313,FIND(" ",G313)+1,9))</f>
        <v>B:I:H</v>
      </c>
      <c r="J313" s="34" t="str">
        <f>TRIM(SUBSTITUTE(G313,I313,""))</f>
        <v>6-Nov</v>
      </c>
      <c r="K313" s="34">
        <f>LEFT(J313,2-ISERROR(1*MID(J313,2,1)))*1</f>
        <v>6</v>
      </c>
      <c r="L313" s="34" t="str">
        <f>IF(LEN(I313)=3,I313,LEFT(I313,1)&amp;MID(I313,3,1)&amp;RIGHT(I313,1))</f>
        <v>BIH</v>
      </c>
      <c r="M313" s="42">
        <f>TIMEVALUE(SUBSTITUTE(SUBSTITUTE(F313,"P"," P"),"A"," A"))</f>
        <v>0.38958333333333334</v>
      </c>
      <c r="N313" s="34">
        <f t="shared" si="23"/>
        <v>6</v>
      </c>
      <c r="O313" s="34" t="str">
        <f t="shared" si="24"/>
        <v>BIH6</v>
      </c>
      <c r="P313" s="44">
        <f>INDEX(Workings!$R$14:$R$853,MATCH(O313,Workings!$U$14:$U$853,0))</f>
        <v>0.37777777777777782</v>
      </c>
      <c r="Q313" s="34">
        <f t="shared" si="25"/>
        <v>17</v>
      </c>
      <c r="S313"/>
    </row>
    <row r="314" spans="1:19" ht="15" x14ac:dyDescent="0.25">
      <c r="A314" s="34" t="s">
        <v>2921</v>
      </c>
      <c r="B314" s="34" t="e">
        <f>SEARCH("PM",A314)</f>
        <v>#VALUE!</v>
      </c>
      <c r="C314" s="34">
        <f>SEARCH("AM",A314)</f>
        <v>11</v>
      </c>
      <c r="D314" s="34">
        <f>IFERROR(B314,C314)</f>
        <v>11</v>
      </c>
      <c r="E314" s="34" t="str">
        <f>IFERROR(MID(A314,D314-5,1)," ")</f>
        <v xml:space="preserve"> </v>
      </c>
      <c r="F314" s="34" t="str">
        <f>MID(A314,IF(E314="1",D314-5,D314-4),IF(E314="1",7,6))</f>
        <v>9:24AM</v>
      </c>
      <c r="G314" s="34" t="str">
        <f>TRIM(SUBSTITUTE(A314,TEXT(M314,"h:mmAM/PM"),""))</f>
        <v>6-Nov BIH</v>
      </c>
      <c r="H314" s="34" t="b">
        <f>OR(LEFT(G314,1)="Y",LEFT(G314,1)="B",LEFT(G314,1)="R")</f>
        <v>0</v>
      </c>
      <c r="I314" s="34" t="str">
        <f>IF(H314,LEFT(G314,FIND(" ",G314)-1),MID(G314,FIND(" ",G314)+1,9))</f>
        <v>BIH</v>
      </c>
      <c r="J314" s="34" t="str">
        <f>TRIM(SUBSTITUTE(G314,I314,""))</f>
        <v>6-Nov</v>
      </c>
      <c r="K314" s="34">
        <f>LEFT(J314,2-ISERROR(1*MID(J314,2,1)))*1</f>
        <v>6</v>
      </c>
      <c r="L314" s="34" t="str">
        <f>IF(LEN(I314)=3,I314,LEFT(I314,1)&amp;MID(I314,3,1)&amp;RIGHT(I314,1))</f>
        <v>BIH</v>
      </c>
      <c r="M314" s="42">
        <f>TIMEVALUE(SUBSTITUTE(SUBSTITUTE(F314,"P"," P"),"A"," A"))</f>
        <v>0.39166666666666666</v>
      </c>
      <c r="N314" s="34">
        <f t="shared" si="23"/>
        <v>7</v>
      </c>
      <c r="O314" s="34" t="str">
        <f t="shared" si="24"/>
        <v>BIH7</v>
      </c>
      <c r="P314" s="44">
        <f>INDEX(Workings!$R$14:$R$853,MATCH(O314,Workings!$U$14:$U$853,0))</f>
        <v>0.39166666666666672</v>
      </c>
      <c r="Q314" s="34">
        <f t="shared" si="25"/>
        <v>0</v>
      </c>
      <c r="S314"/>
    </row>
    <row r="315" spans="1:19" ht="15" x14ac:dyDescent="0.25">
      <c r="A315" s="34" t="s">
        <v>1012</v>
      </c>
      <c r="B315" s="34" t="e">
        <f>SEARCH("PM",A315)</f>
        <v>#VALUE!</v>
      </c>
      <c r="C315" s="34">
        <f>SEARCH("AM",A315)</f>
        <v>17</v>
      </c>
      <c r="D315" s="34">
        <f>IFERROR(B315,C315)</f>
        <v>17</v>
      </c>
      <c r="E315" s="34" t="str">
        <f>IFERROR(MID(A315,D315-5,1)," ")</f>
        <v xml:space="preserve"> </v>
      </c>
      <c r="F315" s="34" t="str">
        <f>MID(A315,IF(E315="1",D315-5,D315-4),IF(E315="1",7,6))</f>
        <v>9:53AM</v>
      </c>
      <c r="G315" s="34" t="str">
        <f>TRIM(SUBSTITUTE(A315,TEXT(M315,"h:mmAM/PM"),""))</f>
        <v>6-Nov B:I:H</v>
      </c>
      <c r="H315" s="34" t="b">
        <f>OR(LEFT(G315,1)="Y",LEFT(G315,1)="B",LEFT(G315,1)="R")</f>
        <v>0</v>
      </c>
      <c r="I315" s="34" t="str">
        <f>IF(H315,LEFT(G315,FIND(" ",G315)-1),MID(G315,FIND(" ",G315)+1,9))</f>
        <v>B:I:H</v>
      </c>
      <c r="J315" s="34" t="str">
        <f>TRIM(SUBSTITUTE(G315,I315,""))</f>
        <v>6-Nov</v>
      </c>
      <c r="K315" s="34">
        <f>LEFT(J315,2-ISERROR(1*MID(J315,2,1)))*1</f>
        <v>6</v>
      </c>
      <c r="L315" s="34" t="str">
        <f>IF(LEN(I315)=3,I315,LEFT(I315,1)&amp;MID(I315,3,1)&amp;RIGHT(I315,1))</f>
        <v>BIH</v>
      </c>
      <c r="M315" s="42">
        <f>TIMEVALUE(SUBSTITUTE(SUBSTITUTE(F315,"P"," P"),"A"," A"))</f>
        <v>0.41180555555555554</v>
      </c>
      <c r="N315" s="34">
        <f t="shared" si="23"/>
        <v>8</v>
      </c>
      <c r="O315" s="34" t="str">
        <f t="shared" si="24"/>
        <v>BIH8</v>
      </c>
      <c r="P315" s="44">
        <f>INDEX(Workings!$R$14:$R$853,MATCH(O315,Workings!$U$14:$U$853,0))</f>
        <v>0.41250000000000003</v>
      </c>
      <c r="Q315" s="34">
        <f t="shared" si="25"/>
        <v>-1</v>
      </c>
      <c r="S315"/>
    </row>
    <row r="316" spans="1:19" ht="15" x14ac:dyDescent="0.25">
      <c r="A316" s="34" t="s">
        <v>2601</v>
      </c>
      <c r="B316" s="34" t="e">
        <f>SEARCH("PM",A316)</f>
        <v>#VALUE!</v>
      </c>
      <c r="C316" s="34">
        <f>SEARCH("AM",A316)</f>
        <v>12</v>
      </c>
      <c r="D316" s="34">
        <f>IFERROR(B316,C316)</f>
        <v>12</v>
      </c>
      <c r="E316" s="34" t="str">
        <f>IFERROR(MID(A316,D316-5,1)," ")</f>
        <v>1</v>
      </c>
      <c r="F316" s="34" t="str">
        <f>MID(A316,IF(E316="1",D316-5,D316-4),IF(E316="1",7,6))</f>
        <v>10:30AM</v>
      </c>
      <c r="G316" s="34" t="str">
        <f>TRIM(SUBSTITUTE(A316,TEXT(M316,"h:mmAM/PM"),""))</f>
        <v>B/I/H 6/Nov</v>
      </c>
      <c r="H316" s="34" t="b">
        <f>OR(LEFT(G316,1)="Y",LEFT(G316,1)="B",LEFT(G316,1)="R")</f>
        <v>1</v>
      </c>
      <c r="I316" s="34" t="str">
        <f>IF(H316,LEFT(G316,FIND(" ",G316)-1),MID(G316,FIND(" ",G316)+1,9))</f>
        <v>B/I/H</v>
      </c>
      <c r="J316" s="34" t="str">
        <f>TRIM(SUBSTITUTE(G316,I316,""))</f>
        <v>6/Nov</v>
      </c>
      <c r="K316" s="34">
        <f>LEFT(J316,2-ISERROR(1*MID(J316,2,1)))*1</f>
        <v>6</v>
      </c>
      <c r="L316" s="34" t="str">
        <f>IF(LEN(I316)=3,I316,LEFT(I316,1)&amp;MID(I316,3,1)&amp;RIGHT(I316,1))</f>
        <v>BIH</v>
      </c>
      <c r="M316" s="42">
        <f>TIMEVALUE(SUBSTITUTE(SUBSTITUTE(F316,"P"," P"),"A"," A"))</f>
        <v>0.4375</v>
      </c>
      <c r="N316" s="34">
        <f t="shared" si="23"/>
        <v>9</v>
      </c>
      <c r="O316" s="34" t="str">
        <f t="shared" si="24"/>
        <v>BIH9</v>
      </c>
      <c r="P316" s="44">
        <f>INDEX(Workings!$R$14:$R$853,MATCH(O316,Workings!$U$14:$U$853,0))</f>
        <v>0.43333333333333335</v>
      </c>
      <c r="Q316" s="34">
        <f t="shared" si="25"/>
        <v>6</v>
      </c>
      <c r="S316"/>
    </row>
    <row r="317" spans="1:19" ht="15" x14ac:dyDescent="0.25">
      <c r="A317" s="34" t="s">
        <v>1582</v>
      </c>
      <c r="B317" s="34" t="e">
        <f>SEARCH("PM",A317)</f>
        <v>#VALUE!</v>
      </c>
      <c r="C317" s="34">
        <f>SEARCH("AM",A317)</f>
        <v>6</v>
      </c>
      <c r="D317" s="34">
        <f>IFERROR(B317,C317)</f>
        <v>6</v>
      </c>
      <c r="E317" s="34" t="str">
        <f>IFERROR(MID(A317,D317-5,1)," ")</f>
        <v>1</v>
      </c>
      <c r="F317" s="34" t="str">
        <f>MID(A317,IF(E317="1",D317-5,D317-4),IF(E317="1",7,6))</f>
        <v>10:59AM</v>
      </c>
      <c r="G317" s="34" t="str">
        <f>TRIM(SUBSTITUTE(A317,TEXT(M317,"h:mmAM/PM"),""))</f>
        <v>6/Nov B/I/H</v>
      </c>
      <c r="H317" s="34" t="b">
        <f>OR(LEFT(G317,1)="Y",LEFT(G317,1)="B",LEFT(G317,1)="R")</f>
        <v>0</v>
      </c>
      <c r="I317" s="34" t="str">
        <f>IF(H317,LEFT(G317,FIND(" ",G317)-1),MID(G317,FIND(" ",G317)+1,9))</f>
        <v>B/I/H</v>
      </c>
      <c r="J317" s="34" t="str">
        <f>TRIM(SUBSTITUTE(G317,I317,""))</f>
        <v>6/Nov</v>
      </c>
      <c r="K317" s="34">
        <f>LEFT(J317,2-ISERROR(1*MID(J317,2,1)))*1</f>
        <v>6</v>
      </c>
      <c r="L317" s="34" t="str">
        <f>IF(LEN(I317)=3,I317,LEFT(I317,1)&amp;MID(I317,3,1)&amp;RIGHT(I317,1))</f>
        <v>BIH</v>
      </c>
      <c r="M317" s="42">
        <f>TIMEVALUE(SUBSTITUTE(SUBSTITUTE(F317,"P"," P"),"A"," A"))</f>
        <v>0.45763888888888887</v>
      </c>
      <c r="N317" s="34">
        <f t="shared" si="23"/>
        <v>10</v>
      </c>
      <c r="O317" s="34" t="str">
        <f t="shared" si="24"/>
        <v>BIH10</v>
      </c>
      <c r="P317" s="44">
        <f>INDEX(Workings!$R$14:$R$853,MATCH(O317,Workings!$U$14:$U$853,0))</f>
        <v>0.45416666666666666</v>
      </c>
      <c r="Q317" s="34">
        <f t="shared" si="25"/>
        <v>5</v>
      </c>
      <c r="S317"/>
    </row>
    <row r="318" spans="1:19" ht="15" x14ac:dyDescent="0.25">
      <c r="A318" s="34" t="s">
        <v>2276</v>
      </c>
      <c r="B318" s="34" t="e">
        <f>SEARCH("PM",A318)</f>
        <v>#VALUE!</v>
      </c>
      <c r="C318" s="34">
        <f>SEARCH("AM",A318)</f>
        <v>18</v>
      </c>
      <c r="D318" s="34">
        <f>IFERROR(B318,C318)</f>
        <v>18</v>
      </c>
      <c r="E318" s="34" t="str">
        <f>IFERROR(MID(A318,D318-5,1)," ")</f>
        <v>1</v>
      </c>
      <c r="F318" s="34" t="str">
        <f>MID(A318,IF(E318="1",D318-5,D318-4),IF(E318="1",7,6))</f>
        <v>11:28AM</v>
      </c>
      <c r="G318" s="34" t="str">
        <f>TRIM(SUBSTITUTE(A318,TEXT(M318,"h:mmAM/PM"),""))</f>
        <v>B/I/H 6/Nov</v>
      </c>
      <c r="H318" s="34" t="b">
        <f>OR(LEFT(G318,1)="Y",LEFT(G318,1)="B",LEFT(G318,1)="R")</f>
        <v>1</v>
      </c>
      <c r="I318" s="34" t="str">
        <f>IF(H318,LEFT(G318,FIND(" ",G318)-1),MID(G318,FIND(" ",G318)+1,9))</f>
        <v>B/I/H</v>
      </c>
      <c r="J318" s="34" t="str">
        <f>TRIM(SUBSTITUTE(G318,I318,""))</f>
        <v>6/Nov</v>
      </c>
      <c r="K318" s="34">
        <f>LEFT(J318,2-ISERROR(1*MID(J318,2,1)))*1</f>
        <v>6</v>
      </c>
      <c r="L318" s="34" t="str">
        <f>IF(LEN(I318)=3,I318,LEFT(I318,1)&amp;MID(I318,3,1)&amp;RIGHT(I318,1))</f>
        <v>BIH</v>
      </c>
      <c r="M318" s="42">
        <f>TIMEVALUE(SUBSTITUTE(SUBSTITUTE(F318,"P"," P"),"A"," A"))</f>
        <v>0.4777777777777778</v>
      </c>
      <c r="N318" s="34">
        <f t="shared" si="23"/>
        <v>11</v>
      </c>
      <c r="O318" s="34" t="str">
        <f t="shared" si="24"/>
        <v>BIH11</v>
      </c>
      <c r="P318" s="44">
        <f>INDEX(Workings!$R$14:$R$853,MATCH(O318,Workings!$U$14:$U$853,0))</f>
        <v>0.47499999999999998</v>
      </c>
      <c r="Q318" s="34">
        <f t="shared" si="25"/>
        <v>4</v>
      </c>
      <c r="S318"/>
    </row>
    <row r="319" spans="1:19" ht="15" x14ac:dyDescent="0.25">
      <c r="A319" s="34" t="s">
        <v>3687</v>
      </c>
      <c r="B319" s="34" t="e">
        <f>SEARCH("PM",A319)</f>
        <v>#VALUE!</v>
      </c>
      <c r="C319" s="34">
        <f>SEARCH("AM",A319)</f>
        <v>12</v>
      </c>
      <c r="D319" s="34">
        <f>IFERROR(B319,C319)</f>
        <v>12</v>
      </c>
      <c r="E319" s="34" t="str">
        <f>IFERROR(MID(A319,D319-5,1)," ")</f>
        <v>1</v>
      </c>
      <c r="F319" s="34" t="str">
        <f>MID(A319,IF(E319="1",D319-5,D319-4),IF(E319="1",7,6))</f>
        <v>11:59AM</v>
      </c>
      <c r="G319" s="34" t="str">
        <f>TRIM(SUBSTITUTE(A319,TEXT(M319,"h:mmAM/PM"),""))</f>
        <v>6/Nov B-I-H</v>
      </c>
      <c r="H319" s="34" t="b">
        <f>OR(LEFT(G319,1)="Y",LEFT(G319,1)="B",LEFT(G319,1)="R")</f>
        <v>0</v>
      </c>
      <c r="I319" s="34" t="str">
        <f>IF(H319,LEFT(G319,FIND(" ",G319)-1),MID(G319,FIND(" ",G319)+1,9))</f>
        <v>B-I-H</v>
      </c>
      <c r="J319" s="34" t="str">
        <f>TRIM(SUBSTITUTE(G319,I319,""))</f>
        <v>6/Nov</v>
      </c>
      <c r="K319" s="34">
        <f>LEFT(J319,2-ISERROR(1*MID(J319,2,1)))*1</f>
        <v>6</v>
      </c>
      <c r="L319" s="34" t="str">
        <f>IF(LEN(I319)=3,I319,LEFT(I319,1)&amp;MID(I319,3,1)&amp;RIGHT(I319,1))</f>
        <v>BIH</v>
      </c>
      <c r="M319" s="42">
        <f>TIMEVALUE(SUBSTITUTE(SUBSTITUTE(F319,"P"," P"),"A"," A"))</f>
        <v>0.4993055555555555</v>
      </c>
      <c r="N319" s="34">
        <f t="shared" si="23"/>
        <v>12</v>
      </c>
      <c r="O319" s="34" t="str">
        <f t="shared" si="24"/>
        <v>BIH12</v>
      </c>
      <c r="P319" s="44">
        <f>INDEX(Workings!$R$14:$R$853,MATCH(O319,Workings!$U$14:$U$853,0))</f>
        <v>0.49583333333333329</v>
      </c>
      <c r="Q319" s="34">
        <f t="shared" si="25"/>
        <v>5</v>
      </c>
      <c r="S319"/>
    </row>
    <row r="320" spans="1:19" ht="15" x14ac:dyDescent="0.25">
      <c r="A320" s="34" t="s">
        <v>413</v>
      </c>
      <c r="B320" s="34">
        <f>SEARCH("PM",A320)</f>
        <v>12</v>
      </c>
      <c r="C320" s="34" t="e">
        <f>SEARCH("AM",A320)</f>
        <v>#VALUE!</v>
      </c>
      <c r="D320" s="34">
        <f>IFERROR(B320,C320)</f>
        <v>12</v>
      </c>
      <c r="E320" s="34" t="str">
        <f>IFERROR(MID(A320,D320-5,1)," ")</f>
        <v>1</v>
      </c>
      <c r="F320" s="34" t="str">
        <f>MID(A320,IF(E320="1",D320-5,D320-4),IF(E320="1",7,6))</f>
        <v>12:28PM</v>
      </c>
      <c r="G320" s="34" t="str">
        <f>TRIM(SUBSTITUTE(A320,TEXT(M320,"h:mmAM/PM"),""))</f>
        <v>6-Nov B:I:H</v>
      </c>
      <c r="H320" s="34" t="b">
        <f>OR(LEFT(G320,1)="Y",LEFT(G320,1)="B",LEFT(G320,1)="R")</f>
        <v>0</v>
      </c>
      <c r="I320" s="34" t="str">
        <f>IF(H320,LEFT(G320,FIND(" ",G320)-1),MID(G320,FIND(" ",G320)+1,9))</f>
        <v>B:I:H</v>
      </c>
      <c r="J320" s="34" t="str">
        <f>TRIM(SUBSTITUTE(G320,I320,""))</f>
        <v>6-Nov</v>
      </c>
      <c r="K320" s="34">
        <f>LEFT(J320,2-ISERROR(1*MID(J320,2,1)))*1</f>
        <v>6</v>
      </c>
      <c r="L320" s="34" t="str">
        <f>IF(LEN(I320)=3,I320,LEFT(I320,1)&amp;MID(I320,3,1)&amp;RIGHT(I320,1))</f>
        <v>BIH</v>
      </c>
      <c r="M320" s="42">
        <f>TIMEVALUE(SUBSTITUTE(SUBSTITUTE(F320,"P"," P"),"A"," A"))</f>
        <v>0.51944444444444449</v>
      </c>
      <c r="N320" s="34">
        <f t="shared" si="23"/>
        <v>13</v>
      </c>
      <c r="O320" s="34" t="str">
        <f t="shared" si="24"/>
        <v>BIH13</v>
      </c>
      <c r="P320" s="44">
        <f>INDEX(Workings!$R$14:$R$853,MATCH(O320,Workings!$U$14:$U$853,0))</f>
        <v>0.51666666666666661</v>
      </c>
      <c r="Q320" s="34">
        <f t="shared" si="25"/>
        <v>4</v>
      </c>
      <c r="S320"/>
    </row>
    <row r="321" spans="1:19" ht="15" x14ac:dyDescent="0.25">
      <c r="A321" s="34" t="s">
        <v>3187</v>
      </c>
      <c r="B321" s="34">
        <f>SEARCH("PM",A321)</f>
        <v>18</v>
      </c>
      <c r="C321" s="34" t="e">
        <f>SEARCH("AM",A321)</f>
        <v>#VALUE!</v>
      </c>
      <c r="D321" s="34">
        <f>IFERROR(B321,C321)</f>
        <v>18</v>
      </c>
      <c r="E321" s="34" t="str">
        <f>IFERROR(MID(A321,D321-5,1)," ")</f>
        <v>1</v>
      </c>
      <c r="F321" s="34" t="str">
        <f>MID(A321,IF(E321="1",D321-5,D321-4),IF(E321="1",7,6))</f>
        <v>12:59PM</v>
      </c>
      <c r="G321" s="34" t="str">
        <f>TRIM(SUBSTITUTE(A321,TEXT(M321,"h:mmAM/PM"),""))</f>
        <v>6/Nov B:I:H</v>
      </c>
      <c r="H321" s="34" t="b">
        <f>OR(LEFT(G321,1)="Y",LEFT(G321,1)="B",LEFT(G321,1)="R")</f>
        <v>0</v>
      </c>
      <c r="I321" s="34" t="str">
        <f>IF(H321,LEFT(G321,FIND(" ",G321)-1),MID(G321,FIND(" ",G321)+1,9))</f>
        <v>B:I:H</v>
      </c>
      <c r="J321" s="34" t="str">
        <f>TRIM(SUBSTITUTE(G321,I321,""))</f>
        <v>6/Nov</v>
      </c>
      <c r="K321" s="34">
        <f>LEFT(J321,2-ISERROR(1*MID(J321,2,1)))*1</f>
        <v>6</v>
      </c>
      <c r="L321" s="34" t="str">
        <f>IF(LEN(I321)=3,I321,LEFT(I321,1)&amp;MID(I321,3,1)&amp;RIGHT(I321,1))</f>
        <v>BIH</v>
      </c>
      <c r="M321" s="42">
        <f>TIMEVALUE(SUBSTITUTE(SUBSTITUTE(F321,"P"," P"),"A"," A"))</f>
        <v>0.54097222222222219</v>
      </c>
      <c r="N321" s="34">
        <f t="shared" si="23"/>
        <v>14</v>
      </c>
      <c r="O321" s="34" t="str">
        <f t="shared" si="24"/>
        <v>BIH14</v>
      </c>
      <c r="P321" s="44">
        <f>INDEX(Workings!$R$14:$R$853,MATCH(O321,Workings!$U$14:$U$853,0))</f>
        <v>0.53749999999999998</v>
      </c>
      <c r="Q321" s="34">
        <f t="shared" si="25"/>
        <v>5</v>
      </c>
      <c r="S321"/>
    </row>
    <row r="322" spans="1:19" ht="15" x14ac:dyDescent="0.25">
      <c r="A322" s="34" t="s">
        <v>191</v>
      </c>
      <c r="B322" s="34">
        <f>SEARCH("PM",A322)</f>
        <v>11</v>
      </c>
      <c r="C322" s="34" t="e">
        <f>SEARCH("AM",A322)</f>
        <v>#VALUE!</v>
      </c>
      <c r="D322" s="34">
        <f>IFERROR(B322,C322)</f>
        <v>11</v>
      </c>
      <c r="E322" s="34" t="str">
        <f>IFERROR(MID(A322,D322-5,1)," ")</f>
        <v xml:space="preserve"> </v>
      </c>
      <c r="F322" s="34" t="str">
        <f>MID(A322,IF(E322="1",D322-5,D322-4),IF(E322="1",7,6))</f>
        <v>1:20PM</v>
      </c>
      <c r="G322" s="34" t="str">
        <f>TRIM(SUBSTITUTE(A322,TEXT(M322,"h:mmAM/PM"),""))</f>
        <v>B/I/H 6/Nov</v>
      </c>
      <c r="H322" s="34" t="b">
        <f>OR(LEFT(G322,1)="Y",LEFT(G322,1)="B",LEFT(G322,1)="R")</f>
        <v>1</v>
      </c>
      <c r="I322" s="34" t="str">
        <f>IF(H322,LEFT(G322,FIND(" ",G322)-1),MID(G322,FIND(" ",G322)+1,9))</f>
        <v>B/I/H</v>
      </c>
      <c r="J322" s="34" t="str">
        <f>TRIM(SUBSTITUTE(G322,I322,""))</f>
        <v>6/Nov</v>
      </c>
      <c r="K322" s="34">
        <f>LEFT(J322,2-ISERROR(1*MID(J322,2,1)))*1</f>
        <v>6</v>
      </c>
      <c r="L322" s="34" t="str">
        <f>IF(LEN(I322)=3,I322,LEFT(I322,1)&amp;MID(I322,3,1)&amp;RIGHT(I322,1))</f>
        <v>BIH</v>
      </c>
      <c r="M322" s="42">
        <f>TIMEVALUE(SUBSTITUTE(SUBSTITUTE(F322,"P"," P"),"A"," A"))</f>
        <v>0.55555555555555558</v>
      </c>
      <c r="N322" s="34">
        <f t="shared" si="23"/>
        <v>15</v>
      </c>
      <c r="O322" s="34" t="str">
        <f t="shared" si="24"/>
        <v>BIH15</v>
      </c>
      <c r="P322" s="44">
        <f>INDEX(Workings!$R$14:$R$853,MATCH(O322,Workings!$U$14:$U$853,0))</f>
        <v>0.55833333333333335</v>
      </c>
      <c r="Q322" s="34">
        <f t="shared" si="25"/>
        <v>-4</v>
      </c>
      <c r="S322"/>
    </row>
    <row r="323" spans="1:19" ht="15" x14ac:dyDescent="0.25">
      <c r="A323" s="34" t="s">
        <v>2477</v>
      </c>
      <c r="B323" s="34">
        <f>SEARCH("PM",A323)</f>
        <v>5</v>
      </c>
      <c r="C323" s="34" t="e">
        <f>SEARCH("AM",A323)</f>
        <v>#VALUE!</v>
      </c>
      <c r="D323" s="34">
        <f>IFERROR(B323,C323)</f>
        <v>5</v>
      </c>
      <c r="E323" s="34" t="str">
        <f>IFERROR(MID(A323,D323-5,1)," ")</f>
        <v xml:space="preserve"> </v>
      </c>
      <c r="F323" s="34" t="str">
        <f>MID(A323,IF(E323="1",D323-5,D323-4),IF(E323="1",7,6))</f>
        <v>1:56PM</v>
      </c>
      <c r="G323" s="34" t="str">
        <f>TRIM(SUBSTITUTE(A323,TEXT(M323,"h:mmAM/PM"),""))</f>
        <v>6-Nov B/I/H</v>
      </c>
      <c r="H323" s="34" t="b">
        <f>OR(LEFT(G323,1)="Y",LEFT(G323,1)="B",LEFT(G323,1)="R")</f>
        <v>0</v>
      </c>
      <c r="I323" s="34" t="str">
        <f>IF(H323,LEFT(G323,FIND(" ",G323)-1),MID(G323,FIND(" ",G323)+1,9))</f>
        <v>B/I/H</v>
      </c>
      <c r="J323" s="34" t="str">
        <f>TRIM(SUBSTITUTE(G323,I323,""))</f>
        <v>6-Nov</v>
      </c>
      <c r="K323" s="34">
        <f>LEFT(J323,2-ISERROR(1*MID(J323,2,1)))*1</f>
        <v>6</v>
      </c>
      <c r="L323" s="34" t="str">
        <f>IF(LEN(I323)=3,I323,LEFT(I323,1)&amp;MID(I323,3,1)&amp;RIGHT(I323,1))</f>
        <v>BIH</v>
      </c>
      <c r="M323" s="42">
        <f>TIMEVALUE(SUBSTITUTE(SUBSTITUTE(F323,"P"," P"),"A"," A"))</f>
        <v>0.5805555555555556</v>
      </c>
      <c r="N323" s="34">
        <f t="shared" si="23"/>
        <v>16</v>
      </c>
      <c r="O323" s="34" t="str">
        <f t="shared" si="24"/>
        <v>BIH16</v>
      </c>
      <c r="P323" s="44">
        <f>INDEX(Workings!$R$14:$R$853,MATCH(O323,Workings!$U$14:$U$853,0))</f>
        <v>0.57916666666666672</v>
      </c>
      <c r="Q323" s="34">
        <f t="shared" si="25"/>
        <v>2</v>
      </c>
      <c r="S323"/>
    </row>
    <row r="324" spans="1:19" ht="15" x14ac:dyDescent="0.25">
      <c r="A324" s="34" t="s">
        <v>1195</v>
      </c>
      <c r="B324" s="34">
        <f>SEARCH("PM",A324)</f>
        <v>17</v>
      </c>
      <c r="C324" s="34" t="e">
        <f>SEARCH("AM",A324)</f>
        <v>#VALUE!</v>
      </c>
      <c r="D324" s="34">
        <f>IFERROR(B324,C324)</f>
        <v>17</v>
      </c>
      <c r="E324" s="34" t="str">
        <f>IFERROR(MID(A324,D324-5,1)," ")</f>
        <v xml:space="preserve"> </v>
      </c>
      <c r="F324" s="34" t="str">
        <f>MID(A324,IF(E324="1",D324-5,D324-4),IF(E324="1",7,6))</f>
        <v>2:27PM</v>
      </c>
      <c r="G324" s="34" t="str">
        <f>TRIM(SUBSTITUTE(A324,TEXT(M324,"h:mmAM/PM"),""))</f>
        <v>B/I/H 6-Nov</v>
      </c>
      <c r="H324" s="34" t="b">
        <f>OR(LEFT(G324,1)="Y",LEFT(G324,1)="B",LEFT(G324,1)="R")</f>
        <v>1</v>
      </c>
      <c r="I324" s="34" t="str">
        <f>IF(H324,LEFT(G324,FIND(" ",G324)-1),MID(G324,FIND(" ",G324)+1,9))</f>
        <v>B/I/H</v>
      </c>
      <c r="J324" s="34" t="str">
        <f>TRIM(SUBSTITUTE(G324,I324,""))</f>
        <v>6-Nov</v>
      </c>
      <c r="K324" s="34">
        <f>LEFT(J324,2-ISERROR(1*MID(J324,2,1)))*1</f>
        <v>6</v>
      </c>
      <c r="L324" s="34" t="str">
        <f>IF(LEN(I324)=3,I324,LEFT(I324,1)&amp;MID(I324,3,1)&amp;RIGHT(I324,1))</f>
        <v>BIH</v>
      </c>
      <c r="M324" s="42">
        <f>TIMEVALUE(SUBSTITUTE(SUBSTITUTE(F324,"P"," P"),"A"," A"))</f>
        <v>0.6020833333333333</v>
      </c>
      <c r="N324" s="34">
        <f t="shared" si="23"/>
        <v>17</v>
      </c>
      <c r="O324" s="34" t="str">
        <f t="shared" si="24"/>
        <v>BIH17</v>
      </c>
      <c r="P324" s="44">
        <f>INDEX(Workings!$R$14:$R$853,MATCH(O324,Workings!$U$14:$U$853,0))</f>
        <v>0.60000000000000009</v>
      </c>
      <c r="Q324" s="34">
        <f t="shared" si="25"/>
        <v>3</v>
      </c>
      <c r="S324"/>
    </row>
    <row r="325" spans="1:19" ht="15" x14ac:dyDescent="0.25">
      <c r="A325" s="34" t="s">
        <v>3980</v>
      </c>
      <c r="B325" s="34">
        <f>SEARCH("PM",A325)</f>
        <v>15</v>
      </c>
      <c r="C325" s="34" t="e">
        <f>SEARCH("AM",A325)</f>
        <v>#VALUE!</v>
      </c>
      <c r="D325" s="34">
        <f>IFERROR(B325,C325)</f>
        <v>15</v>
      </c>
      <c r="E325" s="34" t="str">
        <f>IFERROR(MID(A325,D325-5,1)," ")</f>
        <v xml:space="preserve"> </v>
      </c>
      <c r="F325" s="34" t="str">
        <f>MID(A325,IF(E325="1",D325-5,D325-4),IF(E325="1",7,6))</f>
        <v>2:54PM</v>
      </c>
      <c r="G325" s="34" t="str">
        <f>TRIM(SUBSTITUTE(A325,TEXT(M325,"h:mmAM/PM"),""))</f>
        <v>BIH 6/Nov</v>
      </c>
      <c r="H325" s="34" t="b">
        <f>OR(LEFT(G325,1)="Y",LEFT(G325,1)="B",LEFT(G325,1)="R")</f>
        <v>1</v>
      </c>
      <c r="I325" s="34" t="str">
        <f>IF(H325,LEFT(G325,FIND(" ",G325)-1),MID(G325,FIND(" ",G325)+1,9))</f>
        <v>BIH</v>
      </c>
      <c r="J325" s="34" t="str">
        <f>TRIM(SUBSTITUTE(G325,I325,""))</f>
        <v>6/Nov</v>
      </c>
      <c r="K325" s="34">
        <f>LEFT(J325,2-ISERROR(1*MID(J325,2,1)))*1</f>
        <v>6</v>
      </c>
      <c r="L325" s="34" t="str">
        <f>IF(LEN(I325)=3,I325,LEFT(I325,1)&amp;MID(I325,3,1)&amp;RIGHT(I325,1))</f>
        <v>BIH</v>
      </c>
      <c r="M325" s="42">
        <f>TIMEVALUE(SUBSTITUTE(SUBSTITUTE(F325,"P"," P"),"A"," A"))</f>
        <v>0.62083333333333335</v>
      </c>
      <c r="N325" s="34">
        <f t="shared" si="23"/>
        <v>18</v>
      </c>
      <c r="O325" s="34" t="str">
        <f t="shared" si="24"/>
        <v>BIH18</v>
      </c>
      <c r="P325" s="44">
        <f>INDEX(Workings!$R$14:$R$853,MATCH(O325,Workings!$U$14:$U$853,0))</f>
        <v>0.62083333333333346</v>
      </c>
      <c r="Q325" s="34">
        <f t="shared" si="25"/>
        <v>0</v>
      </c>
      <c r="S325"/>
    </row>
    <row r="326" spans="1:19" ht="15" x14ac:dyDescent="0.25">
      <c r="A326" s="34" t="s">
        <v>292</v>
      </c>
      <c r="B326" s="34">
        <f>SEARCH("PM",A326)</f>
        <v>11</v>
      </c>
      <c r="C326" s="34" t="e">
        <f>SEARCH("AM",A326)</f>
        <v>#VALUE!</v>
      </c>
      <c r="D326" s="34">
        <f>IFERROR(B326,C326)</f>
        <v>11</v>
      </c>
      <c r="E326" s="34" t="str">
        <f>IFERROR(MID(A326,D326-5,1)," ")</f>
        <v xml:space="preserve"> </v>
      </c>
      <c r="F326" s="34" t="str">
        <f>MID(A326,IF(E326="1",D326-5,D326-4),IF(E326="1",7,6))</f>
        <v>3:22PM</v>
      </c>
      <c r="G326" s="34" t="str">
        <f>TRIM(SUBSTITUTE(A326,TEXT(M326,"h:mmAM/PM"),""))</f>
        <v>6/Nov B/I/H</v>
      </c>
      <c r="H326" s="34" t="b">
        <f>OR(LEFT(G326,1)="Y",LEFT(G326,1)="B",LEFT(G326,1)="R")</f>
        <v>0</v>
      </c>
      <c r="I326" s="34" t="str">
        <f>IF(H326,LEFT(G326,FIND(" ",G326)-1),MID(G326,FIND(" ",G326)+1,9))</f>
        <v>B/I/H</v>
      </c>
      <c r="J326" s="34" t="str">
        <f>TRIM(SUBSTITUTE(G326,I326,""))</f>
        <v>6/Nov</v>
      </c>
      <c r="K326" s="34">
        <f>LEFT(J326,2-ISERROR(1*MID(J326,2,1)))*1</f>
        <v>6</v>
      </c>
      <c r="L326" s="34" t="str">
        <f>IF(LEN(I326)=3,I326,LEFT(I326,1)&amp;MID(I326,3,1)&amp;RIGHT(I326,1))</f>
        <v>BIH</v>
      </c>
      <c r="M326" s="42">
        <f>TIMEVALUE(SUBSTITUTE(SUBSTITUTE(F326,"P"," P"),"A"," A"))</f>
        <v>0.64027777777777783</v>
      </c>
      <c r="N326" s="34">
        <f t="shared" si="23"/>
        <v>19</v>
      </c>
      <c r="O326" s="34" t="str">
        <f t="shared" si="24"/>
        <v>BIH19</v>
      </c>
      <c r="P326" s="44">
        <f>INDEX(Workings!$R$14:$R$853,MATCH(O326,Workings!$U$14:$U$853,0))</f>
        <v>0.64166666666666683</v>
      </c>
      <c r="Q326" s="34">
        <f t="shared" si="25"/>
        <v>-2</v>
      </c>
      <c r="S326"/>
    </row>
    <row r="327" spans="1:19" ht="15" x14ac:dyDescent="0.25">
      <c r="A327" s="34" t="s">
        <v>3571</v>
      </c>
      <c r="B327" s="34">
        <f>SEARCH("PM",A327)</f>
        <v>5</v>
      </c>
      <c r="C327" s="34" t="e">
        <f>SEARCH("AM",A327)</f>
        <v>#VALUE!</v>
      </c>
      <c r="D327" s="34">
        <f>IFERROR(B327,C327)</f>
        <v>5</v>
      </c>
      <c r="E327" s="34" t="str">
        <f>IFERROR(MID(A327,D327-5,1)," ")</f>
        <v xml:space="preserve"> </v>
      </c>
      <c r="F327" s="34" t="str">
        <f>MID(A327,IF(E327="1",D327-5,D327-4),IF(E327="1",7,6))</f>
        <v>4:01PM</v>
      </c>
      <c r="G327" s="34" t="str">
        <f>TRIM(SUBSTITUTE(A327,TEXT(M327,"h:mmAM/PM"),""))</f>
        <v>6/Nov B-I-H</v>
      </c>
      <c r="H327" s="34" t="b">
        <f>OR(LEFT(G327,1)="Y",LEFT(G327,1)="B",LEFT(G327,1)="R")</f>
        <v>0</v>
      </c>
      <c r="I327" s="34" t="str">
        <f>IF(H327,LEFT(G327,FIND(" ",G327)-1),MID(G327,FIND(" ",G327)+1,9))</f>
        <v>B-I-H</v>
      </c>
      <c r="J327" s="34" t="str">
        <f>TRIM(SUBSTITUTE(G327,I327,""))</f>
        <v>6/Nov</v>
      </c>
      <c r="K327" s="34">
        <f>LEFT(J327,2-ISERROR(1*MID(J327,2,1)))*1</f>
        <v>6</v>
      </c>
      <c r="L327" s="34" t="str">
        <f>IF(LEN(I327)=3,I327,LEFT(I327,1)&amp;MID(I327,3,1)&amp;RIGHT(I327,1))</f>
        <v>BIH</v>
      </c>
      <c r="M327" s="42">
        <f>TIMEVALUE(SUBSTITUTE(SUBSTITUTE(F327,"P"," P"),"A"," A"))</f>
        <v>0.66736111111111107</v>
      </c>
      <c r="N327" s="34">
        <f t="shared" si="23"/>
        <v>20</v>
      </c>
      <c r="O327" s="34" t="str">
        <f t="shared" si="24"/>
        <v>BIH20</v>
      </c>
      <c r="P327" s="44">
        <f>INDEX(Workings!$R$14:$R$853,MATCH(O327,Workings!$U$14:$U$853,0))</f>
        <v>0.6625000000000002</v>
      </c>
      <c r="Q327" s="34">
        <f t="shared" si="25"/>
        <v>7</v>
      </c>
      <c r="S327"/>
    </row>
    <row r="328" spans="1:19" ht="15" x14ac:dyDescent="0.25">
      <c r="A328" s="34" t="s">
        <v>1439</v>
      </c>
      <c r="B328" s="34">
        <f>SEARCH("PM",A328)</f>
        <v>5</v>
      </c>
      <c r="C328" s="34" t="e">
        <f>SEARCH("AM",A328)</f>
        <v>#VALUE!</v>
      </c>
      <c r="D328" s="34">
        <f>IFERROR(B328,C328)</f>
        <v>5</v>
      </c>
      <c r="E328" s="34" t="str">
        <f>IFERROR(MID(A328,D328-5,1)," ")</f>
        <v xml:space="preserve"> </v>
      </c>
      <c r="F328" s="34" t="str">
        <f>MID(A328,IF(E328="1",D328-5,D328-4),IF(E328="1",7,6))</f>
        <v>4:28PM</v>
      </c>
      <c r="G328" s="34" t="str">
        <f>TRIM(SUBSTITUTE(A328,TEXT(M328,"h:mmAM/PM"),""))</f>
        <v>B/I/H 6-Nov</v>
      </c>
      <c r="H328" s="34" t="b">
        <f>OR(LEFT(G328,1)="Y",LEFT(G328,1)="B",LEFT(G328,1)="R")</f>
        <v>1</v>
      </c>
      <c r="I328" s="34" t="str">
        <f>IF(H328,LEFT(G328,FIND(" ",G328)-1),MID(G328,FIND(" ",G328)+1,9))</f>
        <v>B/I/H</v>
      </c>
      <c r="J328" s="34" t="str">
        <f>TRIM(SUBSTITUTE(G328,I328,""))</f>
        <v>6-Nov</v>
      </c>
      <c r="K328" s="34">
        <f>LEFT(J328,2-ISERROR(1*MID(J328,2,1)))*1</f>
        <v>6</v>
      </c>
      <c r="L328" s="34" t="str">
        <f>IF(LEN(I328)=3,I328,LEFT(I328,1)&amp;MID(I328,3,1)&amp;RIGHT(I328,1))</f>
        <v>BIH</v>
      </c>
      <c r="M328" s="42">
        <f>TIMEVALUE(SUBSTITUTE(SUBSTITUTE(F328,"P"," P"),"A"," A"))</f>
        <v>0.68611111111111101</v>
      </c>
      <c r="N328" s="34">
        <f t="shared" si="23"/>
        <v>21</v>
      </c>
      <c r="O328" s="34" t="str">
        <f t="shared" si="24"/>
        <v>BIH21</v>
      </c>
      <c r="P328" s="44">
        <f>INDEX(Workings!$R$14:$R$853,MATCH(O328,Workings!$U$14:$U$853,0))</f>
        <v>0.68333333333333357</v>
      </c>
      <c r="Q328" s="34">
        <f t="shared" si="25"/>
        <v>4</v>
      </c>
      <c r="S328"/>
    </row>
    <row r="329" spans="1:19" ht="15" x14ac:dyDescent="0.25">
      <c r="A329" s="34" t="s">
        <v>1402</v>
      </c>
      <c r="B329" s="34">
        <f>SEARCH("PM",A329)</f>
        <v>9</v>
      </c>
      <c r="C329" s="34" t="e">
        <f>SEARCH("AM",A329)</f>
        <v>#VALUE!</v>
      </c>
      <c r="D329" s="34">
        <f>IFERROR(B329,C329)</f>
        <v>9</v>
      </c>
      <c r="E329" s="34" t="str">
        <f>IFERROR(MID(A329,D329-5,1)," ")</f>
        <v xml:space="preserve"> </v>
      </c>
      <c r="F329" s="34" t="str">
        <f>MID(A329,IF(E329="1",D329-5,D329-4),IF(E329="1",7,6))</f>
        <v>5:06PM</v>
      </c>
      <c r="G329" s="34" t="str">
        <f>TRIM(SUBSTITUTE(A329,TEXT(M329,"h:mmAM/PM"),""))</f>
        <v>BIH 6/Nov</v>
      </c>
      <c r="H329" s="34" t="b">
        <f>OR(LEFT(G329,1)="Y",LEFT(G329,1)="B",LEFT(G329,1)="R")</f>
        <v>1</v>
      </c>
      <c r="I329" s="34" t="str">
        <f>IF(H329,LEFT(G329,FIND(" ",G329)-1),MID(G329,FIND(" ",G329)+1,9))</f>
        <v>BIH</v>
      </c>
      <c r="J329" s="34" t="str">
        <f>TRIM(SUBSTITUTE(G329,I329,""))</f>
        <v>6/Nov</v>
      </c>
      <c r="K329" s="34">
        <f>LEFT(J329,2-ISERROR(1*MID(J329,2,1)))*1</f>
        <v>6</v>
      </c>
      <c r="L329" s="34" t="str">
        <f>IF(LEN(I329)=3,I329,LEFT(I329,1)&amp;MID(I329,3,1)&amp;RIGHT(I329,1))</f>
        <v>BIH</v>
      </c>
      <c r="M329" s="42">
        <f>TIMEVALUE(SUBSTITUTE(SUBSTITUTE(F329,"P"," P"),"A"," A"))</f>
        <v>0.71250000000000002</v>
      </c>
      <c r="N329" s="34">
        <f t="shared" ref="N329:N392" si="26">1+(L329=L328)*(K329=K328)*N328</f>
        <v>22</v>
      </c>
      <c r="O329" s="34" t="str">
        <f t="shared" ref="O329:O392" si="27">L329&amp;N329</f>
        <v>BIH22</v>
      </c>
      <c r="P329" s="44">
        <f>INDEX(Workings!$R$14:$R$853,MATCH(O329,Workings!$U$14:$U$853,0))</f>
        <v>0.70416666666666694</v>
      </c>
      <c r="Q329" s="34">
        <f t="shared" ref="Q329:Q392" si="28">ROUND((M329-P329)*60*24,5)</f>
        <v>12</v>
      </c>
      <c r="S329"/>
    </row>
    <row r="330" spans="1:19" ht="15" x14ac:dyDescent="0.25">
      <c r="A330" s="34" t="s">
        <v>862</v>
      </c>
      <c r="B330" s="34">
        <f>SEARCH("PM",A330)</f>
        <v>11</v>
      </c>
      <c r="C330" s="34" t="e">
        <f>SEARCH("AM",A330)</f>
        <v>#VALUE!</v>
      </c>
      <c r="D330" s="34">
        <f>IFERROR(B330,C330)</f>
        <v>11</v>
      </c>
      <c r="E330" s="34" t="str">
        <f>IFERROR(MID(A330,D330-5,1)," ")</f>
        <v xml:space="preserve"> </v>
      </c>
      <c r="F330" s="34" t="str">
        <f>MID(A330,IF(E330="1",D330-5,D330-4),IF(E330="1",7,6))</f>
        <v>5:34PM</v>
      </c>
      <c r="G330" s="34" t="str">
        <f>TRIM(SUBSTITUTE(A330,TEXT(M330,"h:mmAM/PM"),""))</f>
        <v>6/Nov B-I-H</v>
      </c>
      <c r="H330" s="34" t="b">
        <f>OR(LEFT(G330,1)="Y",LEFT(G330,1)="B",LEFT(G330,1)="R")</f>
        <v>0</v>
      </c>
      <c r="I330" s="34" t="str">
        <f>IF(H330,LEFT(G330,FIND(" ",G330)-1),MID(G330,FIND(" ",G330)+1,9))</f>
        <v>B-I-H</v>
      </c>
      <c r="J330" s="34" t="str">
        <f>TRIM(SUBSTITUTE(G330,I330,""))</f>
        <v>6/Nov</v>
      </c>
      <c r="K330" s="34">
        <f>LEFT(J330,2-ISERROR(1*MID(J330,2,1)))*1</f>
        <v>6</v>
      </c>
      <c r="L330" s="34" t="str">
        <f>IF(LEN(I330)=3,I330,LEFT(I330,1)&amp;MID(I330,3,1)&amp;RIGHT(I330,1))</f>
        <v>BIH</v>
      </c>
      <c r="M330" s="42">
        <f>TIMEVALUE(SUBSTITUTE(SUBSTITUTE(F330,"P"," P"),"A"," A"))</f>
        <v>0.7319444444444444</v>
      </c>
      <c r="N330" s="34">
        <f t="shared" si="26"/>
        <v>23</v>
      </c>
      <c r="O330" s="34" t="str">
        <f t="shared" si="27"/>
        <v>BIH23</v>
      </c>
      <c r="P330" s="44">
        <f>INDEX(Workings!$R$14:$R$853,MATCH(O330,Workings!$U$14:$U$853,0))</f>
        <v>0.72500000000000031</v>
      </c>
      <c r="Q330" s="34">
        <f t="shared" si="28"/>
        <v>10</v>
      </c>
      <c r="S330"/>
    </row>
    <row r="331" spans="1:19" ht="15" x14ac:dyDescent="0.25">
      <c r="A331" s="34" t="s">
        <v>2876</v>
      </c>
      <c r="B331" s="34">
        <f>SEARCH("PM",A331)</f>
        <v>17</v>
      </c>
      <c r="C331" s="34" t="e">
        <f>SEARCH("AM",A331)</f>
        <v>#VALUE!</v>
      </c>
      <c r="D331" s="34">
        <f>IFERROR(B331,C331)</f>
        <v>17</v>
      </c>
      <c r="E331" s="34" t="str">
        <f>IFERROR(MID(A331,D331-5,1)," ")</f>
        <v xml:space="preserve"> </v>
      </c>
      <c r="F331" s="34" t="str">
        <f>MID(A331,IF(E331="1",D331-5,D331-4),IF(E331="1",7,6))</f>
        <v>6:09PM</v>
      </c>
      <c r="G331" s="34" t="str">
        <f>TRIM(SUBSTITUTE(A331,TEXT(M331,"h:mmAM/PM"),""))</f>
        <v>B/I/H 6/Nov</v>
      </c>
      <c r="H331" s="34" t="b">
        <f>OR(LEFT(G331,1)="Y",LEFT(G331,1)="B",LEFT(G331,1)="R")</f>
        <v>1</v>
      </c>
      <c r="I331" s="34" t="str">
        <f>IF(H331,LEFT(G331,FIND(" ",G331)-1),MID(G331,FIND(" ",G331)+1,9))</f>
        <v>B/I/H</v>
      </c>
      <c r="J331" s="34" t="str">
        <f>TRIM(SUBSTITUTE(G331,I331,""))</f>
        <v>6/Nov</v>
      </c>
      <c r="K331" s="34">
        <f>LEFT(J331,2-ISERROR(1*MID(J331,2,1)))*1</f>
        <v>6</v>
      </c>
      <c r="L331" s="34" t="str">
        <f>IF(LEN(I331)=3,I331,LEFT(I331,1)&amp;MID(I331,3,1)&amp;RIGHT(I331,1))</f>
        <v>BIH</v>
      </c>
      <c r="M331" s="42">
        <f>TIMEVALUE(SUBSTITUTE(SUBSTITUTE(F331,"P"," P"),"A"," A"))</f>
        <v>0.75624999999999998</v>
      </c>
      <c r="N331" s="34">
        <f t="shared" si="26"/>
        <v>24</v>
      </c>
      <c r="O331" s="34" t="str">
        <f t="shared" si="27"/>
        <v>BIH24</v>
      </c>
      <c r="P331" s="44">
        <f>INDEX(Workings!$R$14:$R$853,MATCH(O331,Workings!$U$14:$U$853,0))</f>
        <v>0.7527777777777781</v>
      </c>
      <c r="Q331" s="34">
        <f t="shared" si="28"/>
        <v>5</v>
      </c>
      <c r="S331"/>
    </row>
    <row r="332" spans="1:19" ht="15" x14ac:dyDescent="0.25">
      <c r="A332" s="34" t="s">
        <v>600</v>
      </c>
      <c r="B332" s="34">
        <f>SEARCH("PM",A332)</f>
        <v>5</v>
      </c>
      <c r="C332" s="34" t="e">
        <f>SEARCH("AM",A332)</f>
        <v>#VALUE!</v>
      </c>
      <c r="D332" s="34">
        <f>IFERROR(B332,C332)</f>
        <v>5</v>
      </c>
      <c r="E332" s="34" t="str">
        <f>IFERROR(MID(A332,D332-5,1)," ")</f>
        <v xml:space="preserve"> </v>
      </c>
      <c r="F332" s="34" t="str">
        <f>MID(A332,IF(E332="1",D332-5,D332-4),IF(E332="1",7,6))</f>
        <v>6:48PM</v>
      </c>
      <c r="G332" s="34" t="str">
        <f>TRIM(SUBSTITUTE(A332,TEXT(M332,"h:mmAM/PM"),""))</f>
        <v>6-Nov B-I-H</v>
      </c>
      <c r="H332" s="34" t="b">
        <f>OR(LEFT(G332,1)="Y",LEFT(G332,1)="B",LEFT(G332,1)="R")</f>
        <v>0</v>
      </c>
      <c r="I332" s="34" t="str">
        <f>IF(H332,LEFT(G332,FIND(" ",G332)-1),MID(G332,FIND(" ",G332)+1,9))</f>
        <v>B-I-H</v>
      </c>
      <c r="J332" s="34" t="str">
        <f>TRIM(SUBSTITUTE(G332,I332,""))</f>
        <v>6-Nov</v>
      </c>
      <c r="K332" s="34">
        <f>LEFT(J332,2-ISERROR(1*MID(J332,2,1)))*1</f>
        <v>6</v>
      </c>
      <c r="L332" s="34" t="str">
        <f>IF(LEN(I332)=3,I332,LEFT(I332,1)&amp;MID(I332,3,1)&amp;RIGHT(I332,1))</f>
        <v>BIH</v>
      </c>
      <c r="M332" s="42">
        <f>TIMEVALUE(SUBSTITUTE(SUBSTITUTE(F332,"P"," P"),"A"," A"))</f>
        <v>0.78333333333333333</v>
      </c>
      <c r="N332" s="34">
        <f t="shared" si="26"/>
        <v>25</v>
      </c>
      <c r="O332" s="34" t="str">
        <f t="shared" si="27"/>
        <v>BIH25</v>
      </c>
      <c r="P332" s="44">
        <f>INDEX(Workings!$R$14:$R$853,MATCH(O332,Workings!$U$14:$U$853,0))</f>
        <v>0.78055555555555589</v>
      </c>
      <c r="Q332" s="34">
        <f t="shared" si="28"/>
        <v>4</v>
      </c>
      <c r="S332"/>
    </row>
    <row r="333" spans="1:19" ht="15" x14ac:dyDescent="0.25">
      <c r="A333" s="34" t="s">
        <v>1179</v>
      </c>
      <c r="B333" s="34">
        <f>SEARCH("PM",A333)</f>
        <v>5</v>
      </c>
      <c r="C333" s="34" t="e">
        <f>SEARCH("AM",A333)</f>
        <v>#VALUE!</v>
      </c>
      <c r="D333" s="34">
        <f>IFERROR(B333,C333)</f>
        <v>5</v>
      </c>
      <c r="E333" s="34" t="str">
        <f>IFERROR(MID(A333,D333-5,1)," ")</f>
        <v xml:space="preserve"> </v>
      </c>
      <c r="F333" s="34" t="str">
        <f>MID(A333,IF(E333="1",D333-5,D333-4),IF(E333="1",7,6))</f>
        <v>7:25PM</v>
      </c>
      <c r="G333" s="34" t="str">
        <f>TRIM(SUBSTITUTE(A333,TEXT(M333,"h:mmAM/PM"),""))</f>
        <v>B-I-H 6/Nov</v>
      </c>
      <c r="H333" s="34" t="b">
        <f>OR(LEFT(G333,1)="Y",LEFT(G333,1)="B",LEFT(G333,1)="R")</f>
        <v>1</v>
      </c>
      <c r="I333" s="34" t="str">
        <f>IF(H333,LEFT(G333,FIND(" ",G333)-1),MID(G333,FIND(" ",G333)+1,9))</f>
        <v>B-I-H</v>
      </c>
      <c r="J333" s="34" t="str">
        <f>TRIM(SUBSTITUTE(G333,I333,""))</f>
        <v>6/Nov</v>
      </c>
      <c r="K333" s="34">
        <f>LEFT(J333,2-ISERROR(1*MID(J333,2,1)))*1</f>
        <v>6</v>
      </c>
      <c r="L333" s="34" t="str">
        <f>IF(LEN(I333)=3,I333,LEFT(I333,1)&amp;MID(I333,3,1)&amp;RIGHT(I333,1))</f>
        <v>BIH</v>
      </c>
      <c r="M333" s="42">
        <f>TIMEVALUE(SUBSTITUTE(SUBSTITUTE(F333,"P"," P"),"A"," A"))</f>
        <v>0.80902777777777779</v>
      </c>
      <c r="N333" s="34">
        <f t="shared" si="26"/>
        <v>26</v>
      </c>
      <c r="O333" s="34" t="str">
        <f t="shared" si="27"/>
        <v>BIH26</v>
      </c>
      <c r="P333" s="44">
        <f>INDEX(Workings!$R$14:$R$853,MATCH(O333,Workings!$U$14:$U$853,0))</f>
        <v>0.80833333333333368</v>
      </c>
      <c r="Q333" s="34">
        <f t="shared" si="28"/>
        <v>1</v>
      </c>
      <c r="S333"/>
    </row>
    <row r="334" spans="1:19" ht="15" x14ac:dyDescent="0.25">
      <c r="A334" s="34" t="s">
        <v>4153</v>
      </c>
      <c r="B334" s="34">
        <f>SEARCH("PM",A334)</f>
        <v>17</v>
      </c>
      <c r="C334" s="34" t="e">
        <f>SEARCH("AM",A334)</f>
        <v>#VALUE!</v>
      </c>
      <c r="D334" s="34">
        <f>IFERROR(B334,C334)</f>
        <v>17</v>
      </c>
      <c r="E334" s="34" t="str">
        <f>IFERROR(MID(A334,D334-5,1)," ")</f>
        <v xml:space="preserve"> </v>
      </c>
      <c r="F334" s="34" t="str">
        <f>MID(A334,IF(E334="1",D334-5,D334-4),IF(E334="1",7,6))</f>
        <v>8:27PM</v>
      </c>
      <c r="G334" s="34" t="str">
        <f>TRIM(SUBSTITUTE(A334,TEXT(M334,"h:mmAM/PM"),""))</f>
        <v>6-Nov B/I/H</v>
      </c>
      <c r="H334" s="34" t="b">
        <f>OR(LEFT(G334,1)="Y",LEFT(G334,1)="B",LEFT(G334,1)="R")</f>
        <v>0</v>
      </c>
      <c r="I334" s="34" t="str">
        <f>IF(H334,LEFT(G334,FIND(" ",G334)-1),MID(G334,FIND(" ",G334)+1,9))</f>
        <v>B/I/H</v>
      </c>
      <c r="J334" s="34" t="str">
        <f>TRIM(SUBSTITUTE(G334,I334,""))</f>
        <v>6-Nov</v>
      </c>
      <c r="K334" s="34">
        <f>LEFT(J334,2-ISERROR(1*MID(J334,2,1)))*1</f>
        <v>6</v>
      </c>
      <c r="L334" s="34" t="str">
        <f>IF(LEN(I334)=3,I334,LEFT(I334,1)&amp;MID(I334,3,1)&amp;RIGHT(I334,1))</f>
        <v>BIH</v>
      </c>
      <c r="M334" s="42">
        <f>TIMEVALUE(SUBSTITUTE(SUBSTITUTE(F334,"P"," P"),"A"," A"))</f>
        <v>0.8520833333333333</v>
      </c>
      <c r="N334" s="34">
        <f t="shared" si="26"/>
        <v>27</v>
      </c>
      <c r="O334" s="34" t="str">
        <f t="shared" si="27"/>
        <v>BIH27</v>
      </c>
      <c r="P334" s="44">
        <f>INDEX(Workings!$R$14:$R$853,MATCH(O334,Workings!$U$14:$U$853,0))</f>
        <v>0.85000000000000031</v>
      </c>
      <c r="Q334" s="34">
        <f t="shared" si="28"/>
        <v>3</v>
      </c>
      <c r="S334"/>
    </row>
    <row r="335" spans="1:19" ht="15" x14ac:dyDescent="0.25">
      <c r="A335" s="34" t="s">
        <v>3105</v>
      </c>
      <c r="B335" s="34">
        <f>SEARCH("PM",A335)</f>
        <v>5</v>
      </c>
      <c r="C335" s="34" t="e">
        <f>SEARCH("AM",A335)</f>
        <v>#VALUE!</v>
      </c>
      <c r="D335" s="34">
        <f>IFERROR(B335,C335)</f>
        <v>5</v>
      </c>
      <c r="E335" s="34" t="str">
        <f>IFERROR(MID(A335,D335-5,1)," ")</f>
        <v xml:space="preserve"> </v>
      </c>
      <c r="F335" s="34" t="str">
        <f>MID(A335,IF(E335="1",D335-5,D335-4),IF(E335="1",7,6))</f>
        <v>9:37PM</v>
      </c>
      <c r="G335" s="34" t="str">
        <f>TRIM(SUBSTITUTE(A335,TEXT(M335,"h:mmAM/PM"),""))</f>
        <v>B/I/H 6-Nov</v>
      </c>
      <c r="H335" s="34" t="b">
        <f>OR(LEFT(G335,1)="Y",LEFT(G335,1)="B",LEFT(G335,1)="R")</f>
        <v>1</v>
      </c>
      <c r="I335" s="34" t="str">
        <f>IF(H335,LEFT(G335,FIND(" ",G335)-1),MID(G335,FIND(" ",G335)+1,9))</f>
        <v>B/I/H</v>
      </c>
      <c r="J335" s="34" t="str">
        <f>TRIM(SUBSTITUTE(G335,I335,""))</f>
        <v>6-Nov</v>
      </c>
      <c r="K335" s="34">
        <f>LEFT(J335,2-ISERROR(1*MID(J335,2,1)))*1</f>
        <v>6</v>
      </c>
      <c r="L335" s="34" t="str">
        <f>IF(LEN(I335)=3,I335,LEFT(I335,1)&amp;MID(I335,3,1)&amp;RIGHT(I335,1))</f>
        <v>BIH</v>
      </c>
      <c r="M335" s="42">
        <f>TIMEVALUE(SUBSTITUTE(SUBSTITUTE(F335,"P"," P"),"A"," A"))</f>
        <v>0.90069444444444446</v>
      </c>
      <c r="N335" s="34">
        <f t="shared" si="26"/>
        <v>28</v>
      </c>
      <c r="O335" s="34" t="str">
        <f t="shared" si="27"/>
        <v>BIH28</v>
      </c>
      <c r="P335" s="44">
        <f>INDEX(Workings!$R$14:$R$853,MATCH(O335,Workings!$U$14:$U$853,0))</f>
        <v>0.89166666666666694</v>
      </c>
      <c r="Q335" s="34">
        <f t="shared" si="28"/>
        <v>13</v>
      </c>
      <c r="S335"/>
    </row>
    <row r="336" spans="1:19" ht="15" x14ac:dyDescent="0.25">
      <c r="A336" s="34" t="s">
        <v>943</v>
      </c>
      <c r="B336" s="34">
        <f>SEARCH("PM",A336)</f>
        <v>12</v>
      </c>
      <c r="C336" s="34" t="e">
        <f>SEARCH("AM",A336)</f>
        <v>#VALUE!</v>
      </c>
      <c r="D336" s="34">
        <f>IFERROR(B336,C336)</f>
        <v>12</v>
      </c>
      <c r="E336" s="34" t="str">
        <f>IFERROR(MID(A336,D336-5,1)," ")</f>
        <v>1</v>
      </c>
      <c r="F336" s="34" t="str">
        <f>MID(A336,IF(E336="1",D336-5,D336-4),IF(E336="1",7,6))</f>
        <v>10:32PM</v>
      </c>
      <c r="G336" s="34" t="str">
        <f>TRIM(SUBSTITUTE(A336,TEXT(M336,"h:mmAM/PM"),""))</f>
        <v>B/I/H 6/Nov</v>
      </c>
      <c r="H336" s="34" t="b">
        <f>OR(LEFT(G336,1)="Y",LEFT(G336,1)="B",LEFT(G336,1)="R")</f>
        <v>1</v>
      </c>
      <c r="I336" s="34" t="str">
        <f>IF(H336,LEFT(G336,FIND(" ",G336)-1),MID(G336,FIND(" ",G336)+1,9))</f>
        <v>B/I/H</v>
      </c>
      <c r="J336" s="34" t="str">
        <f>TRIM(SUBSTITUTE(G336,I336,""))</f>
        <v>6/Nov</v>
      </c>
      <c r="K336" s="34">
        <f>LEFT(J336,2-ISERROR(1*MID(J336,2,1)))*1</f>
        <v>6</v>
      </c>
      <c r="L336" s="34" t="str">
        <f>IF(LEN(I336)=3,I336,LEFT(I336,1)&amp;MID(I336,3,1)&amp;RIGHT(I336,1))</f>
        <v>BIH</v>
      </c>
      <c r="M336" s="42">
        <f>TIMEVALUE(SUBSTITUTE(SUBSTITUTE(F336,"P"," P"),"A"," A"))</f>
        <v>0.93888888888888899</v>
      </c>
      <c r="N336" s="34">
        <f t="shared" si="26"/>
        <v>29</v>
      </c>
      <c r="O336" s="34" t="str">
        <f t="shared" si="27"/>
        <v>BIH29</v>
      </c>
      <c r="P336" s="44">
        <f>INDEX(Workings!$R$14:$R$853,MATCH(O336,Workings!$U$14:$U$853,0))</f>
        <v>0.93333333333333357</v>
      </c>
      <c r="Q336" s="34">
        <f t="shared" si="28"/>
        <v>8</v>
      </c>
      <c r="S336"/>
    </row>
    <row r="337" spans="1:19" ht="15" x14ac:dyDescent="0.25">
      <c r="A337" s="34" t="s">
        <v>410</v>
      </c>
      <c r="B337" s="34">
        <f>SEARCH("PM",A337)</f>
        <v>6</v>
      </c>
      <c r="C337" s="34" t="e">
        <f>SEARCH("AM",A337)</f>
        <v>#VALUE!</v>
      </c>
      <c r="D337" s="34">
        <f>IFERROR(B337,C337)</f>
        <v>6</v>
      </c>
      <c r="E337" s="34" t="str">
        <f>IFERROR(MID(A337,D337-5,1)," ")</f>
        <v>1</v>
      </c>
      <c r="F337" s="34" t="str">
        <f>MID(A337,IF(E337="1",D337-5,D337-4),IF(E337="1",7,6))</f>
        <v>11:30PM</v>
      </c>
      <c r="G337" s="34" t="str">
        <f>TRIM(SUBSTITUTE(A337,TEXT(M337,"h:mmAM/PM"),""))</f>
        <v>6-Nov B/I/H</v>
      </c>
      <c r="H337" s="34" t="b">
        <f>OR(LEFT(G337,1)="Y",LEFT(G337,1)="B",LEFT(G337,1)="R")</f>
        <v>0</v>
      </c>
      <c r="I337" s="34" t="str">
        <f>IF(H337,LEFT(G337,FIND(" ",G337)-1),MID(G337,FIND(" ",G337)+1,9))</f>
        <v>B/I/H</v>
      </c>
      <c r="J337" s="34" t="str">
        <f>TRIM(SUBSTITUTE(G337,I337,""))</f>
        <v>6-Nov</v>
      </c>
      <c r="K337" s="34">
        <f>LEFT(J337,2-ISERROR(1*MID(J337,2,1)))*1</f>
        <v>6</v>
      </c>
      <c r="L337" s="34" t="str">
        <f>IF(LEN(I337)=3,I337,LEFT(I337,1)&amp;MID(I337,3,1)&amp;RIGHT(I337,1))</f>
        <v>BIH</v>
      </c>
      <c r="M337" s="42">
        <f>TIMEVALUE(SUBSTITUTE(SUBSTITUTE(F337,"P"," P"),"A"," A"))</f>
        <v>0.97916666666666663</v>
      </c>
      <c r="N337" s="34">
        <f t="shared" si="26"/>
        <v>30</v>
      </c>
      <c r="O337" s="34" t="str">
        <f t="shared" si="27"/>
        <v>BIH30</v>
      </c>
      <c r="P337" s="44">
        <f>INDEX(Workings!$R$14:$R$853,MATCH(O337,Workings!$U$14:$U$853,0))</f>
        <v>0.9750000000000002</v>
      </c>
      <c r="Q337" s="34">
        <f t="shared" si="28"/>
        <v>6</v>
      </c>
      <c r="S337"/>
    </row>
    <row r="338" spans="1:19" ht="15" x14ac:dyDescent="0.25">
      <c r="A338" s="34" t="s">
        <v>2356</v>
      </c>
      <c r="B338" s="34" t="e">
        <f>SEARCH("PM",A338)</f>
        <v>#VALUE!</v>
      </c>
      <c r="C338" s="34">
        <f>SEARCH("AM",A338)</f>
        <v>5</v>
      </c>
      <c r="D338" s="34">
        <f>IFERROR(B338,C338)</f>
        <v>5</v>
      </c>
      <c r="E338" s="34" t="str">
        <f>IFERROR(MID(A338,D338-5,1)," ")</f>
        <v xml:space="preserve"> </v>
      </c>
      <c r="F338" s="34" t="str">
        <f>MID(A338,IF(E338="1",D338-5,D338-4),IF(E338="1",7,6))</f>
        <v>7:28AM</v>
      </c>
      <c r="G338" s="34" t="str">
        <f>TRIM(SUBSTITUTE(A338,TEXT(M338,"h:mmAM/PM"),""))</f>
        <v>B:I:H 7/Nov</v>
      </c>
      <c r="H338" s="34" t="b">
        <f>OR(LEFT(G338,1)="Y",LEFT(G338,1)="B",LEFT(G338,1)="R")</f>
        <v>1</v>
      </c>
      <c r="I338" s="34" t="str">
        <f>IF(H338,LEFT(G338,FIND(" ",G338)-1),MID(G338,FIND(" ",G338)+1,9))</f>
        <v>B:I:H</v>
      </c>
      <c r="J338" s="34" t="str">
        <f>TRIM(SUBSTITUTE(G338,I338,""))</f>
        <v>7/Nov</v>
      </c>
      <c r="K338" s="34">
        <f>LEFT(J338,2-ISERROR(1*MID(J338,2,1)))*1</f>
        <v>7</v>
      </c>
      <c r="L338" s="34" t="str">
        <f>IF(LEN(I338)=3,I338,LEFT(I338,1)&amp;MID(I338,3,1)&amp;RIGHT(I338,1))</f>
        <v>BIH</v>
      </c>
      <c r="M338" s="42">
        <f>TIMEVALUE(SUBSTITUTE(SUBSTITUTE(F338,"P"," P"),"A"," A"))</f>
        <v>0.31111111111111112</v>
      </c>
      <c r="N338" s="34">
        <f t="shared" si="26"/>
        <v>1</v>
      </c>
      <c r="O338" s="34" t="str">
        <f t="shared" si="27"/>
        <v>BIH1</v>
      </c>
      <c r="P338" s="44">
        <f>INDEX(Workings!$R$14:$R$853,MATCH(O338,Workings!$U$14:$U$853,0))</f>
        <v>0.30833333333333335</v>
      </c>
      <c r="Q338" s="34">
        <f t="shared" si="28"/>
        <v>4</v>
      </c>
      <c r="S338"/>
    </row>
    <row r="339" spans="1:19" ht="15" x14ac:dyDescent="0.25">
      <c r="A339" s="34" t="s">
        <v>366</v>
      </c>
      <c r="B339" s="34" t="e">
        <f>SEARCH("PM",A339)</f>
        <v>#VALUE!</v>
      </c>
      <c r="C339" s="34">
        <f>SEARCH("AM",A339)</f>
        <v>11</v>
      </c>
      <c r="D339" s="34">
        <f>IFERROR(B339,C339)</f>
        <v>11</v>
      </c>
      <c r="E339" s="34" t="str">
        <f>IFERROR(MID(A339,D339-5,1)," ")</f>
        <v xml:space="preserve"> </v>
      </c>
      <c r="F339" s="34" t="str">
        <f>MID(A339,IF(E339="1",D339-5,D339-4),IF(E339="1",7,6))</f>
        <v>7:47AM</v>
      </c>
      <c r="G339" s="34" t="str">
        <f>TRIM(SUBSTITUTE(A339,TEXT(M339,"h:mmAM/PM"),""))</f>
        <v>7-Nov B/I/H</v>
      </c>
      <c r="H339" s="34" t="b">
        <f>OR(LEFT(G339,1)="Y",LEFT(G339,1)="B",LEFT(G339,1)="R")</f>
        <v>0</v>
      </c>
      <c r="I339" s="34" t="str">
        <f>IF(H339,LEFT(G339,FIND(" ",G339)-1),MID(G339,FIND(" ",G339)+1,9))</f>
        <v>B/I/H</v>
      </c>
      <c r="J339" s="34" t="str">
        <f>TRIM(SUBSTITUTE(G339,I339,""))</f>
        <v>7-Nov</v>
      </c>
      <c r="K339" s="34">
        <f>LEFT(J339,2-ISERROR(1*MID(J339,2,1)))*1</f>
        <v>7</v>
      </c>
      <c r="L339" s="34" t="str">
        <f>IF(LEN(I339)=3,I339,LEFT(I339,1)&amp;MID(I339,3,1)&amp;RIGHT(I339,1))</f>
        <v>BIH</v>
      </c>
      <c r="M339" s="42">
        <f>TIMEVALUE(SUBSTITUTE(SUBSTITUTE(F339,"P"," P"),"A"," A"))</f>
        <v>0.32430555555555557</v>
      </c>
      <c r="N339" s="34">
        <f t="shared" si="26"/>
        <v>2</v>
      </c>
      <c r="O339" s="34" t="str">
        <f t="shared" si="27"/>
        <v>BIH2</v>
      </c>
      <c r="P339" s="44">
        <f>INDEX(Workings!$R$14:$R$853,MATCH(O339,Workings!$U$14:$U$853,0))</f>
        <v>0.32222222222222224</v>
      </c>
      <c r="Q339" s="34">
        <f t="shared" si="28"/>
        <v>3</v>
      </c>
      <c r="S339"/>
    </row>
    <row r="340" spans="1:19" ht="15" x14ac:dyDescent="0.25">
      <c r="A340" s="34" t="s">
        <v>741</v>
      </c>
      <c r="B340" s="34" t="e">
        <f>SEARCH("PM",A340)</f>
        <v>#VALUE!</v>
      </c>
      <c r="C340" s="34">
        <f>SEARCH("AM",A340)</f>
        <v>5</v>
      </c>
      <c r="D340" s="34">
        <f>IFERROR(B340,C340)</f>
        <v>5</v>
      </c>
      <c r="E340" s="34" t="str">
        <f>IFERROR(MID(A340,D340-5,1)," ")</f>
        <v xml:space="preserve"> </v>
      </c>
      <c r="F340" s="34" t="str">
        <f>MID(A340,IF(E340="1",D340-5,D340-4),IF(E340="1",7,6))</f>
        <v>8:15AM</v>
      </c>
      <c r="G340" s="34" t="str">
        <f>TRIM(SUBSTITUTE(A340,TEXT(M340,"h:mmAM/PM"),""))</f>
        <v>7-Nov B-I-H</v>
      </c>
      <c r="H340" s="34" t="b">
        <f>OR(LEFT(G340,1)="Y",LEFT(G340,1)="B",LEFT(G340,1)="R")</f>
        <v>0</v>
      </c>
      <c r="I340" s="34" t="str">
        <f>IF(H340,LEFT(G340,FIND(" ",G340)-1),MID(G340,FIND(" ",G340)+1,9))</f>
        <v>B-I-H</v>
      </c>
      <c r="J340" s="34" t="str">
        <f>TRIM(SUBSTITUTE(G340,I340,""))</f>
        <v>7-Nov</v>
      </c>
      <c r="K340" s="34">
        <f>LEFT(J340,2-ISERROR(1*MID(J340,2,1)))*1</f>
        <v>7</v>
      </c>
      <c r="L340" s="34" t="str">
        <f>IF(LEN(I340)=3,I340,LEFT(I340,1)&amp;MID(I340,3,1)&amp;RIGHT(I340,1))</f>
        <v>BIH</v>
      </c>
      <c r="M340" s="42">
        <f>TIMEVALUE(SUBSTITUTE(SUBSTITUTE(F340,"P"," P"),"A"," A"))</f>
        <v>0.34375</v>
      </c>
      <c r="N340" s="34">
        <f t="shared" si="26"/>
        <v>3</v>
      </c>
      <c r="O340" s="34" t="str">
        <f t="shared" si="27"/>
        <v>BIH3</v>
      </c>
      <c r="P340" s="44">
        <f>INDEX(Workings!$R$14:$R$853,MATCH(O340,Workings!$U$14:$U$853,0))</f>
        <v>0.33611111111111114</v>
      </c>
      <c r="Q340" s="34">
        <f t="shared" si="28"/>
        <v>11</v>
      </c>
      <c r="S340"/>
    </row>
    <row r="341" spans="1:19" ht="15" x14ac:dyDescent="0.25">
      <c r="A341" s="34" t="s">
        <v>177</v>
      </c>
      <c r="B341" s="34" t="e">
        <f>SEARCH("PM",A341)</f>
        <v>#VALUE!</v>
      </c>
      <c r="C341" s="34">
        <f>SEARCH("AM",A341)</f>
        <v>11</v>
      </c>
      <c r="D341" s="34">
        <f>IFERROR(B341,C341)</f>
        <v>11</v>
      </c>
      <c r="E341" s="34" t="str">
        <f>IFERROR(MID(A341,D341-5,1)," ")</f>
        <v xml:space="preserve"> </v>
      </c>
      <c r="F341" s="34" t="str">
        <f>MID(A341,IF(E341="1",D341-5,D341-4),IF(E341="1",7,6))</f>
        <v>8:25AM</v>
      </c>
      <c r="G341" s="34" t="str">
        <f>TRIM(SUBSTITUTE(A341,TEXT(M341,"h:mmAM/PM"),""))</f>
        <v>B-I-H 7/Nov</v>
      </c>
      <c r="H341" s="34" t="b">
        <f>OR(LEFT(G341,1)="Y",LEFT(G341,1)="B",LEFT(G341,1)="R")</f>
        <v>1</v>
      </c>
      <c r="I341" s="34" t="str">
        <f>IF(H341,LEFT(G341,FIND(" ",G341)-1),MID(G341,FIND(" ",G341)+1,9))</f>
        <v>B-I-H</v>
      </c>
      <c r="J341" s="34" t="str">
        <f>TRIM(SUBSTITUTE(G341,I341,""))</f>
        <v>7/Nov</v>
      </c>
      <c r="K341" s="34">
        <f>LEFT(J341,2-ISERROR(1*MID(J341,2,1)))*1</f>
        <v>7</v>
      </c>
      <c r="L341" s="34" t="str">
        <f>IF(LEN(I341)=3,I341,LEFT(I341,1)&amp;MID(I341,3,1)&amp;RIGHT(I341,1))</f>
        <v>BIH</v>
      </c>
      <c r="M341" s="42">
        <f>TIMEVALUE(SUBSTITUTE(SUBSTITUTE(F341,"P"," P"),"A"," A"))</f>
        <v>0.35069444444444442</v>
      </c>
      <c r="N341" s="34">
        <f t="shared" si="26"/>
        <v>4</v>
      </c>
      <c r="O341" s="34" t="str">
        <f t="shared" si="27"/>
        <v>BIH4</v>
      </c>
      <c r="P341" s="44">
        <f>INDEX(Workings!$R$14:$R$853,MATCH(O341,Workings!$U$14:$U$853,0))</f>
        <v>0.35000000000000003</v>
      </c>
      <c r="Q341" s="34">
        <f t="shared" si="28"/>
        <v>1</v>
      </c>
      <c r="S341"/>
    </row>
    <row r="342" spans="1:19" ht="15" x14ac:dyDescent="0.25">
      <c r="A342" s="34" t="s">
        <v>1739</v>
      </c>
      <c r="B342" s="34" t="e">
        <f>SEARCH("PM",A342)</f>
        <v>#VALUE!</v>
      </c>
      <c r="C342" s="34">
        <f>SEARCH("AM",A342)</f>
        <v>11</v>
      </c>
      <c r="D342" s="34">
        <f>IFERROR(B342,C342)</f>
        <v>11</v>
      </c>
      <c r="E342" s="34" t="str">
        <f>IFERROR(MID(A342,D342-5,1)," ")</f>
        <v xml:space="preserve"> </v>
      </c>
      <c r="F342" s="34" t="str">
        <f>MID(A342,IF(E342="1",D342-5,D342-4),IF(E342="1",7,6))</f>
        <v>8:54AM</v>
      </c>
      <c r="G342" s="34" t="str">
        <f>TRIM(SUBSTITUTE(A342,TEXT(M342,"h:mmAM/PM"),""))</f>
        <v>B/I/H 7-Nov</v>
      </c>
      <c r="H342" s="34" t="b">
        <f>OR(LEFT(G342,1)="Y",LEFT(G342,1)="B",LEFT(G342,1)="R")</f>
        <v>1</v>
      </c>
      <c r="I342" s="34" t="str">
        <f>IF(H342,LEFT(G342,FIND(" ",G342)-1),MID(G342,FIND(" ",G342)+1,9))</f>
        <v>B/I/H</v>
      </c>
      <c r="J342" s="34" t="str">
        <f>TRIM(SUBSTITUTE(G342,I342,""))</f>
        <v>7-Nov</v>
      </c>
      <c r="K342" s="34">
        <f>LEFT(J342,2-ISERROR(1*MID(J342,2,1)))*1</f>
        <v>7</v>
      </c>
      <c r="L342" s="34" t="str">
        <f>IF(LEN(I342)=3,I342,LEFT(I342,1)&amp;MID(I342,3,1)&amp;RIGHT(I342,1))</f>
        <v>BIH</v>
      </c>
      <c r="M342" s="42">
        <f>TIMEVALUE(SUBSTITUTE(SUBSTITUTE(F342,"P"," P"),"A"," A"))</f>
        <v>0.37083333333333335</v>
      </c>
      <c r="N342" s="34">
        <f t="shared" si="26"/>
        <v>5</v>
      </c>
      <c r="O342" s="34" t="str">
        <f t="shared" si="27"/>
        <v>BIH5</v>
      </c>
      <c r="P342" s="44">
        <f>INDEX(Workings!$R$14:$R$853,MATCH(O342,Workings!$U$14:$U$853,0))</f>
        <v>0.36388888888888893</v>
      </c>
      <c r="Q342" s="34">
        <f t="shared" si="28"/>
        <v>10</v>
      </c>
      <c r="S342"/>
    </row>
    <row r="343" spans="1:19" ht="15" x14ac:dyDescent="0.25">
      <c r="A343" s="34" t="s">
        <v>1284</v>
      </c>
      <c r="B343" s="34" t="e">
        <f>SEARCH("PM",A343)</f>
        <v>#VALUE!</v>
      </c>
      <c r="C343" s="34">
        <f>SEARCH("AM",A343)</f>
        <v>5</v>
      </c>
      <c r="D343" s="34">
        <f>IFERROR(B343,C343)</f>
        <v>5</v>
      </c>
      <c r="E343" s="34" t="str">
        <f>IFERROR(MID(A343,D343-5,1)," ")</f>
        <v xml:space="preserve"> </v>
      </c>
      <c r="F343" s="34" t="str">
        <f>MID(A343,IF(E343="1",D343-5,D343-4),IF(E343="1",7,6))</f>
        <v>9:02AM</v>
      </c>
      <c r="G343" s="34" t="str">
        <f>TRIM(SUBSTITUTE(A343,TEXT(M343,"h:mmAM/PM"),""))</f>
        <v>B-I-H 7/Nov</v>
      </c>
      <c r="H343" s="34" t="b">
        <f>OR(LEFT(G343,1)="Y",LEFT(G343,1)="B",LEFT(G343,1)="R")</f>
        <v>1</v>
      </c>
      <c r="I343" s="34" t="str">
        <f>IF(H343,LEFT(G343,FIND(" ",G343)-1),MID(G343,FIND(" ",G343)+1,9))</f>
        <v>B-I-H</v>
      </c>
      <c r="J343" s="34" t="str">
        <f>TRIM(SUBSTITUTE(G343,I343,""))</f>
        <v>7/Nov</v>
      </c>
      <c r="K343" s="34">
        <f>LEFT(J343,2-ISERROR(1*MID(J343,2,1)))*1</f>
        <v>7</v>
      </c>
      <c r="L343" s="34" t="str">
        <f>IF(LEN(I343)=3,I343,LEFT(I343,1)&amp;MID(I343,3,1)&amp;RIGHT(I343,1))</f>
        <v>BIH</v>
      </c>
      <c r="M343" s="42">
        <f>TIMEVALUE(SUBSTITUTE(SUBSTITUTE(F343,"P"," P"),"A"," A"))</f>
        <v>0.37638888888888888</v>
      </c>
      <c r="N343" s="34">
        <f t="shared" si="26"/>
        <v>6</v>
      </c>
      <c r="O343" s="34" t="str">
        <f t="shared" si="27"/>
        <v>BIH6</v>
      </c>
      <c r="P343" s="44">
        <f>INDEX(Workings!$R$14:$R$853,MATCH(O343,Workings!$U$14:$U$853,0))</f>
        <v>0.37777777777777782</v>
      </c>
      <c r="Q343" s="34">
        <f t="shared" si="28"/>
        <v>-2</v>
      </c>
      <c r="S343"/>
    </row>
    <row r="344" spans="1:19" ht="15" x14ac:dyDescent="0.25">
      <c r="A344" s="34" t="s">
        <v>4191</v>
      </c>
      <c r="B344" s="34" t="e">
        <f>SEARCH("PM",A344)</f>
        <v>#VALUE!</v>
      </c>
      <c r="C344" s="34">
        <f>SEARCH("AM",A344)</f>
        <v>11</v>
      </c>
      <c r="D344" s="34">
        <f>IFERROR(B344,C344)</f>
        <v>11</v>
      </c>
      <c r="E344" s="34" t="str">
        <f>IFERROR(MID(A344,D344-5,1)," ")</f>
        <v xml:space="preserve"> </v>
      </c>
      <c r="F344" s="34" t="str">
        <f>MID(A344,IF(E344="1",D344-5,D344-4),IF(E344="1",7,6))</f>
        <v>9:22AM</v>
      </c>
      <c r="G344" s="34" t="str">
        <f>TRIM(SUBSTITUTE(A344,TEXT(M344,"h:mmAM/PM"),""))</f>
        <v>B/I/H 7/Nov</v>
      </c>
      <c r="H344" s="34" t="b">
        <f>OR(LEFT(G344,1)="Y",LEFT(G344,1)="B",LEFT(G344,1)="R")</f>
        <v>1</v>
      </c>
      <c r="I344" s="34" t="str">
        <f>IF(H344,LEFT(G344,FIND(" ",G344)-1),MID(G344,FIND(" ",G344)+1,9))</f>
        <v>B/I/H</v>
      </c>
      <c r="J344" s="34" t="str">
        <f>TRIM(SUBSTITUTE(G344,I344,""))</f>
        <v>7/Nov</v>
      </c>
      <c r="K344" s="34">
        <f>LEFT(J344,2-ISERROR(1*MID(J344,2,1)))*1</f>
        <v>7</v>
      </c>
      <c r="L344" s="34" t="str">
        <f>IF(LEN(I344)=3,I344,LEFT(I344,1)&amp;MID(I344,3,1)&amp;RIGHT(I344,1))</f>
        <v>BIH</v>
      </c>
      <c r="M344" s="42">
        <f>TIMEVALUE(SUBSTITUTE(SUBSTITUTE(F344,"P"," P"),"A"," A"))</f>
        <v>0.39027777777777778</v>
      </c>
      <c r="N344" s="34">
        <f t="shared" si="26"/>
        <v>7</v>
      </c>
      <c r="O344" s="34" t="str">
        <f t="shared" si="27"/>
        <v>BIH7</v>
      </c>
      <c r="P344" s="44">
        <f>INDEX(Workings!$R$14:$R$853,MATCH(O344,Workings!$U$14:$U$853,0))</f>
        <v>0.39166666666666672</v>
      </c>
      <c r="Q344" s="34">
        <f t="shared" si="28"/>
        <v>-2</v>
      </c>
      <c r="S344"/>
    </row>
    <row r="345" spans="1:19" ht="15" x14ac:dyDescent="0.25">
      <c r="A345" s="34" t="s">
        <v>4167</v>
      </c>
      <c r="B345" s="34" t="e">
        <f>SEARCH("PM",A345)</f>
        <v>#VALUE!</v>
      </c>
      <c r="C345" s="34">
        <f>SEARCH("AM",A345)</f>
        <v>18</v>
      </c>
      <c r="D345" s="34">
        <f>IFERROR(B345,C345)</f>
        <v>18</v>
      </c>
      <c r="E345" s="34" t="str">
        <f>IFERROR(MID(A345,D345-5,1)," ")</f>
        <v>1</v>
      </c>
      <c r="F345" s="34" t="str">
        <f>MID(A345,IF(E345="1",D345-5,D345-4),IF(E345="1",7,6))</f>
        <v>10:02AM</v>
      </c>
      <c r="G345" s="34" t="str">
        <f>TRIM(SUBSTITUTE(A345,TEXT(M345,"h:mmAM/PM"),""))</f>
        <v>B/I/H 7-Nov</v>
      </c>
      <c r="H345" s="34" t="b">
        <f>OR(LEFT(G345,1)="Y",LEFT(G345,1)="B",LEFT(G345,1)="R")</f>
        <v>1</v>
      </c>
      <c r="I345" s="34" t="str">
        <f>IF(H345,LEFT(G345,FIND(" ",G345)-1),MID(G345,FIND(" ",G345)+1,9))</f>
        <v>B/I/H</v>
      </c>
      <c r="J345" s="34" t="str">
        <f>TRIM(SUBSTITUTE(G345,I345,""))</f>
        <v>7-Nov</v>
      </c>
      <c r="K345" s="34">
        <f>LEFT(J345,2-ISERROR(1*MID(J345,2,1)))*1</f>
        <v>7</v>
      </c>
      <c r="L345" s="34" t="str">
        <f>IF(LEN(I345)=3,I345,LEFT(I345,1)&amp;MID(I345,3,1)&amp;RIGHT(I345,1))</f>
        <v>BIH</v>
      </c>
      <c r="M345" s="42">
        <f>TIMEVALUE(SUBSTITUTE(SUBSTITUTE(F345,"P"," P"),"A"," A"))</f>
        <v>0.41805555555555557</v>
      </c>
      <c r="N345" s="34">
        <f t="shared" si="26"/>
        <v>8</v>
      </c>
      <c r="O345" s="34" t="str">
        <f t="shared" si="27"/>
        <v>BIH8</v>
      </c>
      <c r="P345" s="44">
        <f>INDEX(Workings!$R$14:$R$853,MATCH(O345,Workings!$U$14:$U$853,0))</f>
        <v>0.41250000000000003</v>
      </c>
      <c r="Q345" s="34">
        <f t="shared" si="28"/>
        <v>8</v>
      </c>
      <c r="S345"/>
    </row>
    <row r="346" spans="1:19" ht="15" x14ac:dyDescent="0.25">
      <c r="A346" s="34" t="s">
        <v>4216</v>
      </c>
      <c r="B346" s="34" t="e">
        <f>SEARCH("PM",A346)</f>
        <v>#VALUE!</v>
      </c>
      <c r="C346" s="34">
        <f>SEARCH("AM",A346)</f>
        <v>12</v>
      </c>
      <c r="D346" s="34">
        <f>IFERROR(B346,C346)</f>
        <v>12</v>
      </c>
      <c r="E346" s="34" t="str">
        <f>IFERROR(MID(A346,D346-5,1)," ")</f>
        <v>1</v>
      </c>
      <c r="F346" s="34" t="str">
        <f>MID(A346,IF(E346="1",D346-5,D346-4),IF(E346="1",7,6))</f>
        <v>10:28AM</v>
      </c>
      <c r="G346" s="34" t="str">
        <f>TRIM(SUBSTITUTE(A346,TEXT(M346,"h:mmAM/PM"),""))</f>
        <v>7-Nov BIH</v>
      </c>
      <c r="H346" s="34" t="b">
        <f>OR(LEFT(G346,1)="Y",LEFT(G346,1)="B",LEFT(G346,1)="R")</f>
        <v>0</v>
      </c>
      <c r="I346" s="34" t="str">
        <f>IF(H346,LEFT(G346,FIND(" ",G346)-1),MID(G346,FIND(" ",G346)+1,9))</f>
        <v>BIH</v>
      </c>
      <c r="J346" s="34" t="str">
        <f>TRIM(SUBSTITUTE(G346,I346,""))</f>
        <v>7-Nov</v>
      </c>
      <c r="K346" s="34">
        <f>LEFT(J346,2-ISERROR(1*MID(J346,2,1)))*1</f>
        <v>7</v>
      </c>
      <c r="L346" s="34" t="str">
        <f>IF(LEN(I346)=3,I346,LEFT(I346,1)&amp;MID(I346,3,1)&amp;RIGHT(I346,1))</f>
        <v>BIH</v>
      </c>
      <c r="M346" s="42">
        <f>TIMEVALUE(SUBSTITUTE(SUBSTITUTE(F346,"P"," P"),"A"," A"))</f>
        <v>0.43611111111111112</v>
      </c>
      <c r="N346" s="34">
        <f t="shared" si="26"/>
        <v>9</v>
      </c>
      <c r="O346" s="34" t="str">
        <f t="shared" si="27"/>
        <v>BIH9</v>
      </c>
      <c r="P346" s="44">
        <f>INDEX(Workings!$R$14:$R$853,MATCH(O346,Workings!$U$14:$U$853,0))</f>
        <v>0.43333333333333335</v>
      </c>
      <c r="Q346" s="34">
        <f t="shared" si="28"/>
        <v>4</v>
      </c>
      <c r="S346"/>
    </row>
    <row r="347" spans="1:19" ht="15" x14ac:dyDescent="0.25">
      <c r="A347" s="34" t="s">
        <v>2772</v>
      </c>
      <c r="B347" s="34" t="e">
        <f>SEARCH("PM",A347)</f>
        <v>#VALUE!</v>
      </c>
      <c r="C347" s="34">
        <f>SEARCH("AM",A347)</f>
        <v>6</v>
      </c>
      <c r="D347" s="34">
        <f>IFERROR(B347,C347)</f>
        <v>6</v>
      </c>
      <c r="E347" s="34" t="str">
        <f>IFERROR(MID(A347,D347-5,1)," ")</f>
        <v>1</v>
      </c>
      <c r="F347" s="34" t="str">
        <f>MID(A347,IF(E347="1",D347-5,D347-4),IF(E347="1",7,6))</f>
        <v>10:58AM</v>
      </c>
      <c r="G347" s="34" t="str">
        <f>TRIM(SUBSTITUTE(A347,TEXT(M347,"h:mmAM/PM"),""))</f>
        <v>B:I:H 7-Nov</v>
      </c>
      <c r="H347" s="34" t="b">
        <f>OR(LEFT(G347,1)="Y",LEFT(G347,1)="B",LEFT(G347,1)="R")</f>
        <v>1</v>
      </c>
      <c r="I347" s="34" t="str">
        <f>IF(H347,LEFT(G347,FIND(" ",G347)-1),MID(G347,FIND(" ",G347)+1,9))</f>
        <v>B:I:H</v>
      </c>
      <c r="J347" s="34" t="str">
        <f>TRIM(SUBSTITUTE(G347,I347,""))</f>
        <v>7-Nov</v>
      </c>
      <c r="K347" s="34">
        <f>LEFT(J347,2-ISERROR(1*MID(J347,2,1)))*1</f>
        <v>7</v>
      </c>
      <c r="L347" s="34" t="str">
        <f>IF(LEN(I347)=3,I347,LEFT(I347,1)&amp;MID(I347,3,1)&amp;RIGHT(I347,1))</f>
        <v>BIH</v>
      </c>
      <c r="M347" s="42">
        <f>TIMEVALUE(SUBSTITUTE(SUBSTITUTE(F347,"P"," P"),"A"," A"))</f>
        <v>0.45694444444444443</v>
      </c>
      <c r="N347" s="34">
        <f t="shared" si="26"/>
        <v>10</v>
      </c>
      <c r="O347" s="34" t="str">
        <f t="shared" si="27"/>
        <v>BIH10</v>
      </c>
      <c r="P347" s="44">
        <f>INDEX(Workings!$R$14:$R$853,MATCH(O347,Workings!$U$14:$U$853,0))</f>
        <v>0.45416666666666666</v>
      </c>
      <c r="Q347" s="34">
        <f t="shared" si="28"/>
        <v>4</v>
      </c>
      <c r="S347"/>
    </row>
    <row r="348" spans="1:19" ht="15" x14ac:dyDescent="0.25">
      <c r="A348" s="34" t="s">
        <v>623</v>
      </c>
      <c r="B348" s="34" t="e">
        <f>SEARCH("PM",A348)</f>
        <v>#VALUE!</v>
      </c>
      <c r="C348" s="34">
        <f>SEARCH("AM",A348)</f>
        <v>18</v>
      </c>
      <c r="D348" s="34">
        <f>IFERROR(B348,C348)</f>
        <v>18</v>
      </c>
      <c r="E348" s="34" t="str">
        <f>IFERROR(MID(A348,D348-5,1)," ")</f>
        <v>1</v>
      </c>
      <c r="F348" s="34" t="str">
        <f>MID(A348,IF(E348="1",D348-5,D348-4),IF(E348="1",7,6))</f>
        <v>11:32AM</v>
      </c>
      <c r="G348" s="34" t="str">
        <f>TRIM(SUBSTITUTE(A348,TEXT(M348,"h:mmAM/PM"),""))</f>
        <v>B-I-H 7-Nov</v>
      </c>
      <c r="H348" s="34" t="b">
        <f>OR(LEFT(G348,1)="Y",LEFT(G348,1)="B",LEFT(G348,1)="R")</f>
        <v>1</v>
      </c>
      <c r="I348" s="34" t="str">
        <f>IF(H348,LEFT(G348,FIND(" ",G348)-1),MID(G348,FIND(" ",G348)+1,9))</f>
        <v>B-I-H</v>
      </c>
      <c r="J348" s="34" t="str">
        <f>TRIM(SUBSTITUTE(G348,I348,""))</f>
        <v>7-Nov</v>
      </c>
      <c r="K348" s="34">
        <f>LEFT(J348,2-ISERROR(1*MID(J348,2,1)))*1</f>
        <v>7</v>
      </c>
      <c r="L348" s="34" t="str">
        <f>IF(LEN(I348)=3,I348,LEFT(I348,1)&amp;MID(I348,3,1)&amp;RIGHT(I348,1))</f>
        <v>BIH</v>
      </c>
      <c r="M348" s="42">
        <f>TIMEVALUE(SUBSTITUTE(SUBSTITUTE(F348,"P"," P"),"A"," A"))</f>
        <v>0.48055555555555557</v>
      </c>
      <c r="N348" s="34">
        <f t="shared" si="26"/>
        <v>11</v>
      </c>
      <c r="O348" s="34" t="str">
        <f t="shared" si="27"/>
        <v>BIH11</v>
      </c>
      <c r="P348" s="44">
        <f>INDEX(Workings!$R$14:$R$853,MATCH(O348,Workings!$U$14:$U$853,0))</f>
        <v>0.47499999999999998</v>
      </c>
      <c r="Q348" s="34">
        <f t="shared" si="28"/>
        <v>8</v>
      </c>
      <c r="S348"/>
    </row>
    <row r="349" spans="1:19" ht="15" x14ac:dyDescent="0.25">
      <c r="A349" s="34" t="s">
        <v>1507</v>
      </c>
      <c r="B349" s="34" t="e">
        <f>SEARCH("PM",A349)</f>
        <v>#VALUE!</v>
      </c>
      <c r="C349" s="34">
        <f>SEARCH("AM",A349)</f>
        <v>6</v>
      </c>
      <c r="D349" s="34">
        <f>IFERROR(B349,C349)</f>
        <v>6</v>
      </c>
      <c r="E349" s="34" t="str">
        <f>IFERROR(MID(A349,D349-5,1)," ")</f>
        <v>1</v>
      </c>
      <c r="F349" s="34" t="str">
        <f>MID(A349,IF(E349="1",D349-5,D349-4),IF(E349="1",7,6))</f>
        <v>11:49AM</v>
      </c>
      <c r="G349" s="34" t="str">
        <f>TRIM(SUBSTITUTE(A349,TEXT(M349,"h:mmAM/PM"),""))</f>
        <v>B-I-H 7/Nov</v>
      </c>
      <c r="H349" s="34" t="b">
        <f>OR(LEFT(G349,1)="Y",LEFT(G349,1)="B",LEFT(G349,1)="R")</f>
        <v>1</v>
      </c>
      <c r="I349" s="34" t="str">
        <f>IF(H349,LEFT(G349,FIND(" ",G349)-1),MID(G349,FIND(" ",G349)+1,9))</f>
        <v>B-I-H</v>
      </c>
      <c r="J349" s="34" t="str">
        <f>TRIM(SUBSTITUTE(G349,I349,""))</f>
        <v>7/Nov</v>
      </c>
      <c r="K349" s="34">
        <f>LEFT(J349,2-ISERROR(1*MID(J349,2,1)))*1</f>
        <v>7</v>
      </c>
      <c r="L349" s="34" t="str">
        <f>IF(LEN(I349)=3,I349,LEFT(I349,1)&amp;MID(I349,3,1)&amp;RIGHT(I349,1))</f>
        <v>BIH</v>
      </c>
      <c r="M349" s="42">
        <f>TIMEVALUE(SUBSTITUTE(SUBSTITUTE(F349,"P"," P"),"A"," A"))</f>
        <v>0.49236111111111108</v>
      </c>
      <c r="N349" s="34">
        <f t="shared" si="26"/>
        <v>12</v>
      </c>
      <c r="O349" s="34" t="str">
        <f t="shared" si="27"/>
        <v>BIH12</v>
      </c>
      <c r="P349" s="44">
        <f>INDEX(Workings!$R$14:$R$853,MATCH(O349,Workings!$U$14:$U$853,0))</f>
        <v>0.49583333333333329</v>
      </c>
      <c r="Q349" s="34">
        <f t="shared" si="28"/>
        <v>-5</v>
      </c>
      <c r="S349"/>
    </row>
    <row r="350" spans="1:19" ht="15" x14ac:dyDescent="0.25">
      <c r="A350" s="34" t="s">
        <v>1086</v>
      </c>
      <c r="B350" s="34">
        <f>SEARCH("PM",A350)</f>
        <v>6</v>
      </c>
      <c r="C350" s="34" t="e">
        <f>SEARCH("AM",A350)</f>
        <v>#VALUE!</v>
      </c>
      <c r="D350" s="34">
        <f>IFERROR(B350,C350)</f>
        <v>6</v>
      </c>
      <c r="E350" s="34" t="str">
        <f>IFERROR(MID(A350,D350-5,1)," ")</f>
        <v>1</v>
      </c>
      <c r="F350" s="34" t="str">
        <f>MID(A350,IF(E350="1",D350-5,D350-4),IF(E350="1",7,6))</f>
        <v>12:25PM</v>
      </c>
      <c r="G350" s="34" t="str">
        <f>TRIM(SUBSTITUTE(A350,TEXT(M350,"h:mmAM/PM"),""))</f>
        <v>B-I-H 7/Nov</v>
      </c>
      <c r="H350" s="34" t="b">
        <f>OR(LEFT(G350,1)="Y",LEFT(G350,1)="B",LEFT(G350,1)="R")</f>
        <v>1</v>
      </c>
      <c r="I350" s="34" t="str">
        <f>IF(H350,LEFT(G350,FIND(" ",G350)-1),MID(G350,FIND(" ",G350)+1,9))</f>
        <v>B-I-H</v>
      </c>
      <c r="J350" s="34" t="str">
        <f>TRIM(SUBSTITUTE(G350,I350,""))</f>
        <v>7/Nov</v>
      </c>
      <c r="K350" s="34">
        <f>LEFT(J350,2-ISERROR(1*MID(J350,2,1)))*1</f>
        <v>7</v>
      </c>
      <c r="L350" s="34" t="str">
        <f>IF(LEN(I350)=3,I350,LEFT(I350,1)&amp;MID(I350,3,1)&amp;RIGHT(I350,1))</f>
        <v>BIH</v>
      </c>
      <c r="M350" s="42">
        <f>TIMEVALUE(SUBSTITUTE(SUBSTITUTE(F350,"P"," P"),"A"," A"))</f>
        <v>0.51736111111111105</v>
      </c>
      <c r="N350" s="34">
        <f t="shared" si="26"/>
        <v>13</v>
      </c>
      <c r="O350" s="34" t="str">
        <f t="shared" si="27"/>
        <v>BIH13</v>
      </c>
      <c r="P350" s="44">
        <f>INDEX(Workings!$R$14:$R$853,MATCH(O350,Workings!$U$14:$U$853,0))</f>
        <v>0.51666666666666661</v>
      </c>
      <c r="Q350" s="34">
        <f t="shared" si="28"/>
        <v>1</v>
      </c>
      <c r="S350"/>
    </row>
    <row r="351" spans="1:19" ht="15" x14ac:dyDescent="0.25">
      <c r="A351" s="34" t="s">
        <v>2026</v>
      </c>
      <c r="B351" s="34">
        <f>SEARCH("PM",A351)</f>
        <v>15</v>
      </c>
      <c r="C351" s="34" t="e">
        <f>SEARCH("AM",A351)</f>
        <v>#VALUE!</v>
      </c>
      <c r="D351" s="34">
        <f>IFERROR(B351,C351)</f>
        <v>15</v>
      </c>
      <c r="E351" s="34" t="str">
        <f>IFERROR(MID(A351,D351-5,1)," ")</f>
        <v xml:space="preserve"> </v>
      </c>
      <c r="F351" s="34" t="str">
        <f>MID(A351,IF(E351="1",D351-5,D351-4),IF(E351="1",7,6))</f>
        <v>1:01PM</v>
      </c>
      <c r="G351" s="34" t="str">
        <f>TRIM(SUBSTITUTE(A351,TEXT(M351,"h:mmAM/PM"),""))</f>
        <v>7-Nov BIH</v>
      </c>
      <c r="H351" s="34" t="b">
        <f>OR(LEFT(G351,1)="Y",LEFT(G351,1)="B",LEFT(G351,1)="R")</f>
        <v>0</v>
      </c>
      <c r="I351" s="34" t="str">
        <f>IF(H351,LEFT(G351,FIND(" ",G351)-1),MID(G351,FIND(" ",G351)+1,9))</f>
        <v>BIH</v>
      </c>
      <c r="J351" s="34" t="str">
        <f>TRIM(SUBSTITUTE(G351,I351,""))</f>
        <v>7-Nov</v>
      </c>
      <c r="K351" s="34">
        <f>LEFT(J351,2-ISERROR(1*MID(J351,2,1)))*1</f>
        <v>7</v>
      </c>
      <c r="L351" s="34" t="str">
        <f>IF(LEN(I351)=3,I351,LEFT(I351,1)&amp;MID(I351,3,1)&amp;RIGHT(I351,1))</f>
        <v>BIH</v>
      </c>
      <c r="M351" s="42">
        <f>TIMEVALUE(SUBSTITUTE(SUBSTITUTE(F351,"P"," P"),"A"," A"))</f>
        <v>0.54236111111111118</v>
      </c>
      <c r="N351" s="34">
        <f t="shared" si="26"/>
        <v>14</v>
      </c>
      <c r="O351" s="34" t="str">
        <f t="shared" si="27"/>
        <v>BIH14</v>
      </c>
      <c r="P351" s="44">
        <f>INDEX(Workings!$R$14:$R$853,MATCH(O351,Workings!$U$14:$U$853,0))</f>
        <v>0.53749999999999998</v>
      </c>
      <c r="Q351" s="34">
        <f t="shared" si="28"/>
        <v>7</v>
      </c>
      <c r="S351"/>
    </row>
    <row r="352" spans="1:19" ht="15" x14ac:dyDescent="0.25">
      <c r="A352" s="34" t="s">
        <v>90</v>
      </c>
      <c r="B352" s="34">
        <f>SEARCH("PM",A352)</f>
        <v>5</v>
      </c>
      <c r="C352" s="34" t="e">
        <f>SEARCH("AM",A352)</f>
        <v>#VALUE!</v>
      </c>
      <c r="D352" s="34">
        <f>IFERROR(B352,C352)</f>
        <v>5</v>
      </c>
      <c r="E352" s="34" t="str">
        <f>IFERROR(MID(A352,D352-5,1)," ")</f>
        <v xml:space="preserve"> </v>
      </c>
      <c r="F352" s="34" t="str">
        <f>MID(A352,IF(E352="1",D352-5,D352-4),IF(E352="1",7,6))</f>
        <v>1:24PM</v>
      </c>
      <c r="G352" s="34" t="str">
        <f>TRIM(SUBSTITUTE(A352,TEXT(M352,"h:mmAM/PM"),""))</f>
        <v>7/Nov B/I/H</v>
      </c>
      <c r="H352" s="34" t="b">
        <f>OR(LEFT(G352,1)="Y",LEFT(G352,1)="B",LEFT(G352,1)="R")</f>
        <v>0</v>
      </c>
      <c r="I352" s="34" t="str">
        <f>IF(H352,LEFT(G352,FIND(" ",G352)-1),MID(G352,FIND(" ",G352)+1,9))</f>
        <v>B/I/H</v>
      </c>
      <c r="J352" s="34" t="str">
        <f>TRIM(SUBSTITUTE(G352,I352,""))</f>
        <v>7/Nov</v>
      </c>
      <c r="K352" s="34">
        <f>LEFT(J352,2-ISERROR(1*MID(J352,2,1)))*1</f>
        <v>7</v>
      </c>
      <c r="L352" s="34" t="str">
        <f>IF(LEN(I352)=3,I352,LEFT(I352,1)&amp;MID(I352,3,1)&amp;RIGHT(I352,1))</f>
        <v>BIH</v>
      </c>
      <c r="M352" s="42">
        <f>TIMEVALUE(SUBSTITUTE(SUBSTITUTE(F352,"P"," P"),"A"," A"))</f>
        <v>0.55833333333333335</v>
      </c>
      <c r="N352" s="34">
        <f t="shared" si="26"/>
        <v>15</v>
      </c>
      <c r="O352" s="34" t="str">
        <f t="shared" si="27"/>
        <v>BIH15</v>
      </c>
      <c r="P352" s="44">
        <f>INDEX(Workings!$R$14:$R$853,MATCH(O352,Workings!$U$14:$U$853,0))</f>
        <v>0.55833333333333335</v>
      </c>
      <c r="Q352" s="34">
        <f t="shared" si="28"/>
        <v>0</v>
      </c>
      <c r="S352"/>
    </row>
    <row r="353" spans="1:19" ht="15" x14ac:dyDescent="0.25">
      <c r="A353" s="34" t="s">
        <v>1034</v>
      </c>
      <c r="B353" s="34">
        <f>SEARCH("PM",A353)</f>
        <v>17</v>
      </c>
      <c r="C353" s="34" t="e">
        <f>SEARCH("AM",A353)</f>
        <v>#VALUE!</v>
      </c>
      <c r="D353" s="34">
        <f>IFERROR(B353,C353)</f>
        <v>17</v>
      </c>
      <c r="E353" s="34" t="str">
        <f>IFERROR(MID(A353,D353-5,1)," ")</f>
        <v xml:space="preserve"> </v>
      </c>
      <c r="F353" s="34" t="str">
        <f>MID(A353,IF(E353="1",D353-5,D353-4),IF(E353="1",7,6))</f>
        <v>1:57PM</v>
      </c>
      <c r="G353" s="34" t="str">
        <f>TRIM(SUBSTITUTE(A353,TEXT(M353,"h:mmAM/PM"),""))</f>
        <v>B-I-H 7-Nov</v>
      </c>
      <c r="H353" s="34" t="b">
        <f>OR(LEFT(G353,1)="Y",LEFT(G353,1)="B",LEFT(G353,1)="R")</f>
        <v>1</v>
      </c>
      <c r="I353" s="34" t="str">
        <f>IF(H353,LEFT(G353,FIND(" ",G353)-1),MID(G353,FIND(" ",G353)+1,9))</f>
        <v>B-I-H</v>
      </c>
      <c r="J353" s="34" t="str">
        <f>TRIM(SUBSTITUTE(G353,I353,""))</f>
        <v>7-Nov</v>
      </c>
      <c r="K353" s="34">
        <f>LEFT(J353,2-ISERROR(1*MID(J353,2,1)))*1</f>
        <v>7</v>
      </c>
      <c r="L353" s="34" t="str">
        <f>IF(LEN(I353)=3,I353,LEFT(I353,1)&amp;MID(I353,3,1)&amp;RIGHT(I353,1))</f>
        <v>BIH</v>
      </c>
      <c r="M353" s="42">
        <f>TIMEVALUE(SUBSTITUTE(SUBSTITUTE(F353,"P"," P"),"A"," A"))</f>
        <v>0.58124999999999993</v>
      </c>
      <c r="N353" s="34">
        <f t="shared" si="26"/>
        <v>16</v>
      </c>
      <c r="O353" s="34" t="str">
        <f t="shared" si="27"/>
        <v>BIH16</v>
      </c>
      <c r="P353" s="44">
        <f>INDEX(Workings!$R$14:$R$853,MATCH(O353,Workings!$U$14:$U$853,0))</f>
        <v>0.57916666666666672</v>
      </c>
      <c r="Q353" s="34">
        <f t="shared" si="28"/>
        <v>3</v>
      </c>
      <c r="S353"/>
    </row>
    <row r="354" spans="1:19" ht="15" x14ac:dyDescent="0.25">
      <c r="A354" s="34" t="s">
        <v>3515</v>
      </c>
      <c r="B354" s="34">
        <f>SEARCH("PM",A354)</f>
        <v>5</v>
      </c>
      <c r="C354" s="34" t="e">
        <f>SEARCH("AM",A354)</f>
        <v>#VALUE!</v>
      </c>
      <c r="D354" s="34">
        <f>IFERROR(B354,C354)</f>
        <v>5</v>
      </c>
      <c r="E354" s="34" t="str">
        <f>IFERROR(MID(A354,D354-5,1)," ")</f>
        <v xml:space="preserve"> </v>
      </c>
      <c r="F354" s="34" t="str">
        <f>MID(A354,IF(E354="1",D354-5,D354-4),IF(E354="1",7,6))</f>
        <v>2:29PM</v>
      </c>
      <c r="G354" s="34" t="str">
        <f>TRIM(SUBSTITUTE(A354,TEXT(M354,"h:mmAM/PM"),""))</f>
        <v>B-I-H 7-Nov</v>
      </c>
      <c r="H354" s="34" t="b">
        <f>OR(LEFT(G354,1)="Y",LEFT(G354,1)="B",LEFT(G354,1)="R")</f>
        <v>1</v>
      </c>
      <c r="I354" s="34" t="str">
        <f>IF(H354,LEFT(G354,FIND(" ",G354)-1),MID(G354,FIND(" ",G354)+1,9))</f>
        <v>B-I-H</v>
      </c>
      <c r="J354" s="34" t="str">
        <f>TRIM(SUBSTITUTE(G354,I354,""))</f>
        <v>7-Nov</v>
      </c>
      <c r="K354" s="34">
        <f>LEFT(J354,2-ISERROR(1*MID(J354,2,1)))*1</f>
        <v>7</v>
      </c>
      <c r="L354" s="34" t="str">
        <f>IF(LEN(I354)=3,I354,LEFT(I354,1)&amp;MID(I354,3,1)&amp;RIGHT(I354,1))</f>
        <v>BIH</v>
      </c>
      <c r="M354" s="42">
        <f>TIMEVALUE(SUBSTITUTE(SUBSTITUTE(F354,"P"," P"),"A"," A"))</f>
        <v>0.60347222222222219</v>
      </c>
      <c r="N354" s="34">
        <f t="shared" si="26"/>
        <v>17</v>
      </c>
      <c r="O354" s="34" t="str">
        <f t="shared" si="27"/>
        <v>BIH17</v>
      </c>
      <c r="P354" s="44">
        <f>INDEX(Workings!$R$14:$R$853,MATCH(O354,Workings!$U$14:$U$853,0))</f>
        <v>0.60000000000000009</v>
      </c>
      <c r="Q354" s="34">
        <f t="shared" si="28"/>
        <v>5</v>
      </c>
      <c r="S354"/>
    </row>
    <row r="355" spans="1:19" ht="15" x14ac:dyDescent="0.25">
      <c r="A355" s="34" t="s">
        <v>1256</v>
      </c>
      <c r="B355" s="34">
        <f>SEARCH("PM",A355)</f>
        <v>9</v>
      </c>
      <c r="C355" s="34" t="e">
        <f>SEARCH("AM",A355)</f>
        <v>#VALUE!</v>
      </c>
      <c r="D355" s="34">
        <f>IFERROR(B355,C355)</f>
        <v>9</v>
      </c>
      <c r="E355" s="34" t="str">
        <f>IFERROR(MID(A355,D355-5,1)," ")</f>
        <v xml:space="preserve"> </v>
      </c>
      <c r="F355" s="34" t="str">
        <f>MID(A355,IF(E355="1",D355-5,D355-4),IF(E355="1",7,6))</f>
        <v>2:52PM</v>
      </c>
      <c r="G355" s="34" t="str">
        <f>TRIM(SUBSTITUTE(A355,TEXT(M355,"h:mmAM/PM"),""))</f>
        <v>BIH 7-Nov</v>
      </c>
      <c r="H355" s="34" t="b">
        <f>OR(LEFT(G355,1)="Y",LEFT(G355,1)="B",LEFT(G355,1)="R")</f>
        <v>1</v>
      </c>
      <c r="I355" s="34" t="str">
        <f>IF(H355,LEFT(G355,FIND(" ",G355)-1),MID(G355,FIND(" ",G355)+1,9))</f>
        <v>BIH</v>
      </c>
      <c r="J355" s="34" t="str">
        <f>TRIM(SUBSTITUTE(G355,I355,""))</f>
        <v>7-Nov</v>
      </c>
      <c r="K355" s="34">
        <f>LEFT(J355,2-ISERROR(1*MID(J355,2,1)))*1</f>
        <v>7</v>
      </c>
      <c r="L355" s="34" t="str">
        <f>IF(LEN(I355)=3,I355,LEFT(I355,1)&amp;MID(I355,3,1)&amp;RIGHT(I355,1))</f>
        <v>BIH</v>
      </c>
      <c r="M355" s="42">
        <f>TIMEVALUE(SUBSTITUTE(SUBSTITUTE(F355,"P"," P"),"A"," A"))</f>
        <v>0.61944444444444446</v>
      </c>
      <c r="N355" s="34">
        <f t="shared" si="26"/>
        <v>18</v>
      </c>
      <c r="O355" s="34" t="str">
        <f t="shared" si="27"/>
        <v>BIH18</v>
      </c>
      <c r="P355" s="44">
        <f>INDEX(Workings!$R$14:$R$853,MATCH(O355,Workings!$U$14:$U$853,0))</f>
        <v>0.62083333333333346</v>
      </c>
      <c r="Q355" s="34">
        <f t="shared" si="28"/>
        <v>-2</v>
      </c>
      <c r="S355"/>
    </row>
    <row r="356" spans="1:19" ht="15" x14ac:dyDescent="0.25">
      <c r="A356" s="34" t="s">
        <v>671</v>
      </c>
      <c r="B356" s="34">
        <f>SEARCH("PM",A356)</f>
        <v>11</v>
      </c>
      <c r="C356" s="34" t="e">
        <f>SEARCH("AM",A356)</f>
        <v>#VALUE!</v>
      </c>
      <c r="D356" s="34">
        <f>IFERROR(B356,C356)</f>
        <v>11</v>
      </c>
      <c r="E356" s="34" t="str">
        <f>IFERROR(MID(A356,D356-5,1)," ")</f>
        <v xml:space="preserve"> </v>
      </c>
      <c r="F356" s="34" t="str">
        <f>MID(A356,IF(E356="1",D356-5,D356-4),IF(E356="1",7,6))</f>
        <v>3:26PM</v>
      </c>
      <c r="G356" s="34" t="str">
        <f>TRIM(SUBSTITUTE(A356,TEXT(M356,"h:mmAM/PM"),""))</f>
        <v>7/Nov BIH</v>
      </c>
      <c r="H356" s="34" t="b">
        <f>OR(LEFT(G356,1)="Y",LEFT(G356,1)="B",LEFT(G356,1)="R")</f>
        <v>0</v>
      </c>
      <c r="I356" s="34" t="str">
        <f>IF(H356,LEFT(G356,FIND(" ",G356)-1),MID(G356,FIND(" ",G356)+1,9))</f>
        <v>BIH</v>
      </c>
      <c r="J356" s="34" t="str">
        <f>TRIM(SUBSTITUTE(G356,I356,""))</f>
        <v>7/Nov</v>
      </c>
      <c r="K356" s="34">
        <f>LEFT(J356,2-ISERROR(1*MID(J356,2,1)))*1</f>
        <v>7</v>
      </c>
      <c r="L356" s="34" t="str">
        <f>IF(LEN(I356)=3,I356,LEFT(I356,1)&amp;MID(I356,3,1)&amp;RIGHT(I356,1))</f>
        <v>BIH</v>
      </c>
      <c r="M356" s="42">
        <f>TIMEVALUE(SUBSTITUTE(SUBSTITUTE(F356,"P"," P"),"A"," A"))</f>
        <v>0.6430555555555556</v>
      </c>
      <c r="N356" s="34">
        <f t="shared" si="26"/>
        <v>19</v>
      </c>
      <c r="O356" s="34" t="str">
        <f t="shared" si="27"/>
        <v>BIH19</v>
      </c>
      <c r="P356" s="44">
        <f>INDEX(Workings!$R$14:$R$853,MATCH(O356,Workings!$U$14:$U$853,0))</f>
        <v>0.64166666666666683</v>
      </c>
      <c r="Q356" s="34">
        <f t="shared" si="28"/>
        <v>2</v>
      </c>
      <c r="S356"/>
    </row>
    <row r="357" spans="1:19" ht="15" x14ac:dyDescent="0.25">
      <c r="A357" s="34" t="s">
        <v>1640</v>
      </c>
      <c r="B357" s="34">
        <f>SEARCH("PM",A357)</f>
        <v>15</v>
      </c>
      <c r="C357" s="34" t="e">
        <f>SEARCH("AM",A357)</f>
        <v>#VALUE!</v>
      </c>
      <c r="D357" s="34">
        <f>IFERROR(B357,C357)</f>
        <v>15</v>
      </c>
      <c r="E357" s="34" t="str">
        <f>IFERROR(MID(A357,D357-5,1)," ")</f>
        <v xml:space="preserve"> </v>
      </c>
      <c r="F357" s="34" t="str">
        <f>MID(A357,IF(E357="1",D357-5,D357-4),IF(E357="1",7,6))</f>
        <v>3:59PM</v>
      </c>
      <c r="G357" s="34" t="str">
        <f>TRIM(SUBSTITUTE(A357,TEXT(M357,"h:mmAM/PM"),""))</f>
        <v>BIH 7-Nov</v>
      </c>
      <c r="H357" s="34" t="b">
        <f>OR(LEFT(G357,1)="Y",LEFT(G357,1)="B",LEFT(G357,1)="R")</f>
        <v>1</v>
      </c>
      <c r="I357" s="34" t="str">
        <f>IF(H357,LEFT(G357,FIND(" ",G357)-1),MID(G357,FIND(" ",G357)+1,9))</f>
        <v>BIH</v>
      </c>
      <c r="J357" s="34" t="str">
        <f>TRIM(SUBSTITUTE(G357,I357,""))</f>
        <v>7-Nov</v>
      </c>
      <c r="K357" s="34">
        <f>LEFT(J357,2-ISERROR(1*MID(J357,2,1)))*1</f>
        <v>7</v>
      </c>
      <c r="L357" s="34" t="str">
        <f>IF(LEN(I357)=3,I357,LEFT(I357,1)&amp;MID(I357,3,1)&amp;RIGHT(I357,1))</f>
        <v>BIH</v>
      </c>
      <c r="M357" s="42">
        <f>TIMEVALUE(SUBSTITUTE(SUBSTITUTE(F357,"P"," P"),"A"," A"))</f>
        <v>0.66597222222222219</v>
      </c>
      <c r="N357" s="34">
        <f t="shared" si="26"/>
        <v>20</v>
      </c>
      <c r="O357" s="34" t="str">
        <f t="shared" si="27"/>
        <v>BIH20</v>
      </c>
      <c r="P357" s="44">
        <f>INDEX(Workings!$R$14:$R$853,MATCH(O357,Workings!$U$14:$U$853,0))</f>
        <v>0.6625000000000002</v>
      </c>
      <c r="Q357" s="34">
        <f t="shared" si="28"/>
        <v>5</v>
      </c>
      <c r="S357"/>
    </row>
    <row r="358" spans="1:19" ht="15" x14ac:dyDescent="0.25">
      <c r="A358" s="34" t="s">
        <v>160</v>
      </c>
      <c r="B358" s="34">
        <f>SEARCH("PM",A358)</f>
        <v>15</v>
      </c>
      <c r="C358" s="34" t="e">
        <f>SEARCH("AM",A358)</f>
        <v>#VALUE!</v>
      </c>
      <c r="D358" s="34">
        <f>IFERROR(B358,C358)</f>
        <v>15</v>
      </c>
      <c r="E358" s="34" t="str">
        <f>IFERROR(MID(A358,D358-5,1)," ")</f>
        <v xml:space="preserve"> </v>
      </c>
      <c r="F358" s="34" t="str">
        <f>MID(A358,IF(E358="1",D358-5,D358-4),IF(E358="1",7,6))</f>
        <v>4:30PM</v>
      </c>
      <c r="G358" s="34" t="str">
        <f>TRIM(SUBSTITUTE(A358,TEXT(M358,"h:mmAM/PM"),""))</f>
        <v>7-Nov BIH</v>
      </c>
      <c r="H358" s="34" t="b">
        <f>OR(LEFT(G358,1)="Y",LEFT(G358,1)="B",LEFT(G358,1)="R")</f>
        <v>0</v>
      </c>
      <c r="I358" s="34" t="str">
        <f>IF(H358,LEFT(G358,FIND(" ",G358)-1),MID(G358,FIND(" ",G358)+1,9))</f>
        <v>BIH</v>
      </c>
      <c r="J358" s="34" t="str">
        <f>TRIM(SUBSTITUTE(G358,I358,""))</f>
        <v>7-Nov</v>
      </c>
      <c r="K358" s="34">
        <f>LEFT(J358,2-ISERROR(1*MID(J358,2,1)))*1</f>
        <v>7</v>
      </c>
      <c r="L358" s="34" t="str">
        <f>IF(LEN(I358)=3,I358,LEFT(I358,1)&amp;MID(I358,3,1)&amp;RIGHT(I358,1))</f>
        <v>BIH</v>
      </c>
      <c r="M358" s="42">
        <f>TIMEVALUE(SUBSTITUTE(SUBSTITUTE(F358,"P"," P"),"A"," A"))</f>
        <v>0.6875</v>
      </c>
      <c r="N358" s="34">
        <f t="shared" si="26"/>
        <v>21</v>
      </c>
      <c r="O358" s="34" t="str">
        <f t="shared" si="27"/>
        <v>BIH21</v>
      </c>
      <c r="P358" s="44">
        <f>INDEX(Workings!$R$14:$R$853,MATCH(O358,Workings!$U$14:$U$853,0))</f>
        <v>0.68333333333333357</v>
      </c>
      <c r="Q358" s="34">
        <f t="shared" si="28"/>
        <v>6</v>
      </c>
      <c r="S358"/>
    </row>
    <row r="359" spans="1:19" ht="15" x14ac:dyDescent="0.25">
      <c r="A359" s="34" t="s">
        <v>1159</v>
      </c>
      <c r="B359" s="34">
        <f>SEARCH("PM",A359)</f>
        <v>11</v>
      </c>
      <c r="C359" s="34" t="e">
        <f>SEARCH("AM",A359)</f>
        <v>#VALUE!</v>
      </c>
      <c r="D359" s="34">
        <f>IFERROR(B359,C359)</f>
        <v>11</v>
      </c>
      <c r="E359" s="34" t="str">
        <f>IFERROR(MID(A359,D359-5,1)," ")</f>
        <v xml:space="preserve"> </v>
      </c>
      <c r="F359" s="34" t="str">
        <f>MID(A359,IF(E359="1",D359-5,D359-4),IF(E359="1",7,6))</f>
        <v>4:58PM</v>
      </c>
      <c r="G359" s="34" t="str">
        <f>TRIM(SUBSTITUTE(A359,TEXT(M359,"h:mmAM/PM"),""))</f>
        <v>7-Nov B:I:H</v>
      </c>
      <c r="H359" s="34" t="b">
        <f>OR(LEFT(G359,1)="Y",LEFT(G359,1)="B",LEFT(G359,1)="R")</f>
        <v>0</v>
      </c>
      <c r="I359" s="34" t="str">
        <f>IF(H359,LEFT(G359,FIND(" ",G359)-1),MID(G359,FIND(" ",G359)+1,9))</f>
        <v>B:I:H</v>
      </c>
      <c r="J359" s="34" t="str">
        <f>TRIM(SUBSTITUTE(G359,I359,""))</f>
        <v>7-Nov</v>
      </c>
      <c r="K359" s="34">
        <f>LEFT(J359,2-ISERROR(1*MID(J359,2,1)))*1</f>
        <v>7</v>
      </c>
      <c r="L359" s="34" t="str">
        <f>IF(LEN(I359)=3,I359,LEFT(I359,1)&amp;MID(I359,3,1)&amp;RIGHT(I359,1))</f>
        <v>BIH</v>
      </c>
      <c r="M359" s="42">
        <f>TIMEVALUE(SUBSTITUTE(SUBSTITUTE(F359,"P"," P"),"A"," A"))</f>
        <v>0.70694444444444438</v>
      </c>
      <c r="N359" s="34">
        <f t="shared" si="26"/>
        <v>22</v>
      </c>
      <c r="O359" s="34" t="str">
        <f t="shared" si="27"/>
        <v>BIH22</v>
      </c>
      <c r="P359" s="44">
        <f>INDEX(Workings!$R$14:$R$853,MATCH(O359,Workings!$U$14:$U$853,0))</f>
        <v>0.70416666666666694</v>
      </c>
      <c r="Q359" s="34">
        <f t="shared" si="28"/>
        <v>4</v>
      </c>
      <c r="S359"/>
    </row>
    <row r="360" spans="1:19" ht="15" x14ac:dyDescent="0.25">
      <c r="A360" s="34" t="s">
        <v>1604</v>
      </c>
      <c r="B360" s="34">
        <f>SEARCH("PM",A360)</f>
        <v>5</v>
      </c>
      <c r="C360" s="34" t="e">
        <f>SEARCH("AM",A360)</f>
        <v>#VALUE!</v>
      </c>
      <c r="D360" s="34">
        <f>IFERROR(B360,C360)</f>
        <v>5</v>
      </c>
      <c r="E360" s="34" t="str">
        <f>IFERROR(MID(A360,D360-5,1)," ")</f>
        <v xml:space="preserve"> </v>
      </c>
      <c r="F360" s="34" t="str">
        <f>MID(A360,IF(E360="1",D360-5,D360-4),IF(E360="1",7,6))</f>
        <v>5:25PM</v>
      </c>
      <c r="G360" s="34" t="str">
        <f>TRIM(SUBSTITUTE(A360,TEXT(M360,"h:mmAM/PM"),""))</f>
        <v>7-Nov B-I-H</v>
      </c>
      <c r="H360" s="34" t="b">
        <f>OR(LEFT(G360,1)="Y",LEFT(G360,1)="B",LEFT(G360,1)="R")</f>
        <v>0</v>
      </c>
      <c r="I360" s="34" t="str">
        <f>IF(H360,LEFT(G360,FIND(" ",G360)-1),MID(G360,FIND(" ",G360)+1,9))</f>
        <v>B-I-H</v>
      </c>
      <c r="J360" s="34" t="str">
        <f>TRIM(SUBSTITUTE(G360,I360,""))</f>
        <v>7-Nov</v>
      </c>
      <c r="K360" s="34">
        <f>LEFT(J360,2-ISERROR(1*MID(J360,2,1)))*1</f>
        <v>7</v>
      </c>
      <c r="L360" s="34" t="str">
        <f>IF(LEN(I360)=3,I360,LEFT(I360,1)&amp;MID(I360,3,1)&amp;RIGHT(I360,1))</f>
        <v>BIH</v>
      </c>
      <c r="M360" s="42">
        <f>TIMEVALUE(SUBSTITUTE(SUBSTITUTE(F360,"P"," P"),"A"," A"))</f>
        <v>0.72569444444444453</v>
      </c>
      <c r="N360" s="34">
        <f t="shared" si="26"/>
        <v>23</v>
      </c>
      <c r="O360" s="34" t="str">
        <f t="shared" si="27"/>
        <v>BIH23</v>
      </c>
      <c r="P360" s="44">
        <f>INDEX(Workings!$R$14:$R$853,MATCH(O360,Workings!$U$14:$U$853,0))</f>
        <v>0.72500000000000031</v>
      </c>
      <c r="Q360" s="34">
        <f t="shared" si="28"/>
        <v>1</v>
      </c>
      <c r="S360"/>
    </row>
    <row r="361" spans="1:19" ht="15" x14ac:dyDescent="0.25">
      <c r="A361" s="34" t="s">
        <v>1255</v>
      </c>
      <c r="B361" s="34">
        <f>SEARCH("PM",A361)</f>
        <v>17</v>
      </c>
      <c r="C361" s="34" t="e">
        <f>SEARCH("AM",A361)</f>
        <v>#VALUE!</v>
      </c>
      <c r="D361" s="34">
        <f>IFERROR(B361,C361)</f>
        <v>17</v>
      </c>
      <c r="E361" s="34" t="str">
        <f>IFERROR(MID(A361,D361-5,1)," ")</f>
        <v xml:space="preserve"> </v>
      </c>
      <c r="F361" s="34" t="str">
        <f>MID(A361,IF(E361="1",D361-5,D361-4),IF(E361="1",7,6))</f>
        <v>6:10PM</v>
      </c>
      <c r="G361" s="34" t="str">
        <f>TRIM(SUBSTITUTE(A361,TEXT(M361,"h:mmAM/PM"),""))</f>
        <v>7-Nov B:I:H</v>
      </c>
      <c r="H361" s="34" t="b">
        <f>OR(LEFT(G361,1)="Y",LEFT(G361,1)="B",LEFT(G361,1)="R")</f>
        <v>0</v>
      </c>
      <c r="I361" s="34" t="str">
        <f>IF(H361,LEFT(G361,FIND(" ",G361)-1),MID(G361,FIND(" ",G361)+1,9))</f>
        <v>B:I:H</v>
      </c>
      <c r="J361" s="34" t="str">
        <f>TRIM(SUBSTITUTE(G361,I361,""))</f>
        <v>7-Nov</v>
      </c>
      <c r="K361" s="34">
        <f>LEFT(J361,2-ISERROR(1*MID(J361,2,1)))*1</f>
        <v>7</v>
      </c>
      <c r="L361" s="34" t="str">
        <f>IF(LEN(I361)=3,I361,LEFT(I361,1)&amp;MID(I361,3,1)&amp;RIGHT(I361,1))</f>
        <v>BIH</v>
      </c>
      <c r="M361" s="42">
        <f>TIMEVALUE(SUBSTITUTE(SUBSTITUTE(F361,"P"," P"),"A"," A"))</f>
        <v>0.75694444444444453</v>
      </c>
      <c r="N361" s="34">
        <f t="shared" si="26"/>
        <v>24</v>
      </c>
      <c r="O361" s="34" t="str">
        <f t="shared" si="27"/>
        <v>BIH24</v>
      </c>
      <c r="P361" s="44">
        <f>INDEX(Workings!$R$14:$R$853,MATCH(O361,Workings!$U$14:$U$853,0))</f>
        <v>0.7527777777777781</v>
      </c>
      <c r="Q361" s="34">
        <f t="shared" si="28"/>
        <v>6</v>
      </c>
      <c r="S361"/>
    </row>
    <row r="362" spans="1:19" ht="15" x14ac:dyDescent="0.25">
      <c r="A362" s="34" t="s">
        <v>4118</v>
      </c>
      <c r="B362" s="34">
        <f>SEARCH("PM",A362)</f>
        <v>17</v>
      </c>
      <c r="C362" s="34" t="e">
        <f>SEARCH("AM",A362)</f>
        <v>#VALUE!</v>
      </c>
      <c r="D362" s="34">
        <f>IFERROR(B362,C362)</f>
        <v>17</v>
      </c>
      <c r="E362" s="34" t="str">
        <f>IFERROR(MID(A362,D362-5,1)," ")</f>
        <v xml:space="preserve"> </v>
      </c>
      <c r="F362" s="34" t="str">
        <f>MID(A362,IF(E362="1",D362-5,D362-4),IF(E362="1",7,6))</f>
        <v>6:49PM</v>
      </c>
      <c r="G362" s="34" t="str">
        <f>TRIM(SUBSTITUTE(A362,TEXT(M362,"h:mmAM/PM"),""))</f>
        <v>7-Nov B:I:H</v>
      </c>
      <c r="H362" s="34" t="b">
        <f>OR(LEFT(G362,1)="Y",LEFT(G362,1)="B",LEFT(G362,1)="R")</f>
        <v>0</v>
      </c>
      <c r="I362" s="34" t="str">
        <f>IF(H362,LEFT(G362,FIND(" ",G362)-1),MID(G362,FIND(" ",G362)+1,9))</f>
        <v>B:I:H</v>
      </c>
      <c r="J362" s="34" t="str">
        <f>TRIM(SUBSTITUTE(G362,I362,""))</f>
        <v>7-Nov</v>
      </c>
      <c r="K362" s="34">
        <f>LEFT(J362,2-ISERROR(1*MID(J362,2,1)))*1</f>
        <v>7</v>
      </c>
      <c r="L362" s="34" t="str">
        <f>IF(LEN(I362)=3,I362,LEFT(I362,1)&amp;MID(I362,3,1)&amp;RIGHT(I362,1))</f>
        <v>BIH</v>
      </c>
      <c r="M362" s="42">
        <f>TIMEVALUE(SUBSTITUTE(SUBSTITUTE(F362,"P"," P"),"A"," A"))</f>
        <v>0.78402777777777777</v>
      </c>
      <c r="N362" s="34">
        <f t="shared" si="26"/>
        <v>25</v>
      </c>
      <c r="O362" s="34" t="str">
        <f t="shared" si="27"/>
        <v>BIH25</v>
      </c>
      <c r="P362" s="44">
        <f>INDEX(Workings!$R$14:$R$853,MATCH(O362,Workings!$U$14:$U$853,0))</f>
        <v>0.78055555555555589</v>
      </c>
      <c r="Q362" s="34">
        <f t="shared" si="28"/>
        <v>5</v>
      </c>
      <c r="S362"/>
    </row>
    <row r="363" spans="1:19" ht="15" x14ac:dyDescent="0.25">
      <c r="A363" s="34" t="s">
        <v>621</v>
      </c>
      <c r="B363" s="34">
        <f>SEARCH("PM",A363)</f>
        <v>17</v>
      </c>
      <c r="C363" s="34" t="e">
        <f>SEARCH("AM",A363)</f>
        <v>#VALUE!</v>
      </c>
      <c r="D363" s="34">
        <f>IFERROR(B363,C363)</f>
        <v>17</v>
      </c>
      <c r="E363" s="34" t="str">
        <f>IFERROR(MID(A363,D363-5,1)," ")</f>
        <v xml:space="preserve"> </v>
      </c>
      <c r="F363" s="34" t="str">
        <f>MID(A363,IF(E363="1",D363-5,D363-4),IF(E363="1",7,6))</f>
        <v>7:31PM</v>
      </c>
      <c r="G363" s="34" t="str">
        <f>TRIM(SUBSTITUTE(A363,TEXT(M363,"h:mmAM/PM"),""))</f>
        <v>7-Nov B-I-H</v>
      </c>
      <c r="H363" s="34" t="b">
        <f>OR(LEFT(G363,1)="Y",LEFT(G363,1)="B",LEFT(G363,1)="R")</f>
        <v>0</v>
      </c>
      <c r="I363" s="34" t="str">
        <f>IF(H363,LEFT(G363,FIND(" ",G363)-1),MID(G363,FIND(" ",G363)+1,9))</f>
        <v>B-I-H</v>
      </c>
      <c r="J363" s="34" t="str">
        <f>TRIM(SUBSTITUTE(G363,I363,""))</f>
        <v>7-Nov</v>
      </c>
      <c r="K363" s="34">
        <f>LEFT(J363,2-ISERROR(1*MID(J363,2,1)))*1</f>
        <v>7</v>
      </c>
      <c r="L363" s="34" t="str">
        <f>IF(LEN(I363)=3,I363,LEFT(I363,1)&amp;MID(I363,3,1)&amp;RIGHT(I363,1))</f>
        <v>BIH</v>
      </c>
      <c r="M363" s="42">
        <f>TIMEVALUE(SUBSTITUTE(SUBSTITUTE(F363,"P"," P"),"A"," A"))</f>
        <v>0.81319444444444444</v>
      </c>
      <c r="N363" s="34">
        <f t="shared" si="26"/>
        <v>26</v>
      </c>
      <c r="O363" s="34" t="str">
        <f t="shared" si="27"/>
        <v>BIH26</v>
      </c>
      <c r="P363" s="44">
        <f>INDEX(Workings!$R$14:$R$853,MATCH(O363,Workings!$U$14:$U$853,0))</f>
        <v>0.80833333333333368</v>
      </c>
      <c r="Q363" s="34">
        <f t="shared" si="28"/>
        <v>7</v>
      </c>
      <c r="S363"/>
    </row>
    <row r="364" spans="1:19" ht="15" x14ac:dyDescent="0.25">
      <c r="A364" s="34" t="s">
        <v>363</v>
      </c>
      <c r="B364" s="34">
        <f>SEARCH("PM",A364)</f>
        <v>5</v>
      </c>
      <c r="C364" s="34" t="e">
        <f>SEARCH("AM",A364)</f>
        <v>#VALUE!</v>
      </c>
      <c r="D364" s="34">
        <f>IFERROR(B364,C364)</f>
        <v>5</v>
      </c>
      <c r="E364" s="34" t="str">
        <f>IFERROR(MID(A364,D364-5,1)," ")</f>
        <v xml:space="preserve"> </v>
      </c>
      <c r="F364" s="34" t="str">
        <f>MID(A364,IF(E364="1",D364-5,D364-4),IF(E364="1",7,6))</f>
        <v>8:30PM</v>
      </c>
      <c r="G364" s="34" t="str">
        <f>TRIM(SUBSTITUTE(A364,TEXT(M364,"h:mmAM/PM"),""))</f>
        <v>BIH 7-Nov</v>
      </c>
      <c r="H364" s="34" t="b">
        <f>OR(LEFT(G364,1)="Y",LEFT(G364,1)="B",LEFT(G364,1)="R")</f>
        <v>1</v>
      </c>
      <c r="I364" s="34" t="str">
        <f>IF(H364,LEFT(G364,FIND(" ",G364)-1),MID(G364,FIND(" ",G364)+1,9))</f>
        <v>BIH</v>
      </c>
      <c r="J364" s="34" t="str">
        <f>TRIM(SUBSTITUTE(G364,I364,""))</f>
        <v>7-Nov</v>
      </c>
      <c r="K364" s="34">
        <f>LEFT(J364,2-ISERROR(1*MID(J364,2,1)))*1</f>
        <v>7</v>
      </c>
      <c r="L364" s="34" t="str">
        <f>IF(LEN(I364)=3,I364,LEFT(I364,1)&amp;MID(I364,3,1)&amp;RIGHT(I364,1))</f>
        <v>BIH</v>
      </c>
      <c r="M364" s="42">
        <f>TIMEVALUE(SUBSTITUTE(SUBSTITUTE(F364,"P"," P"),"A"," A"))</f>
        <v>0.85416666666666663</v>
      </c>
      <c r="N364" s="34">
        <f t="shared" si="26"/>
        <v>27</v>
      </c>
      <c r="O364" s="34" t="str">
        <f t="shared" si="27"/>
        <v>BIH27</v>
      </c>
      <c r="P364" s="44">
        <f>INDEX(Workings!$R$14:$R$853,MATCH(O364,Workings!$U$14:$U$853,0))</f>
        <v>0.85000000000000031</v>
      </c>
      <c r="Q364" s="34">
        <f t="shared" si="28"/>
        <v>6</v>
      </c>
      <c r="S364"/>
    </row>
    <row r="365" spans="1:19" ht="15" x14ac:dyDescent="0.25">
      <c r="A365" s="34" t="s">
        <v>1372</v>
      </c>
      <c r="B365" s="34">
        <f>SEARCH("PM",A365)</f>
        <v>11</v>
      </c>
      <c r="C365" s="34" t="e">
        <f>SEARCH("AM",A365)</f>
        <v>#VALUE!</v>
      </c>
      <c r="D365" s="34">
        <f>IFERROR(B365,C365)</f>
        <v>11</v>
      </c>
      <c r="E365" s="34" t="str">
        <f>IFERROR(MID(A365,D365-5,1)," ")</f>
        <v xml:space="preserve"> </v>
      </c>
      <c r="F365" s="34" t="str">
        <f>MID(A365,IF(E365="1",D365-5,D365-4),IF(E365="1",7,6))</f>
        <v>9:28PM</v>
      </c>
      <c r="G365" s="34" t="str">
        <f>TRIM(SUBSTITUTE(A365,TEXT(M365,"h:mmAM/PM"),""))</f>
        <v>7-Nov BIH</v>
      </c>
      <c r="H365" s="34" t="b">
        <f>OR(LEFT(G365,1)="Y",LEFT(G365,1)="B",LEFT(G365,1)="R")</f>
        <v>0</v>
      </c>
      <c r="I365" s="34" t="str">
        <f>IF(H365,LEFT(G365,FIND(" ",G365)-1),MID(G365,FIND(" ",G365)+1,9))</f>
        <v>BIH</v>
      </c>
      <c r="J365" s="34" t="str">
        <f>TRIM(SUBSTITUTE(G365,I365,""))</f>
        <v>7-Nov</v>
      </c>
      <c r="K365" s="34">
        <f>LEFT(J365,2-ISERROR(1*MID(J365,2,1)))*1</f>
        <v>7</v>
      </c>
      <c r="L365" s="34" t="str">
        <f>IF(LEN(I365)=3,I365,LEFT(I365,1)&amp;MID(I365,3,1)&amp;RIGHT(I365,1))</f>
        <v>BIH</v>
      </c>
      <c r="M365" s="42">
        <f>TIMEVALUE(SUBSTITUTE(SUBSTITUTE(F365,"P"," P"),"A"," A"))</f>
        <v>0.89444444444444438</v>
      </c>
      <c r="N365" s="34">
        <f t="shared" si="26"/>
        <v>28</v>
      </c>
      <c r="O365" s="34" t="str">
        <f t="shared" si="27"/>
        <v>BIH28</v>
      </c>
      <c r="P365" s="44">
        <f>INDEX(Workings!$R$14:$R$853,MATCH(O365,Workings!$U$14:$U$853,0))</f>
        <v>0.89166666666666694</v>
      </c>
      <c r="Q365" s="34">
        <f t="shared" si="28"/>
        <v>4</v>
      </c>
      <c r="S365"/>
    </row>
    <row r="366" spans="1:19" ht="15" x14ac:dyDescent="0.25">
      <c r="A366" s="34" t="s">
        <v>1784</v>
      </c>
      <c r="B366" s="34">
        <f>SEARCH("PM",A366)</f>
        <v>10</v>
      </c>
      <c r="C366" s="34" t="e">
        <f>SEARCH("AM",A366)</f>
        <v>#VALUE!</v>
      </c>
      <c r="D366" s="34">
        <f>IFERROR(B366,C366)</f>
        <v>10</v>
      </c>
      <c r="E366" s="34" t="str">
        <f>IFERROR(MID(A366,D366-5,1)," ")</f>
        <v>1</v>
      </c>
      <c r="F366" s="34" t="str">
        <f>MID(A366,IF(E366="1",D366-5,D366-4),IF(E366="1",7,6))</f>
        <v>10:31PM</v>
      </c>
      <c r="G366" s="34" t="str">
        <f>TRIM(SUBSTITUTE(A366,TEXT(M366,"h:mmAM/PM"),""))</f>
        <v>BIH 7-Nov</v>
      </c>
      <c r="H366" s="34" t="b">
        <f>OR(LEFT(G366,1)="Y",LEFT(G366,1)="B",LEFT(G366,1)="R")</f>
        <v>1</v>
      </c>
      <c r="I366" s="34" t="str">
        <f>IF(H366,LEFT(G366,FIND(" ",G366)-1),MID(G366,FIND(" ",G366)+1,9))</f>
        <v>BIH</v>
      </c>
      <c r="J366" s="34" t="str">
        <f>TRIM(SUBSTITUTE(G366,I366,""))</f>
        <v>7-Nov</v>
      </c>
      <c r="K366" s="34">
        <f>LEFT(J366,2-ISERROR(1*MID(J366,2,1)))*1</f>
        <v>7</v>
      </c>
      <c r="L366" s="34" t="str">
        <f>IF(LEN(I366)=3,I366,LEFT(I366,1)&amp;MID(I366,3,1)&amp;RIGHT(I366,1))</f>
        <v>BIH</v>
      </c>
      <c r="M366" s="42">
        <f>TIMEVALUE(SUBSTITUTE(SUBSTITUTE(F366,"P"," P"),"A"," A"))</f>
        <v>0.93819444444444444</v>
      </c>
      <c r="N366" s="34">
        <f t="shared" si="26"/>
        <v>29</v>
      </c>
      <c r="O366" s="34" t="str">
        <f t="shared" si="27"/>
        <v>BIH29</v>
      </c>
      <c r="P366" s="44">
        <f>INDEX(Workings!$R$14:$R$853,MATCH(O366,Workings!$U$14:$U$853,0))</f>
        <v>0.93333333333333357</v>
      </c>
      <c r="Q366" s="34">
        <f t="shared" si="28"/>
        <v>7</v>
      </c>
      <c r="S366"/>
    </row>
    <row r="367" spans="1:19" ht="15" x14ac:dyDescent="0.25">
      <c r="A367" s="34" t="s">
        <v>932</v>
      </c>
      <c r="B367" s="34">
        <f>SEARCH("PM",A367)</f>
        <v>16</v>
      </c>
      <c r="C367" s="34" t="e">
        <f>SEARCH("AM",A367)</f>
        <v>#VALUE!</v>
      </c>
      <c r="D367" s="34">
        <f>IFERROR(B367,C367)</f>
        <v>16</v>
      </c>
      <c r="E367" s="34" t="str">
        <f>IFERROR(MID(A367,D367-5,1)," ")</f>
        <v>1</v>
      </c>
      <c r="F367" s="34" t="str">
        <f>MID(A367,IF(E367="1",D367-5,D367-4),IF(E367="1",7,6))</f>
        <v>11:27PM</v>
      </c>
      <c r="G367" s="34" t="str">
        <f>TRIM(SUBSTITUTE(A367,TEXT(M367,"h:mmAM/PM"),""))</f>
        <v>7/Nov BIH</v>
      </c>
      <c r="H367" s="34" t="b">
        <f>OR(LEFT(G367,1)="Y",LEFT(G367,1)="B",LEFT(G367,1)="R")</f>
        <v>0</v>
      </c>
      <c r="I367" s="34" t="str">
        <f>IF(H367,LEFT(G367,FIND(" ",G367)-1),MID(G367,FIND(" ",G367)+1,9))</f>
        <v>BIH</v>
      </c>
      <c r="J367" s="34" t="str">
        <f>TRIM(SUBSTITUTE(G367,I367,""))</f>
        <v>7/Nov</v>
      </c>
      <c r="K367" s="34">
        <f>LEFT(J367,2-ISERROR(1*MID(J367,2,1)))*1</f>
        <v>7</v>
      </c>
      <c r="L367" s="34" t="str">
        <f>IF(LEN(I367)=3,I367,LEFT(I367,1)&amp;MID(I367,3,1)&amp;RIGHT(I367,1))</f>
        <v>BIH</v>
      </c>
      <c r="M367" s="42">
        <f>TIMEVALUE(SUBSTITUTE(SUBSTITUTE(F367,"P"," P"),"A"," A"))</f>
        <v>0.9770833333333333</v>
      </c>
      <c r="N367" s="34">
        <f t="shared" si="26"/>
        <v>30</v>
      </c>
      <c r="O367" s="34" t="str">
        <f t="shared" si="27"/>
        <v>BIH30</v>
      </c>
      <c r="P367" s="44">
        <f>INDEX(Workings!$R$14:$R$853,MATCH(O367,Workings!$U$14:$U$853,0))</f>
        <v>0.9750000000000002</v>
      </c>
      <c r="Q367" s="34">
        <f t="shared" si="28"/>
        <v>3</v>
      </c>
      <c r="S367"/>
    </row>
    <row r="368" spans="1:19" ht="15" x14ac:dyDescent="0.25">
      <c r="A368" s="34" t="s">
        <v>2263</v>
      </c>
      <c r="B368" s="34" t="e">
        <f>SEARCH("PM",A368)</f>
        <v>#VALUE!</v>
      </c>
      <c r="C368" s="34">
        <f>SEARCH("AM",A368)</f>
        <v>5</v>
      </c>
      <c r="D368" s="34">
        <f>IFERROR(B368,C368)</f>
        <v>5</v>
      </c>
      <c r="E368" s="34" t="str">
        <f>IFERROR(MID(A368,D368-5,1)," ")</f>
        <v xml:space="preserve"> </v>
      </c>
      <c r="F368" s="34" t="str">
        <f>MID(A368,IF(E368="1",D368-5,D368-4),IF(E368="1",7,6))</f>
        <v>7:27AM</v>
      </c>
      <c r="G368" s="34" t="str">
        <f>TRIM(SUBSTITUTE(A368,TEXT(M368,"h:mmAM/PM"),""))</f>
        <v>B-I-H 8/Nov</v>
      </c>
      <c r="H368" s="34" t="b">
        <f>OR(LEFT(G368,1)="Y",LEFT(G368,1)="B",LEFT(G368,1)="R")</f>
        <v>1</v>
      </c>
      <c r="I368" s="34" t="str">
        <f>IF(H368,LEFT(G368,FIND(" ",G368)-1),MID(G368,FIND(" ",G368)+1,9))</f>
        <v>B-I-H</v>
      </c>
      <c r="J368" s="34" t="str">
        <f>TRIM(SUBSTITUTE(G368,I368,""))</f>
        <v>8/Nov</v>
      </c>
      <c r="K368" s="34">
        <f>LEFT(J368,2-ISERROR(1*MID(J368,2,1)))*1</f>
        <v>8</v>
      </c>
      <c r="L368" s="34" t="str">
        <f>IF(LEN(I368)=3,I368,LEFT(I368,1)&amp;MID(I368,3,1)&amp;RIGHT(I368,1))</f>
        <v>BIH</v>
      </c>
      <c r="M368" s="42">
        <f>TIMEVALUE(SUBSTITUTE(SUBSTITUTE(F368,"P"," P"),"A"," A"))</f>
        <v>0.31041666666666667</v>
      </c>
      <c r="N368" s="34">
        <f t="shared" si="26"/>
        <v>1</v>
      </c>
      <c r="O368" s="34" t="str">
        <f t="shared" si="27"/>
        <v>BIH1</v>
      </c>
      <c r="P368" s="44">
        <f>INDEX(Workings!$R$14:$R$853,MATCH(O368,Workings!$U$14:$U$853,0))</f>
        <v>0.30833333333333335</v>
      </c>
      <c r="Q368" s="34">
        <f t="shared" si="28"/>
        <v>3</v>
      </c>
      <c r="S368"/>
    </row>
    <row r="369" spans="1:19" ht="15" x14ac:dyDescent="0.25">
      <c r="A369" s="34" t="s">
        <v>3900</v>
      </c>
      <c r="B369" s="34" t="e">
        <f>SEARCH("PM",A369)</f>
        <v>#VALUE!</v>
      </c>
      <c r="C369" s="34">
        <f>SEARCH("AM",A369)</f>
        <v>5</v>
      </c>
      <c r="D369" s="34">
        <f>IFERROR(B369,C369)</f>
        <v>5</v>
      </c>
      <c r="E369" s="34" t="str">
        <f>IFERROR(MID(A369,D369-5,1)," ")</f>
        <v xml:space="preserve"> </v>
      </c>
      <c r="F369" s="34" t="str">
        <f>MID(A369,IF(E369="1",D369-5,D369-4),IF(E369="1",7,6))</f>
        <v>7:50AM</v>
      </c>
      <c r="G369" s="34" t="str">
        <f>TRIM(SUBSTITUTE(A369,TEXT(M369,"h:mmAM/PM"),""))</f>
        <v>B:I:H 8/Nov</v>
      </c>
      <c r="H369" s="34" t="b">
        <f>OR(LEFT(G369,1)="Y",LEFT(G369,1)="B",LEFT(G369,1)="R")</f>
        <v>1</v>
      </c>
      <c r="I369" s="34" t="str">
        <f>IF(H369,LEFT(G369,FIND(" ",G369)-1),MID(G369,FIND(" ",G369)+1,9))</f>
        <v>B:I:H</v>
      </c>
      <c r="J369" s="34" t="str">
        <f>TRIM(SUBSTITUTE(G369,I369,""))</f>
        <v>8/Nov</v>
      </c>
      <c r="K369" s="34">
        <f>LEFT(J369,2-ISERROR(1*MID(J369,2,1)))*1</f>
        <v>8</v>
      </c>
      <c r="L369" s="34" t="str">
        <f>IF(LEN(I369)=3,I369,LEFT(I369,1)&amp;MID(I369,3,1)&amp;RIGHT(I369,1))</f>
        <v>BIH</v>
      </c>
      <c r="M369" s="42">
        <f>TIMEVALUE(SUBSTITUTE(SUBSTITUTE(F369,"P"," P"),"A"," A"))</f>
        <v>0.3263888888888889</v>
      </c>
      <c r="N369" s="34">
        <f t="shared" si="26"/>
        <v>2</v>
      </c>
      <c r="O369" s="34" t="str">
        <f t="shared" si="27"/>
        <v>BIH2</v>
      </c>
      <c r="P369" s="44">
        <f>INDEX(Workings!$R$14:$R$853,MATCH(O369,Workings!$U$14:$U$853,0))</f>
        <v>0.32222222222222224</v>
      </c>
      <c r="Q369" s="34">
        <f t="shared" si="28"/>
        <v>6</v>
      </c>
      <c r="S369"/>
    </row>
    <row r="370" spans="1:19" ht="15" x14ac:dyDescent="0.25">
      <c r="A370" s="34" t="s">
        <v>963</v>
      </c>
      <c r="B370" s="34" t="e">
        <f>SEARCH("PM",A370)</f>
        <v>#VALUE!</v>
      </c>
      <c r="C370" s="34">
        <f>SEARCH("AM",A370)</f>
        <v>11</v>
      </c>
      <c r="D370" s="34">
        <f>IFERROR(B370,C370)</f>
        <v>11</v>
      </c>
      <c r="E370" s="34" t="str">
        <f>IFERROR(MID(A370,D370-5,1)," ")</f>
        <v xml:space="preserve"> </v>
      </c>
      <c r="F370" s="34" t="str">
        <f>MID(A370,IF(E370="1",D370-5,D370-4),IF(E370="1",7,6))</f>
        <v>8:15AM</v>
      </c>
      <c r="G370" s="34" t="str">
        <f>TRIM(SUBSTITUTE(A370,TEXT(M370,"h:mmAM/PM"),""))</f>
        <v>8-Nov BIH</v>
      </c>
      <c r="H370" s="34" t="b">
        <f>OR(LEFT(G370,1)="Y",LEFT(G370,1)="B",LEFT(G370,1)="R")</f>
        <v>0</v>
      </c>
      <c r="I370" s="34" t="str">
        <f>IF(H370,LEFT(G370,FIND(" ",G370)-1),MID(G370,FIND(" ",G370)+1,9))</f>
        <v>BIH</v>
      </c>
      <c r="J370" s="34" t="str">
        <f>TRIM(SUBSTITUTE(G370,I370,""))</f>
        <v>8-Nov</v>
      </c>
      <c r="K370" s="34">
        <f>LEFT(J370,2-ISERROR(1*MID(J370,2,1)))*1</f>
        <v>8</v>
      </c>
      <c r="L370" s="34" t="str">
        <f>IF(LEN(I370)=3,I370,LEFT(I370,1)&amp;MID(I370,3,1)&amp;RIGHT(I370,1))</f>
        <v>BIH</v>
      </c>
      <c r="M370" s="42">
        <f>TIMEVALUE(SUBSTITUTE(SUBSTITUTE(F370,"P"," P"),"A"," A"))</f>
        <v>0.34375</v>
      </c>
      <c r="N370" s="34">
        <f t="shared" si="26"/>
        <v>3</v>
      </c>
      <c r="O370" s="34" t="str">
        <f t="shared" si="27"/>
        <v>BIH3</v>
      </c>
      <c r="P370" s="44">
        <f>INDEX(Workings!$R$14:$R$853,MATCH(O370,Workings!$U$14:$U$853,0))</f>
        <v>0.33611111111111114</v>
      </c>
      <c r="Q370" s="34">
        <f t="shared" si="28"/>
        <v>11</v>
      </c>
      <c r="S370"/>
    </row>
    <row r="371" spans="1:19" ht="15" x14ac:dyDescent="0.25">
      <c r="A371" s="34" t="s">
        <v>457</v>
      </c>
      <c r="B371" s="34" t="e">
        <f>SEARCH("PM",A371)</f>
        <v>#VALUE!</v>
      </c>
      <c r="C371" s="34">
        <f>SEARCH("AM",A371)</f>
        <v>17</v>
      </c>
      <c r="D371" s="34">
        <f>IFERROR(B371,C371)</f>
        <v>17</v>
      </c>
      <c r="E371" s="34" t="str">
        <f>IFERROR(MID(A371,D371-5,1)," ")</f>
        <v xml:space="preserve"> </v>
      </c>
      <c r="F371" s="34" t="str">
        <f>MID(A371,IF(E371="1",D371-5,D371-4),IF(E371="1",7,6))</f>
        <v>8:37AM</v>
      </c>
      <c r="G371" s="34" t="str">
        <f>TRIM(SUBSTITUTE(A371,TEXT(M371,"h:mmAM/PM"),""))</f>
        <v>B-I-H 8/Nov</v>
      </c>
      <c r="H371" s="34" t="b">
        <f>OR(LEFT(G371,1)="Y",LEFT(G371,1)="B",LEFT(G371,1)="R")</f>
        <v>1</v>
      </c>
      <c r="I371" s="34" t="str">
        <f>IF(H371,LEFT(G371,FIND(" ",G371)-1),MID(G371,FIND(" ",G371)+1,9))</f>
        <v>B-I-H</v>
      </c>
      <c r="J371" s="34" t="str">
        <f>TRIM(SUBSTITUTE(G371,I371,""))</f>
        <v>8/Nov</v>
      </c>
      <c r="K371" s="34">
        <f>LEFT(J371,2-ISERROR(1*MID(J371,2,1)))*1</f>
        <v>8</v>
      </c>
      <c r="L371" s="34" t="str">
        <f>IF(LEN(I371)=3,I371,LEFT(I371,1)&amp;MID(I371,3,1)&amp;RIGHT(I371,1))</f>
        <v>BIH</v>
      </c>
      <c r="M371" s="42">
        <f>TIMEVALUE(SUBSTITUTE(SUBSTITUTE(F371,"P"," P"),"A"," A"))</f>
        <v>0.35902777777777778</v>
      </c>
      <c r="N371" s="34">
        <f t="shared" si="26"/>
        <v>4</v>
      </c>
      <c r="O371" s="34" t="str">
        <f t="shared" si="27"/>
        <v>BIH4</v>
      </c>
      <c r="P371" s="44">
        <f>INDEX(Workings!$R$14:$R$853,MATCH(O371,Workings!$U$14:$U$853,0))</f>
        <v>0.35000000000000003</v>
      </c>
      <c r="Q371" s="34">
        <f t="shared" si="28"/>
        <v>13</v>
      </c>
      <c r="S371"/>
    </row>
    <row r="372" spans="1:19" ht="15" x14ac:dyDescent="0.25">
      <c r="A372" s="34" t="s">
        <v>1269</v>
      </c>
      <c r="B372" s="34" t="e">
        <f>SEARCH("PM",A372)</f>
        <v>#VALUE!</v>
      </c>
      <c r="C372" s="34">
        <f>SEARCH("AM",A372)</f>
        <v>5</v>
      </c>
      <c r="D372" s="34">
        <f>IFERROR(B372,C372)</f>
        <v>5</v>
      </c>
      <c r="E372" s="34" t="str">
        <f>IFERROR(MID(A372,D372-5,1)," ")</f>
        <v xml:space="preserve"> </v>
      </c>
      <c r="F372" s="34" t="str">
        <f>MID(A372,IF(E372="1",D372-5,D372-4),IF(E372="1",7,6))</f>
        <v>8:50AM</v>
      </c>
      <c r="G372" s="34" t="str">
        <f>TRIM(SUBSTITUTE(A372,TEXT(M372,"h:mmAM/PM"),""))</f>
        <v>8-Nov B/I/H</v>
      </c>
      <c r="H372" s="34" t="b">
        <f>OR(LEFT(G372,1)="Y",LEFT(G372,1)="B",LEFT(G372,1)="R")</f>
        <v>0</v>
      </c>
      <c r="I372" s="34" t="str">
        <f>IF(H372,LEFT(G372,FIND(" ",G372)-1),MID(G372,FIND(" ",G372)+1,9))</f>
        <v>B/I/H</v>
      </c>
      <c r="J372" s="34" t="str">
        <f>TRIM(SUBSTITUTE(G372,I372,""))</f>
        <v>8-Nov</v>
      </c>
      <c r="K372" s="34">
        <f>LEFT(J372,2-ISERROR(1*MID(J372,2,1)))*1</f>
        <v>8</v>
      </c>
      <c r="L372" s="34" t="str">
        <f>IF(LEN(I372)=3,I372,LEFT(I372,1)&amp;MID(I372,3,1)&amp;RIGHT(I372,1))</f>
        <v>BIH</v>
      </c>
      <c r="M372" s="42">
        <f>TIMEVALUE(SUBSTITUTE(SUBSTITUTE(F372,"P"," P"),"A"," A"))</f>
        <v>0.36805555555555558</v>
      </c>
      <c r="N372" s="34">
        <f t="shared" si="26"/>
        <v>5</v>
      </c>
      <c r="O372" s="34" t="str">
        <f t="shared" si="27"/>
        <v>BIH5</v>
      </c>
      <c r="P372" s="44">
        <f>INDEX(Workings!$R$14:$R$853,MATCH(O372,Workings!$U$14:$U$853,0))</f>
        <v>0.36388888888888893</v>
      </c>
      <c r="Q372" s="34">
        <f t="shared" si="28"/>
        <v>6</v>
      </c>
      <c r="S372"/>
    </row>
    <row r="373" spans="1:19" ht="15" x14ac:dyDescent="0.25">
      <c r="A373" s="34" t="s">
        <v>2719</v>
      </c>
      <c r="B373" s="34" t="e">
        <f>SEARCH("PM",A373)</f>
        <v>#VALUE!</v>
      </c>
      <c r="C373" s="34">
        <f>SEARCH("AM",A373)</f>
        <v>11</v>
      </c>
      <c r="D373" s="34">
        <f>IFERROR(B373,C373)</f>
        <v>11</v>
      </c>
      <c r="E373" s="34" t="str">
        <f>IFERROR(MID(A373,D373-5,1)," ")</f>
        <v xml:space="preserve"> </v>
      </c>
      <c r="F373" s="34" t="str">
        <f>MID(A373,IF(E373="1",D373-5,D373-4),IF(E373="1",7,6))</f>
        <v>9:11AM</v>
      </c>
      <c r="G373" s="34" t="str">
        <f>TRIM(SUBSTITUTE(A373,TEXT(M373,"h:mmAM/PM"),""))</f>
        <v>B:I:H 8-Nov</v>
      </c>
      <c r="H373" s="34" t="b">
        <f>OR(LEFT(G373,1)="Y",LEFT(G373,1)="B",LEFT(G373,1)="R")</f>
        <v>1</v>
      </c>
      <c r="I373" s="34" t="str">
        <f>IF(H373,LEFT(G373,FIND(" ",G373)-1),MID(G373,FIND(" ",G373)+1,9))</f>
        <v>B:I:H</v>
      </c>
      <c r="J373" s="34" t="str">
        <f>TRIM(SUBSTITUTE(G373,I373,""))</f>
        <v>8-Nov</v>
      </c>
      <c r="K373" s="34">
        <f>LEFT(J373,2-ISERROR(1*MID(J373,2,1)))*1</f>
        <v>8</v>
      </c>
      <c r="L373" s="34" t="str">
        <f>IF(LEN(I373)=3,I373,LEFT(I373,1)&amp;MID(I373,3,1)&amp;RIGHT(I373,1))</f>
        <v>BIH</v>
      </c>
      <c r="M373" s="42">
        <f>TIMEVALUE(SUBSTITUTE(SUBSTITUTE(F373,"P"," P"),"A"," A"))</f>
        <v>0.38263888888888892</v>
      </c>
      <c r="N373" s="34">
        <f t="shared" si="26"/>
        <v>6</v>
      </c>
      <c r="O373" s="34" t="str">
        <f t="shared" si="27"/>
        <v>BIH6</v>
      </c>
      <c r="P373" s="44">
        <f>INDEX(Workings!$R$14:$R$853,MATCH(O373,Workings!$U$14:$U$853,0))</f>
        <v>0.37777777777777782</v>
      </c>
      <c r="Q373" s="34">
        <f t="shared" si="28"/>
        <v>7</v>
      </c>
      <c r="S373"/>
    </row>
    <row r="374" spans="1:19" ht="15" x14ac:dyDescent="0.25">
      <c r="A374" s="34" t="s">
        <v>2383</v>
      </c>
      <c r="B374" s="34" t="e">
        <f>SEARCH("PM",A374)</f>
        <v>#VALUE!</v>
      </c>
      <c r="C374" s="34">
        <f>SEARCH("AM",A374)</f>
        <v>5</v>
      </c>
      <c r="D374" s="34">
        <f>IFERROR(B374,C374)</f>
        <v>5</v>
      </c>
      <c r="E374" s="34" t="str">
        <f>IFERROR(MID(A374,D374-5,1)," ")</f>
        <v xml:space="preserve"> </v>
      </c>
      <c r="F374" s="34" t="str">
        <f>MID(A374,IF(E374="1",D374-5,D374-4),IF(E374="1",7,6))</f>
        <v>9:40AM</v>
      </c>
      <c r="G374" s="34" t="str">
        <f>TRIM(SUBSTITUTE(A374,TEXT(M374,"h:mmAM/PM"),""))</f>
        <v>8/Nov B:I:H</v>
      </c>
      <c r="H374" s="34" t="b">
        <f>OR(LEFT(G374,1)="Y",LEFT(G374,1)="B",LEFT(G374,1)="R")</f>
        <v>0</v>
      </c>
      <c r="I374" s="34" t="str">
        <f>IF(H374,LEFT(G374,FIND(" ",G374)-1),MID(G374,FIND(" ",G374)+1,9))</f>
        <v>B:I:H</v>
      </c>
      <c r="J374" s="34" t="str">
        <f>TRIM(SUBSTITUTE(G374,I374,""))</f>
        <v>8/Nov</v>
      </c>
      <c r="K374" s="34">
        <f>LEFT(J374,2-ISERROR(1*MID(J374,2,1)))*1</f>
        <v>8</v>
      </c>
      <c r="L374" s="34" t="str">
        <f>IF(LEN(I374)=3,I374,LEFT(I374,1)&amp;MID(I374,3,1)&amp;RIGHT(I374,1))</f>
        <v>BIH</v>
      </c>
      <c r="M374" s="42">
        <f>TIMEVALUE(SUBSTITUTE(SUBSTITUTE(F374,"P"," P"),"A"," A"))</f>
        <v>0.40277777777777773</v>
      </c>
      <c r="N374" s="34">
        <f t="shared" si="26"/>
        <v>7</v>
      </c>
      <c r="O374" s="34" t="str">
        <f t="shared" si="27"/>
        <v>BIH7</v>
      </c>
      <c r="P374" s="44">
        <f>INDEX(Workings!$R$14:$R$853,MATCH(O374,Workings!$U$14:$U$853,0))</f>
        <v>0.39166666666666672</v>
      </c>
      <c r="Q374" s="34">
        <f t="shared" si="28"/>
        <v>16</v>
      </c>
      <c r="S374"/>
    </row>
    <row r="375" spans="1:19" ht="15" x14ac:dyDescent="0.25">
      <c r="A375" s="34" t="s">
        <v>2802</v>
      </c>
      <c r="B375" s="34" t="e">
        <f>SEARCH("PM",A375)</f>
        <v>#VALUE!</v>
      </c>
      <c r="C375" s="34">
        <f>SEARCH("AM",A375)</f>
        <v>12</v>
      </c>
      <c r="D375" s="34">
        <f>IFERROR(B375,C375)</f>
        <v>12</v>
      </c>
      <c r="E375" s="34" t="str">
        <f>IFERROR(MID(A375,D375-5,1)," ")</f>
        <v>1</v>
      </c>
      <c r="F375" s="34" t="str">
        <f>MID(A375,IF(E375="1",D375-5,D375-4),IF(E375="1",7,6))</f>
        <v>10:03AM</v>
      </c>
      <c r="G375" s="34" t="str">
        <f>TRIM(SUBSTITUTE(A375,TEXT(M375,"h:mmAM/PM"),""))</f>
        <v>B/I/H 8-Nov</v>
      </c>
      <c r="H375" s="34" t="b">
        <f>OR(LEFT(G375,1)="Y",LEFT(G375,1)="B",LEFT(G375,1)="R")</f>
        <v>1</v>
      </c>
      <c r="I375" s="34" t="str">
        <f>IF(H375,LEFT(G375,FIND(" ",G375)-1),MID(G375,FIND(" ",G375)+1,9))</f>
        <v>B/I/H</v>
      </c>
      <c r="J375" s="34" t="str">
        <f>TRIM(SUBSTITUTE(G375,I375,""))</f>
        <v>8-Nov</v>
      </c>
      <c r="K375" s="34">
        <f>LEFT(J375,2-ISERROR(1*MID(J375,2,1)))*1</f>
        <v>8</v>
      </c>
      <c r="L375" s="34" t="str">
        <f>IF(LEN(I375)=3,I375,LEFT(I375,1)&amp;MID(I375,3,1)&amp;RIGHT(I375,1))</f>
        <v>BIH</v>
      </c>
      <c r="M375" s="42">
        <f>TIMEVALUE(SUBSTITUTE(SUBSTITUTE(F375,"P"," P"),"A"," A"))</f>
        <v>0.41875000000000001</v>
      </c>
      <c r="N375" s="34">
        <f t="shared" si="26"/>
        <v>8</v>
      </c>
      <c r="O375" s="34" t="str">
        <f t="shared" si="27"/>
        <v>BIH8</v>
      </c>
      <c r="P375" s="44">
        <f>INDEX(Workings!$R$14:$R$853,MATCH(O375,Workings!$U$14:$U$853,0))</f>
        <v>0.41250000000000003</v>
      </c>
      <c r="Q375" s="34">
        <f t="shared" si="28"/>
        <v>9</v>
      </c>
      <c r="S375"/>
    </row>
    <row r="376" spans="1:19" ht="15" x14ac:dyDescent="0.25">
      <c r="A376" s="34" t="s">
        <v>3710</v>
      </c>
      <c r="B376" s="34" t="e">
        <f>SEARCH("PM",A376)</f>
        <v>#VALUE!</v>
      </c>
      <c r="C376" s="34">
        <f>SEARCH("AM",A376)</f>
        <v>18</v>
      </c>
      <c r="D376" s="34">
        <f>IFERROR(B376,C376)</f>
        <v>18</v>
      </c>
      <c r="E376" s="34" t="str">
        <f>IFERROR(MID(A376,D376-5,1)," ")</f>
        <v>1</v>
      </c>
      <c r="F376" s="34" t="str">
        <f>MID(A376,IF(E376="1",D376-5,D376-4),IF(E376="1",7,6))</f>
        <v>10:23AM</v>
      </c>
      <c r="G376" s="34" t="str">
        <f>TRIM(SUBSTITUTE(A376,TEXT(M376,"h:mmAM/PM"),""))</f>
        <v>8-Nov B/I/H</v>
      </c>
      <c r="H376" s="34" t="b">
        <f>OR(LEFT(G376,1)="Y",LEFT(G376,1)="B",LEFT(G376,1)="R")</f>
        <v>0</v>
      </c>
      <c r="I376" s="34" t="str">
        <f>IF(H376,LEFT(G376,FIND(" ",G376)-1),MID(G376,FIND(" ",G376)+1,9))</f>
        <v>B/I/H</v>
      </c>
      <c r="J376" s="34" t="str">
        <f>TRIM(SUBSTITUTE(G376,I376,""))</f>
        <v>8-Nov</v>
      </c>
      <c r="K376" s="34">
        <f>LEFT(J376,2-ISERROR(1*MID(J376,2,1)))*1</f>
        <v>8</v>
      </c>
      <c r="L376" s="34" t="str">
        <f>IF(LEN(I376)=3,I376,LEFT(I376,1)&amp;MID(I376,3,1)&amp;RIGHT(I376,1))</f>
        <v>BIH</v>
      </c>
      <c r="M376" s="42">
        <f>TIMEVALUE(SUBSTITUTE(SUBSTITUTE(F376,"P"," P"),"A"," A"))</f>
        <v>0.43263888888888885</v>
      </c>
      <c r="N376" s="34">
        <f t="shared" si="26"/>
        <v>9</v>
      </c>
      <c r="O376" s="34" t="str">
        <f t="shared" si="27"/>
        <v>BIH9</v>
      </c>
      <c r="P376" s="44">
        <f>INDEX(Workings!$R$14:$R$853,MATCH(O376,Workings!$U$14:$U$853,0))</f>
        <v>0.43333333333333335</v>
      </c>
      <c r="Q376" s="34">
        <f t="shared" si="28"/>
        <v>-1</v>
      </c>
      <c r="S376"/>
    </row>
    <row r="377" spans="1:19" ht="15" x14ac:dyDescent="0.25">
      <c r="A377" s="34" t="s">
        <v>3217</v>
      </c>
      <c r="B377" s="34" t="e">
        <f>SEARCH("PM",A377)</f>
        <v>#VALUE!</v>
      </c>
      <c r="C377" s="34">
        <f>SEARCH("AM",A377)</f>
        <v>6</v>
      </c>
      <c r="D377" s="34">
        <f>IFERROR(B377,C377)</f>
        <v>6</v>
      </c>
      <c r="E377" s="34" t="str">
        <f>IFERROR(MID(A377,D377-5,1)," ")</f>
        <v>1</v>
      </c>
      <c r="F377" s="34" t="str">
        <f>MID(A377,IF(E377="1",D377-5,D377-4),IF(E377="1",7,6))</f>
        <v>11:03AM</v>
      </c>
      <c r="G377" s="34" t="str">
        <f>TRIM(SUBSTITUTE(A377,TEXT(M377,"h:mmAM/PM"),""))</f>
        <v>B/I/H 8-Nov</v>
      </c>
      <c r="H377" s="34" t="b">
        <f>OR(LEFT(G377,1)="Y",LEFT(G377,1)="B",LEFT(G377,1)="R")</f>
        <v>1</v>
      </c>
      <c r="I377" s="34" t="str">
        <f>IF(H377,LEFT(G377,FIND(" ",G377)-1),MID(G377,FIND(" ",G377)+1,9))</f>
        <v>B/I/H</v>
      </c>
      <c r="J377" s="34" t="str">
        <f>TRIM(SUBSTITUTE(G377,I377,""))</f>
        <v>8-Nov</v>
      </c>
      <c r="K377" s="34">
        <f>LEFT(J377,2-ISERROR(1*MID(J377,2,1)))*1</f>
        <v>8</v>
      </c>
      <c r="L377" s="34" t="str">
        <f>IF(LEN(I377)=3,I377,LEFT(I377,1)&amp;MID(I377,3,1)&amp;RIGHT(I377,1))</f>
        <v>BIH</v>
      </c>
      <c r="M377" s="42">
        <f>TIMEVALUE(SUBSTITUTE(SUBSTITUTE(F377,"P"," P"),"A"," A"))</f>
        <v>0.4604166666666667</v>
      </c>
      <c r="N377" s="34">
        <f t="shared" si="26"/>
        <v>10</v>
      </c>
      <c r="O377" s="34" t="str">
        <f t="shared" si="27"/>
        <v>BIH10</v>
      </c>
      <c r="P377" s="44">
        <f>INDEX(Workings!$R$14:$R$853,MATCH(O377,Workings!$U$14:$U$853,0))</f>
        <v>0.45416666666666666</v>
      </c>
      <c r="Q377" s="34">
        <f t="shared" si="28"/>
        <v>9</v>
      </c>
      <c r="S377"/>
    </row>
    <row r="378" spans="1:19" ht="15" x14ac:dyDescent="0.25">
      <c r="A378" s="34" t="s">
        <v>942</v>
      </c>
      <c r="B378" s="34" t="e">
        <f>SEARCH("PM",A378)</f>
        <v>#VALUE!</v>
      </c>
      <c r="C378" s="34">
        <f>SEARCH("AM",A378)</f>
        <v>12</v>
      </c>
      <c r="D378" s="34">
        <f>IFERROR(B378,C378)</f>
        <v>12</v>
      </c>
      <c r="E378" s="34" t="str">
        <f>IFERROR(MID(A378,D378-5,1)," ")</f>
        <v>1</v>
      </c>
      <c r="F378" s="34" t="str">
        <f>MID(A378,IF(E378="1",D378-5,D378-4),IF(E378="1",7,6))</f>
        <v>11:32AM</v>
      </c>
      <c r="G378" s="34" t="str">
        <f>TRIM(SUBSTITUTE(A378,TEXT(M378,"h:mmAM/PM"),""))</f>
        <v>B-I-H 8/Nov</v>
      </c>
      <c r="H378" s="34" t="b">
        <f>OR(LEFT(G378,1)="Y",LEFT(G378,1)="B",LEFT(G378,1)="R")</f>
        <v>1</v>
      </c>
      <c r="I378" s="34" t="str">
        <f>IF(H378,LEFT(G378,FIND(" ",G378)-1),MID(G378,FIND(" ",G378)+1,9))</f>
        <v>B-I-H</v>
      </c>
      <c r="J378" s="34" t="str">
        <f>TRIM(SUBSTITUTE(G378,I378,""))</f>
        <v>8/Nov</v>
      </c>
      <c r="K378" s="34">
        <f>LEFT(J378,2-ISERROR(1*MID(J378,2,1)))*1</f>
        <v>8</v>
      </c>
      <c r="L378" s="34" t="str">
        <f>IF(LEN(I378)=3,I378,LEFT(I378,1)&amp;MID(I378,3,1)&amp;RIGHT(I378,1))</f>
        <v>BIH</v>
      </c>
      <c r="M378" s="42">
        <f>TIMEVALUE(SUBSTITUTE(SUBSTITUTE(F378,"P"," P"),"A"," A"))</f>
        <v>0.48055555555555557</v>
      </c>
      <c r="N378" s="34">
        <f t="shared" si="26"/>
        <v>11</v>
      </c>
      <c r="O378" s="34" t="str">
        <f t="shared" si="27"/>
        <v>BIH11</v>
      </c>
      <c r="P378" s="44">
        <f>INDEX(Workings!$R$14:$R$853,MATCH(O378,Workings!$U$14:$U$853,0))</f>
        <v>0.47499999999999998</v>
      </c>
      <c r="Q378" s="34">
        <f t="shared" si="28"/>
        <v>8</v>
      </c>
      <c r="S378"/>
    </row>
    <row r="379" spans="1:19" ht="15" x14ac:dyDescent="0.25">
      <c r="A379" s="34" t="s">
        <v>219</v>
      </c>
      <c r="B379" s="34" t="e">
        <f>SEARCH("PM",A379)</f>
        <v>#VALUE!</v>
      </c>
      <c r="C379" s="34">
        <f>SEARCH("AM",A379)</f>
        <v>10</v>
      </c>
      <c r="D379" s="34">
        <f>IFERROR(B379,C379)</f>
        <v>10</v>
      </c>
      <c r="E379" s="34" t="str">
        <f>IFERROR(MID(A379,D379-5,1)," ")</f>
        <v>1</v>
      </c>
      <c r="F379" s="34" t="str">
        <f>MID(A379,IF(E379="1",D379-5,D379-4),IF(E379="1",7,6))</f>
        <v>11:57AM</v>
      </c>
      <c r="G379" s="34" t="str">
        <f>TRIM(SUBSTITUTE(A379,TEXT(M379,"h:mmAM/PM"),""))</f>
        <v>BIH 8-Nov</v>
      </c>
      <c r="H379" s="34" t="b">
        <f>OR(LEFT(G379,1)="Y",LEFT(G379,1)="B",LEFT(G379,1)="R")</f>
        <v>1</v>
      </c>
      <c r="I379" s="34" t="str">
        <f>IF(H379,LEFT(G379,FIND(" ",G379)-1),MID(G379,FIND(" ",G379)+1,9))</f>
        <v>BIH</v>
      </c>
      <c r="J379" s="34" t="str">
        <f>TRIM(SUBSTITUTE(G379,I379,""))</f>
        <v>8-Nov</v>
      </c>
      <c r="K379" s="34">
        <f>LEFT(J379,2-ISERROR(1*MID(J379,2,1)))*1</f>
        <v>8</v>
      </c>
      <c r="L379" s="34" t="str">
        <f>IF(LEN(I379)=3,I379,LEFT(I379,1)&amp;MID(I379,3,1)&amp;RIGHT(I379,1))</f>
        <v>BIH</v>
      </c>
      <c r="M379" s="42">
        <f>TIMEVALUE(SUBSTITUTE(SUBSTITUTE(F379,"P"," P"),"A"," A"))</f>
        <v>0.49791666666666662</v>
      </c>
      <c r="N379" s="34">
        <f t="shared" si="26"/>
        <v>12</v>
      </c>
      <c r="O379" s="34" t="str">
        <f t="shared" si="27"/>
        <v>BIH12</v>
      </c>
      <c r="P379" s="44">
        <f>INDEX(Workings!$R$14:$R$853,MATCH(O379,Workings!$U$14:$U$853,0))</f>
        <v>0.49583333333333329</v>
      </c>
      <c r="Q379" s="34">
        <f t="shared" si="28"/>
        <v>3</v>
      </c>
      <c r="S379"/>
    </row>
    <row r="380" spans="1:19" ht="15" x14ac:dyDescent="0.25">
      <c r="A380" s="34" t="s">
        <v>2331</v>
      </c>
      <c r="B380" s="34">
        <f>SEARCH("PM",A380)</f>
        <v>18</v>
      </c>
      <c r="C380" s="34" t="e">
        <f>SEARCH("AM",A380)</f>
        <v>#VALUE!</v>
      </c>
      <c r="D380" s="34">
        <f>IFERROR(B380,C380)</f>
        <v>18</v>
      </c>
      <c r="E380" s="34" t="str">
        <f>IFERROR(MID(A380,D380-5,1)," ")</f>
        <v>1</v>
      </c>
      <c r="F380" s="34" t="str">
        <f>MID(A380,IF(E380="1",D380-5,D380-4),IF(E380="1",7,6))</f>
        <v>12:26PM</v>
      </c>
      <c r="G380" s="34" t="str">
        <f>TRIM(SUBSTITUTE(A380,TEXT(M380,"h:mmAM/PM"),""))</f>
        <v>8-Nov B/I/H</v>
      </c>
      <c r="H380" s="34" t="b">
        <f>OR(LEFT(G380,1)="Y",LEFT(G380,1)="B",LEFT(G380,1)="R")</f>
        <v>0</v>
      </c>
      <c r="I380" s="34" t="str">
        <f>IF(H380,LEFT(G380,FIND(" ",G380)-1),MID(G380,FIND(" ",G380)+1,9))</f>
        <v>B/I/H</v>
      </c>
      <c r="J380" s="34" t="str">
        <f>TRIM(SUBSTITUTE(G380,I380,""))</f>
        <v>8-Nov</v>
      </c>
      <c r="K380" s="34">
        <f>LEFT(J380,2-ISERROR(1*MID(J380,2,1)))*1</f>
        <v>8</v>
      </c>
      <c r="L380" s="34" t="str">
        <f>IF(LEN(I380)=3,I380,LEFT(I380,1)&amp;MID(I380,3,1)&amp;RIGHT(I380,1))</f>
        <v>BIH</v>
      </c>
      <c r="M380" s="42">
        <f>TIMEVALUE(SUBSTITUTE(SUBSTITUTE(F380,"P"," P"),"A"," A"))</f>
        <v>0.5180555555555556</v>
      </c>
      <c r="N380" s="34">
        <f t="shared" si="26"/>
        <v>13</v>
      </c>
      <c r="O380" s="34" t="str">
        <f t="shared" si="27"/>
        <v>BIH13</v>
      </c>
      <c r="P380" s="44">
        <f>INDEX(Workings!$R$14:$R$853,MATCH(O380,Workings!$U$14:$U$853,0))</f>
        <v>0.51666666666666661</v>
      </c>
      <c r="Q380" s="34">
        <f t="shared" si="28"/>
        <v>2</v>
      </c>
      <c r="S380"/>
    </row>
    <row r="381" spans="1:19" ht="15" x14ac:dyDescent="0.25">
      <c r="A381" s="34" t="s">
        <v>2903</v>
      </c>
      <c r="B381" s="34">
        <f>SEARCH("PM",A381)</f>
        <v>16</v>
      </c>
      <c r="C381" s="34" t="e">
        <f>SEARCH("AM",A381)</f>
        <v>#VALUE!</v>
      </c>
      <c r="D381" s="34">
        <f>IFERROR(B381,C381)</f>
        <v>16</v>
      </c>
      <c r="E381" s="34" t="str">
        <f>IFERROR(MID(A381,D381-5,1)," ")</f>
        <v>1</v>
      </c>
      <c r="F381" s="34" t="str">
        <f>MID(A381,IF(E381="1",D381-5,D381-4),IF(E381="1",7,6))</f>
        <v>12:58PM</v>
      </c>
      <c r="G381" s="34" t="str">
        <f>TRIM(SUBSTITUTE(A381,TEXT(M381,"h:mmAM/PM"),""))</f>
        <v>8/Nov BIH</v>
      </c>
      <c r="H381" s="34" t="b">
        <f>OR(LEFT(G381,1)="Y",LEFT(G381,1)="B",LEFT(G381,1)="R")</f>
        <v>0</v>
      </c>
      <c r="I381" s="34" t="str">
        <f>IF(H381,LEFT(G381,FIND(" ",G381)-1),MID(G381,FIND(" ",G381)+1,9))</f>
        <v>BIH</v>
      </c>
      <c r="J381" s="34" t="str">
        <f>TRIM(SUBSTITUTE(G381,I381,""))</f>
        <v>8/Nov</v>
      </c>
      <c r="K381" s="34">
        <f>LEFT(J381,2-ISERROR(1*MID(J381,2,1)))*1</f>
        <v>8</v>
      </c>
      <c r="L381" s="34" t="str">
        <f>IF(LEN(I381)=3,I381,LEFT(I381,1)&amp;MID(I381,3,1)&amp;RIGHT(I381,1))</f>
        <v>BIH</v>
      </c>
      <c r="M381" s="42">
        <f>TIMEVALUE(SUBSTITUTE(SUBSTITUTE(F381,"P"," P"),"A"," A"))</f>
        <v>0.54027777777777775</v>
      </c>
      <c r="N381" s="34">
        <f t="shared" si="26"/>
        <v>14</v>
      </c>
      <c r="O381" s="34" t="str">
        <f t="shared" si="27"/>
        <v>BIH14</v>
      </c>
      <c r="P381" s="44">
        <f>INDEX(Workings!$R$14:$R$853,MATCH(O381,Workings!$U$14:$U$853,0))</f>
        <v>0.53749999999999998</v>
      </c>
      <c r="Q381" s="34">
        <f t="shared" si="28"/>
        <v>4</v>
      </c>
      <c r="S381"/>
    </row>
    <row r="382" spans="1:19" ht="15" x14ac:dyDescent="0.25">
      <c r="A382" s="34" t="s">
        <v>121</v>
      </c>
      <c r="B382" s="34">
        <f>SEARCH("PM",A382)</f>
        <v>11</v>
      </c>
      <c r="C382" s="34" t="e">
        <f>SEARCH("AM",A382)</f>
        <v>#VALUE!</v>
      </c>
      <c r="D382" s="34">
        <f>IFERROR(B382,C382)</f>
        <v>11</v>
      </c>
      <c r="E382" s="34" t="str">
        <f>IFERROR(MID(A382,D382-5,1)," ")</f>
        <v xml:space="preserve"> </v>
      </c>
      <c r="F382" s="34" t="str">
        <f>MID(A382,IF(E382="1",D382-5,D382-4),IF(E382="1",7,6))</f>
        <v>1:41PM</v>
      </c>
      <c r="G382" s="34" t="str">
        <f>TRIM(SUBSTITUTE(A382,TEXT(M382,"h:mmAM/PM"),""))</f>
        <v>8-Nov B:I:H</v>
      </c>
      <c r="H382" s="34" t="b">
        <f>OR(LEFT(G382,1)="Y",LEFT(G382,1)="B",LEFT(G382,1)="R")</f>
        <v>0</v>
      </c>
      <c r="I382" s="34" t="str">
        <f>IF(H382,LEFT(G382,FIND(" ",G382)-1),MID(G382,FIND(" ",G382)+1,9))</f>
        <v>B:I:H</v>
      </c>
      <c r="J382" s="34" t="str">
        <f>TRIM(SUBSTITUTE(G382,I382,""))</f>
        <v>8-Nov</v>
      </c>
      <c r="K382" s="34">
        <f>LEFT(J382,2-ISERROR(1*MID(J382,2,1)))*1</f>
        <v>8</v>
      </c>
      <c r="L382" s="34" t="str">
        <f>IF(LEN(I382)=3,I382,LEFT(I382,1)&amp;MID(I382,3,1)&amp;RIGHT(I382,1))</f>
        <v>BIH</v>
      </c>
      <c r="M382" s="42">
        <f>TIMEVALUE(SUBSTITUTE(SUBSTITUTE(F382,"P"," P"),"A"," A"))</f>
        <v>0.57013888888888886</v>
      </c>
      <c r="N382" s="34">
        <f t="shared" si="26"/>
        <v>15</v>
      </c>
      <c r="O382" s="34" t="str">
        <f t="shared" si="27"/>
        <v>BIH15</v>
      </c>
      <c r="P382" s="44">
        <f>INDEX(Workings!$R$14:$R$853,MATCH(O382,Workings!$U$14:$U$853,0))</f>
        <v>0.55833333333333335</v>
      </c>
      <c r="Q382" s="34">
        <f t="shared" si="28"/>
        <v>17</v>
      </c>
      <c r="S382"/>
    </row>
    <row r="383" spans="1:19" ht="15" x14ac:dyDescent="0.25">
      <c r="A383" s="34" t="s">
        <v>911</v>
      </c>
      <c r="B383" s="34">
        <f>SEARCH("PM",A383)</f>
        <v>5</v>
      </c>
      <c r="C383" s="34" t="e">
        <f>SEARCH("AM",A383)</f>
        <v>#VALUE!</v>
      </c>
      <c r="D383" s="34">
        <f>IFERROR(B383,C383)</f>
        <v>5</v>
      </c>
      <c r="E383" s="34" t="str">
        <f>IFERROR(MID(A383,D383-5,1)," ")</f>
        <v xml:space="preserve"> </v>
      </c>
      <c r="F383" s="34" t="str">
        <f>MID(A383,IF(E383="1",D383-5,D383-4),IF(E383="1",7,6))</f>
        <v>1:59PM</v>
      </c>
      <c r="G383" s="34" t="str">
        <f>TRIM(SUBSTITUTE(A383,TEXT(M383,"h:mmAM/PM"),""))</f>
        <v>BIH 8-Nov</v>
      </c>
      <c r="H383" s="34" t="b">
        <f>OR(LEFT(G383,1)="Y",LEFT(G383,1)="B",LEFT(G383,1)="R")</f>
        <v>1</v>
      </c>
      <c r="I383" s="34" t="str">
        <f>IF(H383,LEFT(G383,FIND(" ",G383)-1),MID(G383,FIND(" ",G383)+1,9))</f>
        <v>BIH</v>
      </c>
      <c r="J383" s="34" t="str">
        <f>TRIM(SUBSTITUTE(G383,I383,""))</f>
        <v>8-Nov</v>
      </c>
      <c r="K383" s="34">
        <f>LEFT(J383,2-ISERROR(1*MID(J383,2,1)))*1</f>
        <v>8</v>
      </c>
      <c r="L383" s="34" t="str">
        <f>IF(LEN(I383)=3,I383,LEFT(I383,1)&amp;MID(I383,3,1)&amp;RIGHT(I383,1))</f>
        <v>BIH</v>
      </c>
      <c r="M383" s="42">
        <f>TIMEVALUE(SUBSTITUTE(SUBSTITUTE(F383,"P"," P"),"A"," A"))</f>
        <v>0.58263888888888882</v>
      </c>
      <c r="N383" s="34">
        <f t="shared" si="26"/>
        <v>16</v>
      </c>
      <c r="O383" s="34" t="str">
        <f t="shared" si="27"/>
        <v>BIH16</v>
      </c>
      <c r="P383" s="44">
        <f>INDEX(Workings!$R$14:$R$853,MATCH(O383,Workings!$U$14:$U$853,0))</f>
        <v>0.57916666666666672</v>
      </c>
      <c r="Q383" s="34">
        <f t="shared" si="28"/>
        <v>5</v>
      </c>
      <c r="S383"/>
    </row>
    <row r="384" spans="1:19" ht="15" x14ac:dyDescent="0.25">
      <c r="A384" s="34" t="s">
        <v>4063</v>
      </c>
      <c r="B384" s="34">
        <f>SEARCH("PM",A384)</f>
        <v>5</v>
      </c>
      <c r="C384" s="34" t="e">
        <f>SEARCH("AM",A384)</f>
        <v>#VALUE!</v>
      </c>
      <c r="D384" s="34">
        <f>IFERROR(B384,C384)</f>
        <v>5</v>
      </c>
      <c r="E384" s="34" t="str">
        <f>IFERROR(MID(A384,D384-5,1)," ")</f>
        <v xml:space="preserve"> </v>
      </c>
      <c r="F384" s="34" t="str">
        <f>MID(A384,IF(E384="1",D384-5,D384-4),IF(E384="1",7,6))</f>
        <v>2:33PM</v>
      </c>
      <c r="G384" s="34" t="str">
        <f>TRIM(SUBSTITUTE(A384,TEXT(M384,"h:mmAM/PM"),""))</f>
        <v>BIH 8/Nov</v>
      </c>
      <c r="H384" s="34" t="b">
        <f>OR(LEFT(G384,1)="Y",LEFT(G384,1)="B",LEFT(G384,1)="R")</f>
        <v>1</v>
      </c>
      <c r="I384" s="34" t="str">
        <f>IF(H384,LEFT(G384,FIND(" ",G384)-1),MID(G384,FIND(" ",G384)+1,9))</f>
        <v>BIH</v>
      </c>
      <c r="J384" s="34" t="str">
        <f>TRIM(SUBSTITUTE(G384,I384,""))</f>
        <v>8/Nov</v>
      </c>
      <c r="K384" s="34">
        <f>LEFT(J384,2-ISERROR(1*MID(J384,2,1)))*1</f>
        <v>8</v>
      </c>
      <c r="L384" s="34" t="str">
        <f>IF(LEN(I384)=3,I384,LEFT(I384,1)&amp;MID(I384,3,1)&amp;RIGHT(I384,1))</f>
        <v>BIH</v>
      </c>
      <c r="M384" s="42">
        <f>TIMEVALUE(SUBSTITUTE(SUBSTITUTE(F384,"P"," P"),"A"," A"))</f>
        <v>0.60625000000000007</v>
      </c>
      <c r="N384" s="34">
        <f t="shared" si="26"/>
        <v>17</v>
      </c>
      <c r="O384" s="34" t="str">
        <f t="shared" si="27"/>
        <v>BIH17</v>
      </c>
      <c r="P384" s="44">
        <f>INDEX(Workings!$R$14:$R$853,MATCH(O384,Workings!$U$14:$U$853,0))</f>
        <v>0.60000000000000009</v>
      </c>
      <c r="Q384" s="34">
        <f t="shared" si="28"/>
        <v>9</v>
      </c>
      <c r="S384"/>
    </row>
    <row r="385" spans="1:19" ht="15" x14ac:dyDescent="0.25">
      <c r="A385" s="34" t="s">
        <v>4156</v>
      </c>
      <c r="B385" s="34">
        <f>SEARCH("PM",A385)</f>
        <v>5</v>
      </c>
      <c r="C385" s="34" t="e">
        <f>SEARCH("AM",A385)</f>
        <v>#VALUE!</v>
      </c>
      <c r="D385" s="34">
        <f>IFERROR(B385,C385)</f>
        <v>5</v>
      </c>
      <c r="E385" s="34" t="str">
        <f>IFERROR(MID(A385,D385-5,1)," ")</f>
        <v xml:space="preserve"> </v>
      </c>
      <c r="F385" s="34" t="str">
        <f>MID(A385,IF(E385="1",D385-5,D385-4),IF(E385="1",7,6))</f>
        <v>3:05PM</v>
      </c>
      <c r="G385" s="34" t="str">
        <f>TRIM(SUBSTITUTE(A385,TEXT(M385,"h:mmAM/PM"),""))</f>
        <v>8/Nov BIH</v>
      </c>
      <c r="H385" s="34" t="b">
        <f>OR(LEFT(G385,1)="Y",LEFT(G385,1)="B",LEFT(G385,1)="R")</f>
        <v>0</v>
      </c>
      <c r="I385" s="34" t="str">
        <f>IF(H385,LEFT(G385,FIND(" ",G385)-1),MID(G385,FIND(" ",G385)+1,9))</f>
        <v>BIH</v>
      </c>
      <c r="J385" s="34" t="str">
        <f>TRIM(SUBSTITUTE(G385,I385,""))</f>
        <v>8/Nov</v>
      </c>
      <c r="K385" s="34">
        <f>LEFT(J385,2-ISERROR(1*MID(J385,2,1)))*1</f>
        <v>8</v>
      </c>
      <c r="L385" s="34" t="str">
        <f>IF(LEN(I385)=3,I385,LEFT(I385,1)&amp;MID(I385,3,1)&amp;RIGHT(I385,1))</f>
        <v>BIH</v>
      </c>
      <c r="M385" s="42">
        <f>TIMEVALUE(SUBSTITUTE(SUBSTITUTE(F385,"P"," P"),"A"," A"))</f>
        <v>0.62847222222222221</v>
      </c>
      <c r="N385" s="34">
        <f t="shared" si="26"/>
        <v>18</v>
      </c>
      <c r="O385" s="34" t="str">
        <f t="shared" si="27"/>
        <v>BIH18</v>
      </c>
      <c r="P385" s="44">
        <f>INDEX(Workings!$R$14:$R$853,MATCH(O385,Workings!$U$14:$U$853,0))</f>
        <v>0.62083333333333346</v>
      </c>
      <c r="Q385" s="34">
        <f t="shared" si="28"/>
        <v>11</v>
      </c>
      <c r="S385"/>
    </row>
    <row r="386" spans="1:19" ht="15" x14ac:dyDescent="0.25">
      <c r="A386" s="34" t="s">
        <v>1455</v>
      </c>
      <c r="B386" s="34">
        <f>SEARCH("PM",A386)</f>
        <v>17</v>
      </c>
      <c r="C386" s="34" t="e">
        <f>SEARCH("AM",A386)</f>
        <v>#VALUE!</v>
      </c>
      <c r="D386" s="34">
        <f>IFERROR(B386,C386)</f>
        <v>17</v>
      </c>
      <c r="E386" s="34" t="str">
        <f>IFERROR(MID(A386,D386-5,1)," ")</f>
        <v xml:space="preserve"> </v>
      </c>
      <c r="F386" s="34" t="str">
        <f>MID(A386,IF(E386="1",D386-5,D386-4),IF(E386="1",7,6))</f>
        <v>3:25PM</v>
      </c>
      <c r="G386" s="34" t="str">
        <f>TRIM(SUBSTITUTE(A386,TEXT(M386,"h:mmAM/PM"),""))</f>
        <v>8-Nov B/I/H</v>
      </c>
      <c r="H386" s="34" t="b">
        <f>OR(LEFT(G386,1)="Y",LEFT(G386,1)="B",LEFT(G386,1)="R")</f>
        <v>0</v>
      </c>
      <c r="I386" s="34" t="str">
        <f>IF(H386,LEFT(G386,FIND(" ",G386)-1),MID(G386,FIND(" ",G386)+1,9))</f>
        <v>B/I/H</v>
      </c>
      <c r="J386" s="34" t="str">
        <f>TRIM(SUBSTITUTE(G386,I386,""))</f>
        <v>8-Nov</v>
      </c>
      <c r="K386" s="34">
        <f>LEFT(J386,2-ISERROR(1*MID(J386,2,1)))*1</f>
        <v>8</v>
      </c>
      <c r="L386" s="34" t="str">
        <f>IF(LEN(I386)=3,I386,LEFT(I386,1)&amp;MID(I386,3,1)&amp;RIGHT(I386,1))</f>
        <v>BIH</v>
      </c>
      <c r="M386" s="42">
        <f>TIMEVALUE(SUBSTITUTE(SUBSTITUTE(F386,"P"," P"),"A"," A"))</f>
        <v>0.64236111111111105</v>
      </c>
      <c r="N386" s="34">
        <f t="shared" si="26"/>
        <v>19</v>
      </c>
      <c r="O386" s="34" t="str">
        <f t="shared" si="27"/>
        <v>BIH19</v>
      </c>
      <c r="P386" s="44">
        <f>INDEX(Workings!$R$14:$R$853,MATCH(O386,Workings!$U$14:$U$853,0))</f>
        <v>0.64166666666666683</v>
      </c>
      <c r="Q386" s="34">
        <f t="shared" si="28"/>
        <v>1</v>
      </c>
      <c r="S386"/>
    </row>
    <row r="387" spans="1:19" ht="15" x14ac:dyDescent="0.25">
      <c r="A387" s="34" t="s">
        <v>4172</v>
      </c>
      <c r="B387" s="34">
        <f>SEARCH("PM",A387)</f>
        <v>17</v>
      </c>
      <c r="C387" s="34" t="e">
        <f>SEARCH("AM",A387)</f>
        <v>#VALUE!</v>
      </c>
      <c r="D387" s="34">
        <f>IFERROR(B387,C387)</f>
        <v>17</v>
      </c>
      <c r="E387" s="34" t="str">
        <f>IFERROR(MID(A387,D387-5,1)," ")</f>
        <v xml:space="preserve"> </v>
      </c>
      <c r="F387" s="34" t="str">
        <f>MID(A387,IF(E387="1",D387-5,D387-4),IF(E387="1",7,6))</f>
        <v>3:49PM</v>
      </c>
      <c r="G387" s="34" t="str">
        <f>TRIM(SUBSTITUTE(A387,TEXT(M387,"h:mmAM/PM"),""))</f>
        <v>B-I-H 8/Nov</v>
      </c>
      <c r="H387" s="34" t="b">
        <f>OR(LEFT(G387,1)="Y",LEFT(G387,1)="B",LEFT(G387,1)="R")</f>
        <v>1</v>
      </c>
      <c r="I387" s="34" t="str">
        <f>IF(H387,LEFT(G387,FIND(" ",G387)-1),MID(G387,FIND(" ",G387)+1,9))</f>
        <v>B-I-H</v>
      </c>
      <c r="J387" s="34" t="str">
        <f>TRIM(SUBSTITUTE(G387,I387,""))</f>
        <v>8/Nov</v>
      </c>
      <c r="K387" s="34">
        <f>LEFT(J387,2-ISERROR(1*MID(J387,2,1)))*1</f>
        <v>8</v>
      </c>
      <c r="L387" s="34" t="str">
        <f>IF(LEN(I387)=3,I387,LEFT(I387,1)&amp;MID(I387,3,1)&amp;RIGHT(I387,1))</f>
        <v>BIH</v>
      </c>
      <c r="M387" s="42">
        <f>TIMEVALUE(SUBSTITUTE(SUBSTITUTE(F387,"P"," P"),"A"," A"))</f>
        <v>0.65902777777777777</v>
      </c>
      <c r="N387" s="34">
        <f t="shared" si="26"/>
        <v>20</v>
      </c>
      <c r="O387" s="34" t="str">
        <f t="shared" si="27"/>
        <v>BIH20</v>
      </c>
      <c r="P387" s="44">
        <f>INDEX(Workings!$R$14:$R$853,MATCH(O387,Workings!$U$14:$U$853,0))</f>
        <v>0.6625000000000002</v>
      </c>
      <c r="Q387" s="34">
        <f t="shared" si="28"/>
        <v>-5</v>
      </c>
      <c r="S387"/>
    </row>
    <row r="388" spans="1:19" ht="15" x14ac:dyDescent="0.25">
      <c r="A388" s="34" t="s">
        <v>4070</v>
      </c>
      <c r="B388" s="34">
        <f>SEARCH("PM",A388)</f>
        <v>17</v>
      </c>
      <c r="C388" s="34" t="e">
        <f>SEARCH("AM",A388)</f>
        <v>#VALUE!</v>
      </c>
      <c r="D388" s="34">
        <f>IFERROR(B388,C388)</f>
        <v>17</v>
      </c>
      <c r="E388" s="34" t="str">
        <f>IFERROR(MID(A388,D388-5,1)," ")</f>
        <v xml:space="preserve"> </v>
      </c>
      <c r="F388" s="34" t="str">
        <f>MID(A388,IF(E388="1",D388-5,D388-4),IF(E388="1",7,6))</f>
        <v>4:21PM</v>
      </c>
      <c r="G388" s="34" t="str">
        <f>TRIM(SUBSTITUTE(A388,TEXT(M388,"h:mmAM/PM"),""))</f>
        <v>8/Nov B:I:H</v>
      </c>
      <c r="H388" s="34" t="b">
        <f>OR(LEFT(G388,1)="Y",LEFT(G388,1)="B",LEFT(G388,1)="R")</f>
        <v>0</v>
      </c>
      <c r="I388" s="34" t="str">
        <f>IF(H388,LEFT(G388,FIND(" ",G388)-1),MID(G388,FIND(" ",G388)+1,9))</f>
        <v>B:I:H</v>
      </c>
      <c r="J388" s="34" t="str">
        <f>TRIM(SUBSTITUTE(G388,I388,""))</f>
        <v>8/Nov</v>
      </c>
      <c r="K388" s="34">
        <f>LEFT(J388,2-ISERROR(1*MID(J388,2,1)))*1</f>
        <v>8</v>
      </c>
      <c r="L388" s="34" t="str">
        <f>IF(LEN(I388)=3,I388,LEFT(I388,1)&amp;MID(I388,3,1)&amp;RIGHT(I388,1))</f>
        <v>BIH</v>
      </c>
      <c r="M388" s="42">
        <f>TIMEVALUE(SUBSTITUTE(SUBSTITUTE(F388,"P"," P"),"A"," A"))</f>
        <v>0.68125000000000002</v>
      </c>
      <c r="N388" s="34">
        <f t="shared" si="26"/>
        <v>21</v>
      </c>
      <c r="O388" s="34" t="str">
        <f t="shared" si="27"/>
        <v>BIH21</v>
      </c>
      <c r="P388" s="44">
        <f>INDEX(Workings!$R$14:$R$853,MATCH(O388,Workings!$U$14:$U$853,0))</f>
        <v>0.68333333333333357</v>
      </c>
      <c r="Q388" s="34">
        <f t="shared" si="28"/>
        <v>-3</v>
      </c>
      <c r="S388"/>
    </row>
    <row r="389" spans="1:19" ht="15" x14ac:dyDescent="0.25">
      <c r="A389" s="34" t="s">
        <v>318</v>
      </c>
      <c r="B389" s="34">
        <f>SEARCH("PM",A389)</f>
        <v>5</v>
      </c>
      <c r="C389" s="34" t="e">
        <f>SEARCH("AM",A389)</f>
        <v>#VALUE!</v>
      </c>
      <c r="D389" s="34">
        <f>IFERROR(B389,C389)</f>
        <v>5</v>
      </c>
      <c r="E389" s="34" t="str">
        <f>IFERROR(MID(A389,D389-5,1)," ")</f>
        <v xml:space="preserve"> </v>
      </c>
      <c r="F389" s="34" t="str">
        <f>MID(A389,IF(E389="1",D389-5,D389-4),IF(E389="1",7,6))</f>
        <v>4:51PM</v>
      </c>
      <c r="G389" s="34" t="str">
        <f>TRIM(SUBSTITUTE(A389,TEXT(M389,"h:mmAM/PM"),""))</f>
        <v>8-Nov B/I/H</v>
      </c>
      <c r="H389" s="34" t="b">
        <f>OR(LEFT(G389,1)="Y",LEFT(G389,1)="B",LEFT(G389,1)="R")</f>
        <v>0</v>
      </c>
      <c r="I389" s="34" t="str">
        <f>IF(H389,LEFT(G389,FIND(" ",G389)-1),MID(G389,FIND(" ",G389)+1,9))</f>
        <v>B/I/H</v>
      </c>
      <c r="J389" s="34" t="str">
        <f>TRIM(SUBSTITUTE(G389,I389,""))</f>
        <v>8-Nov</v>
      </c>
      <c r="K389" s="34">
        <f>LEFT(J389,2-ISERROR(1*MID(J389,2,1)))*1</f>
        <v>8</v>
      </c>
      <c r="L389" s="34" t="str">
        <f>IF(LEN(I389)=3,I389,LEFT(I389,1)&amp;MID(I389,3,1)&amp;RIGHT(I389,1))</f>
        <v>BIH</v>
      </c>
      <c r="M389" s="42">
        <f>TIMEVALUE(SUBSTITUTE(SUBSTITUTE(F389,"P"," P"),"A"," A"))</f>
        <v>0.70208333333333339</v>
      </c>
      <c r="N389" s="34">
        <f t="shared" si="26"/>
        <v>22</v>
      </c>
      <c r="O389" s="34" t="str">
        <f t="shared" si="27"/>
        <v>BIH22</v>
      </c>
      <c r="P389" s="44">
        <f>INDEX(Workings!$R$14:$R$853,MATCH(O389,Workings!$U$14:$U$853,0))</f>
        <v>0.70416666666666694</v>
      </c>
      <c r="Q389" s="34">
        <f t="shared" si="28"/>
        <v>-3</v>
      </c>
      <c r="S389"/>
    </row>
    <row r="390" spans="1:19" ht="15" x14ac:dyDescent="0.25">
      <c r="A390" s="34" t="s">
        <v>1709</v>
      </c>
      <c r="B390" s="34">
        <f>SEARCH("PM",A390)</f>
        <v>5</v>
      </c>
      <c r="C390" s="34" t="e">
        <f>SEARCH("AM",A390)</f>
        <v>#VALUE!</v>
      </c>
      <c r="D390" s="34">
        <f>IFERROR(B390,C390)</f>
        <v>5</v>
      </c>
      <c r="E390" s="34" t="str">
        <f>IFERROR(MID(A390,D390-5,1)," ")</f>
        <v xml:space="preserve"> </v>
      </c>
      <c r="F390" s="34" t="str">
        <f>MID(A390,IF(E390="1",D390-5,D390-4),IF(E390="1",7,6))</f>
        <v>5:25PM</v>
      </c>
      <c r="G390" s="34" t="str">
        <f>TRIM(SUBSTITUTE(A390,TEXT(M390,"h:mmAM/PM"),""))</f>
        <v>8/Nov B-I-H</v>
      </c>
      <c r="H390" s="34" t="b">
        <f>OR(LEFT(G390,1)="Y",LEFT(G390,1)="B",LEFT(G390,1)="R")</f>
        <v>0</v>
      </c>
      <c r="I390" s="34" t="str">
        <f>IF(H390,LEFT(G390,FIND(" ",G390)-1),MID(G390,FIND(" ",G390)+1,9))</f>
        <v>B-I-H</v>
      </c>
      <c r="J390" s="34" t="str">
        <f>TRIM(SUBSTITUTE(G390,I390,""))</f>
        <v>8/Nov</v>
      </c>
      <c r="K390" s="34">
        <f>LEFT(J390,2-ISERROR(1*MID(J390,2,1)))*1</f>
        <v>8</v>
      </c>
      <c r="L390" s="34" t="str">
        <f>IF(LEN(I390)=3,I390,LEFT(I390,1)&amp;MID(I390,3,1)&amp;RIGHT(I390,1))</f>
        <v>BIH</v>
      </c>
      <c r="M390" s="42">
        <f>TIMEVALUE(SUBSTITUTE(SUBSTITUTE(F390,"P"," P"),"A"," A"))</f>
        <v>0.72569444444444453</v>
      </c>
      <c r="N390" s="34">
        <f t="shared" si="26"/>
        <v>23</v>
      </c>
      <c r="O390" s="34" t="str">
        <f t="shared" si="27"/>
        <v>BIH23</v>
      </c>
      <c r="P390" s="44">
        <f>INDEX(Workings!$R$14:$R$853,MATCH(O390,Workings!$U$14:$U$853,0))</f>
        <v>0.72500000000000031</v>
      </c>
      <c r="Q390" s="34">
        <f t="shared" si="28"/>
        <v>1</v>
      </c>
      <c r="S390"/>
    </row>
    <row r="391" spans="1:19" ht="15" x14ac:dyDescent="0.25">
      <c r="A391" s="34" t="s">
        <v>3142</v>
      </c>
      <c r="B391" s="34">
        <f>SEARCH("PM",A391)</f>
        <v>5</v>
      </c>
      <c r="C391" s="34" t="e">
        <f>SEARCH("AM",A391)</f>
        <v>#VALUE!</v>
      </c>
      <c r="D391" s="34">
        <f>IFERROR(B391,C391)</f>
        <v>5</v>
      </c>
      <c r="E391" s="34" t="str">
        <f>IFERROR(MID(A391,D391-5,1)," ")</f>
        <v xml:space="preserve"> </v>
      </c>
      <c r="F391" s="34" t="str">
        <f>MID(A391,IF(E391="1",D391-5,D391-4),IF(E391="1",7,6))</f>
        <v>6:04PM</v>
      </c>
      <c r="G391" s="34" t="str">
        <f>TRIM(SUBSTITUTE(A391,TEXT(M391,"h:mmAM/PM"),""))</f>
        <v>BIH 8-Nov</v>
      </c>
      <c r="H391" s="34" t="b">
        <f>OR(LEFT(G391,1)="Y",LEFT(G391,1)="B",LEFT(G391,1)="R")</f>
        <v>1</v>
      </c>
      <c r="I391" s="34" t="str">
        <f>IF(H391,LEFT(G391,FIND(" ",G391)-1),MID(G391,FIND(" ",G391)+1,9))</f>
        <v>BIH</v>
      </c>
      <c r="J391" s="34" t="str">
        <f>TRIM(SUBSTITUTE(G391,I391,""))</f>
        <v>8-Nov</v>
      </c>
      <c r="K391" s="34">
        <f>LEFT(J391,2-ISERROR(1*MID(J391,2,1)))*1</f>
        <v>8</v>
      </c>
      <c r="L391" s="34" t="str">
        <f>IF(LEN(I391)=3,I391,LEFT(I391,1)&amp;MID(I391,3,1)&amp;RIGHT(I391,1))</f>
        <v>BIH</v>
      </c>
      <c r="M391" s="42">
        <f>TIMEVALUE(SUBSTITUTE(SUBSTITUTE(F391,"P"," P"),"A"," A"))</f>
        <v>0.75277777777777777</v>
      </c>
      <c r="N391" s="34">
        <f t="shared" si="26"/>
        <v>24</v>
      </c>
      <c r="O391" s="34" t="str">
        <f t="shared" si="27"/>
        <v>BIH24</v>
      </c>
      <c r="P391" s="44">
        <f>INDEX(Workings!$R$14:$R$853,MATCH(O391,Workings!$U$14:$U$853,0))</f>
        <v>0.7527777777777781</v>
      </c>
      <c r="Q391" s="34">
        <f t="shared" si="28"/>
        <v>0</v>
      </c>
      <c r="S391"/>
    </row>
    <row r="392" spans="1:19" ht="15" x14ac:dyDescent="0.25">
      <c r="A392" s="34" t="s">
        <v>3912</v>
      </c>
      <c r="B392" s="34">
        <f>SEARCH("PM",A392)</f>
        <v>15</v>
      </c>
      <c r="C392" s="34" t="e">
        <f>SEARCH("AM",A392)</f>
        <v>#VALUE!</v>
      </c>
      <c r="D392" s="34">
        <f>IFERROR(B392,C392)</f>
        <v>15</v>
      </c>
      <c r="E392" s="34" t="str">
        <f>IFERROR(MID(A392,D392-5,1)," ")</f>
        <v xml:space="preserve"> </v>
      </c>
      <c r="F392" s="34" t="str">
        <f>MID(A392,IF(E392="1",D392-5,D392-4),IF(E392="1",7,6))</f>
        <v>6:54PM</v>
      </c>
      <c r="G392" s="34" t="str">
        <f>TRIM(SUBSTITUTE(A392,TEXT(M392,"h:mmAM/PM"),""))</f>
        <v>8-Nov BIH</v>
      </c>
      <c r="H392" s="34" t="b">
        <f>OR(LEFT(G392,1)="Y",LEFT(G392,1)="B",LEFT(G392,1)="R")</f>
        <v>0</v>
      </c>
      <c r="I392" s="34" t="str">
        <f>IF(H392,LEFT(G392,FIND(" ",G392)-1),MID(G392,FIND(" ",G392)+1,9))</f>
        <v>BIH</v>
      </c>
      <c r="J392" s="34" t="str">
        <f>TRIM(SUBSTITUTE(G392,I392,""))</f>
        <v>8-Nov</v>
      </c>
      <c r="K392" s="34">
        <f>LEFT(J392,2-ISERROR(1*MID(J392,2,1)))*1</f>
        <v>8</v>
      </c>
      <c r="L392" s="34" t="str">
        <f>IF(LEN(I392)=3,I392,LEFT(I392,1)&amp;MID(I392,3,1)&amp;RIGHT(I392,1))</f>
        <v>BIH</v>
      </c>
      <c r="M392" s="42">
        <f>TIMEVALUE(SUBSTITUTE(SUBSTITUTE(F392,"P"," P"),"A"," A"))</f>
        <v>0.78749999999999998</v>
      </c>
      <c r="N392" s="34">
        <f t="shared" si="26"/>
        <v>25</v>
      </c>
      <c r="O392" s="34" t="str">
        <f t="shared" si="27"/>
        <v>BIH25</v>
      </c>
      <c r="P392" s="44">
        <f>INDEX(Workings!$R$14:$R$853,MATCH(O392,Workings!$U$14:$U$853,0))</f>
        <v>0.78055555555555589</v>
      </c>
      <c r="Q392" s="34">
        <f t="shared" si="28"/>
        <v>10</v>
      </c>
      <c r="S392"/>
    </row>
    <row r="393" spans="1:19" ht="15" x14ac:dyDescent="0.25">
      <c r="A393" s="34" t="s">
        <v>1561</v>
      </c>
      <c r="B393" s="34">
        <f>SEARCH("PM",A393)</f>
        <v>17</v>
      </c>
      <c r="C393" s="34" t="e">
        <f>SEARCH("AM",A393)</f>
        <v>#VALUE!</v>
      </c>
      <c r="D393" s="34">
        <f>IFERROR(B393,C393)</f>
        <v>17</v>
      </c>
      <c r="E393" s="34" t="str">
        <f>IFERROR(MID(A393,D393-5,1)," ")</f>
        <v xml:space="preserve"> </v>
      </c>
      <c r="F393" s="34" t="str">
        <f>MID(A393,IF(E393="1",D393-5,D393-4),IF(E393="1",7,6))</f>
        <v>7:29PM</v>
      </c>
      <c r="G393" s="34" t="str">
        <f>TRIM(SUBSTITUTE(A393,TEXT(M393,"h:mmAM/PM"),""))</f>
        <v>8/Nov B/I/H</v>
      </c>
      <c r="H393" s="34" t="b">
        <f>OR(LEFT(G393,1)="Y",LEFT(G393,1)="B",LEFT(G393,1)="R")</f>
        <v>0</v>
      </c>
      <c r="I393" s="34" t="str">
        <f>IF(H393,LEFT(G393,FIND(" ",G393)-1),MID(G393,FIND(" ",G393)+1,9))</f>
        <v>B/I/H</v>
      </c>
      <c r="J393" s="34" t="str">
        <f>TRIM(SUBSTITUTE(G393,I393,""))</f>
        <v>8/Nov</v>
      </c>
      <c r="K393" s="34">
        <f>LEFT(J393,2-ISERROR(1*MID(J393,2,1)))*1</f>
        <v>8</v>
      </c>
      <c r="L393" s="34" t="str">
        <f>IF(LEN(I393)=3,I393,LEFT(I393,1)&amp;MID(I393,3,1)&amp;RIGHT(I393,1))</f>
        <v>BIH</v>
      </c>
      <c r="M393" s="42">
        <f>TIMEVALUE(SUBSTITUTE(SUBSTITUTE(F393,"P"," P"),"A"," A"))</f>
        <v>0.81180555555555556</v>
      </c>
      <c r="N393" s="34">
        <f t="shared" ref="N393:N456" si="29">1+(L393=L392)*(K393=K392)*N392</f>
        <v>26</v>
      </c>
      <c r="O393" s="34" t="str">
        <f t="shared" ref="O393:O456" si="30">L393&amp;N393</f>
        <v>BIH26</v>
      </c>
      <c r="P393" s="44">
        <f>INDEX(Workings!$R$14:$R$853,MATCH(O393,Workings!$U$14:$U$853,0))</f>
        <v>0.80833333333333368</v>
      </c>
      <c r="Q393" s="34">
        <f t="shared" ref="Q393:Q456" si="31">ROUND((M393-P393)*60*24,5)</f>
        <v>5</v>
      </c>
      <c r="S393"/>
    </row>
    <row r="394" spans="1:19" ht="15" x14ac:dyDescent="0.25">
      <c r="A394" s="34" t="s">
        <v>231</v>
      </c>
      <c r="B394" s="34">
        <f>SEARCH("PM",A394)</f>
        <v>5</v>
      </c>
      <c r="C394" s="34" t="e">
        <f>SEARCH("AM",A394)</f>
        <v>#VALUE!</v>
      </c>
      <c r="D394" s="34">
        <f>IFERROR(B394,C394)</f>
        <v>5</v>
      </c>
      <c r="E394" s="34" t="str">
        <f>IFERROR(MID(A394,D394-5,1)," ")</f>
        <v xml:space="preserve"> </v>
      </c>
      <c r="F394" s="34" t="str">
        <f>MID(A394,IF(E394="1",D394-5,D394-4),IF(E394="1",7,6))</f>
        <v>8:23PM</v>
      </c>
      <c r="G394" s="34" t="str">
        <f>TRIM(SUBSTITUTE(A394,TEXT(M394,"h:mmAM/PM"),""))</f>
        <v>8-Nov B/I/H</v>
      </c>
      <c r="H394" s="34" t="b">
        <f>OR(LEFT(G394,1)="Y",LEFT(G394,1)="B",LEFT(G394,1)="R")</f>
        <v>0</v>
      </c>
      <c r="I394" s="34" t="str">
        <f>IF(H394,LEFT(G394,FIND(" ",G394)-1),MID(G394,FIND(" ",G394)+1,9))</f>
        <v>B/I/H</v>
      </c>
      <c r="J394" s="34" t="str">
        <f>TRIM(SUBSTITUTE(G394,I394,""))</f>
        <v>8-Nov</v>
      </c>
      <c r="K394" s="34">
        <f>LEFT(J394,2-ISERROR(1*MID(J394,2,1)))*1</f>
        <v>8</v>
      </c>
      <c r="L394" s="34" t="str">
        <f>IF(LEN(I394)=3,I394,LEFT(I394,1)&amp;MID(I394,3,1)&amp;RIGHT(I394,1))</f>
        <v>BIH</v>
      </c>
      <c r="M394" s="42">
        <f>TIMEVALUE(SUBSTITUTE(SUBSTITUTE(F394,"P"," P"),"A"," A"))</f>
        <v>0.84930555555555554</v>
      </c>
      <c r="N394" s="34">
        <f t="shared" si="29"/>
        <v>27</v>
      </c>
      <c r="O394" s="34" t="str">
        <f t="shared" si="30"/>
        <v>BIH27</v>
      </c>
      <c r="P394" s="44">
        <f>INDEX(Workings!$R$14:$R$853,MATCH(O394,Workings!$U$14:$U$853,0))</f>
        <v>0.85000000000000031</v>
      </c>
      <c r="Q394" s="34">
        <f t="shared" si="31"/>
        <v>-1</v>
      </c>
      <c r="S394"/>
    </row>
    <row r="395" spans="1:19" ht="15" x14ac:dyDescent="0.25">
      <c r="A395" s="34" t="s">
        <v>3918</v>
      </c>
      <c r="B395" s="34">
        <f>SEARCH("PM",A395)</f>
        <v>17</v>
      </c>
      <c r="C395" s="34" t="e">
        <f>SEARCH("AM",A395)</f>
        <v>#VALUE!</v>
      </c>
      <c r="D395" s="34">
        <f>IFERROR(B395,C395)</f>
        <v>17</v>
      </c>
      <c r="E395" s="34" t="str">
        <f>IFERROR(MID(A395,D395-5,1)," ")</f>
        <v xml:space="preserve"> </v>
      </c>
      <c r="F395" s="34" t="str">
        <f>MID(A395,IF(E395="1",D395-5,D395-4),IF(E395="1",7,6))</f>
        <v>9:30PM</v>
      </c>
      <c r="G395" s="34" t="str">
        <f>TRIM(SUBSTITUTE(A395,TEXT(M395,"h:mmAM/PM"),""))</f>
        <v>8/Nov B-I-H</v>
      </c>
      <c r="H395" s="34" t="b">
        <f>OR(LEFT(G395,1)="Y",LEFT(G395,1)="B",LEFT(G395,1)="R")</f>
        <v>0</v>
      </c>
      <c r="I395" s="34" t="str">
        <f>IF(H395,LEFT(G395,FIND(" ",G395)-1),MID(G395,FIND(" ",G395)+1,9))</f>
        <v>B-I-H</v>
      </c>
      <c r="J395" s="34" t="str">
        <f>TRIM(SUBSTITUTE(G395,I395,""))</f>
        <v>8/Nov</v>
      </c>
      <c r="K395" s="34">
        <f>LEFT(J395,2-ISERROR(1*MID(J395,2,1)))*1</f>
        <v>8</v>
      </c>
      <c r="L395" s="34" t="str">
        <f>IF(LEN(I395)=3,I395,LEFT(I395,1)&amp;MID(I395,3,1)&amp;RIGHT(I395,1))</f>
        <v>BIH</v>
      </c>
      <c r="M395" s="42">
        <f>TIMEVALUE(SUBSTITUTE(SUBSTITUTE(F395,"P"," P"),"A"," A"))</f>
        <v>0.89583333333333337</v>
      </c>
      <c r="N395" s="34">
        <f t="shared" si="29"/>
        <v>28</v>
      </c>
      <c r="O395" s="34" t="str">
        <f t="shared" si="30"/>
        <v>BIH28</v>
      </c>
      <c r="P395" s="44">
        <f>INDEX(Workings!$R$14:$R$853,MATCH(O395,Workings!$U$14:$U$853,0))</f>
        <v>0.89166666666666694</v>
      </c>
      <c r="Q395" s="34">
        <f t="shared" si="31"/>
        <v>6</v>
      </c>
      <c r="S395"/>
    </row>
    <row r="396" spans="1:19" ht="15" x14ac:dyDescent="0.25">
      <c r="A396" s="34" t="s">
        <v>294</v>
      </c>
      <c r="B396" s="34">
        <f>SEARCH("PM",A396)</f>
        <v>10</v>
      </c>
      <c r="C396" s="34" t="e">
        <f>SEARCH("AM",A396)</f>
        <v>#VALUE!</v>
      </c>
      <c r="D396" s="34">
        <f>IFERROR(B396,C396)</f>
        <v>10</v>
      </c>
      <c r="E396" s="34" t="str">
        <f>IFERROR(MID(A396,D396-5,1)," ")</f>
        <v>1</v>
      </c>
      <c r="F396" s="34" t="str">
        <f>MID(A396,IF(E396="1",D396-5,D396-4),IF(E396="1",7,6))</f>
        <v>10:30PM</v>
      </c>
      <c r="G396" s="34" t="str">
        <f>TRIM(SUBSTITUTE(A396,TEXT(M396,"h:mmAM/PM"),""))</f>
        <v>BIH 8/Nov</v>
      </c>
      <c r="H396" s="34" t="b">
        <f>OR(LEFT(G396,1)="Y",LEFT(G396,1)="B",LEFT(G396,1)="R")</f>
        <v>1</v>
      </c>
      <c r="I396" s="34" t="str">
        <f>IF(H396,LEFT(G396,FIND(" ",G396)-1),MID(G396,FIND(" ",G396)+1,9))</f>
        <v>BIH</v>
      </c>
      <c r="J396" s="34" t="str">
        <f>TRIM(SUBSTITUTE(G396,I396,""))</f>
        <v>8/Nov</v>
      </c>
      <c r="K396" s="34">
        <f>LEFT(J396,2-ISERROR(1*MID(J396,2,1)))*1</f>
        <v>8</v>
      </c>
      <c r="L396" s="34" t="str">
        <f>IF(LEN(I396)=3,I396,LEFT(I396,1)&amp;MID(I396,3,1)&amp;RIGHT(I396,1))</f>
        <v>BIH</v>
      </c>
      <c r="M396" s="42">
        <f>TIMEVALUE(SUBSTITUTE(SUBSTITUTE(F396,"P"," P"),"A"," A"))</f>
        <v>0.9375</v>
      </c>
      <c r="N396" s="34">
        <f t="shared" si="29"/>
        <v>29</v>
      </c>
      <c r="O396" s="34" t="str">
        <f t="shared" si="30"/>
        <v>BIH29</v>
      </c>
      <c r="P396" s="44">
        <f>INDEX(Workings!$R$14:$R$853,MATCH(O396,Workings!$U$14:$U$853,0))</f>
        <v>0.93333333333333357</v>
      </c>
      <c r="Q396" s="34">
        <f t="shared" si="31"/>
        <v>6</v>
      </c>
      <c r="S396"/>
    </row>
    <row r="397" spans="1:19" ht="15" x14ac:dyDescent="0.25">
      <c r="A397" s="34" t="s">
        <v>2185</v>
      </c>
      <c r="B397" s="34">
        <f>SEARCH("PM",A397)</f>
        <v>12</v>
      </c>
      <c r="C397" s="34" t="e">
        <f>SEARCH("AM",A397)</f>
        <v>#VALUE!</v>
      </c>
      <c r="D397" s="34">
        <f>IFERROR(B397,C397)</f>
        <v>12</v>
      </c>
      <c r="E397" s="34" t="str">
        <f>IFERROR(MID(A397,D397-5,1)," ")</f>
        <v>1</v>
      </c>
      <c r="F397" s="34" t="str">
        <f>MID(A397,IF(E397="1",D397-5,D397-4),IF(E397="1",7,6))</f>
        <v>11:22PM</v>
      </c>
      <c r="G397" s="34" t="str">
        <f>TRIM(SUBSTITUTE(A397,TEXT(M397,"h:mmAM/PM"),""))</f>
        <v>B/I/H 8/Nov</v>
      </c>
      <c r="H397" s="34" t="b">
        <f>OR(LEFT(G397,1)="Y",LEFT(G397,1)="B",LEFT(G397,1)="R")</f>
        <v>1</v>
      </c>
      <c r="I397" s="34" t="str">
        <f>IF(H397,LEFT(G397,FIND(" ",G397)-1),MID(G397,FIND(" ",G397)+1,9))</f>
        <v>B/I/H</v>
      </c>
      <c r="J397" s="34" t="str">
        <f>TRIM(SUBSTITUTE(G397,I397,""))</f>
        <v>8/Nov</v>
      </c>
      <c r="K397" s="34">
        <f>LEFT(J397,2-ISERROR(1*MID(J397,2,1)))*1</f>
        <v>8</v>
      </c>
      <c r="L397" s="34" t="str">
        <f>IF(LEN(I397)=3,I397,LEFT(I397,1)&amp;MID(I397,3,1)&amp;RIGHT(I397,1))</f>
        <v>BIH</v>
      </c>
      <c r="M397" s="42">
        <f>TIMEVALUE(SUBSTITUTE(SUBSTITUTE(F397,"P"," P"),"A"," A"))</f>
        <v>0.97361111111111109</v>
      </c>
      <c r="N397" s="34">
        <f t="shared" si="29"/>
        <v>30</v>
      </c>
      <c r="O397" s="34" t="str">
        <f t="shared" si="30"/>
        <v>BIH30</v>
      </c>
      <c r="P397" s="44">
        <f>INDEX(Workings!$R$14:$R$853,MATCH(O397,Workings!$U$14:$U$853,0))</f>
        <v>0.9750000000000002</v>
      </c>
      <c r="Q397" s="34">
        <f t="shared" si="31"/>
        <v>-2</v>
      </c>
      <c r="S397"/>
    </row>
    <row r="398" spans="1:19" ht="15" x14ac:dyDescent="0.25">
      <c r="A398" s="34" t="s">
        <v>2389</v>
      </c>
      <c r="B398" s="34" t="e">
        <f>SEARCH("PM",A398)</f>
        <v>#VALUE!</v>
      </c>
      <c r="C398" s="34">
        <f>SEARCH("AM",A398)</f>
        <v>5</v>
      </c>
      <c r="D398" s="34">
        <f>IFERROR(B398,C398)</f>
        <v>5</v>
      </c>
      <c r="E398" s="34" t="str">
        <f>IFERROR(MID(A398,D398-5,1)," ")</f>
        <v xml:space="preserve"> </v>
      </c>
      <c r="F398" s="34" t="str">
        <f>MID(A398,IF(E398="1",D398-5,D398-4),IF(E398="1",7,6))</f>
        <v>7:38AM</v>
      </c>
      <c r="G398" s="34" t="str">
        <f>TRIM(SUBSTITUTE(A398,TEXT(M398,"h:mmAM/PM"),""))</f>
        <v>B:I:H 9-Nov</v>
      </c>
      <c r="H398" s="34" t="b">
        <f>OR(LEFT(G398,1)="Y",LEFT(G398,1)="B",LEFT(G398,1)="R")</f>
        <v>1</v>
      </c>
      <c r="I398" s="34" t="str">
        <f>IF(H398,LEFT(G398,FIND(" ",G398)-1),MID(G398,FIND(" ",G398)+1,9))</f>
        <v>B:I:H</v>
      </c>
      <c r="J398" s="34" t="str">
        <f>TRIM(SUBSTITUTE(G398,I398,""))</f>
        <v>9-Nov</v>
      </c>
      <c r="K398" s="34">
        <f>LEFT(J398,2-ISERROR(1*MID(J398,2,1)))*1</f>
        <v>9</v>
      </c>
      <c r="L398" s="34" t="str">
        <f>IF(LEN(I398)=3,I398,LEFT(I398,1)&amp;MID(I398,3,1)&amp;RIGHT(I398,1))</f>
        <v>BIH</v>
      </c>
      <c r="M398" s="42">
        <f>TIMEVALUE(SUBSTITUTE(SUBSTITUTE(F398,"P"," P"),"A"," A"))</f>
        <v>0.31805555555555554</v>
      </c>
      <c r="N398" s="34">
        <f t="shared" si="29"/>
        <v>1</v>
      </c>
      <c r="O398" s="34" t="str">
        <f t="shared" si="30"/>
        <v>BIH1</v>
      </c>
      <c r="P398" s="44">
        <f>INDEX(Workings!$R$14:$R$853,MATCH(O398,Workings!$U$14:$U$853,0))</f>
        <v>0.30833333333333335</v>
      </c>
      <c r="Q398" s="34">
        <f t="shared" si="31"/>
        <v>14</v>
      </c>
      <c r="S398"/>
    </row>
    <row r="399" spans="1:19" ht="15" x14ac:dyDescent="0.25">
      <c r="A399" s="34" t="s">
        <v>4089</v>
      </c>
      <c r="B399" s="34" t="e">
        <f>SEARCH("PM",A399)</f>
        <v>#VALUE!</v>
      </c>
      <c r="C399" s="34">
        <f>SEARCH("AM",A399)</f>
        <v>11</v>
      </c>
      <c r="D399" s="34">
        <f>IFERROR(B399,C399)</f>
        <v>11</v>
      </c>
      <c r="E399" s="34" t="str">
        <f>IFERROR(MID(A399,D399-5,1)," ")</f>
        <v xml:space="preserve"> </v>
      </c>
      <c r="F399" s="34" t="str">
        <f>MID(A399,IF(E399="1",D399-5,D399-4),IF(E399="1",7,6))</f>
        <v>7:46AM</v>
      </c>
      <c r="G399" s="34" t="str">
        <f>TRIM(SUBSTITUTE(A399,TEXT(M399,"h:mmAM/PM"),""))</f>
        <v>B-I-H 9/Nov</v>
      </c>
      <c r="H399" s="34" t="b">
        <f>OR(LEFT(G399,1)="Y",LEFT(G399,1)="B",LEFT(G399,1)="R")</f>
        <v>1</v>
      </c>
      <c r="I399" s="34" t="str">
        <f>IF(H399,LEFT(G399,FIND(" ",G399)-1),MID(G399,FIND(" ",G399)+1,9))</f>
        <v>B-I-H</v>
      </c>
      <c r="J399" s="34" t="str">
        <f>TRIM(SUBSTITUTE(G399,I399,""))</f>
        <v>9/Nov</v>
      </c>
      <c r="K399" s="34">
        <f>LEFT(J399,2-ISERROR(1*MID(J399,2,1)))*1</f>
        <v>9</v>
      </c>
      <c r="L399" s="34" t="str">
        <f>IF(LEN(I399)=3,I399,LEFT(I399,1)&amp;MID(I399,3,1)&amp;RIGHT(I399,1))</f>
        <v>BIH</v>
      </c>
      <c r="M399" s="42">
        <f>TIMEVALUE(SUBSTITUTE(SUBSTITUTE(F399,"P"," P"),"A"," A"))</f>
        <v>0.32361111111111113</v>
      </c>
      <c r="N399" s="34">
        <f t="shared" si="29"/>
        <v>2</v>
      </c>
      <c r="O399" s="34" t="str">
        <f t="shared" si="30"/>
        <v>BIH2</v>
      </c>
      <c r="P399" s="44">
        <f>INDEX(Workings!$R$14:$R$853,MATCH(O399,Workings!$U$14:$U$853,0))</f>
        <v>0.32222222222222224</v>
      </c>
      <c r="Q399" s="34">
        <f t="shared" si="31"/>
        <v>2</v>
      </c>
      <c r="S399"/>
    </row>
    <row r="400" spans="1:19" ht="15" x14ac:dyDescent="0.25">
      <c r="A400" s="34" t="s">
        <v>4113</v>
      </c>
      <c r="B400" s="34" t="e">
        <f>SEARCH("PM",A400)</f>
        <v>#VALUE!</v>
      </c>
      <c r="C400" s="34">
        <f>SEARCH("AM",A400)</f>
        <v>5</v>
      </c>
      <c r="D400" s="34">
        <f>IFERROR(B400,C400)</f>
        <v>5</v>
      </c>
      <c r="E400" s="34" t="str">
        <f>IFERROR(MID(A400,D400-5,1)," ")</f>
        <v xml:space="preserve"> </v>
      </c>
      <c r="F400" s="34" t="str">
        <f>MID(A400,IF(E400="1",D400-5,D400-4),IF(E400="1",7,6))</f>
        <v>8:09AM</v>
      </c>
      <c r="G400" s="34" t="str">
        <f>TRIM(SUBSTITUTE(A400,TEXT(M400,"h:mmAM/PM"),""))</f>
        <v>9-Nov B-I-H</v>
      </c>
      <c r="H400" s="34" t="b">
        <f>OR(LEFT(G400,1)="Y",LEFT(G400,1)="B",LEFT(G400,1)="R")</f>
        <v>0</v>
      </c>
      <c r="I400" s="34" t="str">
        <f>IF(H400,LEFT(G400,FIND(" ",G400)-1),MID(G400,FIND(" ",G400)+1,9))</f>
        <v>B-I-H</v>
      </c>
      <c r="J400" s="34" t="str">
        <f>TRIM(SUBSTITUTE(G400,I400,""))</f>
        <v>9-Nov</v>
      </c>
      <c r="K400" s="34">
        <f>LEFT(J400,2-ISERROR(1*MID(J400,2,1)))*1</f>
        <v>9</v>
      </c>
      <c r="L400" s="34" t="str">
        <f>IF(LEN(I400)=3,I400,LEFT(I400,1)&amp;MID(I400,3,1)&amp;RIGHT(I400,1))</f>
        <v>BIH</v>
      </c>
      <c r="M400" s="42">
        <f>TIMEVALUE(SUBSTITUTE(SUBSTITUTE(F400,"P"," P"),"A"," A"))</f>
        <v>0.33958333333333335</v>
      </c>
      <c r="N400" s="34">
        <f t="shared" si="29"/>
        <v>3</v>
      </c>
      <c r="O400" s="34" t="str">
        <f t="shared" si="30"/>
        <v>BIH3</v>
      </c>
      <c r="P400" s="44">
        <f>INDEX(Workings!$R$14:$R$853,MATCH(O400,Workings!$U$14:$U$853,0))</f>
        <v>0.33611111111111114</v>
      </c>
      <c r="Q400" s="34">
        <f t="shared" si="31"/>
        <v>5</v>
      </c>
      <c r="S400"/>
    </row>
    <row r="401" spans="1:19" ht="15" x14ac:dyDescent="0.25">
      <c r="A401" s="34" t="s">
        <v>4227</v>
      </c>
      <c r="B401" s="34" t="e">
        <f>SEARCH("PM",A401)</f>
        <v>#VALUE!</v>
      </c>
      <c r="C401" s="34">
        <f>SEARCH("AM",A401)</f>
        <v>17</v>
      </c>
      <c r="D401" s="34">
        <f>IFERROR(B401,C401)</f>
        <v>17</v>
      </c>
      <c r="E401" s="34" t="str">
        <f>IFERROR(MID(A401,D401-5,1)," ")</f>
        <v xml:space="preserve"> </v>
      </c>
      <c r="F401" s="34" t="str">
        <f>MID(A401,IF(E401="1",D401-5,D401-4),IF(E401="1",7,6))</f>
        <v>8:25AM</v>
      </c>
      <c r="G401" s="34" t="str">
        <f>TRIM(SUBSTITUTE(A401,TEXT(M401,"h:mmAM/PM"),""))</f>
        <v>9-Nov B/I/H</v>
      </c>
      <c r="H401" s="34" t="b">
        <f>OR(LEFT(G401,1)="Y",LEFT(G401,1)="B",LEFT(G401,1)="R")</f>
        <v>0</v>
      </c>
      <c r="I401" s="34" t="str">
        <f>IF(H401,LEFT(G401,FIND(" ",G401)-1),MID(G401,FIND(" ",G401)+1,9))</f>
        <v>B/I/H</v>
      </c>
      <c r="J401" s="34" t="str">
        <f>TRIM(SUBSTITUTE(G401,I401,""))</f>
        <v>9-Nov</v>
      </c>
      <c r="K401" s="34">
        <f>LEFT(J401,2-ISERROR(1*MID(J401,2,1)))*1</f>
        <v>9</v>
      </c>
      <c r="L401" s="34" t="str">
        <f>IF(LEN(I401)=3,I401,LEFT(I401,1)&amp;MID(I401,3,1)&amp;RIGHT(I401,1))</f>
        <v>BIH</v>
      </c>
      <c r="M401" s="42">
        <f>TIMEVALUE(SUBSTITUTE(SUBSTITUTE(F401,"P"," P"),"A"," A"))</f>
        <v>0.35069444444444442</v>
      </c>
      <c r="N401" s="34">
        <f t="shared" si="29"/>
        <v>4</v>
      </c>
      <c r="O401" s="34" t="str">
        <f t="shared" si="30"/>
        <v>BIH4</v>
      </c>
      <c r="P401" s="44">
        <f>INDEX(Workings!$R$14:$R$853,MATCH(O401,Workings!$U$14:$U$853,0))</f>
        <v>0.35000000000000003</v>
      </c>
      <c r="Q401" s="34">
        <f t="shared" si="31"/>
        <v>1</v>
      </c>
      <c r="S401"/>
    </row>
    <row r="402" spans="1:19" ht="15" x14ac:dyDescent="0.25">
      <c r="A402" s="34" t="s">
        <v>2425</v>
      </c>
      <c r="B402" s="34" t="e">
        <f>SEARCH("PM",A402)</f>
        <v>#VALUE!</v>
      </c>
      <c r="C402" s="34">
        <f>SEARCH("AM",A402)</f>
        <v>17</v>
      </c>
      <c r="D402" s="34">
        <f>IFERROR(B402,C402)</f>
        <v>17</v>
      </c>
      <c r="E402" s="34" t="str">
        <f>IFERROR(MID(A402,D402-5,1)," ")</f>
        <v xml:space="preserve"> </v>
      </c>
      <c r="F402" s="34" t="str">
        <f>MID(A402,IF(E402="1",D402-5,D402-4),IF(E402="1",7,6))</f>
        <v>8:45AM</v>
      </c>
      <c r="G402" s="34" t="str">
        <f>TRIM(SUBSTITUTE(A402,TEXT(M402,"h:mmAM/PM"),""))</f>
        <v>9-Nov B:I:H</v>
      </c>
      <c r="H402" s="34" t="b">
        <f>OR(LEFT(G402,1)="Y",LEFT(G402,1)="B",LEFT(G402,1)="R")</f>
        <v>0</v>
      </c>
      <c r="I402" s="34" t="str">
        <f>IF(H402,LEFT(G402,FIND(" ",G402)-1),MID(G402,FIND(" ",G402)+1,9))</f>
        <v>B:I:H</v>
      </c>
      <c r="J402" s="34" t="str">
        <f>TRIM(SUBSTITUTE(G402,I402,""))</f>
        <v>9-Nov</v>
      </c>
      <c r="K402" s="34">
        <f>LEFT(J402,2-ISERROR(1*MID(J402,2,1)))*1</f>
        <v>9</v>
      </c>
      <c r="L402" s="34" t="str">
        <f>IF(LEN(I402)=3,I402,LEFT(I402,1)&amp;MID(I402,3,1)&amp;RIGHT(I402,1))</f>
        <v>BIH</v>
      </c>
      <c r="M402" s="42">
        <f>TIMEVALUE(SUBSTITUTE(SUBSTITUTE(F402,"P"," P"),"A"," A"))</f>
        <v>0.36458333333333331</v>
      </c>
      <c r="N402" s="34">
        <f t="shared" si="29"/>
        <v>5</v>
      </c>
      <c r="O402" s="34" t="str">
        <f t="shared" si="30"/>
        <v>BIH5</v>
      </c>
      <c r="P402" s="44">
        <f>INDEX(Workings!$R$14:$R$853,MATCH(O402,Workings!$U$14:$U$853,0))</f>
        <v>0.36388888888888893</v>
      </c>
      <c r="Q402" s="34">
        <f t="shared" si="31"/>
        <v>1</v>
      </c>
      <c r="S402"/>
    </row>
    <row r="403" spans="1:19" ht="15" x14ac:dyDescent="0.25">
      <c r="A403" s="34" t="s">
        <v>1254</v>
      </c>
      <c r="B403" s="34" t="e">
        <f>SEARCH("PM",A403)</f>
        <v>#VALUE!</v>
      </c>
      <c r="C403" s="34">
        <f>SEARCH("AM",A403)</f>
        <v>5</v>
      </c>
      <c r="D403" s="34">
        <f>IFERROR(B403,C403)</f>
        <v>5</v>
      </c>
      <c r="E403" s="34" t="str">
        <f>IFERROR(MID(A403,D403-5,1)," ")</f>
        <v xml:space="preserve"> </v>
      </c>
      <c r="F403" s="34" t="str">
        <f>MID(A403,IF(E403="1",D403-5,D403-4),IF(E403="1",7,6))</f>
        <v>9:16AM</v>
      </c>
      <c r="G403" s="34" t="str">
        <f>TRIM(SUBSTITUTE(A403,TEXT(M403,"h:mmAM/PM"),""))</f>
        <v>9-Nov BIH</v>
      </c>
      <c r="H403" s="34" t="b">
        <f>OR(LEFT(G403,1)="Y",LEFT(G403,1)="B",LEFT(G403,1)="R")</f>
        <v>0</v>
      </c>
      <c r="I403" s="34" t="str">
        <f>IF(H403,LEFT(G403,FIND(" ",G403)-1),MID(G403,FIND(" ",G403)+1,9))</f>
        <v>BIH</v>
      </c>
      <c r="J403" s="34" t="str">
        <f>TRIM(SUBSTITUTE(G403,I403,""))</f>
        <v>9-Nov</v>
      </c>
      <c r="K403" s="34">
        <f>LEFT(J403,2-ISERROR(1*MID(J403,2,1)))*1</f>
        <v>9</v>
      </c>
      <c r="L403" s="34" t="str">
        <f>IF(LEN(I403)=3,I403,LEFT(I403,1)&amp;MID(I403,3,1)&amp;RIGHT(I403,1))</f>
        <v>BIH</v>
      </c>
      <c r="M403" s="42">
        <f>TIMEVALUE(SUBSTITUTE(SUBSTITUTE(F403,"P"," P"),"A"," A"))</f>
        <v>0.38611111111111113</v>
      </c>
      <c r="N403" s="34">
        <f t="shared" si="29"/>
        <v>6</v>
      </c>
      <c r="O403" s="34" t="str">
        <f t="shared" si="30"/>
        <v>BIH6</v>
      </c>
      <c r="P403" s="44">
        <f>INDEX(Workings!$R$14:$R$853,MATCH(O403,Workings!$U$14:$U$853,0))</f>
        <v>0.37777777777777782</v>
      </c>
      <c r="Q403" s="34">
        <f t="shared" si="31"/>
        <v>12</v>
      </c>
      <c r="S403"/>
    </row>
    <row r="404" spans="1:19" ht="15" x14ac:dyDescent="0.25">
      <c r="A404" s="34" t="s">
        <v>2961</v>
      </c>
      <c r="B404" s="34" t="e">
        <f>SEARCH("PM",A404)</f>
        <v>#VALUE!</v>
      </c>
      <c r="C404" s="34">
        <f>SEARCH("AM",A404)</f>
        <v>5</v>
      </c>
      <c r="D404" s="34">
        <f>IFERROR(B404,C404)</f>
        <v>5</v>
      </c>
      <c r="E404" s="34" t="str">
        <f>IFERROR(MID(A404,D404-5,1)," ")</f>
        <v xml:space="preserve"> </v>
      </c>
      <c r="F404" s="34" t="str">
        <f>MID(A404,IF(E404="1",D404-5,D404-4),IF(E404="1",7,6))</f>
        <v>9:29AM</v>
      </c>
      <c r="G404" s="34" t="str">
        <f>TRIM(SUBSTITUTE(A404,TEXT(M404,"h:mmAM/PM"),""))</f>
        <v>B:I:H 9-Nov</v>
      </c>
      <c r="H404" s="34" t="b">
        <f>OR(LEFT(G404,1)="Y",LEFT(G404,1)="B",LEFT(G404,1)="R")</f>
        <v>1</v>
      </c>
      <c r="I404" s="34" t="str">
        <f>IF(H404,LEFT(G404,FIND(" ",G404)-1),MID(G404,FIND(" ",G404)+1,9))</f>
        <v>B:I:H</v>
      </c>
      <c r="J404" s="34" t="str">
        <f>TRIM(SUBSTITUTE(G404,I404,""))</f>
        <v>9-Nov</v>
      </c>
      <c r="K404" s="34">
        <f>LEFT(J404,2-ISERROR(1*MID(J404,2,1)))*1</f>
        <v>9</v>
      </c>
      <c r="L404" s="34" t="str">
        <f>IF(LEN(I404)=3,I404,LEFT(I404,1)&amp;MID(I404,3,1)&amp;RIGHT(I404,1))</f>
        <v>BIH</v>
      </c>
      <c r="M404" s="42">
        <f>TIMEVALUE(SUBSTITUTE(SUBSTITUTE(F404,"P"," P"),"A"," A"))</f>
        <v>0.39513888888888887</v>
      </c>
      <c r="N404" s="34">
        <f t="shared" si="29"/>
        <v>7</v>
      </c>
      <c r="O404" s="34" t="str">
        <f t="shared" si="30"/>
        <v>BIH7</v>
      </c>
      <c r="P404" s="44">
        <f>INDEX(Workings!$R$14:$R$853,MATCH(O404,Workings!$U$14:$U$853,0))</f>
        <v>0.39166666666666672</v>
      </c>
      <c r="Q404" s="34">
        <f t="shared" si="31"/>
        <v>5</v>
      </c>
      <c r="S404"/>
    </row>
    <row r="405" spans="1:19" ht="15" x14ac:dyDescent="0.25">
      <c r="A405" s="34" t="s">
        <v>559</v>
      </c>
      <c r="B405" s="34" t="e">
        <f>SEARCH("PM",A405)</f>
        <v>#VALUE!</v>
      </c>
      <c r="C405" s="34">
        <f>SEARCH("AM",A405)</f>
        <v>17</v>
      </c>
      <c r="D405" s="34">
        <f>IFERROR(B405,C405)</f>
        <v>17</v>
      </c>
      <c r="E405" s="34" t="str">
        <f>IFERROR(MID(A405,D405-5,1)," ")</f>
        <v xml:space="preserve"> </v>
      </c>
      <c r="F405" s="34" t="str">
        <f>MID(A405,IF(E405="1",D405-5,D405-4),IF(E405="1",7,6))</f>
        <v>9:56AM</v>
      </c>
      <c r="G405" s="34" t="str">
        <f>TRIM(SUBSTITUTE(A405,TEXT(M405,"h:mmAM/PM"),""))</f>
        <v>9-Nov B:I:H</v>
      </c>
      <c r="H405" s="34" t="b">
        <f>OR(LEFT(G405,1)="Y",LEFT(G405,1)="B",LEFT(G405,1)="R")</f>
        <v>0</v>
      </c>
      <c r="I405" s="34" t="str">
        <f>IF(H405,LEFT(G405,FIND(" ",G405)-1),MID(G405,FIND(" ",G405)+1,9))</f>
        <v>B:I:H</v>
      </c>
      <c r="J405" s="34" t="str">
        <f>TRIM(SUBSTITUTE(G405,I405,""))</f>
        <v>9-Nov</v>
      </c>
      <c r="K405" s="34">
        <f>LEFT(J405,2-ISERROR(1*MID(J405,2,1)))*1</f>
        <v>9</v>
      </c>
      <c r="L405" s="34" t="str">
        <f>IF(LEN(I405)=3,I405,LEFT(I405,1)&amp;MID(I405,3,1)&amp;RIGHT(I405,1))</f>
        <v>BIH</v>
      </c>
      <c r="M405" s="42">
        <f>TIMEVALUE(SUBSTITUTE(SUBSTITUTE(F405,"P"," P"),"A"," A"))</f>
        <v>0.41388888888888892</v>
      </c>
      <c r="N405" s="34">
        <f t="shared" si="29"/>
        <v>8</v>
      </c>
      <c r="O405" s="34" t="str">
        <f t="shared" si="30"/>
        <v>BIH8</v>
      </c>
      <c r="P405" s="44">
        <f>INDEX(Workings!$R$14:$R$853,MATCH(O405,Workings!$U$14:$U$853,0))</f>
        <v>0.41250000000000003</v>
      </c>
      <c r="Q405" s="34">
        <f t="shared" si="31"/>
        <v>2</v>
      </c>
      <c r="S405"/>
    </row>
    <row r="406" spans="1:19" ht="15" x14ac:dyDescent="0.25">
      <c r="A406" s="34" t="s">
        <v>4098</v>
      </c>
      <c r="B406" s="34" t="e">
        <f>SEARCH("PM",A406)</f>
        <v>#VALUE!</v>
      </c>
      <c r="C406" s="34">
        <f>SEARCH("AM",A406)</f>
        <v>18</v>
      </c>
      <c r="D406" s="34">
        <f>IFERROR(B406,C406)</f>
        <v>18</v>
      </c>
      <c r="E406" s="34" t="str">
        <f>IFERROR(MID(A406,D406-5,1)," ")</f>
        <v>1</v>
      </c>
      <c r="F406" s="34" t="str">
        <f>MID(A406,IF(E406="1",D406-5,D406-4),IF(E406="1",7,6))</f>
        <v>10:41AM</v>
      </c>
      <c r="G406" s="34" t="str">
        <f>TRIM(SUBSTITUTE(A406,TEXT(M406,"h:mmAM/PM"),""))</f>
        <v>9/Nov B:I:H</v>
      </c>
      <c r="H406" s="34" t="b">
        <f>OR(LEFT(G406,1)="Y",LEFT(G406,1)="B",LEFT(G406,1)="R")</f>
        <v>0</v>
      </c>
      <c r="I406" s="34" t="str">
        <f>IF(H406,LEFT(G406,FIND(" ",G406)-1),MID(G406,FIND(" ",G406)+1,9))</f>
        <v>B:I:H</v>
      </c>
      <c r="J406" s="34" t="str">
        <f>TRIM(SUBSTITUTE(G406,I406,""))</f>
        <v>9/Nov</v>
      </c>
      <c r="K406" s="34">
        <f>LEFT(J406,2-ISERROR(1*MID(J406,2,1)))*1</f>
        <v>9</v>
      </c>
      <c r="L406" s="34" t="str">
        <f>IF(LEN(I406)=3,I406,LEFT(I406,1)&amp;MID(I406,3,1)&amp;RIGHT(I406,1))</f>
        <v>BIH</v>
      </c>
      <c r="M406" s="42">
        <f>TIMEVALUE(SUBSTITUTE(SUBSTITUTE(F406,"P"," P"),"A"," A"))</f>
        <v>0.44513888888888892</v>
      </c>
      <c r="N406" s="34">
        <f t="shared" si="29"/>
        <v>9</v>
      </c>
      <c r="O406" s="34" t="str">
        <f t="shared" si="30"/>
        <v>BIH9</v>
      </c>
      <c r="P406" s="44">
        <f>INDEX(Workings!$R$14:$R$853,MATCH(O406,Workings!$U$14:$U$853,0))</f>
        <v>0.43333333333333335</v>
      </c>
      <c r="Q406" s="34">
        <f t="shared" si="31"/>
        <v>17</v>
      </c>
      <c r="S406"/>
    </row>
    <row r="407" spans="1:19" ht="15" x14ac:dyDescent="0.25">
      <c r="A407" s="34" t="s">
        <v>805</v>
      </c>
      <c r="B407" s="34" t="e">
        <f>SEARCH("PM",A407)</f>
        <v>#VALUE!</v>
      </c>
      <c r="C407" s="34">
        <f>SEARCH("AM",A407)</f>
        <v>6</v>
      </c>
      <c r="D407" s="34">
        <f>IFERROR(B407,C407)</f>
        <v>6</v>
      </c>
      <c r="E407" s="34" t="str">
        <f>IFERROR(MID(A407,D407-5,1)," ")</f>
        <v>1</v>
      </c>
      <c r="F407" s="34" t="str">
        <f>MID(A407,IF(E407="1",D407-5,D407-4),IF(E407="1",7,6))</f>
        <v>10:55AM</v>
      </c>
      <c r="G407" s="34" t="str">
        <f>TRIM(SUBSTITUTE(A407,TEXT(M407,"h:mmAM/PM"),""))</f>
        <v>9/Nov BIH</v>
      </c>
      <c r="H407" s="34" t="b">
        <f>OR(LEFT(G407,1)="Y",LEFT(G407,1)="B",LEFT(G407,1)="R")</f>
        <v>0</v>
      </c>
      <c r="I407" s="34" t="str">
        <f>IF(H407,LEFT(G407,FIND(" ",G407)-1),MID(G407,FIND(" ",G407)+1,9))</f>
        <v>BIH</v>
      </c>
      <c r="J407" s="34" t="str">
        <f>TRIM(SUBSTITUTE(G407,I407,""))</f>
        <v>9/Nov</v>
      </c>
      <c r="K407" s="34">
        <f>LEFT(J407,2-ISERROR(1*MID(J407,2,1)))*1</f>
        <v>9</v>
      </c>
      <c r="L407" s="34" t="str">
        <f>IF(LEN(I407)=3,I407,LEFT(I407,1)&amp;MID(I407,3,1)&amp;RIGHT(I407,1))</f>
        <v>BIH</v>
      </c>
      <c r="M407" s="42">
        <f>TIMEVALUE(SUBSTITUTE(SUBSTITUTE(F407,"P"," P"),"A"," A"))</f>
        <v>0.4548611111111111</v>
      </c>
      <c r="N407" s="34">
        <f t="shared" si="29"/>
        <v>10</v>
      </c>
      <c r="O407" s="34" t="str">
        <f t="shared" si="30"/>
        <v>BIH10</v>
      </c>
      <c r="P407" s="44">
        <f>INDEX(Workings!$R$14:$R$853,MATCH(O407,Workings!$U$14:$U$853,0))</f>
        <v>0.45416666666666666</v>
      </c>
      <c r="Q407" s="34">
        <f t="shared" si="31"/>
        <v>1</v>
      </c>
      <c r="S407"/>
    </row>
    <row r="408" spans="1:19" ht="15" x14ac:dyDescent="0.25">
      <c r="A408" s="34" t="s">
        <v>2046</v>
      </c>
      <c r="B408" s="34" t="e">
        <f>SEARCH("PM",A408)</f>
        <v>#VALUE!</v>
      </c>
      <c r="C408" s="34">
        <f>SEARCH("AM",A408)</f>
        <v>12</v>
      </c>
      <c r="D408" s="34">
        <f>IFERROR(B408,C408)</f>
        <v>12</v>
      </c>
      <c r="E408" s="34" t="str">
        <f>IFERROR(MID(A408,D408-5,1)," ")</f>
        <v>1</v>
      </c>
      <c r="F408" s="34" t="str">
        <f>MID(A408,IF(E408="1",D408-5,D408-4),IF(E408="1",7,6))</f>
        <v>11:20AM</v>
      </c>
      <c r="G408" s="34" t="str">
        <f>TRIM(SUBSTITUTE(A408,TEXT(M408,"h:mmAM/PM"),""))</f>
        <v>9/Nov BIH</v>
      </c>
      <c r="H408" s="34" t="b">
        <f>OR(LEFT(G408,1)="Y",LEFT(G408,1)="B",LEFT(G408,1)="R")</f>
        <v>0</v>
      </c>
      <c r="I408" s="34" t="str">
        <f>IF(H408,LEFT(G408,FIND(" ",G408)-1),MID(G408,FIND(" ",G408)+1,9))</f>
        <v>BIH</v>
      </c>
      <c r="J408" s="34" t="str">
        <f>TRIM(SUBSTITUTE(G408,I408,""))</f>
        <v>9/Nov</v>
      </c>
      <c r="K408" s="34">
        <f>LEFT(J408,2-ISERROR(1*MID(J408,2,1)))*1</f>
        <v>9</v>
      </c>
      <c r="L408" s="34" t="str">
        <f>IF(LEN(I408)=3,I408,LEFT(I408,1)&amp;MID(I408,3,1)&amp;RIGHT(I408,1))</f>
        <v>BIH</v>
      </c>
      <c r="M408" s="42">
        <f>TIMEVALUE(SUBSTITUTE(SUBSTITUTE(F408,"P"," P"),"A"," A"))</f>
        <v>0.47222222222222227</v>
      </c>
      <c r="N408" s="34">
        <f t="shared" si="29"/>
        <v>11</v>
      </c>
      <c r="O408" s="34" t="str">
        <f t="shared" si="30"/>
        <v>BIH11</v>
      </c>
      <c r="P408" s="44">
        <f>INDEX(Workings!$R$14:$R$853,MATCH(O408,Workings!$U$14:$U$853,0))</f>
        <v>0.47499999999999998</v>
      </c>
      <c r="Q408" s="34">
        <f t="shared" si="31"/>
        <v>-4</v>
      </c>
      <c r="S408"/>
    </row>
    <row r="409" spans="1:19" ht="15" x14ac:dyDescent="0.25">
      <c r="A409" s="34" t="s">
        <v>1043</v>
      </c>
      <c r="B409" s="34" t="e">
        <f>SEARCH("PM",A409)</f>
        <v>#VALUE!</v>
      </c>
      <c r="C409" s="34">
        <f>SEARCH("AM",A409)</f>
        <v>18</v>
      </c>
      <c r="D409" s="34">
        <f>IFERROR(B409,C409)</f>
        <v>18</v>
      </c>
      <c r="E409" s="34" t="str">
        <f>IFERROR(MID(A409,D409-5,1)," ")</f>
        <v>1</v>
      </c>
      <c r="F409" s="34" t="str">
        <f>MID(A409,IF(E409="1",D409-5,D409-4),IF(E409="1",7,6))</f>
        <v>11:55AM</v>
      </c>
      <c r="G409" s="34" t="str">
        <f>TRIM(SUBSTITUTE(A409,TEXT(M409,"h:mmAM/PM"),""))</f>
        <v>9/Nov B:I:H</v>
      </c>
      <c r="H409" s="34" t="b">
        <f>OR(LEFT(G409,1)="Y",LEFT(G409,1)="B",LEFT(G409,1)="R")</f>
        <v>0</v>
      </c>
      <c r="I409" s="34" t="str">
        <f>IF(H409,LEFT(G409,FIND(" ",G409)-1),MID(G409,FIND(" ",G409)+1,9))</f>
        <v>B:I:H</v>
      </c>
      <c r="J409" s="34" t="str">
        <f>TRIM(SUBSTITUTE(G409,I409,""))</f>
        <v>9/Nov</v>
      </c>
      <c r="K409" s="34">
        <f>LEFT(J409,2-ISERROR(1*MID(J409,2,1)))*1</f>
        <v>9</v>
      </c>
      <c r="L409" s="34" t="str">
        <f>IF(LEN(I409)=3,I409,LEFT(I409,1)&amp;MID(I409,3,1)&amp;RIGHT(I409,1))</f>
        <v>BIH</v>
      </c>
      <c r="M409" s="42">
        <f>TIMEVALUE(SUBSTITUTE(SUBSTITUTE(F409,"P"," P"),"A"," A"))</f>
        <v>0.49652777777777773</v>
      </c>
      <c r="N409" s="34">
        <f t="shared" si="29"/>
        <v>12</v>
      </c>
      <c r="O409" s="34" t="str">
        <f t="shared" si="30"/>
        <v>BIH12</v>
      </c>
      <c r="P409" s="44">
        <f>INDEX(Workings!$R$14:$R$853,MATCH(O409,Workings!$U$14:$U$853,0))</f>
        <v>0.49583333333333329</v>
      </c>
      <c r="Q409" s="34">
        <f t="shared" si="31"/>
        <v>1</v>
      </c>
      <c r="S409"/>
    </row>
    <row r="410" spans="1:19" ht="15" x14ac:dyDescent="0.25">
      <c r="A410" s="34" t="s">
        <v>3023</v>
      </c>
      <c r="B410" s="34">
        <f>SEARCH("PM",A410)</f>
        <v>18</v>
      </c>
      <c r="C410" s="34" t="e">
        <f>SEARCH("AM",A410)</f>
        <v>#VALUE!</v>
      </c>
      <c r="D410" s="34">
        <f>IFERROR(B410,C410)</f>
        <v>18</v>
      </c>
      <c r="E410" s="34" t="str">
        <f>IFERROR(MID(A410,D410-5,1)," ")</f>
        <v>1</v>
      </c>
      <c r="F410" s="34" t="str">
        <f>MID(A410,IF(E410="1",D410-5,D410-4),IF(E410="1",7,6))</f>
        <v>12:38PM</v>
      </c>
      <c r="G410" s="34" t="str">
        <f>TRIM(SUBSTITUTE(A410,TEXT(M410,"h:mmAM/PM"),""))</f>
        <v>9-Nov B:I:H</v>
      </c>
      <c r="H410" s="34" t="b">
        <f>OR(LEFT(G410,1)="Y",LEFT(G410,1)="B",LEFT(G410,1)="R")</f>
        <v>0</v>
      </c>
      <c r="I410" s="34" t="str">
        <f>IF(H410,LEFT(G410,FIND(" ",G410)-1),MID(G410,FIND(" ",G410)+1,9))</f>
        <v>B:I:H</v>
      </c>
      <c r="J410" s="34" t="str">
        <f>TRIM(SUBSTITUTE(G410,I410,""))</f>
        <v>9-Nov</v>
      </c>
      <c r="K410" s="34">
        <f>LEFT(J410,2-ISERROR(1*MID(J410,2,1)))*1</f>
        <v>9</v>
      </c>
      <c r="L410" s="34" t="str">
        <f>IF(LEN(I410)=3,I410,LEFT(I410,1)&amp;MID(I410,3,1)&amp;RIGHT(I410,1))</f>
        <v>BIH</v>
      </c>
      <c r="M410" s="42">
        <f>TIMEVALUE(SUBSTITUTE(SUBSTITUTE(F410,"P"," P"),"A"," A"))</f>
        <v>0.52638888888888891</v>
      </c>
      <c r="N410" s="34">
        <f t="shared" si="29"/>
        <v>13</v>
      </c>
      <c r="O410" s="34" t="str">
        <f t="shared" si="30"/>
        <v>BIH13</v>
      </c>
      <c r="P410" s="44">
        <f>INDEX(Workings!$R$14:$R$853,MATCH(O410,Workings!$U$14:$U$853,0))</f>
        <v>0.51666666666666661</v>
      </c>
      <c r="Q410" s="34">
        <f t="shared" si="31"/>
        <v>14</v>
      </c>
      <c r="S410"/>
    </row>
    <row r="411" spans="1:19" ht="15" x14ac:dyDescent="0.25">
      <c r="A411" s="34" t="s">
        <v>1104</v>
      </c>
      <c r="B411" s="34">
        <f>SEARCH("PM",A411)</f>
        <v>15</v>
      </c>
      <c r="C411" s="34" t="e">
        <f>SEARCH("AM",A411)</f>
        <v>#VALUE!</v>
      </c>
      <c r="D411" s="34">
        <f>IFERROR(B411,C411)</f>
        <v>15</v>
      </c>
      <c r="E411" s="34" t="str">
        <f>IFERROR(MID(A411,D411-5,1)," ")</f>
        <v xml:space="preserve"> </v>
      </c>
      <c r="F411" s="34" t="str">
        <f>MID(A411,IF(E411="1",D411-5,D411-4),IF(E411="1",7,6))</f>
        <v>1:08PM</v>
      </c>
      <c r="G411" s="34" t="str">
        <f>TRIM(SUBSTITUTE(A411,TEXT(M411,"h:mmAM/PM"),""))</f>
        <v>BIH 9/Nov</v>
      </c>
      <c r="H411" s="34" t="b">
        <f>OR(LEFT(G411,1)="Y",LEFT(G411,1)="B",LEFT(G411,1)="R")</f>
        <v>1</v>
      </c>
      <c r="I411" s="34" t="str">
        <f>IF(H411,LEFT(G411,FIND(" ",G411)-1),MID(G411,FIND(" ",G411)+1,9))</f>
        <v>BIH</v>
      </c>
      <c r="J411" s="34" t="str">
        <f>TRIM(SUBSTITUTE(G411,I411,""))</f>
        <v>9/Nov</v>
      </c>
      <c r="K411" s="34">
        <f>LEFT(J411,2-ISERROR(1*MID(J411,2,1)))*1</f>
        <v>9</v>
      </c>
      <c r="L411" s="34" t="str">
        <f>IF(LEN(I411)=3,I411,LEFT(I411,1)&amp;MID(I411,3,1)&amp;RIGHT(I411,1))</f>
        <v>BIH</v>
      </c>
      <c r="M411" s="42">
        <f>TIMEVALUE(SUBSTITUTE(SUBSTITUTE(F411,"P"," P"),"A"," A"))</f>
        <v>0.54722222222222217</v>
      </c>
      <c r="N411" s="34">
        <f t="shared" si="29"/>
        <v>14</v>
      </c>
      <c r="O411" s="34" t="str">
        <f t="shared" si="30"/>
        <v>BIH14</v>
      </c>
      <c r="P411" s="44">
        <f>INDEX(Workings!$R$14:$R$853,MATCH(O411,Workings!$U$14:$U$853,0))</f>
        <v>0.53749999999999998</v>
      </c>
      <c r="Q411" s="34">
        <f t="shared" si="31"/>
        <v>14</v>
      </c>
      <c r="S411"/>
    </row>
    <row r="412" spans="1:19" ht="15" x14ac:dyDescent="0.25">
      <c r="A412" s="34" t="s">
        <v>2657</v>
      </c>
      <c r="B412" s="34">
        <f>SEARCH("PM",A412)</f>
        <v>15</v>
      </c>
      <c r="C412" s="34" t="e">
        <f>SEARCH("AM",A412)</f>
        <v>#VALUE!</v>
      </c>
      <c r="D412" s="34">
        <f>IFERROR(B412,C412)</f>
        <v>15</v>
      </c>
      <c r="E412" s="34" t="str">
        <f>IFERROR(MID(A412,D412-5,1)," ")</f>
        <v xml:space="preserve"> </v>
      </c>
      <c r="F412" s="34" t="str">
        <f>MID(A412,IF(E412="1",D412-5,D412-4),IF(E412="1",7,6))</f>
        <v>1:29PM</v>
      </c>
      <c r="G412" s="34" t="str">
        <f>TRIM(SUBSTITUTE(A412,TEXT(M412,"h:mmAM/PM"),""))</f>
        <v>9/Nov BIH</v>
      </c>
      <c r="H412" s="34" t="b">
        <f>OR(LEFT(G412,1)="Y",LEFT(G412,1)="B",LEFT(G412,1)="R")</f>
        <v>0</v>
      </c>
      <c r="I412" s="34" t="str">
        <f>IF(H412,LEFT(G412,FIND(" ",G412)-1),MID(G412,FIND(" ",G412)+1,9))</f>
        <v>BIH</v>
      </c>
      <c r="J412" s="34" t="str">
        <f>TRIM(SUBSTITUTE(G412,I412,""))</f>
        <v>9/Nov</v>
      </c>
      <c r="K412" s="34">
        <f>LEFT(J412,2-ISERROR(1*MID(J412,2,1)))*1</f>
        <v>9</v>
      </c>
      <c r="L412" s="34" t="str">
        <f>IF(LEN(I412)=3,I412,LEFT(I412,1)&amp;MID(I412,3,1)&amp;RIGHT(I412,1))</f>
        <v>BIH</v>
      </c>
      <c r="M412" s="42">
        <f>TIMEVALUE(SUBSTITUTE(SUBSTITUTE(F412,"P"," P"),"A"," A"))</f>
        <v>0.56180555555555556</v>
      </c>
      <c r="N412" s="34">
        <f t="shared" si="29"/>
        <v>15</v>
      </c>
      <c r="O412" s="34" t="str">
        <f t="shared" si="30"/>
        <v>BIH15</v>
      </c>
      <c r="P412" s="44">
        <f>INDEX(Workings!$R$14:$R$853,MATCH(O412,Workings!$U$14:$U$853,0))</f>
        <v>0.55833333333333335</v>
      </c>
      <c r="Q412" s="34">
        <f t="shared" si="31"/>
        <v>5</v>
      </c>
      <c r="S412"/>
    </row>
    <row r="413" spans="1:19" ht="15" x14ac:dyDescent="0.25">
      <c r="A413" s="34" t="s">
        <v>1331</v>
      </c>
      <c r="B413" s="34">
        <f>SEARCH("PM",A413)</f>
        <v>5</v>
      </c>
      <c r="C413" s="34" t="e">
        <f>SEARCH("AM",A413)</f>
        <v>#VALUE!</v>
      </c>
      <c r="D413" s="34">
        <f>IFERROR(B413,C413)</f>
        <v>5</v>
      </c>
      <c r="E413" s="34" t="str">
        <f>IFERROR(MID(A413,D413-5,1)," ")</f>
        <v xml:space="preserve"> </v>
      </c>
      <c r="F413" s="34" t="str">
        <f>MID(A413,IF(E413="1",D413-5,D413-4),IF(E413="1",7,6))</f>
        <v>2:04PM</v>
      </c>
      <c r="G413" s="34" t="str">
        <f>TRIM(SUBSTITUTE(A413,TEXT(M413,"h:mmAM/PM"),""))</f>
        <v>9/Nov B-I-H</v>
      </c>
      <c r="H413" s="34" t="b">
        <f>OR(LEFT(G413,1)="Y",LEFT(G413,1)="B",LEFT(G413,1)="R")</f>
        <v>0</v>
      </c>
      <c r="I413" s="34" t="str">
        <f>IF(H413,LEFT(G413,FIND(" ",G413)-1),MID(G413,FIND(" ",G413)+1,9))</f>
        <v>B-I-H</v>
      </c>
      <c r="J413" s="34" t="str">
        <f>TRIM(SUBSTITUTE(G413,I413,""))</f>
        <v>9/Nov</v>
      </c>
      <c r="K413" s="34">
        <f>LEFT(J413,2-ISERROR(1*MID(J413,2,1)))*1</f>
        <v>9</v>
      </c>
      <c r="L413" s="34" t="str">
        <f>IF(LEN(I413)=3,I413,LEFT(I413,1)&amp;MID(I413,3,1)&amp;RIGHT(I413,1))</f>
        <v>BIH</v>
      </c>
      <c r="M413" s="42">
        <f>TIMEVALUE(SUBSTITUTE(SUBSTITUTE(F413,"P"," P"),"A"," A"))</f>
        <v>0.58611111111111114</v>
      </c>
      <c r="N413" s="34">
        <f t="shared" si="29"/>
        <v>16</v>
      </c>
      <c r="O413" s="34" t="str">
        <f t="shared" si="30"/>
        <v>BIH16</v>
      </c>
      <c r="P413" s="44">
        <f>INDEX(Workings!$R$14:$R$853,MATCH(O413,Workings!$U$14:$U$853,0))</f>
        <v>0.57916666666666672</v>
      </c>
      <c r="Q413" s="34">
        <f t="shared" si="31"/>
        <v>10</v>
      </c>
      <c r="S413"/>
    </row>
    <row r="414" spans="1:19" ht="15" x14ac:dyDescent="0.25">
      <c r="A414" s="34" t="s">
        <v>2962</v>
      </c>
      <c r="B414" s="34">
        <f>SEARCH("PM",A414)</f>
        <v>11</v>
      </c>
      <c r="C414" s="34" t="e">
        <f>SEARCH("AM",A414)</f>
        <v>#VALUE!</v>
      </c>
      <c r="D414" s="34">
        <f>IFERROR(B414,C414)</f>
        <v>11</v>
      </c>
      <c r="E414" s="34" t="str">
        <f>IFERROR(MID(A414,D414-5,1)," ")</f>
        <v xml:space="preserve"> </v>
      </c>
      <c r="F414" s="34" t="str">
        <f>MID(A414,IF(E414="1",D414-5,D414-4),IF(E414="1",7,6))</f>
        <v>2:26PM</v>
      </c>
      <c r="G414" s="34" t="str">
        <f>TRIM(SUBSTITUTE(A414,TEXT(M414,"h:mmAM/PM"),""))</f>
        <v>9/Nov B/I/H</v>
      </c>
      <c r="H414" s="34" t="b">
        <f>OR(LEFT(G414,1)="Y",LEFT(G414,1)="B",LEFT(G414,1)="R")</f>
        <v>0</v>
      </c>
      <c r="I414" s="34" t="str">
        <f>IF(H414,LEFT(G414,FIND(" ",G414)-1),MID(G414,FIND(" ",G414)+1,9))</f>
        <v>B/I/H</v>
      </c>
      <c r="J414" s="34" t="str">
        <f>TRIM(SUBSTITUTE(G414,I414,""))</f>
        <v>9/Nov</v>
      </c>
      <c r="K414" s="34">
        <f>LEFT(J414,2-ISERROR(1*MID(J414,2,1)))*1</f>
        <v>9</v>
      </c>
      <c r="L414" s="34" t="str">
        <f>IF(LEN(I414)=3,I414,LEFT(I414,1)&amp;MID(I414,3,1)&amp;RIGHT(I414,1))</f>
        <v>BIH</v>
      </c>
      <c r="M414" s="42">
        <f>TIMEVALUE(SUBSTITUTE(SUBSTITUTE(F414,"P"," P"),"A"," A"))</f>
        <v>0.60138888888888886</v>
      </c>
      <c r="N414" s="34">
        <f t="shared" si="29"/>
        <v>17</v>
      </c>
      <c r="O414" s="34" t="str">
        <f t="shared" si="30"/>
        <v>BIH17</v>
      </c>
      <c r="P414" s="44">
        <f>INDEX(Workings!$R$14:$R$853,MATCH(O414,Workings!$U$14:$U$853,0))</f>
        <v>0.60000000000000009</v>
      </c>
      <c r="Q414" s="34">
        <f t="shared" si="31"/>
        <v>2</v>
      </c>
      <c r="S414"/>
    </row>
    <row r="415" spans="1:19" ht="15" x14ac:dyDescent="0.25">
      <c r="A415" s="34" t="s">
        <v>3348</v>
      </c>
      <c r="B415" s="34">
        <f>SEARCH("PM",A415)</f>
        <v>17</v>
      </c>
      <c r="C415" s="34" t="e">
        <f>SEARCH("AM",A415)</f>
        <v>#VALUE!</v>
      </c>
      <c r="D415" s="34">
        <f>IFERROR(B415,C415)</f>
        <v>17</v>
      </c>
      <c r="E415" s="34" t="str">
        <f>IFERROR(MID(A415,D415-5,1)," ")</f>
        <v xml:space="preserve"> </v>
      </c>
      <c r="F415" s="34" t="str">
        <f>MID(A415,IF(E415="1",D415-5,D415-4),IF(E415="1",7,6))</f>
        <v>3:00PM</v>
      </c>
      <c r="G415" s="34" t="str">
        <f>TRIM(SUBSTITUTE(A415,TEXT(M415,"h:mmAM/PM"),""))</f>
        <v>B:I:H 9-Nov</v>
      </c>
      <c r="H415" s="34" t="b">
        <f>OR(LEFT(G415,1)="Y",LEFT(G415,1)="B",LEFT(G415,1)="R")</f>
        <v>1</v>
      </c>
      <c r="I415" s="34" t="str">
        <f>IF(H415,LEFT(G415,FIND(" ",G415)-1),MID(G415,FIND(" ",G415)+1,9))</f>
        <v>B:I:H</v>
      </c>
      <c r="J415" s="34" t="str">
        <f>TRIM(SUBSTITUTE(G415,I415,""))</f>
        <v>9-Nov</v>
      </c>
      <c r="K415" s="34">
        <f>LEFT(J415,2-ISERROR(1*MID(J415,2,1)))*1</f>
        <v>9</v>
      </c>
      <c r="L415" s="34" t="str">
        <f>IF(LEN(I415)=3,I415,LEFT(I415,1)&amp;MID(I415,3,1)&amp;RIGHT(I415,1))</f>
        <v>BIH</v>
      </c>
      <c r="M415" s="42">
        <f>TIMEVALUE(SUBSTITUTE(SUBSTITUTE(F415,"P"," P"),"A"," A"))</f>
        <v>0.625</v>
      </c>
      <c r="N415" s="34">
        <f t="shared" si="29"/>
        <v>18</v>
      </c>
      <c r="O415" s="34" t="str">
        <f t="shared" si="30"/>
        <v>BIH18</v>
      </c>
      <c r="P415" s="44">
        <f>INDEX(Workings!$R$14:$R$853,MATCH(O415,Workings!$U$14:$U$853,0))</f>
        <v>0.62083333333333346</v>
      </c>
      <c r="Q415" s="34">
        <f t="shared" si="31"/>
        <v>6</v>
      </c>
      <c r="S415"/>
    </row>
    <row r="416" spans="1:19" ht="15" x14ac:dyDescent="0.25">
      <c r="A416" s="34" t="s">
        <v>1519</v>
      </c>
      <c r="B416" s="34">
        <f>SEARCH("PM",A416)</f>
        <v>17</v>
      </c>
      <c r="C416" s="34" t="e">
        <f>SEARCH("AM",A416)</f>
        <v>#VALUE!</v>
      </c>
      <c r="D416" s="34">
        <f>IFERROR(B416,C416)</f>
        <v>17</v>
      </c>
      <c r="E416" s="34" t="str">
        <f>IFERROR(MID(A416,D416-5,1)," ")</f>
        <v xml:space="preserve"> </v>
      </c>
      <c r="F416" s="34" t="str">
        <f>MID(A416,IF(E416="1",D416-5,D416-4),IF(E416="1",7,6))</f>
        <v>3:35PM</v>
      </c>
      <c r="G416" s="34" t="str">
        <f>TRIM(SUBSTITUTE(A416,TEXT(M416,"h:mmAM/PM"),""))</f>
        <v>B-I-H 9/Nov</v>
      </c>
      <c r="H416" s="34" t="b">
        <f>OR(LEFT(G416,1)="Y",LEFT(G416,1)="B",LEFT(G416,1)="R")</f>
        <v>1</v>
      </c>
      <c r="I416" s="34" t="str">
        <f>IF(H416,LEFT(G416,FIND(" ",G416)-1),MID(G416,FIND(" ",G416)+1,9))</f>
        <v>B-I-H</v>
      </c>
      <c r="J416" s="34" t="str">
        <f>TRIM(SUBSTITUTE(G416,I416,""))</f>
        <v>9/Nov</v>
      </c>
      <c r="K416" s="34">
        <f>LEFT(J416,2-ISERROR(1*MID(J416,2,1)))*1</f>
        <v>9</v>
      </c>
      <c r="L416" s="34" t="str">
        <f>IF(LEN(I416)=3,I416,LEFT(I416,1)&amp;MID(I416,3,1)&amp;RIGHT(I416,1))</f>
        <v>BIH</v>
      </c>
      <c r="M416" s="42">
        <f>TIMEVALUE(SUBSTITUTE(SUBSTITUTE(F416,"P"," P"),"A"," A"))</f>
        <v>0.64930555555555558</v>
      </c>
      <c r="N416" s="34">
        <f t="shared" si="29"/>
        <v>19</v>
      </c>
      <c r="O416" s="34" t="str">
        <f t="shared" si="30"/>
        <v>BIH19</v>
      </c>
      <c r="P416" s="44">
        <f>INDEX(Workings!$R$14:$R$853,MATCH(O416,Workings!$U$14:$U$853,0))</f>
        <v>0.64166666666666683</v>
      </c>
      <c r="Q416" s="34">
        <f t="shared" si="31"/>
        <v>11</v>
      </c>
      <c r="S416"/>
    </row>
    <row r="417" spans="1:19" ht="15" x14ac:dyDescent="0.25">
      <c r="A417" s="34" t="s">
        <v>2372</v>
      </c>
      <c r="B417" s="34">
        <f>SEARCH("PM",A417)</f>
        <v>5</v>
      </c>
      <c r="C417" s="34" t="e">
        <f>SEARCH("AM",A417)</f>
        <v>#VALUE!</v>
      </c>
      <c r="D417" s="34">
        <f>IFERROR(B417,C417)</f>
        <v>5</v>
      </c>
      <c r="E417" s="34" t="str">
        <f>IFERROR(MID(A417,D417-5,1)," ")</f>
        <v xml:space="preserve"> </v>
      </c>
      <c r="F417" s="34" t="str">
        <f>MID(A417,IF(E417="1",D417-5,D417-4),IF(E417="1",7,6))</f>
        <v>4:03PM</v>
      </c>
      <c r="G417" s="34" t="str">
        <f>TRIM(SUBSTITUTE(A417,TEXT(M417,"h:mmAM/PM"),""))</f>
        <v>B:I:H 9-Nov</v>
      </c>
      <c r="H417" s="34" t="b">
        <f>OR(LEFT(G417,1)="Y",LEFT(G417,1)="B",LEFT(G417,1)="R")</f>
        <v>1</v>
      </c>
      <c r="I417" s="34" t="str">
        <f>IF(H417,LEFT(G417,FIND(" ",G417)-1),MID(G417,FIND(" ",G417)+1,9))</f>
        <v>B:I:H</v>
      </c>
      <c r="J417" s="34" t="str">
        <f>TRIM(SUBSTITUTE(G417,I417,""))</f>
        <v>9-Nov</v>
      </c>
      <c r="K417" s="34">
        <f>LEFT(J417,2-ISERROR(1*MID(J417,2,1)))*1</f>
        <v>9</v>
      </c>
      <c r="L417" s="34" t="str">
        <f>IF(LEN(I417)=3,I417,LEFT(I417,1)&amp;MID(I417,3,1)&amp;RIGHT(I417,1))</f>
        <v>BIH</v>
      </c>
      <c r="M417" s="42">
        <f>TIMEVALUE(SUBSTITUTE(SUBSTITUTE(F417,"P"," P"),"A"," A"))</f>
        <v>0.66875000000000007</v>
      </c>
      <c r="N417" s="34">
        <f t="shared" si="29"/>
        <v>20</v>
      </c>
      <c r="O417" s="34" t="str">
        <f t="shared" si="30"/>
        <v>BIH20</v>
      </c>
      <c r="P417" s="44">
        <f>INDEX(Workings!$R$14:$R$853,MATCH(O417,Workings!$U$14:$U$853,0))</f>
        <v>0.6625000000000002</v>
      </c>
      <c r="Q417" s="34">
        <f t="shared" si="31"/>
        <v>9</v>
      </c>
      <c r="S417"/>
    </row>
    <row r="418" spans="1:19" ht="15" x14ac:dyDescent="0.25">
      <c r="A418" s="34" t="s">
        <v>2547</v>
      </c>
      <c r="B418" s="34">
        <f>SEARCH("PM",A418)</f>
        <v>15</v>
      </c>
      <c r="C418" s="34" t="e">
        <f>SEARCH("AM",A418)</f>
        <v>#VALUE!</v>
      </c>
      <c r="D418" s="34">
        <f>IFERROR(B418,C418)</f>
        <v>15</v>
      </c>
      <c r="E418" s="34" t="str">
        <f>IFERROR(MID(A418,D418-5,1)," ")</f>
        <v xml:space="preserve"> </v>
      </c>
      <c r="F418" s="34" t="str">
        <f>MID(A418,IF(E418="1",D418-5,D418-4),IF(E418="1",7,6))</f>
        <v>4:29PM</v>
      </c>
      <c r="G418" s="34" t="str">
        <f>TRIM(SUBSTITUTE(A418,TEXT(M418,"h:mmAM/PM"),""))</f>
        <v>9/Nov BIH</v>
      </c>
      <c r="H418" s="34" t="b">
        <f>OR(LEFT(G418,1)="Y",LEFT(G418,1)="B",LEFT(G418,1)="R")</f>
        <v>0</v>
      </c>
      <c r="I418" s="34" t="str">
        <f>IF(H418,LEFT(G418,FIND(" ",G418)-1),MID(G418,FIND(" ",G418)+1,9))</f>
        <v>BIH</v>
      </c>
      <c r="J418" s="34" t="str">
        <f>TRIM(SUBSTITUTE(G418,I418,""))</f>
        <v>9/Nov</v>
      </c>
      <c r="K418" s="34">
        <f>LEFT(J418,2-ISERROR(1*MID(J418,2,1)))*1</f>
        <v>9</v>
      </c>
      <c r="L418" s="34" t="str">
        <f>IF(LEN(I418)=3,I418,LEFT(I418,1)&amp;MID(I418,3,1)&amp;RIGHT(I418,1))</f>
        <v>BIH</v>
      </c>
      <c r="M418" s="42">
        <f>TIMEVALUE(SUBSTITUTE(SUBSTITUTE(F418,"P"," P"),"A"," A"))</f>
        <v>0.68680555555555556</v>
      </c>
      <c r="N418" s="34">
        <f t="shared" si="29"/>
        <v>21</v>
      </c>
      <c r="O418" s="34" t="str">
        <f t="shared" si="30"/>
        <v>BIH21</v>
      </c>
      <c r="P418" s="44">
        <f>INDEX(Workings!$R$14:$R$853,MATCH(O418,Workings!$U$14:$U$853,0))</f>
        <v>0.68333333333333357</v>
      </c>
      <c r="Q418" s="34">
        <f t="shared" si="31"/>
        <v>5</v>
      </c>
      <c r="S418"/>
    </row>
    <row r="419" spans="1:19" ht="15" x14ac:dyDescent="0.25">
      <c r="A419" s="34" t="s">
        <v>537</v>
      </c>
      <c r="B419" s="34">
        <f>SEARCH("PM",A419)</f>
        <v>11</v>
      </c>
      <c r="C419" s="34" t="e">
        <f>SEARCH("AM",A419)</f>
        <v>#VALUE!</v>
      </c>
      <c r="D419" s="34">
        <f>IFERROR(B419,C419)</f>
        <v>11</v>
      </c>
      <c r="E419" s="34" t="str">
        <f>IFERROR(MID(A419,D419-5,1)," ")</f>
        <v xml:space="preserve"> </v>
      </c>
      <c r="F419" s="34" t="str">
        <f>MID(A419,IF(E419="1",D419-5,D419-4),IF(E419="1",7,6))</f>
        <v>4:59PM</v>
      </c>
      <c r="G419" s="34" t="str">
        <f>TRIM(SUBSTITUTE(A419,TEXT(M419,"h:mmAM/PM"),""))</f>
        <v>9/Nov B/I/H</v>
      </c>
      <c r="H419" s="34" t="b">
        <f>OR(LEFT(G419,1)="Y",LEFT(G419,1)="B",LEFT(G419,1)="R")</f>
        <v>0</v>
      </c>
      <c r="I419" s="34" t="str">
        <f>IF(H419,LEFT(G419,FIND(" ",G419)-1),MID(G419,FIND(" ",G419)+1,9))</f>
        <v>B/I/H</v>
      </c>
      <c r="J419" s="34" t="str">
        <f>TRIM(SUBSTITUTE(G419,I419,""))</f>
        <v>9/Nov</v>
      </c>
      <c r="K419" s="34">
        <f>LEFT(J419,2-ISERROR(1*MID(J419,2,1)))*1</f>
        <v>9</v>
      </c>
      <c r="L419" s="34" t="str">
        <f>IF(LEN(I419)=3,I419,LEFT(I419,1)&amp;MID(I419,3,1)&amp;RIGHT(I419,1))</f>
        <v>BIH</v>
      </c>
      <c r="M419" s="42">
        <f>TIMEVALUE(SUBSTITUTE(SUBSTITUTE(F419,"P"," P"),"A"," A"))</f>
        <v>0.70763888888888893</v>
      </c>
      <c r="N419" s="34">
        <f t="shared" si="29"/>
        <v>22</v>
      </c>
      <c r="O419" s="34" t="str">
        <f t="shared" si="30"/>
        <v>BIH22</v>
      </c>
      <c r="P419" s="44">
        <f>INDEX(Workings!$R$14:$R$853,MATCH(O419,Workings!$U$14:$U$853,0))</f>
        <v>0.70416666666666694</v>
      </c>
      <c r="Q419" s="34">
        <f t="shared" si="31"/>
        <v>5</v>
      </c>
      <c r="S419"/>
    </row>
    <row r="420" spans="1:19" ht="15" x14ac:dyDescent="0.25">
      <c r="A420" s="34" t="s">
        <v>3496</v>
      </c>
      <c r="B420" s="34">
        <f>SEARCH("PM",A420)</f>
        <v>5</v>
      </c>
      <c r="C420" s="34" t="e">
        <f>SEARCH("AM",A420)</f>
        <v>#VALUE!</v>
      </c>
      <c r="D420" s="34">
        <f>IFERROR(B420,C420)</f>
        <v>5</v>
      </c>
      <c r="E420" s="34" t="str">
        <f>IFERROR(MID(A420,D420-5,1)," ")</f>
        <v xml:space="preserve"> </v>
      </c>
      <c r="F420" s="34" t="str">
        <f>MID(A420,IF(E420="1",D420-5,D420-4),IF(E420="1",7,6))</f>
        <v>5:26PM</v>
      </c>
      <c r="G420" s="34" t="str">
        <f>TRIM(SUBSTITUTE(A420,TEXT(M420,"h:mmAM/PM"),""))</f>
        <v>B-I-H 9-Nov</v>
      </c>
      <c r="H420" s="34" t="b">
        <f>OR(LEFT(G420,1)="Y",LEFT(G420,1)="B",LEFT(G420,1)="R")</f>
        <v>1</v>
      </c>
      <c r="I420" s="34" t="str">
        <f>IF(H420,LEFT(G420,FIND(" ",G420)-1),MID(G420,FIND(" ",G420)+1,9))</f>
        <v>B-I-H</v>
      </c>
      <c r="J420" s="34" t="str">
        <f>TRIM(SUBSTITUTE(G420,I420,""))</f>
        <v>9-Nov</v>
      </c>
      <c r="K420" s="34">
        <f>LEFT(J420,2-ISERROR(1*MID(J420,2,1)))*1</f>
        <v>9</v>
      </c>
      <c r="L420" s="34" t="str">
        <f>IF(LEN(I420)=3,I420,LEFT(I420,1)&amp;MID(I420,3,1)&amp;RIGHT(I420,1))</f>
        <v>BIH</v>
      </c>
      <c r="M420" s="42">
        <f>TIMEVALUE(SUBSTITUTE(SUBSTITUTE(F420,"P"," P"),"A"," A"))</f>
        <v>0.72638888888888886</v>
      </c>
      <c r="N420" s="34">
        <f t="shared" si="29"/>
        <v>23</v>
      </c>
      <c r="O420" s="34" t="str">
        <f t="shared" si="30"/>
        <v>BIH23</v>
      </c>
      <c r="P420" s="44">
        <f>INDEX(Workings!$R$14:$R$853,MATCH(O420,Workings!$U$14:$U$853,0))</f>
        <v>0.72500000000000031</v>
      </c>
      <c r="Q420" s="34">
        <f t="shared" si="31"/>
        <v>2</v>
      </c>
      <c r="S420"/>
    </row>
    <row r="421" spans="1:19" ht="15" x14ac:dyDescent="0.25">
      <c r="A421" s="34" t="s">
        <v>2355</v>
      </c>
      <c r="B421" s="34">
        <f>SEARCH("PM",A421)</f>
        <v>17</v>
      </c>
      <c r="C421" s="34" t="e">
        <f>SEARCH("AM",A421)</f>
        <v>#VALUE!</v>
      </c>
      <c r="D421" s="34">
        <f>IFERROR(B421,C421)</f>
        <v>17</v>
      </c>
      <c r="E421" s="34" t="str">
        <f>IFERROR(MID(A421,D421-5,1)," ")</f>
        <v xml:space="preserve"> </v>
      </c>
      <c r="F421" s="34" t="str">
        <f>MID(A421,IF(E421="1",D421-5,D421-4),IF(E421="1",7,6))</f>
        <v>6:05PM</v>
      </c>
      <c r="G421" s="34" t="str">
        <f>TRIM(SUBSTITUTE(A421,TEXT(M421,"h:mmAM/PM"),""))</f>
        <v>9/Nov B/I/H</v>
      </c>
      <c r="H421" s="34" t="b">
        <f>OR(LEFT(G421,1)="Y",LEFT(G421,1)="B",LEFT(G421,1)="R")</f>
        <v>0</v>
      </c>
      <c r="I421" s="34" t="str">
        <f>IF(H421,LEFT(G421,FIND(" ",G421)-1),MID(G421,FIND(" ",G421)+1,9))</f>
        <v>B/I/H</v>
      </c>
      <c r="J421" s="34" t="str">
        <f>TRIM(SUBSTITUTE(G421,I421,""))</f>
        <v>9/Nov</v>
      </c>
      <c r="K421" s="34">
        <f>LEFT(J421,2-ISERROR(1*MID(J421,2,1)))*1</f>
        <v>9</v>
      </c>
      <c r="L421" s="34" t="str">
        <f>IF(LEN(I421)=3,I421,LEFT(I421,1)&amp;MID(I421,3,1)&amp;RIGHT(I421,1))</f>
        <v>BIH</v>
      </c>
      <c r="M421" s="42">
        <f>TIMEVALUE(SUBSTITUTE(SUBSTITUTE(F421,"P"," P"),"A"," A"))</f>
        <v>0.75347222222222221</v>
      </c>
      <c r="N421" s="34">
        <f t="shared" si="29"/>
        <v>24</v>
      </c>
      <c r="O421" s="34" t="str">
        <f t="shared" si="30"/>
        <v>BIH24</v>
      </c>
      <c r="P421" s="44">
        <f>INDEX(Workings!$R$14:$R$853,MATCH(O421,Workings!$U$14:$U$853,0))</f>
        <v>0.7527777777777781</v>
      </c>
      <c r="Q421" s="34">
        <f t="shared" si="31"/>
        <v>1</v>
      </c>
      <c r="S421"/>
    </row>
    <row r="422" spans="1:19" ht="15" x14ac:dyDescent="0.25">
      <c r="A422" s="34" t="s">
        <v>306</v>
      </c>
      <c r="B422" s="34">
        <f>SEARCH("PM",A422)</f>
        <v>11</v>
      </c>
      <c r="C422" s="34" t="e">
        <f>SEARCH("AM",A422)</f>
        <v>#VALUE!</v>
      </c>
      <c r="D422" s="34">
        <f>IFERROR(B422,C422)</f>
        <v>11</v>
      </c>
      <c r="E422" s="34" t="str">
        <f>IFERROR(MID(A422,D422-5,1)," ")</f>
        <v xml:space="preserve"> </v>
      </c>
      <c r="F422" s="34" t="str">
        <f>MID(A422,IF(E422="1",D422-5,D422-4),IF(E422="1",7,6))</f>
        <v>6:45PM</v>
      </c>
      <c r="G422" s="34" t="str">
        <f>TRIM(SUBSTITUTE(A422,TEXT(M422,"h:mmAM/PM"),""))</f>
        <v>9-Nov BIH</v>
      </c>
      <c r="H422" s="34" t="b">
        <f>OR(LEFT(G422,1)="Y",LEFT(G422,1)="B",LEFT(G422,1)="R")</f>
        <v>0</v>
      </c>
      <c r="I422" s="34" t="str">
        <f>IF(H422,LEFT(G422,FIND(" ",G422)-1),MID(G422,FIND(" ",G422)+1,9))</f>
        <v>BIH</v>
      </c>
      <c r="J422" s="34" t="str">
        <f>TRIM(SUBSTITUTE(G422,I422,""))</f>
        <v>9-Nov</v>
      </c>
      <c r="K422" s="34">
        <f>LEFT(J422,2-ISERROR(1*MID(J422,2,1)))*1</f>
        <v>9</v>
      </c>
      <c r="L422" s="34" t="str">
        <f>IF(LEN(I422)=3,I422,LEFT(I422,1)&amp;MID(I422,3,1)&amp;RIGHT(I422,1))</f>
        <v>BIH</v>
      </c>
      <c r="M422" s="42">
        <f>TIMEVALUE(SUBSTITUTE(SUBSTITUTE(F422,"P"," P"),"A"," A"))</f>
        <v>0.78125</v>
      </c>
      <c r="N422" s="34">
        <f t="shared" si="29"/>
        <v>25</v>
      </c>
      <c r="O422" s="34" t="str">
        <f t="shared" si="30"/>
        <v>BIH25</v>
      </c>
      <c r="P422" s="44">
        <f>INDEX(Workings!$R$14:$R$853,MATCH(O422,Workings!$U$14:$U$853,0))</f>
        <v>0.78055555555555589</v>
      </c>
      <c r="Q422" s="34">
        <f t="shared" si="31"/>
        <v>1</v>
      </c>
      <c r="S422"/>
    </row>
    <row r="423" spans="1:19" ht="15" x14ac:dyDescent="0.25">
      <c r="A423" s="34" t="s">
        <v>3454</v>
      </c>
      <c r="B423" s="34">
        <f>SEARCH("PM",A423)</f>
        <v>5</v>
      </c>
      <c r="C423" s="34" t="e">
        <f>SEARCH("AM",A423)</f>
        <v>#VALUE!</v>
      </c>
      <c r="D423" s="34">
        <f>IFERROR(B423,C423)</f>
        <v>5</v>
      </c>
      <c r="E423" s="34" t="str">
        <f>IFERROR(MID(A423,D423-5,1)," ")</f>
        <v xml:space="preserve"> </v>
      </c>
      <c r="F423" s="34" t="str">
        <f>MID(A423,IF(E423="1",D423-5,D423-4),IF(E423="1",7,6))</f>
        <v>7:32PM</v>
      </c>
      <c r="G423" s="34" t="str">
        <f>TRIM(SUBSTITUTE(A423,TEXT(M423,"h:mmAM/PM"),""))</f>
        <v>BIH 9/Nov</v>
      </c>
      <c r="H423" s="34" t="b">
        <f>OR(LEFT(G423,1)="Y",LEFT(G423,1)="B",LEFT(G423,1)="R")</f>
        <v>1</v>
      </c>
      <c r="I423" s="34" t="str">
        <f>IF(H423,LEFT(G423,FIND(" ",G423)-1),MID(G423,FIND(" ",G423)+1,9))</f>
        <v>BIH</v>
      </c>
      <c r="J423" s="34" t="str">
        <f>TRIM(SUBSTITUTE(G423,I423,""))</f>
        <v>9/Nov</v>
      </c>
      <c r="K423" s="34">
        <f>LEFT(J423,2-ISERROR(1*MID(J423,2,1)))*1</f>
        <v>9</v>
      </c>
      <c r="L423" s="34" t="str">
        <f>IF(LEN(I423)=3,I423,LEFT(I423,1)&amp;MID(I423,3,1)&amp;RIGHT(I423,1))</f>
        <v>BIH</v>
      </c>
      <c r="M423" s="42">
        <f>TIMEVALUE(SUBSTITUTE(SUBSTITUTE(F423,"P"," P"),"A"," A"))</f>
        <v>0.81388888888888899</v>
      </c>
      <c r="N423" s="34">
        <f t="shared" si="29"/>
        <v>26</v>
      </c>
      <c r="O423" s="34" t="str">
        <f t="shared" si="30"/>
        <v>BIH26</v>
      </c>
      <c r="P423" s="44">
        <f>INDEX(Workings!$R$14:$R$853,MATCH(O423,Workings!$U$14:$U$853,0))</f>
        <v>0.80833333333333368</v>
      </c>
      <c r="Q423" s="34">
        <f t="shared" si="31"/>
        <v>8</v>
      </c>
      <c r="S423"/>
    </row>
    <row r="424" spans="1:19" ht="15" x14ac:dyDescent="0.25">
      <c r="A424" s="34" t="s">
        <v>2942</v>
      </c>
      <c r="B424" s="34">
        <f>SEARCH("PM",A424)</f>
        <v>5</v>
      </c>
      <c r="C424" s="34" t="e">
        <f>SEARCH("AM",A424)</f>
        <v>#VALUE!</v>
      </c>
      <c r="D424" s="34">
        <f>IFERROR(B424,C424)</f>
        <v>5</v>
      </c>
      <c r="E424" s="34" t="str">
        <f>IFERROR(MID(A424,D424-5,1)," ")</f>
        <v xml:space="preserve"> </v>
      </c>
      <c r="F424" s="34" t="str">
        <f>MID(A424,IF(E424="1",D424-5,D424-4),IF(E424="1",7,6))</f>
        <v>8:34PM</v>
      </c>
      <c r="G424" s="34" t="str">
        <f>TRIM(SUBSTITUTE(A424,TEXT(M424,"h:mmAM/PM"),""))</f>
        <v>9-Nov BIH</v>
      </c>
      <c r="H424" s="34" t="b">
        <f>OR(LEFT(G424,1)="Y",LEFT(G424,1)="B",LEFT(G424,1)="R")</f>
        <v>0</v>
      </c>
      <c r="I424" s="34" t="str">
        <f>IF(H424,LEFT(G424,FIND(" ",G424)-1),MID(G424,FIND(" ",G424)+1,9))</f>
        <v>BIH</v>
      </c>
      <c r="J424" s="34" t="str">
        <f>TRIM(SUBSTITUTE(G424,I424,""))</f>
        <v>9-Nov</v>
      </c>
      <c r="K424" s="34">
        <f>LEFT(J424,2-ISERROR(1*MID(J424,2,1)))*1</f>
        <v>9</v>
      </c>
      <c r="L424" s="34" t="str">
        <f>IF(LEN(I424)=3,I424,LEFT(I424,1)&amp;MID(I424,3,1)&amp;RIGHT(I424,1))</f>
        <v>BIH</v>
      </c>
      <c r="M424" s="42">
        <f>TIMEVALUE(SUBSTITUTE(SUBSTITUTE(F424,"P"," P"),"A"," A"))</f>
        <v>0.8569444444444444</v>
      </c>
      <c r="N424" s="34">
        <f t="shared" si="29"/>
        <v>27</v>
      </c>
      <c r="O424" s="34" t="str">
        <f t="shared" si="30"/>
        <v>BIH27</v>
      </c>
      <c r="P424" s="44">
        <f>INDEX(Workings!$R$14:$R$853,MATCH(O424,Workings!$U$14:$U$853,0))</f>
        <v>0.85000000000000031</v>
      </c>
      <c r="Q424" s="34">
        <f t="shared" si="31"/>
        <v>10</v>
      </c>
      <c r="S424"/>
    </row>
    <row r="425" spans="1:19" ht="15" x14ac:dyDescent="0.25">
      <c r="A425" s="34" t="s">
        <v>114</v>
      </c>
      <c r="B425" s="34">
        <f>SEARCH("PM",A425)</f>
        <v>17</v>
      </c>
      <c r="C425" s="34" t="e">
        <f>SEARCH("AM",A425)</f>
        <v>#VALUE!</v>
      </c>
      <c r="D425" s="34">
        <f>IFERROR(B425,C425)</f>
        <v>17</v>
      </c>
      <c r="E425" s="34" t="str">
        <f>IFERROR(MID(A425,D425-5,1)," ")</f>
        <v xml:space="preserve"> </v>
      </c>
      <c r="F425" s="34" t="str">
        <f>MID(A425,IF(E425="1",D425-5,D425-4),IF(E425="1",7,6))</f>
        <v>9:25PM</v>
      </c>
      <c r="G425" s="34" t="str">
        <f>TRIM(SUBSTITUTE(A425,TEXT(M425,"h:mmAM/PM"),""))</f>
        <v>9-Nov B:I:H</v>
      </c>
      <c r="H425" s="34" t="b">
        <f>OR(LEFT(G425,1)="Y",LEFT(G425,1)="B",LEFT(G425,1)="R")</f>
        <v>0</v>
      </c>
      <c r="I425" s="34" t="str">
        <f>IF(H425,LEFT(G425,FIND(" ",G425)-1),MID(G425,FIND(" ",G425)+1,9))</f>
        <v>B:I:H</v>
      </c>
      <c r="J425" s="34" t="str">
        <f>TRIM(SUBSTITUTE(G425,I425,""))</f>
        <v>9-Nov</v>
      </c>
      <c r="K425" s="34">
        <f>LEFT(J425,2-ISERROR(1*MID(J425,2,1)))*1</f>
        <v>9</v>
      </c>
      <c r="L425" s="34" t="str">
        <f>IF(LEN(I425)=3,I425,LEFT(I425,1)&amp;MID(I425,3,1)&amp;RIGHT(I425,1))</f>
        <v>BIH</v>
      </c>
      <c r="M425" s="42">
        <f>TIMEVALUE(SUBSTITUTE(SUBSTITUTE(F425,"P"," P"),"A"," A"))</f>
        <v>0.89236111111111116</v>
      </c>
      <c r="N425" s="34">
        <f t="shared" si="29"/>
        <v>28</v>
      </c>
      <c r="O425" s="34" t="str">
        <f t="shared" si="30"/>
        <v>BIH28</v>
      </c>
      <c r="P425" s="44">
        <f>INDEX(Workings!$R$14:$R$853,MATCH(O425,Workings!$U$14:$U$853,0))</f>
        <v>0.89166666666666694</v>
      </c>
      <c r="Q425" s="34">
        <f t="shared" si="31"/>
        <v>1</v>
      </c>
      <c r="S425"/>
    </row>
    <row r="426" spans="1:19" ht="15" x14ac:dyDescent="0.25">
      <c r="A426" s="34" t="s">
        <v>936</v>
      </c>
      <c r="B426" s="34">
        <f>SEARCH("PM",A426)</f>
        <v>12</v>
      </c>
      <c r="C426" s="34" t="e">
        <f>SEARCH("AM",A426)</f>
        <v>#VALUE!</v>
      </c>
      <c r="D426" s="34">
        <f>IFERROR(B426,C426)</f>
        <v>12</v>
      </c>
      <c r="E426" s="34" t="str">
        <f>IFERROR(MID(A426,D426-5,1)," ")</f>
        <v>1</v>
      </c>
      <c r="F426" s="34" t="str">
        <f>MID(A426,IF(E426="1",D426-5,D426-4),IF(E426="1",7,6))</f>
        <v>10:27PM</v>
      </c>
      <c r="G426" s="34" t="str">
        <f>TRIM(SUBSTITUTE(A426,TEXT(M426,"h:mmAM/PM"),""))</f>
        <v>B/I/H 9/Nov</v>
      </c>
      <c r="H426" s="34" t="b">
        <f>OR(LEFT(G426,1)="Y",LEFT(G426,1)="B",LEFT(G426,1)="R")</f>
        <v>1</v>
      </c>
      <c r="I426" s="34" t="str">
        <f>IF(H426,LEFT(G426,FIND(" ",G426)-1),MID(G426,FIND(" ",G426)+1,9))</f>
        <v>B/I/H</v>
      </c>
      <c r="J426" s="34" t="str">
        <f>TRIM(SUBSTITUTE(G426,I426,""))</f>
        <v>9/Nov</v>
      </c>
      <c r="K426" s="34">
        <f>LEFT(J426,2-ISERROR(1*MID(J426,2,1)))*1</f>
        <v>9</v>
      </c>
      <c r="L426" s="34" t="str">
        <f>IF(LEN(I426)=3,I426,LEFT(I426,1)&amp;MID(I426,3,1)&amp;RIGHT(I426,1))</f>
        <v>BIH</v>
      </c>
      <c r="M426" s="42">
        <f>TIMEVALUE(SUBSTITUTE(SUBSTITUTE(F426,"P"," P"),"A"," A"))</f>
        <v>0.93541666666666667</v>
      </c>
      <c r="N426" s="34">
        <f t="shared" si="29"/>
        <v>29</v>
      </c>
      <c r="O426" s="34" t="str">
        <f t="shared" si="30"/>
        <v>BIH29</v>
      </c>
      <c r="P426" s="44">
        <f>INDEX(Workings!$R$14:$R$853,MATCH(O426,Workings!$U$14:$U$853,0))</f>
        <v>0.93333333333333357</v>
      </c>
      <c r="Q426" s="34">
        <f t="shared" si="31"/>
        <v>3</v>
      </c>
      <c r="S426"/>
    </row>
    <row r="427" spans="1:19" ht="15" x14ac:dyDescent="0.25">
      <c r="A427" s="34" t="s">
        <v>2779</v>
      </c>
      <c r="B427" s="34">
        <f>SEARCH("PM",A427)</f>
        <v>16</v>
      </c>
      <c r="C427" s="34" t="e">
        <f>SEARCH("AM",A427)</f>
        <v>#VALUE!</v>
      </c>
      <c r="D427" s="34">
        <f>IFERROR(B427,C427)</f>
        <v>16</v>
      </c>
      <c r="E427" s="34" t="str">
        <f>IFERROR(MID(A427,D427-5,1)," ")</f>
        <v>1</v>
      </c>
      <c r="F427" s="34" t="str">
        <f>MID(A427,IF(E427="1",D427-5,D427-4),IF(E427="1",7,6))</f>
        <v>11:32PM</v>
      </c>
      <c r="G427" s="34" t="str">
        <f>TRIM(SUBSTITUTE(A427,TEXT(M427,"h:mmAM/PM"),""))</f>
        <v>BIH 9/Nov</v>
      </c>
      <c r="H427" s="34" t="b">
        <f>OR(LEFT(G427,1)="Y",LEFT(G427,1)="B",LEFT(G427,1)="R")</f>
        <v>1</v>
      </c>
      <c r="I427" s="34" t="str">
        <f>IF(H427,LEFT(G427,FIND(" ",G427)-1),MID(G427,FIND(" ",G427)+1,9))</f>
        <v>BIH</v>
      </c>
      <c r="J427" s="34" t="str">
        <f>TRIM(SUBSTITUTE(G427,I427,""))</f>
        <v>9/Nov</v>
      </c>
      <c r="K427" s="34">
        <f>LEFT(J427,2-ISERROR(1*MID(J427,2,1)))*1</f>
        <v>9</v>
      </c>
      <c r="L427" s="34" t="str">
        <f>IF(LEN(I427)=3,I427,LEFT(I427,1)&amp;MID(I427,3,1)&amp;RIGHT(I427,1))</f>
        <v>BIH</v>
      </c>
      <c r="M427" s="42">
        <f>TIMEVALUE(SUBSTITUTE(SUBSTITUTE(F427,"P"," P"),"A"," A"))</f>
        <v>0.98055555555555562</v>
      </c>
      <c r="N427" s="34">
        <f t="shared" si="29"/>
        <v>30</v>
      </c>
      <c r="O427" s="34" t="str">
        <f t="shared" si="30"/>
        <v>BIH30</v>
      </c>
      <c r="P427" s="44">
        <f>INDEX(Workings!$R$14:$R$853,MATCH(O427,Workings!$U$14:$U$853,0))</f>
        <v>0.9750000000000002</v>
      </c>
      <c r="Q427" s="34">
        <f t="shared" si="31"/>
        <v>8</v>
      </c>
      <c r="S427"/>
    </row>
    <row r="428" spans="1:19" ht="15" x14ac:dyDescent="0.25">
      <c r="A428" s="34" t="s">
        <v>3607</v>
      </c>
      <c r="B428" s="34" t="e">
        <f>SEARCH("PM",A428)</f>
        <v>#VALUE!</v>
      </c>
      <c r="C428" s="34">
        <f>SEARCH("AM",A428)</f>
        <v>11</v>
      </c>
      <c r="D428" s="34">
        <f>IFERROR(B428,C428)</f>
        <v>11</v>
      </c>
      <c r="E428" s="34" t="str">
        <f>IFERROR(MID(A428,D428-5,1)," ")</f>
        <v xml:space="preserve"> </v>
      </c>
      <c r="F428" s="34" t="str">
        <f>MID(A428,IF(E428="1",D428-5,D428-4),IF(E428="1",7,6))</f>
        <v>7:31AM</v>
      </c>
      <c r="G428" s="34" t="str">
        <f>TRIM(SUBSTITUTE(A428,TEXT(M428,"h:mmAM/PM"),""))</f>
        <v>B/I/H 10/Nov</v>
      </c>
      <c r="H428" s="34" t="b">
        <f>OR(LEFT(G428,1)="Y",LEFT(G428,1)="B",LEFT(G428,1)="R")</f>
        <v>1</v>
      </c>
      <c r="I428" s="34" t="str">
        <f>IF(H428,LEFT(G428,FIND(" ",G428)-1),MID(G428,FIND(" ",G428)+1,9))</f>
        <v>B/I/H</v>
      </c>
      <c r="J428" s="34" t="str">
        <f>TRIM(SUBSTITUTE(G428,I428,""))</f>
        <v>10/Nov</v>
      </c>
      <c r="K428" s="34">
        <f>LEFT(J428,2-ISERROR(1*MID(J428,2,1)))*1</f>
        <v>10</v>
      </c>
      <c r="L428" s="34" t="str">
        <f>IF(LEN(I428)=3,I428,LEFT(I428,1)&amp;MID(I428,3,1)&amp;RIGHT(I428,1))</f>
        <v>BIH</v>
      </c>
      <c r="M428" s="42">
        <f>TIMEVALUE(SUBSTITUTE(SUBSTITUTE(F428,"P"," P"),"A"," A"))</f>
        <v>0.31319444444444444</v>
      </c>
      <c r="N428" s="34">
        <f t="shared" si="29"/>
        <v>1</v>
      </c>
      <c r="O428" s="34" t="str">
        <f t="shared" si="30"/>
        <v>BIH1</v>
      </c>
      <c r="P428" s="44">
        <f>INDEX(Workings!$R$14:$R$853,MATCH(O428,Workings!$U$14:$U$853,0))</f>
        <v>0.30833333333333335</v>
      </c>
      <c r="Q428" s="34">
        <f t="shared" si="31"/>
        <v>7</v>
      </c>
      <c r="S428"/>
    </row>
    <row r="429" spans="1:19" ht="15" x14ac:dyDescent="0.25">
      <c r="A429" s="34" t="s">
        <v>991</v>
      </c>
      <c r="B429" s="34" t="e">
        <f>SEARCH("PM",A429)</f>
        <v>#VALUE!</v>
      </c>
      <c r="C429" s="34">
        <f>SEARCH("AM",A429)</f>
        <v>5</v>
      </c>
      <c r="D429" s="34">
        <f>IFERROR(B429,C429)</f>
        <v>5</v>
      </c>
      <c r="E429" s="34" t="str">
        <f>IFERROR(MID(A429,D429-5,1)," ")</f>
        <v xml:space="preserve"> </v>
      </c>
      <c r="F429" s="34" t="str">
        <f>MID(A429,IF(E429="1",D429-5,D429-4),IF(E429="1",7,6))</f>
        <v>7:52AM</v>
      </c>
      <c r="G429" s="34" t="str">
        <f>TRIM(SUBSTITUTE(A429,TEXT(M429,"h:mmAM/PM"),""))</f>
        <v>10-Nov BIH</v>
      </c>
      <c r="H429" s="34" t="b">
        <f>OR(LEFT(G429,1)="Y",LEFT(G429,1)="B",LEFT(G429,1)="R")</f>
        <v>0</v>
      </c>
      <c r="I429" s="34" t="str">
        <f>IF(H429,LEFT(G429,FIND(" ",G429)-1),MID(G429,FIND(" ",G429)+1,9))</f>
        <v>BIH</v>
      </c>
      <c r="J429" s="34" t="str">
        <f>TRIM(SUBSTITUTE(G429,I429,""))</f>
        <v>10-Nov</v>
      </c>
      <c r="K429" s="34">
        <f>LEFT(J429,2-ISERROR(1*MID(J429,2,1)))*1</f>
        <v>10</v>
      </c>
      <c r="L429" s="34" t="str">
        <f>IF(LEN(I429)=3,I429,LEFT(I429,1)&amp;MID(I429,3,1)&amp;RIGHT(I429,1))</f>
        <v>BIH</v>
      </c>
      <c r="M429" s="42">
        <f>TIMEVALUE(SUBSTITUTE(SUBSTITUTE(F429,"P"," P"),"A"," A"))</f>
        <v>0.32777777777777778</v>
      </c>
      <c r="N429" s="34">
        <f t="shared" si="29"/>
        <v>2</v>
      </c>
      <c r="O429" s="34" t="str">
        <f t="shared" si="30"/>
        <v>BIH2</v>
      </c>
      <c r="P429" s="44">
        <f>INDEX(Workings!$R$14:$R$853,MATCH(O429,Workings!$U$14:$U$853,0))</f>
        <v>0.32222222222222224</v>
      </c>
      <c r="Q429" s="34">
        <f t="shared" si="31"/>
        <v>8</v>
      </c>
      <c r="S429"/>
    </row>
    <row r="430" spans="1:19" ht="15" x14ac:dyDescent="0.25">
      <c r="A430" s="34" t="s">
        <v>1701</v>
      </c>
      <c r="B430" s="34" t="e">
        <f>SEARCH("PM",A430)</f>
        <v>#VALUE!</v>
      </c>
      <c r="C430" s="34">
        <f>SEARCH("AM",A430)</f>
        <v>5</v>
      </c>
      <c r="D430" s="34">
        <f>IFERROR(B430,C430)</f>
        <v>5</v>
      </c>
      <c r="E430" s="34" t="str">
        <f>IFERROR(MID(A430,D430-5,1)," ")</f>
        <v xml:space="preserve"> </v>
      </c>
      <c r="F430" s="34" t="str">
        <f>MID(A430,IF(E430="1",D430-5,D430-4),IF(E430="1",7,6))</f>
        <v>8:15AM</v>
      </c>
      <c r="G430" s="34" t="str">
        <f>TRIM(SUBSTITUTE(A430,TEXT(M430,"h:mmAM/PM"),""))</f>
        <v>B:I:H 10/Nov</v>
      </c>
      <c r="H430" s="34" t="b">
        <f>OR(LEFT(G430,1)="Y",LEFT(G430,1)="B",LEFT(G430,1)="R")</f>
        <v>1</v>
      </c>
      <c r="I430" s="34" t="str">
        <f>IF(H430,LEFT(G430,FIND(" ",G430)-1),MID(G430,FIND(" ",G430)+1,9))</f>
        <v>B:I:H</v>
      </c>
      <c r="J430" s="34" t="str">
        <f>TRIM(SUBSTITUTE(G430,I430,""))</f>
        <v>10/Nov</v>
      </c>
      <c r="K430" s="34">
        <f>LEFT(J430,2-ISERROR(1*MID(J430,2,1)))*1</f>
        <v>10</v>
      </c>
      <c r="L430" s="34" t="str">
        <f>IF(LEN(I430)=3,I430,LEFT(I430,1)&amp;MID(I430,3,1)&amp;RIGHT(I430,1))</f>
        <v>BIH</v>
      </c>
      <c r="M430" s="42">
        <f>TIMEVALUE(SUBSTITUTE(SUBSTITUTE(F430,"P"," P"),"A"," A"))</f>
        <v>0.34375</v>
      </c>
      <c r="N430" s="34">
        <f t="shared" si="29"/>
        <v>3</v>
      </c>
      <c r="O430" s="34" t="str">
        <f t="shared" si="30"/>
        <v>BIH3</v>
      </c>
      <c r="P430" s="44">
        <f>INDEX(Workings!$R$14:$R$853,MATCH(O430,Workings!$U$14:$U$853,0))</f>
        <v>0.33611111111111114</v>
      </c>
      <c r="Q430" s="34">
        <f t="shared" si="31"/>
        <v>11</v>
      </c>
      <c r="S430"/>
    </row>
    <row r="431" spans="1:19" ht="15" x14ac:dyDescent="0.25">
      <c r="A431" s="34" t="s">
        <v>518</v>
      </c>
      <c r="B431" s="34" t="e">
        <f>SEARCH("PM",A431)</f>
        <v>#VALUE!</v>
      </c>
      <c r="C431" s="34">
        <f>SEARCH("AM",A431)</f>
        <v>18</v>
      </c>
      <c r="D431" s="34">
        <f>IFERROR(B431,C431)</f>
        <v>18</v>
      </c>
      <c r="E431" s="34" t="str">
        <f>IFERROR(MID(A431,D431-5,1)," ")</f>
        <v xml:space="preserve"> </v>
      </c>
      <c r="F431" s="34" t="str">
        <f>MID(A431,IF(E431="1",D431-5,D431-4),IF(E431="1",7,6))</f>
        <v>8:29AM</v>
      </c>
      <c r="G431" s="34" t="str">
        <f>TRIM(SUBSTITUTE(A431,TEXT(M431,"h:mmAM/PM"),""))</f>
        <v>B/I/H 10/Nov</v>
      </c>
      <c r="H431" s="34" t="b">
        <f>OR(LEFT(G431,1)="Y",LEFT(G431,1)="B",LEFT(G431,1)="R")</f>
        <v>1</v>
      </c>
      <c r="I431" s="34" t="str">
        <f>IF(H431,LEFT(G431,FIND(" ",G431)-1),MID(G431,FIND(" ",G431)+1,9))</f>
        <v>B/I/H</v>
      </c>
      <c r="J431" s="34" t="str">
        <f>TRIM(SUBSTITUTE(G431,I431,""))</f>
        <v>10/Nov</v>
      </c>
      <c r="K431" s="34">
        <f>LEFT(J431,2-ISERROR(1*MID(J431,2,1)))*1</f>
        <v>10</v>
      </c>
      <c r="L431" s="34" t="str">
        <f>IF(LEN(I431)=3,I431,LEFT(I431,1)&amp;MID(I431,3,1)&amp;RIGHT(I431,1))</f>
        <v>BIH</v>
      </c>
      <c r="M431" s="42">
        <f>TIMEVALUE(SUBSTITUTE(SUBSTITUTE(F431,"P"," P"),"A"," A"))</f>
        <v>0.35347222222222219</v>
      </c>
      <c r="N431" s="34">
        <f t="shared" si="29"/>
        <v>4</v>
      </c>
      <c r="O431" s="34" t="str">
        <f t="shared" si="30"/>
        <v>BIH4</v>
      </c>
      <c r="P431" s="44">
        <f>INDEX(Workings!$R$14:$R$853,MATCH(O431,Workings!$U$14:$U$853,0))</f>
        <v>0.35000000000000003</v>
      </c>
      <c r="Q431" s="34">
        <f t="shared" si="31"/>
        <v>5</v>
      </c>
      <c r="S431"/>
    </row>
    <row r="432" spans="1:19" ht="15" x14ac:dyDescent="0.25">
      <c r="A432" s="34" t="s">
        <v>1543</v>
      </c>
      <c r="B432" s="34" t="e">
        <f>SEARCH("PM",A432)</f>
        <v>#VALUE!</v>
      </c>
      <c r="C432" s="34">
        <f>SEARCH("AM",A432)</f>
        <v>12</v>
      </c>
      <c r="D432" s="34">
        <f>IFERROR(B432,C432)</f>
        <v>12</v>
      </c>
      <c r="E432" s="34" t="str">
        <f>IFERROR(MID(A432,D432-5,1)," ")</f>
        <v xml:space="preserve"> </v>
      </c>
      <c r="F432" s="34" t="str">
        <f>MID(A432,IF(E432="1",D432-5,D432-4),IF(E432="1",7,6))</f>
        <v>8:39AM</v>
      </c>
      <c r="G432" s="34" t="str">
        <f>TRIM(SUBSTITUTE(A432,TEXT(M432,"h:mmAM/PM"),""))</f>
        <v>10/Nov B/I/H</v>
      </c>
      <c r="H432" s="34" t="b">
        <f>OR(LEFT(G432,1)="Y",LEFT(G432,1)="B",LEFT(G432,1)="R")</f>
        <v>0</v>
      </c>
      <c r="I432" s="34" t="str">
        <f>IF(H432,LEFT(G432,FIND(" ",G432)-1),MID(G432,FIND(" ",G432)+1,9))</f>
        <v>B/I/H</v>
      </c>
      <c r="J432" s="34" t="str">
        <f>TRIM(SUBSTITUTE(G432,I432,""))</f>
        <v>10/Nov</v>
      </c>
      <c r="K432" s="34">
        <f>LEFT(J432,2-ISERROR(1*MID(J432,2,1)))*1</f>
        <v>10</v>
      </c>
      <c r="L432" s="34" t="str">
        <f>IF(LEN(I432)=3,I432,LEFT(I432,1)&amp;MID(I432,3,1)&amp;RIGHT(I432,1))</f>
        <v>BIH</v>
      </c>
      <c r="M432" s="42">
        <f>TIMEVALUE(SUBSTITUTE(SUBSTITUTE(F432,"P"," P"),"A"," A"))</f>
        <v>0.36041666666666666</v>
      </c>
      <c r="N432" s="34">
        <f t="shared" si="29"/>
        <v>5</v>
      </c>
      <c r="O432" s="34" t="str">
        <f t="shared" si="30"/>
        <v>BIH5</v>
      </c>
      <c r="P432" s="44">
        <f>INDEX(Workings!$R$14:$R$853,MATCH(O432,Workings!$U$14:$U$853,0))</f>
        <v>0.36388888888888893</v>
      </c>
      <c r="Q432" s="34">
        <f t="shared" si="31"/>
        <v>-5</v>
      </c>
      <c r="S432"/>
    </row>
    <row r="433" spans="1:19" ht="15" x14ac:dyDescent="0.25">
      <c r="A433" s="34" t="s">
        <v>3865</v>
      </c>
      <c r="B433" s="34" t="e">
        <f>SEARCH("PM",A433)</f>
        <v>#VALUE!</v>
      </c>
      <c r="C433" s="34">
        <f>SEARCH("AM",A433)</f>
        <v>16</v>
      </c>
      <c r="D433" s="34">
        <f>IFERROR(B433,C433)</f>
        <v>16</v>
      </c>
      <c r="E433" s="34" t="str">
        <f>IFERROR(MID(A433,D433-5,1)," ")</f>
        <v xml:space="preserve"> </v>
      </c>
      <c r="F433" s="34" t="str">
        <f>MID(A433,IF(E433="1",D433-5,D433-4),IF(E433="1",7,6))</f>
        <v>9:02AM</v>
      </c>
      <c r="G433" s="34" t="str">
        <f>TRIM(SUBSTITUTE(A433,TEXT(M433,"h:mmAM/PM"),""))</f>
        <v>10-Nov BIH</v>
      </c>
      <c r="H433" s="34" t="b">
        <f>OR(LEFT(G433,1)="Y",LEFT(G433,1)="B",LEFT(G433,1)="R")</f>
        <v>0</v>
      </c>
      <c r="I433" s="34" t="str">
        <f>IF(H433,LEFT(G433,FIND(" ",G433)-1),MID(G433,FIND(" ",G433)+1,9))</f>
        <v>BIH</v>
      </c>
      <c r="J433" s="34" t="str">
        <f>TRIM(SUBSTITUTE(G433,I433,""))</f>
        <v>10-Nov</v>
      </c>
      <c r="K433" s="34">
        <f>LEFT(J433,2-ISERROR(1*MID(J433,2,1)))*1</f>
        <v>10</v>
      </c>
      <c r="L433" s="34" t="str">
        <f>IF(LEN(I433)=3,I433,LEFT(I433,1)&amp;MID(I433,3,1)&amp;RIGHT(I433,1))</f>
        <v>BIH</v>
      </c>
      <c r="M433" s="42">
        <f>TIMEVALUE(SUBSTITUTE(SUBSTITUTE(F433,"P"," P"),"A"," A"))</f>
        <v>0.37638888888888888</v>
      </c>
      <c r="N433" s="34">
        <f t="shared" si="29"/>
        <v>6</v>
      </c>
      <c r="O433" s="34" t="str">
        <f t="shared" si="30"/>
        <v>BIH6</v>
      </c>
      <c r="P433" s="44">
        <f>INDEX(Workings!$R$14:$R$853,MATCH(O433,Workings!$U$14:$U$853,0))</f>
        <v>0.37777777777777782</v>
      </c>
      <c r="Q433" s="34">
        <f t="shared" si="31"/>
        <v>-2</v>
      </c>
      <c r="S433"/>
    </row>
    <row r="434" spans="1:19" ht="15" x14ac:dyDescent="0.25">
      <c r="A434" s="34" t="s">
        <v>535</v>
      </c>
      <c r="B434" s="34" t="e">
        <f>SEARCH("PM",A434)</f>
        <v>#VALUE!</v>
      </c>
      <c r="C434" s="34">
        <f>SEARCH("AM",A434)</f>
        <v>18</v>
      </c>
      <c r="D434" s="34">
        <f>IFERROR(B434,C434)</f>
        <v>18</v>
      </c>
      <c r="E434" s="34" t="str">
        <f>IFERROR(MID(A434,D434-5,1)," ")</f>
        <v xml:space="preserve"> </v>
      </c>
      <c r="F434" s="34" t="str">
        <f>MID(A434,IF(E434="1",D434-5,D434-4),IF(E434="1",7,6))</f>
        <v>9:23AM</v>
      </c>
      <c r="G434" s="34" t="str">
        <f>TRIM(SUBSTITUTE(A434,TEXT(M434,"h:mmAM/PM"),""))</f>
        <v>10/Nov B-I-H</v>
      </c>
      <c r="H434" s="34" t="b">
        <f>OR(LEFT(G434,1)="Y",LEFT(G434,1)="B",LEFT(G434,1)="R")</f>
        <v>0</v>
      </c>
      <c r="I434" s="34" t="str">
        <f>IF(H434,LEFT(G434,FIND(" ",G434)-1),MID(G434,FIND(" ",G434)+1,9))</f>
        <v>B-I-H</v>
      </c>
      <c r="J434" s="34" t="str">
        <f>TRIM(SUBSTITUTE(G434,I434,""))</f>
        <v>10/Nov</v>
      </c>
      <c r="K434" s="34">
        <f>LEFT(J434,2-ISERROR(1*MID(J434,2,1)))*1</f>
        <v>10</v>
      </c>
      <c r="L434" s="34" t="str">
        <f>IF(LEN(I434)=3,I434,LEFT(I434,1)&amp;MID(I434,3,1)&amp;RIGHT(I434,1))</f>
        <v>BIH</v>
      </c>
      <c r="M434" s="42">
        <f>TIMEVALUE(SUBSTITUTE(SUBSTITUTE(F434,"P"," P"),"A"," A"))</f>
        <v>0.39097222222222222</v>
      </c>
      <c r="N434" s="34">
        <f t="shared" si="29"/>
        <v>7</v>
      </c>
      <c r="O434" s="34" t="str">
        <f t="shared" si="30"/>
        <v>BIH7</v>
      </c>
      <c r="P434" s="44">
        <f>INDEX(Workings!$R$14:$R$853,MATCH(O434,Workings!$U$14:$U$853,0))</f>
        <v>0.39166666666666672</v>
      </c>
      <c r="Q434" s="34">
        <f t="shared" si="31"/>
        <v>-1</v>
      </c>
      <c r="S434"/>
    </row>
    <row r="435" spans="1:19" ht="15" x14ac:dyDescent="0.25">
      <c r="A435" s="34" t="s">
        <v>2440</v>
      </c>
      <c r="B435" s="34" t="e">
        <f>SEARCH("PM",A435)</f>
        <v>#VALUE!</v>
      </c>
      <c r="C435" s="34">
        <f>SEARCH("AM",A435)</f>
        <v>19</v>
      </c>
      <c r="D435" s="34">
        <f>IFERROR(B435,C435)</f>
        <v>19</v>
      </c>
      <c r="E435" s="34" t="str">
        <f>IFERROR(MID(A435,D435-5,1)," ")</f>
        <v>1</v>
      </c>
      <c r="F435" s="34" t="str">
        <f>MID(A435,IF(E435="1",D435-5,D435-4),IF(E435="1",7,6))</f>
        <v>10:03AM</v>
      </c>
      <c r="G435" s="34" t="str">
        <f>TRIM(SUBSTITUTE(A435,TEXT(M435,"h:mmAM/PM"),""))</f>
        <v>B/I/H 10-Nov</v>
      </c>
      <c r="H435" s="34" t="b">
        <f>OR(LEFT(G435,1)="Y",LEFT(G435,1)="B",LEFT(G435,1)="R")</f>
        <v>1</v>
      </c>
      <c r="I435" s="34" t="str">
        <f>IF(H435,LEFT(G435,FIND(" ",G435)-1),MID(G435,FIND(" ",G435)+1,9))</f>
        <v>B/I/H</v>
      </c>
      <c r="J435" s="34" t="str">
        <f>TRIM(SUBSTITUTE(G435,I435,""))</f>
        <v>10-Nov</v>
      </c>
      <c r="K435" s="34">
        <f>LEFT(J435,2-ISERROR(1*MID(J435,2,1)))*1</f>
        <v>10</v>
      </c>
      <c r="L435" s="34" t="str">
        <f>IF(LEN(I435)=3,I435,LEFT(I435,1)&amp;MID(I435,3,1)&amp;RIGHT(I435,1))</f>
        <v>BIH</v>
      </c>
      <c r="M435" s="42">
        <f>TIMEVALUE(SUBSTITUTE(SUBSTITUTE(F435,"P"," P"),"A"," A"))</f>
        <v>0.41875000000000001</v>
      </c>
      <c r="N435" s="34">
        <f t="shared" si="29"/>
        <v>8</v>
      </c>
      <c r="O435" s="34" t="str">
        <f t="shared" si="30"/>
        <v>BIH8</v>
      </c>
      <c r="P435" s="44">
        <f>INDEX(Workings!$R$14:$R$853,MATCH(O435,Workings!$U$14:$U$853,0))</f>
        <v>0.41250000000000003</v>
      </c>
      <c r="Q435" s="34">
        <f t="shared" si="31"/>
        <v>9</v>
      </c>
      <c r="S435"/>
    </row>
    <row r="436" spans="1:19" ht="15" x14ac:dyDescent="0.25">
      <c r="A436" s="34" t="s">
        <v>3770</v>
      </c>
      <c r="B436" s="34" t="e">
        <f>SEARCH("PM",A436)</f>
        <v>#VALUE!</v>
      </c>
      <c r="C436" s="34">
        <f>SEARCH("AM",A436)</f>
        <v>19</v>
      </c>
      <c r="D436" s="34">
        <f>IFERROR(B436,C436)</f>
        <v>19</v>
      </c>
      <c r="E436" s="34" t="str">
        <f>IFERROR(MID(A436,D436-5,1)," ")</f>
        <v>1</v>
      </c>
      <c r="F436" s="34" t="str">
        <f>MID(A436,IF(E436="1",D436-5,D436-4),IF(E436="1",7,6))</f>
        <v>10:23AM</v>
      </c>
      <c r="G436" s="34" t="str">
        <f>TRIM(SUBSTITUTE(A436,TEXT(M436,"h:mmAM/PM"),""))</f>
        <v>10/Nov B-I-H</v>
      </c>
      <c r="H436" s="34" t="b">
        <f>OR(LEFT(G436,1)="Y",LEFT(G436,1)="B",LEFT(G436,1)="R")</f>
        <v>0</v>
      </c>
      <c r="I436" s="34" t="str">
        <f>IF(H436,LEFT(G436,FIND(" ",G436)-1),MID(G436,FIND(" ",G436)+1,9))</f>
        <v>B-I-H</v>
      </c>
      <c r="J436" s="34" t="str">
        <f>TRIM(SUBSTITUTE(G436,I436,""))</f>
        <v>10/Nov</v>
      </c>
      <c r="K436" s="34">
        <f>LEFT(J436,2-ISERROR(1*MID(J436,2,1)))*1</f>
        <v>10</v>
      </c>
      <c r="L436" s="34" t="str">
        <f>IF(LEN(I436)=3,I436,LEFT(I436,1)&amp;MID(I436,3,1)&amp;RIGHT(I436,1))</f>
        <v>BIH</v>
      </c>
      <c r="M436" s="42">
        <f>TIMEVALUE(SUBSTITUTE(SUBSTITUTE(F436,"P"," P"),"A"," A"))</f>
        <v>0.43263888888888885</v>
      </c>
      <c r="N436" s="34">
        <f t="shared" si="29"/>
        <v>9</v>
      </c>
      <c r="O436" s="34" t="str">
        <f t="shared" si="30"/>
        <v>BIH9</v>
      </c>
      <c r="P436" s="44">
        <f>INDEX(Workings!$R$14:$R$853,MATCH(O436,Workings!$U$14:$U$853,0))</f>
        <v>0.43333333333333335</v>
      </c>
      <c r="Q436" s="34">
        <f t="shared" si="31"/>
        <v>-1</v>
      </c>
      <c r="S436"/>
    </row>
    <row r="437" spans="1:19" ht="15" x14ac:dyDescent="0.25">
      <c r="A437" s="34" t="s">
        <v>3114</v>
      </c>
      <c r="B437" s="34" t="e">
        <f>SEARCH("PM",A437)</f>
        <v>#VALUE!</v>
      </c>
      <c r="C437" s="34">
        <f>SEARCH("AM",A437)</f>
        <v>6</v>
      </c>
      <c r="D437" s="34">
        <f>IFERROR(B437,C437)</f>
        <v>6</v>
      </c>
      <c r="E437" s="34" t="str">
        <f>IFERROR(MID(A437,D437-5,1)," ")</f>
        <v>1</v>
      </c>
      <c r="F437" s="34" t="str">
        <f>MID(A437,IF(E437="1",D437-5,D437-4),IF(E437="1",7,6))</f>
        <v>10:47AM</v>
      </c>
      <c r="G437" s="34" t="str">
        <f>TRIM(SUBSTITUTE(A437,TEXT(M437,"h:mmAM/PM"),""))</f>
        <v>BIH 10-Nov</v>
      </c>
      <c r="H437" s="34" t="b">
        <f>OR(LEFT(G437,1)="Y",LEFT(G437,1)="B",LEFT(G437,1)="R")</f>
        <v>1</v>
      </c>
      <c r="I437" s="34" t="str">
        <f>IF(H437,LEFT(G437,FIND(" ",G437)-1),MID(G437,FIND(" ",G437)+1,9))</f>
        <v>BIH</v>
      </c>
      <c r="J437" s="34" t="str">
        <f>TRIM(SUBSTITUTE(G437,I437,""))</f>
        <v>10-Nov</v>
      </c>
      <c r="K437" s="34">
        <f>LEFT(J437,2-ISERROR(1*MID(J437,2,1)))*1</f>
        <v>10</v>
      </c>
      <c r="L437" s="34" t="str">
        <f>IF(LEN(I437)=3,I437,LEFT(I437,1)&amp;MID(I437,3,1)&amp;RIGHT(I437,1))</f>
        <v>BIH</v>
      </c>
      <c r="M437" s="42">
        <f>TIMEVALUE(SUBSTITUTE(SUBSTITUTE(F437,"P"," P"),"A"," A"))</f>
        <v>0.44930555555555557</v>
      </c>
      <c r="N437" s="34">
        <f t="shared" si="29"/>
        <v>10</v>
      </c>
      <c r="O437" s="34" t="str">
        <f t="shared" si="30"/>
        <v>BIH10</v>
      </c>
      <c r="P437" s="44">
        <f>INDEX(Workings!$R$14:$R$853,MATCH(O437,Workings!$U$14:$U$853,0))</f>
        <v>0.45416666666666666</v>
      </c>
      <c r="Q437" s="34">
        <f t="shared" si="31"/>
        <v>-7</v>
      </c>
      <c r="S437"/>
    </row>
    <row r="438" spans="1:19" ht="15" x14ac:dyDescent="0.25">
      <c r="A438" s="34" t="s">
        <v>1020</v>
      </c>
      <c r="B438" s="34" t="e">
        <f>SEARCH("PM",A438)</f>
        <v>#VALUE!</v>
      </c>
      <c r="C438" s="34">
        <f>SEARCH("AM",A438)</f>
        <v>6</v>
      </c>
      <c r="D438" s="34">
        <f>IFERROR(B438,C438)</f>
        <v>6</v>
      </c>
      <c r="E438" s="34" t="str">
        <f>IFERROR(MID(A438,D438-5,1)," ")</f>
        <v>1</v>
      </c>
      <c r="F438" s="34" t="str">
        <f>MID(A438,IF(E438="1",D438-5,D438-4),IF(E438="1",7,6))</f>
        <v>11:27AM</v>
      </c>
      <c r="G438" s="34" t="str">
        <f>TRIM(SUBSTITUTE(A438,TEXT(M438,"h:mmAM/PM"),""))</f>
        <v>10-Nov BIH</v>
      </c>
      <c r="H438" s="34" t="b">
        <f>OR(LEFT(G438,1)="Y",LEFT(G438,1)="B",LEFT(G438,1)="R")</f>
        <v>0</v>
      </c>
      <c r="I438" s="34" t="str">
        <f>IF(H438,LEFT(G438,FIND(" ",G438)-1),MID(G438,FIND(" ",G438)+1,9))</f>
        <v>BIH</v>
      </c>
      <c r="J438" s="34" t="str">
        <f>TRIM(SUBSTITUTE(G438,I438,""))</f>
        <v>10-Nov</v>
      </c>
      <c r="K438" s="34">
        <f>LEFT(J438,2-ISERROR(1*MID(J438,2,1)))*1</f>
        <v>10</v>
      </c>
      <c r="L438" s="34" t="str">
        <f>IF(LEN(I438)=3,I438,LEFT(I438,1)&amp;MID(I438,3,1)&amp;RIGHT(I438,1))</f>
        <v>BIH</v>
      </c>
      <c r="M438" s="42">
        <f>TIMEVALUE(SUBSTITUTE(SUBSTITUTE(F438,"P"," P"),"A"," A"))</f>
        <v>0.4770833333333333</v>
      </c>
      <c r="N438" s="34">
        <f t="shared" si="29"/>
        <v>11</v>
      </c>
      <c r="O438" s="34" t="str">
        <f t="shared" si="30"/>
        <v>BIH11</v>
      </c>
      <c r="P438" s="44">
        <f>INDEX(Workings!$R$14:$R$853,MATCH(O438,Workings!$U$14:$U$853,0))</f>
        <v>0.47499999999999998</v>
      </c>
      <c r="Q438" s="34">
        <f t="shared" si="31"/>
        <v>3</v>
      </c>
      <c r="S438"/>
    </row>
    <row r="439" spans="1:19" ht="15" x14ac:dyDescent="0.25">
      <c r="A439" s="34" t="s">
        <v>3658</v>
      </c>
      <c r="B439" s="34" t="e">
        <f>SEARCH("PM",A439)</f>
        <v>#VALUE!</v>
      </c>
      <c r="C439" s="34">
        <f>SEARCH("AM",A439)</f>
        <v>6</v>
      </c>
      <c r="D439" s="34">
        <f>IFERROR(B439,C439)</f>
        <v>6</v>
      </c>
      <c r="E439" s="34" t="str">
        <f>IFERROR(MID(A439,D439-5,1)," ")</f>
        <v>1</v>
      </c>
      <c r="F439" s="34" t="str">
        <f>MID(A439,IF(E439="1",D439-5,D439-4),IF(E439="1",7,6))</f>
        <v>11:58AM</v>
      </c>
      <c r="G439" s="34" t="str">
        <f>TRIM(SUBSTITUTE(A439,TEXT(M439,"h:mmAM/PM"),""))</f>
        <v>10-Nov BIH</v>
      </c>
      <c r="H439" s="34" t="b">
        <f>OR(LEFT(G439,1)="Y",LEFT(G439,1)="B",LEFT(G439,1)="R")</f>
        <v>0</v>
      </c>
      <c r="I439" s="34" t="str">
        <f>IF(H439,LEFT(G439,FIND(" ",G439)-1),MID(G439,FIND(" ",G439)+1,9))</f>
        <v>BIH</v>
      </c>
      <c r="J439" s="34" t="str">
        <f>TRIM(SUBSTITUTE(G439,I439,""))</f>
        <v>10-Nov</v>
      </c>
      <c r="K439" s="34">
        <f>LEFT(J439,2-ISERROR(1*MID(J439,2,1)))*1</f>
        <v>10</v>
      </c>
      <c r="L439" s="34" t="str">
        <f>IF(LEN(I439)=3,I439,LEFT(I439,1)&amp;MID(I439,3,1)&amp;RIGHT(I439,1))</f>
        <v>BIH</v>
      </c>
      <c r="M439" s="42">
        <f>TIMEVALUE(SUBSTITUTE(SUBSTITUTE(F439,"P"," P"),"A"," A"))</f>
        <v>0.49861111111111112</v>
      </c>
      <c r="N439" s="34">
        <f t="shared" si="29"/>
        <v>12</v>
      </c>
      <c r="O439" s="34" t="str">
        <f t="shared" si="30"/>
        <v>BIH12</v>
      </c>
      <c r="P439" s="44">
        <f>INDEX(Workings!$R$14:$R$853,MATCH(O439,Workings!$U$14:$U$853,0))</f>
        <v>0.49583333333333329</v>
      </c>
      <c r="Q439" s="34">
        <f t="shared" si="31"/>
        <v>4</v>
      </c>
      <c r="S439"/>
    </row>
    <row r="440" spans="1:19" ht="15" x14ac:dyDescent="0.25">
      <c r="A440" s="34" t="s">
        <v>4175</v>
      </c>
      <c r="B440" s="34">
        <f>SEARCH("PM",A440)</f>
        <v>6</v>
      </c>
      <c r="C440" s="34" t="e">
        <f>SEARCH("AM",A440)</f>
        <v>#VALUE!</v>
      </c>
      <c r="D440" s="34">
        <f>IFERROR(B440,C440)</f>
        <v>6</v>
      </c>
      <c r="E440" s="34" t="str">
        <f>IFERROR(MID(A440,D440-5,1)," ")</f>
        <v>1</v>
      </c>
      <c r="F440" s="34" t="str">
        <f>MID(A440,IF(E440="1",D440-5,D440-4),IF(E440="1",7,6))</f>
        <v>12:17PM</v>
      </c>
      <c r="G440" s="34" t="str">
        <f>TRIM(SUBSTITUTE(A440,TEXT(M440,"h:mmAM/PM"),""))</f>
        <v>10/Nov B:I:H</v>
      </c>
      <c r="H440" s="34" t="b">
        <f>OR(LEFT(G440,1)="Y",LEFT(G440,1)="B",LEFT(G440,1)="R")</f>
        <v>0</v>
      </c>
      <c r="I440" s="34" t="str">
        <f>IF(H440,LEFT(G440,FIND(" ",G440)-1),MID(G440,FIND(" ",G440)+1,9))</f>
        <v>B:I:H</v>
      </c>
      <c r="J440" s="34" t="str">
        <f>TRIM(SUBSTITUTE(G440,I440,""))</f>
        <v>10/Nov</v>
      </c>
      <c r="K440" s="34">
        <f>LEFT(J440,2-ISERROR(1*MID(J440,2,1)))*1</f>
        <v>10</v>
      </c>
      <c r="L440" s="34" t="str">
        <f>IF(LEN(I440)=3,I440,LEFT(I440,1)&amp;MID(I440,3,1)&amp;RIGHT(I440,1))</f>
        <v>BIH</v>
      </c>
      <c r="M440" s="42">
        <f>TIMEVALUE(SUBSTITUTE(SUBSTITUTE(F440,"P"," P"),"A"," A"))</f>
        <v>0.51180555555555551</v>
      </c>
      <c r="N440" s="34">
        <f t="shared" si="29"/>
        <v>13</v>
      </c>
      <c r="O440" s="34" t="str">
        <f t="shared" si="30"/>
        <v>BIH13</v>
      </c>
      <c r="P440" s="44">
        <f>INDEX(Workings!$R$14:$R$853,MATCH(O440,Workings!$U$14:$U$853,0))</f>
        <v>0.51666666666666661</v>
      </c>
      <c r="Q440" s="34">
        <f t="shared" si="31"/>
        <v>-7</v>
      </c>
      <c r="S440"/>
    </row>
    <row r="441" spans="1:19" ht="15" x14ac:dyDescent="0.25">
      <c r="A441" s="34" t="s">
        <v>560</v>
      </c>
      <c r="B441" s="34">
        <f>SEARCH("PM",A441)</f>
        <v>13</v>
      </c>
      <c r="C441" s="34" t="e">
        <f>SEARCH("AM",A441)</f>
        <v>#VALUE!</v>
      </c>
      <c r="D441" s="34">
        <f>IFERROR(B441,C441)</f>
        <v>13</v>
      </c>
      <c r="E441" s="34" t="str">
        <f>IFERROR(MID(A441,D441-5,1)," ")</f>
        <v>1</v>
      </c>
      <c r="F441" s="34" t="str">
        <f>MID(A441,IF(E441="1",D441-5,D441-4),IF(E441="1",7,6))</f>
        <v>12:56PM</v>
      </c>
      <c r="G441" s="34" t="str">
        <f>TRIM(SUBSTITUTE(A441,TEXT(M441,"h:mmAM/PM"),""))</f>
        <v>10-Nov BIH</v>
      </c>
      <c r="H441" s="34" t="b">
        <f>OR(LEFT(G441,1)="Y",LEFT(G441,1)="B",LEFT(G441,1)="R")</f>
        <v>0</v>
      </c>
      <c r="I441" s="34" t="str">
        <f>IF(H441,LEFT(G441,FIND(" ",G441)-1),MID(G441,FIND(" ",G441)+1,9))</f>
        <v>BIH</v>
      </c>
      <c r="J441" s="34" t="str">
        <f>TRIM(SUBSTITUTE(G441,I441,""))</f>
        <v>10-Nov</v>
      </c>
      <c r="K441" s="34">
        <f>LEFT(J441,2-ISERROR(1*MID(J441,2,1)))*1</f>
        <v>10</v>
      </c>
      <c r="L441" s="34" t="str">
        <f>IF(LEN(I441)=3,I441,LEFT(I441,1)&amp;MID(I441,3,1)&amp;RIGHT(I441,1))</f>
        <v>BIH</v>
      </c>
      <c r="M441" s="42">
        <f>TIMEVALUE(SUBSTITUTE(SUBSTITUTE(F441,"P"," P"),"A"," A"))</f>
        <v>0.53888888888888886</v>
      </c>
      <c r="N441" s="34">
        <f t="shared" si="29"/>
        <v>14</v>
      </c>
      <c r="O441" s="34" t="str">
        <f t="shared" si="30"/>
        <v>BIH14</v>
      </c>
      <c r="P441" s="44">
        <f>INDEX(Workings!$R$14:$R$853,MATCH(O441,Workings!$U$14:$U$853,0))</f>
        <v>0.53749999999999998</v>
      </c>
      <c r="Q441" s="34">
        <f t="shared" si="31"/>
        <v>2</v>
      </c>
      <c r="S441"/>
    </row>
    <row r="442" spans="1:19" ht="15" x14ac:dyDescent="0.25">
      <c r="A442" s="34" t="s">
        <v>4155</v>
      </c>
      <c r="B442" s="34">
        <f>SEARCH("PM",A442)</f>
        <v>12</v>
      </c>
      <c r="C442" s="34" t="e">
        <f>SEARCH("AM",A442)</f>
        <v>#VALUE!</v>
      </c>
      <c r="D442" s="34">
        <f>IFERROR(B442,C442)</f>
        <v>12</v>
      </c>
      <c r="E442" s="34" t="str">
        <f>IFERROR(MID(A442,D442-5,1)," ")</f>
        <v xml:space="preserve"> </v>
      </c>
      <c r="F442" s="34" t="str">
        <f>MID(A442,IF(E442="1",D442-5,D442-4),IF(E442="1",7,6))</f>
        <v>1:22PM</v>
      </c>
      <c r="G442" s="34" t="str">
        <f>TRIM(SUBSTITUTE(A442,TEXT(M442,"h:mmAM/PM"),""))</f>
        <v>10-Nov BIH</v>
      </c>
      <c r="H442" s="34" t="b">
        <f>OR(LEFT(G442,1)="Y",LEFT(G442,1)="B",LEFT(G442,1)="R")</f>
        <v>0</v>
      </c>
      <c r="I442" s="34" t="str">
        <f>IF(H442,LEFT(G442,FIND(" ",G442)-1),MID(G442,FIND(" ",G442)+1,9))</f>
        <v>BIH</v>
      </c>
      <c r="J442" s="34" t="str">
        <f>TRIM(SUBSTITUTE(G442,I442,""))</f>
        <v>10-Nov</v>
      </c>
      <c r="K442" s="34">
        <f>LEFT(J442,2-ISERROR(1*MID(J442,2,1)))*1</f>
        <v>10</v>
      </c>
      <c r="L442" s="34" t="str">
        <f>IF(LEN(I442)=3,I442,LEFT(I442,1)&amp;MID(I442,3,1)&amp;RIGHT(I442,1))</f>
        <v>BIH</v>
      </c>
      <c r="M442" s="42">
        <f>TIMEVALUE(SUBSTITUTE(SUBSTITUTE(F442,"P"," P"),"A"," A"))</f>
        <v>0.55694444444444446</v>
      </c>
      <c r="N442" s="34">
        <f t="shared" si="29"/>
        <v>15</v>
      </c>
      <c r="O442" s="34" t="str">
        <f t="shared" si="30"/>
        <v>BIH15</v>
      </c>
      <c r="P442" s="44">
        <f>INDEX(Workings!$R$14:$R$853,MATCH(O442,Workings!$U$14:$U$853,0))</f>
        <v>0.55833333333333335</v>
      </c>
      <c r="Q442" s="34">
        <f t="shared" si="31"/>
        <v>-2</v>
      </c>
      <c r="S442"/>
    </row>
    <row r="443" spans="1:19" ht="15" x14ac:dyDescent="0.25">
      <c r="A443" s="34" t="s">
        <v>4002</v>
      </c>
      <c r="B443" s="34">
        <f>SEARCH("PM",A443)</f>
        <v>18</v>
      </c>
      <c r="C443" s="34" t="e">
        <f>SEARCH("AM",A443)</f>
        <v>#VALUE!</v>
      </c>
      <c r="D443" s="34">
        <f>IFERROR(B443,C443)</f>
        <v>18</v>
      </c>
      <c r="E443" s="34" t="str">
        <f>IFERROR(MID(A443,D443-5,1)," ")</f>
        <v xml:space="preserve"> </v>
      </c>
      <c r="F443" s="34" t="str">
        <f>MID(A443,IF(E443="1",D443-5,D443-4),IF(E443="1",7,6))</f>
        <v>1:58PM</v>
      </c>
      <c r="G443" s="34" t="str">
        <f>TRIM(SUBSTITUTE(A443,TEXT(M443,"h:mmAM/PM"),""))</f>
        <v>B:I:H 10/Nov</v>
      </c>
      <c r="H443" s="34" t="b">
        <f>OR(LEFT(G443,1)="Y",LEFT(G443,1)="B",LEFT(G443,1)="R")</f>
        <v>1</v>
      </c>
      <c r="I443" s="34" t="str">
        <f>IF(H443,LEFT(G443,FIND(" ",G443)-1),MID(G443,FIND(" ",G443)+1,9))</f>
        <v>B:I:H</v>
      </c>
      <c r="J443" s="34" t="str">
        <f>TRIM(SUBSTITUTE(G443,I443,""))</f>
        <v>10/Nov</v>
      </c>
      <c r="K443" s="34">
        <f>LEFT(J443,2-ISERROR(1*MID(J443,2,1)))*1</f>
        <v>10</v>
      </c>
      <c r="L443" s="34" t="str">
        <f>IF(LEN(I443)=3,I443,LEFT(I443,1)&amp;MID(I443,3,1)&amp;RIGHT(I443,1))</f>
        <v>BIH</v>
      </c>
      <c r="M443" s="42">
        <f>TIMEVALUE(SUBSTITUTE(SUBSTITUTE(F443,"P"," P"),"A"," A"))</f>
        <v>0.58194444444444449</v>
      </c>
      <c r="N443" s="34">
        <f t="shared" si="29"/>
        <v>16</v>
      </c>
      <c r="O443" s="34" t="str">
        <f t="shared" si="30"/>
        <v>BIH16</v>
      </c>
      <c r="P443" s="44">
        <f>INDEX(Workings!$R$14:$R$853,MATCH(O443,Workings!$U$14:$U$853,0))</f>
        <v>0.57916666666666672</v>
      </c>
      <c r="Q443" s="34">
        <f t="shared" si="31"/>
        <v>4</v>
      </c>
      <c r="S443"/>
    </row>
    <row r="444" spans="1:19" ht="15" x14ac:dyDescent="0.25">
      <c r="A444" s="34" t="s">
        <v>1602</v>
      </c>
      <c r="B444" s="34">
        <f>SEARCH("PM",A444)</f>
        <v>11</v>
      </c>
      <c r="C444" s="34" t="e">
        <f>SEARCH("AM",A444)</f>
        <v>#VALUE!</v>
      </c>
      <c r="D444" s="34">
        <f>IFERROR(B444,C444)</f>
        <v>11</v>
      </c>
      <c r="E444" s="34" t="str">
        <f>IFERROR(MID(A444,D444-5,1)," ")</f>
        <v xml:space="preserve"> </v>
      </c>
      <c r="F444" s="34" t="str">
        <f>MID(A444,IF(E444="1",D444-5,D444-4),IF(E444="1",7,6))</f>
        <v>2:25PM</v>
      </c>
      <c r="G444" s="34" t="str">
        <f>TRIM(SUBSTITUTE(A444,TEXT(M444,"h:mmAM/PM"),""))</f>
        <v>B-I-H 10-Nov</v>
      </c>
      <c r="H444" s="34" t="b">
        <f>OR(LEFT(G444,1)="Y",LEFT(G444,1)="B",LEFT(G444,1)="R")</f>
        <v>1</v>
      </c>
      <c r="I444" s="34" t="str">
        <f>IF(H444,LEFT(G444,FIND(" ",G444)-1),MID(G444,FIND(" ",G444)+1,9))</f>
        <v>B-I-H</v>
      </c>
      <c r="J444" s="34" t="str">
        <f>TRIM(SUBSTITUTE(G444,I444,""))</f>
        <v>10-Nov</v>
      </c>
      <c r="K444" s="34">
        <f>LEFT(J444,2-ISERROR(1*MID(J444,2,1)))*1</f>
        <v>10</v>
      </c>
      <c r="L444" s="34" t="str">
        <f>IF(LEN(I444)=3,I444,LEFT(I444,1)&amp;MID(I444,3,1)&amp;RIGHT(I444,1))</f>
        <v>BIH</v>
      </c>
      <c r="M444" s="42">
        <f>TIMEVALUE(SUBSTITUTE(SUBSTITUTE(F444,"P"," P"),"A"," A"))</f>
        <v>0.60069444444444442</v>
      </c>
      <c r="N444" s="34">
        <f t="shared" si="29"/>
        <v>17</v>
      </c>
      <c r="O444" s="34" t="str">
        <f t="shared" si="30"/>
        <v>BIH17</v>
      </c>
      <c r="P444" s="44">
        <f>INDEX(Workings!$R$14:$R$853,MATCH(O444,Workings!$U$14:$U$853,0))</f>
        <v>0.60000000000000009</v>
      </c>
      <c r="Q444" s="34">
        <f t="shared" si="31"/>
        <v>1</v>
      </c>
      <c r="S444"/>
    </row>
    <row r="445" spans="1:19" ht="15" x14ac:dyDescent="0.25">
      <c r="A445" s="34" t="s">
        <v>4166</v>
      </c>
      <c r="B445" s="34">
        <f>SEARCH("PM",A445)</f>
        <v>16</v>
      </c>
      <c r="C445" s="34" t="e">
        <f>SEARCH("AM",A445)</f>
        <v>#VALUE!</v>
      </c>
      <c r="D445" s="34">
        <f>IFERROR(B445,C445)</f>
        <v>16</v>
      </c>
      <c r="E445" s="34" t="str">
        <f>IFERROR(MID(A445,D445-5,1)," ")</f>
        <v xml:space="preserve"> </v>
      </c>
      <c r="F445" s="34" t="str">
        <f>MID(A445,IF(E445="1",D445-5,D445-4),IF(E445="1",7,6))</f>
        <v>2:52PM</v>
      </c>
      <c r="G445" s="34" t="str">
        <f>TRIM(SUBSTITUTE(A445,TEXT(M445,"h:mmAM/PM"),""))</f>
        <v>10-Nov BIH</v>
      </c>
      <c r="H445" s="34" t="b">
        <f>OR(LEFT(G445,1)="Y",LEFT(G445,1)="B",LEFT(G445,1)="R")</f>
        <v>0</v>
      </c>
      <c r="I445" s="34" t="str">
        <f>IF(H445,LEFT(G445,FIND(" ",G445)-1),MID(G445,FIND(" ",G445)+1,9))</f>
        <v>BIH</v>
      </c>
      <c r="J445" s="34" t="str">
        <f>TRIM(SUBSTITUTE(G445,I445,""))</f>
        <v>10-Nov</v>
      </c>
      <c r="K445" s="34">
        <f>LEFT(J445,2-ISERROR(1*MID(J445,2,1)))*1</f>
        <v>10</v>
      </c>
      <c r="L445" s="34" t="str">
        <f>IF(LEN(I445)=3,I445,LEFT(I445,1)&amp;MID(I445,3,1)&amp;RIGHT(I445,1))</f>
        <v>BIH</v>
      </c>
      <c r="M445" s="42">
        <f>TIMEVALUE(SUBSTITUTE(SUBSTITUTE(F445,"P"," P"),"A"," A"))</f>
        <v>0.61944444444444446</v>
      </c>
      <c r="N445" s="34">
        <f t="shared" si="29"/>
        <v>18</v>
      </c>
      <c r="O445" s="34" t="str">
        <f t="shared" si="30"/>
        <v>BIH18</v>
      </c>
      <c r="P445" s="44">
        <f>INDEX(Workings!$R$14:$R$853,MATCH(O445,Workings!$U$14:$U$853,0))</f>
        <v>0.62083333333333346</v>
      </c>
      <c r="Q445" s="34">
        <f t="shared" si="31"/>
        <v>-2</v>
      </c>
      <c r="S445"/>
    </row>
    <row r="446" spans="1:19" ht="15" x14ac:dyDescent="0.25">
      <c r="A446" s="34" t="s">
        <v>4035</v>
      </c>
      <c r="B446" s="34">
        <f>SEARCH("PM",A446)</f>
        <v>18</v>
      </c>
      <c r="C446" s="34" t="e">
        <f>SEARCH("AM",A446)</f>
        <v>#VALUE!</v>
      </c>
      <c r="D446" s="34">
        <f>IFERROR(B446,C446)</f>
        <v>18</v>
      </c>
      <c r="E446" s="34" t="str">
        <f>IFERROR(MID(A446,D446-5,1)," ")</f>
        <v xml:space="preserve"> </v>
      </c>
      <c r="F446" s="34" t="str">
        <f>MID(A446,IF(E446="1",D446-5,D446-4),IF(E446="1",7,6))</f>
        <v>3:33PM</v>
      </c>
      <c r="G446" s="34" t="str">
        <f>TRIM(SUBSTITUTE(A446,TEXT(M446,"h:mmAM/PM"),""))</f>
        <v>10/Nov B:I:H</v>
      </c>
      <c r="H446" s="34" t="b">
        <f>OR(LEFT(G446,1)="Y",LEFT(G446,1)="B",LEFT(G446,1)="R")</f>
        <v>0</v>
      </c>
      <c r="I446" s="34" t="str">
        <f>IF(H446,LEFT(G446,FIND(" ",G446)-1),MID(G446,FIND(" ",G446)+1,9))</f>
        <v>B:I:H</v>
      </c>
      <c r="J446" s="34" t="str">
        <f>TRIM(SUBSTITUTE(G446,I446,""))</f>
        <v>10/Nov</v>
      </c>
      <c r="K446" s="34">
        <f>LEFT(J446,2-ISERROR(1*MID(J446,2,1)))*1</f>
        <v>10</v>
      </c>
      <c r="L446" s="34" t="str">
        <f>IF(LEN(I446)=3,I446,LEFT(I446,1)&amp;MID(I446,3,1)&amp;RIGHT(I446,1))</f>
        <v>BIH</v>
      </c>
      <c r="M446" s="42">
        <f>TIMEVALUE(SUBSTITUTE(SUBSTITUTE(F446,"P"," P"),"A"," A"))</f>
        <v>0.6479166666666667</v>
      </c>
      <c r="N446" s="34">
        <f t="shared" si="29"/>
        <v>19</v>
      </c>
      <c r="O446" s="34" t="str">
        <f t="shared" si="30"/>
        <v>BIH19</v>
      </c>
      <c r="P446" s="44">
        <f>INDEX(Workings!$R$14:$R$853,MATCH(O446,Workings!$U$14:$U$853,0))</f>
        <v>0.64166666666666683</v>
      </c>
      <c r="Q446" s="34">
        <f t="shared" si="31"/>
        <v>9</v>
      </c>
      <c r="S446"/>
    </row>
    <row r="447" spans="1:19" ht="15" x14ac:dyDescent="0.25">
      <c r="A447" s="34" t="s">
        <v>2576</v>
      </c>
      <c r="B447" s="34">
        <f>SEARCH("PM",A447)</f>
        <v>16</v>
      </c>
      <c r="C447" s="34" t="e">
        <f>SEARCH("AM",A447)</f>
        <v>#VALUE!</v>
      </c>
      <c r="D447" s="34">
        <f>IFERROR(B447,C447)</f>
        <v>16</v>
      </c>
      <c r="E447" s="34" t="str">
        <f>IFERROR(MID(A447,D447-5,1)," ")</f>
        <v xml:space="preserve"> </v>
      </c>
      <c r="F447" s="34" t="str">
        <f>MID(A447,IF(E447="1",D447-5,D447-4),IF(E447="1",7,6))</f>
        <v>4:01PM</v>
      </c>
      <c r="G447" s="34" t="str">
        <f>TRIM(SUBSTITUTE(A447,TEXT(M447,"h:mmAM/PM"),""))</f>
        <v>10/Nov BIH</v>
      </c>
      <c r="H447" s="34" t="b">
        <f>OR(LEFT(G447,1)="Y",LEFT(G447,1)="B",LEFT(G447,1)="R")</f>
        <v>0</v>
      </c>
      <c r="I447" s="34" t="str">
        <f>IF(H447,LEFT(G447,FIND(" ",G447)-1),MID(G447,FIND(" ",G447)+1,9))</f>
        <v>BIH</v>
      </c>
      <c r="J447" s="34" t="str">
        <f>TRIM(SUBSTITUTE(G447,I447,""))</f>
        <v>10/Nov</v>
      </c>
      <c r="K447" s="34">
        <f>LEFT(J447,2-ISERROR(1*MID(J447,2,1)))*1</f>
        <v>10</v>
      </c>
      <c r="L447" s="34" t="str">
        <f>IF(LEN(I447)=3,I447,LEFT(I447,1)&amp;MID(I447,3,1)&amp;RIGHT(I447,1))</f>
        <v>BIH</v>
      </c>
      <c r="M447" s="42">
        <f>TIMEVALUE(SUBSTITUTE(SUBSTITUTE(F447,"P"," P"),"A"," A"))</f>
        <v>0.66736111111111107</v>
      </c>
      <c r="N447" s="34">
        <f t="shared" si="29"/>
        <v>20</v>
      </c>
      <c r="O447" s="34" t="str">
        <f t="shared" si="30"/>
        <v>BIH20</v>
      </c>
      <c r="P447" s="44">
        <f>INDEX(Workings!$R$14:$R$853,MATCH(O447,Workings!$U$14:$U$853,0))</f>
        <v>0.6625000000000002</v>
      </c>
      <c r="Q447" s="34">
        <f t="shared" si="31"/>
        <v>7</v>
      </c>
      <c r="S447"/>
    </row>
    <row r="448" spans="1:19" ht="15" x14ac:dyDescent="0.25">
      <c r="A448" s="34" t="s">
        <v>3117</v>
      </c>
      <c r="B448" s="34">
        <f>SEARCH("PM",A448)</f>
        <v>18</v>
      </c>
      <c r="C448" s="34" t="e">
        <f>SEARCH("AM",A448)</f>
        <v>#VALUE!</v>
      </c>
      <c r="D448" s="34">
        <f>IFERROR(B448,C448)</f>
        <v>18</v>
      </c>
      <c r="E448" s="34" t="str">
        <f>IFERROR(MID(A448,D448-5,1)," ")</f>
        <v xml:space="preserve"> </v>
      </c>
      <c r="F448" s="34" t="str">
        <f>MID(A448,IF(E448="1",D448-5,D448-4),IF(E448="1",7,6))</f>
        <v>4:28PM</v>
      </c>
      <c r="G448" s="34" t="str">
        <f>TRIM(SUBSTITUTE(A448,TEXT(M448,"h:mmAM/PM"),""))</f>
        <v>10/Nov B:I:H</v>
      </c>
      <c r="H448" s="34" t="b">
        <f>OR(LEFT(G448,1)="Y",LEFT(G448,1)="B",LEFT(G448,1)="R")</f>
        <v>0</v>
      </c>
      <c r="I448" s="34" t="str">
        <f>IF(H448,LEFT(G448,FIND(" ",G448)-1),MID(G448,FIND(" ",G448)+1,9))</f>
        <v>B:I:H</v>
      </c>
      <c r="J448" s="34" t="str">
        <f>TRIM(SUBSTITUTE(G448,I448,""))</f>
        <v>10/Nov</v>
      </c>
      <c r="K448" s="34">
        <f>LEFT(J448,2-ISERROR(1*MID(J448,2,1)))*1</f>
        <v>10</v>
      </c>
      <c r="L448" s="34" t="str">
        <f>IF(LEN(I448)=3,I448,LEFT(I448,1)&amp;MID(I448,3,1)&amp;RIGHT(I448,1))</f>
        <v>BIH</v>
      </c>
      <c r="M448" s="42">
        <f>TIMEVALUE(SUBSTITUTE(SUBSTITUTE(F448,"P"," P"),"A"," A"))</f>
        <v>0.68611111111111101</v>
      </c>
      <c r="N448" s="34">
        <f t="shared" si="29"/>
        <v>21</v>
      </c>
      <c r="O448" s="34" t="str">
        <f t="shared" si="30"/>
        <v>BIH21</v>
      </c>
      <c r="P448" s="44">
        <f>INDEX(Workings!$R$14:$R$853,MATCH(O448,Workings!$U$14:$U$853,0))</f>
        <v>0.68333333333333357</v>
      </c>
      <c r="Q448" s="34">
        <f t="shared" si="31"/>
        <v>4</v>
      </c>
      <c r="S448"/>
    </row>
    <row r="449" spans="1:19" ht="15" x14ac:dyDescent="0.25">
      <c r="A449" s="34" t="s">
        <v>3817</v>
      </c>
      <c r="B449" s="34">
        <f>SEARCH("PM",A449)</f>
        <v>12</v>
      </c>
      <c r="C449" s="34" t="e">
        <f>SEARCH("AM",A449)</f>
        <v>#VALUE!</v>
      </c>
      <c r="D449" s="34">
        <f>IFERROR(B449,C449)</f>
        <v>12</v>
      </c>
      <c r="E449" s="34" t="str">
        <f>IFERROR(MID(A449,D449-5,1)," ")</f>
        <v xml:space="preserve"> </v>
      </c>
      <c r="F449" s="34" t="str">
        <f>MID(A449,IF(E449="1",D449-5,D449-4),IF(E449="1",7,6))</f>
        <v>5:10PM</v>
      </c>
      <c r="G449" s="34" t="str">
        <f>TRIM(SUBSTITUTE(A449,TEXT(M449,"h:mmAM/PM"),""))</f>
        <v>10/Nov BIH</v>
      </c>
      <c r="H449" s="34" t="b">
        <f>OR(LEFT(G449,1)="Y",LEFT(G449,1)="B",LEFT(G449,1)="R")</f>
        <v>0</v>
      </c>
      <c r="I449" s="34" t="str">
        <f>IF(H449,LEFT(G449,FIND(" ",G449)-1),MID(G449,FIND(" ",G449)+1,9))</f>
        <v>BIH</v>
      </c>
      <c r="J449" s="34" t="str">
        <f>TRIM(SUBSTITUTE(G449,I449,""))</f>
        <v>10/Nov</v>
      </c>
      <c r="K449" s="34">
        <f>LEFT(J449,2-ISERROR(1*MID(J449,2,1)))*1</f>
        <v>10</v>
      </c>
      <c r="L449" s="34" t="str">
        <f>IF(LEN(I449)=3,I449,LEFT(I449,1)&amp;MID(I449,3,1)&amp;RIGHT(I449,1))</f>
        <v>BIH</v>
      </c>
      <c r="M449" s="42">
        <f>TIMEVALUE(SUBSTITUTE(SUBSTITUTE(F449,"P"," P"),"A"," A"))</f>
        <v>0.71527777777777779</v>
      </c>
      <c r="N449" s="34">
        <f t="shared" si="29"/>
        <v>22</v>
      </c>
      <c r="O449" s="34" t="str">
        <f t="shared" si="30"/>
        <v>BIH22</v>
      </c>
      <c r="P449" s="44">
        <f>INDEX(Workings!$R$14:$R$853,MATCH(O449,Workings!$U$14:$U$853,0))</f>
        <v>0.70416666666666694</v>
      </c>
      <c r="Q449" s="34">
        <f t="shared" si="31"/>
        <v>16</v>
      </c>
      <c r="S449"/>
    </row>
    <row r="450" spans="1:19" ht="15" x14ac:dyDescent="0.25">
      <c r="A450" s="34" t="s">
        <v>3734</v>
      </c>
      <c r="B450" s="34">
        <f>SEARCH("PM",A450)</f>
        <v>12</v>
      </c>
      <c r="C450" s="34" t="e">
        <f>SEARCH("AM",A450)</f>
        <v>#VALUE!</v>
      </c>
      <c r="D450" s="34">
        <f>IFERROR(B450,C450)</f>
        <v>12</v>
      </c>
      <c r="E450" s="34" t="str">
        <f>IFERROR(MID(A450,D450-5,1)," ")</f>
        <v xml:space="preserve"> </v>
      </c>
      <c r="F450" s="34" t="str">
        <f>MID(A450,IF(E450="1",D450-5,D450-4),IF(E450="1",7,6))</f>
        <v>5:29PM</v>
      </c>
      <c r="G450" s="34" t="str">
        <f>TRIM(SUBSTITUTE(A450,TEXT(M450,"h:mmAM/PM"),""))</f>
        <v>10/Nov B-I-H</v>
      </c>
      <c r="H450" s="34" t="b">
        <f>OR(LEFT(G450,1)="Y",LEFT(G450,1)="B",LEFT(G450,1)="R")</f>
        <v>0</v>
      </c>
      <c r="I450" s="34" t="str">
        <f>IF(H450,LEFT(G450,FIND(" ",G450)-1),MID(G450,FIND(" ",G450)+1,9))</f>
        <v>B-I-H</v>
      </c>
      <c r="J450" s="34" t="str">
        <f>TRIM(SUBSTITUTE(G450,I450,""))</f>
        <v>10/Nov</v>
      </c>
      <c r="K450" s="34">
        <f>LEFT(J450,2-ISERROR(1*MID(J450,2,1)))*1</f>
        <v>10</v>
      </c>
      <c r="L450" s="34" t="str">
        <f>IF(LEN(I450)=3,I450,LEFT(I450,1)&amp;MID(I450,3,1)&amp;RIGHT(I450,1))</f>
        <v>BIH</v>
      </c>
      <c r="M450" s="42">
        <f>TIMEVALUE(SUBSTITUTE(SUBSTITUTE(F450,"P"," P"),"A"," A"))</f>
        <v>0.7284722222222223</v>
      </c>
      <c r="N450" s="34">
        <f t="shared" si="29"/>
        <v>23</v>
      </c>
      <c r="O450" s="34" t="str">
        <f t="shared" si="30"/>
        <v>BIH23</v>
      </c>
      <c r="P450" s="44">
        <f>INDEX(Workings!$R$14:$R$853,MATCH(O450,Workings!$U$14:$U$853,0))</f>
        <v>0.72500000000000031</v>
      </c>
      <c r="Q450" s="34">
        <f t="shared" si="31"/>
        <v>5</v>
      </c>
      <c r="S450"/>
    </row>
    <row r="451" spans="1:19" ht="15" x14ac:dyDescent="0.25">
      <c r="A451" s="34" t="s">
        <v>2645</v>
      </c>
      <c r="B451" s="34">
        <f>SEARCH("PM",A451)</f>
        <v>18</v>
      </c>
      <c r="C451" s="34" t="e">
        <f>SEARCH("AM",A451)</f>
        <v>#VALUE!</v>
      </c>
      <c r="D451" s="34">
        <f>IFERROR(B451,C451)</f>
        <v>18</v>
      </c>
      <c r="E451" s="34" t="str">
        <f>IFERROR(MID(A451,D451-5,1)," ")</f>
        <v xml:space="preserve"> </v>
      </c>
      <c r="F451" s="34" t="str">
        <f>MID(A451,IF(E451="1",D451-5,D451-4),IF(E451="1",7,6))</f>
        <v>6:10PM</v>
      </c>
      <c r="G451" s="34" t="str">
        <f>TRIM(SUBSTITUTE(A451,TEXT(M451,"h:mmAM/PM"),""))</f>
        <v>10-Nov B-I-H</v>
      </c>
      <c r="H451" s="34" t="b">
        <f>OR(LEFT(G451,1)="Y",LEFT(G451,1)="B",LEFT(G451,1)="R")</f>
        <v>0</v>
      </c>
      <c r="I451" s="34" t="str">
        <f>IF(H451,LEFT(G451,FIND(" ",G451)-1),MID(G451,FIND(" ",G451)+1,9))</f>
        <v>B-I-H</v>
      </c>
      <c r="J451" s="34" t="str">
        <f>TRIM(SUBSTITUTE(G451,I451,""))</f>
        <v>10-Nov</v>
      </c>
      <c r="K451" s="34">
        <f>LEFT(J451,2-ISERROR(1*MID(J451,2,1)))*1</f>
        <v>10</v>
      </c>
      <c r="L451" s="34" t="str">
        <f>IF(LEN(I451)=3,I451,LEFT(I451,1)&amp;MID(I451,3,1)&amp;RIGHT(I451,1))</f>
        <v>BIH</v>
      </c>
      <c r="M451" s="42">
        <f>TIMEVALUE(SUBSTITUTE(SUBSTITUTE(F451,"P"," P"),"A"," A"))</f>
        <v>0.75694444444444453</v>
      </c>
      <c r="N451" s="34">
        <f t="shared" si="29"/>
        <v>24</v>
      </c>
      <c r="O451" s="34" t="str">
        <f t="shared" si="30"/>
        <v>BIH24</v>
      </c>
      <c r="P451" s="44">
        <f>INDEX(Workings!$R$14:$R$853,MATCH(O451,Workings!$U$14:$U$853,0))</f>
        <v>0.7527777777777781</v>
      </c>
      <c r="Q451" s="34">
        <f t="shared" si="31"/>
        <v>6</v>
      </c>
      <c r="S451"/>
    </row>
    <row r="452" spans="1:19" ht="15" x14ac:dyDescent="0.25">
      <c r="A452" s="34" t="s">
        <v>3059</v>
      </c>
      <c r="B452" s="34">
        <f>SEARCH("PM",A452)</f>
        <v>16</v>
      </c>
      <c r="C452" s="34" t="e">
        <f>SEARCH("AM",A452)</f>
        <v>#VALUE!</v>
      </c>
      <c r="D452" s="34">
        <f>IFERROR(B452,C452)</f>
        <v>16</v>
      </c>
      <c r="E452" s="34" t="str">
        <f>IFERROR(MID(A452,D452-5,1)," ")</f>
        <v xml:space="preserve"> </v>
      </c>
      <c r="F452" s="34" t="str">
        <f>MID(A452,IF(E452="1",D452-5,D452-4),IF(E452="1",7,6))</f>
        <v>6:37PM</v>
      </c>
      <c r="G452" s="34" t="str">
        <f>TRIM(SUBSTITUTE(A452,TEXT(M452,"h:mmAM/PM"),""))</f>
        <v>10/Nov BIH</v>
      </c>
      <c r="H452" s="34" t="b">
        <f>OR(LEFT(G452,1)="Y",LEFT(G452,1)="B",LEFT(G452,1)="R")</f>
        <v>0</v>
      </c>
      <c r="I452" s="34" t="str">
        <f>IF(H452,LEFT(G452,FIND(" ",G452)-1),MID(G452,FIND(" ",G452)+1,9))</f>
        <v>BIH</v>
      </c>
      <c r="J452" s="34" t="str">
        <f>TRIM(SUBSTITUTE(G452,I452,""))</f>
        <v>10/Nov</v>
      </c>
      <c r="K452" s="34">
        <f>LEFT(J452,2-ISERROR(1*MID(J452,2,1)))*1</f>
        <v>10</v>
      </c>
      <c r="L452" s="34" t="str">
        <f>IF(LEN(I452)=3,I452,LEFT(I452,1)&amp;MID(I452,3,1)&amp;RIGHT(I452,1))</f>
        <v>BIH</v>
      </c>
      <c r="M452" s="42">
        <f>TIMEVALUE(SUBSTITUTE(SUBSTITUTE(F452,"P"," P"),"A"," A"))</f>
        <v>0.77569444444444446</v>
      </c>
      <c r="N452" s="34">
        <f t="shared" si="29"/>
        <v>25</v>
      </c>
      <c r="O452" s="34" t="str">
        <f t="shared" si="30"/>
        <v>BIH25</v>
      </c>
      <c r="P452" s="44">
        <f>INDEX(Workings!$R$14:$R$853,MATCH(O452,Workings!$U$14:$U$853,0))</f>
        <v>0.78055555555555589</v>
      </c>
      <c r="Q452" s="34">
        <f t="shared" si="31"/>
        <v>-7</v>
      </c>
      <c r="S452"/>
    </row>
    <row r="453" spans="1:19" ht="15" x14ac:dyDescent="0.25">
      <c r="A453" s="34" t="s">
        <v>3168</v>
      </c>
      <c r="B453" s="34">
        <f>SEARCH("PM",A453)</f>
        <v>5</v>
      </c>
      <c r="C453" s="34" t="e">
        <f>SEARCH("AM",A453)</f>
        <v>#VALUE!</v>
      </c>
      <c r="D453" s="34">
        <f>IFERROR(B453,C453)</f>
        <v>5</v>
      </c>
      <c r="E453" s="34" t="str">
        <f>IFERROR(MID(A453,D453-5,1)," ")</f>
        <v xml:space="preserve"> </v>
      </c>
      <c r="F453" s="34" t="str">
        <f>MID(A453,IF(E453="1",D453-5,D453-4),IF(E453="1",7,6))</f>
        <v>7:27PM</v>
      </c>
      <c r="G453" s="34" t="str">
        <f>TRIM(SUBSTITUTE(A453,TEXT(M453,"h:mmAM/PM"),""))</f>
        <v>10-Nov B/I/H</v>
      </c>
      <c r="H453" s="34" t="b">
        <f>OR(LEFT(G453,1)="Y",LEFT(G453,1)="B",LEFT(G453,1)="R")</f>
        <v>0</v>
      </c>
      <c r="I453" s="34" t="str">
        <f>IF(H453,LEFT(G453,FIND(" ",G453)-1),MID(G453,FIND(" ",G453)+1,9))</f>
        <v>B/I/H</v>
      </c>
      <c r="J453" s="34" t="str">
        <f>TRIM(SUBSTITUTE(G453,I453,""))</f>
        <v>10-Nov</v>
      </c>
      <c r="K453" s="34">
        <f>LEFT(J453,2-ISERROR(1*MID(J453,2,1)))*1</f>
        <v>10</v>
      </c>
      <c r="L453" s="34" t="str">
        <f>IF(LEN(I453)=3,I453,LEFT(I453,1)&amp;MID(I453,3,1)&amp;RIGHT(I453,1))</f>
        <v>BIH</v>
      </c>
      <c r="M453" s="42">
        <f>TIMEVALUE(SUBSTITUTE(SUBSTITUTE(F453,"P"," P"),"A"," A"))</f>
        <v>0.81041666666666667</v>
      </c>
      <c r="N453" s="34">
        <f t="shared" si="29"/>
        <v>26</v>
      </c>
      <c r="O453" s="34" t="str">
        <f t="shared" si="30"/>
        <v>BIH26</v>
      </c>
      <c r="P453" s="44">
        <f>INDEX(Workings!$R$14:$R$853,MATCH(O453,Workings!$U$14:$U$853,0))</f>
        <v>0.80833333333333368</v>
      </c>
      <c r="Q453" s="34">
        <f t="shared" si="31"/>
        <v>3</v>
      </c>
      <c r="S453"/>
    </row>
    <row r="454" spans="1:19" ht="15" x14ac:dyDescent="0.25">
      <c r="A454" s="34" t="s">
        <v>3121</v>
      </c>
      <c r="B454" s="34">
        <f>SEARCH("PM",A454)</f>
        <v>12</v>
      </c>
      <c r="C454" s="34" t="e">
        <f>SEARCH("AM",A454)</f>
        <v>#VALUE!</v>
      </c>
      <c r="D454" s="34">
        <f>IFERROR(B454,C454)</f>
        <v>12</v>
      </c>
      <c r="E454" s="34" t="str">
        <f>IFERROR(MID(A454,D454-5,1)," ")</f>
        <v xml:space="preserve"> </v>
      </c>
      <c r="F454" s="34" t="str">
        <f>MID(A454,IF(E454="1",D454-5,D454-4),IF(E454="1",7,6))</f>
        <v>8:33PM</v>
      </c>
      <c r="G454" s="34" t="str">
        <f>TRIM(SUBSTITUTE(A454,TEXT(M454,"h:mmAM/PM"),""))</f>
        <v>10-Nov B/I/H</v>
      </c>
      <c r="H454" s="34" t="b">
        <f>OR(LEFT(G454,1)="Y",LEFT(G454,1)="B",LEFT(G454,1)="R")</f>
        <v>0</v>
      </c>
      <c r="I454" s="34" t="str">
        <f>IF(H454,LEFT(G454,FIND(" ",G454)-1),MID(G454,FIND(" ",G454)+1,9))</f>
        <v>B/I/H</v>
      </c>
      <c r="J454" s="34" t="str">
        <f>TRIM(SUBSTITUTE(G454,I454,""))</f>
        <v>10-Nov</v>
      </c>
      <c r="K454" s="34">
        <f>LEFT(J454,2-ISERROR(1*MID(J454,2,1)))*1</f>
        <v>10</v>
      </c>
      <c r="L454" s="34" t="str">
        <f>IF(LEN(I454)=3,I454,LEFT(I454,1)&amp;MID(I454,3,1)&amp;RIGHT(I454,1))</f>
        <v>BIH</v>
      </c>
      <c r="M454" s="42">
        <f>TIMEVALUE(SUBSTITUTE(SUBSTITUTE(F454,"P"," P"),"A"," A"))</f>
        <v>0.85625000000000007</v>
      </c>
      <c r="N454" s="34">
        <f t="shared" si="29"/>
        <v>27</v>
      </c>
      <c r="O454" s="34" t="str">
        <f t="shared" si="30"/>
        <v>BIH27</v>
      </c>
      <c r="P454" s="44">
        <f>INDEX(Workings!$R$14:$R$853,MATCH(O454,Workings!$U$14:$U$853,0))</f>
        <v>0.85000000000000031</v>
      </c>
      <c r="Q454" s="34">
        <f t="shared" si="31"/>
        <v>9</v>
      </c>
      <c r="S454"/>
    </row>
    <row r="455" spans="1:19" ht="15" x14ac:dyDescent="0.25">
      <c r="A455" s="34" t="s">
        <v>4176</v>
      </c>
      <c r="B455" s="34">
        <f>SEARCH("PM",A455)</f>
        <v>12</v>
      </c>
      <c r="C455" s="34" t="e">
        <f>SEARCH("AM",A455)</f>
        <v>#VALUE!</v>
      </c>
      <c r="D455" s="34">
        <f>IFERROR(B455,C455)</f>
        <v>12</v>
      </c>
      <c r="E455" s="34" t="str">
        <f>IFERROR(MID(A455,D455-5,1)," ")</f>
        <v xml:space="preserve"> </v>
      </c>
      <c r="F455" s="34" t="str">
        <f>MID(A455,IF(E455="1",D455-5,D455-4),IF(E455="1",7,6))</f>
        <v>9:25PM</v>
      </c>
      <c r="G455" s="34" t="str">
        <f>TRIM(SUBSTITUTE(A455,TEXT(M455,"h:mmAM/PM"),""))</f>
        <v>10-Nov BIH</v>
      </c>
      <c r="H455" s="34" t="b">
        <f>OR(LEFT(G455,1)="Y",LEFT(G455,1)="B",LEFT(G455,1)="R")</f>
        <v>0</v>
      </c>
      <c r="I455" s="34" t="str">
        <f>IF(H455,LEFT(G455,FIND(" ",G455)-1),MID(G455,FIND(" ",G455)+1,9))</f>
        <v>BIH</v>
      </c>
      <c r="J455" s="34" t="str">
        <f>TRIM(SUBSTITUTE(G455,I455,""))</f>
        <v>10-Nov</v>
      </c>
      <c r="K455" s="34">
        <f>LEFT(J455,2-ISERROR(1*MID(J455,2,1)))*1</f>
        <v>10</v>
      </c>
      <c r="L455" s="34" t="str">
        <f>IF(LEN(I455)=3,I455,LEFT(I455,1)&amp;MID(I455,3,1)&amp;RIGHT(I455,1))</f>
        <v>BIH</v>
      </c>
      <c r="M455" s="42">
        <f>TIMEVALUE(SUBSTITUTE(SUBSTITUTE(F455,"P"," P"),"A"," A"))</f>
        <v>0.89236111111111116</v>
      </c>
      <c r="N455" s="34">
        <f t="shared" si="29"/>
        <v>28</v>
      </c>
      <c r="O455" s="34" t="str">
        <f t="shared" si="30"/>
        <v>BIH28</v>
      </c>
      <c r="P455" s="44">
        <f>INDEX(Workings!$R$14:$R$853,MATCH(O455,Workings!$U$14:$U$853,0))</f>
        <v>0.89166666666666694</v>
      </c>
      <c r="Q455" s="34">
        <f t="shared" si="31"/>
        <v>1</v>
      </c>
      <c r="S455"/>
    </row>
    <row r="456" spans="1:19" ht="15" x14ac:dyDescent="0.25">
      <c r="A456" s="34" t="s">
        <v>1473</v>
      </c>
      <c r="B456" s="34">
        <f>SEARCH("PM",A456)</f>
        <v>13</v>
      </c>
      <c r="C456" s="34" t="e">
        <f>SEARCH("AM",A456)</f>
        <v>#VALUE!</v>
      </c>
      <c r="D456" s="34">
        <f>IFERROR(B456,C456)</f>
        <v>13</v>
      </c>
      <c r="E456" s="34" t="str">
        <f>IFERROR(MID(A456,D456-5,1)," ")</f>
        <v>1</v>
      </c>
      <c r="F456" s="34" t="str">
        <f>MID(A456,IF(E456="1",D456-5,D456-4),IF(E456="1",7,6))</f>
        <v>10:29PM</v>
      </c>
      <c r="G456" s="34" t="str">
        <f>TRIM(SUBSTITUTE(A456,TEXT(M456,"h:mmAM/PM"),""))</f>
        <v>10/Nov B-I-H</v>
      </c>
      <c r="H456" s="34" t="b">
        <f>OR(LEFT(G456,1)="Y",LEFT(G456,1)="B",LEFT(G456,1)="R")</f>
        <v>0</v>
      </c>
      <c r="I456" s="34" t="str">
        <f>IF(H456,LEFT(G456,FIND(" ",G456)-1),MID(G456,FIND(" ",G456)+1,9))</f>
        <v>B-I-H</v>
      </c>
      <c r="J456" s="34" t="str">
        <f>TRIM(SUBSTITUTE(G456,I456,""))</f>
        <v>10/Nov</v>
      </c>
      <c r="K456" s="34">
        <f>LEFT(J456,2-ISERROR(1*MID(J456,2,1)))*1</f>
        <v>10</v>
      </c>
      <c r="L456" s="34" t="str">
        <f>IF(LEN(I456)=3,I456,LEFT(I456,1)&amp;MID(I456,3,1)&amp;RIGHT(I456,1))</f>
        <v>BIH</v>
      </c>
      <c r="M456" s="42">
        <f>TIMEVALUE(SUBSTITUTE(SUBSTITUTE(F456,"P"," P"),"A"," A"))</f>
        <v>0.93680555555555556</v>
      </c>
      <c r="N456" s="34">
        <f t="shared" si="29"/>
        <v>29</v>
      </c>
      <c r="O456" s="34" t="str">
        <f t="shared" si="30"/>
        <v>BIH29</v>
      </c>
      <c r="P456" s="44">
        <f>INDEX(Workings!$R$14:$R$853,MATCH(O456,Workings!$U$14:$U$853,0))</f>
        <v>0.93333333333333357</v>
      </c>
      <c r="Q456" s="34">
        <f t="shared" si="31"/>
        <v>5</v>
      </c>
      <c r="S456"/>
    </row>
    <row r="457" spans="1:19" ht="15" x14ac:dyDescent="0.25">
      <c r="A457" s="34" t="s">
        <v>1955</v>
      </c>
      <c r="B457" s="34">
        <f>SEARCH("PM",A457)</f>
        <v>19</v>
      </c>
      <c r="C457" s="34" t="e">
        <f>SEARCH("AM",A457)</f>
        <v>#VALUE!</v>
      </c>
      <c r="D457" s="34">
        <f>IFERROR(B457,C457)</f>
        <v>19</v>
      </c>
      <c r="E457" s="34" t="str">
        <f>IFERROR(MID(A457,D457-5,1)," ")</f>
        <v>1</v>
      </c>
      <c r="F457" s="34" t="str">
        <f>MID(A457,IF(E457="1",D457-5,D457-4),IF(E457="1",7,6))</f>
        <v>11:28PM</v>
      </c>
      <c r="G457" s="34" t="str">
        <f>TRIM(SUBSTITUTE(A457,TEXT(M457,"h:mmAM/PM"),""))</f>
        <v>10/Nov B/I/H</v>
      </c>
      <c r="H457" s="34" t="b">
        <f>OR(LEFT(G457,1)="Y",LEFT(G457,1)="B",LEFT(G457,1)="R")</f>
        <v>0</v>
      </c>
      <c r="I457" s="34" t="str">
        <f>IF(H457,LEFT(G457,FIND(" ",G457)-1),MID(G457,FIND(" ",G457)+1,9))</f>
        <v>B/I/H</v>
      </c>
      <c r="J457" s="34" t="str">
        <f>TRIM(SUBSTITUTE(G457,I457,""))</f>
        <v>10/Nov</v>
      </c>
      <c r="K457" s="34">
        <f>LEFT(J457,2-ISERROR(1*MID(J457,2,1)))*1</f>
        <v>10</v>
      </c>
      <c r="L457" s="34" t="str">
        <f>IF(LEN(I457)=3,I457,LEFT(I457,1)&amp;MID(I457,3,1)&amp;RIGHT(I457,1))</f>
        <v>BIH</v>
      </c>
      <c r="M457" s="42">
        <f>TIMEVALUE(SUBSTITUTE(SUBSTITUTE(F457,"P"," P"),"A"," A"))</f>
        <v>0.97777777777777775</v>
      </c>
      <c r="N457" s="34">
        <f t="shared" ref="N457:N520" si="32">1+(L457=L456)*(K457=K456)*N456</f>
        <v>30</v>
      </c>
      <c r="O457" s="34" t="str">
        <f t="shared" ref="O457:O520" si="33">L457&amp;N457</f>
        <v>BIH30</v>
      </c>
      <c r="P457" s="44">
        <f>INDEX(Workings!$R$14:$R$853,MATCH(O457,Workings!$U$14:$U$853,0))</f>
        <v>0.9750000000000002</v>
      </c>
      <c r="Q457" s="34">
        <f t="shared" ref="Q457:Q520" si="34">ROUND((M457-P457)*60*24,5)</f>
        <v>4</v>
      </c>
      <c r="S457"/>
    </row>
    <row r="458" spans="1:19" ht="15" x14ac:dyDescent="0.25">
      <c r="A458" s="34" t="s">
        <v>3435</v>
      </c>
      <c r="B458" s="34" t="e">
        <f>SEARCH("PM",A458)</f>
        <v>#VALUE!</v>
      </c>
      <c r="C458" s="34">
        <f>SEARCH("AM",A458)</f>
        <v>5</v>
      </c>
      <c r="D458" s="34">
        <f>IFERROR(B458,C458)</f>
        <v>5</v>
      </c>
      <c r="E458" s="34" t="str">
        <f>IFERROR(MID(A458,D458-5,1)," ")</f>
        <v xml:space="preserve"> </v>
      </c>
      <c r="F458" s="34" t="str">
        <f>MID(A458,IF(E458="1",D458-5,D458-4),IF(E458="1",7,6))</f>
        <v>7:26AM</v>
      </c>
      <c r="G458" s="34" t="str">
        <f>TRIM(SUBSTITUTE(A458,TEXT(M458,"h:mmAM/PM"),""))</f>
        <v>6/Nov BOA</v>
      </c>
      <c r="H458" s="34" t="b">
        <f>OR(LEFT(G458,1)="Y",LEFT(G458,1)="B",LEFT(G458,1)="R")</f>
        <v>0</v>
      </c>
      <c r="I458" s="34" t="str">
        <f>IF(H458,LEFT(G458,FIND(" ",G458)-1),MID(G458,FIND(" ",G458)+1,9))</f>
        <v>BOA</v>
      </c>
      <c r="J458" s="34" t="str">
        <f>TRIM(SUBSTITUTE(G458,I458,""))</f>
        <v>6/Nov</v>
      </c>
      <c r="K458" s="34">
        <f>LEFT(J458,2-ISERROR(1*MID(J458,2,1)))*1</f>
        <v>6</v>
      </c>
      <c r="L458" s="34" t="str">
        <f>IF(LEN(I458)=3,I458,LEFT(I458,1)&amp;MID(I458,3,1)&amp;RIGHT(I458,1))</f>
        <v>BOA</v>
      </c>
      <c r="M458" s="42">
        <f>TIMEVALUE(SUBSTITUTE(SUBSTITUTE(F458,"P"," P"),"A"," A"))</f>
        <v>0.30972222222222223</v>
      </c>
      <c r="N458" s="34">
        <f t="shared" si="32"/>
        <v>1</v>
      </c>
      <c r="O458" s="34" t="str">
        <f t="shared" si="33"/>
        <v>BOA1</v>
      </c>
      <c r="P458" s="44">
        <f>INDEX(Workings!$R$14:$R$853,MATCH(O458,Workings!$U$14:$U$853,0))</f>
        <v>0.30833333333333335</v>
      </c>
      <c r="Q458" s="34">
        <f t="shared" si="34"/>
        <v>2</v>
      </c>
      <c r="S458"/>
    </row>
    <row r="459" spans="1:19" ht="15" x14ac:dyDescent="0.25">
      <c r="A459" s="34" t="s">
        <v>3909</v>
      </c>
      <c r="B459" s="34" t="e">
        <f>SEARCH("PM",A459)</f>
        <v>#VALUE!</v>
      </c>
      <c r="C459" s="34">
        <f>SEARCH("AM",A459)</f>
        <v>5</v>
      </c>
      <c r="D459" s="34">
        <f>IFERROR(B459,C459)</f>
        <v>5</v>
      </c>
      <c r="E459" s="34" t="str">
        <f>IFERROR(MID(A459,D459-5,1)," ")</f>
        <v xml:space="preserve"> </v>
      </c>
      <c r="F459" s="34" t="str">
        <f>MID(A459,IF(E459="1",D459-5,D459-4),IF(E459="1",7,6))</f>
        <v>8:08AM</v>
      </c>
      <c r="G459" s="34" t="str">
        <f>TRIM(SUBSTITUTE(A459,TEXT(M459,"h:mmAM/PM"),""))</f>
        <v>B-O-A 6/Nov</v>
      </c>
      <c r="H459" s="34" t="b">
        <f>OR(LEFT(G459,1)="Y",LEFT(G459,1)="B",LEFT(G459,1)="R")</f>
        <v>1</v>
      </c>
      <c r="I459" s="34" t="str">
        <f>IF(H459,LEFT(G459,FIND(" ",G459)-1),MID(G459,FIND(" ",G459)+1,9))</f>
        <v>B-O-A</v>
      </c>
      <c r="J459" s="34" t="str">
        <f>TRIM(SUBSTITUTE(G459,I459,""))</f>
        <v>6/Nov</v>
      </c>
      <c r="K459" s="34">
        <f>LEFT(J459,2-ISERROR(1*MID(J459,2,1)))*1</f>
        <v>6</v>
      </c>
      <c r="L459" s="34" t="str">
        <f>IF(LEN(I459)=3,I459,LEFT(I459,1)&amp;MID(I459,3,1)&amp;RIGHT(I459,1))</f>
        <v>BOA</v>
      </c>
      <c r="M459" s="42">
        <f>TIMEVALUE(SUBSTITUTE(SUBSTITUTE(F459,"P"," P"),"A"," A"))</f>
        <v>0.33888888888888885</v>
      </c>
      <c r="N459" s="34">
        <f t="shared" si="32"/>
        <v>2</v>
      </c>
      <c r="O459" s="34" t="str">
        <f t="shared" si="33"/>
        <v>BOA2</v>
      </c>
      <c r="P459" s="44">
        <f>INDEX(Workings!$R$14:$R$853,MATCH(O459,Workings!$U$14:$U$853,0))</f>
        <v>0.33611111111111114</v>
      </c>
      <c r="Q459" s="34">
        <f t="shared" si="34"/>
        <v>4</v>
      </c>
      <c r="S459"/>
    </row>
    <row r="460" spans="1:19" ht="15" x14ac:dyDescent="0.25">
      <c r="A460" s="34" t="s">
        <v>3640</v>
      </c>
      <c r="B460" s="34" t="e">
        <f>SEARCH("PM",A460)</f>
        <v>#VALUE!</v>
      </c>
      <c r="C460" s="34">
        <f>SEARCH("AM",A460)</f>
        <v>9</v>
      </c>
      <c r="D460" s="34">
        <f>IFERROR(B460,C460)</f>
        <v>9</v>
      </c>
      <c r="E460" s="34" t="str">
        <f>IFERROR(MID(A460,D460-5,1)," ")</f>
        <v xml:space="preserve"> </v>
      </c>
      <c r="F460" s="34" t="str">
        <f>MID(A460,IF(E460="1",D460-5,D460-4),IF(E460="1",7,6))</f>
        <v>8:44AM</v>
      </c>
      <c r="G460" s="34" t="str">
        <f>TRIM(SUBSTITUTE(A460,TEXT(M460,"h:mmAM/PM"),""))</f>
        <v>BOA 6-Nov</v>
      </c>
      <c r="H460" s="34" t="b">
        <f>OR(LEFT(G460,1)="Y",LEFT(G460,1)="B",LEFT(G460,1)="R")</f>
        <v>1</v>
      </c>
      <c r="I460" s="34" t="str">
        <f>IF(H460,LEFT(G460,FIND(" ",G460)-1),MID(G460,FIND(" ",G460)+1,9))</f>
        <v>BOA</v>
      </c>
      <c r="J460" s="34" t="str">
        <f>TRIM(SUBSTITUTE(G460,I460,""))</f>
        <v>6-Nov</v>
      </c>
      <c r="K460" s="34">
        <f>LEFT(J460,2-ISERROR(1*MID(J460,2,1)))*1</f>
        <v>6</v>
      </c>
      <c r="L460" s="34" t="str">
        <f>IF(LEN(I460)=3,I460,LEFT(I460,1)&amp;MID(I460,3,1)&amp;RIGHT(I460,1))</f>
        <v>BOA</v>
      </c>
      <c r="M460" s="42">
        <f>TIMEVALUE(SUBSTITUTE(SUBSTITUTE(F460,"P"," P"),"A"," A"))</f>
        <v>0.36388888888888887</v>
      </c>
      <c r="N460" s="34">
        <f t="shared" si="32"/>
        <v>3</v>
      </c>
      <c r="O460" s="34" t="str">
        <f t="shared" si="33"/>
        <v>BOA3</v>
      </c>
      <c r="P460" s="44">
        <f>INDEX(Workings!$R$14:$R$853,MATCH(O460,Workings!$U$14:$U$853,0))</f>
        <v>0.36388888888888893</v>
      </c>
      <c r="Q460" s="34">
        <f t="shared" si="34"/>
        <v>0</v>
      </c>
      <c r="S460"/>
    </row>
    <row r="461" spans="1:19" ht="15" x14ac:dyDescent="0.25">
      <c r="A461" s="34" t="s">
        <v>439</v>
      </c>
      <c r="B461" s="34" t="e">
        <f>SEARCH("PM",A461)</f>
        <v>#VALUE!</v>
      </c>
      <c r="C461" s="34">
        <f>SEARCH("AM",A461)</f>
        <v>17</v>
      </c>
      <c r="D461" s="34">
        <f>IFERROR(B461,C461)</f>
        <v>17</v>
      </c>
      <c r="E461" s="34" t="str">
        <f>IFERROR(MID(A461,D461-5,1)," ")</f>
        <v xml:space="preserve"> </v>
      </c>
      <c r="F461" s="34" t="str">
        <f>MID(A461,IF(E461="1",D461-5,D461-4),IF(E461="1",7,6))</f>
        <v>9:31AM</v>
      </c>
      <c r="G461" s="34" t="str">
        <f>TRIM(SUBSTITUTE(A461,TEXT(M461,"h:mmAM/PM"),""))</f>
        <v>6-Nov B:O:A</v>
      </c>
      <c r="H461" s="34" t="b">
        <f>OR(LEFT(G461,1)="Y",LEFT(G461,1)="B",LEFT(G461,1)="R")</f>
        <v>0</v>
      </c>
      <c r="I461" s="34" t="str">
        <f>IF(H461,LEFT(G461,FIND(" ",G461)-1),MID(G461,FIND(" ",G461)+1,9))</f>
        <v>B:O:A</v>
      </c>
      <c r="J461" s="34" t="str">
        <f>TRIM(SUBSTITUTE(G461,I461,""))</f>
        <v>6-Nov</v>
      </c>
      <c r="K461" s="34">
        <f>LEFT(J461,2-ISERROR(1*MID(J461,2,1)))*1</f>
        <v>6</v>
      </c>
      <c r="L461" s="34" t="str">
        <f>IF(LEN(I461)=3,I461,LEFT(I461,1)&amp;MID(I461,3,1)&amp;RIGHT(I461,1))</f>
        <v>BOA</v>
      </c>
      <c r="M461" s="42">
        <f>TIMEVALUE(SUBSTITUTE(SUBSTITUTE(F461,"P"," P"),"A"," A"))</f>
        <v>0.39652777777777781</v>
      </c>
      <c r="N461" s="34">
        <f t="shared" si="32"/>
        <v>4</v>
      </c>
      <c r="O461" s="34" t="str">
        <f t="shared" si="33"/>
        <v>BOA4</v>
      </c>
      <c r="P461" s="44">
        <f>INDEX(Workings!$R$14:$R$853,MATCH(O461,Workings!$U$14:$U$853,0))</f>
        <v>0.39166666666666672</v>
      </c>
      <c r="Q461" s="34">
        <f t="shared" si="34"/>
        <v>7</v>
      </c>
      <c r="S461"/>
    </row>
    <row r="462" spans="1:19" ht="15" x14ac:dyDescent="0.25">
      <c r="A462" s="34" t="s">
        <v>2846</v>
      </c>
      <c r="B462" s="34" t="e">
        <f>SEARCH("PM",A462)</f>
        <v>#VALUE!</v>
      </c>
      <c r="C462" s="34">
        <f>SEARCH("AM",A462)</f>
        <v>17</v>
      </c>
      <c r="D462" s="34">
        <f>IFERROR(B462,C462)</f>
        <v>17</v>
      </c>
      <c r="E462" s="34" t="str">
        <f>IFERROR(MID(A462,D462-5,1)," ")</f>
        <v xml:space="preserve"> </v>
      </c>
      <c r="F462" s="34" t="str">
        <f>MID(A462,IF(E462="1",D462-5,D462-4),IF(E462="1",7,6))</f>
        <v>9:59AM</v>
      </c>
      <c r="G462" s="34" t="str">
        <f>TRIM(SUBSTITUTE(A462,TEXT(M462,"h:mmAM/PM"),""))</f>
        <v>6/Nov B/O/A</v>
      </c>
      <c r="H462" s="34" t="b">
        <f>OR(LEFT(G462,1)="Y",LEFT(G462,1)="B",LEFT(G462,1)="R")</f>
        <v>0</v>
      </c>
      <c r="I462" s="34" t="str">
        <f>IF(H462,LEFT(G462,FIND(" ",G462)-1),MID(G462,FIND(" ",G462)+1,9))</f>
        <v>B/O/A</v>
      </c>
      <c r="J462" s="34" t="str">
        <f>TRIM(SUBSTITUTE(G462,I462,""))</f>
        <v>6/Nov</v>
      </c>
      <c r="K462" s="34">
        <f>LEFT(J462,2-ISERROR(1*MID(J462,2,1)))*1</f>
        <v>6</v>
      </c>
      <c r="L462" s="34" t="str">
        <f>IF(LEN(I462)=3,I462,LEFT(I462,1)&amp;MID(I462,3,1)&amp;RIGHT(I462,1))</f>
        <v>BOA</v>
      </c>
      <c r="M462" s="42">
        <f>TIMEVALUE(SUBSTITUTE(SUBSTITUTE(F462,"P"," P"),"A"," A"))</f>
        <v>0.41597222222222219</v>
      </c>
      <c r="N462" s="34">
        <f t="shared" si="32"/>
        <v>5</v>
      </c>
      <c r="O462" s="34" t="str">
        <f t="shared" si="33"/>
        <v>BOA5</v>
      </c>
      <c r="P462" s="44">
        <f>INDEX(Workings!$R$14:$R$853,MATCH(O462,Workings!$U$14:$U$853,0))</f>
        <v>0.41250000000000003</v>
      </c>
      <c r="Q462" s="34">
        <f t="shared" si="34"/>
        <v>5</v>
      </c>
      <c r="S462"/>
    </row>
    <row r="463" spans="1:19" ht="15" x14ac:dyDescent="0.25">
      <c r="A463" s="34" t="s">
        <v>3043</v>
      </c>
      <c r="B463" s="34" t="e">
        <f>SEARCH("PM",A463)</f>
        <v>#VALUE!</v>
      </c>
      <c r="C463" s="34">
        <f>SEARCH("AM",A463)</f>
        <v>16</v>
      </c>
      <c r="D463" s="34">
        <f>IFERROR(B463,C463)</f>
        <v>16</v>
      </c>
      <c r="E463" s="34" t="str">
        <f>IFERROR(MID(A463,D463-5,1)," ")</f>
        <v>1</v>
      </c>
      <c r="F463" s="34" t="str">
        <f>MID(A463,IF(E463="1",D463-5,D463-4),IF(E463="1",7,6))</f>
        <v>10:30AM</v>
      </c>
      <c r="G463" s="34" t="str">
        <f>TRIM(SUBSTITUTE(A463,TEXT(M463,"h:mmAM/PM"),""))</f>
        <v>6-Nov BOA</v>
      </c>
      <c r="H463" s="34" t="b">
        <f>OR(LEFT(G463,1)="Y",LEFT(G463,1)="B",LEFT(G463,1)="R")</f>
        <v>0</v>
      </c>
      <c r="I463" s="34" t="str">
        <f>IF(H463,LEFT(G463,FIND(" ",G463)-1),MID(G463,FIND(" ",G463)+1,9))</f>
        <v>BOA</v>
      </c>
      <c r="J463" s="34" t="str">
        <f>TRIM(SUBSTITUTE(G463,I463,""))</f>
        <v>6-Nov</v>
      </c>
      <c r="K463" s="34">
        <f>LEFT(J463,2-ISERROR(1*MID(J463,2,1)))*1</f>
        <v>6</v>
      </c>
      <c r="L463" s="34" t="str">
        <f>IF(LEN(I463)=3,I463,LEFT(I463,1)&amp;MID(I463,3,1)&amp;RIGHT(I463,1))</f>
        <v>BOA</v>
      </c>
      <c r="M463" s="42">
        <f>TIMEVALUE(SUBSTITUTE(SUBSTITUTE(F463,"P"," P"),"A"," A"))</f>
        <v>0.4375</v>
      </c>
      <c r="N463" s="34">
        <f t="shared" si="32"/>
        <v>6</v>
      </c>
      <c r="O463" s="34" t="str">
        <f t="shared" si="33"/>
        <v>BOA6</v>
      </c>
      <c r="P463" s="44">
        <f>INDEX(Workings!$R$14:$R$853,MATCH(O463,Workings!$U$14:$U$853,0))</f>
        <v>0.43333333333333335</v>
      </c>
      <c r="Q463" s="34">
        <f t="shared" si="34"/>
        <v>6</v>
      </c>
      <c r="S463"/>
    </row>
    <row r="464" spans="1:19" ht="15" x14ac:dyDescent="0.25">
      <c r="A464" s="34" t="s">
        <v>1550</v>
      </c>
      <c r="B464" s="34" t="e">
        <f>SEARCH("PM",A464)</f>
        <v>#VALUE!</v>
      </c>
      <c r="C464" s="34">
        <f>SEARCH("AM",A464)</f>
        <v>18</v>
      </c>
      <c r="D464" s="34">
        <f>IFERROR(B464,C464)</f>
        <v>18</v>
      </c>
      <c r="E464" s="34" t="str">
        <f>IFERROR(MID(A464,D464-5,1)," ")</f>
        <v>1</v>
      </c>
      <c r="F464" s="34" t="str">
        <f>MID(A464,IF(E464="1",D464-5,D464-4),IF(E464="1",7,6))</f>
        <v>11:00AM</v>
      </c>
      <c r="G464" s="34" t="str">
        <f>TRIM(SUBSTITUTE(A464,TEXT(M464,"h:mmAM/PM"),""))</f>
        <v>6/Nov B-O-A</v>
      </c>
      <c r="H464" s="34" t="b">
        <f>OR(LEFT(G464,1)="Y",LEFT(G464,1)="B",LEFT(G464,1)="R")</f>
        <v>0</v>
      </c>
      <c r="I464" s="34" t="str">
        <f>IF(H464,LEFT(G464,FIND(" ",G464)-1),MID(G464,FIND(" ",G464)+1,9))</f>
        <v>B-O-A</v>
      </c>
      <c r="J464" s="34" t="str">
        <f>TRIM(SUBSTITUTE(G464,I464,""))</f>
        <v>6/Nov</v>
      </c>
      <c r="K464" s="34">
        <f>LEFT(J464,2-ISERROR(1*MID(J464,2,1)))*1</f>
        <v>6</v>
      </c>
      <c r="L464" s="34" t="str">
        <f>IF(LEN(I464)=3,I464,LEFT(I464,1)&amp;MID(I464,3,1)&amp;RIGHT(I464,1))</f>
        <v>BOA</v>
      </c>
      <c r="M464" s="42">
        <f>TIMEVALUE(SUBSTITUTE(SUBSTITUTE(F464,"P"," P"),"A"," A"))</f>
        <v>0.45833333333333331</v>
      </c>
      <c r="N464" s="34">
        <f t="shared" si="32"/>
        <v>7</v>
      </c>
      <c r="O464" s="34" t="str">
        <f t="shared" si="33"/>
        <v>BOA7</v>
      </c>
      <c r="P464" s="44">
        <f>INDEX(Workings!$R$14:$R$853,MATCH(O464,Workings!$U$14:$U$853,0))</f>
        <v>0.45416666666666666</v>
      </c>
      <c r="Q464" s="34">
        <f t="shared" si="34"/>
        <v>6</v>
      </c>
      <c r="S464"/>
    </row>
    <row r="465" spans="1:19" ht="15" x14ac:dyDescent="0.25">
      <c r="A465" s="34" t="s">
        <v>1440</v>
      </c>
      <c r="B465" s="34" t="e">
        <f>SEARCH("PM",A465)</f>
        <v>#VALUE!</v>
      </c>
      <c r="C465" s="34">
        <f>SEARCH("AM",A465)</f>
        <v>12</v>
      </c>
      <c r="D465" s="34">
        <f>IFERROR(B465,C465)</f>
        <v>12</v>
      </c>
      <c r="E465" s="34" t="str">
        <f>IFERROR(MID(A465,D465-5,1)," ")</f>
        <v>1</v>
      </c>
      <c r="F465" s="34" t="str">
        <f>MID(A465,IF(E465="1",D465-5,D465-4),IF(E465="1",7,6))</f>
        <v>11:26AM</v>
      </c>
      <c r="G465" s="34" t="str">
        <f>TRIM(SUBSTITUTE(A465,TEXT(M465,"h:mmAM/PM"),""))</f>
        <v>6-Nov BOA</v>
      </c>
      <c r="H465" s="34" t="b">
        <f>OR(LEFT(G465,1)="Y",LEFT(G465,1)="B",LEFT(G465,1)="R")</f>
        <v>0</v>
      </c>
      <c r="I465" s="34" t="str">
        <f>IF(H465,LEFT(G465,FIND(" ",G465)-1),MID(G465,FIND(" ",G465)+1,9))</f>
        <v>BOA</v>
      </c>
      <c r="J465" s="34" t="str">
        <f>TRIM(SUBSTITUTE(G465,I465,""))</f>
        <v>6-Nov</v>
      </c>
      <c r="K465" s="34">
        <f>LEFT(J465,2-ISERROR(1*MID(J465,2,1)))*1</f>
        <v>6</v>
      </c>
      <c r="L465" s="34" t="str">
        <f>IF(LEN(I465)=3,I465,LEFT(I465,1)&amp;MID(I465,3,1)&amp;RIGHT(I465,1))</f>
        <v>BOA</v>
      </c>
      <c r="M465" s="42">
        <f>TIMEVALUE(SUBSTITUTE(SUBSTITUTE(F465,"P"," P"),"A"," A"))</f>
        <v>0.47638888888888892</v>
      </c>
      <c r="N465" s="34">
        <f t="shared" si="32"/>
        <v>8</v>
      </c>
      <c r="O465" s="34" t="str">
        <f t="shared" si="33"/>
        <v>BOA8</v>
      </c>
      <c r="P465" s="44">
        <f>INDEX(Workings!$R$14:$R$853,MATCH(O465,Workings!$U$14:$U$853,0))</f>
        <v>0.47499999999999998</v>
      </c>
      <c r="Q465" s="34">
        <f t="shared" si="34"/>
        <v>2</v>
      </c>
      <c r="S465"/>
    </row>
    <row r="466" spans="1:19" ht="15" x14ac:dyDescent="0.25">
      <c r="A466" s="34" t="s">
        <v>520</v>
      </c>
      <c r="B466" s="34">
        <f>SEARCH("PM",A466)</f>
        <v>12</v>
      </c>
      <c r="C466" s="34" t="e">
        <f>SEARCH("AM",A466)</f>
        <v>#VALUE!</v>
      </c>
      <c r="D466" s="34">
        <f>IFERROR(B466,C466)</f>
        <v>12</v>
      </c>
      <c r="E466" s="34" t="str">
        <f>IFERROR(MID(A466,D466-5,1)," ")</f>
        <v>1</v>
      </c>
      <c r="F466" s="34" t="str">
        <f>MID(A466,IF(E466="1",D466-5,D466-4),IF(E466="1",7,6))</f>
        <v>12:01PM</v>
      </c>
      <c r="G466" s="34" t="str">
        <f>TRIM(SUBSTITUTE(A466,TEXT(M466,"h:mmAM/PM"),""))</f>
        <v>6/Nov B:O:A</v>
      </c>
      <c r="H466" s="34" t="b">
        <f>OR(LEFT(G466,1)="Y",LEFT(G466,1)="B",LEFT(G466,1)="R")</f>
        <v>0</v>
      </c>
      <c r="I466" s="34" t="str">
        <f>IF(H466,LEFT(G466,FIND(" ",G466)-1),MID(G466,FIND(" ",G466)+1,9))</f>
        <v>B:O:A</v>
      </c>
      <c r="J466" s="34" t="str">
        <f>TRIM(SUBSTITUTE(G466,I466,""))</f>
        <v>6/Nov</v>
      </c>
      <c r="K466" s="34">
        <f>LEFT(J466,2-ISERROR(1*MID(J466,2,1)))*1</f>
        <v>6</v>
      </c>
      <c r="L466" s="34" t="str">
        <f>IF(LEN(I466)=3,I466,LEFT(I466,1)&amp;MID(I466,3,1)&amp;RIGHT(I466,1))</f>
        <v>BOA</v>
      </c>
      <c r="M466" s="42">
        <f>TIMEVALUE(SUBSTITUTE(SUBSTITUTE(F466,"P"," P"),"A"," A"))</f>
        <v>0.50069444444444444</v>
      </c>
      <c r="N466" s="34">
        <f t="shared" si="32"/>
        <v>9</v>
      </c>
      <c r="O466" s="34" t="str">
        <f t="shared" si="33"/>
        <v>BOA9</v>
      </c>
      <c r="P466" s="44">
        <f>INDEX(Workings!$R$14:$R$853,MATCH(O466,Workings!$U$14:$U$853,0))</f>
        <v>0.49583333333333329</v>
      </c>
      <c r="Q466" s="34">
        <f t="shared" si="34"/>
        <v>7</v>
      </c>
      <c r="S466"/>
    </row>
    <row r="467" spans="1:19" ht="15" x14ac:dyDescent="0.25">
      <c r="A467" s="34" t="s">
        <v>2427</v>
      </c>
      <c r="B467" s="34">
        <f>SEARCH("PM",A467)</f>
        <v>18</v>
      </c>
      <c r="C467" s="34" t="e">
        <f>SEARCH("AM",A467)</f>
        <v>#VALUE!</v>
      </c>
      <c r="D467" s="34">
        <f>IFERROR(B467,C467)</f>
        <v>18</v>
      </c>
      <c r="E467" s="34" t="str">
        <f>IFERROR(MID(A467,D467-5,1)," ")</f>
        <v>1</v>
      </c>
      <c r="F467" s="34" t="str">
        <f>MID(A467,IF(E467="1",D467-5,D467-4),IF(E467="1",7,6))</f>
        <v>12:29PM</v>
      </c>
      <c r="G467" s="34" t="str">
        <f>TRIM(SUBSTITUTE(A467,TEXT(M467,"h:mmAM/PM"),""))</f>
        <v>6/Nov B:O:A</v>
      </c>
      <c r="H467" s="34" t="b">
        <f>OR(LEFT(G467,1)="Y",LEFT(G467,1)="B",LEFT(G467,1)="R")</f>
        <v>0</v>
      </c>
      <c r="I467" s="34" t="str">
        <f>IF(H467,LEFT(G467,FIND(" ",G467)-1),MID(G467,FIND(" ",G467)+1,9))</f>
        <v>B:O:A</v>
      </c>
      <c r="J467" s="34" t="str">
        <f>TRIM(SUBSTITUTE(G467,I467,""))</f>
        <v>6/Nov</v>
      </c>
      <c r="K467" s="34">
        <f>LEFT(J467,2-ISERROR(1*MID(J467,2,1)))*1</f>
        <v>6</v>
      </c>
      <c r="L467" s="34" t="str">
        <f>IF(LEN(I467)=3,I467,LEFT(I467,1)&amp;MID(I467,3,1)&amp;RIGHT(I467,1))</f>
        <v>BOA</v>
      </c>
      <c r="M467" s="42">
        <f>TIMEVALUE(SUBSTITUTE(SUBSTITUTE(F467,"P"," P"),"A"," A"))</f>
        <v>0.52013888888888882</v>
      </c>
      <c r="N467" s="34">
        <f t="shared" si="32"/>
        <v>10</v>
      </c>
      <c r="O467" s="34" t="str">
        <f t="shared" si="33"/>
        <v>BOA10</v>
      </c>
      <c r="P467" s="44">
        <f>INDEX(Workings!$R$14:$R$853,MATCH(O467,Workings!$U$14:$U$853,0))</f>
        <v>0.51666666666666661</v>
      </c>
      <c r="Q467" s="34">
        <f t="shared" si="34"/>
        <v>5</v>
      </c>
      <c r="S467"/>
    </row>
    <row r="468" spans="1:19" ht="15" x14ac:dyDescent="0.25">
      <c r="A468" s="34" t="s">
        <v>345</v>
      </c>
      <c r="B468" s="34">
        <f>SEARCH("PM",A468)</f>
        <v>11</v>
      </c>
      <c r="C468" s="34" t="e">
        <f>SEARCH("AM",A468)</f>
        <v>#VALUE!</v>
      </c>
      <c r="D468" s="34">
        <f>IFERROR(B468,C468)</f>
        <v>11</v>
      </c>
      <c r="E468" s="34" t="str">
        <f>IFERROR(MID(A468,D468-5,1)," ")</f>
        <v xml:space="preserve"> </v>
      </c>
      <c r="F468" s="34" t="str">
        <f>MID(A468,IF(E468="1",D468-5,D468-4),IF(E468="1",7,6))</f>
        <v>1:07PM</v>
      </c>
      <c r="G468" s="34" t="str">
        <f>TRIM(SUBSTITUTE(A468,TEXT(M468,"h:mmAM/PM"),""))</f>
        <v>6-Nov B:O:A</v>
      </c>
      <c r="H468" s="34" t="b">
        <f>OR(LEFT(G468,1)="Y",LEFT(G468,1)="B",LEFT(G468,1)="R")</f>
        <v>0</v>
      </c>
      <c r="I468" s="34" t="str">
        <f>IF(H468,LEFT(G468,FIND(" ",G468)-1),MID(G468,FIND(" ",G468)+1,9))</f>
        <v>B:O:A</v>
      </c>
      <c r="J468" s="34" t="str">
        <f>TRIM(SUBSTITUTE(G468,I468,""))</f>
        <v>6-Nov</v>
      </c>
      <c r="K468" s="34">
        <f>LEFT(J468,2-ISERROR(1*MID(J468,2,1)))*1</f>
        <v>6</v>
      </c>
      <c r="L468" s="34" t="str">
        <f>IF(LEN(I468)=3,I468,LEFT(I468,1)&amp;MID(I468,3,1)&amp;RIGHT(I468,1))</f>
        <v>BOA</v>
      </c>
      <c r="M468" s="42">
        <f>TIMEVALUE(SUBSTITUTE(SUBSTITUTE(F468,"P"," P"),"A"," A"))</f>
        <v>0.54652777777777783</v>
      </c>
      <c r="N468" s="34">
        <f t="shared" si="32"/>
        <v>11</v>
      </c>
      <c r="O468" s="34" t="str">
        <f t="shared" si="33"/>
        <v>BOA11</v>
      </c>
      <c r="P468" s="44">
        <f>INDEX(Workings!$R$14:$R$853,MATCH(O468,Workings!$U$14:$U$853,0))</f>
        <v>0.53749999999999998</v>
      </c>
      <c r="Q468" s="34">
        <f t="shared" si="34"/>
        <v>13</v>
      </c>
      <c r="S468"/>
    </row>
    <row r="469" spans="1:19" ht="15" x14ac:dyDescent="0.25">
      <c r="A469" s="34" t="s">
        <v>3338</v>
      </c>
      <c r="B469" s="34">
        <f>SEARCH("PM",A469)</f>
        <v>5</v>
      </c>
      <c r="C469" s="34" t="e">
        <f>SEARCH("AM",A469)</f>
        <v>#VALUE!</v>
      </c>
      <c r="D469" s="34">
        <f>IFERROR(B469,C469)</f>
        <v>5</v>
      </c>
      <c r="E469" s="34" t="str">
        <f>IFERROR(MID(A469,D469-5,1)," ")</f>
        <v xml:space="preserve"> </v>
      </c>
      <c r="F469" s="34" t="str">
        <f>MID(A469,IF(E469="1",D469-5,D469-4),IF(E469="1",7,6))</f>
        <v>1:25PM</v>
      </c>
      <c r="G469" s="34" t="str">
        <f>TRIM(SUBSTITUTE(A469,TEXT(M469,"h:mmAM/PM"),""))</f>
        <v>6-Nov B-O-A</v>
      </c>
      <c r="H469" s="34" t="b">
        <f>OR(LEFT(G469,1)="Y",LEFT(G469,1)="B",LEFT(G469,1)="R")</f>
        <v>0</v>
      </c>
      <c r="I469" s="34" t="str">
        <f>IF(H469,LEFT(G469,FIND(" ",G469)-1),MID(G469,FIND(" ",G469)+1,9))</f>
        <v>B-O-A</v>
      </c>
      <c r="J469" s="34" t="str">
        <f>TRIM(SUBSTITUTE(G469,I469,""))</f>
        <v>6-Nov</v>
      </c>
      <c r="K469" s="34">
        <f>LEFT(J469,2-ISERROR(1*MID(J469,2,1)))*1</f>
        <v>6</v>
      </c>
      <c r="L469" s="34" t="str">
        <f>IF(LEN(I469)=3,I469,LEFT(I469,1)&amp;MID(I469,3,1)&amp;RIGHT(I469,1))</f>
        <v>BOA</v>
      </c>
      <c r="M469" s="42">
        <f>TIMEVALUE(SUBSTITUTE(SUBSTITUTE(F469,"P"," P"),"A"," A"))</f>
        <v>0.55902777777777779</v>
      </c>
      <c r="N469" s="34">
        <f t="shared" si="32"/>
        <v>12</v>
      </c>
      <c r="O469" s="34" t="str">
        <f t="shared" si="33"/>
        <v>BOA12</v>
      </c>
      <c r="P469" s="44">
        <f>INDEX(Workings!$R$14:$R$853,MATCH(O469,Workings!$U$14:$U$853,0))</f>
        <v>0.55833333333333335</v>
      </c>
      <c r="Q469" s="34">
        <f t="shared" si="34"/>
        <v>1</v>
      </c>
      <c r="S469"/>
    </row>
    <row r="470" spans="1:19" ht="15" x14ac:dyDescent="0.25">
      <c r="A470" s="34" t="s">
        <v>2606</v>
      </c>
      <c r="B470" s="34">
        <f>SEARCH("PM",A470)</f>
        <v>15</v>
      </c>
      <c r="C470" s="34" t="e">
        <f>SEARCH("AM",A470)</f>
        <v>#VALUE!</v>
      </c>
      <c r="D470" s="34">
        <f>IFERROR(B470,C470)</f>
        <v>15</v>
      </c>
      <c r="E470" s="34" t="str">
        <f>IFERROR(MID(A470,D470-5,1)," ")</f>
        <v xml:space="preserve"> </v>
      </c>
      <c r="F470" s="34" t="str">
        <f>MID(A470,IF(E470="1",D470-5,D470-4),IF(E470="1",7,6))</f>
        <v>1:57PM</v>
      </c>
      <c r="G470" s="34" t="str">
        <f>TRIM(SUBSTITUTE(A470,TEXT(M470,"h:mmAM/PM"),""))</f>
        <v>6-Nov BOA</v>
      </c>
      <c r="H470" s="34" t="b">
        <f>OR(LEFT(G470,1)="Y",LEFT(G470,1)="B",LEFT(G470,1)="R")</f>
        <v>0</v>
      </c>
      <c r="I470" s="34" t="str">
        <f>IF(H470,LEFT(G470,FIND(" ",G470)-1),MID(G470,FIND(" ",G470)+1,9))</f>
        <v>BOA</v>
      </c>
      <c r="J470" s="34" t="str">
        <f>TRIM(SUBSTITUTE(G470,I470,""))</f>
        <v>6-Nov</v>
      </c>
      <c r="K470" s="34">
        <f>LEFT(J470,2-ISERROR(1*MID(J470,2,1)))*1</f>
        <v>6</v>
      </c>
      <c r="L470" s="34" t="str">
        <f>IF(LEN(I470)=3,I470,LEFT(I470,1)&amp;MID(I470,3,1)&amp;RIGHT(I470,1))</f>
        <v>BOA</v>
      </c>
      <c r="M470" s="42">
        <f>TIMEVALUE(SUBSTITUTE(SUBSTITUTE(F470,"P"," P"),"A"," A"))</f>
        <v>0.58124999999999993</v>
      </c>
      <c r="N470" s="34">
        <f t="shared" si="32"/>
        <v>13</v>
      </c>
      <c r="O470" s="34" t="str">
        <f t="shared" si="33"/>
        <v>BOA13</v>
      </c>
      <c r="P470" s="44">
        <f>INDEX(Workings!$R$14:$R$853,MATCH(O470,Workings!$U$14:$U$853,0))</f>
        <v>0.57916666666666672</v>
      </c>
      <c r="Q470" s="34">
        <f t="shared" si="34"/>
        <v>3</v>
      </c>
      <c r="S470"/>
    </row>
    <row r="471" spans="1:19" ht="15" x14ac:dyDescent="0.25">
      <c r="A471" s="34" t="s">
        <v>930</v>
      </c>
      <c r="B471" s="34">
        <f>SEARCH("PM",A471)</f>
        <v>5</v>
      </c>
      <c r="C471" s="34" t="e">
        <f>SEARCH("AM",A471)</f>
        <v>#VALUE!</v>
      </c>
      <c r="D471" s="34">
        <f>IFERROR(B471,C471)</f>
        <v>5</v>
      </c>
      <c r="E471" s="34" t="str">
        <f>IFERROR(MID(A471,D471-5,1)," ")</f>
        <v xml:space="preserve"> </v>
      </c>
      <c r="F471" s="34" t="str">
        <f>MID(A471,IF(E471="1",D471-5,D471-4),IF(E471="1",7,6))</f>
        <v>2:25PM</v>
      </c>
      <c r="G471" s="34" t="str">
        <f>TRIM(SUBSTITUTE(A471,TEXT(M471,"h:mmAM/PM"),""))</f>
        <v>B-O-A 6/Nov</v>
      </c>
      <c r="H471" s="34" t="b">
        <f>OR(LEFT(G471,1)="Y",LEFT(G471,1)="B",LEFT(G471,1)="R")</f>
        <v>1</v>
      </c>
      <c r="I471" s="34" t="str">
        <f>IF(H471,LEFT(G471,FIND(" ",G471)-1),MID(G471,FIND(" ",G471)+1,9))</f>
        <v>B-O-A</v>
      </c>
      <c r="J471" s="34" t="str">
        <f>TRIM(SUBSTITUTE(G471,I471,""))</f>
        <v>6/Nov</v>
      </c>
      <c r="K471" s="34">
        <f>LEFT(J471,2-ISERROR(1*MID(J471,2,1)))*1</f>
        <v>6</v>
      </c>
      <c r="L471" s="34" t="str">
        <f>IF(LEN(I471)=3,I471,LEFT(I471,1)&amp;MID(I471,3,1)&amp;RIGHT(I471,1))</f>
        <v>BOA</v>
      </c>
      <c r="M471" s="42">
        <f>TIMEVALUE(SUBSTITUTE(SUBSTITUTE(F471,"P"," P"),"A"," A"))</f>
        <v>0.60069444444444442</v>
      </c>
      <c r="N471" s="34">
        <f t="shared" si="32"/>
        <v>14</v>
      </c>
      <c r="O471" s="34" t="str">
        <f t="shared" si="33"/>
        <v>BOA14</v>
      </c>
      <c r="P471" s="44">
        <f>INDEX(Workings!$R$14:$R$853,MATCH(O471,Workings!$U$14:$U$853,0))</f>
        <v>0.60000000000000009</v>
      </c>
      <c r="Q471" s="34">
        <f t="shared" si="34"/>
        <v>1</v>
      </c>
      <c r="S471"/>
    </row>
    <row r="472" spans="1:19" ht="15" x14ac:dyDescent="0.25">
      <c r="A472" s="34" t="s">
        <v>1196</v>
      </c>
      <c r="B472" s="34">
        <f>SEARCH("PM",A472)</f>
        <v>9</v>
      </c>
      <c r="C472" s="34" t="e">
        <f>SEARCH("AM",A472)</f>
        <v>#VALUE!</v>
      </c>
      <c r="D472" s="34">
        <f>IFERROR(B472,C472)</f>
        <v>9</v>
      </c>
      <c r="E472" s="34" t="str">
        <f>IFERROR(MID(A472,D472-5,1)," ")</f>
        <v xml:space="preserve"> </v>
      </c>
      <c r="F472" s="34" t="str">
        <f>MID(A472,IF(E472="1",D472-5,D472-4),IF(E472="1",7,6))</f>
        <v>2:59PM</v>
      </c>
      <c r="G472" s="34" t="str">
        <f>TRIM(SUBSTITUTE(A472,TEXT(M472,"h:mmAM/PM"),""))</f>
        <v>BOA 6/Nov</v>
      </c>
      <c r="H472" s="34" t="b">
        <f>OR(LEFT(G472,1)="Y",LEFT(G472,1)="B",LEFT(G472,1)="R")</f>
        <v>1</v>
      </c>
      <c r="I472" s="34" t="str">
        <f>IF(H472,LEFT(G472,FIND(" ",G472)-1),MID(G472,FIND(" ",G472)+1,9))</f>
        <v>BOA</v>
      </c>
      <c r="J472" s="34" t="str">
        <f>TRIM(SUBSTITUTE(G472,I472,""))</f>
        <v>6/Nov</v>
      </c>
      <c r="K472" s="34">
        <f>LEFT(J472,2-ISERROR(1*MID(J472,2,1)))*1</f>
        <v>6</v>
      </c>
      <c r="L472" s="34" t="str">
        <f>IF(LEN(I472)=3,I472,LEFT(I472,1)&amp;MID(I472,3,1)&amp;RIGHT(I472,1))</f>
        <v>BOA</v>
      </c>
      <c r="M472" s="42">
        <f>TIMEVALUE(SUBSTITUTE(SUBSTITUTE(F472,"P"," P"),"A"," A"))</f>
        <v>0.62430555555555556</v>
      </c>
      <c r="N472" s="34">
        <f t="shared" si="32"/>
        <v>15</v>
      </c>
      <c r="O472" s="34" t="str">
        <f t="shared" si="33"/>
        <v>BOA15</v>
      </c>
      <c r="P472" s="44">
        <f>INDEX(Workings!$R$14:$R$853,MATCH(O472,Workings!$U$14:$U$853,0))</f>
        <v>0.62083333333333346</v>
      </c>
      <c r="Q472" s="34">
        <f t="shared" si="34"/>
        <v>5</v>
      </c>
      <c r="S472"/>
    </row>
    <row r="473" spans="1:19" ht="15" x14ac:dyDescent="0.25">
      <c r="A473" s="34" t="s">
        <v>1206</v>
      </c>
      <c r="B473" s="34">
        <f>SEARCH("PM",A473)</f>
        <v>5</v>
      </c>
      <c r="C473" s="34" t="e">
        <f>SEARCH("AM",A473)</f>
        <v>#VALUE!</v>
      </c>
      <c r="D473" s="34">
        <f>IFERROR(B473,C473)</f>
        <v>5</v>
      </c>
      <c r="E473" s="34" t="str">
        <f>IFERROR(MID(A473,D473-5,1)," ")</f>
        <v xml:space="preserve"> </v>
      </c>
      <c r="F473" s="34" t="str">
        <f>MID(A473,IF(E473="1",D473-5,D473-4),IF(E473="1",7,6))</f>
        <v>3:25PM</v>
      </c>
      <c r="G473" s="34" t="str">
        <f>TRIM(SUBSTITUTE(A473,TEXT(M473,"h:mmAM/PM"),""))</f>
        <v>6-Nov B/O/A</v>
      </c>
      <c r="H473" s="34" t="b">
        <f>OR(LEFT(G473,1)="Y",LEFT(G473,1)="B",LEFT(G473,1)="R")</f>
        <v>0</v>
      </c>
      <c r="I473" s="34" t="str">
        <f>IF(H473,LEFT(G473,FIND(" ",G473)-1),MID(G473,FIND(" ",G473)+1,9))</f>
        <v>B/O/A</v>
      </c>
      <c r="J473" s="34" t="str">
        <f>TRIM(SUBSTITUTE(G473,I473,""))</f>
        <v>6-Nov</v>
      </c>
      <c r="K473" s="34">
        <f>LEFT(J473,2-ISERROR(1*MID(J473,2,1)))*1</f>
        <v>6</v>
      </c>
      <c r="L473" s="34" t="str">
        <f>IF(LEN(I473)=3,I473,LEFT(I473,1)&amp;MID(I473,3,1)&amp;RIGHT(I473,1))</f>
        <v>BOA</v>
      </c>
      <c r="M473" s="42">
        <f>TIMEVALUE(SUBSTITUTE(SUBSTITUTE(F473,"P"," P"),"A"," A"))</f>
        <v>0.64236111111111105</v>
      </c>
      <c r="N473" s="34">
        <f t="shared" si="32"/>
        <v>16</v>
      </c>
      <c r="O473" s="34" t="str">
        <f t="shared" si="33"/>
        <v>BOA16</v>
      </c>
      <c r="P473" s="44">
        <f>INDEX(Workings!$R$14:$R$853,MATCH(O473,Workings!$U$14:$U$853,0))</f>
        <v>0.64166666666666683</v>
      </c>
      <c r="Q473" s="34">
        <f t="shared" si="34"/>
        <v>1</v>
      </c>
      <c r="S473"/>
    </row>
    <row r="474" spans="1:19" ht="15" x14ac:dyDescent="0.25">
      <c r="A474" s="34" t="s">
        <v>480</v>
      </c>
      <c r="B474" s="34">
        <f>SEARCH("PM",A474)</f>
        <v>5</v>
      </c>
      <c r="C474" s="34" t="e">
        <f>SEARCH("AM",A474)</f>
        <v>#VALUE!</v>
      </c>
      <c r="D474" s="34">
        <f>IFERROR(B474,C474)</f>
        <v>5</v>
      </c>
      <c r="E474" s="34" t="str">
        <f>IFERROR(MID(A474,D474-5,1)," ")</f>
        <v xml:space="preserve"> </v>
      </c>
      <c r="F474" s="34" t="str">
        <f>MID(A474,IF(E474="1",D474-5,D474-4),IF(E474="1",7,6))</f>
        <v>4:02PM</v>
      </c>
      <c r="G474" s="34" t="str">
        <f>TRIM(SUBSTITUTE(A474,TEXT(M474,"h:mmAM/PM"),""))</f>
        <v>6-Nov BOA</v>
      </c>
      <c r="H474" s="34" t="b">
        <f>OR(LEFT(G474,1)="Y",LEFT(G474,1)="B",LEFT(G474,1)="R")</f>
        <v>0</v>
      </c>
      <c r="I474" s="34" t="str">
        <f>IF(H474,LEFT(G474,FIND(" ",G474)-1),MID(G474,FIND(" ",G474)+1,9))</f>
        <v>BOA</v>
      </c>
      <c r="J474" s="34" t="str">
        <f>TRIM(SUBSTITUTE(G474,I474,""))</f>
        <v>6-Nov</v>
      </c>
      <c r="K474" s="34">
        <f>LEFT(J474,2-ISERROR(1*MID(J474,2,1)))*1</f>
        <v>6</v>
      </c>
      <c r="L474" s="34" t="str">
        <f>IF(LEN(I474)=3,I474,LEFT(I474,1)&amp;MID(I474,3,1)&amp;RIGHT(I474,1))</f>
        <v>BOA</v>
      </c>
      <c r="M474" s="42">
        <f>TIMEVALUE(SUBSTITUTE(SUBSTITUTE(F474,"P"," P"),"A"," A"))</f>
        <v>0.66805555555555562</v>
      </c>
      <c r="N474" s="34">
        <f t="shared" si="32"/>
        <v>17</v>
      </c>
      <c r="O474" s="34" t="str">
        <f t="shared" si="33"/>
        <v>BOA17</v>
      </c>
      <c r="P474" s="44">
        <f>INDEX(Workings!$R$14:$R$853,MATCH(O474,Workings!$U$14:$U$853,0))</f>
        <v>0.6625000000000002</v>
      </c>
      <c r="Q474" s="34">
        <f t="shared" si="34"/>
        <v>8</v>
      </c>
      <c r="S474"/>
    </row>
    <row r="475" spans="1:19" ht="15" x14ac:dyDescent="0.25">
      <c r="A475" s="34" t="s">
        <v>1186</v>
      </c>
      <c r="B475" s="34">
        <f>SEARCH("PM",A475)</f>
        <v>11</v>
      </c>
      <c r="C475" s="34" t="e">
        <f>SEARCH("AM",A475)</f>
        <v>#VALUE!</v>
      </c>
      <c r="D475" s="34">
        <f>IFERROR(B475,C475)</f>
        <v>11</v>
      </c>
      <c r="E475" s="34" t="str">
        <f>IFERROR(MID(A475,D475-5,1)," ")</f>
        <v xml:space="preserve"> </v>
      </c>
      <c r="F475" s="34" t="str">
        <f>MID(A475,IF(E475="1",D475-5,D475-4),IF(E475="1",7,6))</f>
        <v>4:27PM</v>
      </c>
      <c r="G475" s="34" t="str">
        <f>TRIM(SUBSTITUTE(A475,TEXT(M475,"h:mmAM/PM"),""))</f>
        <v>B-O-A 6-Nov</v>
      </c>
      <c r="H475" s="34" t="b">
        <f>OR(LEFT(G475,1)="Y",LEFT(G475,1)="B",LEFT(G475,1)="R")</f>
        <v>1</v>
      </c>
      <c r="I475" s="34" t="str">
        <f>IF(H475,LEFT(G475,FIND(" ",G475)-1),MID(G475,FIND(" ",G475)+1,9))</f>
        <v>B-O-A</v>
      </c>
      <c r="J475" s="34" t="str">
        <f>TRIM(SUBSTITUTE(G475,I475,""))</f>
        <v>6-Nov</v>
      </c>
      <c r="K475" s="34">
        <f>LEFT(J475,2-ISERROR(1*MID(J475,2,1)))*1</f>
        <v>6</v>
      </c>
      <c r="L475" s="34" t="str">
        <f>IF(LEN(I475)=3,I475,LEFT(I475,1)&amp;MID(I475,3,1)&amp;RIGHT(I475,1))</f>
        <v>BOA</v>
      </c>
      <c r="M475" s="42">
        <f>TIMEVALUE(SUBSTITUTE(SUBSTITUTE(F475,"P"," P"),"A"," A"))</f>
        <v>0.68541666666666667</v>
      </c>
      <c r="N475" s="34">
        <f t="shared" si="32"/>
        <v>18</v>
      </c>
      <c r="O475" s="34" t="str">
        <f t="shared" si="33"/>
        <v>BOA18</v>
      </c>
      <c r="P475" s="44">
        <f>INDEX(Workings!$R$14:$R$853,MATCH(O475,Workings!$U$14:$U$853,0))</f>
        <v>0.68333333333333357</v>
      </c>
      <c r="Q475" s="34">
        <f t="shared" si="34"/>
        <v>3</v>
      </c>
      <c r="S475"/>
    </row>
    <row r="476" spans="1:19" ht="15" x14ac:dyDescent="0.25">
      <c r="A476" s="34" t="s">
        <v>2496</v>
      </c>
      <c r="B476" s="34">
        <f>SEARCH("PM",A476)</f>
        <v>9</v>
      </c>
      <c r="C476" s="34" t="e">
        <f>SEARCH("AM",A476)</f>
        <v>#VALUE!</v>
      </c>
      <c r="D476" s="34">
        <f>IFERROR(B476,C476)</f>
        <v>9</v>
      </c>
      <c r="E476" s="34" t="str">
        <f>IFERROR(MID(A476,D476-5,1)," ")</f>
        <v xml:space="preserve"> </v>
      </c>
      <c r="F476" s="34" t="str">
        <f>MID(A476,IF(E476="1",D476-5,D476-4),IF(E476="1",7,6))</f>
        <v>4:53PM</v>
      </c>
      <c r="G476" s="34" t="str">
        <f>TRIM(SUBSTITUTE(A476,TEXT(M476,"h:mmAM/PM"),""))</f>
        <v>BOA 6/Nov</v>
      </c>
      <c r="H476" s="34" t="b">
        <f>OR(LEFT(G476,1)="Y",LEFT(G476,1)="B",LEFT(G476,1)="R")</f>
        <v>1</v>
      </c>
      <c r="I476" s="34" t="str">
        <f>IF(H476,LEFT(G476,FIND(" ",G476)-1),MID(G476,FIND(" ",G476)+1,9))</f>
        <v>BOA</v>
      </c>
      <c r="J476" s="34" t="str">
        <f>TRIM(SUBSTITUTE(G476,I476,""))</f>
        <v>6/Nov</v>
      </c>
      <c r="K476" s="34">
        <f>LEFT(J476,2-ISERROR(1*MID(J476,2,1)))*1</f>
        <v>6</v>
      </c>
      <c r="L476" s="34" t="str">
        <f>IF(LEN(I476)=3,I476,LEFT(I476,1)&amp;MID(I476,3,1)&amp;RIGHT(I476,1))</f>
        <v>BOA</v>
      </c>
      <c r="M476" s="42">
        <f>TIMEVALUE(SUBSTITUTE(SUBSTITUTE(F476,"P"," P"),"A"," A"))</f>
        <v>0.70347222222222217</v>
      </c>
      <c r="N476" s="34">
        <f t="shared" si="32"/>
        <v>19</v>
      </c>
      <c r="O476" s="34" t="str">
        <f t="shared" si="33"/>
        <v>BOA19</v>
      </c>
      <c r="P476" s="44">
        <f>INDEX(Workings!$R$14:$R$853,MATCH(O476,Workings!$U$14:$U$853,0))</f>
        <v>0.70416666666666694</v>
      </c>
      <c r="Q476" s="34">
        <f t="shared" si="34"/>
        <v>-1</v>
      </c>
      <c r="S476"/>
    </row>
    <row r="477" spans="1:19" ht="15" x14ac:dyDescent="0.25">
      <c r="A477" s="34" t="s">
        <v>1595</v>
      </c>
      <c r="B477" s="34">
        <f>SEARCH("PM",A477)</f>
        <v>5</v>
      </c>
      <c r="C477" s="34" t="e">
        <f>SEARCH("AM",A477)</f>
        <v>#VALUE!</v>
      </c>
      <c r="D477" s="34">
        <f>IFERROR(B477,C477)</f>
        <v>5</v>
      </c>
      <c r="E477" s="34" t="str">
        <f>IFERROR(MID(A477,D477-5,1)," ")</f>
        <v xml:space="preserve"> </v>
      </c>
      <c r="F477" s="34" t="str">
        <f>MID(A477,IF(E477="1",D477-5,D477-4),IF(E477="1",7,6))</f>
        <v>5:30PM</v>
      </c>
      <c r="G477" s="34" t="str">
        <f>TRIM(SUBSTITUTE(A477,TEXT(M477,"h:mmAM/PM"),""))</f>
        <v>6/Nov B-O-A</v>
      </c>
      <c r="H477" s="34" t="b">
        <f>OR(LEFT(G477,1)="Y",LEFT(G477,1)="B",LEFT(G477,1)="R")</f>
        <v>0</v>
      </c>
      <c r="I477" s="34" t="str">
        <f>IF(H477,LEFT(G477,FIND(" ",G477)-1),MID(G477,FIND(" ",G477)+1,9))</f>
        <v>B-O-A</v>
      </c>
      <c r="J477" s="34" t="str">
        <f>TRIM(SUBSTITUTE(G477,I477,""))</f>
        <v>6/Nov</v>
      </c>
      <c r="K477" s="34">
        <f>LEFT(J477,2-ISERROR(1*MID(J477,2,1)))*1</f>
        <v>6</v>
      </c>
      <c r="L477" s="34" t="str">
        <f>IF(LEN(I477)=3,I477,LEFT(I477,1)&amp;MID(I477,3,1)&amp;RIGHT(I477,1))</f>
        <v>BOA</v>
      </c>
      <c r="M477" s="42">
        <f>TIMEVALUE(SUBSTITUTE(SUBSTITUTE(F477,"P"," P"),"A"," A"))</f>
        <v>0.72916666666666663</v>
      </c>
      <c r="N477" s="34">
        <f t="shared" si="32"/>
        <v>20</v>
      </c>
      <c r="O477" s="34" t="str">
        <f t="shared" si="33"/>
        <v>BOA20</v>
      </c>
      <c r="P477" s="44">
        <f>INDEX(Workings!$R$14:$R$853,MATCH(O477,Workings!$U$14:$U$853,0))</f>
        <v>0.72500000000000031</v>
      </c>
      <c r="Q477" s="34">
        <f t="shared" si="34"/>
        <v>6</v>
      </c>
      <c r="S477"/>
    </row>
    <row r="478" spans="1:19" ht="15" x14ac:dyDescent="0.25">
      <c r="A478" s="34" t="s">
        <v>1452</v>
      </c>
      <c r="B478" s="34">
        <f>SEARCH("PM",A478)</f>
        <v>5</v>
      </c>
      <c r="C478" s="34" t="e">
        <f>SEARCH("AM",A478)</f>
        <v>#VALUE!</v>
      </c>
      <c r="D478" s="34">
        <f>IFERROR(B478,C478)</f>
        <v>5</v>
      </c>
      <c r="E478" s="34" t="str">
        <f>IFERROR(MID(A478,D478-5,1)," ")</f>
        <v xml:space="preserve"> </v>
      </c>
      <c r="F478" s="34" t="str">
        <f>MID(A478,IF(E478="1",D478-5,D478-4),IF(E478="1",7,6))</f>
        <v>5:52PM</v>
      </c>
      <c r="G478" s="34" t="str">
        <f>TRIM(SUBSTITUTE(A478,TEXT(M478,"h:mmAM/PM"),""))</f>
        <v>6/Nov BOA</v>
      </c>
      <c r="H478" s="34" t="b">
        <f>OR(LEFT(G478,1)="Y",LEFT(G478,1)="B",LEFT(G478,1)="R")</f>
        <v>0</v>
      </c>
      <c r="I478" s="34" t="str">
        <f>IF(H478,LEFT(G478,FIND(" ",G478)-1),MID(G478,FIND(" ",G478)+1,9))</f>
        <v>BOA</v>
      </c>
      <c r="J478" s="34" t="str">
        <f>TRIM(SUBSTITUTE(G478,I478,""))</f>
        <v>6/Nov</v>
      </c>
      <c r="K478" s="34">
        <f>LEFT(J478,2-ISERROR(1*MID(J478,2,1)))*1</f>
        <v>6</v>
      </c>
      <c r="L478" s="34" t="str">
        <f>IF(LEN(I478)=3,I478,LEFT(I478,1)&amp;MID(I478,3,1)&amp;RIGHT(I478,1))</f>
        <v>BOA</v>
      </c>
      <c r="M478" s="42">
        <f>TIMEVALUE(SUBSTITUTE(SUBSTITUTE(F478,"P"," P"),"A"," A"))</f>
        <v>0.74444444444444446</v>
      </c>
      <c r="N478" s="34">
        <f t="shared" si="32"/>
        <v>21</v>
      </c>
      <c r="O478" s="34" t="str">
        <f t="shared" si="33"/>
        <v>BOA21</v>
      </c>
      <c r="P478" s="44">
        <f>INDEX(Workings!$R$14:$R$853,MATCH(O478,Workings!$U$14:$U$853,0))</f>
        <v>0.73888888888888915</v>
      </c>
      <c r="Q478" s="34">
        <f t="shared" si="34"/>
        <v>8</v>
      </c>
      <c r="S478"/>
    </row>
    <row r="479" spans="1:19" ht="15" x14ac:dyDescent="0.25">
      <c r="A479" s="34" t="s">
        <v>717</v>
      </c>
      <c r="B479" s="34">
        <f>SEARCH("PM",A479)</f>
        <v>9</v>
      </c>
      <c r="C479" s="34" t="e">
        <f>SEARCH("AM",A479)</f>
        <v>#VALUE!</v>
      </c>
      <c r="D479" s="34">
        <f>IFERROR(B479,C479)</f>
        <v>9</v>
      </c>
      <c r="E479" s="34" t="str">
        <f>IFERROR(MID(A479,D479-5,1)," ")</f>
        <v xml:space="preserve"> </v>
      </c>
      <c r="F479" s="34" t="str">
        <f>MID(A479,IF(E479="1",D479-5,D479-4),IF(E479="1",7,6))</f>
        <v>6:11PM</v>
      </c>
      <c r="G479" s="34" t="str">
        <f>TRIM(SUBSTITUTE(A479,TEXT(M479,"h:mmAM/PM"),""))</f>
        <v>BOA 6/Nov</v>
      </c>
      <c r="H479" s="34" t="b">
        <f>OR(LEFT(G479,1)="Y",LEFT(G479,1)="B",LEFT(G479,1)="R")</f>
        <v>1</v>
      </c>
      <c r="I479" s="34" t="str">
        <f>IF(H479,LEFT(G479,FIND(" ",G479)-1),MID(G479,FIND(" ",G479)+1,9))</f>
        <v>BOA</v>
      </c>
      <c r="J479" s="34" t="str">
        <f>TRIM(SUBSTITUTE(G479,I479,""))</f>
        <v>6/Nov</v>
      </c>
      <c r="K479" s="34">
        <f>LEFT(J479,2-ISERROR(1*MID(J479,2,1)))*1</f>
        <v>6</v>
      </c>
      <c r="L479" s="34" t="str">
        <f>IF(LEN(I479)=3,I479,LEFT(I479,1)&amp;MID(I479,3,1)&amp;RIGHT(I479,1))</f>
        <v>BOA</v>
      </c>
      <c r="M479" s="42">
        <f>TIMEVALUE(SUBSTITUTE(SUBSTITUTE(F479,"P"," P"),"A"," A"))</f>
        <v>0.75763888888888886</v>
      </c>
      <c r="N479" s="34">
        <f t="shared" si="32"/>
        <v>22</v>
      </c>
      <c r="O479" s="34" t="str">
        <f t="shared" si="33"/>
        <v>BOA22</v>
      </c>
      <c r="P479" s="44">
        <f>INDEX(Workings!$R$14:$R$853,MATCH(O479,Workings!$U$14:$U$853,0))</f>
        <v>0.75277777777777799</v>
      </c>
      <c r="Q479" s="34">
        <f t="shared" si="34"/>
        <v>7</v>
      </c>
      <c r="S479"/>
    </row>
    <row r="480" spans="1:19" ht="15" x14ac:dyDescent="0.25">
      <c r="A480" s="34" t="s">
        <v>4037</v>
      </c>
      <c r="B480" s="34">
        <f>SEARCH("PM",A480)</f>
        <v>11</v>
      </c>
      <c r="C480" s="34" t="e">
        <f>SEARCH("AM",A480)</f>
        <v>#VALUE!</v>
      </c>
      <c r="D480" s="34">
        <f>IFERROR(B480,C480)</f>
        <v>11</v>
      </c>
      <c r="E480" s="34" t="str">
        <f>IFERROR(MID(A480,D480-5,1)," ")</f>
        <v xml:space="preserve"> </v>
      </c>
      <c r="F480" s="34" t="str">
        <f>MID(A480,IF(E480="1",D480-5,D480-4),IF(E480="1",7,6))</f>
        <v>6:28PM</v>
      </c>
      <c r="G480" s="34" t="str">
        <f>TRIM(SUBSTITUTE(A480,TEXT(M480,"h:mmAM/PM"),""))</f>
        <v>6-Nov B-O-A</v>
      </c>
      <c r="H480" s="34" t="b">
        <f>OR(LEFT(G480,1)="Y",LEFT(G480,1)="B",LEFT(G480,1)="R")</f>
        <v>0</v>
      </c>
      <c r="I480" s="34" t="str">
        <f>IF(H480,LEFT(G480,FIND(" ",G480)-1),MID(G480,FIND(" ",G480)+1,9))</f>
        <v>B-O-A</v>
      </c>
      <c r="J480" s="34" t="str">
        <f>TRIM(SUBSTITUTE(G480,I480,""))</f>
        <v>6-Nov</v>
      </c>
      <c r="K480" s="34">
        <f>LEFT(J480,2-ISERROR(1*MID(J480,2,1)))*1</f>
        <v>6</v>
      </c>
      <c r="L480" s="34" t="str">
        <f>IF(LEN(I480)=3,I480,LEFT(I480,1)&amp;MID(I480,3,1)&amp;RIGHT(I480,1))</f>
        <v>BOA</v>
      </c>
      <c r="M480" s="42">
        <f>TIMEVALUE(SUBSTITUTE(SUBSTITUTE(F480,"P"," P"),"A"," A"))</f>
        <v>0.76944444444444438</v>
      </c>
      <c r="N480" s="34">
        <f t="shared" si="32"/>
        <v>23</v>
      </c>
      <c r="O480" s="34" t="str">
        <f t="shared" si="33"/>
        <v>BOA23</v>
      </c>
      <c r="P480" s="44">
        <f>INDEX(Workings!$R$14:$R$853,MATCH(O480,Workings!$U$14:$U$853,0))</f>
        <v>0.76666666666666683</v>
      </c>
      <c r="Q480" s="34">
        <f t="shared" si="34"/>
        <v>4</v>
      </c>
      <c r="S480"/>
    </row>
    <row r="481" spans="1:19" ht="15" x14ac:dyDescent="0.25">
      <c r="A481" s="34" t="s">
        <v>148</v>
      </c>
      <c r="B481" s="34">
        <f>SEARCH("PM",A481)</f>
        <v>5</v>
      </c>
      <c r="C481" s="34" t="e">
        <f>SEARCH("AM",A481)</f>
        <v>#VALUE!</v>
      </c>
      <c r="D481" s="34">
        <f>IFERROR(B481,C481)</f>
        <v>5</v>
      </c>
      <c r="E481" s="34" t="str">
        <f>IFERROR(MID(A481,D481-5,1)," ")</f>
        <v xml:space="preserve"> </v>
      </c>
      <c r="F481" s="34" t="str">
        <f>MID(A481,IF(E481="1",D481-5,D481-4),IF(E481="1",7,6))</f>
        <v>6:41PM</v>
      </c>
      <c r="G481" s="34" t="str">
        <f>TRIM(SUBSTITUTE(A481,TEXT(M481,"h:mmAM/PM"),""))</f>
        <v>6-Nov B-O-A</v>
      </c>
      <c r="H481" s="34" t="b">
        <f>OR(LEFT(G481,1)="Y",LEFT(G481,1)="B",LEFT(G481,1)="R")</f>
        <v>0</v>
      </c>
      <c r="I481" s="34" t="str">
        <f>IF(H481,LEFT(G481,FIND(" ",G481)-1),MID(G481,FIND(" ",G481)+1,9))</f>
        <v>B-O-A</v>
      </c>
      <c r="J481" s="34" t="str">
        <f>TRIM(SUBSTITUTE(G481,I481,""))</f>
        <v>6-Nov</v>
      </c>
      <c r="K481" s="34">
        <f>LEFT(J481,2-ISERROR(1*MID(J481,2,1)))*1</f>
        <v>6</v>
      </c>
      <c r="L481" s="34" t="str">
        <f>IF(LEN(I481)=3,I481,LEFT(I481,1)&amp;MID(I481,3,1)&amp;RIGHT(I481,1))</f>
        <v>BOA</v>
      </c>
      <c r="M481" s="42">
        <f>TIMEVALUE(SUBSTITUTE(SUBSTITUTE(F481,"P"," P"),"A"," A"))</f>
        <v>0.77847222222222223</v>
      </c>
      <c r="N481" s="34">
        <f t="shared" si="32"/>
        <v>24</v>
      </c>
      <c r="O481" s="34" t="str">
        <f t="shared" si="33"/>
        <v>BOA24</v>
      </c>
      <c r="P481" s="44">
        <f>INDEX(Workings!$R$14:$R$853,MATCH(O481,Workings!$U$14:$U$853,0))</f>
        <v>0.78055555555555567</v>
      </c>
      <c r="Q481" s="34">
        <f t="shared" si="34"/>
        <v>-3</v>
      </c>
      <c r="S481"/>
    </row>
    <row r="482" spans="1:19" ht="15" x14ac:dyDescent="0.25">
      <c r="A482" s="34" t="s">
        <v>3351</v>
      </c>
      <c r="B482" s="34">
        <f>SEARCH("PM",A482)</f>
        <v>17</v>
      </c>
      <c r="C482" s="34" t="e">
        <f>SEARCH("AM",A482)</f>
        <v>#VALUE!</v>
      </c>
      <c r="D482" s="34">
        <f>IFERROR(B482,C482)</f>
        <v>17</v>
      </c>
      <c r="E482" s="34" t="str">
        <f>IFERROR(MID(A482,D482-5,1)," ")</f>
        <v xml:space="preserve"> </v>
      </c>
      <c r="F482" s="34" t="str">
        <f>MID(A482,IF(E482="1",D482-5,D482-4),IF(E482="1",7,6))</f>
        <v>7:14PM</v>
      </c>
      <c r="G482" s="34" t="str">
        <f>TRIM(SUBSTITUTE(A482,TEXT(M482,"h:mmAM/PM"),""))</f>
        <v>B:O:A 6/Nov</v>
      </c>
      <c r="H482" s="34" t="b">
        <f>OR(LEFT(G482,1)="Y",LEFT(G482,1)="B",LEFT(G482,1)="R")</f>
        <v>1</v>
      </c>
      <c r="I482" s="34" t="str">
        <f>IF(H482,LEFT(G482,FIND(" ",G482)-1),MID(G482,FIND(" ",G482)+1,9))</f>
        <v>B:O:A</v>
      </c>
      <c r="J482" s="34" t="str">
        <f>TRIM(SUBSTITUTE(G482,I482,""))</f>
        <v>6/Nov</v>
      </c>
      <c r="K482" s="34">
        <f>LEFT(J482,2-ISERROR(1*MID(J482,2,1)))*1</f>
        <v>6</v>
      </c>
      <c r="L482" s="34" t="str">
        <f>IF(LEN(I482)=3,I482,LEFT(I482,1)&amp;MID(I482,3,1)&amp;RIGHT(I482,1))</f>
        <v>BOA</v>
      </c>
      <c r="M482" s="42">
        <f>TIMEVALUE(SUBSTITUTE(SUBSTITUTE(F482,"P"," P"),"A"," A"))</f>
        <v>0.80138888888888893</v>
      </c>
      <c r="N482" s="34">
        <f t="shared" si="32"/>
        <v>25</v>
      </c>
      <c r="O482" s="34" t="str">
        <f t="shared" si="33"/>
        <v>BOA25</v>
      </c>
      <c r="P482" s="44">
        <f>INDEX(Workings!$R$14:$R$853,MATCH(O482,Workings!$U$14:$U$853,0))</f>
        <v>0.79444444444444451</v>
      </c>
      <c r="Q482" s="34">
        <f t="shared" si="34"/>
        <v>10</v>
      </c>
      <c r="S482"/>
    </row>
    <row r="483" spans="1:19" ht="15" x14ac:dyDescent="0.25">
      <c r="A483" s="34" t="s">
        <v>516</v>
      </c>
      <c r="B483" s="34">
        <f>SEARCH("PM",A483)</f>
        <v>5</v>
      </c>
      <c r="C483" s="34" t="e">
        <f>SEARCH("AM",A483)</f>
        <v>#VALUE!</v>
      </c>
      <c r="D483" s="34">
        <f>IFERROR(B483,C483)</f>
        <v>5</v>
      </c>
      <c r="E483" s="34" t="str">
        <f>IFERROR(MID(A483,D483-5,1)," ")</f>
        <v xml:space="preserve"> </v>
      </c>
      <c r="F483" s="34" t="str">
        <f>MID(A483,IF(E483="1",D483-5,D483-4),IF(E483="1",7,6))</f>
        <v>7:33PM</v>
      </c>
      <c r="G483" s="34" t="str">
        <f>TRIM(SUBSTITUTE(A483,TEXT(M483,"h:mmAM/PM"),""))</f>
        <v>6/Nov B:O:A</v>
      </c>
      <c r="H483" s="34" t="b">
        <f>OR(LEFT(G483,1)="Y",LEFT(G483,1)="B",LEFT(G483,1)="R")</f>
        <v>0</v>
      </c>
      <c r="I483" s="34" t="str">
        <f>IF(H483,LEFT(G483,FIND(" ",G483)-1),MID(G483,FIND(" ",G483)+1,9))</f>
        <v>B:O:A</v>
      </c>
      <c r="J483" s="34" t="str">
        <f>TRIM(SUBSTITUTE(G483,I483,""))</f>
        <v>6/Nov</v>
      </c>
      <c r="K483" s="34">
        <f>LEFT(J483,2-ISERROR(1*MID(J483,2,1)))*1</f>
        <v>6</v>
      </c>
      <c r="L483" s="34" t="str">
        <f>IF(LEN(I483)=3,I483,LEFT(I483,1)&amp;MID(I483,3,1)&amp;RIGHT(I483,1))</f>
        <v>BOA</v>
      </c>
      <c r="M483" s="42">
        <f>TIMEVALUE(SUBSTITUTE(SUBSTITUTE(F483,"P"," P"),"A"," A"))</f>
        <v>0.81458333333333333</v>
      </c>
      <c r="N483" s="34">
        <f t="shared" si="32"/>
        <v>26</v>
      </c>
      <c r="O483" s="34" t="str">
        <f t="shared" si="33"/>
        <v>BOA26</v>
      </c>
      <c r="P483" s="44">
        <f>INDEX(Workings!$R$14:$R$853,MATCH(O483,Workings!$U$14:$U$853,0))</f>
        <v>0.80833333333333335</v>
      </c>
      <c r="Q483" s="34">
        <f t="shared" si="34"/>
        <v>9</v>
      </c>
      <c r="S483"/>
    </row>
    <row r="484" spans="1:19" ht="15" x14ac:dyDescent="0.25">
      <c r="A484" s="34" t="s">
        <v>2009</v>
      </c>
      <c r="B484" s="34">
        <f>SEARCH("PM",A484)</f>
        <v>11</v>
      </c>
      <c r="C484" s="34" t="e">
        <f>SEARCH("AM",A484)</f>
        <v>#VALUE!</v>
      </c>
      <c r="D484" s="34">
        <f>IFERROR(B484,C484)</f>
        <v>11</v>
      </c>
      <c r="E484" s="34" t="str">
        <f>IFERROR(MID(A484,D484-5,1)," ")</f>
        <v xml:space="preserve"> </v>
      </c>
      <c r="F484" s="34" t="str">
        <f>MID(A484,IF(E484="1",D484-5,D484-4),IF(E484="1",7,6))</f>
        <v>8:39PM</v>
      </c>
      <c r="G484" s="34" t="str">
        <f>TRIM(SUBSTITUTE(A484,TEXT(M484,"h:mmAM/PM"),""))</f>
        <v>6-Nov B:O:A</v>
      </c>
      <c r="H484" s="34" t="b">
        <f>OR(LEFT(G484,1)="Y",LEFT(G484,1)="B",LEFT(G484,1)="R")</f>
        <v>0</v>
      </c>
      <c r="I484" s="34" t="str">
        <f>IF(H484,LEFT(G484,FIND(" ",G484)-1),MID(G484,FIND(" ",G484)+1,9))</f>
        <v>B:O:A</v>
      </c>
      <c r="J484" s="34" t="str">
        <f>TRIM(SUBSTITUTE(G484,I484,""))</f>
        <v>6-Nov</v>
      </c>
      <c r="K484" s="34">
        <f>LEFT(J484,2-ISERROR(1*MID(J484,2,1)))*1</f>
        <v>6</v>
      </c>
      <c r="L484" s="34" t="str">
        <f>IF(LEN(I484)=3,I484,LEFT(I484,1)&amp;MID(I484,3,1)&amp;RIGHT(I484,1))</f>
        <v>BOA</v>
      </c>
      <c r="M484" s="42">
        <f>TIMEVALUE(SUBSTITUTE(SUBSTITUTE(F484,"P"," P"),"A"," A"))</f>
        <v>0.86041666666666661</v>
      </c>
      <c r="N484" s="34">
        <f t="shared" si="32"/>
        <v>27</v>
      </c>
      <c r="O484" s="34" t="str">
        <f t="shared" si="33"/>
        <v>BOA27</v>
      </c>
      <c r="P484" s="44">
        <f>INDEX(Workings!$R$14:$R$853,MATCH(O484,Workings!$U$14:$U$853,0))</f>
        <v>0.85</v>
      </c>
      <c r="Q484" s="34">
        <f t="shared" si="34"/>
        <v>15</v>
      </c>
      <c r="S484"/>
    </row>
    <row r="485" spans="1:19" ht="15" x14ac:dyDescent="0.25">
      <c r="A485" s="34" t="s">
        <v>2771</v>
      </c>
      <c r="B485" s="34">
        <f>SEARCH("PM",A485)</f>
        <v>17</v>
      </c>
      <c r="C485" s="34" t="e">
        <f>SEARCH("AM",A485)</f>
        <v>#VALUE!</v>
      </c>
      <c r="D485" s="34">
        <f>IFERROR(B485,C485)</f>
        <v>17</v>
      </c>
      <c r="E485" s="34" t="str">
        <f>IFERROR(MID(A485,D485-5,1)," ")</f>
        <v xml:space="preserve"> </v>
      </c>
      <c r="F485" s="34" t="str">
        <f>MID(A485,IF(E485="1",D485-5,D485-4),IF(E485="1",7,6))</f>
        <v>9:26PM</v>
      </c>
      <c r="G485" s="34" t="str">
        <f>TRIM(SUBSTITUTE(A485,TEXT(M485,"h:mmAM/PM"),""))</f>
        <v>B-O-A 6-Nov</v>
      </c>
      <c r="H485" s="34" t="b">
        <f>OR(LEFT(G485,1)="Y",LEFT(G485,1)="B",LEFT(G485,1)="R")</f>
        <v>1</v>
      </c>
      <c r="I485" s="34" t="str">
        <f>IF(H485,LEFT(G485,FIND(" ",G485)-1),MID(G485,FIND(" ",G485)+1,9))</f>
        <v>B-O-A</v>
      </c>
      <c r="J485" s="34" t="str">
        <f>TRIM(SUBSTITUTE(G485,I485,""))</f>
        <v>6-Nov</v>
      </c>
      <c r="K485" s="34">
        <f>LEFT(J485,2-ISERROR(1*MID(J485,2,1)))*1</f>
        <v>6</v>
      </c>
      <c r="L485" s="34" t="str">
        <f>IF(LEN(I485)=3,I485,LEFT(I485,1)&amp;MID(I485,3,1)&amp;RIGHT(I485,1))</f>
        <v>BOA</v>
      </c>
      <c r="M485" s="42">
        <f>TIMEVALUE(SUBSTITUTE(SUBSTITUTE(F485,"P"," P"),"A"," A"))</f>
        <v>0.8930555555555556</v>
      </c>
      <c r="N485" s="34">
        <f t="shared" si="32"/>
        <v>28</v>
      </c>
      <c r="O485" s="34" t="str">
        <f t="shared" si="33"/>
        <v>BOA28</v>
      </c>
      <c r="P485" s="44">
        <f>INDEX(Workings!$R$14:$R$853,MATCH(O485,Workings!$U$14:$U$853,0))</f>
        <v>0.89166666666666661</v>
      </c>
      <c r="Q485" s="34">
        <f t="shared" si="34"/>
        <v>2</v>
      </c>
      <c r="S485"/>
    </row>
    <row r="486" spans="1:19" ht="15" x14ac:dyDescent="0.25">
      <c r="A486" s="34" t="s">
        <v>3662</v>
      </c>
      <c r="B486" s="34">
        <f>SEARCH("PM",A486)</f>
        <v>12</v>
      </c>
      <c r="C486" s="34" t="e">
        <f>SEARCH("AM",A486)</f>
        <v>#VALUE!</v>
      </c>
      <c r="D486" s="34">
        <f>IFERROR(B486,C486)</f>
        <v>12</v>
      </c>
      <c r="E486" s="34" t="str">
        <f>IFERROR(MID(A486,D486-5,1)," ")</f>
        <v>1</v>
      </c>
      <c r="F486" s="34" t="str">
        <f>MID(A486,IF(E486="1",D486-5,D486-4),IF(E486="1",7,6))</f>
        <v>10:34PM</v>
      </c>
      <c r="G486" s="34" t="str">
        <f>TRIM(SUBSTITUTE(A486,TEXT(M486,"h:mmAM/PM"),""))</f>
        <v>6/Nov BOA</v>
      </c>
      <c r="H486" s="34" t="b">
        <f>OR(LEFT(G486,1)="Y",LEFT(G486,1)="B",LEFT(G486,1)="R")</f>
        <v>0</v>
      </c>
      <c r="I486" s="34" t="str">
        <f>IF(H486,LEFT(G486,FIND(" ",G486)-1),MID(G486,FIND(" ",G486)+1,9))</f>
        <v>BOA</v>
      </c>
      <c r="J486" s="34" t="str">
        <f>TRIM(SUBSTITUTE(G486,I486,""))</f>
        <v>6/Nov</v>
      </c>
      <c r="K486" s="34">
        <f>LEFT(J486,2-ISERROR(1*MID(J486,2,1)))*1</f>
        <v>6</v>
      </c>
      <c r="L486" s="34" t="str">
        <f>IF(LEN(I486)=3,I486,LEFT(I486,1)&amp;MID(I486,3,1)&amp;RIGHT(I486,1))</f>
        <v>BOA</v>
      </c>
      <c r="M486" s="42">
        <f>TIMEVALUE(SUBSTITUTE(SUBSTITUTE(F486,"P"," P"),"A"," A"))</f>
        <v>0.94027777777777777</v>
      </c>
      <c r="N486" s="34">
        <f t="shared" si="32"/>
        <v>29</v>
      </c>
      <c r="O486" s="34" t="str">
        <f t="shared" si="33"/>
        <v>BOA29</v>
      </c>
      <c r="P486" s="44">
        <f>INDEX(Workings!$R$14:$R$853,MATCH(O486,Workings!$U$14:$U$853,0))</f>
        <v>0.93333333333333324</v>
      </c>
      <c r="Q486" s="34">
        <f t="shared" si="34"/>
        <v>10</v>
      </c>
      <c r="S486"/>
    </row>
    <row r="487" spans="1:19" ht="15" x14ac:dyDescent="0.25">
      <c r="A487" s="34" t="s">
        <v>3824</v>
      </c>
      <c r="B487" s="34">
        <f>SEARCH("PM",A487)</f>
        <v>6</v>
      </c>
      <c r="C487" s="34" t="e">
        <f>SEARCH("AM",A487)</f>
        <v>#VALUE!</v>
      </c>
      <c r="D487" s="34">
        <f>IFERROR(B487,C487)</f>
        <v>6</v>
      </c>
      <c r="E487" s="34" t="str">
        <f>IFERROR(MID(A487,D487-5,1)," ")</f>
        <v>1</v>
      </c>
      <c r="F487" s="34" t="str">
        <f>MID(A487,IF(E487="1",D487-5,D487-4),IF(E487="1",7,6))</f>
        <v>11:33PM</v>
      </c>
      <c r="G487" s="34" t="str">
        <f>TRIM(SUBSTITUTE(A487,TEXT(M487,"h:mmAM/PM"),""))</f>
        <v>6-Nov B:O:A</v>
      </c>
      <c r="H487" s="34" t="b">
        <f>OR(LEFT(G487,1)="Y",LEFT(G487,1)="B",LEFT(G487,1)="R")</f>
        <v>0</v>
      </c>
      <c r="I487" s="34" t="str">
        <f>IF(H487,LEFT(G487,FIND(" ",G487)-1),MID(G487,FIND(" ",G487)+1,9))</f>
        <v>B:O:A</v>
      </c>
      <c r="J487" s="34" t="str">
        <f>TRIM(SUBSTITUTE(G487,I487,""))</f>
        <v>6-Nov</v>
      </c>
      <c r="K487" s="34">
        <f>LEFT(J487,2-ISERROR(1*MID(J487,2,1)))*1</f>
        <v>6</v>
      </c>
      <c r="L487" s="34" t="str">
        <f>IF(LEN(I487)=3,I487,LEFT(I487,1)&amp;MID(I487,3,1)&amp;RIGHT(I487,1))</f>
        <v>BOA</v>
      </c>
      <c r="M487" s="42">
        <f>TIMEVALUE(SUBSTITUTE(SUBSTITUTE(F487,"P"," P"),"A"," A"))</f>
        <v>0.98125000000000007</v>
      </c>
      <c r="N487" s="34">
        <f t="shared" si="32"/>
        <v>30</v>
      </c>
      <c r="O487" s="34" t="str">
        <f t="shared" si="33"/>
        <v>BOA30</v>
      </c>
      <c r="P487" s="44">
        <f>INDEX(Workings!$R$14:$R$853,MATCH(O487,Workings!$U$14:$U$853,0))</f>
        <v>0.97499999999999987</v>
      </c>
      <c r="Q487" s="34">
        <f t="shared" si="34"/>
        <v>9</v>
      </c>
      <c r="S487"/>
    </row>
    <row r="488" spans="1:19" ht="15" x14ac:dyDescent="0.25">
      <c r="A488" s="34" t="s">
        <v>4024</v>
      </c>
      <c r="B488" s="34" t="e">
        <f>SEARCH("PM",A488)</f>
        <v>#VALUE!</v>
      </c>
      <c r="C488" s="34">
        <f>SEARCH("AM",A488)</f>
        <v>5</v>
      </c>
      <c r="D488" s="34">
        <f>IFERROR(B488,C488)</f>
        <v>5</v>
      </c>
      <c r="E488" s="34" t="str">
        <f>IFERROR(MID(A488,D488-5,1)," ")</f>
        <v xml:space="preserve"> </v>
      </c>
      <c r="F488" s="34" t="str">
        <f>MID(A488,IF(E488="1",D488-5,D488-4),IF(E488="1",7,6))</f>
        <v>7:33AM</v>
      </c>
      <c r="G488" s="34" t="str">
        <f>TRIM(SUBSTITUTE(A488,TEXT(M488,"h:mmAM/PM"),""))</f>
        <v>B/O/A 7-Nov</v>
      </c>
      <c r="H488" s="34" t="b">
        <f>OR(LEFT(G488,1)="Y",LEFT(G488,1)="B",LEFT(G488,1)="R")</f>
        <v>1</v>
      </c>
      <c r="I488" s="34" t="str">
        <f>IF(H488,LEFT(G488,FIND(" ",G488)-1),MID(G488,FIND(" ",G488)+1,9))</f>
        <v>B/O/A</v>
      </c>
      <c r="J488" s="34" t="str">
        <f>TRIM(SUBSTITUTE(G488,I488,""))</f>
        <v>7-Nov</v>
      </c>
      <c r="K488" s="34">
        <f>LEFT(J488,2-ISERROR(1*MID(J488,2,1)))*1</f>
        <v>7</v>
      </c>
      <c r="L488" s="34" t="str">
        <f>IF(LEN(I488)=3,I488,LEFT(I488,1)&amp;MID(I488,3,1)&amp;RIGHT(I488,1))</f>
        <v>BOA</v>
      </c>
      <c r="M488" s="42">
        <f>TIMEVALUE(SUBSTITUTE(SUBSTITUTE(F488,"P"," P"),"A"," A"))</f>
        <v>0.31458333333333333</v>
      </c>
      <c r="N488" s="34">
        <f t="shared" si="32"/>
        <v>1</v>
      </c>
      <c r="O488" s="34" t="str">
        <f t="shared" si="33"/>
        <v>BOA1</v>
      </c>
      <c r="P488" s="44">
        <f>INDEX(Workings!$R$14:$R$853,MATCH(O488,Workings!$U$14:$U$853,0))</f>
        <v>0.30833333333333335</v>
      </c>
      <c r="Q488" s="34">
        <f t="shared" si="34"/>
        <v>9</v>
      </c>
      <c r="S488"/>
    </row>
    <row r="489" spans="1:19" ht="15" x14ac:dyDescent="0.25">
      <c r="A489" s="34" t="s">
        <v>3565</v>
      </c>
      <c r="B489" s="34" t="e">
        <f>SEARCH("PM",A489)</f>
        <v>#VALUE!</v>
      </c>
      <c r="C489" s="34">
        <f>SEARCH("AM",A489)</f>
        <v>11</v>
      </c>
      <c r="D489" s="34">
        <f>IFERROR(B489,C489)</f>
        <v>11</v>
      </c>
      <c r="E489" s="34" t="str">
        <f>IFERROR(MID(A489,D489-5,1)," ")</f>
        <v xml:space="preserve"> </v>
      </c>
      <c r="F489" s="34" t="str">
        <f>MID(A489,IF(E489="1",D489-5,D489-4),IF(E489="1",7,6))</f>
        <v>8:15AM</v>
      </c>
      <c r="G489" s="34" t="str">
        <f>TRIM(SUBSTITUTE(A489,TEXT(M489,"h:mmAM/PM"),""))</f>
        <v>7-Nov B/O/A</v>
      </c>
      <c r="H489" s="34" t="b">
        <f>OR(LEFT(G489,1)="Y",LEFT(G489,1)="B",LEFT(G489,1)="R")</f>
        <v>0</v>
      </c>
      <c r="I489" s="34" t="str">
        <f>IF(H489,LEFT(G489,FIND(" ",G489)-1),MID(G489,FIND(" ",G489)+1,9))</f>
        <v>B/O/A</v>
      </c>
      <c r="J489" s="34" t="str">
        <f>TRIM(SUBSTITUTE(G489,I489,""))</f>
        <v>7-Nov</v>
      </c>
      <c r="K489" s="34">
        <f>LEFT(J489,2-ISERROR(1*MID(J489,2,1)))*1</f>
        <v>7</v>
      </c>
      <c r="L489" s="34" t="str">
        <f>IF(LEN(I489)=3,I489,LEFT(I489,1)&amp;MID(I489,3,1)&amp;RIGHT(I489,1))</f>
        <v>BOA</v>
      </c>
      <c r="M489" s="42">
        <f>TIMEVALUE(SUBSTITUTE(SUBSTITUTE(F489,"P"," P"),"A"," A"))</f>
        <v>0.34375</v>
      </c>
      <c r="N489" s="34">
        <f t="shared" si="32"/>
        <v>2</v>
      </c>
      <c r="O489" s="34" t="str">
        <f t="shared" si="33"/>
        <v>BOA2</v>
      </c>
      <c r="P489" s="44">
        <f>INDEX(Workings!$R$14:$R$853,MATCH(O489,Workings!$U$14:$U$853,0))</f>
        <v>0.33611111111111114</v>
      </c>
      <c r="Q489" s="34">
        <f t="shared" si="34"/>
        <v>11</v>
      </c>
      <c r="S489"/>
    </row>
    <row r="490" spans="1:19" ht="15" x14ac:dyDescent="0.25">
      <c r="A490" s="34" t="s">
        <v>1555</v>
      </c>
      <c r="B490" s="34" t="e">
        <f>SEARCH("PM",A490)</f>
        <v>#VALUE!</v>
      </c>
      <c r="C490" s="34">
        <f>SEARCH("AM",A490)</f>
        <v>9</v>
      </c>
      <c r="D490" s="34">
        <f>IFERROR(B490,C490)</f>
        <v>9</v>
      </c>
      <c r="E490" s="34" t="str">
        <f>IFERROR(MID(A490,D490-5,1)," ")</f>
        <v xml:space="preserve"> </v>
      </c>
      <c r="F490" s="34" t="str">
        <f>MID(A490,IF(E490="1",D490-5,D490-4),IF(E490="1",7,6))</f>
        <v>8:52AM</v>
      </c>
      <c r="G490" s="34" t="str">
        <f>TRIM(SUBSTITUTE(A490,TEXT(M490,"h:mmAM/PM"),""))</f>
        <v>BOA 7-Nov</v>
      </c>
      <c r="H490" s="34" t="b">
        <f>OR(LEFT(G490,1)="Y",LEFT(G490,1)="B",LEFT(G490,1)="R")</f>
        <v>1</v>
      </c>
      <c r="I490" s="34" t="str">
        <f>IF(H490,LEFT(G490,FIND(" ",G490)-1),MID(G490,FIND(" ",G490)+1,9))</f>
        <v>BOA</v>
      </c>
      <c r="J490" s="34" t="str">
        <f>TRIM(SUBSTITUTE(G490,I490,""))</f>
        <v>7-Nov</v>
      </c>
      <c r="K490" s="34">
        <f>LEFT(J490,2-ISERROR(1*MID(J490,2,1)))*1</f>
        <v>7</v>
      </c>
      <c r="L490" s="34" t="str">
        <f>IF(LEN(I490)=3,I490,LEFT(I490,1)&amp;MID(I490,3,1)&amp;RIGHT(I490,1))</f>
        <v>BOA</v>
      </c>
      <c r="M490" s="42">
        <f>TIMEVALUE(SUBSTITUTE(SUBSTITUTE(F490,"P"," P"),"A"," A"))</f>
        <v>0.36944444444444446</v>
      </c>
      <c r="N490" s="34">
        <f t="shared" si="32"/>
        <v>3</v>
      </c>
      <c r="O490" s="34" t="str">
        <f t="shared" si="33"/>
        <v>BOA3</v>
      </c>
      <c r="P490" s="44">
        <f>INDEX(Workings!$R$14:$R$853,MATCH(O490,Workings!$U$14:$U$853,0))</f>
        <v>0.36388888888888893</v>
      </c>
      <c r="Q490" s="34">
        <f t="shared" si="34"/>
        <v>8</v>
      </c>
      <c r="S490"/>
    </row>
    <row r="491" spans="1:19" ht="15" x14ac:dyDescent="0.25">
      <c r="A491" s="34" t="s">
        <v>4115</v>
      </c>
      <c r="B491" s="34" t="e">
        <f>SEARCH("PM",A491)</f>
        <v>#VALUE!</v>
      </c>
      <c r="C491" s="34">
        <f>SEARCH("AM",A491)</f>
        <v>17</v>
      </c>
      <c r="D491" s="34">
        <f>IFERROR(B491,C491)</f>
        <v>17</v>
      </c>
      <c r="E491" s="34" t="str">
        <f>IFERROR(MID(A491,D491-5,1)," ")</f>
        <v xml:space="preserve"> </v>
      </c>
      <c r="F491" s="34" t="str">
        <f>MID(A491,IF(E491="1",D491-5,D491-4),IF(E491="1",7,6))</f>
        <v>9:33AM</v>
      </c>
      <c r="G491" s="34" t="str">
        <f>TRIM(SUBSTITUTE(A491,TEXT(M491,"h:mmAM/PM"),""))</f>
        <v>B-O-A 7/Nov</v>
      </c>
      <c r="H491" s="34" t="b">
        <f>OR(LEFT(G491,1)="Y",LEFT(G491,1)="B",LEFT(G491,1)="R")</f>
        <v>1</v>
      </c>
      <c r="I491" s="34" t="str">
        <f>IF(H491,LEFT(G491,FIND(" ",G491)-1),MID(G491,FIND(" ",G491)+1,9))</f>
        <v>B-O-A</v>
      </c>
      <c r="J491" s="34" t="str">
        <f>TRIM(SUBSTITUTE(G491,I491,""))</f>
        <v>7/Nov</v>
      </c>
      <c r="K491" s="34">
        <f>LEFT(J491,2-ISERROR(1*MID(J491,2,1)))*1</f>
        <v>7</v>
      </c>
      <c r="L491" s="34" t="str">
        <f>IF(LEN(I491)=3,I491,LEFT(I491,1)&amp;MID(I491,3,1)&amp;RIGHT(I491,1))</f>
        <v>BOA</v>
      </c>
      <c r="M491" s="42">
        <f>TIMEVALUE(SUBSTITUTE(SUBSTITUTE(F491,"P"," P"),"A"," A"))</f>
        <v>0.3979166666666667</v>
      </c>
      <c r="N491" s="34">
        <f t="shared" si="32"/>
        <v>4</v>
      </c>
      <c r="O491" s="34" t="str">
        <f t="shared" si="33"/>
        <v>BOA4</v>
      </c>
      <c r="P491" s="44">
        <f>INDEX(Workings!$R$14:$R$853,MATCH(O491,Workings!$U$14:$U$853,0))</f>
        <v>0.39166666666666672</v>
      </c>
      <c r="Q491" s="34">
        <f t="shared" si="34"/>
        <v>9</v>
      </c>
      <c r="S491"/>
    </row>
    <row r="492" spans="1:19" ht="15" x14ac:dyDescent="0.25">
      <c r="A492" s="34" t="s">
        <v>3913</v>
      </c>
      <c r="B492" s="34" t="e">
        <f>SEARCH("PM",A492)</f>
        <v>#VALUE!</v>
      </c>
      <c r="C492" s="34">
        <f>SEARCH("AM",A492)</f>
        <v>11</v>
      </c>
      <c r="D492" s="34">
        <f>IFERROR(B492,C492)</f>
        <v>11</v>
      </c>
      <c r="E492" s="34" t="str">
        <f>IFERROR(MID(A492,D492-5,1)," ")</f>
        <v xml:space="preserve"> </v>
      </c>
      <c r="F492" s="34" t="str">
        <f>MID(A492,IF(E492="1",D492-5,D492-4),IF(E492="1",7,6))</f>
        <v>9:50AM</v>
      </c>
      <c r="G492" s="34" t="str">
        <f>TRIM(SUBSTITUTE(A492,TEXT(M492,"h:mmAM/PM"),""))</f>
        <v>B:O:A 7-Nov</v>
      </c>
      <c r="H492" s="34" t="b">
        <f>OR(LEFT(G492,1)="Y",LEFT(G492,1)="B",LEFT(G492,1)="R")</f>
        <v>1</v>
      </c>
      <c r="I492" s="34" t="str">
        <f>IF(H492,LEFT(G492,FIND(" ",G492)-1),MID(G492,FIND(" ",G492)+1,9))</f>
        <v>B:O:A</v>
      </c>
      <c r="J492" s="34" t="str">
        <f>TRIM(SUBSTITUTE(G492,I492,""))</f>
        <v>7-Nov</v>
      </c>
      <c r="K492" s="34">
        <f>LEFT(J492,2-ISERROR(1*MID(J492,2,1)))*1</f>
        <v>7</v>
      </c>
      <c r="L492" s="34" t="str">
        <f>IF(LEN(I492)=3,I492,LEFT(I492,1)&amp;MID(I492,3,1)&amp;RIGHT(I492,1))</f>
        <v>BOA</v>
      </c>
      <c r="M492" s="42">
        <f>TIMEVALUE(SUBSTITUTE(SUBSTITUTE(F492,"P"," P"),"A"," A"))</f>
        <v>0.40972222222222227</v>
      </c>
      <c r="N492" s="34">
        <f t="shared" si="32"/>
        <v>5</v>
      </c>
      <c r="O492" s="34" t="str">
        <f t="shared" si="33"/>
        <v>BOA5</v>
      </c>
      <c r="P492" s="44">
        <f>INDEX(Workings!$R$14:$R$853,MATCH(O492,Workings!$U$14:$U$853,0))</f>
        <v>0.41250000000000003</v>
      </c>
      <c r="Q492" s="34">
        <f t="shared" si="34"/>
        <v>-4</v>
      </c>
      <c r="S492"/>
    </row>
    <row r="493" spans="1:19" ht="15" x14ac:dyDescent="0.25">
      <c r="A493" s="34" t="s">
        <v>3591</v>
      </c>
      <c r="B493" s="34" t="e">
        <f>SEARCH("PM",A493)</f>
        <v>#VALUE!</v>
      </c>
      <c r="C493" s="34">
        <f>SEARCH("AM",A493)</f>
        <v>6</v>
      </c>
      <c r="D493" s="34">
        <f>IFERROR(B493,C493)</f>
        <v>6</v>
      </c>
      <c r="E493" s="34" t="str">
        <f>IFERROR(MID(A493,D493-5,1)," ")</f>
        <v>1</v>
      </c>
      <c r="F493" s="34" t="str">
        <f>MID(A493,IF(E493="1",D493-5,D493-4),IF(E493="1",7,6))</f>
        <v>10:31AM</v>
      </c>
      <c r="G493" s="34" t="str">
        <f>TRIM(SUBSTITUTE(A493,TEXT(M493,"h:mmAM/PM"),""))</f>
        <v>7-Nov B/O/A</v>
      </c>
      <c r="H493" s="34" t="b">
        <f>OR(LEFT(G493,1)="Y",LEFT(G493,1)="B",LEFT(G493,1)="R")</f>
        <v>0</v>
      </c>
      <c r="I493" s="34" t="str">
        <f>IF(H493,LEFT(G493,FIND(" ",G493)-1),MID(G493,FIND(" ",G493)+1,9))</f>
        <v>B/O/A</v>
      </c>
      <c r="J493" s="34" t="str">
        <f>TRIM(SUBSTITUTE(G493,I493,""))</f>
        <v>7-Nov</v>
      </c>
      <c r="K493" s="34">
        <f>LEFT(J493,2-ISERROR(1*MID(J493,2,1)))*1</f>
        <v>7</v>
      </c>
      <c r="L493" s="34" t="str">
        <f>IF(LEN(I493)=3,I493,LEFT(I493,1)&amp;MID(I493,3,1)&amp;RIGHT(I493,1))</f>
        <v>BOA</v>
      </c>
      <c r="M493" s="42">
        <f>TIMEVALUE(SUBSTITUTE(SUBSTITUTE(F493,"P"," P"),"A"," A"))</f>
        <v>0.4381944444444445</v>
      </c>
      <c r="N493" s="34">
        <f t="shared" si="32"/>
        <v>6</v>
      </c>
      <c r="O493" s="34" t="str">
        <f t="shared" si="33"/>
        <v>BOA6</v>
      </c>
      <c r="P493" s="44">
        <f>INDEX(Workings!$R$14:$R$853,MATCH(O493,Workings!$U$14:$U$853,0))</f>
        <v>0.43333333333333335</v>
      </c>
      <c r="Q493" s="34">
        <f t="shared" si="34"/>
        <v>7</v>
      </c>
      <c r="S493"/>
    </row>
    <row r="494" spans="1:19" ht="15" x14ac:dyDescent="0.25">
      <c r="A494" s="34" t="s">
        <v>1513</v>
      </c>
      <c r="B494" s="34" t="e">
        <f>SEARCH("PM",A494)</f>
        <v>#VALUE!</v>
      </c>
      <c r="C494" s="34">
        <f>SEARCH("AM",A494)</f>
        <v>6</v>
      </c>
      <c r="D494" s="34">
        <f>IFERROR(B494,C494)</f>
        <v>6</v>
      </c>
      <c r="E494" s="34" t="str">
        <f>IFERROR(MID(A494,D494-5,1)," ")</f>
        <v>1</v>
      </c>
      <c r="F494" s="34" t="str">
        <f>MID(A494,IF(E494="1",D494-5,D494-4),IF(E494="1",7,6))</f>
        <v>10:57AM</v>
      </c>
      <c r="G494" s="34" t="str">
        <f>TRIM(SUBSTITUTE(A494,TEXT(M494,"h:mmAM/PM"),""))</f>
        <v>B/O/A 7/Nov</v>
      </c>
      <c r="H494" s="34" t="b">
        <f>OR(LEFT(G494,1)="Y",LEFT(G494,1)="B",LEFT(G494,1)="R")</f>
        <v>1</v>
      </c>
      <c r="I494" s="34" t="str">
        <f>IF(H494,LEFT(G494,FIND(" ",G494)-1),MID(G494,FIND(" ",G494)+1,9))</f>
        <v>B/O/A</v>
      </c>
      <c r="J494" s="34" t="str">
        <f>TRIM(SUBSTITUTE(G494,I494,""))</f>
        <v>7/Nov</v>
      </c>
      <c r="K494" s="34">
        <f>LEFT(J494,2-ISERROR(1*MID(J494,2,1)))*1</f>
        <v>7</v>
      </c>
      <c r="L494" s="34" t="str">
        <f>IF(LEN(I494)=3,I494,LEFT(I494,1)&amp;MID(I494,3,1)&amp;RIGHT(I494,1))</f>
        <v>BOA</v>
      </c>
      <c r="M494" s="42">
        <f>TIMEVALUE(SUBSTITUTE(SUBSTITUTE(F494,"P"," P"),"A"," A"))</f>
        <v>0.45624999999999999</v>
      </c>
      <c r="N494" s="34">
        <f t="shared" si="32"/>
        <v>7</v>
      </c>
      <c r="O494" s="34" t="str">
        <f t="shared" si="33"/>
        <v>BOA7</v>
      </c>
      <c r="P494" s="44">
        <f>INDEX(Workings!$R$14:$R$853,MATCH(O494,Workings!$U$14:$U$853,0))</f>
        <v>0.45416666666666666</v>
      </c>
      <c r="Q494" s="34">
        <f t="shared" si="34"/>
        <v>3</v>
      </c>
      <c r="S494"/>
    </row>
    <row r="495" spans="1:19" ht="15" x14ac:dyDescent="0.25">
      <c r="A495" s="34" t="s">
        <v>1886</v>
      </c>
      <c r="B495" s="34" t="e">
        <f>SEARCH("PM",A495)</f>
        <v>#VALUE!</v>
      </c>
      <c r="C495" s="34">
        <f>SEARCH("AM",A495)</f>
        <v>12</v>
      </c>
      <c r="D495" s="34">
        <f>IFERROR(B495,C495)</f>
        <v>12</v>
      </c>
      <c r="E495" s="34" t="str">
        <f>IFERROR(MID(A495,D495-5,1)," ")</f>
        <v>1</v>
      </c>
      <c r="F495" s="34" t="str">
        <f>MID(A495,IF(E495="1",D495-5,D495-4),IF(E495="1",7,6))</f>
        <v>11:20AM</v>
      </c>
      <c r="G495" s="34" t="str">
        <f>TRIM(SUBSTITUTE(A495,TEXT(M495,"h:mmAM/PM"),""))</f>
        <v>7-Nov BOA</v>
      </c>
      <c r="H495" s="34" t="b">
        <f>OR(LEFT(G495,1)="Y",LEFT(G495,1)="B",LEFT(G495,1)="R")</f>
        <v>0</v>
      </c>
      <c r="I495" s="34" t="str">
        <f>IF(H495,LEFT(G495,FIND(" ",G495)-1),MID(G495,FIND(" ",G495)+1,9))</f>
        <v>BOA</v>
      </c>
      <c r="J495" s="34" t="str">
        <f>TRIM(SUBSTITUTE(G495,I495,""))</f>
        <v>7-Nov</v>
      </c>
      <c r="K495" s="34">
        <f>LEFT(J495,2-ISERROR(1*MID(J495,2,1)))*1</f>
        <v>7</v>
      </c>
      <c r="L495" s="34" t="str">
        <f>IF(LEN(I495)=3,I495,LEFT(I495,1)&amp;MID(I495,3,1)&amp;RIGHT(I495,1))</f>
        <v>BOA</v>
      </c>
      <c r="M495" s="42">
        <f>TIMEVALUE(SUBSTITUTE(SUBSTITUTE(F495,"P"," P"),"A"," A"))</f>
        <v>0.47222222222222227</v>
      </c>
      <c r="N495" s="34">
        <f t="shared" si="32"/>
        <v>8</v>
      </c>
      <c r="O495" s="34" t="str">
        <f t="shared" si="33"/>
        <v>BOA8</v>
      </c>
      <c r="P495" s="44">
        <f>INDEX(Workings!$R$14:$R$853,MATCH(O495,Workings!$U$14:$U$853,0))</f>
        <v>0.47499999999999998</v>
      </c>
      <c r="Q495" s="34">
        <f t="shared" si="34"/>
        <v>-4</v>
      </c>
      <c r="S495"/>
    </row>
    <row r="496" spans="1:19" ht="15" x14ac:dyDescent="0.25">
      <c r="A496" s="34" t="s">
        <v>2449</v>
      </c>
      <c r="B496" s="34" t="e">
        <f>SEARCH("PM",A496)</f>
        <v>#VALUE!</v>
      </c>
      <c r="C496" s="34">
        <f>SEARCH("AM",A496)</f>
        <v>6</v>
      </c>
      <c r="D496" s="34">
        <f>IFERROR(B496,C496)</f>
        <v>6</v>
      </c>
      <c r="E496" s="34" t="str">
        <f>IFERROR(MID(A496,D496-5,1)," ")</f>
        <v>1</v>
      </c>
      <c r="F496" s="34" t="str">
        <f>MID(A496,IF(E496="1",D496-5,D496-4),IF(E496="1",7,6))</f>
        <v>11:47AM</v>
      </c>
      <c r="G496" s="34" t="str">
        <f>TRIM(SUBSTITUTE(A496,TEXT(M496,"h:mmAM/PM"),""))</f>
        <v>7-Nov B:O:A</v>
      </c>
      <c r="H496" s="34" t="b">
        <f>OR(LEFT(G496,1)="Y",LEFT(G496,1)="B",LEFT(G496,1)="R")</f>
        <v>0</v>
      </c>
      <c r="I496" s="34" t="str">
        <f>IF(H496,LEFT(G496,FIND(" ",G496)-1),MID(G496,FIND(" ",G496)+1,9))</f>
        <v>B:O:A</v>
      </c>
      <c r="J496" s="34" t="str">
        <f>TRIM(SUBSTITUTE(G496,I496,""))</f>
        <v>7-Nov</v>
      </c>
      <c r="K496" s="34">
        <f>LEFT(J496,2-ISERROR(1*MID(J496,2,1)))*1</f>
        <v>7</v>
      </c>
      <c r="L496" s="34" t="str">
        <f>IF(LEN(I496)=3,I496,LEFT(I496,1)&amp;MID(I496,3,1)&amp;RIGHT(I496,1))</f>
        <v>BOA</v>
      </c>
      <c r="M496" s="42">
        <f>TIMEVALUE(SUBSTITUTE(SUBSTITUTE(F496,"P"," P"),"A"," A"))</f>
        <v>0.4909722222222222</v>
      </c>
      <c r="N496" s="34">
        <f t="shared" si="32"/>
        <v>9</v>
      </c>
      <c r="O496" s="34" t="str">
        <f t="shared" si="33"/>
        <v>BOA9</v>
      </c>
      <c r="P496" s="44">
        <f>INDEX(Workings!$R$14:$R$853,MATCH(O496,Workings!$U$14:$U$853,0))</f>
        <v>0.49583333333333329</v>
      </c>
      <c r="Q496" s="34">
        <f t="shared" si="34"/>
        <v>-7</v>
      </c>
      <c r="S496"/>
    </row>
    <row r="497" spans="1:19" ht="15" x14ac:dyDescent="0.25">
      <c r="A497" s="34" t="s">
        <v>3060</v>
      </c>
      <c r="B497" s="34">
        <f>SEARCH("PM",A497)</f>
        <v>6</v>
      </c>
      <c r="C497" s="34" t="e">
        <f>SEARCH("AM",A497)</f>
        <v>#VALUE!</v>
      </c>
      <c r="D497" s="34">
        <f>IFERROR(B497,C497)</f>
        <v>6</v>
      </c>
      <c r="E497" s="34" t="str">
        <f>IFERROR(MID(A497,D497-5,1)," ")</f>
        <v>1</v>
      </c>
      <c r="F497" s="34" t="str">
        <f>MID(A497,IF(E497="1",D497-5,D497-4),IF(E497="1",7,6))</f>
        <v>12:33PM</v>
      </c>
      <c r="G497" s="34" t="str">
        <f>TRIM(SUBSTITUTE(A497,TEXT(M497,"h:mmAM/PM"),""))</f>
        <v>7/Nov B:O:A</v>
      </c>
      <c r="H497" s="34" t="b">
        <f>OR(LEFT(G497,1)="Y",LEFT(G497,1)="B",LEFT(G497,1)="R")</f>
        <v>0</v>
      </c>
      <c r="I497" s="34" t="str">
        <f>IF(H497,LEFT(G497,FIND(" ",G497)-1),MID(G497,FIND(" ",G497)+1,9))</f>
        <v>B:O:A</v>
      </c>
      <c r="J497" s="34" t="str">
        <f>TRIM(SUBSTITUTE(G497,I497,""))</f>
        <v>7/Nov</v>
      </c>
      <c r="K497" s="34">
        <f>LEFT(J497,2-ISERROR(1*MID(J497,2,1)))*1</f>
        <v>7</v>
      </c>
      <c r="L497" s="34" t="str">
        <f>IF(LEN(I497)=3,I497,LEFT(I497,1)&amp;MID(I497,3,1)&amp;RIGHT(I497,1))</f>
        <v>BOA</v>
      </c>
      <c r="M497" s="42">
        <f>TIMEVALUE(SUBSTITUTE(SUBSTITUTE(F497,"P"," P"),"A"," A"))</f>
        <v>0.5229166666666667</v>
      </c>
      <c r="N497" s="34">
        <f t="shared" si="32"/>
        <v>10</v>
      </c>
      <c r="O497" s="34" t="str">
        <f t="shared" si="33"/>
        <v>BOA10</v>
      </c>
      <c r="P497" s="44">
        <f>INDEX(Workings!$R$14:$R$853,MATCH(O497,Workings!$U$14:$U$853,0))</f>
        <v>0.51666666666666661</v>
      </c>
      <c r="Q497" s="34">
        <f t="shared" si="34"/>
        <v>9</v>
      </c>
      <c r="S497"/>
    </row>
    <row r="498" spans="1:19" ht="15" x14ac:dyDescent="0.25">
      <c r="A498" s="34" t="s">
        <v>395</v>
      </c>
      <c r="B498" s="34">
        <f>SEARCH("PM",A498)</f>
        <v>12</v>
      </c>
      <c r="C498" s="34" t="e">
        <f>SEARCH("AM",A498)</f>
        <v>#VALUE!</v>
      </c>
      <c r="D498" s="34">
        <f>IFERROR(B498,C498)</f>
        <v>12</v>
      </c>
      <c r="E498" s="34" t="str">
        <f>IFERROR(MID(A498,D498-5,1)," ")</f>
        <v>1</v>
      </c>
      <c r="F498" s="34" t="str">
        <f>MID(A498,IF(E498="1",D498-5,D498-4),IF(E498="1",7,6))</f>
        <v>12:54PM</v>
      </c>
      <c r="G498" s="34" t="str">
        <f>TRIM(SUBSTITUTE(A498,TEXT(M498,"h:mmAM/PM"),""))</f>
        <v>B/O/A 7/Nov</v>
      </c>
      <c r="H498" s="34" t="b">
        <f>OR(LEFT(G498,1)="Y",LEFT(G498,1)="B",LEFT(G498,1)="R")</f>
        <v>1</v>
      </c>
      <c r="I498" s="34" t="str">
        <f>IF(H498,LEFT(G498,FIND(" ",G498)-1),MID(G498,FIND(" ",G498)+1,9))</f>
        <v>B/O/A</v>
      </c>
      <c r="J498" s="34" t="str">
        <f>TRIM(SUBSTITUTE(G498,I498,""))</f>
        <v>7/Nov</v>
      </c>
      <c r="K498" s="34">
        <f>LEFT(J498,2-ISERROR(1*MID(J498,2,1)))*1</f>
        <v>7</v>
      </c>
      <c r="L498" s="34" t="str">
        <f>IF(LEN(I498)=3,I498,LEFT(I498,1)&amp;MID(I498,3,1)&amp;RIGHT(I498,1))</f>
        <v>BOA</v>
      </c>
      <c r="M498" s="42">
        <f>TIMEVALUE(SUBSTITUTE(SUBSTITUTE(F498,"P"," P"),"A"," A"))</f>
        <v>0.53749999999999998</v>
      </c>
      <c r="N498" s="34">
        <f t="shared" si="32"/>
        <v>11</v>
      </c>
      <c r="O498" s="34" t="str">
        <f t="shared" si="33"/>
        <v>BOA11</v>
      </c>
      <c r="P498" s="44">
        <f>INDEX(Workings!$R$14:$R$853,MATCH(O498,Workings!$U$14:$U$853,0))</f>
        <v>0.53749999999999998</v>
      </c>
      <c r="Q498" s="34">
        <f t="shared" si="34"/>
        <v>0</v>
      </c>
      <c r="S498"/>
    </row>
    <row r="499" spans="1:19" ht="15" x14ac:dyDescent="0.25">
      <c r="A499" s="34" t="s">
        <v>3398</v>
      </c>
      <c r="B499" s="34">
        <f>SEARCH("PM",A499)</f>
        <v>11</v>
      </c>
      <c r="C499" s="34" t="e">
        <f>SEARCH("AM",A499)</f>
        <v>#VALUE!</v>
      </c>
      <c r="D499" s="34">
        <f>IFERROR(B499,C499)</f>
        <v>11</v>
      </c>
      <c r="E499" s="34" t="str">
        <f>IFERROR(MID(A499,D499-5,1)," ")</f>
        <v xml:space="preserve"> </v>
      </c>
      <c r="F499" s="34" t="str">
        <f>MID(A499,IF(E499="1",D499-5,D499-4),IF(E499="1",7,6))</f>
        <v>1:22PM</v>
      </c>
      <c r="G499" s="34" t="str">
        <f>TRIM(SUBSTITUTE(A499,TEXT(M499,"h:mmAM/PM"),""))</f>
        <v>B:O:A 7-Nov</v>
      </c>
      <c r="H499" s="34" t="b">
        <f>OR(LEFT(G499,1)="Y",LEFT(G499,1)="B",LEFT(G499,1)="R")</f>
        <v>1</v>
      </c>
      <c r="I499" s="34" t="str">
        <f>IF(H499,LEFT(G499,FIND(" ",G499)-1),MID(G499,FIND(" ",G499)+1,9))</f>
        <v>B:O:A</v>
      </c>
      <c r="J499" s="34" t="str">
        <f>TRIM(SUBSTITUTE(G499,I499,""))</f>
        <v>7-Nov</v>
      </c>
      <c r="K499" s="34">
        <f>LEFT(J499,2-ISERROR(1*MID(J499,2,1)))*1</f>
        <v>7</v>
      </c>
      <c r="L499" s="34" t="str">
        <f>IF(LEN(I499)=3,I499,LEFT(I499,1)&amp;MID(I499,3,1)&amp;RIGHT(I499,1))</f>
        <v>BOA</v>
      </c>
      <c r="M499" s="42">
        <f>TIMEVALUE(SUBSTITUTE(SUBSTITUTE(F499,"P"," P"),"A"," A"))</f>
        <v>0.55694444444444446</v>
      </c>
      <c r="N499" s="34">
        <f t="shared" si="32"/>
        <v>12</v>
      </c>
      <c r="O499" s="34" t="str">
        <f t="shared" si="33"/>
        <v>BOA12</v>
      </c>
      <c r="P499" s="44">
        <f>INDEX(Workings!$R$14:$R$853,MATCH(O499,Workings!$U$14:$U$853,0))</f>
        <v>0.55833333333333335</v>
      </c>
      <c r="Q499" s="34">
        <f t="shared" si="34"/>
        <v>-2</v>
      </c>
      <c r="S499"/>
    </row>
    <row r="500" spans="1:19" ht="15" x14ac:dyDescent="0.25">
      <c r="A500" s="34" t="s">
        <v>3412</v>
      </c>
      <c r="B500" s="34">
        <f>SEARCH("PM",A500)</f>
        <v>17</v>
      </c>
      <c r="C500" s="34" t="e">
        <f>SEARCH("AM",A500)</f>
        <v>#VALUE!</v>
      </c>
      <c r="D500" s="34">
        <f>IFERROR(B500,C500)</f>
        <v>17</v>
      </c>
      <c r="E500" s="34" t="str">
        <f>IFERROR(MID(A500,D500-5,1)," ")</f>
        <v xml:space="preserve"> </v>
      </c>
      <c r="F500" s="34" t="str">
        <f>MID(A500,IF(E500="1",D500-5,D500-4),IF(E500="1",7,6))</f>
        <v>2:09PM</v>
      </c>
      <c r="G500" s="34" t="str">
        <f>TRIM(SUBSTITUTE(A500,TEXT(M500,"h:mmAM/PM"),""))</f>
        <v>B/O/A 7-Nov</v>
      </c>
      <c r="H500" s="34" t="b">
        <f>OR(LEFT(G500,1)="Y",LEFT(G500,1)="B",LEFT(G500,1)="R")</f>
        <v>1</v>
      </c>
      <c r="I500" s="34" t="str">
        <f>IF(H500,LEFT(G500,FIND(" ",G500)-1),MID(G500,FIND(" ",G500)+1,9))</f>
        <v>B/O/A</v>
      </c>
      <c r="J500" s="34" t="str">
        <f>TRIM(SUBSTITUTE(G500,I500,""))</f>
        <v>7-Nov</v>
      </c>
      <c r="K500" s="34">
        <f>LEFT(J500,2-ISERROR(1*MID(J500,2,1)))*1</f>
        <v>7</v>
      </c>
      <c r="L500" s="34" t="str">
        <f>IF(LEN(I500)=3,I500,LEFT(I500,1)&amp;MID(I500,3,1)&amp;RIGHT(I500,1))</f>
        <v>BOA</v>
      </c>
      <c r="M500" s="42">
        <f>TIMEVALUE(SUBSTITUTE(SUBSTITUTE(F500,"P"," P"),"A"," A"))</f>
        <v>0.58958333333333335</v>
      </c>
      <c r="N500" s="34">
        <f t="shared" si="32"/>
        <v>13</v>
      </c>
      <c r="O500" s="34" t="str">
        <f t="shared" si="33"/>
        <v>BOA13</v>
      </c>
      <c r="P500" s="44">
        <f>INDEX(Workings!$R$14:$R$853,MATCH(O500,Workings!$U$14:$U$853,0))</f>
        <v>0.57916666666666672</v>
      </c>
      <c r="Q500" s="34">
        <f t="shared" si="34"/>
        <v>15</v>
      </c>
      <c r="S500"/>
    </row>
    <row r="501" spans="1:19" ht="15" x14ac:dyDescent="0.25">
      <c r="A501" s="34" t="s">
        <v>1895</v>
      </c>
      <c r="B501" s="34">
        <f>SEARCH("PM",A501)</f>
        <v>17</v>
      </c>
      <c r="C501" s="34" t="e">
        <f>SEARCH("AM",A501)</f>
        <v>#VALUE!</v>
      </c>
      <c r="D501" s="34">
        <f>IFERROR(B501,C501)</f>
        <v>17</v>
      </c>
      <c r="E501" s="34" t="str">
        <f>IFERROR(MID(A501,D501-5,1)," ")</f>
        <v xml:space="preserve"> </v>
      </c>
      <c r="F501" s="34" t="str">
        <f>MID(A501,IF(E501="1",D501-5,D501-4),IF(E501="1",7,6))</f>
        <v>2:29PM</v>
      </c>
      <c r="G501" s="34" t="str">
        <f>TRIM(SUBSTITUTE(A501,TEXT(M501,"h:mmAM/PM"),""))</f>
        <v>B-O-A 7-Nov</v>
      </c>
      <c r="H501" s="34" t="b">
        <f>OR(LEFT(G501,1)="Y",LEFT(G501,1)="B",LEFT(G501,1)="R")</f>
        <v>1</v>
      </c>
      <c r="I501" s="34" t="str">
        <f>IF(H501,LEFT(G501,FIND(" ",G501)-1),MID(G501,FIND(" ",G501)+1,9))</f>
        <v>B-O-A</v>
      </c>
      <c r="J501" s="34" t="str">
        <f>TRIM(SUBSTITUTE(G501,I501,""))</f>
        <v>7-Nov</v>
      </c>
      <c r="K501" s="34">
        <f>LEFT(J501,2-ISERROR(1*MID(J501,2,1)))*1</f>
        <v>7</v>
      </c>
      <c r="L501" s="34" t="str">
        <f>IF(LEN(I501)=3,I501,LEFT(I501,1)&amp;MID(I501,3,1)&amp;RIGHT(I501,1))</f>
        <v>BOA</v>
      </c>
      <c r="M501" s="42">
        <f>TIMEVALUE(SUBSTITUTE(SUBSTITUTE(F501,"P"," P"),"A"," A"))</f>
        <v>0.60347222222222219</v>
      </c>
      <c r="N501" s="34">
        <f t="shared" si="32"/>
        <v>14</v>
      </c>
      <c r="O501" s="34" t="str">
        <f t="shared" si="33"/>
        <v>BOA14</v>
      </c>
      <c r="P501" s="44">
        <f>INDEX(Workings!$R$14:$R$853,MATCH(O501,Workings!$U$14:$U$853,0))</f>
        <v>0.60000000000000009</v>
      </c>
      <c r="Q501" s="34">
        <f t="shared" si="34"/>
        <v>5</v>
      </c>
      <c r="S501"/>
    </row>
    <row r="502" spans="1:19" ht="15" x14ac:dyDescent="0.25">
      <c r="A502" s="34" t="s">
        <v>3319</v>
      </c>
      <c r="B502" s="34">
        <f>SEARCH("PM",A502)</f>
        <v>15</v>
      </c>
      <c r="C502" s="34" t="e">
        <f>SEARCH("AM",A502)</f>
        <v>#VALUE!</v>
      </c>
      <c r="D502" s="34">
        <f>IFERROR(B502,C502)</f>
        <v>15</v>
      </c>
      <c r="E502" s="34" t="str">
        <f>IFERROR(MID(A502,D502-5,1)," ")</f>
        <v xml:space="preserve"> </v>
      </c>
      <c r="F502" s="34" t="str">
        <f>MID(A502,IF(E502="1",D502-5,D502-4),IF(E502="1",7,6))</f>
        <v>2:50PM</v>
      </c>
      <c r="G502" s="34" t="str">
        <f>TRIM(SUBSTITUTE(A502,TEXT(M502,"h:mmAM/PM"),""))</f>
        <v>BOA 7-Nov</v>
      </c>
      <c r="H502" s="34" t="b">
        <f>OR(LEFT(G502,1)="Y",LEFT(G502,1)="B",LEFT(G502,1)="R")</f>
        <v>1</v>
      </c>
      <c r="I502" s="34" t="str">
        <f>IF(H502,LEFT(G502,FIND(" ",G502)-1),MID(G502,FIND(" ",G502)+1,9))</f>
        <v>BOA</v>
      </c>
      <c r="J502" s="34" t="str">
        <f>TRIM(SUBSTITUTE(G502,I502,""))</f>
        <v>7-Nov</v>
      </c>
      <c r="K502" s="34">
        <f>LEFT(J502,2-ISERROR(1*MID(J502,2,1)))*1</f>
        <v>7</v>
      </c>
      <c r="L502" s="34" t="str">
        <f>IF(LEN(I502)=3,I502,LEFT(I502,1)&amp;MID(I502,3,1)&amp;RIGHT(I502,1))</f>
        <v>BOA</v>
      </c>
      <c r="M502" s="42">
        <f>TIMEVALUE(SUBSTITUTE(SUBSTITUTE(F502,"P"," P"),"A"," A"))</f>
        <v>0.61805555555555558</v>
      </c>
      <c r="N502" s="34">
        <f t="shared" si="32"/>
        <v>15</v>
      </c>
      <c r="O502" s="34" t="str">
        <f t="shared" si="33"/>
        <v>BOA15</v>
      </c>
      <c r="P502" s="44">
        <f>INDEX(Workings!$R$14:$R$853,MATCH(O502,Workings!$U$14:$U$853,0))</f>
        <v>0.62083333333333346</v>
      </c>
      <c r="Q502" s="34">
        <f t="shared" si="34"/>
        <v>-4</v>
      </c>
      <c r="S502"/>
    </row>
    <row r="503" spans="1:19" ht="15" x14ac:dyDescent="0.25">
      <c r="A503" s="34" t="s">
        <v>3421</v>
      </c>
      <c r="B503" s="34">
        <f>SEARCH("PM",A503)</f>
        <v>17</v>
      </c>
      <c r="C503" s="34" t="e">
        <f>SEARCH("AM",A503)</f>
        <v>#VALUE!</v>
      </c>
      <c r="D503" s="34">
        <f>IFERROR(B503,C503)</f>
        <v>17</v>
      </c>
      <c r="E503" s="34" t="str">
        <f>IFERROR(MID(A503,D503-5,1)," ")</f>
        <v xml:space="preserve"> </v>
      </c>
      <c r="F503" s="34" t="str">
        <f>MID(A503,IF(E503="1",D503-5,D503-4),IF(E503="1",7,6))</f>
        <v>3:27PM</v>
      </c>
      <c r="G503" s="34" t="str">
        <f>TRIM(SUBSTITUTE(A503,TEXT(M503,"h:mmAM/PM"),""))</f>
        <v>B-O-A 7/Nov</v>
      </c>
      <c r="H503" s="34" t="b">
        <f>OR(LEFT(G503,1)="Y",LEFT(G503,1)="B",LEFT(G503,1)="R")</f>
        <v>1</v>
      </c>
      <c r="I503" s="34" t="str">
        <f>IF(H503,LEFT(G503,FIND(" ",G503)-1),MID(G503,FIND(" ",G503)+1,9))</f>
        <v>B-O-A</v>
      </c>
      <c r="J503" s="34" t="str">
        <f>TRIM(SUBSTITUTE(G503,I503,""))</f>
        <v>7/Nov</v>
      </c>
      <c r="K503" s="34">
        <f>LEFT(J503,2-ISERROR(1*MID(J503,2,1)))*1</f>
        <v>7</v>
      </c>
      <c r="L503" s="34" t="str">
        <f>IF(LEN(I503)=3,I503,LEFT(I503,1)&amp;MID(I503,3,1)&amp;RIGHT(I503,1))</f>
        <v>BOA</v>
      </c>
      <c r="M503" s="42">
        <f>TIMEVALUE(SUBSTITUTE(SUBSTITUTE(F503,"P"," P"),"A"," A"))</f>
        <v>0.64374999999999993</v>
      </c>
      <c r="N503" s="34">
        <f t="shared" si="32"/>
        <v>16</v>
      </c>
      <c r="O503" s="34" t="str">
        <f t="shared" si="33"/>
        <v>BOA16</v>
      </c>
      <c r="P503" s="44">
        <f>INDEX(Workings!$R$14:$R$853,MATCH(O503,Workings!$U$14:$U$853,0))</f>
        <v>0.64166666666666683</v>
      </c>
      <c r="Q503" s="34">
        <f t="shared" si="34"/>
        <v>3</v>
      </c>
      <c r="S503"/>
    </row>
    <row r="504" spans="1:19" ht="15" x14ac:dyDescent="0.25">
      <c r="A504" s="34" t="s">
        <v>2592</v>
      </c>
      <c r="B504" s="34">
        <f>SEARCH("PM",A504)</f>
        <v>11</v>
      </c>
      <c r="C504" s="34" t="e">
        <f>SEARCH("AM",A504)</f>
        <v>#VALUE!</v>
      </c>
      <c r="D504" s="34">
        <f>IFERROR(B504,C504)</f>
        <v>11</v>
      </c>
      <c r="E504" s="34" t="str">
        <f>IFERROR(MID(A504,D504-5,1)," ")</f>
        <v xml:space="preserve"> </v>
      </c>
      <c r="F504" s="34" t="str">
        <f>MID(A504,IF(E504="1",D504-5,D504-4),IF(E504="1",7,6))</f>
        <v>3:57PM</v>
      </c>
      <c r="G504" s="34" t="str">
        <f>TRIM(SUBSTITUTE(A504,TEXT(M504,"h:mmAM/PM"),""))</f>
        <v>B/O/A 7/Nov</v>
      </c>
      <c r="H504" s="34" t="b">
        <f>OR(LEFT(G504,1)="Y",LEFT(G504,1)="B",LEFT(G504,1)="R")</f>
        <v>1</v>
      </c>
      <c r="I504" s="34" t="str">
        <f>IF(H504,LEFT(G504,FIND(" ",G504)-1),MID(G504,FIND(" ",G504)+1,9))</f>
        <v>B/O/A</v>
      </c>
      <c r="J504" s="34" t="str">
        <f>TRIM(SUBSTITUTE(G504,I504,""))</f>
        <v>7/Nov</v>
      </c>
      <c r="K504" s="34">
        <f>LEFT(J504,2-ISERROR(1*MID(J504,2,1)))*1</f>
        <v>7</v>
      </c>
      <c r="L504" s="34" t="str">
        <f>IF(LEN(I504)=3,I504,LEFT(I504,1)&amp;MID(I504,3,1)&amp;RIGHT(I504,1))</f>
        <v>BOA</v>
      </c>
      <c r="M504" s="42">
        <f>TIMEVALUE(SUBSTITUTE(SUBSTITUTE(F504,"P"," P"),"A"," A"))</f>
        <v>0.6645833333333333</v>
      </c>
      <c r="N504" s="34">
        <f t="shared" si="32"/>
        <v>17</v>
      </c>
      <c r="O504" s="34" t="str">
        <f t="shared" si="33"/>
        <v>BOA17</v>
      </c>
      <c r="P504" s="44">
        <f>INDEX(Workings!$R$14:$R$853,MATCH(O504,Workings!$U$14:$U$853,0))</f>
        <v>0.6625000000000002</v>
      </c>
      <c r="Q504" s="34">
        <f t="shared" si="34"/>
        <v>3</v>
      </c>
      <c r="S504"/>
    </row>
    <row r="505" spans="1:19" ht="15" x14ac:dyDescent="0.25">
      <c r="A505" s="34" t="s">
        <v>386</v>
      </c>
      <c r="B505" s="34">
        <f>SEARCH("PM",A505)</f>
        <v>11</v>
      </c>
      <c r="C505" s="34" t="e">
        <f>SEARCH("AM",A505)</f>
        <v>#VALUE!</v>
      </c>
      <c r="D505" s="34">
        <f>IFERROR(B505,C505)</f>
        <v>11</v>
      </c>
      <c r="E505" s="34" t="str">
        <f>IFERROR(MID(A505,D505-5,1)," ")</f>
        <v xml:space="preserve"> </v>
      </c>
      <c r="F505" s="34" t="str">
        <f>MID(A505,IF(E505="1",D505-5,D505-4),IF(E505="1",7,6))</f>
        <v>4:38PM</v>
      </c>
      <c r="G505" s="34" t="str">
        <f>TRIM(SUBSTITUTE(A505,TEXT(M505,"h:mmAM/PM"),""))</f>
        <v>7-Nov B-O-A</v>
      </c>
      <c r="H505" s="34" t="b">
        <f>OR(LEFT(G505,1)="Y",LEFT(G505,1)="B",LEFT(G505,1)="R")</f>
        <v>0</v>
      </c>
      <c r="I505" s="34" t="str">
        <f>IF(H505,LEFT(G505,FIND(" ",G505)-1),MID(G505,FIND(" ",G505)+1,9))</f>
        <v>B-O-A</v>
      </c>
      <c r="J505" s="34" t="str">
        <f>TRIM(SUBSTITUTE(G505,I505,""))</f>
        <v>7-Nov</v>
      </c>
      <c r="K505" s="34">
        <f>LEFT(J505,2-ISERROR(1*MID(J505,2,1)))*1</f>
        <v>7</v>
      </c>
      <c r="L505" s="34" t="str">
        <f>IF(LEN(I505)=3,I505,LEFT(I505,1)&amp;MID(I505,3,1)&amp;RIGHT(I505,1))</f>
        <v>BOA</v>
      </c>
      <c r="M505" s="42">
        <f>TIMEVALUE(SUBSTITUTE(SUBSTITUTE(F505,"P"," P"),"A"," A"))</f>
        <v>0.69305555555555554</v>
      </c>
      <c r="N505" s="34">
        <f t="shared" si="32"/>
        <v>18</v>
      </c>
      <c r="O505" s="34" t="str">
        <f t="shared" si="33"/>
        <v>BOA18</v>
      </c>
      <c r="P505" s="44">
        <f>INDEX(Workings!$R$14:$R$853,MATCH(O505,Workings!$U$14:$U$853,0))</f>
        <v>0.68333333333333357</v>
      </c>
      <c r="Q505" s="34">
        <f t="shared" si="34"/>
        <v>14</v>
      </c>
      <c r="S505"/>
    </row>
    <row r="506" spans="1:19" ht="15" x14ac:dyDescent="0.25">
      <c r="A506" s="34" t="s">
        <v>2472</v>
      </c>
      <c r="B506" s="34">
        <f>SEARCH("PM",A506)</f>
        <v>17</v>
      </c>
      <c r="C506" s="34" t="e">
        <f>SEARCH("AM",A506)</f>
        <v>#VALUE!</v>
      </c>
      <c r="D506" s="34">
        <f>IFERROR(B506,C506)</f>
        <v>17</v>
      </c>
      <c r="E506" s="34" t="str">
        <f>IFERROR(MID(A506,D506-5,1)," ")</f>
        <v xml:space="preserve"> </v>
      </c>
      <c r="F506" s="34" t="str">
        <f>MID(A506,IF(E506="1",D506-5,D506-4),IF(E506="1",7,6))</f>
        <v>4:58PM</v>
      </c>
      <c r="G506" s="34" t="str">
        <f>TRIM(SUBSTITUTE(A506,TEXT(M506,"h:mmAM/PM"),""))</f>
        <v>B/O/A 7-Nov</v>
      </c>
      <c r="H506" s="34" t="b">
        <f>OR(LEFT(G506,1)="Y",LEFT(G506,1)="B",LEFT(G506,1)="R")</f>
        <v>1</v>
      </c>
      <c r="I506" s="34" t="str">
        <f>IF(H506,LEFT(G506,FIND(" ",G506)-1),MID(G506,FIND(" ",G506)+1,9))</f>
        <v>B/O/A</v>
      </c>
      <c r="J506" s="34" t="str">
        <f>TRIM(SUBSTITUTE(G506,I506,""))</f>
        <v>7-Nov</v>
      </c>
      <c r="K506" s="34">
        <f>LEFT(J506,2-ISERROR(1*MID(J506,2,1)))*1</f>
        <v>7</v>
      </c>
      <c r="L506" s="34" t="str">
        <f>IF(LEN(I506)=3,I506,LEFT(I506,1)&amp;MID(I506,3,1)&amp;RIGHT(I506,1))</f>
        <v>BOA</v>
      </c>
      <c r="M506" s="42">
        <f>TIMEVALUE(SUBSTITUTE(SUBSTITUTE(F506,"P"," P"),"A"," A"))</f>
        <v>0.70694444444444438</v>
      </c>
      <c r="N506" s="34">
        <f t="shared" si="32"/>
        <v>19</v>
      </c>
      <c r="O506" s="34" t="str">
        <f t="shared" si="33"/>
        <v>BOA19</v>
      </c>
      <c r="P506" s="44">
        <f>INDEX(Workings!$R$14:$R$853,MATCH(O506,Workings!$U$14:$U$853,0))</f>
        <v>0.70416666666666694</v>
      </c>
      <c r="Q506" s="34">
        <f t="shared" si="34"/>
        <v>4</v>
      </c>
      <c r="S506"/>
    </row>
    <row r="507" spans="1:19" ht="15" x14ac:dyDescent="0.25">
      <c r="A507" s="34" t="s">
        <v>2723</v>
      </c>
      <c r="B507" s="34">
        <f>SEARCH("PM",A507)</f>
        <v>11</v>
      </c>
      <c r="C507" s="34" t="e">
        <f>SEARCH("AM",A507)</f>
        <v>#VALUE!</v>
      </c>
      <c r="D507" s="34">
        <f>IFERROR(B507,C507)</f>
        <v>11</v>
      </c>
      <c r="E507" s="34" t="str">
        <f>IFERROR(MID(A507,D507-5,1)," ")</f>
        <v xml:space="preserve"> </v>
      </c>
      <c r="F507" s="34" t="str">
        <f>MID(A507,IF(E507="1",D507-5,D507-4),IF(E507="1",7,6))</f>
        <v>5:28PM</v>
      </c>
      <c r="G507" s="34" t="str">
        <f>TRIM(SUBSTITUTE(A507,TEXT(M507,"h:mmAM/PM"),""))</f>
        <v>B:O:A 7-Nov</v>
      </c>
      <c r="H507" s="34" t="b">
        <f>OR(LEFT(G507,1)="Y",LEFT(G507,1)="B",LEFT(G507,1)="R")</f>
        <v>1</v>
      </c>
      <c r="I507" s="34" t="str">
        <f>IF(H507,LEFT(G507,FIND(" ",G507)-1),MID(G507,FIND(" ",G507)+1,9))</f>
        <v>B:O:A</v>
      </c>
      <c r="J507" s="34" t="str">
        <f>TRIM(SUBSTITUTE(G507,I507,""))</f>
        <v>7-Nov</v>
      </c>
      <c r="K507" s="34">
        <f>LEFT(J507,2-ISERROR(1*MID(J507,2,1)))*1</f>
        <v>7</v>
      </c>
      <c r="L507" s="34" t="str">
        <f>IF(LEN(I507)=3,I507,LEFT(I507,1)&amp;MID(I507,3,1)&amp;RIGHT(I507,1))</f>
        <v>BOA</v>
      </c>
      <c r="M507" s="42">
        <f>TIMEVALUE(SUBSTITUTE(SUBSTITUTE(F507,"P"," P"),"A"," A"))</f>
        <v>0.72777777777777775</v>
      </c>
      <c r="N507" s="34">
        <f t="shared" si="32"/>
        <v>20</v>
      </c>
      <c r="O507" s="34" t="str">
        <f t="shared" si="33"/>
        <v>BOA20</v>
      </c>
      <c r="P507" s="44">
        <f>INDEX(Workings!$R$14:$R$853,MATCH(O507,Workings!$U$14:$U$853,0))</f>
        <v>0.72500000000000031</v>
      </c>
      <c r="Q507" s="34">
        <f t="shared" si="34"/>
        <v>4</v>
      </c>
      <c r="S507"/>
    </row>
    <row r="508" spans="1:19" ht="15" x14ac:dyDescent="0.25">
      <c r="A508" s="34" t="s">
        <v>3715</v>
      </c>
      <c r="B508" s="34">
        <f>SEARCH("PM",A508)</f>
        <v>11</v>
      </c>
      <c r="C508" s="34" t="e">
        <f>SEARCH("AM",A508)</f>
        <v>#VALUE!</v>
      </c>
      <c r="D508" s="34">
        <f>IFERROR(B508,C508)</f>
        <v>11</v>
      </c>
      <c r="E508" s="34" t="str">
        <f>IFERROR(MID(A508,D508-5,1)," ")</f>
        <v xml:space="preserve"> </v>
      </c>
      <c r="F508" s="34" t="str">
        <f>MID(A508,IF(E508="1",D508-5,D508-4),IF(E508="1",7,6))</f>
        <v>5:43PM</v>
      </c>
      <c r="G508" s="34" t="str">
        <f>TRIM(SUBSTITUTE(A508,TEXT(M508,"h:mmAM/PM"),""))</f>
        <v>B-O-A 7/Nov</v>
      </c>
      <c r="H508" s="34" t="b">
        <f>OR(LEFT(G508,1)="Y",LEFT(G508,1)="B",LEFT(G508,1)="R")</f>
        <v>1</v>
      </c>
      <c r="I508" s="34" t="str">
        <f>IF(H508,LEFT(G508,FIND(" ",G508)-1),MID(G508,FIND(" ",G508)+1,9))</f>
        <v>B-O-A</v>
      </c>
      <c r="J508" s="34" t="str">
        <f>TRIM(SUBSTITUTE(G508,I508,""))</f>
        <v>7/Nov</v>
      </c>
      <c r="K508" s="34">
        <f>LEFT(J508,2-ISERROR(1*MID(J508,2,1)))*1</f>
        <v>7</v>
      </c>
      <c r="L508" s="34" t="str">
        <f>IF(LEN(I508)=3,I508,LEFT(I508,1)&amp;MID(I508,3,1)&amp;RIGHT(I508,1))</f>
        <v>BOA</v>
      </c>
      <c r="M508" s="42">
        <f>TIMEVALUE(SUBSTITUTE(SUBSTITUTE(F508,"P"," P"),"A"," A"))</f>
        <v>0.73819444444444438</v>
      </c>
      <c r="N508" s="34">
        <f t="shared" si="32"/>
        <v>21</v>
      </c>
      <c r="O508" s="34" t="str">
        <f t="shared" si="33"/>
        <v>BOA21</v>
      </c>
      <c r="P508" s="44">
        <f>INDEX(Workings!$R$14:$R$853,MATCH(O508,Workings!$U$14:$U$853,0))</f>
        <v>0.73888888888888915</v>
      </c>
      <c r="Q508" s="34">
        <f t="shared" si="34"/>
        <v>-1</v>
      </c>
      <c r="S508"/>
    </row>
    <row r="509" spans="1:19" ht="15" x14ac:dyDescent="0.25">
      <c r="A509" s="34" t="s">
        <v>3130</v>
      </c>
      <c r="B509" s="34">
        <f>SEARCH("PM",A509)</f>
        <v>15</v>
      </c>
      <c r="C509" s="34" t="e">
        <f>SEARCH("AM",A509)</f>
        <v>#VALUE!</v>
      </c>
      <c r="D509" s="34">
        <f>IFERROR(B509,C509)</f>
        <v>15</v>
      </c>
      <c r="E509" s="34" t="str">
        <f>IFERROR(MID(A509,D509-5,1)," ")</f>
        <v xml:space="preserve"> </v>
      </c>
      <c r="F509" s="34" t="str">
        <f>MID(A509,IF(E509="1",D509-5,D509-4),IF(E509="1",7,6))</f>
        <v>5:59PM</v>
      </c>
      <c r="G509" s="34" t="str">
        <f>TRIM(SUBSTITUTE(A509,TEXT(M509,"h:mmAM/PM"),""))</f>
        <v>BOA 7-Nov</v>
      </c>
      <c r="H509" s="34" t="b">
        <f>OR(LEFT(G509,1)="Y",LEFT(G509,1)="B",LEFT(G509,1)="R")</f>
        <v>1</v>
      </c>
      <c r="I509" s="34" t="str">
        <f>IF(H509,LEFT(G509,FIND(" ",G509)-1),MID(G509,FIND(" ",G509)+1,9))</f>
        <v>BOA</v>
      </c>
      <c r="J509" s="34" t="str">
        <f>TRIM(SUBSTITUTE(G509,I509,""))</f>
        <v>7-Nov</v>
      </c>
      <c r="K509" s="34">
        <f>LEFT(J509,2-ISERROR(1*MID(J509,2,1)))*1</f>
        <v>7</v>
      </c>
      <c r="L509" s="34" t="str">
        <f>IF(LEN(I509)=3,I509,LEFT(I509,1)&amp;MID(I509,3,1)&amp;RIGHT(I509,1))</f>
        <v>BOA</v>
      </c>
      <c r="M509" s="42">
        <f>TIMEVALUE(SUBSTITUTE(SUBSTITUTE(F509,"P"," P"),"A"," A"))</f>
        <v>0.74930555555555556</v>
      </c>
      <c r="N509" s="34">
        <f t="shared" si="32"/>
        <v>22</v>
      </c>
      <c r="O509" s="34" t="str">
        <f t="shared" si="33"/>
        <v>BOA22</v>
      </c>
      <c r="P509" s="44">
        <f>INDEX(Workings!$R$14:$R$853,MATCH(O509,Workings!$U$14:$U$853,0))</f>
        <v>0.75277777777777799</v>
      </c>
      <c r="Q509" s="34">
        <f t="shared" si="34"/>
        <v>-5</v>
      </c>
      <c r="S509"/>
    </row>
    <row r="510" spans="1:19" ht="15" x14ac:dyDescent="0.25">
      <c r="A510" s="34" t="s">
        <v>425</v>
      </c>
      <c r="B510" s="34">
        <f>SEARCH("PM",A510)</f>
        <v>15</v>
      </c>
      <c r="C510" s="34" t="e">
        <f>SEARCH("AM",A510)</f>
        <v>#VALUE!</v>
      </c>
      <c r="D510" s="34">
        <f>IFERROR(B510,C510)</f>
        <v>15</v>
      </c>
      <c r="E510" s="34" t="str">
        <f>IFERROR(MID(A510,D510-5,1)," ")</f>
        <v xml:space="preserve"> </v>
      </c>
      <c r="F510" s="34" t="str">
        <f>MID(A510,IF(E510="1",D510-5,D510-4),IF(E510="1",7,6))</f>
        <v>6:30PM</v>
      </c>
      <c r="G510" s="34" t="str">
        <f>TRIM(SUBSTITUTE(A510,TEXT(M510,"h:mmAM/PM"),""))</f>
        <v>BOA 7-Nov</v>
      </c>
      <c r="H510" s="34" t="b">
        <f>OR(LEFT(G510,1)="Y",LEFT(G510,1)="B",LEFT(G510,1)="R")</f>
        <v>1</v>
      </c>
      <c r="I510" s="34" t="str">
        <f>IF(H510,LEFT(G510,FIND(" ",G510)-1),MID(G510,FIND(" ",G510)+1,9))</f>
        <v>BOA</v>
      </c>
      <c r="J510" s="34" t="str">
        <f>TRIM(SUBSTITUTE(G510,I510,""))</f>
        <v>7-Nov</v>
      </c>
      <c r="K510" s="34">
        <f>LEFT(J510,2-ISERROR(1*MID(J510,2,1)))*1</f>
        <v>7</v>
      </c>
      <c r="L510" s="34" t="str">
        <f>IF(LEN(I510)=3,I510,LEFT(I510,1)&amp;MID(I510,3,1)&amp;RIGHT(I510,1))</f>
        <v>BOA</v>
      </c>
      <c r="M510" s="42">
        <f>TIMEVALUE(SUBSTITUTE(SUBSTITUTE(F510,"P"," P"),"A"," A"))</f>
        <v>0.77083333333333337</v>
      </c>
      <c r="N510" s="34">
        <f t="shared" si="32"/>
        <v>23</v>
      </c>
      <c r="O510" s="34" t="str">
        <f t="shared" si="33"/>
        <v>BOA23</v>
      </c>
      <c r="P510" s="44">
        <f>INDEX(Workings!$R$14:$R$853,MATCH(O510,Workings!$U$14:$U$853,0))</f>
        <v>0.76666666666666683</v>
      </c>
      <c r="Q510" s="34">
        <f t="shared" si="34"/>
        <v>6</v>
      </c>
      <c r="S510"/>
    </row>
    <row r="511" spans="1:19" ht="15" x14ac:dyDescent="0.25">
      <c r="A511" s="34" t="s">
        <v>59</v>
      </c>
      <c r="B511" s="34">
        <f>SEARCH("PM",A511)</f>
        <v>5</v>
      </c>
      <c r="C511" s="34" t="e">
        <f>SEARCH("AM",A511)</f>
        <v>#VALUE!</v>
      </c>
      <c r="D511" s="34">
        <f>IFERROR(B511,C511)</f>
        <v>5</v>
      </c>
      <c r="E511" s="34" t="str">
        <f>IFERROR(MID(A511,D511-5,1)," ")</f>
        <v xml:space="preserve"> </v>
      </c>
      <c r="F511" s="34" t="str">
        <f>MID(A511,IF(E511="1",D511-5,D511-4),IF(E511="1",7,6))</f>
        <v>6:48PM</v>
      </c>
      <c r="G511" s="34" t="str">
        <f>TRIM(SUBSTITUTE(A511,TEXT(M511,"h:mmAM/PM"),""))</f>
        <v>B/O/A 7-Nov</v>
      </c>
      <c r="H511" s="34" t="b">
        <f>OR(LEFT(G511,1)="Y",LEFT(G511,1)="B",LEFT(G511,1)="R")</f>
        <v>1</v>
      </c>
      <c r="I511" s="34" t="str">
        <f>IF(H511,LEFT(G511,FIND(" ",G511)-1),MID(G511,FIND(" ",G511)+1,9))</f>
        <v>B/O/A</v>
      </c>
      <c r="J511" s="34" t="str">
        <f>TRIM(SUBSTITUTE(G511,I511,""))</f>
        <v>7-Nov</v>
      </c>
      <c r="K511" s="34">
        <f>LEFT(J511,2-ISERROR(1*MID(J511,2,1)))*1</f>
        <v>7</v>
      </c>
      <c r="L511" s="34" t="str">
        <f>IF(LEN(I511)=3,I511,LEFT(I511,1)&amp;MID(I511,3,1)&amp;RIGHT(I511,1))</f>
        <v>BOA</v>
      </c>
      <c r="M511" s="42">
        <f>TIMEVALUE(SUBSTITUTE(SUBSTITUTE(F511,"P"," P"),"A"," A"))</f>
        <v>0.78333333333333333</v>
      </c>
      <c r="N511" s="34">
        <f t="shared" si="32"/>
        <v>24</v>
      </c>
      <c r="O511" s="34" t="str">
        <f t="shared" si="33"/>
        <v>BOA24</v>
      </c>
      <c r="P511" s="44">
        <f>INDEX(Workings!$R$14:$R$853,MATCH(O511,Workings!$U$14:$U$853,0))</f>
        <v>0.78055555555555567</v>
      </c>
      <c r="Q511" s="34">
        <f t="shared" si="34"/>
        <v>4</v>
      </c>
      <c r="S511"/>
    </row>
    <row r="512" spans="1:19" ht="15" x14ac:dyDescent="0.25">
      <c r="A512" s="34" t="s">
        <v>2602</v>
      </c>
      <c r="B512" s="34">
        <f>SEARCH("PM",A512)</f>
        <v>11</v>
      </c>
      <c r="C512" s="34" t="e">
        <f>SEARCH("AM",A512)</f>
        <v>#VALUE!</v>
      </c>
      <c r="D512" s="34">
        <f>IFERROR(B512,C512)</f>
        <v>11</v>
      </c>
      <c r="E512" s="34" t="str">
        <f>IFERROR(MID(A512,D512-5,1)," ")</f>
        <v xml:space="preserve"> </v>
      </c>
      <c r="F512" s="34" t="str">
        <f>MID(A512,IF(E512="1",D512-5,D512-4),IF(E512="1",7,6))</f>
        <v>7:12PM</v>
      </c>
      <c r="G512" s="34" t="str">
        <f>TRIM(SUBSTITUTE(A512,TEXT(M512,"h:mmAM/PM"),""))</f>
        <v>B-O-A 7/Nov</v>
      </c>
      <c r="H512" s="34" t="b">
        <f>OR(LEFT(G512,1)="Y",LEFT(G512,1)="B",LEFT(G512,1)="R")</f>
        <v>1</v>
      </c>
      <c r="I512" s="34" t="str">
        <f>IF(H512,LEFT(G512,FIND(" ",G512)-1),MID(G512,FIND(" ",G512)+1,9))</f>
        <v>B-O-A</v>
      </c>
      <c r="J512" s="34" t="str">
        <f>TRIM(SUBSTITUTE(G512,I512,""))</f>
        <v>7/Nov</v>
      </c>
      <c r="K512" s="34">
        <f>LEFT(J512,2-ISERROR(1*MID(J512,2,1)))*1</f>
        <v>7</v>
      </c>
      <c r="L512" s="34" t="str">
        <f>IF(LEN(I512)=3,I512,LEFT(I512,1)&amp;MID(I512,3,1)&amp;RIGHT(I512,1))</f>
        <v>BOA</v>
      </c>
      <c r="M512" s="42">
        <f>TIMEVALUE(SUBSTITUTE(SUBSTITUTE(F512,"P"," P"),"A"," A"))</f>
        <v>0.79999999999999993</v>
      </c>
      <c r="N512" s="34">
        <f t="shared" si="32"/>
        <v>25</v>
      </c>
      <c r="O512" s="34" t="str">
        <f t="shared" si="33"/>
        <v>BOA25</v>
      </c>
      <c r="P512" s="44">
        <f>INDEX(Workings!$R$14:$R$853,MATCH(O512,Workings!$U$14:$U$853,0))</f>
        <v>0.79444444444444451</v>
      </c>
      <c r="Q512" s="34">
        <f t="shared" si="34"/>
        <v>8</v>
      </c>
      <c r="S512"/>
    </row>
    <row r="513" spans="1:19" ht="15" x14ac:dyDescent="0.25">
      <c r="A513" s="34" t="s">
        <v>3752</v>
      </c>
      <c r="B513" s="34">
        <f>SEARCH("PM",A513)</f>
        <v>11</v>
      </c>
      <c r="C513" s="34" t="e">
        <f>SEARCH("AM",A513)</f>
        <v>#VALUE!</v>
      </c>
      <c r="D513" s="34">
        <f>IFERROR(B513,C513)</f>
        <v>11</v>
      </c>
      <c r="E513" s="34" t="str">
        <f>IFERROR(MID(A513,D513-5,1)," ")</f>
        <v xml:space="preserve"> </v>
      </c>
      <c r="F513" s="34" t="str">
        <f>MID(A513,IF(E513="1",D513-5,D513-4),IF(E513="1",7,6))</f>
        <v>7:21PM</v>
      </c>
      <c r="G513" s="34" t="str">
        <f>TRIM(SUBSTITUTE(A513,TEXT(M513,"h:mmAM/PM"),""))</f>
        <v>B/O/A 7/Nov</v>
      </c>
      <c r="H513" s="34" t="b">
        <f>OR(LEFT(G513,1)="Y",LEFT(G513,1)="B",LEFT(G513,1)="R")</f>
        <v>1</v>
      </c>
      <c r="I513" s="34" t="str">
        <f>IF(H513,LEFT(G513,FIND(" ",G513)-1),MID(G513,FIND(" ",G513)+1,9))</f>
        <v>B/O/A</v>
      </c>
      <c r="J513" s="34" t="str">
        <f>TRIM(SUBSTITUTE(G513,I513,""))</f>
        <v>7/Nov</v>
      </c>
      <c r="K513" s="34">
        <f>LEFT(J513,2-ISERROR(1*MID(J513,2,1)))*1</f>
        <v>7</v>
      </c>
      <c r="L513" s="34" t="str">
        <f>IF(LEN(I513)=3,I513,LEFT(I513,1)&amp;MID(I513,3,1)&amp;RIGHT(I513,1))</f>
        <v>BOA</v>
      </c>
      <c r="M513" s="42">
        <f>TIMEVALUE(SUBSTITUTE(SUBSTITUTE(F513,"P"," P"),"A"," A"))</f>
        <v>0.80625000000000002</v>
      </c>
      <c r="N513" s="34">
        <f t="shared" si="32"/>
        <v>26</v>
      </c>
      <c r="O513" s="34" t="str">
        <f t="shared" si="33"/>
        <v>BOA26</v>
      </c>
      <c r="P513" s="44">
        <f>INDEX(Workings!$R$14:$R$853,MATCH(O513,Workings!$U$14:$U$853,0))</f>
        <v>0.80833333333333335</v>
      </c>
      <c r="Q513" s="34">
        <f t="shared" si="34"/>
        <v>-3</v>
      </c>
      <c r="S513"/>
    </row>
    <row r="514" spans="1:19" ht="15" x14ac:dyDescent="0.25">
      <c r="A514" s="34" t="s">
        <v>3917</v>
      </c>
      <c r="B514" s="34">
        <f>SEARCH("PM",A514)</f>
        <v>17</v>
      </c>
      <c r="C514" s="34" t="e">
        <f>SEARCH("AM",A514)</f>
        <v>#VALUE!</v>
      </c>
      <c r="D514" s="34">
        <f>IFERROR(B514,C514)</f>
        <v>17</v>
      </c>
      <c r="E514" s="34" t="str">
        <f>IFERROR(MID(A514,D514-5,1)," ")</f>
        <v xml:space="preserve"> </v>
      </c>
      <c r="F514" s="34" t="str">
        <f>MID(A514,IF(E514="1",D514-5,D514-4),IF(E514="1",7,6))</f>
        <v>8:28PM</v>
      </c>
      <c r="G514" s="34" t="str">
        <f>TRIM(SUBSTITUTE(A514,TEXT(M514,"h:mmAM/PM"),""))</f>
        <v>B:O:A 7/Nov</v>
      </c>
      <c r="H514" s="34" t="b">
        <f>OR(LEFT(G514,1)="Y",LEFT(G514,1)="B",LEFT(G514,1)="R")</f>
        <v>1</v>
      </c>
      <c r="I514" s="34" t="str">
        <f>IF(H514,LEFT(G514,FIND(" ",G514)-1),MID(G514,FIND(" ",G514)+1,9))</f>
        <v>B:O:A</v>
      </c>
      <c r="J514" s="34" t="str">
        <f>TRIM(SUBSTITUTE(G514,I514,""))</f>
        <v>7/Nov</v>
      </c>
      <c r="K514" s="34">
        <f>LEFT(J514,2-ISERROR(1*MID(J514,2,1)))*1</f>
        <v>7</v>
      </c>
      <c r="L514" s="34" t="str">
        <f>IF(LEN(I514)=3,I514,LEFT(I514,1)&amp;MID(I514,3,1)&amp;RIGHT(I514,1))</f>
        <v>BOA</v>
      </c>
      <c r="M514" s="42">
        <f>TIMEVALUE(SUBSTITUTE(SUBSTITUTE(F514,"P"," P"),"A"," A"))</f>
        <v>0.85277777777777775</v>
      </c>
      <c r="N514" s="34">
        <f t="shared" si="32"/>
        <v>27</v>
      </c>
      <c r="O514" s="34" t="str">
        <f t="shared" si="33"/>
        <v>BOA27</v>
      </c>
      <c r="P514" s="44">
        <f>INDEX(Workings!$R$14:$R$853,MATCH(O514,Workings!$U$14:$U$853,0))</f>
        <v>0.85</v>
      </c>
      <c r="Q514" s="34">
        <f t="shared" si="34"/>
        <v>4</v>
      </c>
      <c r="S514"/>
    </row>
    <row r="515" spans="1:19" ht="15" x14ac:dyDescent="0.25">
      <c r="A515" s="34" t="s">
        <v>1344</v>
      </c>
      <c r="B515" s="34">
        <f>SEARCH("PM",A515)</f>
        <v>11</v>
      </c>
      <c r="C515" s="34" t="e">
        <f>SEARCH("AM",A515)</f>
        <v>#VALUE!</v>
      </c>
      <c r="D515" s="34">
        <f>IFERROR(B515,C515)</f>
        <v>11</v>
      </c>
      <c r="E515" s="34" t="str">
        <f>IFERROR(MID(A515,D515-5,1)," ")</f>
        <v xml:space="preserve"> </v>
      </c>
      <c r="F515" s="34" t="str">
        <f>MID(A515,IF(E515="1",D515-5,D515-4),IF(E515="1",7,6))</f>
        <v>9:35PM</v>
      </c>
      <c r="G515" s="34" t="str">
        <f>TRIM(SUBSTITUTE(A515,TEXT(M515,"h:mmAM/PM"),""))</f>
        <v>7-Nov B/O/A</v>
      </c>
      <c r="H515" s="34" t="b">
        <f>OR(LEFT(G515,1)="Y",LEFT(G515,1)="B",LEFT(G515,1)="R")</f>
        <v>0</v>
      </c>
      <c r="I515" s="34" t="str">
        <f>IF(H515,LEFT(G515,FIND(" ",G515)-1),MID(G515,FIND(" ",G515)+1,9))</f>
        <v>B/O/A</v>
      </c>
      <c r="J515" s="34" t="str">
        <f>TRIM(SUBSTITUTE(G515,I515,""))</f>
        <v>7-Nov</v>
      </c>
      <c r="K515" s="34">
        <f>LEFT(J515,2-ISERROR(1*MID(J515,2,1)))*1</f>
        <v>7</v>
      </c>
      <c r="L515" s="34" t="str">
        <f>IF(LEN(I515)=3,I515,LEFT(I515,1)&amp;MID(I515,3,1)&amp;RIGHT(I515,1))</f>
        <v>BOA</v>
      </c>
      <c r="M515" s="42">
        <f>TIMEVALUE(SUBSTITUTE(SUBSTITUTE(F515,"P"," P"),"A"," A"))</f>
        <v>0.89930555555555547</v>
      </c>
      <c r="N515" s="34">
        <f t="shared" si="32"/>
        <v>28</v>
      </c>
      <c r="O515" s="34" t="str">
        <f t="shared" si="33"/>
        <v>BOA28</v>
      </c>
      <c r="P515" s="44">
        <f>INDEX(Workings!$R$14:$R$853,MATCH(O515,Workings!$U$14:$U$853,0))</f>
        <v>0.89166666666666661</v>
      </c>
      <c r="Q515" s="34">
        <f t="shared" si="34"/>
        <v>11</v>
      </c>
      <c r="S515"/>
    </row>
    <row r="516" spans="1:19" ht="15" x14ac:dyDescent="0.25">
      <c r="A516" s="34" t="s">
        <v>4117</v>
      </c>
      <c r="B516" s="34">
        <f>SEARCH("PM",A516)</f>
        <v>12</v>
      </c>
      <c r="C516" s="34" t="e">
        <f>SEARCH("AM",A516)</f>
        <v>#VALUE!</v>
      </c>
      <c r="D516" s="34">
        <f>IFERROR(B516,C516)</f>
        <v>12</v>
      </c>
      <c r="E516" s="34" t="str">
        <f>IFERROR(MID(A516,D516-5,1)," ")</f>
        <v>1</v>
      </c>
      <c r="F516" s="34" t="str">
        <f>MID(A516,IF(E516="1",D516-5,D516-4),IF(E516="1",7,6))</f>
        <v>10:28PM</v>
      </c>
      <c r="G516" s="34" t="str">
        <f>TRIM(SUBSTITUTE(A516,TEXT(M516,"h:mmAM/PM"),""))</f>
        <v>7-Nov B-O-A</v>
      </c>
      <c r="H516" s="34" t="b">
        <f>OR(LEFT(G516,1)="Y",LEFT(G516,1)="B",LEFT(G516,1)="R")</f>
        <v>0</v>
      </c>
      <c r="I516" s="34" t="str">
        <f>IF(H516,LEFT(G516,FIND(" ",G516)-1),MID(G516,FIND(" ",G516)+1,9))</f>
        <v>B-O-A</v>
      </c>
      <c r="J516" s="34" t="str">
        <f>TRIM(SUBSTITUTE(G516,I516,""))</f>
        <v>7-Nov</v>
      </c>
      <c r="K516" s="34">
        <f>LEFT(J516,2-ISERROR(1*MID(J516,2,1)))*1</f>
        <v>7</v>
      </c>
      <c r="L516" s="34" t="str">
        <f>IF(LEN(I516)=3,I516,LEFT(I516,1)&amp;MID(I516,3,1)&amp;RIGHT(I516,1))</f>
        <v>BOA</v>
      </c>
      <c r="M516" s="42">
        <f>TIMEVALUE(SUBSTITUTE(SUBSTITUTE(F516,"P"," P"),"A"," A"))</f>
        <v>0.93611111111111101</v>
      </c>
      <c r="N516" s="34">
        <f t="shared" si="32"/>
        <v>29</v>
      </c>
      <c r="O516" s="34" t="str">
        <f t="shared" si="33"/>
        <v>BOA29</v>
      </c>
      <c r="P516" s="44">
        <f>INDEX(Workings!$R$14:$R$853,MATCH(O516,Workings!$U$14:$U$853,0))</f>
        <v>0.93333333333333324</v>
      </c>
      <c r="Q516" s="34">
        <f t="shared" si="34"/>
        <v>4</v>
      </c>
      <c r="S516"/>
    </row>
    <row r="517" spans="1:19" ht="15" x14ac:dyDescent="0.25">
      <c r="A517" s="34" t="s">
        <v>3771</v>
      </c>
      <c r="B517" s="34">
        <f>SEARCH("PM",A517)</f>
        <v>18</v>
      </c>
      <c r="C517" s="34" t="e">
        <f>SEARCH("AM",A517)</f>
        <v>#VALUE!</v>
      </c>
      <c r="D517" s="34">
        <f>IFERROR(B517,C517)</f>
        <v>18</v>
      </c>
      <c r="E517" s="34" t="str">
        <f>IFERROR(MID(A517,D517-5,1)," ")</f>
        <v>1</v>
      </c>
      <c r="F517" s="34" t="str">
        <f>MID(A517,IF(E517="1",D517-5,D517-4),IF(E517="1",7,6))</f>
        <v>11:21PM</v>
      </c>
      <c r="G517" s="34" t="str">
        <f>TRIM(SUBSTITUTE(A517,TEXT(M517,"h:mmAM/PM"),""))</f>
        <v>B:O:A 7-Nov</v>
      </c>
      <c r="H517" s="34" t="b">
        <f>OR(LEFT(G517,1)="Y",LEFT(G517,1)="B",LEFT(G517,1)="R")</f>
        <v>1</v>
      </c>
      <c r="I517" s="34" t="str">
        <f>IF(H517,LEFT(G517,FIND(" ",G517)-1),MID(G517,FIND(" ",G517)+1,9))</f>
        <v>B:O:A</v>
      </c>
      <c r="J517" s="34" t="str">
        <f>TRIM(SUBSTITUTE(G517,I517,""))</f>
        <v>7-Nov</v>
      </c>
      <c r="K517" s="34">
        <f>LEFT(J517,2-ISERROR(1*MID(J517,2,1)))*1</f>
        <v>7</v>
      </c>
      <c r="L517" s="34" t="str">
        <f>IF(LEN(I517)=3,I517,LEFT(I517,1)&amp;MID(I517,3,1)&amp;RIGHT(I517,1))</f>
        <v>BOA</v>
      </c>
      <c r="M517" s="42">
        <f>TIMEVALUE(SUBSTITUTE(SUBSTITUTE(F517,"P"," P"),"A"," A"))</f>
        <v>0.97291666666666676</v>
      </c>
      <c r="N517" s="34">
        <f t="shared" si="32"/>
        <v>30</v>
      </c>
      <c r="O517" s="34" t="str">
        <f t="shared" si="33"/>
        <v>BOA30</v>
      </c>
      <c r="P517" s="44">
        <f>INDEX(Workings!$R$14:$R$853,MATCH(O517,Workings!$U$14:$U$853,0))</f>
        <v>0.97499999999999987</v>
      </c>
      <c r="Q517" s="34">
        <f t="shared" si="34"/>
        <v>-3</v>
      </c>
      <c r="S517"/>
    </row>
    <row r="518" spans="1:19" ht="15" x14ac:dyDescent="0.25">
      <c r="A518" s="34" t="s">
        <v>1338</v>
      </c>
      <c r="B518" s="34" t="e">
        <f>SEARCH("PM",A518)</f>
        <v>#VALUE!</v>
      </c>
      <c r="C518" s="34">
        <f>SEARCH("AM",A518)</f>
        <v>5</v>
      </c>
      <c r="D518" s="34">
        <f>IFERROR(B518,C518)</f>
        <v>5</v>
      </c>
      <c r="E518" s="34" t="str">
        <f>IFERROR(MID(A518,D518-5,1)," ")</f>
        <v xml:space="preserve"> </v>
      </c>
      <c r="F518" s="34" t="str">
        <f>MID(A518,IF(E518="1",D518-5,D518-4),IF(E518="1",7,6))</f>
        <v>7:25AM</v>
      </c>
      <c r="G518" s="34" t="str">
        <f>TRIM(SUBSTITUTE(A518,TEXT(M518,"h:mmAM/PM"),""))</f>
        <v>B/O/A 8-Nov</v>
      </c>
      <c r="H518" s="34" t="b">
        <f>OR(LEFT(G518,1)="Y",LEFT(G518,1)="B",LEFT(G518,1)="R")</f>
        <v>1</v>
      </c>
      <c r="I518" s="34" t="str">
        <f>IF(H518,LEFT(G518,FIND(" ",G518)-1),MID(G518,FIND(" ",G518)+1,9))</f>
        <v>B/O/A</v>
      </c>
      <c r="J518" s="34" t="str">
        <f>TRIM(SUBSTITUTE(G518,I518,""))</f>
        <v>8-Nov</v>
      </c>
      <c r="K518" s="34">
        <f>LEFT(J518,2-ISERROR(1*MID(J518,2,1)))*1</f>
        <v>8</v>
      </c>
      <c r="L518" s="34" t="str">
        <f>IF(LEN(I518)=3,I518,LEFT(I518,1)&amp;MID(I518,3,1)&amp;RIGHT(I518,1))</f>
        <v>BOA</v>
      </c>
      <c r="M518" s="42">
        <f>TIMEVALUE(SUBSTITUTE(SUBSTITUTE(F518,"P"," P"),"A"," A"))</f>
        <v>0.30902777777777779</v>
      </c>
      <c r="N518" s="34">
        <f t="shared" si="32"/>
        <v>1</v>
      </c>
      <c r="O518" s="34" t="str">
        <f t="shared" si="33"/>
        <v>BOA1</v>
      </c>
      <c r="P518" s="44">
        <f>INDEX(Workings!$R$14:$R$853,MATCH(O518,Workings!$U$14:$U$853,0))</f>
        <v>0.30833333333333335</v>
      </c>
      <c r="Q518" s="34">
        <f t="shared" si="34"/>
        <v>1</v>
      </c>
      <c r="S518"/>
    </row>
    <row r="519" spans="1:19" ht="15" x14ac:dyDescent="0.25">
      <c r="A519" s="34" t="s">
        <v>3812</v>
      </c>
      <c r="B519" s="34" t="e">
        <f>SEARCH("PM",A519)</f>
        <v>#VALUE!</v>
      </c>
      <c r="C519" s="34">
        <f>SEARCH("AM",A519)</f>
        <v>11</v>
      </c>
      <c r="D519" s="34">
        <f>IFERROR(B519,C519)</f>
        <v>11</v>
      </c>
      <c r="E519" s="34" t="str">
        <f>IFERROR(MID(A519,D519-5,1)," ")</f>
        <v xml:space="preserve"> </v>
      </c>
      <c r="F519" s="34" t="str">
        <f>MID(A519,IF(E519="1",D519-5,D519-4),IF(E519="1",7,6))</f>
        <v>8:03AM</v>
      </c>
      <c r="G519" s="34" t="str">
        <f>TRIM(SUBSTITUTE(A519,TEXT(M519,"h:mmAM/PM"),""))</f>
        <v>B:O:A 8/Nov</v>
      </c>
      <c r="H519" s="34" t="b">
        <f>OR(LEFT(G519,1)="Y",LEFT(G519,1)="B",LEFT(G519,1)="R")</f>
        <v>1</v>
      </c>
      <c r="I519" s="34" t="str">
        <f>IF(H519,LEFT(G519,FIND(" ",G519)-1),MID(G519,FIND(" ",G519)+1,9))</f>
        <v>B:O:A</v>
      </c>
      <c r="J519" s="34" t="str">
        <f>TRIM(SUBSTITUTE(G519,I519,""))</f>
        <v>8/Nov</v>
      </c>
      <c r="K519" s="34">
        <f>LEFT(J519,2-ISERROR(1*MID(J519,2,1)))*1</f>
        <v>8</v>
      </c>
      <c r="L519" s="34" t="str">
        <f>IF(LEN(I519)=3,I519,LEFT(I519,1)&amp;MID(I519,3,1)&amp;RIGHT(I519,1))</f>
        <v>BOA</v>
      </c>
      <c r="M519" s="42">
        <f>TIMEVALUE(SUBSTITUTE(SUBSTITUTE(F519,"P"," P"),"A"," A"))</f>
        <v>0.3354166666666667</v>
      </c>
      <c r="N519" s="34">
        <f t="shared" si="32"/>
        <v>2</v>
      </c>
      <c r="O519" s="34" t="str">
        <f t="shared" si="33"/>
        <v>BOA2</v>
      </c>
      <c r="P519" s="44">
        <f>INDEX(Workings!$R$14:$R$853,MATCH(O519,Workings!$U$14:$U$853,0))</f>
        <v>0.33611111111111114</v>
      </c>
      <c r="Q519" s="34">
        <f t="shared" si="34"/>
        <v>-1</v>
      </c>
      <c r="S519"/>
    </row>
    <row r="520" spans="1:19" ht="15" x14ac:dyDescent="0.25">
      <c r="A520" s="34" t="s">
        <v>1048</v>
      </c>
      <c r="B520" s="34" t="e">
        <f>SEARCH("PM",A520)</f>
        <v>#VALUE!</v>
      </c>
      <c r="C520" s="34">
        <f>SEARCH("AM",A520)</f>
        <v>11</v>
      </c>
      <c r="D520" s="34">
        <f>IFERROR(B520,C520)</f>
        <v>11</v>
      </c>
      <c r="E520" s="34" t="str">
        <f>IFERROR(MID(A520,D520-5,1)," ")</f>
        <v xml:space="preserve"> </v>
      </c>
      <c r="F520" s="34" t="str">
        <f>MID(A520,IF(E520="1",D520-5,D520-4),IF(E520="1",7,6))</f>
        <v>8:49AM</v>
      </c>
      <c r="G520" s="34" t="str">
        <f>TRIM(SUBSTITUTE(A520,TEXT(M520,"h:mmAM/PM"),""))</f>
        <v>B-O-A 8-Nov</v>
      </c>
      <c r="H520" s="34" t="b">
        <f>OR(LEFT(G520,1)="Y",LEFT(G520,1)="B",LEFT(G520,1)="R")</f>
        <v>1</v>
      </c>
      <c r="I520" s="34" t="str">
        <f>IF(H520,LEFT(G520,FIND(" ",G520)-1),MID(G520,FIND(" ",G520)+1,9))</f>
        <v>B-O-A</v>
      </c>
      <c r="J520" s="34" t="str">
        <f>TRIM(SUBSTITUTE(G520,I520,""))</f>
        <v>8-Nov</v>
      </c>
      <c r="K520" s="34">
        <f>LEFT(J520,2-ISERROR(1*MID(J520,2,1)))*1</f>
        <v>8</v>
      </c>
      <c r="L520" s="34" t="str">
        <f>IF(LEN(I520)=3,I520,LEFT(I520,1)&amp;MID(I520,3,1)&amp;RIGHT(I520,1))</f>
        <v>BOA</v>
      </c>
      <c r="M520" s="42">
        <f>TIMEVALUE(SUBSTITUTE(SUBSTITUTE(F520,"P"," P"),"A"," A"))</f>
        <v>0.36736111111111108</v>
      </c>
      <c r="N520" s="34">
        <f t="shared" si="32"/>
        <v>3</v>
      </c>
      <c r="O520" s="34" t="str">
        <f t="shared" si="33"/>
        <v>BOA3</v>
      </c>
      <c r="P520" s="44">
        <f>INDEX(Workings!$R$14:$R$853,MATCH(O520,Workings!$U$14:$U$853,0))</f>
        <v>0.36388888888888893</v>
      </c>
      <c r="Q520" s="34">
        <f t="shared" si="34"/>
        <v>5</v>
      </c>
      <c r="S520"/>
    </row>
    <row r="521" spans="1:19" ht="15" x14ac:dyDescent="0.25">
      <c r="A521" s="34" t="s">
        <v>2804</v>
      </c>
      <c r="B521" s="34" t="e">
        <f>SEARCH("PM",A521)</f>
        <v>#VALUE!</v>
      </c>
      <c r="C521" s="34">
        <f>SEARCH("AM",A521)</f>
        <v>17</v>
      </c>
      <c r="D521" s="34">
        <f>IFERROR(B521,C521)</f>
        <v>17</v>
      </c>
      <c r="E521" s="34" t="str">
        <f>IFERROR(MID(A521,D521-5,1)," ")</f>
        <v xml:space="preserve"> </v>
      </c>
      <c r="F521" s="34" t="str">
        <f>MID(A521,IF(E521="1",D521-5,D521-4),IF(E521="1",7,6))</f>
        <v>9:39AM</v>
      </c>
      <c r="G521" s="34" t="str">
        <f>TRIM(SUBSTITUTE(A521,TEXT(M521,"h:mmAM/PM"),""))</f>
        <v>8-Nov B:O:A</v>
      </c>
      <c r="H521" s="34" t="b">
        <f>OR(LEFT(G521,1)="Y",LEFT(G521,1)="B",LEFT(G521,1)="R")</f>
        <v>0</v>
      </c>
      <c r="I521" s="34" t="str">
        <f>IF(H521,LEFT(G521,FIND(" ",G521)-1),MID(G521,FIND(" ",G521)+1,9))</f>
        <v>B:O:A</v>
      </c>
      <c r="J521" s="34" t="str">
        <f>TRIM(SUBSTITUTE(G521,I521,""))</f>
        <v>8-Nov</v>
      </c>
      <c r="K521" s="34">
        <f>LEFT(J521,2-ISERROR(1*MID(J521,2,1)))*1</f>
        <v>8</v>
      </c>
      <c r="L521" s="34" t="str">
        <f>IF(LEN(I521)=3,I521,LEFT(I521,1)&amp;MID(I521,3,1)&amp;RIGHT(I521,1))</f>
        <v>BOA</v>
      </c>
      <c r="M521" s="42">
        <f>TIMEVALUE(SUBSTITUTE(SUBSTITUTE(F521,"P"," P"),"A"," A"))</f>
        <v>0.40208333333333335</v>
      </c>
      <c r="N521" s="34">
        <f t="shared" ref="N521:N584" si="35">1+(L521=L520)*(K521=K520)*N520</f>
        <v>4</v>
      </c>
      <c r="O521" s="34" t="str">
        <f t="shared" ref="O521:O584" si="36">L521&amp;N521</f>
        <v>BOA4</v>
      </c>
      <c r="P521" s="44">
        <f>INDEX(Workings!$R$14:$R$853,MATCH(O521,Workings!$U$14:$U$853,0))</f>
        <v>0.39166666666666672</v>
      </c>
      <c r="Q521" s="34">
        <f t="shared" ref="Q521:Q584" si="37">ROUND((M521-P521)*60*24,5)</f>
        <v>15</v>
      </c>
      <c r="S521"/>
    </row>
    <row r="522" spans="1:19" ht="15" x14ac:dyDescent="0.25">
      <c r="A522" s="34" t="s">
        <v>1594</v>
      </c>
      <c r="B522" s="34" t="e">
        <f>SEARCH("PM",A522)</f>
        <v>#VALUE!</v>
      </c>
      <c r="C522" s="34">
        <f>SEARCH("AM",A522)</f>
        <v>5</v>
      </c>
      <c r="D522" s="34">
        <f>IFERROR(B522,C522)</f>
        <v>5</v>
      </c>
      <c r="E522" s="34" t="str">
        <f>IFERROR(MID(A522,D522-5,1)," ")</f>
        <v xml:space="preserve"> </v>
      </c>
      <c r="F522" s="34" t="str">
        <f>MID(A522,IF(E522="1",D522-5,D522-4),IF(E522="1",7,6))</f>
        <v>9:56AM</v>
      </c>
      <c r="G522" s="34" t="str">
        <f>TRIM(SUBSTITUTE(A522,TEXT(M522,"h:mmAM/PM"),""))</f>
        <v>B-O-A 8/Nov</v>
      </c>
      <c r="H522" s="34" t="b">
        <f>OR(LEFT(G522,1)="Y",LEFT(G522,1)="B",LEFT(G522,1)="R")</f>
        <v>1</v>
      </c>
      <c r="I522" s="34" t="str">
        <f>IF(H522,LEFT(G522,FIND(" ",G522)-1),MID(G522,FIND(" ",G522)+1,9))</f>
        <v>B-O-A</v>
      </c>
      <c r="J522" s="34" t="str">
        <f>TRIM(SUBSTITUTE(G522,I522,""))</f>
        <v>8/Nov</v>
      </c>
      <c r="K522" s="34">
        <f>LEFT(J522,2-ISERROR(1*MID(J522,2,1)))*1</f>
        <v>8</v>
      </c>
      <c r="L522" s="34" t="str">
        <f>IF(LEN(I522)=3,I522,LEFT(I522,1)&amp;MID(I522,3,1)&amp;RIGHT(I522,1))</f>
        <v>BOA</v>
      </c>
      <c r="M522" s="42">
        <f>TIMEVALUE(SUBSTITUTE(SUBSTITUTE(F522,"P"," P"),"A"," A"))</f>
        <v>0.41388888888888892</v>
      </c>
      <c r="N522" s="34">
        <f t="shared" si="35"/>
        <v>5</v>
      </c>
      <c r="O522" s="34" t="str">
        <f t="shared" si="36"/>
        <v>BOA5</v>
      </c>
      <c r="P522" s="44">
        <f>INDEX(Workings!$R$14:$R$853,MATCH(O522,Workings!$U$14:$U$853,0))</f>
        <v>0.41250000000000003</v>
      </c>
      <c r="Q522" s="34">
        <f t="shared" si="37"/>
        <v>2</v>
      </c>
      <c r="S522"/>
    </row>
    <row r="523" spans="1:19" ht="15" x14ac:dyDescent="0.25">
      <c r="A523" s="34" t="s">
        <v>571</v>
      </c>
      <c r="B523" s="34" t="e">
        <f>SEARCH("PM",A523)</f>
        <v>#VALUE!</v>
      </c>
      <c r="C523" s="34">
        <f>SEARCH("AM",A523)</f>
        <v>12</v>
      </c>
      <c r="D523" s="34">
        <f>IFERROR(B523,C523)</f>
        <v>12</v>
      </c>
      <c r="E523" s="34" t="str">
        <f>IFERROR(MID(A523,D523-5,1)," ")</f>
        <v>1</v>
      </c>
      <c r="F523" s="34" t="str">
        <f>MID(A523,IF(E523="1",D523-5,D523-4),IF(E523="1",7,6))</f>
        <v>10:40AM</v>
      </c>
      <c r="G523" s="34" t="str">
        <f>TRIM(SUBSTITUTE(A523,TEXT(M523,"h:mmAM/PM"),""))</f>
        <v>B:O:A 8-Nov</v>
      </c>
      <c r="H523" s="34" t="b">
        <f>OR(LEFT(G523,1)="Y",LEFT(G523,1)="B",LEFT(G523,1)="R")</f>
        <v>1</v>
      </c>
      <c r="I523" s="34" t="str">
        <f>IF(H523,LEFT(G523,FIND(" ",G523)-1),MID(G523,FIND(" ",G523)+1,9))</f>
        <v>B:O:A</v>
      </c>
      <c r="J523" s="34" t="str">
        <f>TRIM(SUBSTITUTE(G523,I523,""))</f>
        <v>8-Nov</v>
      </c>
      <c r="K523" s="34">
        <f>LEFT(J523,2-ISERROR(1*MID(J523,2,1)))*1</f>
        <v>8</v>
      </c>
      <c r="L523" s="34" t="str">
        <f>IF(LEN(I523)=3,I523,LEFT(I523,1)&amp;MID(I523,3,1)&amp;RIGHT(I523,1))</f>
        <v>BOA</v>
      </c>
      <c r="M523" s="42">
        <f>TIMEVALUE(SUBSTITUTE(SUBSTITUTE(F523,"P"," P"),"A"," A"))</f>
        <v>0.44444444444444442</v>
      </c>
      <c r="N523" s="34">
        <f t="shared" si="35"/>
        <v>6</v>
      </c>
      <c r="O523" s="34" t="str">
        <f t="shared" si="36"/>
        <v>BOA6</v>
      </c>
      <c r="P523" s="44">
        <f>INDEX(Workings!$R$14:$R$853,MATCH(O523,Workings!$U$14:$U$853,0))</f>
        <v>0.43333333333333335</v>
      </c>
      <c r="Q523" s="34">
        <f t="shared" si="37"/>
        <v>16</v>
      </c>
      <c r="S523"/>
    </row>
    <row r="524" spans="1:19" ht="15" x14ac:dyDescent="0.25">
      <c r="A524" s="34" t="s">
        <v>1388</v>
      </c>
      <c r="B524" s="34" t="e">
        <f>SEARCH("PM",A524)</f>
        <v>#VALUE!</v>
      </c>
      <c r="C524" s="34">
        <f>SEARCH("AM",A524)</f>
        <v>10</v>
      </c>
      <c r="D524" s="34">
        <f>IFERROR(B524,C524)</f>
        <v>10</v>
      </c>
      <c r="E524" s="34" t="str">
        <f>IFERROR(MID(A524,D524-5,1)," ")</f>
        <v>1</v>
      </c>
      <c r="F524" s="34" t="str">
        <f>MID(A524,IF(E524="1",D524-5,D524-4),IF(E524="1",7,6))</f>
        <v>10:59AM</v>
      </c>
      <c r="G524" s="34" t="str">
        <f>TRIM(SUBSTITUTE(A524,TEXT(M524,"h:mmAM/PM"),""))</f>
        <v>BOA 8/Nov</v>
      </c>
      <c r="H524" s="34" t="b">
        <f>OR(LEFT(G524,1)="Y",LEFT(G524,1)="B",LEFT(G524,1)="R")</f>
        <v>1</v>
      </c>
      <c r="I524" s="34" t="str">
        <f>IF(H524,LEFT(G524,FIND(" ",G524)-1),MID(G524,FIND(" ",G524)+1,9))</f>
        <v>BOA</v>
      </c>
      <c r="J524" s="34" t="str">
        <f>TRIM(SUBSTITUTE(G524,I524,""))</f>
        <v>8/Nov</v>
      </c>
      <c r="K524" s="34">
        <f>LEFT(J524,2-ISERROR(1*MID(J524,2,1)))*1</f>
        <v>8</v>
      </c>
      <c r="L524" s="34" t="str">
        <f>IF(LEN(I524)=3,I524,LEFT(I524,1)&amp;MID(I524,3,1)&amp;RIGHT(I524,1))</f>
        <v>BOA</v>
      </c>
      <c r="M524" s="42">
        <f>TIMEVALUE(SUBSTITUTE(SUBSTITUTE(F524,"P"," P"),"A"," A"))</f>
        <v>0.45763888888888887</v>
      </c>
      <c r="N524" s="34">
        <f t="shared" si="35"/>
        <v>7</v>
      </c>
      <c r="O524" s="34" t="str">
        <f t="shared" si="36"/>
        <v>BOA7</v>
      </c>
      <c r="P524" s="44">
        <f>INDEX(Workings!$R$14:$R$853,MATCH(O524,Workings!$U$14:$U$853,0))</f>
        <v>0.45416666666666666</v>
      </c>
      <c r="Q524" s="34">
        <f t="shared" si="37"/>
        <v>5</v>
      </c>
      <c r="S524"/>
    </row>
    <row r="525" spans="1:19" ht="15" x14ac:dyDescent="0.25">
      <c r="A525" s="34" t="s">
        <v>1115</v>
      </c>
      <c r="B525" s="34" t="e">
        <f>SEARCH("PM",A525)</f>
        <v>#VALUE!</v>
      </c>
      <c r="C525" s="34">
        <f>SEARCH("AM",A525)</f>
        <v>12</v>
      </c>
      <c r="D525" s="34">
        <f>IFERROR(B525,C525)</f>
        <v>12</v>
      </c>
      <c r="E525" s="34" t="str">
        <f>IFERROR(MID(A525,D525-5,1)," ")</f>
        <v>1</v>
      </c>
      <c r="F525" s="34" t="str">
        <f>MID(A525,IF(E525="1",D525-5,D525-4),IF(E525="1",7,6))</f>
        <v>11:34AM</v>
      </c>
      <c r="G525" s="34" t="str">
        <f>TRIM(SUBSTITUTE(A525,TEXT(M525,"h:mmAM/PM"),""))</f>
        <v>B/O/A 8/Nov</v>
      </c>
      <c r="H525" s="34" t="b">
        <f>OR(LEFT(G525,1)="Y",LEFT(G525,1)="B",LEFT(G525,1)="R")</f>
        <v>1</v>
      </c>
      <c r="I525" s="34" t="str">
        <f>IF(H525,LEFT(G525,FIND(" ",G525)-1),MID(G525,FIND(" ",G525)+1,9))</f>
        <v>B/O/A</v>
      </c>
      <c r="J525" s="34" t="str">
        <f>TRIM(SUBSTITUTE(G525,I525,""))</f>
        <v>8/Nov</v>
      </c>
      <c r="K525" s="34">
        <f>LEFT(J525,2-ISERROR(1*MID(J525,2,1)))*1</f>
        <v>8</v>
      </c>
      <c r="L525" s="34" t="str">
        <f>IF(LEN(I525)=3,I525,LEFT(I525,1)&amp;MID(I525,3,1)&amp;RIGHT(I525,1))</f>
        <v>BOA</v>
      </c>
      <c r="M525" s="42">
        <f>TIMEVALUE(SUBSTITUTE(SUBSTITUTE(F525,"P"," P"),"A"," A"))</f>
        <v>0.48194444444444445</v>
      </c>
      <c r="N525" s="34">
        <f t="shared" si="35"/>
        <v>8</v>
      </c>
      <c r="O525" s="34" t="str">
        <f t="shared" si="36"/>
        <v>BOA8</v>
      </c>
      <c r="P525" s="44">
        <f>INDEX(Workings!$R$14:$R$853,MATCH(O525,Workings!$U$14:$U$853,0))</f>
        <v>0.47499999999999998</v>
      </c>
      <c r="Q525" s="34">
        <f t="shared" si="37"/>
        <v>10</v>
      </c>
      <c r="S525"/>
    </row>
    <row r="526" spans="1:19" ht="15" x14ac:dyDescent="0.25">
      <c r="A526" s="34" t="s">
        <v>2474</v>
      </c>
      <c r="B526" s="34" t="e">
        <f>SEARCH("PM",A526)</f>
        <v>#VALUE!</v>
      </c>
      <c r="C526" s="34">
        <f>SEARCH("AM",A526)</f>
        <v>6</v>
      </c>
      <c r="D526" s="34">
        <f>IFERROR(B526,C526)</f>
        <v>6</v>
      </c>
      <c r="E526" s="34" t="str">
        <f>IFERROR(MID(A526,D526-5,1)," ")</f>
        <v>1</v>
      </c>
      <c r="F526" s="34" t="str">
        <f>MID(A526,IF(E526="1",D526-5,D526-4),IF(E526="1",7,6))</f>
        <v>11:56AM</v>
      </c>
      <c r="G526" s="34" t="str">
        <f>TRIM(SUBSTITUTE(A526,TEXT(M526,"h:mmAM/PM"),""))</f>
        <v>8/Nov B/O/A</v>
      </c>
      <c r="H526" s="34" t="b">
        <f>OR(LEFT(G526,1)="Y",LEFT(G526,1)="B",LEFT(G526,1)="R")</f>
        <v>0</v>
      </c>
      <c r="I526" s="34" t="str">
        <f>IF(H526,LEFT(G526,FIND(" ",G526)-1),MID(G526,FIND(" ",G526)+1,9))</f>
        <v>B/O/A</v>
      </c>
      <c r="J526" s="34" t="str">
        <f>TRIM(SUBSTITUTE(G526,I526,""))</f>
        <v>8/Nov</v>
      </c>
      <c r="K526" s="34">
        <f>LEFT(J526,2-ISERROR(1*MID(J526,2,1)))*1</f>
        <v>8</v>
      </c>
      <c r="L526" s="34" t="str">
        <f>IF(LEN(I526)=3,I526,LEFT(I526,1)&amp;MID(I526,3,1)&amp;RIGHT(I526,1))</f>
        <v>BOA</v>
      </c>
      <c r="M526" s="42">
        <f>TIMEVALUE(SUBSTITUTE(SUBSTITUTE(F526,"P"," P"),"A"," A"))</f>
        <v>0.49722222222222223</v>
      </c>
      <c r="N526" s="34">
        <f t="shared" si="35"/>
        <v>9</v>
      </c>
      <c r="O526" s="34" t="str">
        <f t="shared" si="36"/>
        <v>BOA9</v>
      </c>
      <c r="P526" s="44">
        <f>INDEX(Workings!$R$14:$R$853,MATCH(O526,Workings!$U$14:$U$853,0))</f>
        <v>0.49583333333333329</v>
      </c>
      <c r="Q526" s="34">
        <f t="shared" si="37"/>
        <v>2</v>
      </c>
      <c r="S526"/>
    </row>
    <row r="527" spans="1:19" ht="15" x14ac:dyDescent="0.25">
      <c r="A527" s="34" t="s">
        <v>2251</v>
      </c>
      <c r="B527" s="34">
        <f>SEARCH("PM",A527)</f>
        <v>6</v>
      </c>
      <c r="C527" s="34" t="e">
        <f>SEARCH("AM",A527)</f>
        <v>#VALUE!</v>
      </c>
      <c r="D527" s="34">
        <f>IFERROR(B527,C527)</f>
        <v>6</v>
      </c>
      <c r="E527" s="34" t="str">
        <f>IFERROR(MID(A527,D527-5,1)," ")</f>
        <v>1</v>
      </c>
      <c r="F527" s="34" t="str">
        <f>MID(A527,IF(E527="1",D527-5,D527-4),IF(E527="1",7,6))</f>
        <v>12:31PM</v>
      </c>
      <c r="G527" s="34" t="str">
        <f>TRIM(SUBSTITUTE(A527,TEXT(M527,"h:mmAM/PM"),""))</f>
        <v>8-Nov B/O/A</v>
      </c>
      <c r="H527" s="34" t="b">
        <f>OR(LEFT(G527,1)="Y",LEFT(G527,1)="B",LEFT(G527,1)="R")</f>
        <v>0</v>
      </c>
      <c r="I527" s="34" t="str">
        <f>IF(H527,LEFT(G527,FIND(" ",G527)-1),MID(G527,FIND(" ",G527)+1,9))</f>
        <v>B/O/A</v>
      </c>
      <c r="J527" s="34" t="str">
        <f>TRIM(SUBSTITUTE(G527,I527,""))</f>
        <v>8-Nov</v>
      </c>
      <c r="K527" s="34">
        <f>LEFT(J527,2-ISERROR(1*MID(J527,2,1)))*1</f>
        <v>8</v>
      </c>
      <c r="L527" s="34" t="str">
        <f>IF(LEN(I527)=3,I527,LEFT(I527,1)&amp;MID(I527,3,1)&amp;RIGHT(I527,1))</f>
        <v>BOA</v>
      </c>
      <c r="M527" s="42">
        <f>TIMEVALUE(SUBSTITUTE(SUBSTITUTE(F527,"P"," P"),"A"," A"))</f>
        <v>0.52152777777777781</v>
      </c>
      <c r="N527" s="34">
        <f t="shared" si="35"/>
        <v>10</v>
      </c>
      <c r="O527" s="34" t="str">
        <f t="shared" si="36"/>
        <v>BOA10</v>
      </c>
      <c r="P527" s="44">
        <f>INDEX(Workings!$R$14:$R$853,MATCH(O527,Workings!$U$14:$U$853,0))</f>
        <v>0.51666666666666661</v>
      </c>
      <c r="Q527" s="34">
        <f t="shared" si="37"/>
        <v>7</v>
      </c>
      <c r="S527"/>
    </row>
    <row r="528" spans="1:19" ht="15" x14ac:dyDescent="0.25">
      <c r="A528" s="34" t="s">
        <v>910</v>
      </c>
      <c r="B528" s="34">
        <f>SEARCH("PM",A528)</f>
        <v>12</v>
      </c>
      <c r="C528" s="34" t="e">
        <f>SEARCH("AM",A528)</f>
        <v>#VALUE!</v>
      </c>
      <c r="D528" s="34">
        <f>IFERROR(B528,C528)</f>
        <v>12</v>
      </c>
      <c r="E528" s="34" t="str">
        <f>IFERROR(MID(A528,D528-5,1)," ")</f>
        <v>1</v>
      </c>
      <c r="F528" s="34" t="str">
        <f>MID(A528,IF(E528="1",D528-5,D528-4),IF(E528="1",7,6))</f>
        <v>12:58PM</v>
      </c>
      <c r="G528" s="34" t="str">
        <f>TRIM(SUBSTITUTE(A528,TEXT(M528,"h:mmAM/PM"),""))</f>
        <v>B/O/A 8/Nov</v>
      </c>
      <c r="H528" s="34" t="b">
        <f>OR(LEFT(G528,1)="Y",LEFT(G528,1)="B",LEFT(G528,1)="R")</f>
        <v>1</v>
      </c>
      <c r="I528" s="34" t="str">
        <f>IF(H528,LEFT(G528,FIND(" ",G528)-1),MID(G528,FIND(" ",G528)+1,9))</f>
        <v>B/O/A</v>
      </c>
      <c r="J528" s="34" t="str">
        <f>TRIM(SUBSTITUTE(G528,I528,""))</f>
        <v>8/Nov</v>
      </c>
      <c r="K528" s="34">
        <f>LEFT(J528,2-ISERROR(1*MID(J528,2,1)))*1</f>
        <v>8</v>
      </c>
      <c r="L528" s="34" t="str">
        <f>IF(LEN(I528)=3,I528,LEFT(I528,1)&amp;MID(I528,3,1)&amp;RIGHT(I528,1))</f>
        <v>BOA</v>
      </c>
      <c r="M528" s="42">
        <f>TIMEVALUE(SUBSTITUTE(SUBSTITUTE(F528,"P"," P"),"A"," A"))</f>
        <v>0.54027777777777775</v>
      </c>
      <c r="N528" s="34">
        <f t="shared" si="35"/>
        <v>11</v>
      </c>
      <c r="O528" s="34" t="str">
        <f t="shared" si="36"/>
        <v>BOA11</v>
      </c>
      <c r="P528" s="44">
        <f>INDEX(Workings!$R$14:$R$853,MATCH(O528,Workings!$U$14:$U$853,0))</f>
        <v>0.53749999999999998</v>
      </c>
      <c r="Q528" s="34">
        <f t="shared" si="37"/>
        <v>4</v>
      </c>
      <c r="S528"/>
    </row>
    <row r="529" spans="1:19" ht="15" x14ac:dyDescent="0.25">
      <c r="A529" s="34" t="s">
        <v>3457</v>
      </c>
      <c r="B529" s="34">
        <f>SEARCH("PM",A529)</f>
        <v>17</v>
      </c>
      <c r="C529" s="34" t="e">
        <f>SEARCH("AM",A529)</f>
        <v>#VALUE!</v>
      </c>
      <c r="D529" s="34">
        <f>IFERROR(B529,C529)</f>
        <v>17</v>
      </c>
      <c r="E529" s="34" t="str">
        <f>IFERROR(MID(A529,D529-5,1)," ")</f>
        <v xml:space="preserve"> </v>
      </c>
      <c r="F529" s="34" t="str">
        <f>MID(A529,IF(E529="1",D529-5,D529-4),IF(E529="1",7,6))</f>
        <v>1:32PM</v>
      </c>
      <c r="G529" s="34" t="str">
        <f>TRIM(SUBSTITUTE(A529,TEXT(M529,"h:mmAM/PM"),""))</f>
        <v>B:O:A 8/Nov</v>
      </c>
      <c r="H529" s="34" t="b">
        <f>OR(LEFT(G529,1)="Y",LEFT(G529,1)="B",LEFT(G529,1)="R")</f>
        <v>1</v>
      </c>
      <c r="I529" s="34" t="str">
        <f>IF(H529,LEFT(G529,FIND(" ",G529)-1),MID(G529,FIND(" ",G529)+1,9))</f>
        <v>B:O:A</v>
      </c>
      <c r="J529" s="34" t="str">
        <f>TRIM(SUBSTITUTE(G529,I529,""))</f>
        <v>8/Nov</v>
      </c>
      <c r="K529" s="34">
        <f>LEFT(J529,2-ISERROR(1*MID(J529,2,1)))*1</f>
        <v>8</v>
      </c>
      <c r="L529" s="34" t="str">
        <f>IF(LEN(I529)=3,I529,LEFT(I529,1)&amp;MID(I529,3,1)&amp;RIGHT(I529,1))</f>
        <v>BOA</v>
      </c>
      <c r="M529" s="42">
        <f>TIMEVALUE(SUBSTITUTE(SUBSTITUTE(F529,"P"," P"),"A"," A"))</f>
        <v>0.56388888888888888</v>
      </c>
      <c r="N529" s="34">
        <f t="shared" si="35"/>
        <v>12</v>
      </c>
      <c r="O529" s="34" t="str">
        <f t="shared" si="36"/>
        <v>BOA12</v>
      </c>
      <c r="P529" s="44">
        <f>INDEX(Workings!$R$14:$R$853,MATCH(O529,Workings!$U$14:$U$853,0))</f>
        <v>0.55833333333333335</v>
      </c>
      <c r="Q529" s="34">
        <f t="shared" si="37"/>
        <v>8</v>
      </c>
      <c r="S529"/>
    </row>
    <row r="530" spans="1:19" ht="15" x14ac:dyDescent="0.25">
      <c r="A530" s="34" t="s">
        <v>3129</v>
      </c>
      <c r="B530" s="34">
        <f>SEARCH("PM",A530)</f>
        <v>5</v>
      </c>
      <c r="C530" s="34" t="e">
        <f>SEARCH("AM",A530)</f>
        <v>#VALUE!</v>
      </c>
      <c r="D530" s="34">
        <f>IFERROR(B530,C530)</f>
        <v>5</v>
      </c>
      <c r="E530" s="34" t="str">
        <f>IFERROR(MID(A530,D530-5,1)," ")</f>
        <v xml:space="preserve"> </v>
      </c>
      <c r="F530" s="34" t="str">
        <f>MID(A530,IF(E530="1",D530-5,D530-4),IF(E530="1",7,6))</f>
        <v>1:47PM</v>
      </c>
      <c r="G530" s="34" t="str">
        <f>TRIM(SUBSTITUTE(A530,TEXT(M530,"h:mmAM/PM"),""))</f>
        <v>8-Nov BOA</v>
      </c>
      <c r="H530" s="34" t="b">
        <f>OR(LEFT(G530,1)="Y",LEFT(G530,1)="B",LEFT(G530,1)="R")</f>
        <v>0</v>
      </c>
      <c r="I530" s="34" t="str">
        <f>IF(H530,LEFT(G530,FIND(" ",G530)-1),MID(G530,FIND(" ",G530)+1,9))</f>
        <v>BOA</v>
      </c>
      <c r="J530" s="34" t="str">
        <f>TRIM(SUBSTITUTE(G530,I530,""))</f>
        <v>8-Nov</v>
      </c>
      <c r="K530" s="34">
        <f>LEFT(J530,2-ISERROR(1*MID(J530,2,1)))*1</f>
        <v>8</v>
      </c>
      <c r="L530" s="34" t="str">
        <f>IF(LEN(I530)=3,I530,LEFT(I530,1)&amp;MID(I530,3,1)&amp;RIGHT(I530,1))</f>
        <v>BOA</v>
      </c>
      <c r="M530" s="42">
        <f>TIMEVALUE(SUBSTITUTE(SUBSTITUTE(F530,"P"," P"),"A"," A"))</f>
        <v>0.57430555555555551</v>
      </c>
      <c r="N530" s="34">
        <f t="shared" si="35"/>
        <v>13</v>
      </c>
      <c r="O530" s="34" t="str">
        <f t="shared" si="36"/>
        <v>BOA13</v>
      </c>
      <c r="P530" s="44">
        <f>INDEX(Workings!$R$14:$R$853,MATCH(O530,Workings!$U$14:$U$853,0))</f>
        <v>0.57916666666666672</v>
      </c>
      <c r="Q530" s="34">
        <f t="shared" si="37"/>
        <v>-7</v>
      </c>
      <c r="S530"/>
    </row>
    <row r="531" spans="1:19" ht="15" x14ac:dyDescent="0.25">
      <c r="A531" s="34" t="s">
        <v>4043</v>
      </c>
      <c r="B531" s="34">
        <f>SEARCH("PM",A531)</f>
        <v>5</v>
      </c>
      <c r="C531" s="34" t="e">
        <f>SEARCH("AM",A531)</f>
        <v>#VALUE!</v>
      </c>
      <c r="D531" s="34">
        <f>IFERROR(B531,C531)</f>
        <v>5</v>
      </c>
      <c r="E531" s="34" t="str">
        <f>IFERROR(MID(A531,D531-5,1)," ")</f>
        <v xml:space="preserve"> </v>
      </c>
      <c r="F531" s="34" t="str">
        <f>MID(A531,IF(E531="1",D531-5,D531-4),IF(E531="1",7,6))</f>
        <v>2:28PM</v>
      </c>
      <c r="G531" s="34" t="str">
        <f>TRIM(SUBSTITUTE(A531,TEXT(M531,"h:mmAM/PM"),""))</f>
        <v>B-O-A 8/Nov</v>
      </c>
      <c r="H531" s="34" t="b">
        <f>OR(LEFT(G531,1)="Y",LEFT(G531,1)="B",LEFT(G531,1)="R")</f>
        <v>1</v>
      </c>
      <c r="I531" s="34" t="str">
        <f>IF(H531,LEFT(G531,FIND(" ",G531)-1),MID(G531,FIND(" ",G531)+1,9))</f>
        <v>B-O-A</v>
      </c>
      <c r="J531" s="34" t="str">
        <f>TRIM(SUBSTITUTE(G531,I531,""))</f>
        <v>8/Nov</v>
      </c>
      <c r="K531" s="34">
        <f>LEFT(J531,2-ISERROR(1*MID(J531,2,1)))*1</f>
        <v>8</v>
      </c>
      <c r="L531" s="34" t="str">
        <f>IF(LEN(I531)=3,I531,LEFT(I531,1)&amp;MID(I531,3,1)&amp;RIGHT(I531,1))</f>
        <v>BOA</v>
      </c>
      <c r="M531" s="42">
        <f>TIMEVALUE(SUBSTITUTE(SUBSTITUTE(F531,"P"," P"),"A"," A"))</f>
        <v>0.60277777777777775</v>
      </c>
      <c r="N531" s="34">
        <f t="shared" si="35"/>
        <v>14</v>
      </c>
      <c r="O531" s="34" t="str">
        <f t="shared" si="36"/>
        <v>BOA14</v>
      </c>
      <c r="P531" s="44">
        <f>INDEX(Workings!$R$14:$R$853,MATCH(O531,Workings!$U$14:$U$853,0))</f>
        <v>0.60000000000000009</v>
      </c>
      <c r="Q531" s="34">
        <f t="shared" si="37"/>
        <v>4</v>
      </c>
      <c r="S531"/>
    </row>
    <row r="532" spans="1:19" ht="15" x14ac:dyDescent="0.25">
      <c r="A532" s="34" t="s">
        <v>2745</v>
      </c>
      <c r="B532" s="34">
        <f>SEARCH("PM",A532)</f>
        <v>5</v>
      </c>
      <c r="C532" s="34" t="e">
        <f>SEARCH("AM",A532)</f>
        <v>#VALUE!</v>
      </c>
      <c r="D532" s="34">
        <f>IFERROR(B532,C532)</f>
        <v>5</v>
      </c>
      <c r="E532" s="34" t="str">
        <f>IFERROR(MID(A532,D532-5,1)," ")</f>
        <v xml:space="preserve"> </v>
      </c>
      <c r="F532" s="34" t="str">
        <f>MID(A532,IF(E532="1",D532-5,D532-4),IF(E532="1",7,6))</f>
        <v>2:55PM</v>
      </c>
      <c r="G532" s="34" t="str">
        <f>TRIM(SUBSTITUTE(A532,TEXT(M532,"h:mmAM/PM"),""))</f>
        <v>BOA 8/Nov</v>
      </c>
      <c r="H532" s="34" t="b">
        <f>OR(LEFT(G532,1)="Y",LEFT(G532,1)="B",LEFT(G532,1)="R")</f>
        <v>1</v>
      </c>
      <c r="I532" s="34" t="str">
        <f>IF(H532,LEFT(G532,FIND(" ",G532)-1),MID(G532,FIND(" ",G532)+1,9))</f>
        <v>BOA</v>
      </c>
      <c r="J532" s="34" t="str">
        <f>TRIM(SUBSTITUTE(G532,I532,""))</f>
        <v>8/Nov</v>
      </c>
      <c r="K532" s="34">
        <f>LEFT(J532,2-ISERROR(1*MID(J532,2,1)))*1</f>
        <v>8</v>
      </c>
      <c r="L532" s="34" t="str">
        <f>IF(LEN(I532)=3,I532,LEFT(I532,1)&amp;MID(I532,3,1)&amp;RIGHT(I532,1))</f>
        <v>BOA</v>
      </c>
      <c r="M532" s="42">
        <f>TIMEVALUE(SUBSTITUTE(SUBSTITUTE(F532,"P"," P"),"A"," A"))</f>
        <v>0.62152777777777779</v>
      </c>
      <c r="N532" s="34">
        <f t="shared" si="35"/>
        <v>15</v>
      </c>
      <c r="O532" s="34" t="str">
        <f t="shared" si="36"/>
        <v>BOA15</v>
      </c>
      <c r="P532" s="44">
        <f>INDEX(Workings!$R$14:$R$853,MATCH(O532,Workings!$U$14:$U$853,0))</f>
        <v>0.62083333333333346</v>
      </c>
      <c r="Q532" s="34">
        <f t="shared" si="37"/>
        <v>1</v>
      </c>
      <c r="S532"/>
    </row>
    <row r="533" spans="1:19" ht="15" x14ac:dyDescent="0.25">
      <c r="A533" s="34" t="s">
        <v>2541</v>
      </c>
      <c r="B533" s="34">
        <f>SEARCH("PM",A533)</f>
        <v>5</v>
      </c>
      <c r="C533" s="34" t="e">
        <f>SEARCH("AM",A533)</f>
        <v>#VALUE!</v>
      </c>
      <c r="D533" s="34">
        <f>IFERROR(B533,C533)</f>
        <v>5</v>
      </c>
      <c r="E533" s="34" t="str">
        <f>IFERROR(MID(A533,D533-5,1)," ")</f>
        <v xml:space="preserve"> </v>
      </c>
      <c r="F533" s="34" t="str">
        <f>MID(A533,IF(E533="1",D533-5,D533-4),IF(E533="1",7,6))</f>
        <v>3:39PM</v>
      </c>
      <c r="G533" s="34" t="str">
        <f>TRIM(SUBSTITUTE(A533,TEXT(M533,"h:mmAM/PM"),""))</f>
        <v>8-Nov B:O:A</v>
      </c>
      <c r="H533" s="34" t="b">
        <f>OR(LEFT(G533,1)="Y",LEFT(G533,1)="B",LEFT(G533,1)="R")</f>
        <v>0</v>
      </c>
      <c r="I533" s="34" t="str">
        <f>IF(H533,LEFT(G533,FIND(" ",G533)-1),MID(G533,FIND(" ",G533)+1,9))</f>
        <v>B:O:A</v>
      </c>
      <c r="J533" s="34" t="str">
        <f>TRIM(SUBSTITUTE(G533,I533,""))</f>
        <v>8-Nov</v>
      </c>
      <c r="K533" s="34">
        <f>LEFT(J533,2-ISERROR(1*MID(J533,2,1)))*1</f>
        <v>8</v>
      </c>
      <c r="L533" s="34" t="str">
        <f>IF(LEN(I533)=3,I533,LEFT(I533,1)&amp;MID(I533,3,1)&amp;RIGHT(I533,1))</f>
        <v>BOA</v>
      </c>
      <c r="M533" s="42">
        <f>TIMEVALUE(SUBSTITUTE(SUBSTITUTE(F533,"P"," P"),"A"," A"))</f>
        <v>0.65208333333333335</v>
      </c>
      <c r="N533" s="34">
        <f t="shared" si="35"/>
        <v>16</v>
      </c>
      <c r="O533" s="34" t="str">
        <f t="shared" si="36"/>
        <v>BOA16</v>
      </c>
      <c r="P533" s="44">
        <f>INDEX(Workings!$R$14:$R$853,MATCH(O533,Workings!$U$14:$U$853,0))</f>
        <v>0.64166666666666683</v>
      </c>
      <c r="Q533" s="34">
        <f t="shared" si="37"/>
        <v>15</v>
      </c>
      <c r="S533"/>
    </row>
    <row r="534" spans="1:19" ht="15" x14ac:dyDescent="0.25">
      <c r="A534" s="34" t="s">
        <v>2703</v>
      </c>
      <c r="B534" s="34">
        <f>SEARCH("PM",A534)</f>
        <v>9</v>
      </c>
      <c r="C534" s="34" t="e">
        <f>SEARCH("AM",A534)</f>
        <v>#VALUE!</v>
      </c>
      <c r="D534" s="34">
        <f>IFERROR(B534,C534)</f>
        <v>9</v>
      </c>
      <c r="E534" s="34" t="str">
        <f>IFERROR(MID(A534,D534-5,1)," ")</f>
        <v xml:space="preserve"> </v>
      </c>
      <c r="F534" s="34" t="str">
        <f>MID(A534,IF(E534="1",D534-5,D534-4),IF(E534="1",7,6))</f>
        <v>4:06PM</v>
      </c>
      <c r="G534" s="34" t="str">
        <f>TRIM(SUBSTITUTE(A534,TEXT(M534,"h:mmAM/PM"),""))</f>
        <v>BOA 8/Nov</v>
      </c>
      <c r="H534" s="34" t="b">
        <f>OR(LEFT(G534,1)="Y",LEFT(G534,1)="B",LEFT(G534,1)="R")</f>
        <v>1</v>
      </c>
      <c r="I534" s="34" t="str">
        <f>IF(H534,LEFT(G534,FIND(" ",G534)-1),MID(G534,FIND(" ",G534)+1,9))</f>
        <v>BOA</v>
      </c>
      <c r="J534" s="34" t="str">
        <f>TRIM(SUBSTITUTE(G534,I534,""))</f>
        <v>8/Nov</v>
      </c>
      <c r="K534" s="34">
        <f>LEFT(J534,2-ISERROR(1*MID(J534,2,1)))*1</f>
        <v>8</v>
      </c>
      <c r="L534" s="34" t="str">
        <f>IF(LEN(I534)=3,I534,LEFT(I534,1)&amp;MID(I534,3,1)&amp;RIGHT(I534,1))</f>
        <v>BOA</v>
      </c>
      <c r="M534" s="42">
        <f>TIMEVALUE(SUBSTITUTE(SUBSTITUTE(F534,"P"," P"),"A"," A"))</f>
        <v>0.67083333333333339</v>
      </c>
      <c r="N534" s="34">
        <f t="shared" si="35"/>
        <v>17</v>
      </c>
      <c r="O534" s="34" t="str">
        <f t="shared" si="36"/>
        <v>BOA17</v>
      </c>
      <c r="P534" s="44">
        <f>INDEX(Workings!$R$14:$R$853,MATCH(O534,Workings!$U$14:$U$853,0))</f>
        <v>0.6625000000000002</v>
      </c>
      <c r="Q534" s="34">
        <f t="shared" si="37"/>
        <v>12</v>
      </c>
      <c r="S534"/>
    </row>
    <row r="535" spans="1:19" ht="15" x14ac:dyDescent="0.25">
      <c r="A535" s="34" t="s">
        <v>3199</v>
      </c>
      <c r="B535" s="34">
        <f>SEARCH("PM",A535)</f>
        <v>5</v>
      </c>
      <c r="C535" s="34" t="e">
        <f>SEARCH("AM",A535)</f>
        <v>#VALUE!</v>
      </c>
      <c r="D535" s="34">
        <f>IFERROR(B535,C535)</f>
        <v>5</v>
      </c>
      <c r="E535" s="34" t="str">
        <f>IFERROR(MID(A535,D535-5,1)," ")</f>
        <v xml:space="preserve"> </v>
      </c>
      <c r="F535" s="34" t="str">
        <f>MID(A535,IF(E535="1",D535-5,D535-4),IF(E535="1",7,6))</f>
        <v>4:27PM</v>
      </c>
      <c r="G535" s="34" t="str">
        <f>TRIM(SUBSTITUTE(A535,TEXT(M535,"h:mmAM/PM"),""))</f>
        <v>8-Nov B:O:A</v>
      </c>
      <c r="H535" s="34" t="b">
        <f>OR(LEFT(G535,1)="Y",LEFT(G535,1)="B",LEFT(G535,1)="R")</f>
        <v>0</v>
      </c>
      <c r="I535" s="34" t="str">
        <f>IF(H535,LEFT(G535,FIND(" ",G535)-1),MID(G535,FIND(" ",G535)+1,9))</f>
        <v>B:O:A</v>
      </c>
      <c r="J535" s="34" t="str">
        <f>TRIM(SUBSTITUTE(G535,I535,""))</f>
        <v>8-Nov</v>
      </c>
      <c r="K535" s="34">
        <f>LEFT(J535,2-ISERROR(1*MID(J535,2,1)))*1</f>
        <v>8</v>
      </c>
      <c r="L535" s="34" t="str">
        <f>IF(LEN(I535)=3,I535,LEFT(I535,1)&amp;MID(I535,3,1)&amp;RIGHT(I535,1))</f>
        <v>BOA</v>
      </c>
      <c r="M535" s="42">
        <f>TIMEVALUE(SUBSTITUTE(SUBSTITUTE(F535,"P"," P"),"A"," A"))</f>
        <v>0.68541666666666667</v>
      </c>
      <c r="N535" s="34">
        <f t="shared" si="35"/>
        <v>18</v>
      </c>
      <c r="O535" s="34" t="str">
        <f t="shared" si="36"/>
        <v>BOA18</v>
      </c>
      <c r="P535" s="44">
        <f>INDEX(Workings!$R$14:$R$853,MATCH(O535,Workings!$U$14:$U$853,0))</f>
        <v>0.68333333333333357</v>
      </c>
      <c r="Q535" s="34">
        <f t="shared" si="37"/>
        <v>3</v>
      </c>
      <c r="S535"/>
    </row>
    <row r="536" spans="1:19" ht="15" x14ac:dyDescent="0.25">
      <c r="A536" s="34" t="s">
        <v>353</v>
      </c>
      <c r="B536" s="34">
        <f>SEARCH("PM",A536)</f>
        <v>5</v>
      </c>
      <c r="C536" s="34" t="e">
        <f>SEARCH("AM",A536)</f>
        <v>#VALUE!</v>
      </c>
      <c r="D536" s="34">
        <f>IFERROR(B536,C536)</f>
        <v>5</v>
      </c>
      <c r="E536" s="34" t="str">
        <f>IFERROR(MID(A536,D536-5,1)," ")</f>
        <v xml:space="preserve"> </v>
      </c>
      <c r="F536" s="34" t="str">
        <f>MID(A536,IF(E536="1",D536-5,D536-4),IF(E536="1",7,6))</f>
        <v>4:56PM</v>
      </c>
      <c r="G536" s="34" t="str">
        <f>TRIM(SUBSTITUTE(A536,TEXT(M536,"h:mmAM/PM"),""))</f>
        <v>8-Nov B:O:A</v>
      </c>
      <c r="H536" s="34" t="b">
        <f>OR(LEFT(G536,1)="Y",LEFT(G536,1)="B",LEFT(G536,1)="R")</f>
        <v>0</v>
      </c>
      <c r="I536" s="34" t="str">
        <f>IF(H536,LEFT(G536,FIND(" ",G536)-1),MID(G536,FIND(" ",G536)+1,9))</f>
        <v>B:O:A</v>
      </c>
      <c r="J536" s="34" t="str">
        <f>TRIM(SUBSTITUTE(G536,I536,""))</f>
        <v>8-Nov</v>
      </c>
      <c r="K536" s="34">
        <f>LEFT(J536,2-ISERROR(1*MID(J536,2,1)))*1</f>
        <v>8</v>
      </c>
      <c r="L536" s="34" t="str">
        <f>IF(LEN(I536)=3,I536,LEFT(I536,1)&amp;MID(I536,3,1)&amp;RIGHT(I536,1))</f>
        <v>BOA</v>
      </c>
      <c r="M536" s="42">
        <f>TIMEVALUE(SUBSTITUTE(SUBSTITUTE(F536,"P"," P"),"A"," A"))</f>
        <v>0.7055555555555556</v>
      </c>
      <c r="N536" s="34">
        <f t="shared" si="35"/>
        <v>19</v>
      </c>
      <c r="O536" s="34" t="str">
        <f t="shared" si="36"/>
        <v>BOA19</v>
      </c>
      <c r="P536" s="44">
        <f>INDEX(Workings!$R$14:$R$853,MATCH(O536,Workings!$U$14:$U$853,0))</f>
        <v>0.70416666666666694</v>
      </c>
      <c r="Q536" s="34">
        <f t="shared" si="37"/>
        <v>2</v>
      </c>
      <c r="S536"/>
    </row>
    <row r="537" spans="1:19" ht="15" x14ac:dyDescent="0.25">
      <c r="A537" s="34" t="s">
        <v>336</v>
      </c>
      <c r="B537" s="34">
        <f>SEARCH("PM",A537)</f>
        <v>11</v>
      </c>
      <c r="C537" s="34" t="e">
        <f>SEARCH("AM",A537)</f>
        <v>#VALUE!</v>
      </c>
      <c r="D537" s="34">
        <f>IFERROR(B537,C537)</f>
        <v>11</v>
      </c>
      <c r="E537" s="34" t="str">
        <f>IFERROR(MID(A537,D537-5,1)," ")</f>
        <v xml:space="preserve"> </v>
      </c>
      <c r="F537" s="34" t="str">
        <f>MID(A537,IF(E537="1",D537-5,D537-4),IF(E537="1",7,6))</f>
        <v>5:29PM</v>
      </c>
      <c r="G537" s="34" t="str">
        <f>TRIM(SUBSTITUTE(A537,TEXT(M537,"h:mmAM/PM"),""))</f>
        <v>B-O-A 8/Nov</v>
      </c>
      <c r="H537" s="34" t="b">
        <f>OR(LEFT(G537,1)="Y",LEFT(G537,1)="B",LEFT(G537,1)="R")</f>
        <v>1</v>
      </c>
      <c r="I537" s="34" t="str">
        <f>IF(H537,LEFT(G537,FIND(" ",G537)-1),MID(G537,FIND(" ",G537)+1,9))</f>
        <v>B-O-A</v>
      </c>
      <c r="J537" s="34" t="str">
        <f>TRIM(SUBSTITUTE(G537,I537,""))</f>
        <v>8/Nov</v>
      </c>
      <c r="K537" s="34">
        <f>LEFT(J537,2-ISERROR(1*MID(J537,2,1)))*1</f>
        <v>8</v>
      </c>
      <c r="L537" s="34" t="str">
        <f>IF(LEN(I537)=3,I537,LEFT(I537,1)&amp;MID(I537,3,1)&amp;RIGHT(I537,1))</f>
        <v>BOA</v>
      </c>
      <c r="M537" s="42">
        <f>TIMEVALUE(SUBSTITUTE(SUBSTITUTE(F537,"P"," P"),"A"," A"))</f>
        <v>0.7284722222222223</v>
      </c>
      <c r="N537" s="34">
        <f t="shared" si="35"/>
        <v>20</v>
      </c>
      <c r="O537" s="34" t="str">
        <f t="shared" si="36"/>
        <v>BOA20</v>
      </c>
      <c r="P537" s="44">
        <f>INDEX(Workings!$R$14:$R$853,MATCH(O537,Workings!$U$14:$U$853,0))</f>
        <v>0.72500000000000031</v>
      </c>
      <c r="Q537" s="34">
        <f t="shared" si="37"/>
        <v>5</v>
      </c>
      <c r="S537"/>
    </row>
    <row r="538" spans="1:19" ht="15" x14ac:dyDescent="0.25">
      <c r="A538" s="34" t="s">
        <v>1667</v>
      </c>
      <c r="B538" s="34">
        <f>SEARCH("PM",A538)</f>
        <v>5</v>
      </c>
      <c r="C538" s="34" t="e">
        <f>SEARCH("AM",A538)</f>
        <v>#VALUE!</v>
      </c>
      <c r="D538" s="34">
        <f>IFERROR(B538,C538)</f>
        <v>5</v>
      </c>
      <c r="E538" s="34" t="str">
        <f>IFERROR(MID(A538,D538-5,1)," ")</f>
        <v xml:space="preserve"> </v>
      </c>
      <c r="F538" s="34" t="str">
        <f>MID(A538,IF(E538="1",D538-5,D538-4),IF(E538="1",7,6))</f>
        <v>5:51PM</v>
      </c>
      <c r="G538" s="34" t="str">
        <f>TRIM(SUBSTITUTE(A538,TEXT(M538,"h:mmAM/PM"),""))</f>
        <v>B/O/A 8-Nov</v>
      </c>
      <c r="H538" s="34" t="b">
        <f>OR(LEFT(G538,1)="Y",LEFT(G538,1)="B",LEFT(G538,1)="R")</f>
        <v>1</v>
      </c>
      <c r="I538" s="34" t="str">
        <f>IF(H538,LEFT(G538,FIND(" ",G538)-1),MID(G538,FIND(" ",G538)+1,9))</f>
        <v>B/O/A</v>
      </c>
      <c r="J538" s="34" t="str">
        <f>TRIM(SUBSTITUTE(G538,I538,""))</f>
        <v>8-Nov</v>
      </c>
      <c r="K538" s="34">
        <f>LEFT(J538,2-ISERROR(1*MID(J538,2,1)))*1</f>
        <v>8</v>
      </c>
      <c r="L538" s="34" t="str">
        <f>IF(LEN(I538)=3,I538,LEFT(I538,1)&amp;MID(I538,3,1)&amp;RIGHT(I538,1))</f>
        <v>BOA</v>
      </c>
      <c r="M538" s="42">
        <f>TIMEVALUE(SUBSTITUTE(SUBSTITUTE(F538,"P"," P"),"A"," A"))</f>
        <v>0.74375000000000002</v>
      </c>
      <c r="N538" s="34">
        <f t="shared" si="35"/>
        <v>21</v>
      </c>
      <c r="O538" s="34" t="str">
        <f t="shared" si="36"/>
        <v>BOA21</v>
      </c>
      <c r="P538" s="44">
        <f>INDEX(Workings!$R$14:$R$853,MATCH(O538,Workings!$U$14:$U$853,0))</f>
        <v>0.73888888888888915</v>
      </c>
      <c r="Q538" s="34">
        <f t="shared" si="37"/>
        <v>7</v>
      </c>
      <c r="S538"/>
    </row>
    <row r="539" spans="1:19" ht="15" x14ac:dyDescent="0.25">
      <c r="A539" s="34" t="s">
        <v>1821</v>
      </c>
      <c r="B539" s="34">
        <f>SEARCH("PM",A539)</f>
        <v>5</v>
      </c>
      <c r="C539" s="34" t="e">
        <f>SEARCH("AM",A539)</f>
        <v>#VALUE!</v>
      </c>
      <c r="D539" s="34">
        <f>IFERROR(B539,C539)</f>
        <v>5</v>
      </c>
      <c r="E539" s="34" t="str">
        <f>IFERROR(MID(A539,D539-5,1)," ")</f>
        <v xml:space="preserve"> </v>
      </c>
      <c r="F539" s="34" t="str">
        <f>MID(A539,IF(E539="1",D539-5,D539-4),IF(E539="1",7,6))</f>
        <v>5:56PM</v>
      </c>
      <c r="G539" s="34" t="str">
        <f>TRIM(SUBSTITUTE(A539,TEXT(M539,"h:mmAM/PM"),""))</f>
        <v>B-O-A 8/Nov</v>
      </c>
      <c r="H539" s="34" t="b">
        <f>OR(LEFT(G539,1)="Y",LEFT(G539,1)="B",LEFT(G539,1)="R")</f>
        <v>1</v>
      </c>
      <c r="I539" s="34" t="str">
        <f>IF(H539,LEFT(G539,FIND(" ",G539)-1),MID(G539,FIND(" ",G539)+1,9))</f>
        <v>B-O-A</v>
      </c>
      <c r="J539" s="34" t="str">
        <f>TRIM(SUBSTITUTE(G539,I539,""))</f>
        <v>8/Nov</v>
      </c>
      <c r="K539" s="34">
        <f>LEFT(J539,2-ISERROR(1*MID(J539,2,1)))*1</f>
        <v>8</v>
      </c>
      <c r="L539" s="34" t="str">
        <f>IF(LEN(I539)=3,I539,LEFT(I539,1)&amp;MID(I539,3,1)&amp;RIGHT(I539,1))</f>
        <v>BOA</v>
      </c>
      <c r="M539" s="42">
        <f>TIMEVALUE(SUBSTITUTE(SUBSTITUTE(F539,"P"," P"),"A"," A"))</f>
        <v>0.74722222222222223</v>
      </c>
      <c r="N539" s="34">
        <f t="shared" si="35"/>
        <v>22</v>
      </c>
      <c r="O539" s="34" t="str">
        <f t="shared" si="36"/>
        <v>BOA22</v>
      </c>
      <c r="P539" s="44">
        <f>INDEX(Workings!$R$14:$R$853,MATCH(O539,Workings!$U$14:$U$853,0))</f>
        <v>0.75277777777777799</v>
      </c>
      <c r="Q539" s="34">
        <f t="shared" si="37"/>
        <v>-8</v>
      </c>
      <c r="S539"/>
    </row>
    <row r="540" spans="1:19" ht="15" x14ac:dyDescent="0.25">
      <c r="A540" s="34" t="s">
        <v>3414</v>
      </c>
      <c r="B540" s="34">
        <f>SEARCH("PM",A540)</f>
        <v>11</v>
      </c>
      <c r="C540" s="34" t="e">
        <f>SEARCH("AM",A540)</f>
        <v>#VALUE!</v>
      </c>
      <c r="D540" s="34">
        <f>IFERROR(B540,C540)</f>
        <v>11</v>
      </c>
      <c r="E540" s="34" t="str">
        <f>IFERROR(MID(A540,D540-5,1)," ")</f>
        <v xml:space="preserve"> </v>
      </c>
      <c r="F540" s="34" t="str">
        <f>MID(A540,IF(E540="1",D540-5,D540-4),IF(E540="1",7,6))</f>
        <v>6:33PM</v>
      </c>
      <c r="G540" s="34" t="str">
        <f>TRIM(SUBSTITUTE(A540,TEXT(M540,"h:mmAM/PM"),""))</f>
        <v>8/Nov B/O/A</v>
      </c>
      <c r="H540" s="34" t="b">
        <f>OR(LEFT(G540,1)="Y",LEFT(G540,1)="B",LEFT(G540,1)="R")</f>
        <v>0</v>
      </c>
      <c r="I540" s="34" t="str">
        <f>IF(H540,LEFT(G540,FIND(" ",G540)-1),MID(G540,FIND(" ",G540)+1,9))</f>
        <v>B/O/A</v>
      </c>
      <c r="J540" s="34" t="str">
        <f>TRIM(SUBSTITUTE(G540,I540,""))</f>
        <v>8/Nov</v>
      </c>
      <c r="K540" s="34">
        <f>LEFT(J540,2-ISERROR(1*MID(J540,2,1)))*1</f>
        <v>8</v>
      </c>
      <c r="L540" s="34" t="str">
        <f>IF(LEN(I540)=3,I540,LEFT(I540,1)&amp;MID(I540,3,1)&amp;RIGHT(I540,1))</f>
        <v>BOA</v>
      </c>
      <c r="M540" s="42">
        <f>TIMEVALUE(SUBSTITUTE(SUBSTITUTE(F540,"P"," P"),"A"," A"))</f>
        <v>0.7729166666666667</v>
      </c>
      <c r="N540" s="34">
        <f t="shared" si="35"/>
        <v>23</v>
      </c>
      <c r="O540" s="34" t="str">
        <f t="shared" si="36"/>
        <v>BOA23</v>
      </c>
      <c r="P540" s="44">
        <f>INDEX(Workings!$R$14:$R$853,MATCH(O540,Workings!$U$14:$U$853,0))</f>
        <v>0.76666666666666683</v>
      </c>
      <c r="Q540" s="34">
        <f t="shared" si="37"/>
        <v>9</v>
      </c>
      <c r="S540"/>
    </row>
    <row r="541" spans="1:19" ht="15" x14ac:dyDescent="0.25">
      <c r="A541" s="34" t="s">
        <v>1463</v>
      </c>
      <c r="B541" s="34">
        <f>SEARCH("PM",A541)</f>
        <v>5</v>
      </c>
      <c r="C541" s="34" t="e">
        <f>SEARCH("AM",A541)</f>
        <v>#VALUE!</v>
      </c>
      <c r="D541" s="34">
        <f>IFERROR(B541,C541)</f>
        <v>5</v>
      </c>
      <c r="E541" s="34" t="str">
        <f>IFERROR(MID(A541,D541-5,1)," ")</f>
        <v xml:space="preserve"> </v>
      </c>
      <c r="F541" s="34" t="str">
        <f>MID(A541,IF(E541="1",D541-5,D541-4),IF(E541="1",7,6))</f>
        <v>6:50PM</v>
      </c>
      <c r="G541" s="34" t="str">
        <f>TRIM(SUBSTITUTE(A541,TEXT(M541,"h:mmAM/PM"),""))</f>
        <v>B-O-A 8-Nov</v>
      </c>
      <c r="H541" s="34" t="b">
        <f>OR(LEFT(G541,1)="Y",LEFT(G541,1)="B",LEFT(G541,1)="R")</f>
        <v>1</v>
      </c>
      <c r="I541" s="34" t="str">
        <f>IF(H541,LEFT(G541,FIND(" ",G541)-1),MID(G541,FIND(" ",G541)+1,9))</f>
        <v>B-O-A</v>
      </c>
      <c r="J541" s="34" t="str">
        <f>TRIM(SUBSTITUTE(G541,I541,""))</f>
        <v>8-Nov</v>
      </c>
      <c r="K541" s="34">
        <f>LEFT(J541,2-ISERROR(1*MID(J541,2,1)))*1</f>
        <v>8</v>
      </c>
      <c r="L541" s="34" t="str">
        <f>IF(LEN(I541)=3,I541,LEFT(I541,1)&amp;MID(I541,3,1)&amp;RIGHT(I541,1))</f>
        <v>BOA</v>
      </c>
      <c r="M541" s="42">
        <f>TIMEVALUE(SUBSTITUTE(SUBSTITUTE(F541,"P"," P"),"A"," A"))</f>
        <v>0.78472222222222221</v>
      </c>
      <c r="N541" s="34">
        <f t="shared" si="35"/>
        <v>24</v>
      </c>
      <c r="O541" s="34" t="str">
        <f t="shared" si="36"/>
        <v>BOA24</v>
      </c>
      <c r="P541" s="44">
        <f>INDEX(Workings!$R$14:$R$853,MATCH(O541,Workings!$U$14:$U$853,0))</f>
        <v>0.78055555555555567</v>
      </c>
      <c r="Q541" s="34">
        <f t="shared" si="37"/>
        <v>6</v>
      </c>
      <c r="S541"/>
    </row>
    <row r="542" spans="1:19" ht="15" x14ac:dyDescent="0.25">
      <c r="A542" s="34" t="s">
        <v>533</v>
      </c>
      <c r="B542" s="34">
        <f>SEARCH("PM",A542)</f>
        <v>17</v>
      </c>
      <c r="C542" s="34" t="e">
        <f>SEARCH("AM",A542)</f>
        <v>#VALUE!</v>
      </c>
      <c r="D542" s="34">
        <f>IFERROR(B542,C542)</f>
        <v>17</v>
      </c>
      <c r="E542" s="34" t="str">
        <f>IFERROR(MID(A542,D542-5,1)," ")</f>
        <v xml:space="preserve"> </v>
      </c>
      <c r="F542" s="34" t="str">
        <f>MID(A542,IF(E542="1",D542-5,D542-4),IF(E542="1",7,6))</f>
        <v>7:01PM</v>
      </c>
      <c r="G542" s="34" t="str">
        <f>TRIM(SUBSTITUTE(A542,TEXT(M542,"h:mmAM/PM"),""))</f>
        <v>8/Nov B-O-A</v>
      </c>
      <c r="H542" s="34" t="b">
        <f>OR(LEFT(G542,1)="Y",LEFT(G542,1)="B",LEFT(G542,1)="R")</f>
        <v>0</v>
      </c>
      <c r="I542" s="34" t="str">
        <f>IF(H542,LEFT(G542,FIND(" ",G542)-1),MID(G542,FIND(" ",G542)+1,9))</f>
        <v>B-O-A</v>
      </c>
      <c r="J542" s="34" t="str">
        <f>TRIM(SUBSTITUTE(G542,I542,""))</f>
        <v>8/Nov</v>
      </c>
      <c r="K542" s="34">
        <f>LEFT(J542,2-ISERROR(1*MID(J542,2,1)))*1</f>
        <v>8</v>
      </c>
      <c r="L542" s="34" t="str">
        <f>IF(LEN(I542)=3,I542,LEFT(I542,1)&amp;MID(I542,3,1)&amp;RIGHT(I542,1))</f>
        <v>BOA</v>
      </c>
      <c r="M542" s="42">
        <f>TIMEVALUE(SUBSTITUTE(SUBSTITUTE(F542,"P"," P"),"A"," A"))</f>
        <v>0.79236111111111107</v>
      </c>
      <c r="N542" s="34">
        <f t="shared" si="35"/>
        <v>25</v>
      </c>
      <c r="O542" s="34" t="str">
        <f t="shared" si="36"/>
        <v>BOA25</v>
      </c>
      <c r="P542" s="44">
        <f>INDEX(Workings!$R$14:$R$853,MATCH(O542,Workings!$U$14:$U$853,0))</f>
        <v>0.79444444444444451</v>
      </c>
      <c r="Q542" s="34">
        <f t="shared" si="37"/>
        <v>-3</v>
      </c>
      <c r="S542"/>
    </row>
    <row r="543" spans="1:19" ht="15" x14ac:dyDescent="0.25">
      <c r="A543" s="34" t="s">
        <v>2448</v>
      </c>
      <c r="B543" s="34">
        <f>SEARCH("PM",A543)</f>
        <v>17</v>
      </c>
      <c r="C543" s="34" t="e">
        <f>SEARCH("AM",A543)</f>
        <v>#VALUE!</v>
      </c>
      <c r="D543" s="34">
        <f>IFERROR(B543,C543)</f>
        <v>17</v>
      </c>
      <c r="E543" s="34" t="str">
        <f>IFERROR(MID(A543,D543-5,1)," ")</f>
        <v xml:space="preserve"> </v>
      </c>
      <c r="F543" s="34" t="str">
        <f>MID(A543,IF(E543="1",D543-5,D543-4),IF(E543="1",7,6))</f>
        <v>7:22PM</v>
      </c>
      <c r="G543" s="34" t="str">
        <f>TRIM(SUBSTITUTE(A543,TEXT(M543,"h:mmAM/PM"),""))</f>
        <v>B/O/A 8-Nov</v>
      </c>
      <c r="H543" s="34" t="b">
        <f>OR(LEFT(G543,1)="Y",LEFT(G543,1)="B",LEFT(G543,1)="R")</f>
        <v>1</v>
      </c>
      <c r="I543" s="34" t="str">
        <f>IF(H543,LEFT(G543,FIND(" ",G543)-1),MID(G543,FIND(" ",G543)+1,9))</f>
        <v>B/O/A</v>
      </c>
      <c r="J543" s="34" t="str">
        <f>TRIM(SUBSTITUTE(G543,I543,""))</f>
        <v>8-Nov</v>
      </c>
      <c r="K543" s="34">
        <f>LEFT(J543,2-ISERROR(1*MID(J543,2,1)))*1</f>
        <v>8</v>
      </c>
      <c r="L543" s="34" t="str">
        <f>IF(LEN(I543)=3,I543,LEFT(I543,1)&amp;MID(I543,3,1)&amp;RIGHT(I543,1))</f>
        <v>BOA</v>
      </c>
      <c r="M543" s="42">
        <f>TIMEVALUE(SUBSTITUTE(SUBSTITUTE(F543,"P"," P"),"A"," A"))</f>
        <v>0.80694444444444446</v>
      </c>
      <c r="N543" s="34">
        <f t="shared" si="35"/>
        <v>26</v>
      </c>
      <c r="O543" s="34" t="str">
        <f t="shared" si="36"/>
        <v>BOA26</v>
      </c>
      <c r="P543" s="44">
        <f>INDEX(Workings!$R$14:$R$853,MATCH(O543,Workings!$U$14:$U$853,0))</f>
        <v>0.80833333333333335</v>
      </c>
      <c r="Q543" s="34">
        <f t="shared" si="37"/>
        <v>-2</v>
      </c>
      <c r="S543"/>
    </row>
    <row r="544" spans="1:19" ht="15" x14ac:dyDescent="0.25">
      <c r="A544" s="34" t="s">
        <v>110</v>
      </c>
      <c r="B544" s="34">
        <f>SEARCH("PM",A544)</f>
        <v>11</v>
      </c>
      <c r="C544" s="34" t="e">
        <f>SEARCH("AM",A544)</f>
        <v>#VALUE!</v>
      </c>
      <c r="D544" s="34">
        <f>IFERROR(B544,C544)</f>
        <v>11</v>
      </c>
      <c r="E544" s="34" t="str">
        <f>IFERROR(MID(A544,D544-5,1)," ")</f>
        <v xml:space="preserve"> </v>
      </c>
      <c r="F544" s="34" t="str">
        <f>MID(A544,IF(E544="1",D544-5,D544-4),IF(E544="1",7,6))</f>
        <v>8:34PM</v>
      </c>
      <c r="G544" s="34" t="str">
        <f>TRIM(SUBSTITUTE(A544,TEXT(M544,"h:mmAM/PM"),""))</f>
        <v>8-Nov B:O:A</v>
      </c>
      <c r="H544" s="34" t="b">
        <f>OR(LEFT(G544,1)="Y",LEFT(G544,1)="B",LEFT(G544,1)="R")</f>
        <v>0</v>
      </c>
      <c r="I544" s="34" t="str">
        <f>IF(H544,LEFT(G544,FIND(" ",G544)-1),MID(G544,FIND(" ",G544)+1,9))</f>
        <v>B:O:A</v>
      </c>
      <c r="J544" s="34" t="str">
        <f>TRIM(SUBSTITUTE(G544,I544,""))</f>
        <v>8-Nov</v>
      </c>
      <c r="K544" s="34">
        <f>LEFT(J544,2-ISERROR(1*MID(J544,2,1)))*1</f>
        <v>8</v>
      </c>
      <c r="L544" s="34" t="str">
        <f>IF(LEN(I544)=3,I544,LEFT(I544,1)&amp;MID(I544,3,1)&amp;RIGHT(I544,1))</f>
        <v>BOA</v>
      </c>
      <c r="M544" s="42">
        <f>TIMEVALUE(SUBSTITUTE(SUBSTITUTE(F544,"P"," P"),"A"," A"))</f>
        <v>0.8569444444444444</v>
      </c>
      <c r="N544" s="34">
        <f t="shared" si="35"/>
        <v>27</v>
      </c>
      <c r="O544" s="34" t="str">
        <f t="shared" si="36"/>
        <v>BOA27</v>
      </c>
      <c r="P544" s="44">
        <f>INDEX(Workings!$R$14:$R$853,MATCH(O544,Workings!$U$14:$U$853,0))</f>
        <v>0.85</v>
      </c>
      <c r="Q544" s="34">
        <f t="shared" si="37"/>
        <v>10</v>
      </c>
      <c r="S544"/>
    </row>
    <row r="545" spans="1:19" ht="15" x14ac:dyDescent="0.25">
      <c r="A545" s="34" t="s">
        <v>2468</v>
      </c>
      <c r="B545" s="34">
        <f>SEARCH("PM",A545)</f>
        <v>5</v>
      </c>
      <c r="C545" s="34" t="e">
        <f>SEARCH("AM",A545)</f>
        <v>#VALUE!</v>
      </c>
      <c r="D545" s="34">
        <f>IFERROR(B545,C545)</f>
        <v>5</v>
      </c>
      <c r="E545" s="34" t="str">
        <f>IFERROR(MID(A545,D545-5,1)," ")</f>
        <v xml:space="preserve"> </v>
      </c>
      <c r="F545" s="34" t="str">
        <f>MID(A545,IF(E545="1",D545-5,D545-4),IF(E545="1",7,6))</f>
        <v>9:30PM</v>
      </c>
      <c r="G545" s="34" t="str">
        <f>TRIM(SUBSTITUTE(A545,TEXT(M545,"h:mmAM/PM"),""))</f>
        <v>BOA 8/Nov</v>
      </c>
      <c r="H545" s="34" t="b">
        <f>OR(LEFT(G545,1)="Y",LEFT(G545,1)="B",LEFT(G545,1)="R")</f>
        <v>1</v>
      </c>
      <c r="I545" s="34" t="str">
        <f>IF(H545,LEFT(G545,FIND(" ",G545)-1),MID(G545,FIND(" ",G545)+1,9))</f>
        <v>BOA</v>
      </c>
      <c r="J545" s="34" t="str">
        <f>TRIM(SUBSTITUTE(G545,I545,""))</f>
        <v>8/Nov</v>
      </c>
      <c r="K545" s="34">
        <f>LEFT(J545,2-ISERROR(1*MID(J545,2,1)))*1</f>
        <v>8</v>
      </c>
      <c r="L545" s="34" t="str">
        <f>IF(LEN(I545)=3,I545,LEFT(I545,1)&amp;MID(I545,3,1)&amp;RIGHT(I545,1))</f>
        <v>BOA</v>
      </c>
      <c r="M545" s="42">
        <f>TIMEVALUE(SUBSTITUTE(SUBSTITUTE(F545,"P"," P"),"A"," A"))</f>
        <v>0.89583333333333337</v>
      </c>
      <c r="N545" s="34">
        <f t="shared" si="35"/>
        <v>28</v>
      </c>
      <c r="O545" s="34" t="str">
        <f t="shared" si="36"/>
        <v>BOA28</v>
      </c>
      <c r="P545" s="44">
        <f>INDEX(Workings!$R$14:$R$853,MATCH(O545,Workings!$U$14:$U$853,0))</f>
        <v>0.89166666666666661</v>
      </c>
      <c r="Q545" s="34">
        <f t="shared" si="37"/>
        <v>6</v>
      </c>
      <c r="S545"/>
    </row>
    <row r="546" spans="1:19" ht="15" x14ac:dyDescent="0.25">
      <c r="A546" s="34" t="s">
        <v>2065</v>
      </c>
      <c r="B546" s="34">
        <f>SEARCH("PM",A546)</f>
        <v>12</v>
      </c>
      <c r="C546" s="34" t="e">
        <f>SEARCH("AM",A546)</f>
        <v>#VALUE!</v>
      </c>
      <c r="D546" s="34">
        <f>IFERROR(B546,C546)</f>
        <v>12</v>
      </c>
      <c r="E546" s="34" t="str">
        <f>IFERROR(MID(A546,D546-5,1)," ")</f>
        <v>1</v>
      </c>
      <c r="F546" s="34" t="str">
        <f>MID(A546,IF(E546="1",D546-5,D546-4),IF(E546="1",7,6))</f>
        <v>10:27PM</v>
      </c>
      <c r="G546" s="34" t="str">
        <f>TRIM(SUBSTITUTE(A546,TEXT(M546,"h:mmAM/PM"),""))</f>
        <v>8/Nov B-O-A</v>
      </c>
      <c r="H546" s="34" t="b">
        <f>OR(LEFT(G546,1)="Y",LEFT(G546,1)="B",LEFT(G546,1)="R")</f>
        <v>0</v>
      </c>
      <c r="I546" s="34" t="str">
        <f>IF(H546,LEFT(G546,FIND(" ",G546)-1),MID(G546,FIND(" ",G546)+1,9))</f>
        <v>B-O-A</v>
      </c>
      <c r="J546" s="34" t="str">
        <f>TRIM(SUBSTITUTE(G546,I546,""))</f>
        <v>8/Nov</v>
      </c>
      <c r="K546" s="34">
        <f>LEFT(J546,2-ISERROR(1*MID(J546,2,1)))*1</f>
        <v>8</v>
      </c>
      <c r="L546" s="34" t="str">
        <f>IF(LEN(I546)=3,I546,LEFT(I546,1)&amp;MID(I546,3,1)&amp;RIGHT(I546,1))</f>
        <v>BOA</v>
      </c>
      <c r="M546" s="42">
        <f>TIMEVALUE(SUBSTITUTE(SUBSTITUTE(F546,"P"," P"),"A"," A"))</f>
        <v>0.93541666666666667</v>
      </c>
      <c r="N546" s="34">
        <f t="shared" si="35"/>
        <v>29</v>
      </c>
      <c r="O546" s="34" t="str">
        <f t="shared" si="36"/>
        <v>BOA29</v>
      </c>
      <c r="P546" s="44">
        <f>INDEX(Workings!$R$14:$R$853,MATCH(O546,Workings!$U$14:$U$853,0))</f>
        <v>0.93333333333333324</v>
      </c>
      <c r="Q546" s="34">
        <f t="shared" si="37"/>
        <v>3</v>
      </c>
      <c r="S546"/>
    </row>
    <row r="547" spans="1:19" ht="15" x14ac:dyDescent="0.25">
      <c r="A547" s="34" t="s">
        <v>139</v>
      </c>
      <c r="B547" s="34">
        <f>SEARCH("PM",A547)</f>
        <v>12</v>
      </c>
      <c r="C547" s="34" t="e">
        <f>SEARCH("AM",A547)</f>
        <v>#VALUE!</v>
      </c>
      <c r="D547" s="34">
        <f>IFERROR(B547,C547)</f>
        <v>12</v>
      </c>
      <c r="E547" s="34" t="str">
        <f>IFERROR(MID(A547,D547-5,1)," ")</f>
        <v>1</v>
      </c>
      <c r="F547" s="34" t="str">
        <f>MID(A547,IF(E547="1",D547-5,D547-4),IF(E547="1",7,6))</f>
        <v>11:26PM</v>
      </c>
      <c r="G547" s="34" t="str">
        <f>TRIM(SUBSTITUTE(A547,TEXT(M547,"h:mmAM/PM"),""))</f>
        <v>8/Nov B/O/A</v>
      </c>
      <c r="H547" s="34" t="b">
        <f>OR(LEFT(G547,1)="Y",LEFT(G547,1)="B",LEFT(G547,1)="R")</f>
        <v>0</v>
      </c>
      <c r="I547" s="34" t="str">
        <f>IF(H547,LEFT(G547,FIND(" ",G547)-1),MID(G547,FIND(" ",G547)+1,9))</f>
        <v>B/O/A</v>
      </c>
      <c r="J547" s="34" t="str">
        <f>TRIM(SUBSTITUTE(G547,I547,""))</f>
        <v>8/Nov</v>
      </c>
      <c r="K547" s="34">
        <f>LEFT(J547,2-ISERROR(1*MID(J547,2,1)))*1</f>
        <v>8</v>
      </c>
      <c r="L547" s="34" t="str">
        <f>IF(LEN(I547)=3,I547,LEFT(I547,1)&amp;MID(I547,3,1)&amp;RIGHT(I547,1))</f>
        <v>BOA</v>
      </c>
      <c r="M547" s="42">
        <f>TIMEVALUE(SUBSTITUTE(SUBSTITUTE(F547,"P"," P"),"A"," A"))</f>
        <v>0.97638888888888886</v>
      </c>
      <c r="N547" s="34">
        <f t="shared" si="35"/>
        <v>30</v>
      </c>
      <c r="O547" s="34" t="str">
        <f t="shared" si="36"/>
        <v>BOA30</v>
      </c>
      <c r="P547" s="44">
        <f>INDEX(Workings!$R$14:$R$853,MATCH(O547,Workings!$U$14:$U$853,0))</f>
        <v>0.97499999999999987</v>
      </c>
      <c r="Q547" s="34">
        <f t="shared" si="37"/>
        <v>2</v>
      </c>
      <c r="S547"/>
    </row>
    <row r="548" spans="1:19" ht="15" x14ac:dyDescent="0.25">
      <c r="A548" s="34" t="s">
        <v>3556</v>
      </c>
      <c r="B548" s="34" t="e">
        <f>SEARCH("PM",A548)</f>
        <v>#VALUE!</v>
      </c>
      <c r="C548" s="34">
        <f>SEARCH("AM",A548)</f>
        <v>11</v>
      </c>
      <c r="D548" s="34">
        <f>IFERROR(B548,C548)</f>
        <v>11</v>
      </c>
      <c r="E548" s="34" t="str">
        <f>IFERROR(MID(A548,D548-5,1)," ")</f>
        <v xml:space="preserve"> </v>
      </c>
      <c r="F548" s="34" t="str">
        <f>MID(A548,IF(E548="1",D548-5,D548-4),IF(E548="1",7,6))</f>
        <v>7:24AM</v>
      </c>
      <c r="G548" s="34" t="str">
        <f>TRIM(SUBSTITUTE(A548,TEXT(M548,"h:mmAM/PM"),""))</f>
        <v>B-O-A 9-Nov</v>
      </c>
      <c r="H548" s="34" t="b">
        <f>OR(LEFT(G548,1)="Y",LEFT(G548,1)="B",LEFT(G548,1)="R")</f>
        <v>1</v>
      </c>
      <c r="I548" s="34" t="str">
        <f>IF(H548,LEFT(G548,FIND(" ",G548)-1),MID(G548,FIND(" ",G548)+1,9))</f>
        <v>B-O-A</v>
      </c>
      <c r="J548" s="34" t="str">
        <f>TRIM(SUBSTITUTE(G548,I548,""))</f>
        <v>9-Nov</v>
      </c>
      <c r="K548" s="34">
        <f>LEFT(J548,2-ISERROR(1*MID(J548,2,1)))*1</f>
        <v>9</v>
      </c>
      <c r="L548" s="34" t="str">
        <f>IF(LEN(I548)=3,I548,LEFT(I548,1)&amp;MID(I548,3,1)&amp;RIGHT(I548,1))</f>
        <v>BOA</v>
      </c>
      <c r="M548" s="42">
        <f>TIMEVALUE(SUBSTITUTE(SUBSTITUTE(F548,"P"," P"),"A"," A"))</f>
        <v>0.30833333333333335</v>
      </c>
      <c r="N548" s="34">
        <f t="shared" si="35"/>
        <v>1</v>
      </c>
      <c r="O548" s="34" t="str">
        <f t="shared" si="36"/>
        <v>BOA1</v>
      </c>
      <c r="P548" s="44">
        <f>INDEX(Workings!$R$14:$R$853,MATCH(O548,Workings!$U$14:$U$853,0))</f>
        <v>0.30833333333333335</v>
      </c>
      <c r="Q548" s="34">
        <f t="shared" si="37"/>
        <v>0</v>
      </c>
      <c r="S548"/>
    </row>
    <row r="549" spans="1:19" ht="15" x14ac:dyDescent="0.25">
      <c r="A549" s="34" t="s">
        <v>2256</v>
      </c>
      <c r="B549" s="34" t="e">
        <f>SEARCH("PM",A549)</f>
        <v>#VALUE!</v>
      </c>
      <c r="C549" s="34">
        <f>SEARCH("AM",A549)</f>
        <v>17</v>
      </c>
      <c r="D549" s="34">
        <f>IFERROR(B549,C549)</f>
        <v>17</v>
      </c>
      <c r="E549" s="34" t="str">
        <f>IFERROR(MID(A549,D549-5,1)," ")</f>
        <v xml:space="preserve"> </v>
      </c>
      <c r="F549" s="34" t="str">
        <f>MID(A549,IF(E549="1",D549-5,D549-4),IF(E549="1",7,6))</f>
        <v>8:08AM</v>
      </c>
      <c r="G549" s="34" t="str">
        <f>TRIM(SUBSTITUTE(A549,TEXT(M549,"h:mmAM/PM"),""))</f>
        <v>9-Nov B:O:A</v>
      </c>
      <c r="H549" s="34" t="b">
        <f>OR(LEFT(G549,1)="Y",LEFT(G549,1)="B",LEFT(G549,1)="R")</f>
        <v>0</v>
      </c>
      <c r="I549" s="34" t="str">
        <f>IF(H549,LEFT(G549,FIND(" ",G549)-1),MID(G549,FIND(" ",G549)+1,9))</f>
        <v>B:O:A</v>
      </c>
      <c r="J549" s="34" t="str">
        <f>TRIM(SUBSTITUTE(G549,I549,""))</f>
        <v>9-Nov</v>
      </c>
      <c r="K549" s="34">
        <f>LEFT(J549,2-ISERROR(1*MID(J549,2,1)))*1</f>
        <v>9</v>
      </c>
      <c r="L549" s="34" t="str">
        <f>IF(LEN(I549)=3,I549,LEFT(I549,1)&amp;MID(I549,3,1)&amp;RIGHT(I549,1))</f>
        <v>BOA</v>
      </c>
      <c r="M549" s="42">
        <f>TIMEVALUE(SUBSTITUTE(SUBSTITUTE(F549,"P"," P"),"A"," A"))</f>
        <v>0.33888888888888885</v>
      </c>
      <c r="N549" s="34">
        <f t="shared" si="35"/>
        <v>2</v>
      </c>
      <c r="O549" s="34" t="str">
        <f t="shared" si="36"/>
        <v>BOA2</v>
      </c>
      <c r="P549" s="44">
        <f>INDEX(Workings!$R$14:$R$853,MATCH(O549,Workings!$U$14:$U$853,0))</f>
        <v>0.33611111111111114</v>
      </c>
      <c r="Q549" s="34">
        <f t="shared" si="37"/>
        <v>4</v>
      </c>
      <c r="S549"/>
    </row>
    <row r="550" spans="1:19" ht="15" x14ac:dyDescent="0.25">
      <c r="A550" s="34" t="s">
        <v>615</v>
      </c>
      <c r="B550" s="34" t="e">
        <f>SEARCH("PM",A550)</f>
        <v>#VALUE!</v>
      </c>
      <c r="C550" s="34">
        <f>SEARCH("AM",A550)</f>
        <v>11</v>
      </c>
      <c r="D550" s="34">
        <f>IFERROR(B550,C550)</f>
        <v>11</v>
      </c>
      <c r="E550" s="34" t="str">
        <f>IFERROR(MID(A550,D550-5,1)," ")</f>
        <v xml:space="preserve"> </v>
      </c>
      <c r="F550" s="34" t="str">
        <f>MID(A550,IF(E550="1",D550-5,D550-4),IF(E550="1",7,6))</f>
        <v>8:48AM</v>
      </c>
      <c r="G550" s="34" t="str">
        <f>TRIM(SUBSTITUTE(A550,TEXT(M550,"h:mmAM/PM"),""))</f>
        <v>B/O/A 9-Nov</v>
      </c>
      <c r="H550" s="34" t="b">
        <f>OR(LEFT(G550,1)="Y",LEFT(G550,1)="B",LEFT(G550,1)="R")</f>
        <v>1</v>
      </c>
      <c r="I550" s="34" t="str">
        <f>IF(H550,LEFT(G550,FIND(" ",G550)-1),MID(G550,FIND(" ",G550)+1,9))</f>
        <v>B/O/A</v>
      </c>
      <c r="J550" s="34" t="str">
        <f>TRIM(SUBSTITUTE(G550,I550,""))</f>
        <v>9-Nov</v>
      </c>
      <c r="K550" s="34">
        <f>LEFT(J550,2-ISERROR(1*MID(J550,2,1)))*1</f>
        <v>9</v>
      </c>
      <c r="L550" s="34" t="str">
        <f>IF(LEN(I550)=3,I550,LEFT(I550,1)&amp;MID(I550,3,1)&amp;RIGHT(I550,1))</f>
        <v>BOA</v>
      </c>
      <c r="M550" s="42">
        <f>TIMEVALUE(SUBSTITUTE(SUBSTITUTE(F550,"P"," P"),"A"," A"))</f>
        <v>0.3666666666666667</v>
      </c>
      <c r="N550" s="34">
        <f t="shared" si="35"/>
        <v>3</v>
      </c>
      <c r="O550" s="34" t="str">
        <f t="shared" si="36"/>
        <v>BOA3</v>
      </c>
      <c r="P550" s="44">
        <f>INDEX(Workings!$R$14:$R$853,MATCH(O550,Workings!$U$14:$U$853,0))</f>
        <v>0.36388888888888893</v>
      </c>
      <c r="Q550" s="34">
        <f t="shared" si="37"/>
        <v>4</v>
      </c>
      <c r="S550"/>
    </row>
    <row r="551" spans="1:19" ht="15" x14ac:dyDescent="0.25">
      <c r="A551" s="34" t="s">
        <v>3993</v>
      </c>
      <c r="B551" s="34" t="e">
        <f>SEARCH("PM",A551)</f>
        <v>#VALUE!</v>
      </c>
      <c r="C551" s="34">
        <f>SEARCH("AM",A551)</f>
        <v>17</v>
      </c>
      <c r="D551" s="34">
        <f>IFERROR(B551,C551)</f>
        <v>17</v>
      </c>
      <c r="E551" s="34" t="str">
        <f>IFERROR(MID(A551,D551-5,1)," ")</f>
        <v xml:space="preserve"> </v>
      </c>
      <c r="F551" s="34" t="str">
        <f>MID(A551,IF(E551="1",D551-5,D551-4),IF(E551="1",7,6))</f>
        <v>9:32AM</v>
      </c>
      <c r="G551" s="34" t="str">
        <f>TRIM(SUBSTITUTE(A551,TEXT(M551,"h:mmAM/PM"),""))</f>
        <v>9-Nov B-O-A</v>
      </c>
      <c r="H551" s="34" t="b">
        <f>OR(LEFT(G551,1)="Y",LEFT(G551,1)="B",LEFT(G551,1)="R")</f>
        <v>0</v>
      </c>
      <c r="I551" s="34" t="str">
        <f>IF(H551,LEFT(G551,FIND(" ",G551)-1),MID(G551,FIND(" ",G551)+1,9))</f>
        <v>B-O-A</v>
      </c>
      <c r="J551" s="34" t="str">
        <f>TRIM(SUBSTITUTE(G551,I551,""))</f>
        <v>9-Nov</v>
      </c>
      <c r="K551" s="34">
        <f>LEFT(J551,2-ISERROR(1*MID(J551,2,1)))*1</f>
        <v>9</v>
      </c>
      <c r="L551" s="34" t="str">
        <f>IF(LEN(I551)=3,I551,LEFT(I551,1)&amp;MID(I551,3,1)&amp;RIGHT(I551,1))</f>
        <v>BOA</v>
      </c>
      <c r="M551" s="42">
        <f>TIMEVALUE(SUBSTITUTE(SUBSTITUTE(F551,"P"," P"),"A"," A"))</f>
        <v>0.3972222222222222</v>
      </c>
      <c r="N551" s="34">
        <f t="shared" si="35"/>
        <v>4</v>
      </c>
      <c r="O551" s="34" t="str">
        <f t="shared" si="36"/>
        <v>BOA4</v>
      </c>
      <c r="P551" s="44">
        <f>INDEX(Workings!$R$14:$R$853,MATCH(O551,Workings!$U$14:$U$853,0))</f>
        <v>0.39166666666666672</v>
      </c>
      <c r="Q551" s="34">
        <f t="shared" si="37"/>
        <v>8</v>
      </c>
      <c r="S551"/>
    </row>
    <row r="552" spans="1:19" ht="15" x14ac:dyDescent="0.25">
      <c r="A552" s="34" t="s">
        <v>1491</v>
      </c>
      <c r="B552" s="34" t="e">
        <f>SEARCH("PM",A552)</f>
        <v>#VALUE!</v>
      </c>
      <c r="C552" s="34">
        <f>SEARCH("AM",A552)</f>
        <v>11</v>
      </c>
      <c r="D552" s="34">
        <f>IFERROR(B552,C552)</f>
        <v>11</v>
      </c>
      <c r="E552" s="34" t="str">
        <f>IFERROR(MID(A552,D552-5,1)," ")</f>
        <v xml:space="preserve"> </v>
      </c>
      <c r="F552" s="34" t="str">
        <f>MID(A552,IF(E552="1",D552-5,D552-4),IF(E552="1",7,6))</f>
        <v>9:50AM</v>
      </c>
      <c r="G552" s="34" t="str">
        <f>TRIM(SUBSTITUTE(A552,TEXT(M552,"h:mmAM/PM"),""))</f>
        <v>B-O-A 9/Nov</v>
      </c>
      <c r="H552" s="34" t="b">
        <f>OR(LEFT(G552,1)="Y",LEFT(G552,1)="B",LEFT(G552,1)="R")</f>
        <v>1</v>
      </c>
      <c r="I552" s="34" t="str">
        <f>IF(H552,LEFT(G552,FIND(" ",G552)-1),MID(G552,FIND(" ",G552)+1,9))</f>
        <v>B-O-A</v>
      </c>
      <c r="J552" s="34" t="str">
        <f>TRIM(SUBSTITUTE(G552,I552,""))</f>
        <v>9/Nov</v>
      </c>
      <c r="K552" s="34">
        <f>LEFT(J552,2-ISERROR(1*MID(J552,2,1)))*1</f>
        <v>9</v>
      </c>
      <c r="L552" s="34" t="str">
        <f>IF(LEN(I552)=3,I552,LEFT(I552,1)&amp;MID(I552,3,1)&amp;RIGHT(I552,1))</f>
        <v>BOA</v>
      </c>
      <c r="M552" s="42">
        <f>TIMEVALUE(SUBSTITUTE(SUBSTITUTE(F552,"P"," P"),"A"," A"))</f>
        <v>0.40972222222222227</v>
      </c>
      <c r="N552" s="34">
        <f t="shared" si="35"/>
        <v>5</v>
      </c>
      <c r="O552" s="34" t="str">
        <f t="shared" si="36"/>
        <v>BOA5</v>
      </c>
      <c r="P552" s="44">
        <f>INDEX(Workings!$R$14:$R$853,MATCH(O552,Workings!$U$14:$U$853,0))</f>
        <v>0.41250000000000003</v>
      </c>
      <c r="Q552" s="34">
        <f t="shared" si="37"/>
        <v>-4</v>
      </c>
      <c r="S552"/>
    </row>
    <row r="553" spans="1:19" ht="15" x14ac:dyDescent="0.25">
      <c r="A553" s="34" t="s">
        <v>4233</v>
      </c>
      <c r="B553" s="34" t="e">
        <f>SEARCH("PM",A553)</f>
        <v>#VALUE!</v>
      </c>
      <c r="C553" s="34">
        <f>SEARCH("AM",A553)</f>
        <v>18</v>
      </c>
      <c r="D553" s="34">
        <f>IFERROR(B553,C553)</f>
        <v>18</v>
      </c>
      <c r="E553" s="34" t="str">
        <f>IFERROR(MID(A553,D553-5,1)," ")</f>
        <v>1</v>
      </c>
      <c r="F553" s="34" t="str">
        <f>MID(A553,IF(E553="1",D553-5,D553-4),IF(E553="1",7,6))</f>
        <v>10:37AM</v>
      </c>
      <c r="G553" s="34" t="str">
        <f>TRIM(SUBSTITUTE(A553,TEXT(M553,"h:mmAM/PM"),""))</f>
        <v>B-O-A 9-Nov</v>
      </c>
      <c r="H553" s="34" t="b">
        <f>OR(LEFT(G553,1)="Y",LEFT(G553,1)="B",LEFT(G553,1)="R")</f>
        <v>1</v>
      </c>
      <c r="I553" s="34" t="str">
        <f>IF(H553,LEFT(G553,FIND(" ",G553)-1),MID(G553,FIND(" ",G553)+1,9))</f>
        <v>B-O-A</v>
      </c>
      <c r="J553" s="34" t="str">
        <f>TRIM(SUBSTITUTE(G553,I553,""))</f>
        <v>9-Nov</v>
      </c>
      <c r="K553" s="34">
        <f>LEFT(J553,2-ISERROR(1*MID(J553,2,1)))*1</f>
        <v>9</v>
      </c>
      <c r="L553" s="34" t="str">
        <f>IF(LEN(I553)=3,I553,LEFT(I553,1)&amp;MID(I553,3,1)&amp;RIGHT(I553,1))</f>
        <v>BOA</v>
      </c>
      <c r="M553" s="42">
        <f>TIMEVALUE(SUBSTITUTE(SUBSTITUTE(F553,"P"," P"),"A"," A"))</f>
        <v>0.44236111111111115</v>
      </c>
      <c r="N553" s="34">
        <f t="shared" si="35"/>
        <v>6</v>
      </c>
      <c r="O553" s="34" t="str">
        <f t="shared" si="36"/>
        <v>BOA6</v>
      </c>
      <c r="P553" s="44">
        <f>INDEX(Workings!$R$14:$R$853,MATCH(O553,Workings!$U$14:$U$853,0))</f>
        <v>0.43333333333333335</v>
      </c>
      <c r="Q553" s="34">
        <f t="shared" si="37"/>
        <v>13</v>
      </c>
      <c r="S553"/>
    </row>
    <row r="554" spans="1:19" ht="15" x14ac:dyDescent="0.25">
      <c r="A554" s="34" t="s">
        <v>1738</v>
      </c>
      <c r="B554" s="34" t="e">
        <f>SEARCH("PM",A554)</f>
        <v>#VALUE!</v>
      </c>
      <c r="C554" s="34">
        <f>SEARCH("AM",A554)</f>
        <v>6</v>
      </c>
      <c r="D554" s="34">
        <f>IFERROR(B554,C554)</f>
        <v>6</v>
      </c>
      <c r="E554" s="34" t="str">
        <f>IFERROR(MID(A554,D554-5,1)," ")</f>
        <v>1</v>
      </c>
      <c r="F554" s="34" t="str">
        <f>MID(A554,IF(E554="1",D554-5,D554-4),IF(E554="1",7,6))</f>
        <v>10:50AM</v>
      </c>
      <c r="G554" s="34" t="str">
        <f>TRIM(SUBSTITUTE(A554,TEXT(M554,"h:mmAM/PM"),""))</f>
        <v>B-O-A 9/Nov</v>
      </c>
      <c r="H554" s="34" t="b">
        <f>OR(LEFT(G554,1)="Y",LEFT(G554,1)="B",LEFT(G554,1)="R")</f>
        <v>1</v>
      </c>
      <c r="I554" s="34" t="str">
        <f>IF(H554,LEFT(G554,FIND(" ",G554)-1),MID(G554,FIND(" ",G554)+1,9))</f>
        <v>B-O-A</v>
      </c>
      <c r="J554" s="34" t="str">
        <f>TRIM(SUBSTITUTE(G554,I554,""))</f>
        <v>9/Nov</v>
      </c>
      <c r="K554" s="34">
        <f>LEFT(J554,2-ISERROR(1*MID(J554,2,1)))*1</f>
        <v>9</v>
      </c>
      <c r="L554" s="34" t="str">
        <f>IF(LEN(I554)=3,I554,LEFT(I554,1)&amp;MID(I554,3,1)&amp;RIGHT(I554,1))</f>
        <v>BOA</v>
      </c>
      <c r="M554" s="42">
        <f>TIMEVALUE(SUBSTITUTE(SUBSTITUTE(F554,"P"," P"),"A"," A"))</f>
        <v>0.4513888888888889</v>
      </c>
      <c r="N554" s="34">
        <f t="shared" si="35"/>
        <v>7</v>
      </c>
      <c r="O554" s="34" t="str">
        <f t="shared" si="36"/>
        <v>BOA7</v>
      </c>
      <c r="P554" s="44">
        <f>INDEX(Workings!$R$14:$R$853,MATCH(O554,Workings!$U$14:$U$853,0))</f>
        <v>0.45416666666666666</v>
      </c>
      <c r="Q554" s="34">
        <f t="shared" si="37"/>
        <v>-4</v>
      </c>
      <c r="S554"/>
    </row>
    <row r="555" spans="1:19" ht="15" x14ac:dyDescent="0.25">
      <c r="A555" s="34" t="s">
        <v>1287</v>
      </c>
      <c r="B555" s="34" t="e">
        <f>SEARCH("PM",A555)</f>
        <v>#VALUE!</v>
      </c>
      <c r="C555" s="34">
        <f>SEARCH("AM",A555)</f>
        <v>12</v>
      </c>
      <c r="D555" s="34">
        <f>IFERROR(B555,C555)</f>
        <v>12</v>
      </c>
      <c r="E555" s="34" t="str">
        <f>IFERROR(MID(A555,D555-5,1)," ")</f>
        <v>1</v>
      </c>
      <c r="F555" s="34" t="str">
        <f>MID(A555,IF(E555="1",D555-5,D555-4),IF(E555="1",7,6))</f>
        <v>11:29AM</v>
      </c>
      <c r="G555" s="34" t="str">
        <f>TRIM(SUBSTITUTE(A555,TEXT(M555,"h:mmAM/PM"),""))</f>
        <v>9-Nov B/O/A</v>
      </c>
      <c r="H555" s="34" t="b">
        <f>OR(LEFT(G555,1)="Y",LEFT(G555,1)="B",LEFT(G555,1)="R")</f>
        <v>0</v>
      </c>
      <c r="I555" s="34" t="str">
        <f>IF(H555,LEFT(G555,FIND(" ",G555)-1),MID(G555,FIND(" ",G555)+1,9))</f>
        <v>B/O/A</v>
      </c>
      <c r="J555" s="34" t="str">
        <f>TRIM(SUBSTITUTE(G555,I555,""))</f>
        <v>9-Nov</v>
      </c>
      <c r="K555" s="34">
        <f>LEFT(J555,2-ISERROR(1*MID(J555,2,1)))*1</f>
        <v>9</v>
      </c>
      <c r="L555" s="34" t="str">
        <f>IF(LEN(I555)=3,I555,LEFT(I555,1)&amp;MID(I555,3,1)&amp;RIGHT(I555,1))</f>
        <v>BOA</v>
      </c>
      <c r="M555" s="42">
        <f>TIMEVALUE(SUBSTITUTE(SUBSTITUTE(F555,"P"," P"),"A"," A"))</f>
        <v>0.47847222222222219</v>
      </c>
      <c r="N555" s="34">
        <f t="shared" si="35"/>
        <v>8</v>
      </c>
      <c r="O555" s="34" t="str">
        <f t="shared" si="36"/>
        <v>BOA8</v>
      </c>
      <c r="P555" s="44">
        <f>INDEX(Workings!$R$14:$R$853,MATCH(O555,Workings!$U$14:$U$853,0))</f>
        <v>0.47499999999999998</v>
      </c>
      <c r="Q555" s="34">
        <f t="shared" si="37"/>
        <v>5</v>
      </c>
      <c r="S555"/>
    </row>
    <row r="556" spans="1:19" ht="15" x14ac:dyDescent="0.25">
      <c r="A556" s="34" t="s">
        <v>4129</v>
      </c>
      <c r="B556" s="34" t="e">
        <f>SEARCH("PM",A556)</f>
        <v>#VALUE!</v>
      </c>
      <c r="C556" s="34">
        <f>SEARCH("AM",A556)</f>
        <v>12</v>
      </c>
      <c r="D556" s="34">
        <f>IFERROR(B556,C556)</f>
        <v>12</v>
      </c>
      <c r="E556" s="34" t="str">
        <f>IFERROR(MID(A556,D556-5,1)," ")</f>
        <v>1</v>
      </c>
      <c r="F556" s="34" t="str">
        <f>MID(A556,IF(E556="1",D556-5,D556-4),IF(E556="1",7,6))</f>
        <v>11:57AM</v>
      </c>
      <c r="G556" s="34" t="str">
        <f>TRIM(SUBSTITUTE(A556,TEXT(M556,"h:mmAM/PM"),""))</f>
        <v>9-Nov B/O/A</v>
      </c>
      <c r="H556" s="34" t="b">
        <f>OR(LEFT(G556,1)="Y",LEFT(G556,1)="B",LEFT(G556,1)="R")</f>
        <v>0</v>
      </c>
      <c r="I556" s="34" t="str">
        <f>IF(H556,LEFT(G556,FIND(" ",G556)-1),MID(G556,FIND(" ",G556)+1,9))</f>
        <v>B/O/A</v>
      </c>
      <c r="J556" s="34" t="str">
        <f>TRIM(SUBSTITUTE(G556,I556,""))</f>
        <v>9-Nov</v>
      </c>
      <c r="K556" s="34">
        <f>LEFT(J556,2-ISERROR(1*MID(J556,2,1)))*1</f>
        <v>9</v>
      </c>
      <c r="L556" s="34" t="str">
        <f>IF(LEN(I556)=3,I556,LEFT(I556,1)&amp;MID(I556,3,1)&amp;RIGHT(I556,1))</f>
        <v>BOA</v>
      </c>
      <c r="M556" s="42">
        <f>TIMEVALUE(SUBSTITUTE(SUBSTITUTE(F556,"P"," P"),"A"," A"))</f>
        <v>0.49791666666666662</v>
      </c>
      <c r="N556" s="34">
        <f t="shared" si="35"/>
        <v>9</v>
      </c>
      <c r="O556" s="34" t="str">
        <f t="shared" si="36"/>
        <v>BOA9</v>
      </c>
      <c r="P556" s="44">
        <f>INDEX(Workings!$R$14:$R$853,MATCH(O556,Workings!$U$14:$U$853,0))</f>
        <v>0.49583333333333329</v>
      </c>
      <c r="Q556" s="34">
        <f t="shared" si="37"/>
        <v>3</v>
      </c>
      <c r="S556"/>
    </row>
    <row r="557" spans="1:19" ht="15" x14ac:dyDescent="0.25">
      <c r="A557" s="34" t="s">
        <v>951</v>
      </c>
      <c r="B557" s="34">
        <f>SEARCH("PM",A557)</f>
        <v>6</v>
      </c>
      <c r="C557" s="34" t="e">
        <f>SEARCH("AM",A557)</f>
        <v>#VALUE!</v>
      </c>
      <c r="D557" s="34">
        <f>IFERROR(B557,C557)</f>
        <v>6</v>
      </c>
      <c r="E557" s="34" t="str">
        <f>IFERROR(MID(A557,D557-5,1)," ")</f>
        <v>1</v>
      </c>
      <c r="F557" s="34" t="str">
        <f>MID(A557,IF(E557="1",D557-5,D557-4),IF(E557="1",7,6))</f>
        <v>12:27PM</v>
      </c>
      <c r="G557" s="34" t="str">
        <f>TRIM(SUBSTITUTE(A557,TEXT(M557,"h:mmAM/PM"),""))</f>
        <v>9-Nov B/O/A</v>
      </c>
      <c r="H557" s="34" t="b">
        <f>OR(LEFT(G557,1)="Y",LEFT(G557,1)="B",LEFT(G557,1)="R")</f>
        <v>0</v>
      </c>
      <c r="I557" s="34" t="str">
        <f>IF(H557,LEFT(G557,FIND(" ",G557)-1),MID(G557,FIND(" ",G557)+1,9))</f>
        <v>B/O/A</v>
      </c>
      <c r="J557" s="34" t="str">
        <f>TRIM(SUBSTITUTE(G557,I557,""))</f>
        <v>9-Nov</v>
      </c>
      <c r="K557" s="34">
        <f>LEFT(J557,2-ISERROR(1*MID(J557,2,1)))*1</f>
        <v>9</v>
      </c>
      <c r="L557" s="34" t="str">
        <f>IF(LEN(I557)=3,I557,LEFT(I557,1)&amp;MID(I557,3,1)&amp;RIGHT(I557,1))</f>
        <v>BOA</v>
      </c>
      <c r="M557" s="42">
        <f>TIMEVALUE(SUBSTITUTE(SUBSTITUTE(F557,"P"," P"),"A"," A"))</f>
        <v>0.51874999999999993</v>
      </c>
      <c r="N557" s="34">
        <f t="shared" si="35"/>
        <v>10</v>
      </c>
      <c r="O557" s="34" t="str">
        <f t="shared" si="36"/>
        <v>BOA10</v>
      </c>
      <c r="P557" s="44">
        <f>INDEX(Workings!$R$14:$R$853,MATCH(O557,Workings!$U$14:$U$853,0))</f>
        <v>0.51666666666666661</v>
      </c>
      <c r="Q557" s="34">
        <f t="shared" si="37"/>
        <v>3</v>
      </c>
      <c r="S557"/>
    </row>
    <row r="558" spans="1:19" ht="15" x14ac:dyDescent="0.25">
      <c r="A558" s="34" t="s">
        <v>3426</v>
      </c>
      <c r="B558" s="34">
        <f>SEARCH("PM",A558)</f>
        <v>6</v>
      </c>
      <c r="C558" s="34" t="e">
        <f>SEARCH("AM",A558)</f>
        <v>#VALUE!</v>
      </c>
      <c r="D558" s="34">
        <f>IFERROR(B558,C558)</f>
        <v>6</v>
      </c>
      <c r="E558" s="34" t="str">
        <f>IFERROR(MID(A558,D558-5,1)," ")</f>
        <v>1</v>
      </c>
      <c r="F558" s="34" t="str">
        <f>MID(A558,IF(E558="1",D558-5,D558-4),IF(E558="1",7,6))</f>
        <v>12:56PM</v>
      </c>
      <c r="G558" s="34" t="str">
        <f>TRIM(SUBSTITUTE(A558,TEXT(M558,"h:mmAM/PM"),""))</f>
        <v>B:O:A 9-Nov</v>
      </c>
      <c r="H558" s="34" t="b">
        <f>OR(LEFT(G558,1)="Y",LEFT(G558,1)="B",LEFT(G558,1)="R")</f>
        <v>1</v>
      </c>
      <c r="I558" s="34" t="str">
        <f>IF(H558,LEFT(G558,FIND(" ",G558)-1),MID(G558,FIND(" ",G558)+1,9))</f>
        <v>B:O:A</v>
      </c>
      <c r="J558" s="34" t="str">
        <f>TRIM(SUBSTITUTE(G558,I558,""))</f>
        <v>9-Nov</v>
      </c>
      <c r="K558" s="34">
        <f>LEFT(J558,2-ISERROR(1*MID(J558,2,1)))*1</f>
        <v>9</v>
      </c>
      <c r="L558" s="34" t="str">
        <f>IF(LEN(I558)=3,I558,LEFT(I558,1)&amp;MID(I558,3,1)&amp;RIGHT(I558,1))</f>
        <v>BOA</v>
      </c>
      <c r="M558" s="42">
        <f>TIMEVALUE(SUBSTITUTE(SUBSTITUTE(F558,"P"," P"),"A"," A"))</f>
        <v>0.53888888888888886</v>
      </c>
      <c r="N558" s="34">
        <f t="shared" si="35"/>
        <v>11</v>
      </c>
      <c r="O558" s="34" t="str">
        <f t="shared" si="36"/>
        <v>BOA11</v>
      </c>
      <c r="P558" s="44">
        <f>INDEX(Workings!$R$14:$R$853,MATCH(O558,Workings!$U$14:$U$853,0))</f>
        <v>0.53749999999999998</v>
      </c>
      <c r="Q558" s="34">
        <f t="shared" si="37"/>
        <v>2</v>
      </c>
      <c r="S558"/>
    </row>
    <row r="559" spans="1:19" ht="15" x14ac:dyDescent="0.25">
      <c r="A559" s="34" t="s">
        <v>3441</v>
      </c>
      <c r="B559" s="34">
        <f>SEARCH("PM",A559)</f>
        <v>5</v>
      </c>
      <c r="C559" s="34" t="e">
        <f>SEARCH("AM",A559)</f>
        <v>#VALUE!</v>
      </c>
      <c r="D559" s="34">
        <f>IFERROR(B559,C559)</f>
        <v>5</v>
      </c>
      <c r="E559" s="34" t="str">
        <f>IFERROR(MID(A559,D559-5,1)," ")</f>
        <v xml:space="preserve"> </v>
      </c>
      <c r="F559" s="34" t="str">
        <f>MID(A559,IF(E559="1",D559-5,D559-4),IF(E559="1",7,6))</f>
        <v>1:27PM</v>
      </c>
      <c r="G559" s="34" t="str">
        <f>TRIM(SUBSTITUTE(A559,TEXT(M559,"h:mmAM/PM"),""))</f>
        <v>9-Nov BOA</v>
      </c>
      <c r="H559" s="34" t="b">
        <f>OR(LEFT(G559,1)="Y",LEFT(G559,1)="B",LEFT(G559,1)="R")</f>
        <v>0</v>
      </c>
      <c r="I559" s="34" t="str">
        <f>IF(H559,LEFT(G559,FIND(" ",G559)-1),MID(G559,FIND(" ",G559)+1,9))</f>
        <v>BOA</v>
      </c>
      <c r="J559" s="34" t="str">
        <f>TRIM(SUBSTITUTE(G559,I559,""))</f>
        <v>9-Nov</v>
      </c>
      <c r="K559" s="34">
        <f>LEFT(J559,2-ISERROR(1*MID(J559,2,1)))*1</f>
        <v>9</v>
      </c>
      <c r="L559" s="34" t="str">
        <f>IF(LEN(I559)=3,I559,LEFT(I559,1)&amp;MID(I559,3,1)&amp;RIGHT(I559,1))</f>
        <v>BOA</v>
      </c>
      <c r="M559" s="42">
        <f>TIMEVALUE(SUBSTITUTE(SUBSTITUTE(F559,"P"," P"),"A"," A"))</f>
        <v>0.56041666666666667</v>
      </c>
      <c r="N559" s="34">
        <f t="shared" si="35"/>
        <v>12</v>
      </c>
      <c r="O559" s="34" t="str">
        <f t="shared" si="36"/>
        <v>BOA12</v>
      </c>
      <c r="P559" s="44">
        <f>INDEX(Workings!$R$14:$R$853,MATCH(O559,Workings!$U$14:$U$853,0))</f>
        <v>0.55833333333333335</v>
      </c>
      <c r="Q559" s="34">
        <f t="shared" si="37"/>
        <v>3</v>
      </c>
      <c r="S559"/>
    </row>
    <row r="560" spans="1:19" ht="15" x14ac:dyDescent="0.25">
      <c r="A560" s="34" t="s">
        <v>703</v>
      </c>
      <c r="B560" s="34">
        <f>SEARCH("PM",A560)</f>
        <v>15</v>
      </c>
      <c r="C560" s="34" t="e">
        <f>SEARCH("AM",A560)</f>
        <v>#VALUE!</v>
      </c>
      <c r="D560" s="34">
        <f>IFERROR(B560,C560)</f>
        <v>15</v>
      </c>
      <c r="E560" s="34" t="str">
        <f>IFERROR(MID(A560,D560-5,1)," ")</f>
        <v xml:space="preserve"> </v>
      </c>
      <c r="F560" s="34" t="str">
        <f>MID(A560,IF(E560="1",D560-5,D560-4),IF(E560="1",7,6))</f>
        <v>1:49PM</v>
      </c>
      <c r="G560" s="34" t="str">
        <f>TRIM(SUBSTITUTE(A560,TEXT(M560,"h:mmAM/PM"),""))</f>
        <v>BOA 9/Nov</v>
      </c>
      <c r="H560" s="34" t="b">
        <f>OR(LEFT(G560,1)="Y",LEFT(G560,1)="B",LEFT(G560,1)="R")</f>
        <v>1</v>
      </c>
      <c r="I560" s="34" t="str">
        <f>IF(H560,LEFT(G560,FIND(" ",G560)-1),MID(G560,FIND(" ",G560)+1,9))</f>
        <v>BOA</v>
      </c>
      <c r="J560" s="34" t="str">
        <f>TRIM(SUBSTITUTE(G560,I560,""))</f>
        <v>9/Nov</v>
      </c>
      <c r="K560" s="34">
        <f>LEFT(J560,2-ISERROR(1*MID(J560,2,1)))*1</f>
        <v>9</v>
      </c>
      <c r="L560" s="34" t="str">
        <f>IF(LEN(I560)=3,I560,LEFT(I560,1)&amp;MID(I560,3,1)&amp;RIGHT(I560,1))</f>
        <v>BOA</v>
      </c>
      <c r="M560" s="42">
        <f>TIMEVALUE(SUBSTITUTE(SUBSTITUTE(F560,"P"," P"),"A"," A"))</f>
        <v>0.5756944444444444</v>
      </c>
      <c r="N560" s="34">
        <f t="shared" si="35"/>
        <v>13</v>
      </c>
      <c r="O560" s="34" t="str">
        <f t="shared" si="36"/>
        <v>BOA13</v>
      </c>
      <c r="P560" s="44">
        <f>INDEX(Workings!$R$14:$R$853,MATCH(O560,Workings!$U$14:$U$853,0))</f>
        <v>0.57916666666666672</v>
      </c>
      <c r="Q560" s="34">
        <f t="shared" si="37"/>
        <v>-5</v>
      </c>
      <c r="S560"/>
    </row>
    <row r="561" spans="1:19" ht="15" x14ac:dyDescent="0.25">
      <c r="A561" s="34" t="s">
        <v>3642</v>
      </c>
      <c r="B561" s="34">
        <f>SEARCH("PM",A561)</f>
        <v>5</v>
      </c>
      <c r="C561" s="34" t="e">
        <f>SEARCH("AM",A561)</f>
        <v>#VALUE!</v>
      </c>
      <c r="D561" s="34">
        <f>IFERROR(B561,C561)</f>
        <v>5</v>
      </c>
      <c r="E561" s="34" t="str">
        <f>IFERROR(MID(A561,D561-5,1)," ")</f>
        <v xml:space="preserve"> </v>
      </c>
      <c r="F561" s="34" t="str">
        <f>MID(A561,IF(E561="1",D561-5,D561-4),IF(E561="1",7,6))</f>
        <v>2:30PM</v>
      </c>
      <c r="G561" s="34" t="str">
        <f>TRIM(SUBSTITUTE(A561,TEXT(M561,"h:mmAM/PM"),""))</f>
        <v>B:O:A 9/Nov</v>
      </c>
      <c r="H561" s="34" t="b">
        <f>OR(LEFT(G561,1)="Y",LEFT(G561,1)="B",LEFT(G561,1)="R")</f>
        <v>1</v>
      </c>
      <c r="I561" s="34" t="str">
        <f>IF(H561,LEFT(G561,FIND(" ",G561)-1),MID(G561,FIND(" ",G561)+1,9))</f>
        <v>B:O:A</v>
      </c>
      <c r="J561" s="34" t="str">
        <f>TRIM(SUBSTITUTE(G561,I561,""))</f>
        <v>9/Nov</v>
      </c>
      <c r="K561" s="34">
        <f>LEFT(J561,2-ISERROR(1*MID(J561,2,1)))*1</f>
        <v>9</v>
      </c>
      <c r="L561" s="34" t="str">
        <f>IF(LEN(I561)=3,I561,LEFT(I561,1)&amp;MID(I561,3,1)&amp;RIGHT(I561,1))</f>
        <v>BOA</v>
      </c>
      <c r="M561" s="42">
        <f>TIMEVALUE(SUBSTITUTE(SUBSTITUTE(F561,"P"," P"),"A"," A"))</f>
        <v>0.60416666666666663</v>
      </c>
      <c r="N561" s="34">
        <f t="shared" si="35"/>
        <v>14</v>
      </c>
      <c r="O561" s="34" t="str">
        <f t="shared" si="36"/>
        <v>BOA14</v>
      </c>
      <c r="P561" s="44">
        <f>INDEX(Workings!$R$14:$R$853,MATCH(O561,Workings!$U$14:$U$853,0))</f>
        <v>0.60000000000000009</v>
      </c>
      <c r="Q561" s="34">
        <f t="shared" si="37"/>
        <v>6</v>
      </c>
      <c r="S561"/>
    </row>
    <row r="562" spans="1:19" ht="15" x14ac:dyDescent="0.25">
      <c r="A562" s="34" t="s">
        <v>705</v>
      </c>
      <c r="B562" s="34">
        <f>SEARCH("PM",A562)</f>
        <v>9</v>
      </c>
      <c r="C562" s="34" t="e">
        <f>SEARCH("AM",A562)</f>
        <v>#VALUE!</v>
      </c>
      <c r="D562" s="34">
        <f>IFERROR(B562,C562)</f>
        <v>9</v>
      </c>
      <c r="E562" s="34" t="str">
        <f>IFERROR(MID(A562,D562-5,1)," ")</f>
        <v xml:space="preserve"> </v>
      </c>
      <c r="F562" s="34" t="str">
        <f>MID(A562,IF(E562="1",D562-5,D562-4),IF(E562="1",7,6))</f>
        <v>3:04PM</v>
      </c>
      <c r="G562" s="34" t="str">
        <f>TRIM(SUBSTITUTE(A562,TEXT(M562,"h:mmAM/PM"),""))</f>
        <v>BOA 9/Nov</v>
      </c>
      <c r="H562" s="34" t="b">
        <f>OR(LEFT(G562,1)="Y",LEFT(G562,1)="B",LEFT(G562,1)="R")</f>
        <v>1</v>
      </c>
      <c r="I562" s="34" t="str">
        <f>IF(H562,LEFT(G562,FIND(" ",G562)-1),MID(G562,FIND(" ",G562)+1,9))</f>
        <v>BOA</v>
      </c>
      <c r="J562" s="34" t="str">
        <f>TRIM(SUBSTITUTE(G562,I562,""))</f>
        <v>9/Nov</v>
      </c>
      <c r="K562" s="34">
        <f>LEFT(J562,2-ISERROR(1*MID(J562,2,1)))*1</f>
        <v>9</v>
      </c>
      <c r="L562" s="34" t="str">
        <f>IF(LEN(I562)=3,I562,LEFT(I562,1)&amp;MID(I562,3,1)&amp;RIGHT(I562,1))</f>
        <v>BOA</v>
      </c>
      <c r="M562" s="42">
        <f>TIMEVALUE(SUBSTITUTE(SUBSTITUTE(F562,"P"," P"),"A"," A"))</f>
        <v>0.62777777777777777</v>
      </c>
      <c r="N562" s="34">
        <f t="shared" si="35"/>
        <v>15</v>
      </c>
      <c r="O562" s="34" t="str">
        <f t="shared" si="36"/>
        <v>BOA15</v>
      </c>
      <c r="P562" s="44">
        <f>INDEX(Workings!$R$14:$R$853,MATCH(O562,Workings!$U$14:$U$853,0))</f>
        <v>0.62083333333333346</v>
      </c>
      <c r="Q562" s="34">
        <f t="shared" si="37"/>
        <v>10</v>
      </c>
      <c r="S562"/>
    </row>
    <row r="563" spans="1:19" ht="15" x14ac:dyDescent="0.25">
      <c r="A563" s="34" t="s">
        <v>3743</v>
      </c>
      <c r="B563" s="34">
        <f>SEARCH("PM",A563)</f>
        <v>15</v>
      </c>
      <c r="C563" s="34" t="e">
        <f>SEARCH("AM",A563)</f>
        <v>#VALUE!</v>
      </c>
      <c r="D563" s="34">
        <f>IFERROR(B563,C563)</f>
        <v>15</v>
      </c>
      <c r="E563" s="34" t="str">
        <f>IFERROR(MID(A563,D563-5,1)," ")</f>
        <v xml:space="preserve"> </v>
      </c>
      <c r="F563" s="34" t="str">
        <f>MID(A563,IF(E563="1",D563-5,D563-4),IF(E563="1",7,6))</f>
        <v>3:23PM</v>
      </c>
      <c r="G563" s="34" t="str">
        <f>TRIM(SUBSTITUTE(A563,TEXT(M563,"h:mmAM/PM"),""))</f>
        <v>9/Nov BOA</v>
      </c>
      <c r="H563" s="34" t="b">
        <f>OR(LEFT(G563,1)="Y",LEFT(G563,1)="B",LEFT(G563,1)="R")</f>
        <v>0</v>
      </c>
      <c r="I563" s="34" t="str">
        <f>IF(H563,LEFT(G563,FIND(" ",G563)-1),MID(G563,FIND(" ",G563)+1,9))</f>
        <v>BOA</v>
      </c>
      <c r="J563" s="34" t="str">
        <f>TRIM(SUBSTITUTE(G563,I563,""))</f>
        <v>9/Nov</v>
      </c>
      <c r="K563" s="34">
        <f>LEFT(J563,2-ISERROR(1*MID(J563,2,1)))*1</f>
        <v>9</v>
      </c>
      <c r="L563" s="34" t="str">
        <f>IF(LEN(I563)=3,I563,LEFT(I563,1)&amp;MID(I563,3,1)&amp;RIGHT(I563,1))</f>
        <v>BOA</v>
      </c>
      <c r="M563" s="42">
        <f>TIMEVALUE(SUBSTITUTE(SUBSTITUTE(F563,"P"," P"),"A"," A"))</f>
        <v>0.64097222222222217</v>
      </c>
      <c r="N563" s="34">
        <f t="shared" si="35"/>
        <v>16</v>
      </c>
      <c r="O563" s="34" t="str">
        <f t="shared" si="36"/>
        <v>BOA16</v>
      </c>
      <c r="P563" s="44">
        <f>INDEX(Workings!$R$14:$R$853,MATCH(O563,Workings!$U$14:$U$853,0))</f>
        <v>0.64166666666666683</v>
      </c>
      <c r="Q563" s="34">
        <f t="shared" si="37"/>
        <v>-1</v>
      </c>
      <c r="S563"/>
    </row>
    <row r="564" spans="1:19" ht="15" x14ac:dyDescent="0.25">
      <c r="A564" s="34" t="s">
        <v>3317</v>
      </c>
      <c r="B564" s="34">
        <f>SEARCH("PM",A564)</f>
        <v>5</v>
      </c>
      <c r="C564" s="34" t="e">
        <f>SEARCH("AM",A564)</f>
        <v>#VALUE!</v>
      </c>
      <c r="D564" s="34">
        <f>IFERROR(B564,C564)</f>
        <v>5</v>
      </c>
      <c r="E564" s="34" t="str">
        <f>IFERROR(MID(A564,D564-5,1)," ")</f>
        <v xml:space="preserve"> </v>
      </c>
      <c r="F564" s="34" t="str">
        <f>MID(A564,IF(E564="1",D564-5,D564-4),IF(E564="1",7,6))</f>
        <v>4:10PM</v>
      </c>
      <c r="G564" s="34" t="str">
        <f>TRIM(SUBSTITUTE(A564,TEXT(M564,"h:mmAM/PM"),""))</f>
        <v>B:O:A 9/Nov</v>
      </c>
      <c r="H564" s="34" t="b">
        <f>OR(LEFT(G564,1)="Y",LEFT(G564,1)="B",LEFT(G564,1)="R")</f>
        <v>1</v>
      </c>
      <c r="I564" s="34" t="str">
        <f>IF(H564,LEFT(G564,FIND(" ",G564)-1),MID(G564,FIND(" ",G564)+1,9))</f>
        <v>B:O:A</v>
      </c>
      <c r="J564" s="34" t="str">
        <f>TRIM(SUBSTITUTE(G564,I564,""))</f>
        <v>9/Nov</v>
      </c>
      <c r="K564" s="34">
        <f>LEFT(J564,2-ISERROR(1*MID(J564,2,1)))*1</f>
        <v>9</v>
      </c>
      <c r="L564" s="34" t="str">
        <f>IF(LEN(I564)=3,I564,LEFT(I564,1)&amp;MID(I564,3,1)&amp;RIGHT(I564,1))</f>
        <v>BOA</v>
      </c>
      <c r="M564" s="42">
        <f>TIMEVALUE(SUBSTITUTE(SUBSTITUTE(F564,"P"," P"),"A"," A"))</f>
        <v>0.67361111111111116</v>
      </c>
      <c r="N564" s="34">
        <f t="shared" si="35"/>
        <v>17</v>
      </c>
      <c r="O564" s="34" t="str">
        <f t="shared" si="36"/>
        <v>BOA17</v>
      </c>
      <c r="P564" s="44">
        <f>INDEX(Workings!$R$14:$R$853,MATCH(O564,Workings!$U$14:$U$853,0))</f>
        <v>0.6625000000000002</v>
      </c>
      <c r="Q564" s="34">
        <f t="shared" si="37"/>
        <v>16</v>
      </c>
      <c r="S564"/>
    </row>
    <row r="565" spans="1:19" ht="15" x14ac:dyDescent="0.25">
      <c r="A565" s="34" t="s">
        <v>885</v>
      </c>
      <c r="B565" s="34">
        <f>SEARCH("PM",A565)</f>
        <v>5</v>
      </c>
      <c r="C565" s="34" t="e">
        <f>SEARCH("AM",A565)</f>
        <v>#VALUE!</v>
      </c>
      <c r="D565" s="34">
        <f>IFERROR(B565,C565)</f>
        <v>5</v>
      </c>
      <c r="E565" s="34" t="str">
        <f>IFERROR(MID(A565,D565-5,1)," ")</f>
        <v xml:space="preserve"> </v>
      </c>
      <c r="F565" s="34" t="str">
        <f>MID(A565,IF(E565="1",D565-5,D565-4),IF(E565="1",7,6))</f>
        <v>4:27PM</v>
      </c>
      <c r="G565" s="34" t="str">
        <f>TRIM(SUBSTITUTE(A565,TEXT(M565,"h:mmAM/PM"),""))</f>
        <v>B/O/A 9/Nov</v>
      </c>
      <c r="H565" s="34" t="b">
        <f>OR(LEFT(G565,1)="Y",LEFT(G565,1)="B",LEFT(G565,1)="R")</f>
        <v>1</v>
      </c>
      <c r="I565" s="34" t="str">
        <f>IF(H565,LEFT(G565,FIND(" ",G565)-1),MID(G565,FIND(" ",G565)+1,9))</f>
        <v>B/O/A</v>
      </c>
      <c r="J565" s="34" t="str">
        <f>TRIM(SUBSTITUTE(G565,I565,""))</f>
        <v>9/Nov</v>
      </c>
      <c r="K565" s="34">
        <f>LEFT(J565,2-ISERROR(1*MID(J565,2,1)))*1</f>
        <v>9</v>
      </c>
      <c r="L565" s="34" t="str">
        <f>IF(LEN(I565)=3,I565,LEFT(I565,1)&amp;MID(I565,3,1)&amp;RIGHT(I565,1))</f>
        <v>BOA</v>
      </c>
      <c r="M565" s="42">
        <f>TIMEVALUE(SUBSTITUTE(SUBSTITUTE(F565,"P"," P"),"A"," A"))</f>
        <v>0.68541666666666667</v>
      </c>
      <c r="N565" s="34">
        <f t="shared" si="35"/>
        <v>18</v>
      </c>
      <c r="O565" s="34" t="str">
        <f t="shared" si="36"/>
        <v>BOA18</v>
      </c>
      <c r="P565" s="44">
        <f>INDEX(Workings!$R$14:$R$853,MATCH(O565,Workings!$U$14:$U$853,0))</f>
        <v>0.68333333333333357</v>
      </c>
      <c r="Q565" s="34">
        <f t="shared" si="37"/>
        <v>3</v>
      </c>
      <c r="S565"/>
    </row>
    <row r="566" spans="1:19" ht="15" x14ac:dyDescent="0.25">
      <c r="A566" s="34" t="s">
        <v>3149</v>
      </c>
      <c r="B566" s="34">
        <f>SEARCH("PM",A566)</f>
        <v>17</v>
      </c>
      <c r="C566" s="34" t="e">
        <f>SEARCH("AM",A566)</f>
        <v>#VALUE!</v>
      </c>
      <c r="D566" s="34">
        <f>IFERROR(B566,C566)</f>
        <v>17</v>
      </c>
      <c r="E566" s="34" t="str">
        <f>IFERROR(MID(A566,D566-5,1)," ")</f>
        <v xml:space="preserve"> </v>
      </c>
      <c r="F566" s="34" t="str">
        <f>MID(A566,IF(E566="1",D566-5,D566-4),IF(E566="1",7,6))</f>
        <v>5:04PM</v>
      </c>
      <c r="G566" s="34" t="str">
        <f>TRIM(SUBSTITUTE(A566,TEXT(M566,"h:mmAM/PM"),""))</f>
        <v>9-Nov B/O/A</v>
      </c>
      <c r="H566" s="34" t="b">
        <f>OR(LEFT(G566,1)="Y",LEFT(G566,1)="B",LEFT(G566,1)="R")</f>
        <v>0</v>
      </c>
      <c r="I566" s="34" t="str">
        <f>IF(H566,LEFT(G566,FIND(" ",G566)-1),MID(G566,FIND(" ",G566)+1,9))</f>
        <v>B/O/A</v>
      </c>
      <c r="J566" s="34" t="str">
        <f>TRIM(SUBSTITUTE(G566,I566,""))</f>
        <v>9-Nov</v>
      </c>
      <c r="K566" s="34">
        <f>LEFT(J566,2-ISERROR(1*MID(J566,2,1)))*1</f>
        <v>9</v>
      </c>
      <c r="L566" s="34" t="str">
        <f>IF(LEN(I566)=3,I566,LEFT(I566,1)&amp;MID(I566,3,1)&amp;RIGHT(I566,1))</f>
        <v>BOA</v>
      </c>
      <c r="M566" s="42">
        <f>TIMEVALUE(SUBSTITUTE(SUBSTITUTE(F566,"P"," P"),"A"," A"))</f>
        <v>0.71111111111111114</v>
      </c>
      <c r="N566" s="34">
        <f t="shared" si="35"/>
        <v>19</v>
      </c>
      <c r="O566" s="34" t="str">
        <f t="shared" si="36"/>
        <v>BOA19</v>
      </c>
      <c r="P566" s="44">
        <f>INDEX(Workings!$R$14:$R$853,MATCH(O566,Workings!$U$14:$U$853,0))</f>
        <v>0.70416666666666694</v>
      </c>
      <c r="Q566" s="34">
        <f t="shared" si="37"/>
        <v>10</v>
      </c>
      <c r="S566"/>
    </row>
    <row r="567" spans="1:19" ht="15" x14ac:dyDescent="0.25">
      <c r="A567" s="34" t="s">
        <v>2763</v>
      </c>
      <c r="B567" s="34">
        <f>SEARCH("PM",A567)</f>
        <v>5</v>
      </c>
      <c r="C567" s="34" t="e">
        <f>SEARCH("AM",A567)</f>
        <v>#VALUE!</v>
      </c>
      <c r="D567" s="34">
        <f>IFERROR(B567,C567)</f>
        <v>5</v>
      </c>
      <c r="E567" s="34" t="str">
        <f>IFERROR(MID(A567,D567-5,1)," ")</f>
        <v xml:space="preserve"> </v>
      </c>
      <c r="F567" s="34" t="str">
        <f>MID(A567,IF(E567="1",D567-5,D567-4),IF(E567="1",7,6))</f>
        <v>5:30PM</v>
      </c>
      <c r="G567" s="34" t="str">
        <f>TRIM(SUBSTITUTE(A567,TEXT(M567,"h:mmAM/PM"),""))</f>
        <v>9/Nov B:O:A</v>
      </c>
      <c r="H567" s="34" t="b">
        <f>OR(LEFT(G567,1)="Y",LEFT(G567,1)="B",LEFT(G567,1)="R")</f>
        <v>0</v>
      </c>
      <c r="I567" s="34" t="str">
        <f>IF(H567,LEFT(G567,FIND(" ",G567)-1),MID(G567,FIND(" ",G567)+1,9))</f>
        <v>B:O:A</v>
      </c>
      <c r="J567" s="34" t="str">
        <f>TRIM(SUBSTITUTE(G567,I567,""))</f>
        <v>9/Nov</v>
      </c>
      <c r="K567" s="34">
        <f>LEFT(J567,2-ISERROR(1*MID(J567,2,1)))*1</f>
        <v>9</v>
      </c>
      <c r="L567" s="34" t="str">
        <f>IF(LEN(I567)=3,I567,LEFT(I567,1)&amp;MID(I567,3,1)&amp;RIGHT(I567,1))</f>
        <v>BOA</v>
      </c>
      <c r="M567" s="42">
        <f>TIMEVALUE(SUBSTITUTE(SUBSTITUTE(F567,"P"," P"),"A"," A"))</f>
        <v>0.72916666666666663</v>
      </c>
      <c r="N567" s="34">
        <f t="shared" si="35"/>
        <v>20</v>
      </c>
      <c r="O567" s="34" t="str">
        <f t="shared" si="36"/>
        <v>BOA20</v>
      </c>
      <c r="P567" s="44">
        <f>INDEX(Workings!$R$14:$R$853,MATCH(O567,Workings!$U$14:$U$853,0))</f>
        <v>0.72500000000000031</v>
      </c>
      <c r="Q567" s="34">
        <f t="shared" si="37"/>
        <v>6</v>
      </c>
      <c r="S567"/>
    </row>
    <row r="568" spans="1:19" ht="15" x14ac:dyDescent="0.25">
      <c r="A568" s="34" t="s">
        <v>1748</v>
      </c>
      <c r="B568" s="34">
        <f>SEARCH("PM",A568)</f>
        <v>11</v>
      </c>
      <c r="C568" s="34" t="e">
        <f>SEARCH("AM",A568)</f>
        <v>#VALUE!</v>
      </c>
      <c r="D568" s="34">
        <f>IFERROR(B568,C568)</f>
        <v>11</v>
      </c>
      <c r="E568" s="34" t="str">
        <f>IFERROR(MID(A568,D568-5,1)," ")</f>
        <v xml:space="preserve"> </v>
      </c>
      <c r="F568" s="34" t="str">
        <f>MID(A568,IF(E568="1",D568-5,D568-4),IF(E568="1",7,6))</f>
        <v>5:54PM</v>
      </c>
      <c r="G568" s="34" t="str">
        <f>TRIM(SUBSTITUTE(A568,TEXT(M568,"h:mmAM/PM"),""))</f>
        <v>B:O:A 9-Nov</v>
      </c>
      <c r="H568" s="34" t="b">
        <f>OR(LEFT(G568,1)="Y",LEFT(G568,1)="B",LEFT(G568,1)="R")</f>
        <v>1</v>
      </c>
      <c r="I568" s="34" t="str">
        <f>IF(H568,LEFT(G568,FIND(" ",G568)-1),MID(G568,FIND(" ",G568)+1,9))</f>
        <v>B:O:A</v>
      </c>
      <c r="J568" s="34" t="str">
        <f>TRIM(SUBSTITUTE(G568,I568,""))</f>
        <v>9-Nov</v>
      </c>
      <c r="K568" s="34">
        <f>LEFT(J568,2-ISERROR(1*MID(J568,2,1)))*1</f>
        <v>9</v>
      </c>
      <c r="L568" s="34" t="str">
        <f>IF(LEN(I568)=3,I568,LEFT(I568,1)&amp;MID(I568,3,1)&amp;RIGHT(I568,1))</f>
        <v>BOA</v>
      </c>
      <c r="M568" s="42">
        <f>TIMEVALUE(SUBSTITUTE(SUBSTITUTE(F568,"P"," P"),"A"," A"))</f>
        <v>0.74583333333333324</v>
      </c>
      <c r="N568" s="34">
        <f t="shared" si="35"/>
        <v>21</v>
      </c>
      <c r="O568" s="34" t="str">
        <f t="shared" si="36"/>
        <v>BOA21</v>
      </c>
      <c r="P568" s="44">
        <f>INDEX(Workings!$R$14:$R$853,MATCH(O568,Workings!$U$14:$U$853,0))</f>
        <v>0.73888888888888915</v>
      </c>
      <c r="Q568" s="34">
        <f t="shared" si="37"/>
        <v>10</v>
      </c>
      <c r="S568"/>
    </row>
    <row r="569" spans="1:19" ht="15" x14ac:dyDescent="0.25">
      <c r="A569" s="34" t="s">
        <v>1597</v>
      </c>
      <c r="B569" s="34">
        <f>SEARCH("PM",A569)</f>
        <v>15</v>
      </c>
      <c r="C569" s="34" t="e">
        <f>SEARCH("AM",A569)</f>
        <v>#VALUE!</v>
      </c>
      <c r="D569" s="34">
        <f>IFERROR(B569,C569)</f>
        <v>15</v>
      </c>
      <c r="E569" s="34" t="str">
        <f>IFERROR(MID(A569,D569-5,1)," ")</f>
        <v xml:space="preserve"> </v>
      </c>
      <c r="F569" s="34" t="str">
        <f>MID(A569,IF(E569="1",D569-5,D569-4),IF(E569="1",7,6))</f>
        <v>6:09PM</v>
      </c>
      <c r="G569" s="34" t="str">
        <f>TRIM(SUBSTITUTE(A569,TEXT(M569,"h:mmAM/PM"),""))</f>
        <v>9/Nov BOA</v>
      </c>
      <c r="H569" s="34" t="b">
        <f>OR(LEFT(G569,1)="Y",LEFT(G569,1)="B",LEFT(G569,1)="R")</f>
        <v>0</v>
      </c>
      <c r="I569" s="34" t="str">
        <f>IF(H569,LEFT(G569,FIND(" ",G569)-1),MID(G569,FIND(" ",G569)+1,9))</f>
        <v>BOA</v>
      </c>
      <c r="J569" s="34" t="str">
        <f>TRIM(SUBSTITUTE(G569,I569,""))</f>
        <v>9/Nov</v>
      </c>
      <c r="K569" s="34">
        <f>LEFT(J569,2-ISERROR(1*MID(J569,2,1)))*1</f>
        <v>9</v>
      </c>
      <c r="L569" s="34" t="str">
        <f>IF(LEN(I569)=3,I569,LEFT(I569,1)&amp;MID(I569,3,1)&amp;RIGHT(I569,1))</f>
        <v>BOA</v>
      </c>
      <c r="M569" s="42">
        <f>TIMEVALUE(SUBSTITUTE(SUBSTITUTE(F569,"P"," P"),"A"," A"))</f>
        <v>0.75624999999999998</v>
      </c>
      <c r="N569" s="34">
        <f t="shared" si="35"/>
        <v>22</v>
      </c>
      <c r="O569" s="34" t="str">
        <f t="shared" si="36"/>
        <v>BOA22</v>
      </c>
      <c r="P569" s="44">
        <f>INDEX(Workings!$R$14:$R$853,MATCH(O569,Workings!$U$14:$U$853,0))</f>
        <v>0.75277777777777799</v>
      </c>
      <c r="Q569" s="34">
        <f t="shared" si="37"/>
        <v>5</v>
      </c>
      <c r="S569"/>
    </row>
    <row r="570" spans="1:19" ht="15" x14ac:dyDescent="0.25">
      <c r="A570" s="34" t="s">
        <v>2242</v>
      </c>
      <c r="B570" s="34">
        <f>SEARCH("PM",A570)</f>
        <v>9</v>
      </c>
      <c r="C570" s="34" t="e">
        <f>SEARCH("AM",A570)</f>
        <v>#VALUE!</v>
      </c>
      <c r="D570" s="34">
        <f>IFERROR(B570,C570)</f>
        <v>9</v>
      </c>
      <c r="E570" s="34" t="str">
        <f>IFERROR(MID(A570,D570-5,1)," ")</f>
        <v xml:space="preserve"> </v>
      </c>
      <c r="F570" s="34" t="str">
        <f>MID(A570,IF(E570="1",D570-5,D570-4),IF(E570="1",7,6))</f>
        <v>6:35PM</v>
      </c>
      <c r="G570" s="34" t="str">
        <f>TRIM(SUBSTITUTE(A570,TEXT(M570,"h:mmAM/PM"),""))</f>
        <v>BOA 9-Nov</v>
      </c>
      <c r="H570" s="34" t="b">
        <f>OR(LEFT(G570,1)="Y",LEFT(G570,1)="B",LEFT(G570,1)="R")</f>
        <v>1</v>
      </c>
      <c r="I570" s="34" t="str">
        <f>IF(H570,LEFT(G570,FIND(" ",G570)-1),MID(G570,FIND(" ",G570)+1,9))</f>
        <v>BOA</v>
      </c>
      <c r="J570" s="34" t="str">
        <f>TRIM(SUBSTITUTE(G570,I570,""))</f>
        <v>9-Nov</v>
      </c>
      <c r="K570" s="34">
        <f>LEFT(J570,2-ISERROR(1*MID(J570,2,1)))*1</f>
        <v>9</v>
      </c>
      <c r="L570" s="34" t="str">
        <f>IF(LEN(I570)=3,I570,LEFT(I570,1)&amp;MID(I570,3,1)&amp;RIGHT(I570,1))</f>
        <v>BOA</v>
      </c>
      <c r="M570" s="42">
        <f>TIMEVALUE(SUBSTITUTE(SUBSTITUTE(F570,"P"," P"),"A"," A"))</f>
        <v>0.77430555555555547</v>
      </c>
      <c r="N570" s="34">
        <f t="shared" si="35"/>
        <v>23</v>
      </c>
      <c r="O570" s="34" t="str">
        <f t="shared" si="36"/>
        <v>BOA23</v>
      </c>
      <c r="P570" s="44">
        <f>INDEX(Workings!$R$14:$R$853,MATCH(O570,Workings!$U$14:$U$853,0))</f>
        <v>0.76666666666666683</v>
      </c>
      <c r="Q570" s="34">
        <f t="shared" si="37"/>
        <v>11</v>
      </c>
      <c r="S570"/>
    </row>
    <row r="571" spans="1:19" ht="15" x14ac:dyDescent="0.25">
      <c r="A571" s="34" t="s">
        <v>4064</v>
      </c>
      <c r="B571" s="34">
        <f>SEARCH("PM",A571)</f>
        <v>5</v>
      </c>
      <c r="C571" s="34" t="e">
        <f>SEARCH("AM",A571)</f>
        <v>#VALUE!</v>
      </c>
      <c r="D571" s="34">
        <f>IFERROR(B571,C571)</f>
        <v>5</v>
      </c>
      <c r="E571" s="34" t="str">
        <f>IFERROR(MID(A571,D571-5,1)," ")</f>
        <v xml:space="preserve"> </v>
      </c>
      <c r="F571" s="34" t="str">
        <f>MID(A571,IF(E571="1",D571-5,D571-4),IF(E571="1",7,6))</f>
        <v>6:38PM</v>
      </c>
      <c r="G571" s="34" t="str">
        <f>TRIM(SUBSTITUTE(A571,TEXT(M571,"h:mmAM/PM"),""))</f>
        <v>B:O:A 9/Nov</v>
      </c>
      <c r="H571" s="34" t="b">
        <f>OR(LEFT(G571,1)="Y",LEFT(G571,1)="B",LEFT(G571,1)="R")</f>
        <v>1</v>
      </c>
      <c r="I571" s="34" t="str">
        <f>IF(H571,LEFT(G571,FIND(" ",G571)-1),MID(G571,FIND(" ",G571)+1,9))</f>
        <v>B:O:A</v>
      </c>
      <c r="J571" s="34" t="str">
        <f>TRIM(SUBSTITUTE(G571,I571,""))</f>
        <v>9/Nov</v>
      </c>
      <c r="K571" s="34">
        <f>LEFT(J571,2-ISERROR(1*MID(J571,2,1)))*1</f>
        <v>9</v>
      </c>
      <c r="L571" s="34" t="str">
        <f>IF(LEN(I571)=3,I571,LEFT(I571,1)&amp;MID(I571,3,1)&amp;RIGHT(I571,1))</f>
        <v>BOA</v>
      </c>
      <c r="M571" s="42">
        <f>TIMEVALUE(SUBSTITUTE(SUBSTITUTE(F571,"P"," P"),"A"," A"))</f>
        <v>0.77638888888888891</v>
      </c>
      <c r="N571" s="34">
        <f t="shared" si="35"/>
        <v>24</v>
      </c>
      <c r="O571" s="34" t="str">
        <f t="shared" si="36"/>
        <v>BOA24</v>
      </c>
      <c r="P571" s="44">
        <f>INDEX(Workings!$R$14:$R$853,MATCH(O571,Workings!$U$14:$U$853,0))</f>
        <v>0.78055555555555567</v>
      </c>
      <c r="Q571" s="34">
        <f t="shared" si="37"/>
        <v>-6</v>
      </c>
      <c r="S571"/>
    </row>
    <row r="572" spans="1:19" ht="15" x14ac:dyDescent="0.25">
      <c r="A572" s="34" t="s">
        <v>3352</v>
      </c>
      <c r="B572" s="34">
        <f>SEARCH("PM",A572)</f>
        <v>17</v>
      </c>
      <c r="C572" s="34" t="e">
        <f>SEARCH("AM",A572)</f>
        <v>#VALUE!</v>
      </c>
      <c r="D572" s="34">
        <f>IFERROR(B572,C572)</f>
        <v>17</v>
      </c>
      <c r="E572" s="34" t="str">
        <f>IFERROR(MID(A572,D572-5,1)," ")</f>
        <v xml:space="preserve"> </v>
      </c>
      <c r="F572" s="34" t="str">
        <f>MID(A572,IF(E572="1",D572-5,D572-4),IF(E572="1",7,6))</f>
        <v>7:11PM</v>
      </c>
      <c r="G572" s="34" t="str">
        <f>TRIM(SUBSTITUTE(A572,TEXT(M572,"h:mmAM/PM"),""))</f>
        <v>B/O/A 9/Nov</v>
      </c>
      <c r="H572" s="34" t="b">
        <f>OR(LEFT(G572,1)="Y",LEFT(G572,1)="B",LEFT(G572,1)="R")</f>
        <v>1</v>
      </c>
      <c r="I572" s="34" t="str">
        <f>IF(H572,LEFT(G572,FIND(" ",G572)-1),MID(G572,FIND(" ",G572)+1,9))</f>
        <v>B/O/A</v>
      </c>
      <c r="J572" s="34" t="str">
        <f>TRIM(SUBSTITUTE(G572,I572,""))</f>
        <v>9/Nov</v>
      </c>
      <c r="K572" s="34">
        <f>LEFT(J572,2-ISERROR(1*MID(J572,2,1)))*1</f>
        <v>9</v>
      </c>
      <c r="L572" s="34" t="str">
        <f>IF(LEN(I572)=3,I572,LEFT(I572,1)&amp;MID(I572,3,1)&amp;RIGHT(I572,1))</f>
        <v>BOA</v>
      </c>
      <c r="M572" s="42">
        <f>TIMEVALUE(SUBSTITUTE(SUBSTITUTE(F572,"P"," P"),"A"," A"))</f>
        <v>0.7993055555555556</v>
      </c>
      <c r="N572" s="34">
        <f t="shared" si="35"/>
        <v>25</v>
      </c>
      <c r="O572" s="34" t="str">
        <f t="shared" si="36"/>
        <v>BOA25</v>
      </c>
      <c r="P572" s="44">
        <f>INDEX(Workings!$R$14:$R$853,MATCH(O572,Workings!$U$14:$U$853,0))</f>
        <v>0.79444444444444451</v>
      </c>
      <c r="Q572" s="34">
        <f t="shared" si="37"/>
        <v>7</v>
      </c>
      <c r="S572"/>
    </row>
    <row r="573" spans="1:19" ht="15" x14ac:dyDescent="0.25">
      <c r="A573" s="34" t="s">
        <v>2373</v>
      </c>
      <c r="B573" s="34">
        <f>SEARCH("PM",A573)</f>
        <v>9</v>
      </c>
      <c r="C573" s="34" t="e">
        <f>SEARCH("AM",A573)</f>
        <v>#VALUE!</v>
      </c>
      <c r="D573" s="34">
        <f>IFERROR(B573,C573)</f>
        <v>9</v>
      </c>
      <c r="E573" s="34" t="str">
        <f>IFERROR(MID(A573,D573-5,1)," ")</f>
        <v xml:space="preserve"> </v>
      </c>
      <c r="F573" s="34" t="str">
        <f>MID(A573,IF(E573="1",D573-5,D573-4),IF(E573="1",7,6))</f>
        <v>7:31PM</v>
      </c>
      <c r="G573" s="34" t="str">
        <f>TRIM(SUBSTITUTE(A573,TEXT(M573,"h:mmAM/PM"),""))</f>
        <v>BOA 9/Nov</v>
      </c>
      <c r="H573" s="34" t="b">
        <f>OR(LEFT(G573,1)="Y",LEFT(G573,1)="B",LEFT(G573,1)="R")</f>
        <v>1</v>
      </c>
      <c r="I573" s="34" t="str">
        <f>IF(H573,LEFT(G573,FIND(" ",G573)-1),MID(G573,FIND(" ",G573)+1,9))</f>
        <v>BOA</v>
      </c>
      <c r="J573" s="34" t="str">
        <f>TRIM(SUBSTITUTE(G573,I573,""))</f>
        <v>9/Nov</v>
      </c>
      <c r="K573" s="34">
        <f>LEFT(J573,2-ISERROR(1*MID(J573,2,1)))*1</f>
        <v>9</v>
      </c>
      <c r="L573" s="34" t="str">
        <f>IF(LEN(I573)=3,I573,LEFT(I573,1)&amp;MID(I573,3,1)&amp;RIGHT(I573,1))</f>
        <v>BOA</v>
      </c>
      <c r="M573" s="42">
        <f>TIMEVALUE(SUBSTITUTE(SUBSTITUTE(F573,"P"," P"),"A"," A"))</f>
        <v>0.81319444444444444</v>
      </c>
      <c r="N573" s="34">
        <f t="shared" si="35"/>
        <v>26</v>
      </c>
      <c r="O573" s="34" t="str">
        <f t="shared" si="36"/>
        <v>BOA26</v>
      </c>
      <c r="P573" s="44">
        <f>INDEX(Workings!$R$14:$R$853,MATCH(O573,Workings!$U$14:$U$853,0))</f>
        <v>0.80833333333333335</v>
      </c>
      <c r="Q573" s="34">
        <f t="shared" si="37"/>
        <v>7</v>
      </c>
      <c r="S573"/>
    </row>
    <row r="574" spans="1:19" ht="15" x14ac:dyDescent="0.25">
      <c r="A574" s="34" t="s">
        <v>1215</v>
      </c>
      <c r="B574" s="34">
        <f>SEARCH("PM",A574)</f>
        <v>5</v>
      </c>
      <c r="C574" s="34" t="e">
        <f>SEARCH("AM",A574)</f>
        <v>#VALUE!</v>
      </c>
      <c r="D574" s="34">
        <f>IFERROR(B574,C574)</f>
        <v>5</v>
      </c>
      <c r="E574" s="34" t="str">
        <f>IFERROR(MID(A574,D574-5,1)," ")</f>
        <v xml:space="preserve"> </v>
      </c>
      <c r="F574" s="34" t="str">
        <f>MID(A574,IF(E574="1",D574-5,D574-4),IF(E574="1",7,6))</f>
        <v>8:38PM</v>
      </c>
      <c r="G574" s="34" t="str">
        <f>TRIM(SUBSTITUTE(A574,TEXT(M574,"h:mmAM/PM"),""))</f>
        <v>B/O/A 9-Nov</v>
      </c>
      <c r="H574" s="34" t="b">
        <f>OR(LEFT(G574,1)="Y",LEFT(G574,1)="B",LEFT(G574,1)="R")</f>
        <v>1</v>
      </c>
      <c r="I574" s="34" t="str">
        <f>IF(H574,LEFT(G574,FIND(" ",G574)-1),MID(G574,FIND(" ",G574)+1,9))</f>
        <v>B/O/A</v>
      </c>
      <c r="J574" s="34" t="str">
        <f>TRIM(SUBSTITUTE(G574,I574,""))</f>
        <v>9-Nov</v>
      </c>
      <c r="K574" s="34">
        <f>LEFT(J574,2-ISERROR(1*MID(J574,2,1)))*1</f>
        <v>9</v>
      </c>
      <c r="L574" s="34" t="str">
        <f>IF(LEN(I574)=3,I574,LEFT(I574,1)&amp;MID(I574,3,1)&amp;RIGHT(I574,1))</f>
        <v>BOA</v>
      </c>
      <c r="M574" s="42">
        <f>TIMEVALUE(SUBSTITUTE(SUBSTITUTE(F574,"P"," P"),"A"," A"))</f>
        <v>0.85972222222222217</v>
      </c>
      <c r="N574" s="34">
        <f t="shared" si="35"/>
        <v>27</v>
      </c>
      <c r="O574" s="34" t="str">
        <f t="shared" si="36"/>
        <v>BOA27</v>
      </c>
      <c r="P574" s="44">
        <f>INDEX(Workings!$R$14:$R$853,MATCH(O574,Workings!$U$14:$U$853,0))</f>
        <v>0.85</v>
      </c>
      <c r="Q574" s="34">
        <f t="shared" si="37"/>
        <v>14</v>
      </c>
      <c r="S574"/>
    </row>
    <row r="575" spans="1:19" ht="15" x14ac:dyDescent="0.25">
      <c r="A575" s="34" t="s">
        <v>906</v>
      </c>
      <c r="B575" s="34">
        <f>SEARCH("PM",A575)</f>
        <v>5</v>
      </c>
      <c r="C575" s="34" t="e">
        <f>SEARCH("AM",A575)</f>
        <v>#VALUE!</v>
      </c>
      <c r="D575" s="34">
        <f>IFERROR(B575,C575)</f>
        <v>5</v>
      </c>
      <c r="E575" s="34" t="str">
        <f>IFERROR(MID(A575,D575-5,1)," ")</f>
        <v xml:space="preserve"> </v>
      </c>
      <c r="F575" s="34" t="str">
        <f>MID(A575,IF(E575="1",D575-5,D575-4),IF(E575="1",7,6))</f>
        <v>9:35PM</v>
      </c>
      <c r="G575" s="34" t="str">
        <f>TRIM(SUBSTITUTE(A575,TEXT(M575,"h:mmAM/PM"),""))</f>
        <v>BOA 9-Nov</v>
      </c>
      <c r="H575" s="34" t="b">
        <f>OR(LEFT(G575,1)="Y",LEFT(G575,1)="B",LEFT(G575,1)="R")</f>
        <v>1</v>
      </c>
      <c r="I575" s="34" t="str">
        <f>IF(H575,LEFT(G575,FIND(" ",G575)-1),MID(G575,FIND(" ",G575)+1,9))</f>
        <v>BOA</v>
      </c>
      <c r="J575" s="34" t="str">
        <f>TRIM(SUBSTITUTE(G575,I575,""))</f>
        <v>9-Nov</v>
      </c>
      <c r="K575" s="34">
        <f>LEFT(J575,2-ISERROR(1*MID(J575,2,1)))*1</f>
        <v>9</v>
      </c>
      <c r="L575" s="34" t="str">
        <f>IF(LEN(I575)=3,I575,LEFT(I575,1)&amp;MID(I575,3,1)&amp;RIGHT(I575,1))</f>
        <v>BOA</v>
      </c>
      <c r="M575" s="42">
        <f>TIMEVALUE(SUBSTITUTE(SUBSTITUTE(F575,"P"," P"),"A"," A"))</f>
        <v>0.89930555555555547</v>
      </c>
      <c r="N575" s="34">
        <f t="shared" si="35"/>
        <v>28</v>
      </c>
      <c r="O575" s="34" t="str">
        <f t="shared" si="36"/>
        <v>BOA28</v>
      </c>
      <c r="P575" s="44">
        <f>INDEX(Workings!$R$14:$R$853,MATCH(O575,Workings!$U$14:$U$853,0))</f>
        <v>0.89166666666666661</v>
      </c>
      <c r="Q575" s="34">
        <f t="shared" si="37"/>
        <v>11</v>
      </c>
      <c r="S575"/>
    </row>
    <row r="576" spans="1:19" ht="15" x14ac:dyDescent="0.25">
      <c r="A576" s="34" t="s">
        <v>4180</v>
      </c>
      <c r="B576" s="34">
        <f>SEARCH("PM",A576)</f>
        <v>12</v>
      </c>
      <c r="C576" s="34" t="e">
        <f>SEARCH("AM",A576)</f>
        <v>#VALUE!</v>
      </c>
      <c r="D576" s="34">
        <f>IFERROR(B576,C576)</f>
        <v>12</v>
      </c>
      <c r="E576" s="34" t="str">
        <f>IFERROR(MID(A576,D576-5,1)," ")</f>
        <v>1</v>
      </c>
      <c r="F576" s="34" t="str">
        <f>MID(A576,IF(E576="1",D576-5,D576-4),IF(E576="1",7,6))</f>
        <v>10:28PM</v>
      </c>
      <c r="G576" s="34" t="str">
        <f>TRIM(SUBSTITUTE(A576,TEXT(M576,"h:mmAM/PM"),""))</f>
        <v>B-O-A 9/Nov</v>
      </c>
      <c r="H576" s="34" t="b">
        <f>OR(LEFT(G576,1)="Y",LEFT(G576,1)="B",LEFT(G576,1)="R")</f>
        <v>1</v>
      </c>
      <c r="I576" s="34" t="str">
        <f>IF(H576,LEFT(G576,FIND(" ",G576)-1),MID(G576,FIND(" ",G576)+1,9))</f>
        <v>B-O-A</v>
      </c>
      <c r="J576" s="34" t="str">
        <f>TRIM(SUBSTITUTE(G576,I576,""))</f>
        <v>9/Nov</v>
      </c>
      <c r="K576" s="34">
        <f>LEFT(J576,2-ISERROR(1*MID(J576,2,1)))*1</f>
        <v>9</v>
      </c>
      <c r="L576" s="34" t="str">
        <f>IF(LEN(I576)=3,I576,LEFT(I576,1)&amp;MID(I576,3,1)&amp;RIGHT(I576,1))</f>
        <v>BOA</v>
      </c>
      <c r="M576" s="42">
        <f>TIMEVALUE(SUBSTITUTE(SUBSTITUTE(F576,"P"," P"),"A"," A"))</f>
        <v>0.93611111111111101</v>
      </c>
      <c r="N576" s="34">
        <f t="shared" si="35"/>
        <v>29</v>
      </c>
      <c r="O576" s="34" t="str">
        <f t="shared" si="36"/>
        <v>BOA29</v>
      </c>
      <c r="P576" s="44">
        <f>INDEX(Workings!$R$14:$R$853,MATCH(O576,Workings!$U$14:$U$853,0))</f>
        <v>0.93333333333333324</v>
      </c>
      <c r="Q576" s="34">
        <f t="shared" si="37"/>
        <v>4</v>
      </c>
      <c r="S576"/>
    </row>
    <row r="577" spans="1:19" ht="15" x14ac:dyDescent="0.25">
      <c r="A577" s="34" t="s">
        <v>1962</v>
      </c>
      <c r="B577" s="34">
        <f>SEARCH("PM",A577)</f>
        <v>18</v>
      </c>
      <c r="C577" s="34" t="e">
        <f>SEARCH("AM",A577)</f>
        <v>#VALUE!</v>
      </c>
      <c r="D577" s="34">
        <f>IFERROR(B577,C577)</f>
        <v>18</v>
      </c>
      <c r="E577" s="34" t="str">
        <f>IFERROR(MID(A577,D577-5,1)," ")</f>
        <v>1</v>
      </c>
      <c r="F577" s="34" t="str">
        <f>MID(A577,IF(E577="1",D577-5,D577-4),IF(E577="1",7,6))</f>
        <v>11:29PM</v>
      </c>
      <c r="G577" s="34" t="str">
        <f>TRIM(SUBSTITUTE(A577,TEXT(M577,"h:mmAM/PM"),""))</f>
        <v>B-O-A 9/Nov</v>
      </c>
      <c r="H577" s="34" t="b">
        <f>OR(LEFT(G577,1)="Y",LEFT(G577,1)="B",LEFT(G577,1)="R")</f>
        <v>1</v>
      </c>
      <c r="I577" s="34" t="str">
        <f>IF(H577,LEFT(G577,FIND(" ",G577)-1),MID(G577,FIND(" ",G577)+1,9))</f>
        <v>B-O-A</v>
      </c>
      <c r="J577" s="34" t="str">
        <f>TRIM(SUBSTITUTE(G577,I577,""))</f>
        <v>9/Nov</v>
      </c>
      <c r="K577" s="34">
        <f>LEFT(J577,2-ISERROR(1*MID(J577,2,1)))*1</f>
        <v>9</v>
      </c>
      <c r="L577" s="34" t="str">
        <f>IF(LEN(I577)=3,I577,LEFT(I577,1)&amp;MID(I577,3,1)&amp;RIGHT(I577,1))</f>
        <v>BOA</v>
      </c>
      <c r="M577" s="42">
        <f>TIMEVALUE(SUBSTITUTE(SUBSTITUTE(F577,"P"," P"),"A"," A"))</f>
        <v>0.9784722222222223</v>
      </c>
      <c r="N577" s="34">
        <f t="shared" si="35"/>
        <v>30</v>
      </c>
      <c r="O577" s="34" t="str">
        <f t="shared" si="36"/>
        <v>BOA30</v>
      </c>
      <c r="P577" s="44">
        <f>INDEX(Workings!$R$14:$R$853,MATCH(O577,Workings!$U$14:$U$853,0))</f>
        <v>0.97499999999999987</v>
      </c>
      <c r="Q577" s="34">
        <f t="shared" si="37"/>
        <v>5</v>
      </c>
      <c r="S577"/>
    </row>
    <row r="578" spans="1:19" ht="15" x14ac:dyDescent="0.25">
      <c r="A578" s="34" t="s">
        <v>2765</v>
      </c>
      <c r="B578" s="34" t="e">
        <f>SEARCH("PM",A578)</f>
        <v>#VALUE!</v>
      </c>
      <c r="C578" s="34">
        <f>SEARCH("AM",A578)</f>
        <v>18</v>
      </c>
      <c r="D578" s="34">
        <f>IFERROR(B578,C578)</f>
        <v>18</v>
      </c>
      <c r="E578" s="34" t="str">
        <f>IFERROR(MID(A578,D578-5,1)," ")</f>
        <v xml:space="preserve"> </v>
      </c>
      <c r="F578" s="34" t="str">
        <f>MID(A578,IF(E578="1",D578-5,D578-4),IF(E578="1",7,6))</f>
        <v>7:31AM</v>
      </c>
      <c r="G578" s="34" t="str">
        <f>TRIM(SUBSTITUTE(A578,TEXT(M578,"h:mmAM/PM"),""))</f>
        <v>10/Nov B:O:A</v>
      </c>
      <c r="H578" s="34" t="b">
        <f>OR(LEFT(G578,1)="Y",LEFT(G578,1)="B",LEFT(G578,1)="R")</f>
        <v>0</v>
      </c>
      <c r="I578" s="34" t="str">
        <f>IF(H578,LEFT(G578,FIND(" ",G578)-1),MID(G578,FIND(" ",G578)+1,9))</f>
        <v>B:O:A</v>
      </c>
      <c r="J578" s="34" t="str">
        <f>TRIM(SUBSTITUTE(G578,I578,""))</f>
        <v>10/Nov</v>
      </c>
      <c r="K578" s="34">
        <f>LEFT(J578,2-ISERROR(1*MID(J578,2,1)))*1</f>
        <v>10</v>
      </c>
      <c r="L578" s="34" t="str">
        <f>IF(LEN(I578)=3,I578,LEFT(I578,1)&amp;MID(I578,3,1)&amp;RIGHT(I578,1))</f>
        <v>BOA</v>
      </c>
      <c r="M578" s="42">
        <f>TIMEVALUE(SUBSTITUTE(SUBSTITUTE(F578,"P"," P"),"A"," A"))</f>
        <v>0.31319444444444444</v>
      </c>
      <c r="N578" s="34">
        <f t="shared" si="35"/>
        <v>1</v>
      </c>
      <c r="O578" s="34" t="str">
        <f t="shared" si="36"/>
        <v>BOA1</v>
      </c>
      <c r="P578" s="44">
        <f>INDEX(Workings!$R$14:$R$853,MATCH(O578,Workings!$U$14:$U$853,0))</f>
        <v>0.30833333333333335</v>
      </c>
      <c r="Q578" s="34">
        <f t="shared" si="37"/>
        <v>7</v>
      </c>
      <c r="S578"/>
    </row>
    <row r="579" spans="1:19" ht="15" x14ac:dyDescent="0.25">
      <c r="A579" s="34" t="s">
        <v>4134</v>
      </c>
      <c r="B579" s="34" t="e">
        <f>SEARCH("PM",A579)</f>
        <v>#VALUE!</v>
      </c>
      <c r="C579" s="34">
        <f>SEARCH("AM",A579)</f>
        <v>5</v>
      </c>
      <c r="D579" s="34">
        <f>IFERROR(B579,C579)</f>
        <v>5</v>
      </c>
      <c r="E579" s="34" t="str">
        <f>IFERROR(MID(A579,D579-5,1)," ")</f>
        <v xml:space="preserve"> </v>
      </c>
      <c r="F579" s="34" t="str">
        <f>MID(A579,IF(E579="1",D579-5,D579-4),IF(E579="1",7,6))</f>
        <v>8:03AM</v>
      </c>
      <c r="G579" s="34" t="str">
        <f>TRIM(SUBSTITUTE(A579,TEXT(M579,"h:mmAM/PM"),""))</f>
        <v>10/Nov B-O-A</v>
      </c>
      <c r="H579" s="34" t="b">
        <f>OR(LEFT(G579,1)="Y",LEFT(G579,1)="B",LEFT(G579,1)="R")</f>
        <v>0</v>
      </c>
      <c r="I579" s="34" t="str">
        <f>IF(H579,LEFT(G579,FIND(" ",G579)-1),MID(G579,FIND(" ",G579)+1,9))</f>
        <v>B-O-A</v>
      </c>
      <c r="J579" s="34" t="str">
        <f>TRIM(SUBSTITUTE(G579,I579,""))</f>
        <v>10/Nov</v>
      </c>
      <c r="K579" s="34">
        <f>LEFT(J579,2-ISERROR(1*MID(J579,2,1)))*1</f>
        <v>10</v>
      </c>
      <c r="L579" s="34" t="str">
        <f>IF(LEN(I579)=3,I579,LEFT(I579,1)&amp;MID(I579,3,1)&amp;RIGHT(I579,1))</f>
        <v>BOA</v>
      </c>
      <c r="M579" s="42">
        <f>TIMEVALUE(SUBSTITUTE(SUBSTITUTE(F579,"P"," P"),"A"," A"))</f>
        <v>0.3354166666666667</v>
      </c>
      <c r="N579" s="34">
        <f t="shared" si="35"/>
        <v>2</v>
      </c>
      <c r="O579" s="34" t="str">
        <f t="shared" si="36"/>
        <v>BOA2</v>
      </c>
      <c r="P579" s="44">
        <f>INDEX(Workings!$R$14:$R$853,MATCH(O579,Workings!$U$14:$U$853,0))</f>
        <v>0.33611111111111114</v>
      </c>
      <c r="Q579" s="34">
        <f t="shared" si="37"/>
        <v>-1</v>
      </c>
      <c r="S579"/>
    </row>
    <row r="580" spans="1:19" ht="15" x14ac:dyDescent="0.25">
      <c r="A580" s="34" t="s">
        <v>3428</v>
      </c>
      <c r="B580" s="34" t="e">
        <f>SEARCH("PM",A580)</f>
        <v>#VALUE!</v>
      </c>
      <c r="C580" s="34">
        <f>SEARCH("AM",A580)</f>
        <v>18</v>
      </c>
      <c r="D580" s="34">
        <f>IFERROR(B580,C580)</f>
        <v>18</v>
      </c>
      <c r="E580" s="34" t="str">
        <f>IFERROR(MID(A580,D580-5,1)," ")</f>
        <v xml:space="preserve"> </v>
      </c>
      <c r="F580" s="34" t="str">
        <f>MID(A580,IF(E580="1",D580-5,D580-4),IF(E580="1",7,6))</f>
        <v>8:48AM</v>
      </c>
      <c r="G580" s="34" t="str">
        <f>TRIM(SUBSTITUTE(A580,TEXT(M580,"h:mmAM/PM"),""))</f>
        <v>B:O:A 10-Nov</v>
      </c>
      <c r="H580" s="34" t="b">
        <f>OR(LEFT(G580,1)="Y",LEFT(G580,1)="B",LEFT(G580,1)="R")</f>
        <v>1</v>
      </c>
      <c r="I580" s="34" t="str">
        <f>IF(H580,LEFT(G580,FIND(" ",G580)-1),MID(G580,FIND(" ",G580)+1,9))</f>
        <v>B:O:A</v>
      </c>
      <c r="J580" s="34" t="str">
        <f>TRIM(SUBSTITUTE(G580,I580,""))</f>
        <v>10-Nov</v>
      </c>
      <c r="K580" s="34">
        <f>LEFT(J580,2-ISERROR(1*MID(J580,2,1)))*1</f>
        <v>10</v>
      </c>
      <c r="L580" s="34" t="str">
        <f>IF(LEN(I580)=3,I580,LEFT(I580,1)&amp;MID(I580,3,1)&amp;RIGHT(I580,1))</f>
        <v>BOA</v>
      </c>
      <c r="M580" s="42">
        <f>TIMEVALUE(SUBSTITUTE(SUBSTITUTE(F580,"P"," P"),"A"," A"))</f>
        <v>0.3666666666666667</v>
      </c>
      <c r="N580" s="34">
        <f t="shared" si="35"/>
        <v>3</v>
      </c>
      <c r="O580" s="34" t="str">
        <f t="shared" si="36"/>
        <v>BOA3</v>
      </c>
      <c r="P580" s="44">
        <f>INDEX(Workings!$R$14:$R$853,MATCH(O580,Workings!$U$14:$U$853,0))</f>
        <v>0.36388888888888893</v>
      </c>
      <c r="Q580" s="34">
        <f t="shared" si="37"/>
        <v>4</v>
      </c>
      <c r="S580"/>
    </row>
    <row r="581" spans="1:19" ht="15" x14ac:dyDescent="0.25">
      <c r="A581" s="34" t="s">
        <v>593</v>
      </c>
      <c r="B581" s="34" t="e">
        <f>SEARCH("PM",A581)</f>
        <v>#VALUE!</v>
      </c>
      <c r="C581" s="34">
        <f>SEARCH("AM",A581)</f>
        <v>18</v>
      </c>
      <c r="D581" s="34">
        <f>IFERROR(B581,C581)</f>
        <v>18</v>
      </c>
      <c r="E581" s="34" t="str">
        <f>IFERROR(MID(A581,D581-5,1)," ")</f>
        <v xml:space="preserve"> </v>
      </c>
      <c r="F581" s="34" t="str">
        <f>MID(A581,IF(E581="1",D581-5,D581-4),IF(E581="1",7,6))</f>
        <v>9:38AM</v>
      </c>
      <c r="G581" s="34" t="str">
        <f>TRIM(SUBSTITUTE(A581,TEXT(M581,"h:mmAM/PM"),""))</f>
        <v>10-Nov B-O-A</v>
      </c>
      <c r="H581" s="34" t="b">
        <f>OR(LEFT(G581,1)="Y",LEFT(G581,1)="B",LEFT(G581,1)="R")</f>
        <v>0</v>
      </c>
      <c r="I581" s="34" t="str">
        <f>IF(H581,LEFT(G581,FIND(" ",G581)-1),MID(G581,FIND(" ",G581)+1,9))</f>
        <v>B-O-A</v>
      </c>
      <c r="J581" s="34" t="str">
        <f>TRIM(SUBSTITUTE(G581,I581,""))</f>
        <v>10-Nov</v>
      </c>
      <c r="K581" s="34">
        <f>LEFT(J581,2-ISERROR(1*MID(J581,2,1)))*1</f>
        <v>10</v>
      </c>
      <c r="L581" s="34" t="str">
        <f>IF(LEN(I581)=3,I581,LEFT(I581,1)&amp;MID(I581,3,1)&amp;RIGHT(I581,1))</f>
        <v>BOA</v>
      </c>
      <c r="M581" s="42">
        <f>TIMEVALUE(SUBSTITUTE(SUBSTITUTE(F581,"P"," P"),"A"," A"))</f>
        <v>0.40138888888888885</v>
      </c>
      <c r="N581" s="34">
        <f t="shared" si="35"/>
        <v>4</v>
      </c>
      <c r="O581" s="34" t="str">
        <f t="shared" si="36"/>
        <v>BOA4</v>
      </c>
      <c r="P581" s="44">
        <f>INDEX(Workings!$R$14:$R$853,MATCH(O581,Workings!$U$14:$U$853,0))</f>
        <v>0.39166666666666672</v>
      </c>
      <c r="Q581" s="34">
        <f t="shared" si="37"/>
        <v>14</v>
      </c>
      <c r="S581"/>
    </row>
    <row r="582" spans="1:19" ht="15" x14ac:dyDescent="0.25">
      <c r="A582" s="34" t="s">
        <v>151</v>
      </c>
      <c r="B582" s="34" t="e">
        <f>SEARCH("PM",A582)</f>
        <v>#VALUE!</v>
      </c>
      <c r="C582" s="34">
        <f>SEARCH("AM",A582)</f>
        <v>9</v>
      </c>
      <c r="D582" s="34">
        <f>IFERROR(B582,C582)</f>
        <v>9</v>
      </c>
      <c r="E582" s="34" t="str">
        <f>IFERROR(MID(A582,D582-5,1)," ")</f>
        <v xml:space="preserve"> </v>
      </c>
      <c r="F582" s="34" t="str">
        <f>MID(A582,IF(E582="1",D582-5,D582-4),IF(E582="1",7,6))</f>
        <v>9:58AM</v>
      </c>
      <c r="G582" s="34" t="str">
        <f>TRIM(SUBSTITUTE(A582,TEXT(M582,"h:mmAM/PM"),""))</f>
        <v>BOA 10-Nov</v>
      </c>
      <c r="H582" s="34" t="b">
        <f>OR(LEFT(G582,1)="Y",LEFT(G582,1)="B",LEFT(G582,1)="R")</f>
        <v>1</v>
      </c>
      <c r="I582" s="34" t="str">
        <f>IF(H582,LEFT(G582,FIND(" ",G582)-1),MID(G582,FIND(" ",G582)+1,9))</f>
        <v>BOA</v>
      </c>
      <c r="J582" s="34" t="str">
        <f>TRIM(SUBSTITUTE(G582,I582,""))</f>
        <v>10-Nov</v>
      </c>
      <c r="K582" s="34">
        <f>LEFT(J582,2-ISERROR(1*MID(J582,2,1)))*1</f>
        <v>10</v>
      </c>
      <c r="L582" s="34" t="str">
        <f>IF(LEN(I582)=3,I582,LEFT(I582,1)&amp;MID(I582,3,1)&amp;RIGHT(I582,1))</f>
        <v>BOA</v>
      </c>
      <c r="M582" s="42">
        <f>TIMEVALUE(SUBSTITUTE(SUBSTITUTE(F582,"P"," P"),"A"," A"))</f>
        <v>0.4152777777777778</v>
      </c>
      <c r="N582" s="34">
        <f t="shared" si="35"/>
        <v>5</v>
      </c>
      <c r="O582" s="34" t="str">
        <f t="shared" si="36"/>
        <v>BOA5</v>
      </c>
      <c r="P582" s="44">
        <f>INDEX(Workings!$R$14:$R$853,MATCH(O582,Workings!$U$14:$U$853,0))</f>
        <v>0.41250000000000003</v>
      </c>
      <c r="Q582" s="34">
        <f t="shared" si="37"/>
        <v>4</v>
      </c>
      <c r="S582"/>
    </row>
    <row r="583" spans="1:19" ht="15" x14ac:dyDescent="0.25">
      <c r="A583" s="34" t="s">
        <v>1619</v>
      </c>
      <c r="B583" s="34" t="e">
        <f>SEARCH("PM",A583)</f>
        <v>#VALUE!</v>
      </c>
      <c r="C583" s="34">
        <f>SEARCH("AM",A583)</f>
        <v>19</v>
      </c>
      <c r="D583" s="34">
        <f>IFERROR(B583,C583)</f>
        <v>19</v>
      </c>
      <c r="E583" s="34" t="str">
        <f>IFERROR(MID(A583,D583-5,1)," ")</f>
        <v>1</v>
      </c>
      <c r="F583" s="34" t="str">
        <f>MID(A583,IF(E583="1",D583-5,D583-4),IF(E583="1",7,6))</f>
        <v>10:32AM</v>
      </c>
      <c r="G583" s="34" t="str">
        <f>TRIM(SUBSTITUTE(A583,TEXT(M583,"h:mmAM/PM"),""))</f>
        <v>B-O-A 10/Nov</v>
      </c>
      <c r="H583" s="34" t="b">
        <f>OR(LEFT(G583,1)="Y",LEFT(G583,1)="B",LEFT(G583,1)="R")</f>
        <v>1</v>
      </c>
      <c r="I583" s="34" t="str">
        <f>IF(H583,LEFT(G583,FIND(" ",G583)-1),MID(G583,FIND(" ",G583)+1,9))</f>
        <v>B-O-A</v>
      </c>
      <c r="J583" s="34" t="str">
        <f>TRIM(SUBSTITUTE(G583,I583,""))</f>
        <v>10/Nov</v>
      </c>
      <c r="K583" s="34">
        <f>LEFT(J583,2-ISERROR(1*MID(J583,2,1)))*1</f>
        <v>10</v>
      </c>
      <c r="L583" s="34" t="str">
        <f>IF(LEN(I583)=3,I583,LEFT(I583,1)&amp;MID(I583,3,1)&amp;RIGHT(I583,1))</f>
        <v>BOA</v>
      </c>
      <c r="M583" s="42">
        <f>TIMEVALUE(SUBSTITUTE(SUBSTITUTE(F583,"P"," P"),"A"," A"))</f>
        <v>0.43888888888888888</v>
      </c>
      <c r="N583" s="34">
        <f t="shared" si="35"/>
        <v>6</v>
      </c>
      <c r="O583" s="34" t="str">
        <f t="shared" si="36"/>
        <v>BOA6</v>
      </c>
      <c r="P583" s="44">
        <f>INDEX(Workings!$R$14:$R$853,MATCH(O583,Workings!$U$14:$U$853,0))</f>
        <v>0.43333333333333335</v>
      </c>
      <c r="Q583" s="34">
        <f t="shared" si="37"/>
        <v>8</v>
      </c>
      <c r="S583"/>
    </row>
    <row r="584" spans="1:19" ht="15" x14ac:dyDescent="0.25">
      <c r="A584" s="34" t="s">
        <v>3735</v>
      </c>
      <c r="B584" s="34" t="e">
        <f>SEARCH("PM",A584)</f>
        <v>#VALUE!</v>
      </c>
      <c r="C584" s="34">
        <f>SEARCH("AM",A584)</f>
        <v>19</v>
      </c>
      <c r="D584" s="34">
        <f>IFERROR(B584,C584)</f>
        <v>19</v>
      </c>
      <c r="E584" s="34" t="str">
        <f>IFERROR(MID(A584,D584-5,1)," ")</f>
        <v>1</v>
      </c>
      <c r="F584" s="34" t="str">
        <f>MID(A584,IF(E584="1",D584-5,D584-4),IF(E584="1",7,6))</f>
        <v>10:58AM</v>
      </c>
      <c r="G584" s="34" t="str">
        <f>TRIM(SUBSTITUTE(A584,TEXT(M584,"h:mmAM/PM"),""))</f>
        <v>B/O/A 10-Nov</v>
      </c>
      <c r="H584" s="34" t="b">
        <f>OR(LEFT(G584,1)="Y",LEFT(G584,1)="B",LEFT(G584,1)="R")</f>
        <v>1</v>
      </c>
      <c r="I584" s="34" t="str">
        <f>IF(H584,LEFT(G584,FIND(" ",G584)-1),MID(G584,FIND(" ",G584)+1,9))</f>
        <v>B/O/A</v>
      </c>
      <c r="J584" s="34" t="str">
        <f>TRIM(SUBSTITUTE(G584,I584,""))</f>
        <v>10-Nov</v>
      </c>
      <c r="K584" s="34">
        <f>LEFT(J584,2-ISERROR(1*MID(J584,2,1)))*1</f>
        <v>10</v>
      </c>
      <c r="L584" s="34" t="str">
        <f>IF(LEN(I584)=3,I584,LEFT(I584,1)&amp;MID(I584,3,1)&amp;RIGHT(I584,1))</f>
        <v>BOA</v>
      </c>
      <c r="M584" s="42">
        <f>TIMEVALUE(SUBSTITUTE(SUBSTITUTE(F584,"P"," P"),"A"," A"))</f>
        <v>0.45694444444444443</v>
      </c>
      <c r="N584" s="34">
        <f t="shared" si="35"/>
        <v>7</v>
      </c>
      <c r="O584" s="34" t="str">
        <f t="shared" si="36"/>
        <v>BOA7</v>
      </c>
      <c r="P584" s="44">
        <f>INDEX(Workings!$R$14:$R$853,MATCH(O584,Workings!$U$14:$U$853,0))</f>
        <v>0.45416666666666666</v>
      </c>
      <c r="Q584" s="34">
        <f t="shared" si="37"/>
        <v>4</v>
      </c>
      <c r="S584"/>
    </row>
    <row r="585" spans="1:19" ht="15" x14ac:dyDescent="0.25">
      <c r="A585" s="34" t="s">
        <v>1007</v>
      </c>
      <c r="B585" s="34" t="e">
        <f>SEARCH("PM",A585)</f>
        <v>#VALUE!</v>
      </c>
      <c r="C585" s="34">
        <f>SEARCH("AM",A585)</f>
        <v>19</v>
      </c>
      <c r="D585" s="34">
        <f>IFERROR(B585,C585)</f>
        <v>19</v>
      </c>
      <c r="E585" s="34" t="str">
        <f>IFERROR(MID(A585,D585-5,1)," ")</f>
        <v>1</v>
      </c>
      <c r="F585" s="34" t="str">
        <f>MID(A585,IF(E585="1",D585-5,D585-4),IF(E585="1",7,6))</f>
        <v>11:25AM</v>
      </c>
      <c r="G585" s="34" t="str">
        <f>TRIM(SUBSTITUTE(A585,TEXT(M585,"h:mmAM/PM"),""))</f>
        <v>B:O:A 10/Nov</v>
      </c>
      <c r="H585" s="34" t="b">
        <f>OR(LEFT(G585,1)="Y",LEFT(G585,1)="B",LEFT(G585,1)="R")</f>
        <v>1</v>
      </c>
      <c r="I585" s="34" t="str">
        <f>IF(H585,LEFT(G585,FIND(" ",G585)-1),MID(G585,FIND(" ",G585)+1,9))</f>
        <v>B:O:A</v>
      </c>
      <c r="J585" s="34" t="str">
        <f>TRIM(SUBSTITUTE(G585,I585,""))</f>
        <v>10/Nov</v>
      </c>
      <c r="K585" s="34">
        <f>LEFT(J585,2-ISERROR(1*MID(J585,2,1)))*1</f>
        <v>10</v>
      </c>
      <c r="L585" s="34" t="str">
        <f>IF(LEN(I585)=3,I585,LEFT(I585,1)&amp;MID(I585,3,1)&amp;RIGHT(I585,1))</f>
        <v>BOA</v>
      </c>
      <c r="M585" s="42">
        <f>TIMEVALUE(SUBSTITUTE(SUBSTITUTE(F585,"P"," P"),"A"," A"))</f>
        <v>0.47569444444444442</v>
      </c>
      <c r="N585" s="34">
        <f t="shared" ref="N585:N648" si="38">1+(L585=L584)*(K585=K584)*N584</f>
        <v>8</v>
      </c>
      <c r="O585" s="34" t="str">
        <f t="shared" ref="O585:O648" si="39">L585&amp;N585</f>
        <v>BOA8</v>
      </c>
      <c r="P585" s="44">
        <f>INDEX(Workings!$R$14:$R$853,MATCH(O585,Workings!$U$14:$U$853,0))</f>
        <v>0.47499999999999998</v>
      </c>
      <c r="Q585" s="34">
        <f t="shared" ref="Q585:Q648" si="40">ROUND((M585-P585)*60*24,5)</f>
        <v>1</v>
      </c>
      <c r="S585"/>
    </row>
    <row r="586" spans="1:19" ht="15" x14ac:dyDescent="0.25">
      <c r="A586" s="34" t="s">
        <v>877</v>
      </c>
      <c r="B586" s="34" t="e">
        <f>SEARCH("PM",A586)</f>
        <v>#VALUE!</v>
      </c>
      <c r="C586" s="34">
        <f>SEARCH("AM",A586)</f>
        <v>19</v>
      </c>
      <c r="D586" s="34">
        <f>IFERROR(B586,C586)</f>
        <v>19</v>
      </c>
      <c r="E586" s="34" t="str">
        <f>IFERROR(MID(A586,D586-5,1)," ")</f>
        <v>1</v>
      </c>
      <c r="F586" s="34" t="str">
        <f>MID(A586,IF(E586="1",D586-5,D586-4),IF(E586="1",7,6))</f>
        <v>11:54AM</v>
      </c>
      <c r="G586" s="34" t="str">
        <f>TRIM(SUBSTITUTE(A586,TEXT(M586,"h:mmAM/PM"),""))</f>
        <v>B:O:A 10-Nov</v>
      </c>
      <c r="H586" s="34" t="b">
        <f>OR(LEFT(G586,1)="Y",LEFT(G586,1)="B",LEFT(G586,1)="R")</f>
        <v>1</v>
      </c>
      <c r="I586" s="34" t="str">
        <f>IF(H586,LEFT(G586,FIND(" ",G586)-1),MID(G586,FIND(" ",G586)+1,9))</f>
        <v>B:O:A</v>
      </c>
      <c r="J586" s="34" t="str">
        <f>TRIM(SUBSTITUTE(G586,I586,""))</f>
        <v>10-Nov</v>
      </c>
      <c r="K586" s="34">
        <f>LEFT(J586,2-ISERROR(1*MID(J586,2,1)))*1</f>
        <v>10</v>
      </c>
      <c r="L586" s="34" t="str">
        <f>IF(LEN(I586)=3,I586,LEFT(I586,1)&amp;MID(I586,3,1)&amp;RIGHT(I586,1))</f>
        <v>BOA</v>
      </c>
      <c r="M586" s="42">
        <f>TIMEVALUE(SUBSTITUTE(SUBSTITUTE(F586,"P"," P"),"A"," A"))</f>
        <v>0.49583333333333335</v>
      </c>
      <c r="N586" s="34">
        <f t="shared" si="38"/>
        <v>9</v>
      </c>
      <c r="O586" s="34" t="str">
        <f t="shared" si="39"/>
        <v>BOA9</v>
      </c>
      <c r="P586" s="44">
        <f>INDEX(Workings!$R$14:$R$853,MATCH(O586,Workings!$U$14:$U$853,0))</f>
        <v>0.49583333333333329</v>
      </c>
      <c r="Q586" s="34">
        <f t="shared" si="40"/>
        <v>0</v>
      </c>
      <c r="S586"/>
    </row>
    <row r="587" spans="1:19" ht="15" x14ac:dyDescent="0.25">
      <c r="A587" s="34" t="s">
        <v>1906</v>
      </c>
      <c r="B587" s="34">
        <f>SEARCH("PM",A587)</f>
        <v>6</v>
      </c>
      <c r="C587" s="34" t="e">
        <f>SEARCH("AM",A587)</f>
        <v>#VALUE!</v>
      </c>
      <c r="D587" s="34">
        <f>IFERROR(B587,C587)</f>
        <v>6</v>
      </c>
      <c r="E587" s="34" t="str">
        <f>IFERROR(MID(A587,D587-5,1)," ")</f>
        <v>1</v>
      </c>
      <c r="F587" s="34" t="str">
        <f>MID(A587,IF(E587="1",D587-5,D587-4),IF(E587="1",7,6))</f>
        <v>12:26PM</v>
      </c>
      <c r="G587" s="34" t="str">
        <f>TRIM(SUBSTITUTE(A587,TEXT(M587,"h:mmAM/PM"),""))</f>
        <v>B/O/A 10-Nov</v>
      </c>
      <c r="H587" s="34" t="b">
        <f>OR(LEFT(G587,1)="Y",LEFT(G587,1)="B",LEFT(G587,1)="R")</f>
        <v>1</v>
      </c>
      <c r="I587" s="34" t="str">
        <f>IF(H587,LEFT(G587,FIND(" ",G587)-1),MID(G587,FIND(" ",G587)+1,9))</f>
        <v>B/O/A</v>
      </c>
      <c r="J587" s="34" t="str">
        <f>TRIM(SUBSTITUTE(G587,I587,""))</f>
        <v>10-Nov</v>
      </c>
      <c r="K587" s="34">
        <f>LEFT(J587,2-ISERROR(1*MID(J587,2,1)))*1</f>
        <v>10</v>
      </c>
      <c r="L587" s="34" t="str">
        <f>IF(LEN(I587)=3,I587,LEFT(I587,1)&amp;MID(I587,3,1)&amp;RIGHT(I587,1))</f>
        <v>BOA</v>
      </c>
      <c r="M587" s="42">
        <f>TIMEVALUE(SUBSTITUTE(SUBSTITUTE(F587,"P"," P"),"A"," A"))</f>
        <v>0.5180555555555556</v>
      </c>
      <c r="N587" s="34">
        <f t="shared" si="38"/>
        <v>10</v>
      </c>
      <c r="O587" s="34" t="str">
        <f t="shared" si="39"/>
        <v>BOA10</v>
      </c>
      <c r="P587" s="44">
        <f>INDEX(Workings!$R$14:$R$853,MATCH(O587,Workings!$U$14:$U$853,0))</f>
        <v>0.51666666666666661</v>
      </c>
      <c r="Q587" s="34">
        <f t="shared" si="40"/>
        <v>2</v>
      </c>
      <c r="S587"/>
    </row>
    <row r="588" spans="1:19" ht="15" x14ac:dyDescent="0.25">
      <c r="A588" s="34" t="s">
        <v>3979</v>
      </c>
      <c r="B588" s="34">
        <f>SEARCH("PM",A588)</f>
        <v>16</v>
      </c>
      <c r="C588" s="34" t="e">
        <f>SEARCH("AM",A588)</f>
        <v>#VALUE!</v>
      </c>
      <c r="D588" s="34">
        <f>IFERROR(B588,C588)</f>
        <v>16</v>
      </c>
      <c r="E588" s="34" t="str">
        <f>IFERROR(MID(A588,D588-5,1)," ")</f>
        <v xml:space="preserve"> </v>
      </c>
      <c r="F588" s="34" t="str">
        <f>MID(A588,IF(E588="1",D588-5,D588-4),IF(E588="1",7,6))</f>
        <v>1:03PM</v>
      </c>
      <c r="G588" s="34" t="str">
        <f>TRIM(SUBSTITUTE(A588,TEXT(M588,"h:mmAM/PM"),""))</f>
        <v>10-Nov BOA</v>
      </c>
      <c r="H588" s="34" t="b">
        <f>OR(LEFT(G588,1)="Y",LEFT(G588,1)="B",LEFT(G588,1)="R")</f>
        <v>0</v>
      </c>
      <c r="I588" s="34" t="str">
        <f>IF(H588,LEFT(G588,FIND(" ",G588)-1),MID(G588,FIND(" ",G588)+1,9))</f>
        <v>BOA</v>
      </c>
      <c r="J588" s="34" t="str">
        <f>TRIM(SUBSTITUTE(G588,I588,""))</f>
        <v>10-Nov</v>
      </c>
      <c r="K588" s="34">
        <f>LEFT(J588,2-ISERROR(1*MID(J588,2,1)))*1</f>
        <v>10</v>
      </c>
      <c r="L588" s="34" t="str">
        <f>IF(LEN(I588)=3,I588,LEFT(I588,1)&amp;MID(I588,3,1)&amp;RIGHT(I588,1))</f>
        <v>BOA</v>
      </c>
      <c r="M588" s="42">
        <f>TIMEVALUE(SUBSTITUTE(SUBSTITUTE(F588,"P"," P"),"A"," A"))</f>
        <v>0.54375000000000007</v>
      </c>
      <c r="N588" s="34">
        <f t="shared" si="38"/>
        <v>11</v>
      </c>
      <c r="O588" s="34" t="str">
        <f t="shared" si="39"/>
        <v>BOA11</v>
      </c>
      <c r="P588" s="44">
        <f>INDEX(Workings!$R$14:$R$853,MATCH(O588,Workings!$U$14:$U$853,0))</f>
        <v>0.53749999999999998</v>
      </c>
      <c r="Q588" s="34">
        <f t="shared" si="40"/>
        <v>9</v>
      </c>
      <c r="S588"/>
    </row>
    <row r="589" spans="1:19" ht="15" x14ac:dyDescent="0.25">
      <c r="A589" s="34" t="s">
        <v>1028</v>
      </c>
      <c r="B589" s="34">
        <f>SEARCH("PM",A589)</f>
        <v>18</v>
      </c>
      <c r="C589" s="34" t="e">
        <f>SEARCH("AM",A589)</f>
        <v>#VALUE!</v>
      </c>
      <c r="D589" s="34">
        <f>IFERROR(B589,C589)</f>
        <v>18</v>
      </c>
      <c r="E589" s="34" t="str">
        <f>IFERROR(MID(A589,D589-5,1)," ")</f>
        <v xml:space="preserve"> </v>
      </c>
      <c r="F589" s="34" t="str">
        <f>MID(A589,IF(E589="1",D589-5,D589-4),IF(E589="1",7,6))</f>
        <v>1:27PM</v>
      </c>
      <c r="G589" s="34" t="str">
        <f>TRIM(SUBSTITUTE(A589,TEXT(M589,"h:mmAM/PM"),""))</f>
        <v>B/O/A 10/Nov</v>
      </c>
      <c r="H589" s="34" t="b">
        <f>OR(LEFT(G589,1)="Y",LEFT(G589,1)="B",LEFT(G589,1)="R")</f>
        <v>1</v>
      </c>
      <c r="I589" s="34" t="str">
        <f>IF(H589,LEFT(G589,FIND(" ",G589)-1),MID(G589,FIND(" ",G589)+1,9))</f>
        <v>B/O/A</v>
      </c>
      <c r="J589" s="34" t="str">
        <f>TRIM(SUBSTITUTE(G589,I589,""))</f>
        <v>10/Nov</v>
      </c>
      <c r="K589" s="34">
        <f>LEFT(J589,2-ISERROR(1*MID(J589,2,1)))*1</f>
        <v>10</v>
      </c>
      <c r="L589" s="34" t="str">
        <f>IF(LEN(I589)=3,I589,LEFT(I589,1)&amp;MID(I589,3,1)&amp;RIGHT(I589,1))</f>
        <v>BOA</v>
      </c>
      <c r="M589" s="42">
        <f>TIMEVALUE(SUBSTITUTE(SUBSTITUTE(F589,"P"," P"),"A"," A"))</f>
        <v>0.56041666666666667</v>
      </c>
      <c r="N589" s="34">
        <f t="shared" si="38"/>
        <v>12</v>
      </c>
      <c r="O589" s="34" t="str">
        <f t="shared" si="39"/>
        <v>BOA12</v>
      </c>
      <c r="P589" s="44">
        <f>INDEX(Workings!$R$14:$R$853,MATCH(O589,Workings!$U$14:$U$853,0))</f>
        <v>0.55833333333333335</v>
      </c>
      <c r="Q589" s="34">
        <f t="shared" si="40"/>
        <v>3</v>
      </c>
      <c r="S589"/>
    </row>
    <row r="590" spans="1:19" ht="15" x14ac:dyDescent="0.25">
      <c r="A590" s="34" t="s">
        <v>2266</v>
      </c>
      <c r="B590" s="34">
        <f>SEARCH("PM",A590)</f>
        <v>11</v>
      </c>
      <c r="C590" s="34" t="e">
        <f>SEARCH("AM",A590)</f>
        <v>#VALUE!</v>
      </c>
      <c r="D590" s="34">
        <f>IFERROR(B590,C590)</f>
        <v>11</v>
      </c>
      <c r="E590" s="34" t="str">
        <f>IFERROR(MID(A590,D590-5,1)," ")</f>
        <v xml:space="preserve"> </v>
      </c>
      <c r="F590" s="34" t="str">
        <f>MID(A590,IF(E590="1",D590-5,D590-4),IF(E590="1",7,6))</f>
        <v>1:45PM</v>
      </c>
      <c r="G590" s="34" t="str">
        <f>TRIM(SUBSTITUTE(A590,TEXT(M590,"h:mmAM/PM"),""))</f>
        <v>B/O/A 10-Nov</v>
      </c>
      <c r="H590" s="34" t="b">
        <f>OR(LEFT(G590,1)="Y",LEFT(G590,1)="B",LEFT(G590,1)="R")</f>
        <v>1</v>
      </c>
      <c r="I590" s="34" t="str">
        <f>IF(H590,LEFT(G590,FIND(" ",G590)-1),MID(G590,FIND(" ",G590)+1,9))</f>
        <v>B/O/A</v>
      </c>
      <c r="J590" s="34" t="str">
        <f>TRIM(SUBSTITUTE(G590,I590,""))</f>
        <v>10-Nov</v>
      </c>
      <c r="K590" s="34">
        <f>LEFT(J590,2-ISERROR(1*MID(J590,2,1)))*1</f>
        <v>10</v>
      </c>
      <c r="L590" s="34" t="str">
        <f>IF(LEN(I590)=3,I590,LEFT(I590,1)&amp;MID(I590,3,1)&amp;RIGHT(I590,1))</f>
        <v>BOA</v>
      </c>
      <c r="M590" s="42">
        <f>TIMEVALUE(SUBSTITUTE(SUBSTITUTE(F590,"P"," P"),"A"," A"))</f>
        <v>0.57291666666666663</v>
      </c>
      <c r="N590" s="34">
        <f t="shared" si="38"/>
        <v>13</v>
      </c>
      <c r="O590" s="34" t="str">
        <f t="shared" si="39"/>
        <v>BOA13</v>
      </c>
      <c r="P590" s="44">
        <f>INDEX(Workings!$R$14:$R$853,MATCH(O590,Workings!$U$14:$U$853,0))</f>
        <v>0.57916666666666672</v>
      </c>
      <c r="Q590" s="34">
        <f t="shared" si="40"/>
        <v>-9</v>
      </c>
      <c r="S590"/>
    </row>
    <row r="591" spans="1:19" ht="15" x14ac:dyDescent="0.25">
      <c r="A591" s="34" t="s">
        <v>780</v>
      </c>
      <c r="B591" s="34">
        <f>SEARCH("PM",A591)</f>
        <v>18</v>
      </c>
      <c r="C591" s="34" t="e">
        <f>SEARCH("AM",A591)</f>
        <v>#VALUE!</v>
      </c>
      <c r="D591" s="34">
        <f>IFERROR(B591,C591)</f>
        <v>18</v>
      </c>
      <c r="E591" s="34" t="str">
        <f>IFERROR(MID(A591,D591-5,1)," ")</f>
        <v xml:space="preserve"> </v>
      </c>
      <c r="F591" s="34" t="str">
        <f>MID(A591,IF(E591="1",D591-5,D591-4),IF(E591="1",7,6))</f>
        <v>2:25PM</v>
      </c>
      <c r="G591" s="34" t="str">
        <f>TRIM(SUBSTITUTE(A591,TEXT(M591,"h:mmAM/PM"),""))</f>
        <v>10/Nov B/O/A</v>
      </c>
      <c r="H591" s="34" t="b">
        <f>OR(LEFT(G591,1)="Y",LEFT(G591,1)="B",LEFT(G591,1)="R")</f>
        <v>0</v>
      </c>
      <c r="I591" s="34" t="str">
        <f>IF(H591,LEFT(G591,FIND(" ",G591)-1),MID(G591,FIND(" ",G591)+1,9))</f>
        <v>B/O/A</v>
      </c>
      <c r="J591" s="34" t="str">
        <f>TRIM(SUBSTITUTE(G591,I591,""))</f>
        <v>10/Nov</v>
      </c>
      <c r="K591" s="34">
        <f>LEFT(J591,2-ISERROR(1*MID(J591,2,1)))*1</f>
        <v>10</v>
      </c>
      <c r="L591" s="34" t="str">
        <f>IF(LEN(I591)=3,I591,LEFT(I591,1)&amp;MID(I591,3,1)&amp;RIGHT(I591,1))</f>
        <v>BOA</v>
      </c>
      <c r="M591" s="42">
        <f>TIMEVALUE(SUBSTITUTE(SUBSTITUTE(F591,"P"," P"),"A"," A"))</f>
        <v>0.60069444444444442</v>
      </c>
      <c r="N591" s="34">
        <f t="shared" si="38"/>
        <v>14</v>
      </c>
      <c r="O591" s="34" t="str">
        <f t="shared" si="39"/>
        <v>BOA14</v>
      </c>
      <c r="P591" s="44">
        <f>INDEX(Workings!$R$14:$R$853,MATCH(O591,Workings!$U$14:$U$853,0))</f>
        <v>0.60000000000000009</v>
      </c>
      <c r="Q591" s="34">
        <f t="shared" si="40"/>
        <v>1</v>
      </c>
      <c r="S591"/>
    </row>
    <row r="592" spans="1:19" ht="15" x14ac:dyDescent="0.25">
      <c r="A592" s="34" t="s">
        <v>355</v>
      </c>
      <c r="B592" s="34">
        <f>SEARCH("PM",A592)</f>
        <v>18</v>
      </c>
      <c r="C592" s="34" t="e">
        <f>SEARCH("AM",A592)</f>
        <v>#VALUE!</v>
      </c>
      <c r="D592" s="34">
        <f>IFERROR(B592,C592)</f>
        <v>18</v>
      </c>
      <c r="E592" s="34" t="str">
        <f>IFERROR(MID(A592,D592-5,1)," ")</f>
        <v xml:space="preserve"> </v>
      </c>
      <c r="F592" s="34" t="str">
        <f>MID(A592,IF(E592="1",D592-5,D592-4),IF(E592="1",7,6))</f>
        <v>2:50PM</v>
      </c>
      <c r="G592" s="34" t="str">
        <f>TRIM(SUBSTITUTE(A592,TEXT(M592,"h:mmAM/PM"),""))</f>
        <v>B-O-A 10-Nov</v>
      </c>
      <c r="H592" s="34" t="b">
        <f>OR(LEFT(G592,1)="Y",LEFT(G592,1)="B",LEFT(G592,1)="R")</f>
        <v>1</v>
      </c>
      <c r="I592" s="34" t="str">
        <f>IF(H592,LEFT(G592,FIND(" ",G592)-1),MID(G592,FIND(" ",G592)+1,9))</f>
        <v>B-O-A</v>
      </c>
      <c r="J592" s="34" t="str">
        <f>TRIM(SUBSTITUTE(G592,I592,""))</f>
        <v>10-Nov</v>
      </c>
      <c r="K592" s="34">
        <f>LEFT(J592,2-ISERROR(1*MID(J592,2,1)))*1</f>
        <v>10</v>
      </c>
      <c r="L592" s="34" t="str">
        <f>IF(LEN(I592)=3,I592,LEFT(I592,1)&amp;MID(I592,3,1)&amp;RIGHT(I592,1))</f>
        <v>BOA</v>
      </c>
      <c r="M592" s="42">
        <f>TIMEVALUE(SUBSTITUTE(SUBSTITUTE(F592,"P"," P"),"A"," A"))</f>
        <v>0.61805555555555558</v>
      </c>
      <c r="N592" s="34">
        <f t="shared" si="38"/>
        <v>15</v>
      </c>
      <c r="O592" s="34" t="str">
        <f t="shared" si="39"/>
        <v>BOA15</v>
      </c>
      <c r="P592" s="44">
        <f>INDEX(Workings!$R$14:$R$853,MATCH(O592,Workings!$U$14:$U$853,0))</f>
        <v>0.62083333333333346</v>
      </c>
      <c r="Q592" s="34">
        <f t="shared" si="40"/>
        <v>-4</v>
      </c>
      <c r="S592"/>
    </row>
    <row r="593" spans="1:19" ht="15" x14ac:dyDescent="0.25">
      <c r="A593" s="34" t="s">
        <v>3666</v>
      </c>
      <c r="B593" s="34">
        <f>SEARCH("PM",A593)</f>
        <v>16</v>
      </c>
      <c r="C593" s="34" t="e">
        <f>SEARCH("AM",A593)</f>
        <v>#VALUE!</v>
      </c>
      <c r="D593" s="34">
        <f>IFERROR(B593,C593)</f>
        <v>16</v>
      </c>
      <c r="E593" s="34" t="str">
        <f>IFERROR(MID(A593,D593-5,1)," ")</f>
        <v xml:space="preserve"> </v>
      </c>
      <c r="F593" s="34" t="str">
        <f>MID(A593,IF(E593="1",D593-5,D593-4),IF(E593="1",7,6))</f>
        <v>3:25PM</v>
      </c>
      <c r="G593" s="34" t="str">
        <f>TRIM(SUBSTITUTE(A593,TEXT(M593,"h:mmAM/PM"),""))</f>
        <v>BOA 10-Nov</v>
      </c>
      <c r="H593" s="34" t="b">
        <f>OR(LEFT(G593,1)="Y",LEFT(G593,1)="B",LEFT(G593,1)="R")</f>
        <v>1</v>
      </c>
      <c r="I593" s="34" t="str">
        <f>IF(H593,LEFT(G593,FIND(" ",G593)-1),MID(G593,FIND(" ",G593)+1,9))</f>
        <v>BOA</v>
      </c>
      <c r="J593" s="34" t="str">
        <f>TRIM(SUBSTITUTE(G593,I593,""))</f>
        <v>10-Nov</v>
      </c>
      <c r="K593" s="34">
        <f>LEFT(J593,2-ISERROR(1*MID(J593,2,1)))*1</f>
        <v>10</v>
      </c>
      <c r="L593" s="34" t="str">
        <f>IF(LEN(I593)=3,I593,LEFT(I593,1)&amp;MID(I593,3,1)&amp;RIGHT(I593,1))</f>
        <v>BOA</v>
      </c>
      <c r="M593" s="42">
        <f>TIMEVALUE(SUBSTITUTE(SUBSTITUTE(F593,"P"," P"),"A"," A"))</f>
        <v>0.64236111111111105</v>
      </c>
      <c r="N593" s="34">
        <f t="shared" si="38"/>
        <v>16</v>
      </c>
      <c r="O593" s="34" t="str">
        <f t="shared" si="39"/>
        <v>BOA16</v>
      </c>
      <c r="P593" s="44">
        <f>INDEX(Workings!$R$14:$R$853,MATCH(O593,Workings!$U$14:$U$853,0))</f>
        <v>0.64166666666666683</v>
      </c>
      <c r="Q593" s="34">
        <f t="shared" si="40"/>
        <v>1</v>
      </c>
      <c r="S593"/>
    </row>
    <row r="594" spans="1:19" ht="15" x14ac:dyDescent="0.25">
      <c r="A594" s="34" t="s">
        <v>2899</v>
      </c>
      <c r="B594" s="34">
        <f>SEARCH("PM",A594)</f>
        <v>18</v>
      </c>
      <c r="C594" s="34" t="e">
        <f>SEARCH("AM",A594)</f>
        <v>#VALUE!</v>
      </c>
      <c r="D594" s="34">
        <f>IFERROR(B594,C594)</f>
        <v>18</v>
      </c>
      <c r="E594" s="34" t="str">
        <f>IFERROR(MID(A594,D594-5,1)," ")</f>
        <v xml:space="preserve"> </v>
      </c>
      <c r="F594" s="34" t="str">
        <f>MID(A594,IF(E594="1",D594-5,D594-4),IF(E594="1",7,6))</f>
        <v>4:01PM</v>
      </c>
      <c r="G594" s="34" t="str">
        <f>TRIM(SUBSTITUTE(A594,TEXT(M594,"h:mmAM/PM"),""))</f>
        <v>B-O-A 10/Nov</v>
      </c>
      <c r="H594" s="34" t="b">
        <f>OR(LEFT(G594,1)="Y",LEFT(G594,1)="B",LEFT(G594,1)="R")</f>
        <v>1</v>
      </c>
      <c r="I594" s="34" t="str">
        <f>IF(H594,LEFT(G594,FIND(" ",G594)-1),MID(G594,FIND(" ",G594)+1,9))</f>
        <v>B-O-A</v>
      </c>
      <c r="J594" s="34" t="str">
        <f>TRIM(SUBSTITUTE(G594,I594,""))</f>
        <v>10/Nov</v>
      </c>
      <c r="K594" s="34">
        <f>LEFT(J594,2-ISERROR(1*MID(J594,2,1)))*1</f>
        <v>10</v>
      </c>
      <c r="L594" s="34" t="str">
        <f>IF(LEN(I594)=3,I594,LEFT(I594,1)&amp;MID(I594,3,1)&amp;RIGHT(I594,1))</f>
        <v>BOA</v>
      </c>
      <c r="M594" s="42">
        <f>TIMEVALUE(SUBSTITUTE(SUBSTITUTE(F594,"P"," P"),"A"," A"))</f>
        <v>0.66736111111111107</v>
      </c>
      <c r="N594" s="34">
        <f t="shared" si="38"/>
        <v>17</v>
      </c>
      <c r="O594" s="34" t="str">
        <f t="shared" si="39"/>
        <v>BOA17</v>
      </c>
      <c r="P594" s="44">
        <f>INDEX(Workings!$R$14:$R$853,MATCH(O594,Workings!$U$14:$U$853,0))</f>
        <v>0.6625000000000002</v>
      </c>
      <c r="Q594" s="34">
        <f t="shared" si="40"/>
        <v>7</v>
      </c>
      <c r="S594"/>
    </row>
    <row r="595" spans="1:19" ht="15" x14ac:dyDescent="0.25">
      <c r="A595" s="34" t="s">
        <v>1656</v>
      </c>
      <c r="B595" s="34">
        <f>SEARCH("PM",A595)</f>
        <v>11</v>
      </c>
      <c r="C595" s="34" t="e">
        <f>SEARCH("AM",A595)</f>
        <v>#VALUE!</v>
      </c>
      <c r="D595" s="34">
        <f>IFERROR(B595,C595)</f>
        <v>11</v>
      </c>
      <c r="E595" s="34" t="str">
        <f>IFERROR(MID(A595,D595-5,1)," ")</f>
        <v xml:space="preserve"> </v>
      </c>
      <c r="F595" s="34" t="str">
        <f>MID(A595,IF(E595="1",D595-5,D595-4),IF(E595="1",7,6))</f>
        <v>4:24PM</v>
      </c>
      <c r="G595" s="34" t="str">
        <f>TRIM(SUBSTITUTE(A595,TEXT(M595,"h:mmAM/PM"),""))</f>
        <v>B-O-A 10/Nov</v>
      </c>
      <c r="H595" s="34" t="b">
        <f>OR(LEFT(G595,1)="Y",LEFT(G595,1)="B",LEFT(G595,1)="R")</f>
        <v>1</v>
      </c>
      <c r="I595" s="34" t="str">
        <f>IF(H595,LEFT(G595,FIND(" ",G595)-1),MID(G595,FIND(" ",G595)+1,9))</f>
        <v>B-O-A</v>
      </c>
      <c r="J595" s="34" t="str">
        <f>TRIM(SUBSTITUTE(G595,I595,""))</f>
        <v>10/Nov</v>
      </c>
      <c r="K595" s="34">
        <f>LEFT(J595,2-ISERROR(1*MID(J595,2,1)))*1</f>
        <v>10</v>
      </c>
      <c r="L595" s="34" t="str">
        <f>IF(LEN(I595)=3,I595,LEFT(I595,1)&amp;MID(I595,3,1)&amp;RIGHT(I595,1))</f>
        <v>BOA</v>
      </c>
      <c r="M595" s="42">
        <f>TIMEVALUE(SUBSTITUTE(SUBSTITUTE(F595,"P"," P"),"A"," A"))</f>
        <v>0.68333333333333324</v>
      </c>
      <c r="N595" s="34">
        <f t="shared" si="38"/>
        <v>18</v>
      </c>
      <c r="O595" s="34" t="str">
        <f t="shared" si="39"/>
        <v>BOA18</v>
      </c>
      <c r="P595" s="44">
        <f>INDEX(Workings!$R$14:$R$853,MATCH(O595,Workings!$U$14:$U$853,0))</f>
        <v>0.68333333333333357</v>
      </c>
      <c r="Q595" s="34">
        <f t="shared" si="40"/>
        <v>0</v>
      </c>
      <c r="S595"/>
    </row>
    <row r="596" spans="1:19" ht="15" x14ac:dyDescent="0.25">
      <c r="A596" s="34" t="s">
        <v>1829</v>
      </c>
      <c r="B596" s="34">
        <f>SEARCH("PM",A596)</f>
        <v>5</v>
      </c>
      <c r="C596" s="34" t="e">
        <f>SEARCH("AM",A596)</f>
        <v>#VALUE!</v>
      </c>
      <c r="D596" s="34">
        <f>IFERROR(B596,C596)</f>
        <v>5</v>
      </c>
      <c r="E596" s="34" t="str">
        <f>IFERROR(MID(A596,D596-5,1)," ")</f>
        <v xml:space="preserve"> </v>
      </c>
      <c r="F596" s="34" t="str">
        <f>MID(A596,IF(E596="1",D596-5,D596-4),IF(E596="1",7,6))</f>
        <v>4:51PM</v>
      </c>
      <c r="G596" s="34" t="str">
        <f>TRIM(SUBSTITUTE(A596,TEXT(M596,"h:mmAM/PM"),""))</f>
        <v>BOA 10-Nov</v>
      </c>
      <c r="H596" s="34" t="b">
        <f>OR(LEFT(G596,1)="Y",LEFT(G596,1)="B",LEFT(G596,1)="R")</f>
        <v>1</v>
      </c>
      <c r="I596" s="34" t="str">
        <f>IF(H596,LEFT(G596,FIND(" ",G596)-1),MID(G596,FIND(" ",G596)+1,9))</f>
        <v>BOA</v>
      </c>
      <c r="J596" s="34" t="str">
        <f>TRIM(SUBSTITUTE(G596,I596,""))</f>
        <v>10-Nov</v>
      </c>
      <c r="K596" s="34">
        <f>LEFT(J596,2-ISERROR(1*MID(J596,2,1)))*1</f>
        <v>10</v>
      </c>
      <c r="L596" s="34" t="str">
        <f>IF(LEN(I596)=3,I596,LEFT(I596,1)&amp;MID(I596,3,1)&amp;RIGHT(I596,1))</f>
        <v>BOA</v>
      </c>
      <c r="M596" s="42">
        <f>TIMEVALUE(SUBSTITUTE(SUBSTITUTE(F596,"P"," P"),"A"," A"))</f>
        <v>0.70208333333333339</v>
      </c>
      <c r="N596" s="34">
        <f t="shared" si="38"/>
        <v>19</v>
      </c>
      <c r="O596" s="34" t="str">
        <f t="shared" si="39"/>
        <v>BOA19</v>
      </c>
      <c r="P596" s="44">
        <f>INDEX(Workings!$R$14:$R$853,MATCH(O596,Workings!$U$14:$U$853,0))</f>
        <v>0.70416666666666694</v>
      </c>
      <c r="Q596" s="34">
        <f t="shared" si="40"/>
        <v>-3</v>
      </c>
      <c r="S596"/>
    </row>
    <row r="597" spans="1:19" ht="15" x14ac:dyDescent="0.25">
      <c r="A597" s="34" t="s">
        <v>2595</v>
      </c>
      <c r="B597" s="34">
        <f>SEARCH("PM",A597)</f>
        <v>11</v>
      </c>
      <c r="C597" s="34" t="e">
        <f>SEARCH("AM",A597)</f>
        <v>#VALUE!</v>
      </c>
      <c r="D597" s="34">
        <f>IFERROR(B597,C597)</f>
        <v>11</v>
      </c>
      <c r="E597" s="34" t="str">
        <f>IFERROR(MID(A597,D597-5,1)," ")</f>
        <v xml:space="preserve"> </v>
      </c>
      <c r="F597" s="34" t="str">
        <f>MID(A597,IF(E597="1",D597-5,D597-4),IF(E597="1",7,6))</f>
        <v>5:39PM</v>
      </c>
      <c r="G597" s="34" t="str">
        <f>TRIM(SUBSTITUTE(A597,TEXT(M597,"h:mmAM/PM"),""))</f>
        <v>B-O-A 10/Nov</v>
      </c>
      <c r="H597" s="34" t="b">
        <f>OR(LEFT(G597,1)="Y",LEFT(G597,1)="B",LEFT(G597,1)="R")</f>
        <v>1</v>
      </c>
      <c r="I597" s="34" t="str">
        <f>IF(H597,LEFT(G597,FIND(" ",G597)-1),MID(G597,FIND(" ",G597)+1,9))</f>
        <v>B-O-A</v>
      </c>
      <c r="J597" s="34" t="str">
        <f>TRIM(SUBSTITUTE(G597,I597,""))</f>
        <v>10/Nov</v>
      </c>
      <c r="K597" s="34">
        <f>LEFT(J597,2-ISERROR(1*MID(J597,2,1)))*1</f>
        <v>10</v>
      </c>
      <c r="L597" s="34" t="str">
        <f>IF(LEN(I597)=3,I597,LEFT(I597,1)&amp;MID(I597,3,1)&amp;RIGHT(I597,1))</f>
        <v>BOA</v>
      </c>
      <c r="M597" s="42">
        <f>TIMEVALUE(SUBSTITUTE(SUBSTITUTE(F597,"P"," P"),"A"," A"))</f>
        <v>0.73541666666666661</v>
      </c>
      <c r="N597" s="34">
        <f t="shared" si="38"/>
        <v>20</v>
      </c>
      <c r="O597" s="34" t="str">
        <f t="shared" si="39"/>
        <v>BOA20</v>
      </c>
      <c r="P597" s="44">
        <f>INDEX(Workings!$R$14:$R$853,MATCH(O597,Workings!$U$14:$U$853,0))</f>
        <v>0.72500000000000031</v>
      </c>
      <c r="Q597" s="34">
        <f t="shared" si="40"/>
        <v>15</v>
      </c>
      <c r="S597"/>
    </row>
    <row r="598" spans="1:19" ht="15" x14ac:dyDescent="0.25">
      <c r="A598" s="34" t="s">
        <v>2111</v>
      </c>
      <c r="B598" s="34">
        <f>SEARCH("PM",A598)</f>
        <v>16</v>
      </c>
      <c r="C598" s="34" t="e">
        <f>SEARCH("AM",A598)</f>
        <v>#VALUE!</v>
      </c>
      <c r="D598" s="34">
        <f>IFERROR(B598,C598)</f>
        <v>16</v>
      </c>
      <c r="E598" s="34" t="str">
        <f>IFERROR(MID(A598,D598-5,1)," ")</f>
        <v xml:space="preserve"> </v>
      </c>
      <c r="F598" s="34" t="str">
        <f>MID(A598,IF(E598="1",D598-5,D598-4),IF(E598="1",7,6))</f>
        <v>5:45PM</v>
      </c>
      <c r="G598" s="34" t="str">
        <f>TRIM(SUBSTITUTE(A598,TEXT(M598,"h:mmAM/PM"),""))</f>
        <v>10-Nov BOA</v>
      </c>
      <c r="H598" s="34" t="b">
        <f>OR(LEFT(G598,1)="Y",LEFT(G598,1)="B",LEFT(G598,1)="R")</f>
        <v>0</v>
      </c>
      <c r="I598" s="34" t="str">
        <f>IF(H598,LEFT(G598,FIND(" ",G598)-1),MID(G598,FIND(" ",G598)+1,9))</f>
        <v>BOA</v>
      </c>
      <c r="J598" s="34" t="str">
        <f>TRIM(SUBSTITUTE(G598,I598,""))</f>
        <v>10-Nov</v>
      </c>
      <c r="K598" s="34">
        <f>LEFT(J598,2-ISERROR(1*MID(J598,2,1)))*1</f>
        <v>10</v>
      </c>
      <c r="L598" s="34" t="str">
        <f>IF(LEN(I598)=3,I598,LEFT(I598,1)&amp;MID(I598,3,1)&amp;RIGHT(I598,1))</f>
        <v>BOA</v>
      </c>
      <c r="M598" s="42">
        <f>TIMEVALUE(SUBSTITUTE(SUBSTITUTE(F598,"P"," P"),"A"," A"))</f>
        <v>0.73958333333333337</v>
      </c>
      <c r="N598" s="34">
        <f t="shared" si="38"/>
        <v>21</v>
      </c>
      <c r="O598" s="34" t="str">
        <f t="shared" si="39"/>
        <v>BOA21</v>
      </c>
      <c r="P598" s="44">
        <f>INDEX(Workings!$R$14:$R$853,MATCH(O598,Workings!$U$14:$U$853,0))</f>
        <v>0.73888888888888915</v>
      </c>
      <c r="Q598" s="34">
        <f t="shared" si="40"/>
        <v>1</v>
      </c>
      <c r="S598"/>
    </row>
    <row r="599" spans="1:19" ht="15" x14ac:dyDescent="0.25">
      <c r="A599" s="34" t="s">
        <v>3942</v>
      </c>
      <c r="B599" s="34">
        <f>SEARCH("PM",A599)</f>
        <v>11</v>
      </c>
      <c r="C599" s="34" t="e">
        <f>SEARCH("AM",A599)</f>
        <v>#VALUE!</v>
      </c>
      <c r="D599" s="34">
        <f>IFERROR(B599,C599)</f>
        <v>11</v>
      </c>
      <c r="E599" s="34" t="str">
        <f>IFERROR(MID(A599,D599-5,1)," ")</f>
        <v xml:space="preserve"> </v>
      </c>
      <c r="F599" s="34" t="str">
        <f>MID(A599,IF(E599="1",D599-5,D599-4),IF(E599="1",7,6))</f>
        <v>6:14PM</v>
      </c>
      <c r="G599" s="34" t="str">
        <f>TRIM(SUBSTITUTE(A599,TEXT(M599,"h:mmAM/PM"),""))</f>
        <v>B/O/A 10/Nov</v>
      </c>
      <c r="H599" s="34" t="b">
        <f>OR(LEFT(G599,1)="Y",LEFT(G599,1)="B",LEFT(G599,1)="R")</f>
        <v>1</v>
      </c>
      <c r="I599" s="34" t="str">
        <f>IF(H599,LEFT(G599,FIND(" ",G599)-1),MID(G599,FIND(" ",G599)+1,9))</f>
        <v>B/O/A</v>
      </c>
      <c r="J599" s="34" t="str">
        <f>TRIM(SUBSTITUTE(G599,I599,""))</f>
        <v>10/Nov</v>
      </c>
      <c r="K599" s="34">
        <f>LEFT(J599,2-ISERROR(1*MID(J599,2,1)))*1</f>
        <v>10</v>
      </c>
      <c r="L599" s="34" t="str">
        <f>IF(LEN(I599)=3,I599,LEFT(I599,1)&amp;MID(I599,3,1)&amp;RIGHT(I599,1))</f>
        <v>BOA</v>
      </c>
      <c r="M599" s="42">
        <f>TIMEVALUE(SUBSTITUTE(SUBSTITUTE(F599,"P"," P"),"A"," A"))</f>
        <v>0.7597222222222223</v>
      </c>
      <c r="N599" s="34">
        <f t="shared" si="38"/>
        <v>22</v>
      </c>
      <c r="O599" s="34" t="str">
        <f t="shared" si="39"/>
        <v>BOA22</v>
      </c>
      <c r="P599" s="44">
        <f>INDEX(Workings!$R$14:$R$853,MATCH(O599,Workings!$U$14:$U$853,0))</f>
        <v>0.75277777777777799</v>
      </c>
      <c r="Q599" s="34">
        <f t="shared" si="40"/>
        <v>10</v>
      </c>
      <c r="S599"/>
    </row>
    <row r="600" spans="1:19" ht="15" x14ac:dyDescent="0.25">
      <c r="A600" s="34" t="s">
        <v>3738</v>
      </c>
      <c r="B600" s="34">
        <f>SEARCH("PM",A600)</f>
        <v>11</v>
      </c>
      <c r="C600" s="34" t="e">
        <f>SEARCH("AM",A600)</f>
        <v>#VALUE!</v>
      </c>
      <c r="D600" s="34">
        <f>IFERROR(B600,C600)</f>
        <v>11</v>
      </c>
      <c r="E600" s="34" t="str">
        <f>IFERROR(MID(A600,D600-5,1)," ")</f>
        <v xml:space="preserve"> </v>
      </c>
      <c r="F600" s="34" t="str">
        <f>MID(A600,IF(E600="1",D600-5,D600-4),IF(E600="1",7,6))</f>
        <v>6:28PM</v>
      </c>
      <c r="G600" s="34" t="str">
        <f>TRIM(SUBSTITUTE(A600,TEXT(M600,"h:mmAM/PM"),""))</f>
        <v>B:O:A 10/Nov</v>
      </c>
      <c r="H600" s="34" t="b">
        <f>OR(LEFT(G600,1)="Y",LEFT(G600,1)="B",LEFT(G600,1)="R")</f>
        <v>1</v>
      </c>
      <c r="I600" s="34" t="str">
        <f>IF(H600,LEFT(G600,FIND(" ",G600)-1),MID(G600,FIND(" ",G600)+1,9))</f>
        <v>B:O:A</v>
      </c>
      <c r="J600" s="34" t="str">
        <f>TRIM(SUBSTITUTE(G600,I600,""))</f>
        <v>10/Nov</v>
      </c>
      <c r="K600" s="34">
        <f>LEFT(J600,2-ISERROR(1*MID(J600,2,1)))*1</f>
        <v>10</v>
      </c>
      <c r="L600" s="34" t="str">
        <f>IF(LEN(I600)=3,I600,LEFT(I600,1)&amp;MID(I600,3,1)&amp;RIGHT(I600,1))</f>
        <v>BOA</v>
      </c>
      <c r="M600" s="42">
        <f>TIMEVALUE(SUBSTITUTE(SUBSTITUTE(F600,"P"," P"),"A"," A"))</f>
        <v>0.76944444444444438</v>
      </c>
      <c r="N600" s="34">
        <f t="shared" si="38"/>
        <v>23</v>
      </c>
      <c r="O600" s="34" t="str">
        <f t="shared" si="39"/>
        <v>BOA23</v>
      </c>
      <c r="P600" s="44">
        <f>INDEX(Workings!$R$14:$R$853,MATCH(O600,Workings!$U$14:$U$853,0))</f>
        <v>0.76666666666666683</v>
      </c>
      <c r="Q600" s="34">
        <f t="shared" si="40"/>
        <v>4</v>
      </c>
      <c r="S600"/>
    </row>
    <row r="601" spans="1:19" ht="15" x14ac:dyDescent="0.25">
      <c r="A601" s="34" t="s">
        <v>2466</v>
      </c>
      <c r="B601" s="34">
        <f>SEARCH("PM",A601)</f>
        <v>16</v>
      </c>
      <c r="C601" s="34" t="e">
        <f>SEARCH("AM",A601)</f>
        <v>#VALUE!</v>
      </c>
      <c r="D601" s="34">
        <f>IFERROR(B601,C601)</f>
        <v>16</v>
      </c>
      <c r="E601" s="34" t="str">
        <f>IFERROR(MID(A601,D601-5,1)," ")</f>
        <v xml:space="preserve"> </v>
      </c>
      <c r="F601" s="34" t="str">
        <f>MID(A601,IF(E601="1",D601-5,D601-4),IF(E601="1",7,6))</f>
        <v>6:49PM</v>
      </c>
      <c r="G601" s="34" t="str">
        <f>TRIM(SUBSTITUTE(A601,TEXT(M601,"h:mmAM/PM"),""))</f>
        <v>BOA 10-Nov</v>
      </c>
      <c r="H601" s="34" t="b">
        <f>OR(LEFT(G601,1)="Y",LEFT(G601,1)="B",LEFT(G601,1)="R")</f>
        <v>1</v>
      </c>
      <c r="I601" s="34" t="str">
        <f>IF(H601,LEFT(G601,FIND(" ",G601)-1),MID(G601,FIND(" ",G601)+1,9))</f>
        <v>BOA</v>
      </c>
      <c r="J601" s="34" t="str">
        <f>TRIM(SUBSTITUTE(G601,I601,""))</f>
        <v>10-Nov</v>
      </c>
      <c r="K601" s="34">
        <f>LEFT(J601,2-ISERROR(1*MID(J601,2,1)))*1</f>
        <v>10</v>
      </c>
      <c r="L601" s="34" t="str">
        <f>IF(LEN(I601)=3,I601,LEFT(I601,1)&amp;MID(I601,3,1)&amp;RIGHT(I601,1))</f>
        <v>BOA</v>
      </c>
      <c r="M601" s="42">
        <f>TIMEVALUE(SUBSTITUTE(SUBSTITUTE(F601,"P"," P"),"A"," A"))</f>
        <v>0.78402777777777777</v>
      </c>
      <c r="N601" s="34">
        <f t="shared" si="38"/>
        <v>24</v>
      </c>
      <c r="O601" s="34" t="str">
        <f t="shared" si="39"/>
        <v>BOA24</v>
      </c>
      <c r="P601" s="44">
        <f>INDEX(Workings!$R$14:$R$853,MATCH(O601,Workings!$U$14:$U$853,0))</f>
        <v>0.78055555555555567</v>
      </c>
      <c r="Q601" s="34">
        <f t="shared" si="40"/>
        <v>5</v>
      </c>
      <c r="S601"/>
    </row>
    <row r="602" spans="1:19" ht="15" x14ac:dyDescent="0.25">
      <c r="A602" s="34" t="s">
        <v>1192</v>
      </c>
      <c r="B602" s="34">
        <f>SEARCH("PM",A602)</f>
        <v>18</v>
      </c>
      <c r="C602" s="34" t="e">
        <f>SEARCH("AM",A602)</f>
        <v>#VALUE!</v>
      </c>
      <c r="D602" s="34">
        <f>IFERROR(B602,C602)</f>
        <v>18</v>
      </c>
      <c r="E602" s="34" t="str">
        <f>IFERROR(MID(A602,D602-5,1)," ")</f>
        <v xml:space="preserve"> </v>
      </c>
      <c r="F602" s="34" t="str">
        <f>MID(A602,IF(E602="1",D602-5,D602-4),IF(E602="1",7,6))</f>
        <v>7:07PM</v>
      </c>
      <c r="G602" s="34" t="str">
        <f>TRIM(SUBSTITUTE(A602,TEXT(M602,"h:mmAM/PM"),""))</f>
        <v>10/Nov B-O-A</v>
      </c>
      <c r="H602" s="34" t="b">
        <f>OR(LEFT(G602,1)="Y",LEFT(G602,1)="B",LEFT(G602,1)="R")</f>
        <v>0</v>
      </c>
      <c r="I602" s="34" t="str">
        <f>IF(H602,LEFT(G602,FIND(" ",G602)-1),MID(G602,FIND(" ",G602)+1,9))</f>
        <v>B-O-A</v>
      </c>
      <c r="J602" s="34" t="str">
        <f>TRIM(SUBSTITUTE(G602,I602,""))</f>
        <v>10/Nov</v>
      </c>
      <c r="K602" s="34">
        <f>LEFT(J602,2-ISERROR(1*MID(J602,2,1)))*1</f>
        <v>10</v>
      </c>
      <c r="L602" s="34" t="str">
        <f>IF(LEN(I602)=3,I602,LEFT(I602,1)&amp;MID(I602,3,1)&amp;RIGHT(I602,1))</f>
        <v>BOA</v>
      </c>
      <c r="M602" s="42">
        <f>TIMEVALUE(SUBSTITUTE(SUBSTITUTE(F602,"P"," P"),"A"," A"))</f>
        <v>0.79652777777777783</v>
      </c>
      <c r="N602" s="34">
        <f t="shared" si="38"/>
        <v>25</v>
      </c>
      <c r="O602" s="34" t="str">
        <f t="shared" si="39"/>
        <v>BOA25</v>
      </c>
      <c r="P602" s="44">
        <f>INDEX(Workings!$R$14:$R$853,MATCH(O602,Workings!$U$14:$U$853,0))</f>
        <v>0.79444444444444451</v>
      </c>
      <c r="Q602" s="34">
        <f t="shared" si="40"/>
        <v>3</v>
      </c>
      <c r="S602"/>
    </row>
    <row r="603" spans="1:19" ht="15" x14ac:dyDescent="0.25">
      <c r="A603" s="34" t="s">
        <v>3300</v>
      </c>
      <c r="B603" s="34">
        <f>SEARCH("PM",A603)</f>
        <v>5</v>
      </c>
      <c r="C603" s="34" t="e">
        <f>SEARCH("AM",A603)</f>
        <v>#VALUE!</v>
      </c>
      <c r="D603" s="34">
        <f>IFERROR(B603,C603)</f>
        <v>5</v>
      </c>
      <c r="E603" s="34" t="str">
        <f>IFERROR(MID(A603,D603-5,1)," ")</f>
        <v xml:space="preserve"> </v>
      </c>
      <c r="F603" s="34" t="str">
        <f>MID(A603,IF(E603="1",D603-5,D603-4),IF(E603="1",7,6))</f>
        <v>7:38PM</v>
      </c>
      <c r="G603" s="34" t="str">
        <f>TRIM(SUBSTITUTE(A603,TEXT(M603,"h:mmAM/PM"),""))</f>
        <v>10/Nov BOA</v>
      </c>
      <c r="H603" s="34" t="b">
        <f>OR(LEFT(G603,1)="Y",LEFT(G603,1)="B",LEFT(G603,1)="R")</f>
        <v>0</v>
      </c>
      <c r="I603" s="34" t="str">
        <f>IF(H603,LEFT(G603,FIND(" ",G603)-1),MID(G603,FIND(" ",G603)+1,9))</f>
        <v>BOA</v>
      </c>
      <c r="J603" s="34" t="str">
        <f>TRIM(SUBSTITUTE(G603,I603,""))</f>
        <v>10/Nov</v>
      </c>
      <c r="K603" s="34">
        <f>LEFT(J603,2-ISERROR(1*MID(J603,2,1)))*1</f>
        <v>10</v>
      </c>
      <c r="L603" s="34" t="str">
        <f>IF(LEN(I603)=3,I603,LEFT(I603,1)&amp;MID(I603,3,1)&amp;RIGHT(I603,1))</f>
        <v>BOA</v>
      </c>
      <c r="M603" s="42">
        <f>TIMEVALUE(SUBSTITUTE(SUBSTITUTE(F603,"P"," P"),"A"," A"))</f>
        <v>0.81805555555555554</v>
      </c>
      <c r="N603" s="34">
        <f t="shared" si="38"/>
        <v>26</v>
      </c>
      <c r="O603" s="34" t="str">
        <f t="shared" si="39"/>
        <v>BOA26</v>
      </c>
      <c r="P603" s="44">
        <f>INDEX(Workings!$R$14:$R$853,MATCH(O603,Workings!$U$14:$U$853,0))</f>
        <v>0.80833333333333335</v>
      </c>
      <c r="Q603" s="34">
        <f t="shared" si="40"/>
        <v>14</v>
      </c>
      <c r="S603"/>
    </row>
    <row r="604" spans="1:19" ht="15" x14ac:dyDescent="0.25">
      <c r="A604" s="34" t="s">
        <v>3848</v>
      </c>
      <c r="B604" s="34">
        <f>SEARCH("PM",A604)</f>
        <v>16</v>
      </c>
      <c r="C604" s="34" t="e">
        <f>SEARCH("AM",A604)</f>
        <v>#VALUE!</v>
      </c>
      <c r="D604" s="34">
        <f>IFERROR(B604,C604)</f>
        <v>16</v>
      </c>
      <c r="E604" s="34" t="str">
        <f>IFERROR(MID(A604,D604-5,1)," ")</f>
        <v xml:space="preserve"> </v>
      </c>
      <c r="F604" s="34" t="str">
        <f>MID(A604,IF(E604="1",D604-5,D604-4),IF(E604="1",7,6))</f>
        <v>8:25PM</v>
      </c>
      <c r="G604" s="34" t="str">
        <f>TRIM(SUBSTITUTE(A604,TEXT(M604,"h:mmAM/PM"),""))</f>
        <v>BOA 10/Nov</v>
      </c>
      <c r="H604" s="34" t="b">
        <f>OR(LEFT(G604,1)="Y",LEFT(G604,1)="B",LEFT(G604,1)="R")</f>
        <v>1</v>
      </c>
      <c r="I604" s="34" t="str">
        <f>IF(H604,LEFT(G604,FIND(" ",G604)-1),MID(G604,FIND(" ",G604)+1,9))</f>
        <v>BOA</v>
      </c>
      <c r="J604" s="34" t="str">
        <f>TRIM(SUBSTITUTE(G604,I604,""))</f>
        <v>10/Nov</v>
      </c>
      <c r="K604" s="34">
        <f>LEFT(J604,2-ISERROR(1*MID(J604,2,1)))*1</f>
        <v>10</v>
      </c>
      <c r="L604" s="34" t="str">
        <f>IF(LEN(I604)=3,I604,LEFT(I604,1)&amp;MID(I604,3,1)&amp;RIGHT(I604,1))</f>
        <v>BOA</v>
      </c>
      <c r="M604" s="42">
        <f>TIMEVALUE(SUBSTITUTE(SUBSTITUTE(F604,"P"," P"),"A"," A"))</f>
        <v>0.85069444444444453</v>
      </c>
      <c r="N604" s="34">
        <f t="shared" si="38"/>
        <v>27</v>
      </c>
      <c r="O604" s="34" t="str">
        <f t="shared" si="39"/>
        <v>BOA27</v>
      </c>
      <c r="P604" s="44">
        <f>INDEX(Workings!$R$14:$R$853,MATCH(O604,Workings!$U$14:$U$853,0))</f>
        <v>0.85</v>
      </c>
      <c r="Q604" s="34">
        <f t="shared" si="40"/>
        <v>1</v>
      </c>
      <c r="S604"/>
    </row>
    <row r="605" spans="1:19" ht="15" x14ac:dyDescent="0.25">
      <c r="A605" s="34" t="s">
        <v>1694</v>
      </c>
      <c r="B605" s="34">
        <f>SEARCH("PM",A605)</f>
        <v>5</v>
      </c>
      <c r="C605" s="34" t="e">
        <f>SEARCH("AM",A605)</f>
        <v>#VALUE!</v>
      </c>
      <c r="D605" s="34">
        <f>IFERROR(B605,C605)</f>
        <v>5</v>
      </c>
      <c r="E605" s="34" t="str">
        <f>IFERROR(MID(A605,D605-5,1)," ")</f>
        <v xml:space="preserve"> </v>
      </c>
      <c r="F605" s="34" t="str">
        <f>MID(A605,IF(E605="1",D605-5,D605-4),IF(E605="1",7,6))</f>
        <v>9:22PM</v>
      </c>
      <c r="G605" s="34" t="str">
        <f>TRIM(SUBSTITUTE(A605,TEXT(M605,"h:mmAM/PM"),""))</f>
        <v>10-Nov BOA</v>
      </c>
      <c r="H605" s="34" t="b">
        <f>OR(LEFT(G605,1)="Y",LEFT(G605,1)="B",LEFT(G605,1)="R")</f>
        <v>0</v>
      </c>
      <c r="I605" s="34" t="str">
        <f>IF(H605,LEFT(G605,FIND(" ",G605)-1),MID(G605,FIND(" ",G605)+1,9))</f>
        <v>BOA</v>
      </c>
      <c r="J605" s="34" t="str">
        <f>TRIM(SUBSTITUTE(G605,I605,""))</f>
        <v>10-Nov</v>
      </c>
      <c r="K605" s="34">
        <f>LEFT(J605,2-ISERROR(1*MID(J605,2,1)))*1</f>
        <v>10</v>
      </c>
      <c r="L605" s="34" t="str">
        <f>IF(LEN(I605)=3,I605,LEFT(I605,1)&amp;MID(I605,3,1)&amp;RIGHT(I605,1))</f>
        <v>BOA</v>
      </c>
      <c r="M605" s="42">
        <f>TIMEVALUE(SUBSTITUTE(SUBSTITUTE(F605,"P"," P"),"A"," A"))</f>
        <v>0.89027777777777783</v>
      </c>
      <c r="N605" s="34">
        <f t="shared" si="38"/>
        <v>28</v>
      </c>
      <c r="O605" s="34" t="str">
        <f t="shared" si="39"/>
        <v>BOA28</v>
      </c>
      <c r="P605" s="44">
        <f>INDEX(Workings!$R$14:$R$853,MATCH(O605,Workings!$U$14:$U$853,0))</f>
        <v>0.89166666666666661</v>
      </c>
      <c r="Q605" s="34">
        <f t="shared" si="40"/>
        <v>-2</v>
      </c>
      <c r="S605"/>
    </row>
    <row r="606" spans="1:19" ht="15" x14ac:dyDescent="0.25">
      <c r="A606" s="34" t="s">
        <v>2187</v>
      </c>
      <c r="B606" s="34">
        <f>SEARCH("PM",A606)</f>
        <v>6</v>
      </c>
      <c r="C606" s="34" t="e">
        <f>SEARCH("AM",A606)</f>
        <v>#VALUE!</v>
      </c>
      <c r="D606" s="34">
        <f>IFERROR(B606,C606)</f>
        <v>6</v>
      </c>
      <c r="E606" s="34" t="str">
        <f>IFERROR(MID(A606,D606-5,1)," ")</f>
        <v>1</v>
      </c>
      <c r="F606" s="34" t="str">
        <f>MID(A606,IF(E606="1",D606-5,D606-4),IF(E606="1",7,6))</f>
        <v>10:34PM</v>
      </c>
      <c r="G606" s="34" t="str">
        <f>TRIM(SUBSTITUTE(A606,TEXT(M606,"h:mmAM/PM"),""))</f>
        <v>B:O:A 10-Nov</v>
      </c>
      <c r="H606" s="34" t="b">
        <f>OR(LEFT(G606,1)="Y",LEFT(G606,1)="B",LEFT(G606,1)="R")</f>
        <v>1</v>
      </c>
      <c r="I606" s="34" t="str">
        <f>IF(H606,LEFT(G606,FIND(" ",G606)-1),MID(G606,FIND(" ",G606)+1,9))</f>
        <v>B:O:A</v>
      </c>
      <c r="J606" s="34" t="str">
        <f>TRIM(SUBSTITUTE(G606,I606,""))</f>
        <v>10-Nov</v>
      </c>
      <c r="K606" s="34">
        <f>LEFT(J606,2-ISERROR(1*MID(J606,2,1)))*1</f>
        <v>10</v>
      </c>
      <c r="L606" s="34" t="str">
        <f>IF(LEN(I606)=3,I606,LEFT(I606,1)&amp;MID(I606,3,1)&amp;RIGHT(I606,1))</f>
        <v>BOA</v>
      </c>
      <c r="M606" s="42">
        <f>TIMEVALUE(SUBSTITUTE(SUBSTITUTE(F606,"P"," P"),"A"," A"))</f>
        <v>0.94027777777777777</v>
      </c>
      <c r="N606" s="34">
        <f t="shared" si="38"/>
        <v>29</v>
      </c>
      <c r="O606" s="34" t="str">
        <f t="shared" si="39"/>
        <v>BOA29</v>
      </c>
      <c r="P606" s="44">
        <f>INDEX(Workings!$R$14:$R$853,MATCH(O606,Workings!$U$14:$U$853,0))</f>
        <v>0.93333333333333324</v>
      </c>
      <c r="Q606" s="34">
        <f t="shared" si="40"/>
        <v>10</v>
      </c>
      <c r="S606"/>
    </row>
    <row r="607" spans="1:19" ht="15" x14ac:dyDescent="0.25">
      <c r="A607" s="34" t="s">
        <v>1376</v>
      </c>
      <c r="B607" s="34">
        <f>SEARCH("PM",A607)</f>
        <v>19</v>
      </c>
      <c r="C607" s="34" t="e">
        <f>SEARCH("AM",A607)</f>
        <v>#VALUE!</v>
      </c>
      <c r="D607" s="34">
        <f>IFERROR(B607,C607)</f>
        <v>19</v>
      </c>
      <c r="E607" s="34" t="str">
        <f>IFERROR(MID(A607,D607-5,1)," ")</f>
        <v>1</v>
      </c>
      <c r="F607" s="34" t="str">
        <f>MID(A607,IF(E607="1",D607-5,D607-4),IF(E607="1",7,6))</f>
        <v>11:36PM</v>
      </c>
      <c r="G607" s="34" t="str">
        <f>TRIM(SUBSTITUTE(A607,TEXT(M607,"h:mmAM/PM"),""))</f>
        <v>10-Nov B:O:A</v>
      </c>
      <c r="H607" s="34" t="b">
        <f>OR(LEFT(G607,1)="Y",LEFT(G607,1)="B",LEFT(G607,1)="R")</f>
        <v>0</v>
      </c>
      <c r="I607" s="34" t="str">
        <f>IF(H607,LEFT(G607,FIND(" ",G607)-1),MID(G607,FIND(" ",G607)+1,9))</f>
        <v>B:O:A</v>
      </c>
      <c r="J607" s="34" t="str">
        <f>TRIM(SUBSTITUTE(G607,I607,""))</f>
        <v>10-Nov</v>
      </c>
      <c r="K607" s="34">
        <f>LEFT(J607,2-ISERROR(1*MID(J607,2,1)))*1</f>
        <v>10</v>
      </c>
      <c r="L607" s="34" t="str">
        <f>IF(LEN(I607)=3,I607,LEFT(I607,1)&amp;MID(I607,3,1)&amp;RIGHT(I607,1))</f>
        <v>BOA</v>
      </c>
      <c r="M607" s="42">
        <f>TIMEVALUE(SUBSTITUTE(SUBSTITUTE(F607,"P"," P"),"A"," A"))</f>
        <v>0.98333333333333339</v>
      </c>
      <c r="N607" s="34">
        <f t="shared" si="38"/>
        <v>30</v>
      </c>
      <c r="O607" s="34" t="str">
        <f t="shared" si="39"/>
        <v>BOA30</v>
      </c>
      <c r="P607" s="44">
        <f>INDEX(Workings!$R$14:$R$853,MATCH(O607,Workings!$U$14:$U$853,0))</f>
        <v>0.97499999999999987</v>
      </c>
      <c r="Q607" s="34">
        <f t="shared" si="40"/>
        <v>12</v>
      </c>
      <c r="S607"/>
    </row>
    <row r="608" spans="1:19" ht="15" x14ac:dyDescent="0.25">
      <c r="A608" s="34" t="s">
        <v>2897</v>
      </c>
      <c r="B608" s="34" t="e">
        <f>SEARCH("PM",A608)</f>
        <v>#VALUE!</v>
      </c>
      <c r="C608" s="34">
        <f>SEARCH("AM",A608)</f>
        <v>11</v>
      </c>
      <c r="D608" s="34">
        <f>IFERROR(B608,C608)</f>
        <v>11</v>
      </c>
      <c r="E608" s="34" t="str">
        <f>IFERROR(MID(A608,D608-5,1)," ")</f>
        <v xml:space="preserve"> </v>
      </c>
      <c r="F608" s="34" t="str">
        <f>MID(A608,IF(E608="1",D608-5,D608-4),IF(E608="1",7,6))</f>
        <v>7:08AM</v>
      </c>
      <c r="G608" s="34" t="str">
        <f>TRIM(SUBSTITUTE(A608,TEXT(M608,"h:mmAM/PM"),""))</f>
        <v>6/Nov B-O-B</v>
      </c>
      <c r="H608" s="34" t="b">
        <f>OR(LEFT(G608,1)="Y",LEFT(G608,1)="B",LEFT(G608,1)="R")</f>
        <v>0</v>
      </c>
      <c r="I608" s="34" t="str">
        <f>IF(H608,LEFT(G608,FIND(" ",G608)-1),MID(G608,FIND(" ",G608)+1,9))</f>
        <v>B-O-B</v>
      </c>
      <c r="J608" s="34" t="str">
        <f>TRIM(SUBSTITUTE(G608,I608,""))</f>
        <v>6/Nov</v>
      </c>
      <c r="K608" s="34">
        <f>LEFT(J608,2-ISERROR(1*MID(J608,2,1)))*1</f>
        <v>6</v>
      </c>
      <c r="L608" s="34" t="str">
        <f>IF(LEN(I608)=3,I608,LEFT(I608,1)&amp;MID(I608,3,1)&amp;RIGHT(I608,1))</f>
        <v>BOB</v>
      </c>
      <c r="M608" s="42">
        <f>TIMEVALUE(SUBSTITUTE(SUBSTITUTE(F608,"P"," P"),"A"," A"))</f>
        <v>0.29722222222222222</v>
      </c>
      <c r="N608" s="34">
        <f t="shared" si="38"/>
        <v>1</v>
      </c>
      <c r="O608" s="34" t="str">
        <f t="shared" si="39"/>
        <v>BOB1</v>
      </c>
      <c r="P608" s="44">
        <f>INDEX(Workings!$R$14:$R$853,MATCH(O608,Workings!$U$14:$U$853,0))</f>
        <v>0.29722222222222222</v>
      </c>
      <c r="Q608" s="34">
        <f t="shared" si="40"/>
        <v>0</v>
      </c>
      <c r="S608"/>
    </row>
    <row r="609" spans="1:19" ht="15" x14ac:dyDescent="0.25">
      <c r="A609" s="34" t="s">
        <v>634</v>
      </c>
      <c r="B609" s="34" t="e">
        <f>SEARCH("PM",A609)</f>
        <v>#VALUE!</v>
      </c>
      <c r="C609" s="34">
        <f>SEARCH("AM",A609)</f>
        <v>17</v>
      </c>
      <c r="D609" s="34">
        <f>IFERROR(B609,C609)</f>
        <v>17</v>
      </c>
      <c r="E609" s="34" t="str">
        <f>IFERROR(MID(A609,D609-5,1)," ")</f>
        <v xml:space="preserve"> </v>
      </c>
      <c r="F609" s="34" t="str">
        <f>MID(A609,IF(E609="1",D609-5,D609-4),IF(E609="1",7,6))</f>
        <v>7:44AM</v>
      </c>
      <c r="G609" s="34" t="str">
        <f>TRIM(SUBSTITUTE(A609,TEXT(M609,"h:mmAM/PM"),""))</f>
        <v>B/O/B 6-Nov</v>
      </c>
      <c r="H609" s="34" t="b">
        <f>OR(LEFT(G609,1)="Y",LEFT(G609,1)="B",LEFT(G609,1)="R")</f>
        <v>1</v>
      </c>
      <c r="I609" s="34" t="str">
        <f>IF(H609,LEFT(G609,FIND(" ",G609)-1),MID(G609,FIND(" ",G609)+1,9))</f>
        <v>B/O/B</v>
      </c>
      <c r="J609" s="34" t="str">
        <f>TRIM(SUBSTITUTE(G609,I609,""))</f>
        <v>6-Nov</v>
      </c>
      <c r="K609" s="34">
        <f>LEFT(J609,2-ISERROR(1*MID(J609,2,1)))*1</f>
        <v>6</v>
      </c>
      <c r="L609" s="34" t="str">
        <f>IF(LEN(I609)=3,I609,LEFT(I609,1)&amp;MID(I609,3,1)&amp;RIGHT(I609,1))</f>
        <v>BOB</v>
      </c>
      <c r="M609" s="42">
        <f>TIMEVALUE(SUBSTITUTE(SUBSTITUTE(F609,"P"," P"),"A"," A"))</f>
        <v>0.32222222222222224</v>
      </c>
      <c r="N609" s="34">
        <f t="shared" si="38"/>
        <v>2</v>
      </c>
      <c r="O609" s="34" t="str">
        <f t="shared" si="39"/>
        <v>BOB2</v>
      </c>
      <c r="P609" s="44">
        <f>INDEX(Workings!$R$14:$R$853,MATCH(O609,Workings!$U$14:$U$853,0))</f>
        <v>0.32500000000000001</v>
      </c>
      <c r="Q609" s="34">
        <f t="shared" si="40"/>
        <v>-4</v>
      </c>
      <c r="S609"/>
    </row>
    <row r="610" spans="1:19" ht="15" x14ac:dyDescent="0.25">
      <c r="A610" s="34" t="s">
        <v>1669</v>
      </c>
      <c r="B610" s="34" t="e">
        <f>SEARCH("PM",A610)</f>
        <v>#VALUE!</v>
      </c>
      <c r="C610" s="34">
        <f>SEARCH("AM",A610)</f>
        <v>5</v>
      </c>
      <c r="D610" s="34">
        <f>IFERROR(B610,C610)</f>
        <v>5</v>
      </c>
      <c r="E610" s="34" t="str">
        <f>IFERROR(MID(A610,D610-5,1)," ")</f>
        <v xml:space="preserve"> </v>
      </c>
      <c r="F610" s="34" t="str">
        <f>MID(A610,IF(E610="1",D610-5,D610-4),IF(E610="1",7,6))</f>
        <v>8:21AM</v>
      </c>
      <c r="G610" s="34" t="str">
        <f>TRIM(SUBSTITUTE(A610,TEXT(M610,"h:mmAM/PM"),""))</f>
        <v>B:O:B 6-Nov</v>
      </c>
      <c r="H610" s="34" t="b">
        <f>OR(LEFT(G610,1)="Y",LEFT(G610,1)="B",LEFT(G610,1)="R")</f>
        <v>1</v>
      </c>
      <c r="I610" s="34" t="str">
        <f>IF(H610,LEFT(G610,FIND(" ",G610)-1),MID(G610,FIND(" ",G610)+1,9))</f>
        <v>B:O:B</v>
      </c>
      <c r="J610" s="34" t="str">
        <f>TRIM(SUBSTITUTE(G610,I610,""))</f>
        <v>6-Nov</v>
      </c>
      <c r="K610" s="34">
        <f>LEFT(J610,2-ISERROR(1*MID(J610,2,1)))*1</f>
        <v>6</v>
      </c>
      <c r="L610" s="34" t="str">
        <f>IF(LEN(I610)=3,I610,LEFT(I610,1)&amp;MID(I610,3,1)&amp;RIGHT(I610,1))</f>
        <v>BOB</v>
      </c>
      <c r="M610" s="42">
        <f>TIMEVALUE(SUBSTITUTE(SUBSTITUTE(F610,"P"," P"),"A"," A"))</f>
        <v>0.34791666666666665</v>
      </c>
      <c r="N610" s="34">
        <f t="shared" si="38"/>
        <v>3</v>
      </c>
      <c r="O610" s="34" t="str">
        <f t="shared" si="39"/>
        <v>BOB3</v>
      </c>
      <c r="P610" s="44">
        <f>INDEX(Workings!$R$14:$R$853,MATCH(O610,Workings!$U$14:$U$853,0))</f>
        <v>0.3527777777777778</v>
      </c>
      <c r="Q610" s="34">
        <f t="shared" si="40"/>
        <v>-7</v>
      </c>
      <c r="S610"/>
    </row>
    <row r="611" spans="1:19" ht="15" x14ac:dyDescent="0.25">
      <c r="A611" s="34" t="s">
        <v>328</v>
      </c>
      <c r="B611" s="34" t="e">
        <f>SEARCH("PM",A611)</f>
        <v>#VALUE!</v>
      </c>
      <c r="C611" s="34">
        <f>SEARCH("AM",A611)</f>
        <v>17</v>
      </c>
      <c r="D611" s="34">
        <f>IFERROR(B611,C611)</f>
        <v>17</v>
      </c>
      <c r="E611" s="34" t="str">
        <f>IFERROR(MID(A611,D611-5,1)," ")</f>
        <v xml:space="preserve"> </v>
      </c>
      <c r="F611" s="34" t="str">
        <f>MID(A611,IF(E611="1",D611-5,D611-4),IF(E611="1",7,6))</f>
        <v>9:11AM</v>
      </c>
      <c r="G611" s="34" t="str">
        <f>TRIM(SUBSTITUTE(A611,TEXT(M611,"h:mmAM/PM"),""))</f>
        <v>B:O:B 6-Nov</v>
      </c>
      <c r="H611" s="34" t="b">
        <f>OR(LEFT(G611,1)="Y",LEFT(G611,1)="B",LEFT(G611,1)="R")</f>
        <v>1</v>
      </c>
      <c r="I611" s="34" t="str">
        <f>IF(H611,LEFT(G611,FIND(" ",G611)-1),MID(G611,FIND(" ",G611)+1,9))</f>
        <v>B:O:B</v>
      </c>
      <c r="J611" s="34" t="str">
        <f>TRIM(SUBSTITUTE(G611,I611,""))</f>
        <v>6-Nov</v>
      </c>
      <c r="K611" s="34">
        <f>LEFT(J611,2-ISERROR(1*MID(J611,2,1)))*1</f>
        <v>6</v>
      </c>
      <c r="L611" s="34" t="str">
        <f>IF(LEN(I611)=3,I611,LEFT(I611,1)&amp;MID(I611,3,1)&amp;RIGHT(I611,1))</f>
        <v>BOB</v>
      </c>
      <c r="M611" s="42">
        <f>TIMEVALUE(SUBSTITUTE(SUBSTITUTE(F611,"P"," P"),"A"," A"))</f>
        <v>0.38263888888888892</v>
      </c>
      <c r="N611" s="34">
        <f t="shared" si="38"/>
        <v>4</v>
      </c>
      <c r="O611" s="34" t="str">
        <f t="shared" si="39"/>
        <v>BOB4</v>
      </c>
      <c r="P611" s="44">
        <f>INDEX(Workings!$R$14:$R$853,MATCH(O611,Workings!$U$14:$U$853,0))</f>
        <v>0.38055555555555559</v>
      </c>
      <c r="Q611" s="34">
        <f t="shared" si="40"/>
        <v>3</v>
      </c>
      <c r="S611"/>
    </row>
    <row r="612" spans="1:19" ht="15" x14ac:dyDescent="0.25">
      <c r="A612" s="34" t="s">
        <v>2593</v>
      </c>
      <c r="B612" s="34" t="e">
        <f>SEARCH("PM",A612)</f>
        <v>#VALUE!</v>
      </c>
      <c r="C612" s="34">
        <f>SEARCH("AM",A612)</f>
        <v>15</v>
      </c>
      <c r="D612" s="34">
        <f>IFERROR(B612,C612)</f>
        <v>15</v>
      </c>
      <c r="E612" s="34" t="str">
        <f>IFERROR(MID(A612,D612-5,1)," ")</f>
        <v xml:space="preserve"> </v>
      </c>
      <c r="F612" s="34" t="str">
        <f>MID(A612,IF(E612="1",D612-5,D612-4),IF(E612="1",7,6))</f>
        <v>9:35AM</v>
      </c>
      <c r="G612" s="34" t="str">
        <f>TRIM(SUBSTITUTE(A612,TEXT(M612,"h:mmAM/PM"),""))</f>
        <v>6-Nov BOB</v>
      </c>
      <c r="H612" s="34" t="b">
        <f>OR(LEFT(G612,1)="Y",LEFT(G612,1)="B",LEFT(G612,1)="R")</f>
        <v>0</v>
      </c>
      <c r="I612" s="34" t="str">
        <f>IF(H612,LEFT(G612,FIND(" ",G612)-1),MID(G612,FIND(" ",G612)+1,9))</f>
        <v>BOB</v>
      </c>
      <c r="J612" s="34" t="str">
        <f>TRIM(SUBSTITUTE(G612,I612,""))</f>
        <v>6-Nov</v>
      </c>
      <c r="K612" s="34">
        <f>LEFT(J612,2-ISERROR(1*MID(J612,2,1)))*1</f>
        <v>6</v>
      </c>
      <c r="L612" s="34" t="str">
        <f>IF(LEN(I612)=3,I612,LEFT(I612,1)&amp;MID(I612,3,1)&amp;RIGHT(I612,1))</f>
        <v>BOB</v>
      </c>
      <c r="M612" s="42">
        <f>TIMEVALUE(SUBSTITUTE(SUBSTITUTE(F612,"P"," P"),"A"," A"))</f>
        <v>0.39930555555555558</v>
      </c>
      <c r="N612" s="34">
        <f t="shared" si="38"/>
        <v>5</v>
      </c>
      <c r="O612" s="34" t="str">
        <f t="shared" si="39"/>
        <v>BOB5</v>
      </c>
      <c r="P612" s="44">
        <f>INDEX(Workings!$R$14:$R$853,MATCH(O612,Workings!$U$14:$U$853,0))</f>
        <v>0.40138888888888891</v>
      </c>
      <c r="Q612" s="34">
        <f t="shared" si="40"/>
        <v>-3</v>
      </c>
      <c r="S612"/>
    </row>
    <row r="613" spans="1:19" ht="15" x14ac:dyDescent="0.25">
      <c r="A613" s="34" t="s">
        <v>2292</v>
      </c>
      <c r="B613" s="34" t="e">
        <f>SEARCH("PM",A613)</f>
        <v>#VALUE!</v>
      </c>
      <c r="C613" s="34">
        <f>SEARCH("AM",A613)</f>
        <v>6</v>
      </c>
      <c r="D613" s="34">
        <f>IFERROR(B613,C613)</f>
        <v>6</v>
      </c>
      <c r="E613" s="34" t="str">
        <f>IFERROR(MID(A613,D613-5,1)," ")</f>
        <v>1</v>
      </c>
      <c r="F613" s="34" t="str">
        <f>MID(A613,IF(E613="1",D613-5,D613-4),IF(E613="1",7,6))</f>
        <v>10:05AM</v>
      </c>
      <c r="G613" s="34" t="str">
        <f>TRIM(SUBSTITUTE(A613,TEXT(M613,"h:mmAM/PM"),""))</f>
        <v>6-Nov B-O-B</v>
      </c>
      <c r="H613" s="34" t="b">
        <f>OR(LEFT(G613,1)="Y",LEFT(G613,1)="B",LEFT(G613,1)="R")</f>
        <v>0</v>
      </c>
      <c r="I613" s="34" t="str">
        <f>IF(H613,LEFT(G613,FIND(" ",G613)-1),MID(G613,FIND(" ",G613)+1,9))</f>
        <v>B-O-B</v>
      </c>
      <c r="J613" s="34" t="str">
        <f>TRIM(SUBSTITUTE(G613,I613,""))</f>
        <v>6-Nov</v>
      </c>
      <c r="K613" s="34">
        <f>LEFT(J613,2-ISERROR(1*MID(J613,2,1)))*1</f>
        <v>6</v>
      </c>
      <c r="L613" s="34" t="str">
        <f>IF(LEN(I613)=3,I613,LEFT(I613,1)&amp;MID(I613,3,1)&amp;RIGHT(I613,1))</f>
        <v>BOB</v>
      </c>
      <c r="M613" s="42">
        <f>TIMEVALUE(SUBSTITUTE(SUBSTITUTE(F613,"P"," P"),"A"," A"))</f>
        <v>0.4201388888888889</v>
      </c>
      <c r="N613" s="34">
        <f t="shared" si="38"/>
        <v>6</v>
      </c>
      <c r="O613" s="34" t="str">
        <f t="shared" si="39"/>
        <v>BOB6</v>
      </c>
      <c r="P613" s="44">
        <f>INDEX(Workings!$R$14:$R$853,MATCH(O613,Workings!$U$14:$U$853,0))</f>
        <v>0.42222222222222222</v>
      </c>
      <c r="Q613" s="34">
        <f t="shared" si="40"/>
        <v>-3</v>
      </c>
      <c r="S613"/>
    </row>
    <row r="614" spans="1:19" ht="15" x14ac:dyDescent="0.25">
      <c r="A614" s="34" t="s">
        <v>2907</v>
      </c>
      <c r="B614" s="34" t="e">
        <f>SEARCH("PM",A614)</f>
        <v>#VALUE!</v>
      </c>
      <c r="C614" s="34">
        <f>SEARCH("AM",A614)</f>
        <v>6</v>
      </c>
      <c r="D614" s="34">
        <f>IFERROR(B614,C614)</f>
        <v>6</v>
      </c>
      <c r="E614" s="34" t="str">
        <f>IFERROR(MID(A614,D614-5,1)," ")</f>
        <v>1</v>
      </c>
      <c r="F614" s="34" t="str">
        <f>MID(A614,IF(E614="1",D614-5,D614-4),IF(E614="1",7,6))</f>
        <v>10:36AM</v>
      </c>
      <c r="G614" s="34" t="str">
        <f>TRIM(SUBSTITUTE(A614,TEXT(M614,"h:mmAM/PM"),""))</f>
        <v>BOB 6-Nov</v>
      </c>
      <c r="H614" s="34" t="b">
        <f>OR(LEFT(G614,1)="Y",LEFT(G614,1)="B",LEFT(G614,1)="R")</f>
        <v>1</v>
      </c>
      <c r="I614" s="34" t="str">
        <f>IF(H614,LEFT(G614,FIND(" ",G614)-1),MID(G614,FIND(" ",G614)+1,9))</f>
        <v>BOB</v>
      </c>
      <c r="J614" s="34" t="str">
        <f>TRIM(SUBSTITUTE(G614,I614,""))</f>
        <v>6-Nov</v>
      </c>
      <c r="K614" s="34">
        <f>LEFT(J614,2-ISERROR(1*MID(J614,2,1)))*1</f>
        <v>6</v>
      </c>
      <c r="L614" s="34" t="str">
        <f>IF(LEN(I614)=3,I614,LEFT(I614,1)&amp;MID(I614,3,1)&amp;RIGHT(I614,1))</f>
        <v>BOB</v>
      </c>
      <c r="M614" s="42">
        <f>TIMEVALUE(SUBSTITUTE(SUBSTITUTE(F614,"P"," P"),"A"," A"))</f>
        <v>0.44166666666666665</v>
      </c>
      <c r="N614" s="34">
        <f t="shared" si="38"/>
        <v>7</v>
      </c>
      <c r="O614" s="34" t="str">
        <f t="shared" si="39"/>
        <v>BOB7</v>
      </c>
      <c r="P614" s="44">
        <f>INDEX(Workings!$R$14:$R$853,MATCH(O614,Workings!$U$14:$U$853,0))</f>
        <v>0.44305555555555554</v>
      </c>
      <c r="Q614" s="34">
        <f t="shared" si="40"/>
        <v>-2</v>
      </c>
      <c r="S614"/>
    </row>
    <row r="615" spans="1:19" ht="15" x14ac:dyDescent="0.25">
      <c r="A615" s="34" t="s">
        <v>3201</v>
      </c>
      <c r="B615" s="34" t="e">
        <f>SEARCH("PM",A615)</f>
        <v>#VALUE!</v>
      </c>
      <c r="C615" s="34">
        <f>SEARCH("AM",A615)</f>
        <v>18</v>
      </c>
      <c r="D615" s="34">
        <f>IFERROR(B615,C615)</f>
        <v>18</v>
      </c>
      <c r="E615" s="34" t="str">
        <f>IFERROR(MID(A615,D615-5,1)," ")</f>
        <v>1</v>
      </c>
      <c r="F615" s="34" t="str">
        <f>MID(A615,IF(E615="1",D615-5,D615-4),IF(E615="1",7,6))</f>
        <v>11:09AM</v>
      </c>
      <c r="G615" s="34" t="str">
        <f>TRIM(SUBSTITUTE(A615,TEXT(M615,"h:mmAM/PM"),""))</f>
        <v>6/Nov B/O/B</v>
      </c>
      <c r="H615" s="34" t="b">
        <f>OR(LEFT(G615,1)="Y",LEFT(G615,1)="B",LEFT(G615,1)="R")</f>
        <v>0</v>
      </c>
      <c r="I615" s="34" t="str">
        <f>IF(H615,LEFT(G615,FIND(" ",G615)-1),MID(G615,FIND(" ",G615)+1,9))</f>
        <v>B/O/B</v>
      </c>
      <c r="J615" s="34" t="str">
        <f>TRIM(SUBSTITUTE(G615,I615,""))</f>
        <v>6/Nov</v>
      </c>
      <c r="K615" s="34">
        <f>LEFT(J615,2-ISERROR(1*MID(J615,2,1)))*1</f>
        <v>6</v>
      </c>
      <c r="L615" s="34" t="str">
        <f>IF(LEN(I615)=3,I615,LEFT(I615,1)&amp;MID(I615,3,1)&amp;RIGHT(I615,1))</f>
        <v>BOB</v>
      </c>
      <c r="M615" s="42">
        <f>TIMEVALUE(SUBSTITUTE(SUBSTITUTE(F615,"P"," P"),"A"," A"))</f>
        <v>0.46458333333333335</v>
      </c>
      <c r="N615" s="34">
        <f t="shared" si="38"/>
        <v>8</v>
      </c>
      <c r="O615" s="34" t="str">
        <f t="shared" si="39"/>
        <v>BOB8</v>
      </c>
      <c r="P615" s="44">
        <f>INDEX(Workings!$R$14:$R$853,MATCH(O615,Workings!$U$14:$U$853,0))</f>
        <v>0.46388888888888885</v>
      </c>
      <c r="Q615" s="34">
        <f t="shared" si="40"/>
        <v>1</v>
      </c>
      <c r="S615"/>
    </row>
    <row r="616" spans="1:19" ht="15" x14ac:dyDescent="0.25">
      <c r="A616" s="34" t="s">
        <v>3672</v>
      </c>
      <c r="B616" s="34" t="e">
        <f>SEARCH("PM",A616)</f>
        <v>#VALUE!</v>
      </c>
      <c r="C616" s="34">
        <f>SEARCH("AM",A616)</f>
        <v>12</v>
      </c>
      <c r="D616" s="34">
        <f>IFERROR(B616,C616)</f>
        <v>12</v>
      </c>
      <c r="E616" s="34" t="str">
        <f>IFERROR(MID(A616,D616-5,1)," ")</f>
        <v>1</v>
      </c>
      <c r="F616" s="34" t="str">
        <f>MID(A616,IF(E616="1",D616-5,D616-4),IF(E616="1",7,6))</f>
        <v>11:38AM</v>
      </c>
      <c r="G616" s="34" t="str">
        <f>TRIM(SUBSTITUTE(A616,TEXT(M616,"h:mmAM/PM"),""))</f>
        <v>6-Nov B-O-B</v>
      </c>
      <c r="H616" s="34" t="b">
        <f>OR(LEFT(G616,1)="Y",LEFT(G616,1)="B",LEFT(G616,1)="R")</f>
        <v>0</v>
      </c>
      <c r="I616" s="34" t="str">
        <f>IF(H616,LEFT(G616,FIND(" ",G616)-1),MID(G616,FIND(" ",G616)+1,9))</f>
        <v>B-O-B</v>
      </c>
      <c r="J616" s="34" t="str">
        <f>TRIM(SUBSTITUTE(G616,I616,""))</f>
        <v>6-Nov</v>
      </c>
      <c r="K616" s="34">
        <f>LEFT(J616,2-ISERROR(1*MID(J616,2,1)))*1</f>
        <v>6</v>
      </c>
      <c r="L616" s="34" t="str">
        <f>IF(LEN(I616)=3,I616,LEFT(I616,1)&amp;MID(I616,3,1)&amp;RIGHT(I616,1))</f>
        <v>BOB</v>
      </c>
      <c r="M616" s="42">
        <f>TIMEVALUE(SUBSTITUTE(SUBSTITUTE(F616,"P"," P"),"A"," A"))</f>
        <v>0.48472222222222222</v>
      </c>
      <c r="N616" s="34">
        <f t="shared" si="38"/>
        <v>9</v>
      </c>
      <c r="O616" s="34" t="str">
        <f t="shared" si="39"/>
        <v>BOB9</v>
      </c>
      <c r="P616" s="44">
        <f>INDEX(Workings!$R$14:$R$853,MATCH(O616,Workings!$U$14:$U$853,0))</f>
        <v>0.48472222222222217</v>
      </c>
      <c r="Q616" s="34">
        <f t="shared" si="40"/>
        <v>0</v>
      </c>
      <c r="S616"/>
    </row>
    <row r="617" spans="1:19" ht="15" x14ac:dyDescent="0.25">
      <c r="A617" s="34" t="s">
        <v>1430</v>
      </c>
      <c r="B617" s="34">
        <f>SEARCH("PM",A617)</f>
        <v>6</v>
      </c>
      <c r="C617" s="34" t="e">
        <f>SEARCH("AM",A617)</f>
        <v>#VALUE!</v>
      </c>
      <c r="D617" s="34">
        <f>IFERROR(B617,C617)</f>
        <v>6</v>
      </c>
      <c r="E617" s="34" t="str">
        <f>IFERROR(MID(A617,D617-5,1)," ")</f>
        <v>1</v>
      </c>
      <c r="F617" s="34" t="str">
        <f>MID(A617,IF(E617="1",D617-5,D617-4),IF(E617="1",7,6))</f>
        <v>12:11PM</v>
      </c>
      <c r="G617" s="34" t="str">
        <f>TRIM(SUBSTITUTE(A617,TEXT(M617,"h:mmAM/PM"),""))</f>
        <v>6-Nov BOB</v>
      </c>
      <c r="H617" s="34" t="b">
        <f>OR(LEFT(G617,1)="Y",LEFT(G617,1)="B",LEFT(G617,1)="R")</f>
        <v>0</v>
      </c>
      <c r="I617" s="34" t="str">
        <f>IF(H617,LEFT(G617,FIND(" ",G617)-1),MID(G617,FIND(" ",G617)+1,9))</f>
        <v>BOB</v>
      </c>
      <c r="J617" s="34" t="str">
        <f>TRIM(SUBSTITUTE(G617,I617,""))</f>
        <v>6-Nov</v>
      </c>
      <c r="K617" s="34">
        <f>LEFT(J617,2-ISERROR(1*MID(J617,2,1)))*1</f>
        <v>6</v>
      </c>
      <c r="L617" s="34" t="str">
        <f>IF(LEN(I617)=3,I617,LEFT(I617,1)&amp;MID(I617,3,1)&amp;RIGHT(I617,1))</f>
        <v>BOB</v>
      </c>
      <c r="M617" s="42">
        <f>TIMEVALUE(SUBSTITUTE(SUBSTITUTE(F617,"P"," P"),"A"," A"))</f>
        <v>0.50763888888888886</v>
      </c>
      <c r="N617" s="34">
        <f t="shared" si="38"/>
        <v>10</v>
      </c>
      <c r="O617" s="34" t="str">
        <f t="shared" si="39"/>
        <v>BOB10</v>
      </c>
      <c r="P617" s="44">
        <f>INDEX(Workings!$R$14:$R$853,MATCH(O617,Workings!$U$14:$U$853,0))</f>
        <v>0.50555555555555554</v>
      </c>
      <c r="Q617" s="34">
        <f t="shared" si="40"/>
        <v>3</v>
      </c>
      <c r="S617"/>
    </row>
    <row r="618" spans="1:19" ht="15" x14ac:dyDescent="0.25">
      <c r="A618" s="34" t="s">
        <v>3839</v>
      </c>
      <c r="B618" s="34">
        <f>SEARCH("PM",A618)</f>
        <v>18</v>
      </c>
      <c r="C618" s="34" t="e">
        <f>SEARCH("AM",A618)</f>
        <v>#VALUE!</v>
      </c>
      <c r="D618" s="34">
        <f>IFERROR(B618,C618)</f>
        <v>18</v>
      </c>
      <c r="E618" s="34" t="str">
        <f>IFERROR(MID(A618,D618-5,1)," ")</f>
        <v>1</v>
      </c>
      <c r="F618" s="34" t="str">
        <f>MID(A618,IF(E618="1",D618-5,D618-4),IF(E618="1",7,6))</f>
        <v>12:43PM</v>
      </c>
      <c r="G618" s="34" t="str">
        <f>TRIM(SUBSTITUTE(A618,TEXT(M618,"h:mmAM/PM"),""))</f>
        <v>6-Nov B-O-B</v>
      </c>
      <c r="H618" s="34" t="b">
        <f>OR(LEFT(G618,1)="Y",LEFT(G618,1)="B",LEFT(G618,1)="R")</f>
        <v>0</v>
      </c>
      <c r="I618" s="34" t="str">
        <f>IF(H618,LEFT(G618,FIND(" ",G618)-1),MID(G618,FIND(" ",G618)+1,9))</f>
        <v>B-O-B</v>
      </c>
      <c r="J618" s="34" t="str">
        <f>TRIM(SUBSTITUTE(G618,I618,""))</f>
        <v>6-Nov</v>
      </c>
      <c r="K618" s="34">
        <f>LEFT(J618,2-ISERROR(1*MID(J618,2,1)))*1</f>
        <v>6</v>
      </c>
      <c r="L618" s="34" t="str">
        <f>IF(LEN(I618)=3,I618,LEFT(I618,1)&amp;MID(I618,3,1)&amp;RIGHT(I618,1))</f>
        <v>BOB</v>
      </c>
      <c r="M618" s="42">
        <f>TIMEVALUE(SUBSTITUTE(SUBSTITUTE(F618,"P"," P"),"A"," A"))</f>
        <v>0.52986111111111112</v>
      </c>
      <c r="N618" s="34">
        <f t="shared" si="38"/>
        <v>11</v>
      </c>
      <c r="O618" s="34" t="str">
        <f t="shared" si="39"/>
        <v>BOB11</v>
      </c>
      <c r="P618" s="44">
        <f>INDEX(Workings!$R$14:$R$853,MATCH(O618,Workings!$U$14:$U$853,0))</f>
        <v>0.52638888888888891</v>
      </c>
      <c r="Q618" s="34">
        <f t="shared" si="40"/>
        <v>5</v>
      </c>
      <c r="S618"/>
    </row>
    <row r="619" spans="1:19" ht="15" x14ac:dyDescent="0.25">
      <c r="A619" s="34" t="s">
        <v>2574</v>
      </c>
      <c r="B619" s="34">
        <f>SEARCH("PM",A619)</f>
        <v>11</v>
      </c>
      <c r="C619" s="34" t="e">
        <f>SEARCH("AM",A619)</f>
        <v>#VALUE!</v>
      </c>
      <c r="D619" s="34">
        <f>IFERROR(B619,C619)</f>
        <v>11</v>
      </c>
      <c r="E619" s="34" t="str">
        <f>IFERROR(MID(A619,D619-5,1)," ")</f>
        <v xml:space="preserve"> </v>
      </c>
      <c r="F619" s="34" t="str">
        <f>MID(A619,IF(E619="1",D619-5,D619-4),IF(E619="1",7,6))</f>
        <v>1:07PM</v>
      </c>
      <c r="G619" s="34" t="str">
        <f>TRIM(SUBSTITUTE(A619,TEXT(M619,"h:mmAM/PM"),""))</f>
        <v>B/O/B 6/Nov</v>
      </c>
      <c r="H619" s="34" t="b">
        <f>OR(LEFT(G619,1)="Y",LEFT(G619,1)="B",LEFT(G619,1)="R")</f>
        <v>1</v>
      </c>
      <c r="I619" s="34" t="str">
        <f>IF(H619,LEFT(G619,FIND(" ",G619)-1),MID(G619,FIND(" ",G619)+1,9))</f>
        <v>B/O/B</v>
      </c>
      <c r="J619" s="34" t="str">
        <f>TRIM(SUBSTITUTE(G619,I619,""))</f>
        <v>6/Nov</v>
      </c>
      <c r="K619" s="34">
        <f>LEFT(J619,2-ISERROR(1*MID(J619,2,1)))*1</f>
        <v>6</v>
      </c>
      <c r="L619" s="34" t="str">
        <f>IF(LEN(I619)=3,I619,LEFT(I619,1)&amp;MID(I619,3,1)&amp;RIGHT(I619,1))</f>
        <v>BOB</v>
      </c>
      <c r="M619" s="42">
        <f>TIMEVALUE(SUBSTITUTE(SUBSTITUTE(F619,"P"," P"),"A"," A"))</f>
        <v>0.54652777777777783</v>
      </c>
      <c r="N619" s="34">
        <f t="shared" si="38"/>
        <v>12</v>
      </c>
      <c r="O619" s="34" t="str">
        <f t="shared" si="39"/>
        <v>BOB12</v>
      </c>
      <c r="P619" s="44">
        <f>INDEX(Workings!$R$14:$R$853,MATCH(O619,Workings!$U$14:$U$853,0))</f>
        <v>0.54722222222222228</v>
      </c>
      <c r="Q619" s="34">
        <f t="shared" si="40"/>
        <v>-1</v>
      </c>
      <c r="S619"/>
    </row>
    <row r="620" spans="1:19" ht="15" x14ac:dyDescent="0.25">
      <c r="A620" s="34" t="s">
        <v>750</v>
      </c>
      <c r="B620" s="34">
        <f>SEARCH("PM",A620)</f>
        <v>17</v>
      </c>
      <c r="C620" s="34" t="e">
        <f>SEARCH("AM",A620)</f>
        <v>#VALUE!</v>
      </c>
      <c r="D620" s="34">
        <f>IFERROR(B620,C620)</f>
        <v>17</v>
      </c>
      <c r="E620" s="34" t="str">
        <f>IFERROR(MID(A620,D620-5,1)," ")</f>
        <v xml:space="preserve"> </v>
      </c>
      <c r="F620" s="34" t="str">
        <f>MID(A620,IF(E620="1",D620-5,D620-4),IF(E620="1",7,6))</f>
        <v>1:32PM</v>
      </c>
      <c r="G620" s="34" t="str">
        <f>TRIM(SUBSTITUTE(A620,TEXT(M620,"h:mmAM/PM"),""))</f>
        <v>6-Nov B-O-B</v>
      </c>
      <c r="H620" s="34" t="b">
        <f>OR(LEFT(G620,1)="Y",LEFT(G620,1)="B",LEFT(G620,1)="R")</f>
        <v>0</v>
      </c>
      <c r="I620" s="34" t="str">
        <f>IF(H620,LEFT(G620,FIND(" ",G620)-1),MID(G620,FIND(" ",G620)+1,9))</f>
        <v>B-O-B</v>
      </c>
      <c r="J620" s="34" t="str">
        <f>TRIM(SUBSTITUTE(G620,I620,""))</f>
        <v>6-Nov</v>
      </c>
      <c r="K620" s="34">
        <f>LEFT(J620,2-ISERROR(1*MID(J620,2,1)))*1</f>
        <v>6</v>
      </c>
      <c r="L620" s="34" t="str">
        <f>IF(LEN(I620)=3,I620,LEFT(I620,1)&amp;MID(I620,3,1)&amp;RIGHT(I620,1))</f>
        <v>BOB</v>
      </c>
      <c r="M620" s="42">
        <f>TIMEVALUE(SUBSTITUTE(SUBSTITUTE(F620,"P"," P"),"A"," A"))</f>
        <v>0.56388888888888888</v>
      </c>
      <c r="N620" s="34">
        <f t="shared" si="38"/>
        <v>13</v>
      </c>
      <c r="O620" s="34" t="str">
        <f t="shared" si="39"/>
        <v>BOB13</v>
      </c>
      <c r="P620" s="44">
        <f>INDEX(Workings!$R$14:$R$853,MATCH(O620,Workings!$U$14:$U$853,0))</f>
        <v>0.56805555555555565</v>
      </c>
      <c r="Q620" s="34">
        <f t="shared" si="40"/>
        <v>-6</v>
      </c>
      <c r="S620"/>
    </row>
    <row r="621" spans="1:19" ht="15" x14ac:dyDescent="0.25">
      <c r="A621" s="34" t="s">
        <v>3769</v>
      </c>
      <c r="B621" s="34">
        <f>SEARCH("PM",A621)</f>
        <v>11</v>
      </c>
      <c r="C621" s="34" t="e">
        <f>SEARCH("AM",A621)</f>
        <v>#VALUE!</v>
      </c>
      <c r="D621" s="34">
        <f>IFERROR(B621,C621)</f>
        <v>11</v>
      </c>
      <c r="E621" s="34" t="str">
        <f>IFERROR(MID(A621,D621-5,1)," ")</f>
        <v xml:space="preserve"> </v>
      </c>
      <c r="F621" s="34" t="str">
        <f>MID(A621,IF(E621="1",D621-5,D621-4),IF(E621="1",7,6))</f>
        <v>2:01PM</v>
      </c>
      <c r="G621" s="34" t="str">
        <f>TRIM(SUBSTITUTE(A621,TEXT(M621,"h:mmAM/PM"),""))</f>
        <v>B/O/B 6-Nov</v>
      </c>
      <c r="H621" s="34" t="b">
        <f>OR(LEFT(G621,1)="Y",LEFT(G621,1)="B",LEFT(G621,1)="R")</f>
        <v>1</v>
      </c>
      <c r="I621" s="34" t="str">
        <f>IF(H621,LEFT(G621,FIND(" ",G621)-1),MID(G621,FIND(" ",G621)+1,9))</f>
        <v>B/O/B</v>
      </c>
      <c r="J621" s="34" t="str">
        <f>TRIM(SUBSTITUTE(G621,I621,""))</f>
        <v>6-Nov</v>
      </c>
      <c r="K621" s="34">
        <f>LEFT(J621,2-ISERROR(1*MID(J621,2,1)))*1</f>
        <v>6</v>
      </c>
      <c r="L621" s="34" t="str">
        <f>IF(LEN(I621)=3,I621,LEFT(I621,1)&amp;MID(I621,3,1)&amp;RIGHT(I621,1))</f>
        <v>BOB</v>
      </c>
      <c r="M621" s="42">
        <f>TIMEVALUE(SUBSTITUTE(SUBSTITUTE(F621,"P"," P"),"A"," A"))</f>
        <v>0.58402777777777781</v>
      </c>
      <c r="N621" s="34">
        <f t="shared" si="38"/>
        <v>14</v>
      </c>
      <c r="O621" s="34" t="str">
        <f t="shared" si="39"/>
        <v>BOB14</v>
      </c>
      <c r="P621" s="44">
        <f>INDEX(Workings!$R$14:$R$853,MATCH(O621,Workings!$U$14:$U$853,0))</f>
        <v>0.58888888888888902</v>
      </c>
      <c r="Q621" s="34">
        <f t="shared" si="40"/>
        <v>-7</v>
      </c>
      <c r="S621"/>
    </row>
    <row r="622" spans="1:19" ht="15" x14ac:dyDescent="0.25">
      <c r="A622" s="34" t="s">
        <v>2127</v>
      </c>
      <c r="B622" s="34">
        <f>SEARCH("PM",A622)</f>
        <v>11</v>
      </c>
      <c r="C622" s="34" t="e">
        <f>SEARCH("AM",A622)</f>
        <v>#VALUE!</v>
      </c>
      <c r="D622" s="34">
        <f>IFERROR(B622,C622)</f>
        <v>11</v>
      </c>
      <c r="E622" s="34" t="str">
        <f>IFERROR(MID(A622,D622-5,1)," ")</f>
        <v xml:space="preserve"> </v>
      </c>
      <c r="F622" s="34" t="str">
        <f>MID(A622,IF(E622="1",D622-5,D622-4),IF(E622="1",7,6))</f>
        <v>2:39PM</v>
      </c>
      <c r="G622" s="34" t="str">
        <f>TRIM(SUBSTITUTE(A622,TEXT(M622,"h:mmAM/PM"),""))</f>
        <v>6/Nov BOB</v>
      </c>
      <c r="H622" s="34" t="b">
        <f>OR(LEFT(G622,1)="Y",LEFT(G622,1)="B",LEFT(G622,1)="R")</f>
        <v>0</v>
      </c>
      <c r="I622" s="34" t="str">
        <f>IF(H622,LEFT(G622,FIND(" ",G622)-1),MID(G622,FIND(" ",G622)+1,9))</f>
        <v>BOB</v>
      </c>
      <c r="J622" s="34" t="str">
        <f>TRIM(SUBSTITUTE(G622,I622,""))</f>
        <v>6/Nov</v>
      </c>
      <c r="K622" s="34">
        <f>LEFT(J622,2-ISERROR(1*MID(J622,2,1)))*1</f>
        <v>6</v>
      </c>
      <c r="L622" s="34" t="str">
        <f>IF(LEN(I622)=3,I622,LEFT(I622,1)&amp;MID(I622,3,1)&amp;RIGHT(I622,1))</f>
        <v>BOB</v>
      </c>
      <c r="M622" s="42">
        <f>TIMEVALUE(SUBSTITUTE(SUBSTITUTE(F622,"P"," P"),"A"," A"))</f>
        <v>0.61041666666666672</v>
      </c>
      <c r="N622" s="34">
        <f t="shared" si="38"/>
        <v>15</v>
      </c>
      <c r="O622" s="34" t="str">
        <f t="shared" si="39"/>
        <v>BOB15</v>
      </c>
      <c r="P622" s="44">
        <f>INDEX(Workings!$R$14:$R$853,MATCH(O622,Workings!$U$14:$U$853,0))</f>
        <v>0.60972222222222239</v>
      </c>
      <c r="Q622" s="34">
        <f t="shared" si="40"/>
        <v>1</v>
      </c>
      <c r="S622"/>
    </row>
    <row r="623" spans="1:19" ht="15" x14ac:dyDescent="0.25">
      <c r="A623" s="34" t="s">
        <v>1365</v>
      </c>
      <c r="B623" s="34">
        <f>SEARCH("PM",A623)</f>
        <v>5</v>
      </c>
      <c r="C623" s="34" t="e">
        <f>SEARCH("AM",A623)</f>
        <v>#VALUE!</v>
      </c>
      <c r="D623" s="34">
        <f>IFERROR(B623,C623)</f>
        <v>5</v>
      </c>
      <c r="E623" s="34" t="str">
        <f>IFERROR(MID(A623,D623-5,1)," ")</f>
        <v xml:space="preserve"> </v>
      </c>
      <c r="F623" s="34" t="str">
        <f>MID(A623,IF(E623="1",D623-5,D623-4),IF(E623="1",7,6))</f>
        <v>3:08PM</v>
      </c>
      <c r="G623" s="34" t="str">
        <f>TRIM(SUBSTITUTE(A623,TEXT(M623,"h:mmAM/PM"),""))</f>
        <v>B:O:B 6-Nov</v>
      </c>
      <c r="H623" s="34" t="b">
        <f>OR(LEFT(G623,1)="Y",LEFT(G623,1)="B",LEFT(G623,1)="R")</f>
        <v>1</v>
      </c>
      <c r="I623" s="34" t="str">
        <f>IF(H623,LEFT(G623,FIND(" ",G623)-1),MID(G623,FIND(" ",G623)+1,9))</f>
        <v>B:O:B</v>
      </c>
      <c r="J623" s="34" t="str">
        <f>TRIM(SUBSTITUTE(G623,I623,""))</f>
        <v>6-Nov</v>
      </c>
      <c r="K623" s="34">
        <f>LEFT(J623,2-ISERROR(1*MID(J623,2,1)))*1</f>
        <v>6</v>
      </c>
      <c r="L623" s="34" t="str">
        <f>IF(LEN(I623)=3,I623,LEFT(I623,1)&amp;MID(I623,3,1)&amp;RIGHT(I623,1))</f>
        <v>BOB</v>
      </c>
      <c r="M623" s="42">
        <f>TIMEVALUE(SUBSTITUTE(SUBSTITUTE(F623,"P"," P"),"A"," A"))</f>
        <v>0.63055555555555554</v>
      </c>
      <c r="N623" s="34">
        <f t="shared" si="38"/>
        <v>16</v>
      </c>
      <c r="O623" s="34" t="str">
        <f t="shared" si="39"/>
        <v>BOB16</v>
      </c>
      <c r="P623" s="44">
        <f>INDEX(Workings!$R$14:$R$853,MATCH(O623,Workings!$U$14:$U$853,0))</f>
        <v>0.63055555555555576</v>
      </c>
      <c r="Q623" s="34">
        <f t="shared" si="40"/>
        <v>0</v>
      </c>
      <c r="S623"/>
    </row>
    <row r="624" spans="1:19" ht="15" x14ac:dyDescent="0.25">
      <c r="A624" s="34" t="s">
        <v>3232</v>
      </c>
      <c r="B624" s="34">
        <f>SEARCH("PM",A624)</f>
        <v>11</v>
      </c>
      <c r="C624" s="34" t="e">
        <f>SEARCH("AM",A624)</f>
        <v>#VALUE!</v>
      </c>
      <c r="D624" s="34">
        <f>IFERROR(B624,C624)</f>
        <v>11</v>
      </c>
      <c r="E624" s="34" t="str">
        <f>IFERROR(MID(A624,D624-5,1)," ")</f>
        <v xml:space="preserve"> </v>
      </c>
      <c r="F624" s="34" t="str">
        <f>MID(A624,IF(E624="1",D624-5,D624-4),IF(E624="1",7,6))</f>
        <v>3:36PM</v>
      </c>
      <c r="G624" s="34" t="str">
        <f>TRIM(SUBSTITUTE(A624,TEXT(M624,"h:mmAM/PM"),""))</f>
        <v>B:O:B 6-Nov</v>
      </c>
      <c r="H624" s="34" t="b">
        <f>OR(LEFT(G624,1)="Y",LEFT(G624,1)="B",LEFT(G624,1)="R")</f>
        <v>1</v>
      </c>
      <c r="I624" s="34" t="str">
        <f>IF(H624,LEFT(G624,FIND(" ",G624)-1),MID(G624,FIND(" ",G624)+1,9))</f>
        <v>B:O:B</v>
      </c>
      <c r="J624" s="34" t="str">
        <f>TRIM(SUBSTITUTE(G624,I624,""))</f>
        <v>6-Nov</v>
      </c>
      <c r="K624" s="34">
        <f>LEFT(J624,2-ISERROR(1*MID(J624,2,1)))*1</f>
        <v>6</v>
      </c>
      <c r="L624" s="34" t="str">
        <f>IF(LEN(I624)=3,I624,LEFT(I624,1)&amp;MID(I624,3,1)&amp;RIGHT(I624,1))</f>
        <v>BOB</v>
      </c>
      <c r="M624" s="42">
        <f>TIMEVALUE(SUBSTITUTE(SUBSTITUTE(F624,"P"," P"),"A"," A"))</f>
        <v>0.65</v>
      </c>
      <c r="N624" s="34">
        <f t="shared" si="38"/>
        <v>17</v>
      </c>
      <c r="O624" s="34" t="str">
        <f t="shared" si="39"/>
        <v>BOB17</v>
      </c>
      <c r="P624" s="44">
        <f>INDEX(Workings!$R$14:$R$853,MATCH(O624,Workings!$U$14:$U$853,0))</f>
        <v>0.65138888888888913</v>
      </c>
      <c r="Q624" s="34">
        <f t="shared" si="40"/>
        <v>-2</v>
      </c>
      <c r="S624"/>
    </row>
    <row r="625" spans="1:19" ht="15" x14ac:dyDescent="0.25">
      <c r="A625" s="34" t="s">
        <v>844</v>
      </c>
      <c r="B625" s="34">
        <f>SEARCH("PM",A625)</f>
        <v>11</v>
      </c>
      <c r="C625" s="34" t="e">
        <f>SEARCH("AM",A625)</f>
        <v>#VALUE!</v>
      </c>
      <c r="D625" s="34">
        <f>IFERROR(B625,C625)</f>
        <v>11</v>
      </c>
      <c r="E625" s="34" t="str">
        <f>IFERROR(MID(A625,D625-5,1)," ")</f>
        <v xml:space="preserve"> </v>
      </c>
      <c r="F625" s="34" t="str">
        <f>MID(A625,IF(E625="1",D625-5,D625-4),IF(E625="1",7,6))</f>
        <v>4:11PM</v>
      </c>
      <c r="G625" s="34" t="str">
        <f>TRIM(SUBSTITUTE(A625,TEXT(M625,"h:mmAM/PM"),""))</f>
        <v>6/Nov BOB</v>
      </c>
      <c r="H625" s="34" t="b">
        <f>OR(LEFT(G625,1)="Y",LEFT(G625,1)="B",LEFT(G625,1)="R")</f>
        <v>0</v>
      </c>
      <c r="I625" s="34" t="str">
        <f>IF(H625,LEFT(G625,FIND(" ",G625)-1),MID(G625,FIND(" ",G625)+1,9))</f>
        <v>BOB</v>
      </c>
      <c r="J625" s="34" t="str">
        <f>TRIM(SUBSTITUTE(G625,I625,""))</f>
        <v>6/Nov</v>
      </c>
      <c r="K625" s="34">
        <f>LEFT(J625,2-ISERROR(1*MID(J625,2,1)))*1</f>
        <v>6</v>
      </c>
      <c r="L625" s="34" t="str">
        <f>IF(LEN(I625)=3,I625,LEFT(I625,1)&amp;MID(I625,3,1)&amp;RIGHT(I625,1))</f>
        <v>BOB</v>
      </c>
      <c r="M625" s="42">
        <f>TIMEVALUE(SUBSTITUTE(SUBSTITUTE(F625,"P"," P"),"A"," A"))</f>
        <v>0.6743055555555556</v>
      </c>
      <c r="N625" s="34">
        <f t="shared" si="38"/>
        <v>18</v>
      </c>
      <c r="O625" s="34" t="str">
        <f t="shared" si="39"/>
        <v>BOB18</v>
      </c>
      <c r="P625" s="44">
        <f>INDEX(Workings!$R$14:$R$853,MATCH(O625,Workings!$U$14:$U$853,0))</f>
        <v>0.6722222222222225</v>
      </c>
      <c r="Q625" s="34">
        <f t="shared" si="40"/>
        <v>3</v>
      </c>
      <c r="S625"/>
    </row>
    <row r="626" spans="1:19" ht="15" x14ac:dyDescent="0.25">
      <c r="A626" s="34" t="s">
        <v>2812</v>
      </c>
      <c r="B626" s="34">
        <f>SEARCH("PM",A626)</f>
        <v>17</v>
      </c>
      <c r="C626" s="34" t="e">
        <f>SEARCH("AM",A626)</f>
        <v>#VALUE!</v>
      </c>
      <c r="D626" s="34">
        <f>IFERROR(B626,C626)</f>
        <v>17</v>
      </c>
      <c r="E626" s="34" t="str">
        <f>IFERROR(MID(A626,D626-5,1)," ")</f>
        <v xml:space="preserve"> </v>
      </c>
      <c r="F626" s="34" t="str">
        <f>MID(A626,IF(E626="1",D626-5,D626-4),IF(E626="1",7,6))</f>
        <v>4:35PM</v>
      </c>
      <c r="G626" s="34" t="str">
        <f>TRIM(SUBSTITUTE(A626,TEXT(M626,"h:mmAM/PM"),""))</f>
        <v>B:O:B 6/Nov</v>
      </c>
      <c r="H626" s="34" t="b">
        <f>OR(LEFT(G626,1)="Y",LEFT(G626,1)="B",LEFT(G626,1)="R")</f>
        <v>1</v>
      </c>
      <c r="I626" s="34" t="str">
        <f>IF(H626,LEFT(G626,FIND(" ",G626)-1),MID(G626,FIND(" ",G626)+1,9))</f>
        <v>B:O:B</v>
      </c>
      <c r="J626" s="34" t="str">
        <f>TRIM(SUBSTITUTE(G626,I626,""))</f>
        <v>6/Nov</v>
      </c>
      <c r="K626" s="34">
        <f>LEFT(J626,2-ISERROR(1*MID(J626,2,1)))*1</f>
        <v>6</v>
      </c>
      <c r="L626" s="34" t="str">
        <f>IF(LEN(I626)=3,I626,LEFT(I626,1)&amp;MID(I626,3,1)&amp;RIGHT(I626,1))</f>
        <v>BOB</v>
      </c>
      <c r="M626" s="42">
        <f>TIMEVALUE(SUBSTITUTE(SUBSTITUTE(F626,"P"," P"),"A"," A"))</f>
        <v>0.69097222222222221</v>
      </c>
      <c r="N626" s="34">
        <f t="shared" si="38"/>
        <v>19</v>
      </c>
      <c r="O626" s="34" t="str">
        <f t="shared" si="39"/>
        <v>BOB19</v>
      </c>
      <c r="P626" s="44">
        <f>INDEX(Workings!$R$14:$R$853,MATCH(O626,Workings!$U$14:$U$853,0))</f>
        <v>0.69305555555555587</v>
      </c>
      <c r="Q626" s="34">
        <f t="shared" si="40"/>
        <v>-3</v>
      </c>
      <c r="S626"/>
    </row>
    <row r="627" spans="1:19" ht="15" x14ac:dyDescent="0.25">
      <c r="A627" s="34" t="s">
        <v>2969</v>
      </c>
      <c r="B627" s="34">
        <f>SEARCH("PM",A627)</f>
        <v>17</v>
      </c>
      <c r="C627" s="34" t="e">
        <f>SEARCH("AM",A627)</f>
        <v>#VALUE!</v>
      </c>
      <c r="D627" s="34">
        <f>IFERROR(B627,C627)</f>
        <v>17</v>
      </c>
      <c r="E627" s="34" t="str">
        <f>IFERROR(MID(A627,D627-5,1)," ")</f>
        <v xml:space="preserve"> </v>
      </c>
      <c r="F627" s="34" t="str">
        <f>MID(A627,IF(E627="1",D627-5,D627-4),IF(E627="1",7,6))</f>
        <v>5:10PM</v>
      </c>
      <c r="G627" s="34" t="str">
        <f>TRIM(SUBSTITUTE(A627,TEXT(M627,"h:mmAM/PM"),""))</f>
        <v>B/O/B 6-Nov</v>
      </c>
      <c r="H627" s="34" t="b">
        <f>OR(LEFT(G627,1)="Y",LEFT(G627,1)="B",LEFT(G627,1)="R")</f>
        <v>1</v>
      </c>
      <c r="I627" s="34" t="str">
        <f>IF(H627,LEFT(G627,FIND(" ",G627)-1),MID(G627,FIND(" ",G627)+1,9))</f>
        <v>B/O/B</v>
      </c>
      <c r="J627" s="34" t="str">
        <f>TRIM(SUBSTITUTE(G627,I627,""))</f>
        <v>6-Nov</v>
      </c>
      <c r="K627" s="34">
        <f>LEFT(J627,2-ISERROR(1*MID(J627,2,1)))*1</f>
        <v>6</v>
      </c>
      <c r="L627" s="34" t="str">
        <f>IF(LEN(I627)=3,I627,LEFT(I627,1)&amp;MID(I627,3,1)&amp;RIGHT(I627,1))</f>
        <v>BOB</v>
      </c>
      <c r="M627" s="42">
        <f>TIMEVALUE(SUBSTITUTE(SUBSTITUTE(F627,"P"," P"),"A"," A"))</f>
        <v>0.71527777777777779</v>
      </c>
      <c r="N627" s="34">
        <f t="shared" si="38"/>
        <v>20</v>
      </c>
      <c r="O627" s="34" t="str">
        <f t="shared" si="39"/>
        <v>BOB20</v>
      </c>
      <c r="P627" s="44">
        <f>INDEX(Workings!$R$14:$R$853,MATCH(O627,Workings!$U$14:$U$853,0))</f>
        <v>0.71388888888888924</v>
      </c>
      <c r="Q627" s="34">
        <f t="shared" si="40"/>
        <v>2</v>
      </c>
      <c r="S627"/>
    </row>
    <row r="628" spans="1:19" ht="15" x14ac:dyDescent="0.25">
      <c r="A628" s="34" t="s">
        <v>3415</v>
      </c>
      <c r="B628" s="34">
        <f>SEARCH("PM",A628)</f>
        <v>11</v>
      </c>
      <c r="C628" s="34" t="e">
        <f>SEARCH("AM",A628)</f>
        <v>#VALUE!</v>
      </c>
      <c r="D628" s="34">
        <f>IFERROR(B628,C628)</f>
        <v>11</v>
      </c>
      <c r="E628" s="34" t="str">
        <f>IFERROR(MID(A628,D628-5,1)," ")</f>
        <v xml:space="preserve"> </v>
      </c>
      <c r="F628" s="34" t="str">
        <f>MID(A628,IF(E628="1",D628-5,D628-4),IF(E628="1",7,6))</f>
        <v>5:35PM</v>
      </c>
      <c r="G628" s="34" t="str">
        <f>TRIM(SUBSTITUTE(A628,TEXT(M628,"h:mmAM/PM"),""))</f>
        <v>6/Nov B-O-B</v>
      </c>
      <c r="H628" s="34" t="b">
        <f>OR(LEFT(G628,1)="Y",LEFT(G628,1)="B",LEFT(G628,1)="R")</f>
        <v>0</v>
      </c>
      <c r="I628" s="34" t="str">
        <f>IF(H628,LEFT(G628,FIND(" ",G628)-1),MID(G628,FIND(" ",G628)+1,9))</f>
        <v>B-O-B</v>
      </c>
      <c r="J628" s="34" t="str">
        <f>TRIM(SUBSTITUTE(G628,I628,""))</f>
        <v>6/Nov</v>
      </c>
      <c r="K628" s="34">
        <f>LEFT(J628,2-ISERROR(1*MID(J628,2,1)))*1</f>
        <v>6</v>
      </c>
      <c r="L628" s="34" t="str">
        <f>IF(LEN(I628)=3,I628,LEFT(I628,1)&amp;MID(I628,3,1)&amp;RIGHT(I628,1))</f>
        <v>BOB</v>
      </c>
      <c r="M628" s="42">
        <f>TIMEVALUE(SUBSTITUTE(SUBSTITUTE(F628,"P"," P"),"A"," A"))</f>
        <v>0.73263888888888884</v>
      </c>
      <c r="N628" s="34">
        <f t="shared" si="38"/>
        <v>21</v>
      </c>
      <c r="O628" s="34" t="str">
        <f t="shared" si="39"/>
        <v>BOB21</v>
      </c>
      <c r="P628" s="44">
        <f>INDEX(Workings!$R$14:$R$853,MATCH(O628,Workings!$U$14:$U$853,0))</f>
        <v>0.72777777777777808</v>
      </c>
      <c r="Q628" s="34">
        <f t="shared" si="40"/>
        <v>7</v>
      </c>
      <c r="S628"/>
    </row>
    <row r="629" spans="1:19" ht="15" x14ac:dyDescent="0.25">
      <c r="A629" s="34" t="s">
        <v>2683</v>
      </c>
      <c r="B629" s="34">
        <f>SEARCH("PM",A629)</f>
        <v>5</v>
      </c>
      <c r="C629" s="34" t="e">
        <f>SEARCH("AM",A629)</f>
        <v>#VALUE!</v>
      </c>
      <c r="D629" s="34">
        <f>IFERROR(B629,C629)</f>
        <v>5</v>
      </c>
      <c r="E629" s="34" t="str">
        <f>IFERROR(MID(A629,D629-5,1)," ")</f>
        <v xml:space="preserve"> </v>
      </c>
      <c r="F629" s="34" t="str">
        <f>MID(A629,IF(E629="1",D629-5,D629-4),IF(E629="1",7,6))</f>
        <v>5:45PM</v>
      </c>
      <c r="G629" s="34" t="str">
        <f>TRIM(SUBSTITUTE(A629,TEXT(M629,"h:mmAM/PM"),""))</f>
        <v>B-O-B 6/Nov</v>
      </c>
      <c r="H629" s="34" t="b">
        <f>OR(LEFT(G629,1)="Y",LEFT(G629,1)="B",LEFT(G629,1)="R")</f>
        <v>1</v>
      </c>
      <c r="I629" s="34" t="str">
        <f>IF(H629,LEFT(G629,FIND(" ",G629)-1),MID(G629,FIND(" ",G629)+1,9))</f>
        <v>B-O-B</v>
      </c>
      <c r="J629" s="34" t="str">
        <f>TRIM(SUBSTITUTE(G629,I629,""))</f>
        <v>6/Nov</v>
      </c>
      <c r="K629" s="34">
        <f>LEFT(J629,2-ISERROR(1*MID(J629,2,1)))*1</f>
        <v>6</v>
      </c>
      <c r="L629" s="34" t="str">
        <f>IF(LEN(I629)=3,I629,LEFT(I629,1)&amp;MID(I629,3,1)&amp;RIGHT(I629,1))</f>
        <v>BOB</v>
      </c>
      <c r="M629" s="42">
        <f>TIMEVALUE(SUBSTITUTE(SUBSTITUTE(F629,"P"," P"),"A"," A"))</f>
        <v>0.73958333333333337</v>
      </c>
      <c r="N629" s="34">
        <f t="shared" si="38"/>
        <v>22</v>
      </c>
      <c r="O629" s="34" t="str">
        <f t="shared" si="39"/>
        <v>BOB22</v>
      </c>
      <c r="P629" s="44">
        <f>INDEX(Workings!$R$14:$R$853,MATCH(O629,Workings!$U$14:$U$853,0))</f>
        <v>0.74166666666666692</v>
      </c>
      <c r="Q629" s="34">
        <f t="shared" si="40"/>
        <v>-3</v>
      </c>
      <c r="S629"/>
    </row>
    <row r="630" spans="1:19" ht="15" x14ac:dyDescent="0.25">
      <c r="A630" s="34" t="s">
        <v>2922</v>
      </c>
      <c r="B630" s="34">
        <f>SEARCH("PM",A630)</f>
        <v>17</v>
      </c>
      <c r="C630" s="34" t="e">
        <f>SEARCH("AM",A630)</f>
        <v>#VALUE!</v>
      </c>
      <c r="D630" s="34">
        <f>IFERROR(B630,C630)</f>
        <v>17</v>
      </c>
      <c r="E630" s="34" t="str">
        <f>IFERROR(MID(A630,D630-5,1)," ")</f>
        <v xml:space="preserve"> </v>
      </c>
      <c r="F630" s="34" t="str">
        <f>MID(A630,IF(E630="1",D630-5,D630-4),IF(E630="1",7,6))</f>
        <v>6:04PM</v>
      </c>
      <c r="G630" s="34" t="str">
        <f>TRIM(SUBSTITUTE(A630,TEXT(M630,"h:mmAM/PM"),""))</f>
        <v>B/O/B 6-Nov</v>
      </c>
      <c r="H630" s="34" t="b">
        <f>OR(LEFT(G630,1)="Y",LEFT(G630,1)="B",LEFT(G630,1)="R")</f>
        <v>1</v>
      </c>
      <c r="I630" s="34" t="str">
        <f>IF(H630,LEFT(G630,FIND(" ",G630)-1),MID(G630,FIND(" ",G630)+1,9))</f>
        <v>B/O/B</v>
      </c>
      <c r="J630" s="34" t="str">
        <f>TRIM(SUBSTITUTE(G630,I630,""))</f>
        <v>6-Nov</v>
      </c>
      <c r="K630" s="34">
        <f>LEFT(J630,2-ISERROR(1*MID(J630,2,1)))*1</f>
        <v>6</v>
      </c>
      <c r="L630" s="34" t="str">
        <f>IF(LEN(I630)=3,I630,LEFT(I630,1)&amp;MID(I630,3,1)&amp;RIGHT(I630,1))</f>
        <v>BOB</v>
      </c>
      <c r="M630" s="42">
        <f>TIMEVALUE(SUBSTITUTE(SUBSTITUTE(F630,"P"," P"),"A"," A"))</f>
        <v>0.75277777777777777</v>
      </c>
      <c r="N630" s="34">
        <f t="shared" si="38"/>
        <v>23</v>
      </c>
      <c r="O630" s="34" t="str">
        <f t="shared" si="39"/>
        <v>BOB23</v>
      </c>
      <c r="P630" s="44">
        <f>INDEX(Workings!$R$14:$R$853,MATCH(O630,Workings!$U$14:$U$853,0))</f>
        <v>0.75555555555555576</v>
      </c>
      <c r="Q630" s="34">
        <f t="shared" si="40"/>
        <v>-4</v>
      </c>
      <c r="S630"/>
    </row>
    <row r="631" spans="1:19" ht="15" x14ac:dyDescent="0.25">
      <c r="A631" s="34" t="s">
        <v>203</v>
      </c>
      <c r="B631" s="34">
        <f>SEARCH("PM",A631)</f>
        <v>5</v>
      </c>
      <c r="C631" s="34" t="e">
        <f>SEARCH("AM",A631)</f>
        <v>#VALUE!</v>
      </c>
      <c r="D631" s="34">
        <f>IFERROR(B631,C631)</f>
        <v>5</v>
      </c>
      <c r="E631" s="34" t="str">
        <f>IFERROR(MID(A631,D631-5,1)," ")</f>
        <v xml:space="preserve"> </v>
      </c>
      <c r="F631" s="34" t="str">
        <f>MID(A631,IF(E631="1",D631-5,D631-4),IF(E631="1",7,6))</f>
        <v>6:25PM</v>
      </c>
      <c r="G631" s="34" t="str">
        <f>TRIM(SUBSTITUTE(A631,TEXT(M631,"h:mmAM/PM"),""))</f>
        <v>6-Nov B-O-B</v>
      </c>
      <c r="H631" s="34" t="b">
        <f>OR(LEFT(G631,1)="Y",LEFT(G631,1)="B",LEFT(G631,1)="R")</f>
        <v>0</v>
      </c>
      <c r="I631" s="34" t="str">
        <f>IF(H631,LEFT(G631,FIND(" ",G631)-1),MID(G631,FIND(" ",G631)+1,9))</f>
        <v>B-O-B</v>
      </c>
      <c r="J631" s="34" t="str">
        <f>TRIM(SUBSTITUTE(G631,I631,""))</f>
        <v>6-Nov</v>
      </c>
      <c r="K631" s="34">
        <f>LEFT(J631,2-ISERROR(1*MID(J631,2,1)))*1</f>
        <v>6</v>
      </c>
      <c r="L631" s="34" t="str">
        <f>IF(LEN(I631)=3,I631,LEFT(I631,1)&amp;MID(I631,3,1)&amp;RIGHT(I631,1))</f>
        <v>BOB</v>
      </c>
      <c r="M631" s="42">
        <f>TIMEVALUE(SUBSTITUTE(SUBSTITUTE(F631,"P"," P"),"A"," A"))</f>
        <v>0.76736111111111116</v>
      </c>
      <c r="N631" s="34">
        <f t="shared" si="38"/>
        <v>24</v>
      </c>
      <c r="O631" s="34" t="str">
        <f t="shared" si="39"/>
        <v>BOB24</v>
      </c>
      <c r="P631" s="44">
        <f>INDEX(Workings!$R$14:$R$853,MATCH(O631,Workings!$U$14:$U$853,0))</f>
        <v>0.7694444444444446</v>
      </c>
      <c r="Q631" s="34">
        <f t="shared" si="40"/>
        <v>-3</v>
      </c>
      <c r="S631"/>
    </row>
    <row r="632" spans="1:19" ht="15" x14ac:dyDescent="0.25">
      <c r="A632" s="34" t="s">
        <v>3786</v>
      </c>
      <c r="B632" s="34">
        <f>SEARCH("PM",A632)</f>
        <v>5</v>
      </c>
      <c r="C632" s="34" t="e">
        <f>SEARCH("AM",A632)</f>
        <v>#VALUE!</v>
      </c>
      <c r="D632" s="34">
        <f>IFERROR(B632,C632)</f>
        <v>5</v>
      </c>
      <c r="E632" s="34" t="str">
        <f>IFERROR(MID(A632,D632-5,1)," ")</f>
        <v xml:space="preserve"> </v>
      </c>
      <c r="F632" s="34" t="str">
        <f>MID(A632,IF(E632="1",D632-5,D632-4),IF(E632="1",7,6))</f>
        <v>6:51PM</v>
      </c>
      <c r="G632" s="34" t="str">
        <f>TRIM(SUBSTITUTE(A632,TEXT(M632,"h:mmAM/PM"),""))</f>
        <v>6-Nov BOB</v>
      </c>
      <c r="H632" s="34" t="b">
        <f>OR(LEFT(G632,1)="Y",LEFT(G632,1)="B",LEFT(G632,1)="R")</f>
        <v>0</v>
      </c>
      <c r="I632" s="34" t="str">
        <f>IF(H632,LEFT(G632,FIND(" ",G632)-1),MID(G632,FIND(" ",G632)+1,9))</f>
        <v>BOB</v>
      </c>
      <c r="J632" s="34" t="str">
        <f>TRIM(SUBSTITUTE(G632,I632,""))</f>
        <v>6-Nov</v>
      </c>
      <c r="K632" s="34">
        <f>LEFT(J632,2-ISERROR(1*MID(J632,2,1)))*1</f>
        <v>6</v>
      </c>
      <c r="L632" s="34" t="str">
        <f>IF(LEN(I632)=3,I632,LEFT(I632,1)&amp;MID(I632,3,1)&amp;RIGHT(I632,1))</f>
        <v>BOB</v>
      </c>
      <c r="M632" s="42">
        <f>TIMEVALUE(SUBSTITUTE(SUBSTITUTE(F632,"P"," P"),"A"," A"))</f>
        <v>0.78541666666666676</v>
      </c>
      <c r="N632" s="34">
        <f t="shared" si="38"/>
        <v>25</v>
      </c>
      <c r="O632" s="34" t="str">
        <f t="shared" si="39"/>
        <v>BOB25</v>
      </c>
      <c r="P632" s="44">
        <f>INDEX(Workings!$R$14:$R$853,MATCH(O632,Workings!$U$14:$U$853,0))</f>
        <v>0.78333333333333344</v>
      </c>
      <c r="Q632" s="34">
        <f t="shared" si="40"/>
        <v>3</v>
      </c>
      <c r="S632"/>
    </row>
    <row r="633" spans="1:19" ht="15" x14ac:dyDescent="0.25">
      <c r="A633" s="34" t="s">
        <v>1866</v>
      </c>
      <c r="B633" s="34">
        <f>SEARCH("PM",A633)</f>
        <v>5</v>
      </c>
      <c r="C633" s="34" t="e">
        <f>SEARCH("AM",A633)</f>
        <v>#VALUE!</v>
      </c>
      <c r="D633" s="34">
        <f>IFERROR(B633,C633)</f>
        <v>5</v>
      </c>
      <c r="E633" s="34" t="str">
        <f>IFERROR(MID(A633,D633-5,1)," ")</f>
        <v xml:space="preserve"> </v>
      </c>
      <c r="F633" s="34" t="str">
        <f>MID(A633,IF(E633="1",D633-5,D633-4),IF(E633="1",7,6))</f>
        <v>7:09PM</v>
      </c>
      <c r="G633" s="34" t="str">
        <f>TRIM(SUBSTITUTE(A633,TEXT(M633,"h:mmAM/PM"),""))</f>
        <v>6-Nov B/O/B</v>
      </c>
      <c r="H633" s="34" t="b">
        <f>OR(LEFT(G633,1)="Y",LEFT(G633,1)="B",LEFT(G633,1)="R")</f>
        <v>0</v>
      </c>
      <c r="I633" s="34" t="str">
        <f>IF(H633,LEFT(G633,FIND(" ",G633)-1),MID(G633,FIND(" ",G633)+1,9))</f>
        <v>B/O/B</v>
      </c>
      <c r="J633" s="34" t="str">
        <f>TRIM(SUBSTITUTE(G633,I633,""))</f>
        <v>6-Nov</v>
      </c>
      <c r="K633" s="34">
        <f>LEFT(J633,2-ISERROR(1*MID(J633,2,1)))*1</f>
        <v>6</v>
      </c>
      <c r="L633" s="34" t="str">
        <f>IF(LEN(I633)=3,I633,LEFT(I633,1)&amp;MID(I633,3,1)&amp;RIGHT(I633,1))</f>
        <v>BOB</v>
      </c>
      <c r="M633" s="42">
        <f>TIMEVALUE(SUBSTITUTE(SUBSTITUTE(F633,"P"," P"),"A"," A"))</f>
        <v>0.79791666666666661</v>
      </c>
      <c r="N633" s="34">
        <f t="shared" si="38"/>
        <v>26</v>
      </c>
      <c r="O633" s="34" t="str">
        <f t="shared" si="39"/>
        <v>BOB26</v>
      </c>
      <c r="P633" s="44">
        <f>INDEX(Workings!$R$14:$R$853,MATCH(O633,Workings!$U$14:$U$853,0))</f>
        <v>0.79722222222222228</v>
      </c>
      <c r="Q633" s="34">
        <f t="shared" si="40"/>
        <v>1</v>
      </c>
      <c r="S633"/>
    </row>
    <row r="634" spans="1:19" ht="15" x14ac:dyDescent="0.25">
      <c r="A634" s="34" t="s">
        <v>3681</v>
      </c>
      <c r="B634" s="34">
        <f>SEARCH("PM",A634)</f>
        <v>17</v>
      </c>
      <c r="C634" s="34" t="e">
        <f>SEARCH("AM",A634)</f>
        <v>#VALUE!</v>
      </c>
      <c r="D634" s="34">
        <f>IFERROR(B634,C634)</f>
        <v>17</v>
      </c>
      <c r="E634" s="34" t="str">
        <f>IFERROR(MID(A634,D634-5,1)," ")</f>
        <v xml:space="preserve"> </v>
      </c>
      <c r="F634" s="34" t="str">
        <f>MID(A634,IF(E634="1",D634-5,D634-4),IF(E634="1",7,6))</f>
        <v>8:15PM</v>
      </c>
      <c r="G634" s="34" t="str">
        <f>TRIM(SUBSTITUTE(A634,TEXT(M634,"h:mmAM/PM"),""))</f>
        <v>6-Nov B-O-B</v>
      </c>
      <c r="H634" s="34" t="b">
        <f>OR(LEFT(G634,1)="Y",LEFT(G634,1)="B",LEFT(G634,1)="R")</f>
        <v>0</v>
      </c>
      <c r="I634" s="34" t="str">
        <f>IF(H634,LEFT(G634,FIND(" ",G634)-1),MID(G634,FIND(" ",G634)+1,9))</f>
        <v>B-O-B</v>
      </c>
      <c r="J634" s="34" t="str">
        <f>TRIM(SUBSTITUTE(G634,I634,""))</f>
        <v>6-Nov</v>
      </c>
      <c r="K634" s="34">
        <f>LEFT(J634,2-ISERROR(1*MID(J634,2,1)))*1</f>
        <v>6</v>
      </c>
      <c r="L634" s="34" t="str">
        <f>IF(LEN(I634)=3,I634,LEFT(I634,1)&amp;MID(I634,3,1)&amp;RIGHT(I634,1))</f>
        <v>BOB</v>
      </c>
      <c r="M634" s="42">
        <f>TIMEVALUE(SUBSTITUTE(SUBSTITUTE(F634,"P"," P"),"A"," A"))</f>
        <v>0.84375</v>
      </c>
      <c r="N634" s="34">
        <f t="shared" si="38"/>
        <v>27</v>
      </c>
      <c r="O634" s="34" t="str">
        <f t="shared" si="39"/>
        <v>BOB27</v>
      </c>
      <c r="P634" s="44">
        <f>INDEX(Workings!$R$14:$R$853,MATCH(O634,Workings!$U$14:$U$853,0))</f>
        <v>0.83888888888888891</v>
      </c>
      <c r="Q634" s="34">
        <f t="shared" si="40"/>
        <v>7</v>
      </c>
      <c r="S634"/>
    </row>
    <row r="635" spans="1:19" ht="15" x14ac:dyDescent="0.25">
      <c r="A635" s="34" t="s">
        <v>1471</v>
      </c>
      <c r="B635" s="34">
        <f>SEARCH("PM",A635)</f>
        <v>11</v>
      </c>
      <c r="C635" s="34" t="e">
        <f>SEARCH("AM",A635)</f>
        <v>#VALUE!</v>
      </c>
      <c r="D635" s="34">
        <f>IFERROR(B635,C635)</f>
        <v>11</v>
      </c>
      <c r="E635" s="34" t="str">
        <f>IFERROR(MID(A635,D635-5,1)," ")</f>
        <v xml:space="preserve"> </v>
      </c>
      <c r="F635" s="34" t="str">
        <f>MID(A635,IF(E635="1",D635-5,D635-4),IF(E635="1",7,6))</f>
        <v>9:04PM</v>
      </c>
      <c r="G635" s="34" t="str">
        <f>TRIM(SUBSTITUTE(A635,TEXT(M635,"h:mmAM/PM"),""))</f>
        <v>B-O-B 6-Nov</v>
      </c>
      <c r="H635" s="34" t="b">
        <f>OR(LEFT(G635,1)="Y",LEFT(G635,1)="B",LEFT(G635,1)="R")</f>
        <v>1</v>
      </c>
      <c r="I635" s="34" t="str">
        <f>IF(H635,LEFT(G635,FIND(" ",G635)-1),MID(G635,FIND(" ",G635)+1,9))</f>
        <v>B-O-B</v>
      </c>
      <c r="J635" s="34" t="str">
        <f>TRIM(SUBSTITUTE(G635,I635,""))</f>
        <v>6-Nov</v>
      </c>
      <c r="K635" s="34">
        <f>LEFT(J635,2-ISERROR(1*MID(J635,2,1)))*1</f>
        <v>6</v>
      </c>
      <c r="L635" s="34" t="str">
        <f>IF(LEN(I635)=3,I635,LEFT(I635,1)&amp;MID(I635,3,1)&amp;RIGHT(I635,1))</f>
        <v>BOB</v>
      </c>
      <c r="M635" s="42">
        <f>TIMEVALUE(SUBSTITUTE(SUBSTITUTE(F635,"P"," P"),"A"," A"))</f>
        <v>0.87777777777777777</v>
      </c>
      <c r="N635" s="34">
        <f t="shared" si="38"/>
        <v>28</v>
      </c>
      <c r="O635" s="34" t="str">
        <f t="shared" si="39"/>
        <v>BOB28</v>
      </c>
      <c r="P635" s="44">
        <f>INDEX(Workings!$R$14:$R$853,MATCH(O635,Workings!$U$14:$U$853,0))</f>
        <v>0.88055555555555554</v>
      </c>
      <c r="Q635" s="34">
        <f t="shared" si="40"/>
        <v>-4</v>
      </c>
      <c r="S635"/>
    </row>
    <row r="636" spans="1:19" ht="15" x14ac:dyDescent="0.25">
      <c r="A636" s="34" t="s">
        <v>3243</v>
      </c>
      <c r="B636" s="34">
        <f>SEARCH("PM",A636)</f>
        <v>6</v>
      </c>
      <c r="C636" s="34" t="e">
        <f>SEARCH("AM",A636)</f>
        <v>#VALUE!</v>
      </c>
      <c r="D636" s="34">
        <f>IFERROR(B636,C636)</f>
        <v>6</v>
      </c>
      <c r="E636" s="34" t="str">
        <f>IFERROR(MID(A636,D636-5,1)," ")</f>
        <v>1</v>
      </c>
      <c r="F636" s="34" t="str">
        <f>MID(A636,IF(E636="1",D636-5,D636-4),IF(E636="1",7,6))</f>
        <v>10:14PM</v>
      </c>
      <c r="G636" s="34" t="str">
        <f>TRIM(SUBSTITUTE(A636,TEXT(M636,"h:mmAM/PM"),""))</f>
        <v>6-Nov B/O/B</v>
      </c>
      <c r="H636" s="34" t="b">
        <f>OR(LEFT(G636,1)="Y",LEFT(G636,1)="B",LEFT(G636,1)="R")</f>
        <v>0</v>
      </c>
      <c r="I636" s="34" t="str">
        <f>IF(H636,LEFT(G636,FIND(" ",G636)-1),MID(G636,FIND(" ",G636)+1,9))</f>
        <v>B/O/B</v>
      </c>
      <c r="J636" s="34" t="str">
        <f>TRIM(SUBSTITUTE(G636,I636,""))</f>
        <v>6-Nov</v>
      </c>
      <c r="K636" s="34">
        <f>LEFT(J636,2-ISERROR(1*MID(J636,2,1)))*1</f>
        <v>6</v>
      </c>
      <c r="L636" s="34" t="str">
        <f>IF(LEN(I636)=3,I636,LEFT(I636,1)&amp;MID(I636,3,1)&amp;RIGHT(I636,1))</f>
        <v>BOB</v>
      </c>
      <c r="M636" s="42">
        <f>TIMEVALUE(SUBSTITUTE(SUBSTITUTE(F636,"P"," P"),"A"," A"))</f>
        <v>0.92638888888888893</v>
      </c>
      <c r="N636" s="34">
        <f t="shared" si="38"/>
        <v>29</v>
      </c>
      <c r="O636" s="34" t="str">
        <f t="shared" si="39"/>
        <v>BOB29</v>
      </c>
      <c r="P636" s="44">
        <f>INDEX(Workings!$R$14:$R$853,MATCH(O636,Workings!$U$14:$U$853,0))</f>
        <v>0.92222222222222217</v>
      </c>
      <c r="Q636" s="34">
        <f t="shared" si="40"/>
        <v>6</v>
      </c>
      <c r="S636"/>
    </row>
    <row r="637" spans="1:19" ht="15" x14ac:dyDescent="0.25">
      <c r="A637" s="34" t="s">
        <v>153</v>
      </c>
      <c r="B637" s="34">
        <f>SEARCH("PM",A637)</f>
        <v>12</v>
      </c>
      <c r="C637" s="34" t="e">
        <f>SEARCH("AM",A637)</f>
        <v>#VALUE!</v>
      </c>
      <c r="D637" s="34">
        <f>IFERROR(B637,C637)</f>
        <v>12</v>
      </c>
      <c r="E637" s="34" t="str">
        <f>IFERROR(MID(A637,D637-5,1)," ")</f>
        <v>1</v>
      </c>
      <c r="F637" s="34" t="str">
        <f>MID(A637,IF(E637="1",D637-5,D637-4),IF(E637="1",7,6))</f>
        <v>11:10PM</v>
      </c>
      <c r="G637" s="34" t="str">
        <f>TRIM(SUBSTITUTE(A637,TEXT(M637,"h:mmAM/PM"),""))</f>
        <v>6/Nov B/O/B</v>
      </c>
      <c r="H637" s="34" t="b">
        <f>OR(LEFT(G637,1)="Y",LEFT(G637,1)="B",LEFT(G637,1)="R")</f>
        <v>0</v>
      </c>
      <c r="I637" s="34" t="str">
        <f>IF(H637,LEFT(G637,FIND(" ",G637)-1),MID(G637,FIND(" ",G637)+1,9))</f>
        <v>B/O/B</v>
      </c>
      <c r="J637" s="34" t="str">
        <f>TRIM(SUBSTITUTE(G637,I637,""))</f>
        <v>6/Nov</v>
      </c>
      <c r="K637" s="34">
        <f>LEFT(J637,2-ISERROR(1*MID(J637,2,1)))*1</f>
        <v>6</v>
      </c>
      <c r="L637" s="34" t="str">
        <f>IF(LEN(I637)=3,I637,LEFT(I637,1)&amp;MID(I637,3,1)&amp;RIGHT(I637,1))</f>
        <v>BOB</v>
      </c>
      <c r="M637" s="42">
        <f>TIMEVALUE(SUBSTITUTE(SUBSTITUTE(F637,"P"," P"),"A"," A"))</f>
        <v>0.96527777777777779</v>
      </c>
      <c r="N637" s="34">
        <f t="shared" si="38"/>
        <v>30</v>
      </c>
      <c r="O637" s="34" t="str">
        <f t="shared" si="39"/>
        <v>BOB30</v>
      </c>
      <c r="P637" s="44">
        <f>INDEX(Workings!$R$14:$R$853,MATCH(O637,Workings!$U$14:$U$853,0))</f>
        <v>0.9638888888888888</v>
      </c>
      <c r="Q637" s="34">
        <f t="shared" si="40"/>
        <v>2</v>
      </c>
      <c r="S637"/>
    </row>
    <row r="638" spans="1:19" ht="15" x14ac:dyDescent="0.25">
      <c r="A638" s="34" t="s">
        <v>2854</v>
      </c>
      <c r="B638" s="34" t="e">
        <f>SEARCH("PM",A638)</f>
        <v>#VALUE!</v>
      </c>
      <c r="C638" s="34">
        <f>SEARCH("AM",A638)</f>
        <v>5</v>
      </c>
      <c r="D638" s="34">
        <f>IFERROR(B638,C638)</f>
        <v>5</v>
      </c>
      <c r="E638" s="34" t="str">
        <f>IFERROR(MID(A638,D638-5,1)," ")</f>
        <v xml:space="preserve"> </v>
      </c>
      <c r="F638" s="34" t="str">
        <f>MID(A638,IF(E638="1",D638-5,D638-4),IF(E638="1",7,6))</f>
        <v>7:11AM</v>
      </c>
      <c r="G638" s="34" t="str">
        <f>TRIM(SUBSTITUTE(A638,TEXT(M638,"h:mmAM/PM"),""))</f>
        <v>BOB 7/Nov</v>
      </c>
      <c r="H638" s="34" t="b">
        <f>OR(LEFT(G638,1)="Y",LEFT(G638,1)="B",LEFT(G638,1)="R")</f>
        <v>1</v>
      </c>
      <c r="I638" s="34" t="str">
        <f>IF(H638,LEFT(G638,FIND(" ",G638)-1),MID(G638,FIND(" ",G638)+1,9))</f>
        <v>BOB</v>
      </c>
      <c r="J638" s="34" t="str">
        <f>TRIM(SUBSTITUTE(G638,I638,""))</f>
        <v>7/Nov</v>
      </c>
      <c r="K638" s="34">
        <f>LEFT(J638,2-ISERROR(1*MID(J638,2,1)))*1</f>
        <v>7</v>
      </c>
      <c r="L638" s="34" t="str">
        <f>IF(LEN(I638)=3,I638,LEFT(I638,1)&amp;MID(I638,3,1)&amp;RIGHT(I638,1))</f>
        <v>BOB</v>
      </c>
      <c r="M638" s="42">
        <f>TIMEVALUE(SUBSTITUTE(SUBSTITUTE(F638,"P"," P"),"A"," A"))</f>
        <v>0.29930555555555555</v>
      </c>
      <c r="N638" s="34">
        <f t="shared" si="38"/>
        <v>1</v>
      </c>
      <c r="O638" s="34" t="str">
        <f t="shared" si="39"/>
        <v>BOB1</v>
      </c>
      <c r="P638" s="44">
        <f>INDEX(Workings!$R$14:$R$853,MATCH(O638,Workings!$U$14:$U$853,0))</f>
        <v>0.29722222222222222</v>
      </c>
      <c r="Q638" s="34">
        <f t="shared" si="40"/>
        <v>3</v>
      </c>
      <c r="S638"/>
    </row>
    <row r="639" spans="1:19" ht="15" x14ac:dyDescent="0.25">
      <c r="A639" s="34" t="s">
        <v>2184</v>
      </c>
      <c r="B639" s="34" t="e">
        <f>SEARCH("PM",A639)</f>
        <v>#VALUE!</v>
      </c>
      <c r="C639" s="34">
        <f>SEARCH("AM",A639)</f>
        <v>17</v>
      </c>
      <c r="D639" s="34">
        <f>IFERROR(B639,C639)</f>
        <v>17</v>
      </c>
      <c r="E639" s="34" t="str">
        <f>IFERROR(MID(A639,D639-5,1)," ")</f>
        <v xml:space="preserve"> </v>
      </c>
      <c r="F639" s="34" t="str">
        <f>MID(A639,IF(E639="1",D639-5,D639-4),IF(E639="1",7,6))</f>
        <v>7:54AM</v>
      </c>
      <c r="G639" s="34" t="str">
        <f>TRIM(SUBSTITUTE(A639,TEXT(M639,"h:mmAM/PM"),""))</f>
        <v>7/Nov B-O-B</v>
      </c>
      <c r="H639" s="34" t="b">
        <f>OR(LEFT(G639,1)="Y",LEFT(G639,1)="B",LEFT(G639,1)="R")</f>
        <v>0</v>
      </c>
      <c r="I639" s="34" t="str">
        <f>IF(H639,LEFT(G639,FIND(" ",G639)-1),MID(G639,FIND(" ",G639)+1,9))</f>
        <v>B-O-B</v>
      </c>
      <c r="J639" s="34" t="str">
        <f>TRIM(SUBSTITUTE(G639,I639,""))</f>
        <v>7/Nov</v>
      </c>
      <c r="K639" s="34">
        <f>LEFT(J639,2-ISERROR(1*MID(J639,2,1)))*1</f>
        <v>7</v>
      </c>
      <c r="L639" s="34" t="str">
        <f>IF(LEN(I639)=3,I639,LEFT(I639,1)&amp;MID(I639,3,1)&amp;RIGHT(I639,1))</f>
        <v>BOB</v>
      </c>
      <c r="M639" s="42">
        <f>TIMEVALUE(SUBSTITUTE(SUBSTITUTE(F639,"P"," P"),"A"," A"))</f>
        <v>0.32916666666666666</v>
      </c>
      <c r="N639" s="34">
        <f t="shared" si="38"/>
        <v>2</v>
      </c>
      <c r="O639" s="34" t="str">
        <f t="shared" si="39"/>
        <v>BOB2</v>
      </c>
      <c r="P639" s="44">
        <f>INDEX(Workings!$R$14:$R$853,MATCH(O639,Workings!$U$14:$U$853,0))</f>
        <v>0.32500000000000001</v>
      </c>
      <c r="Q639" s="34">
        <f t="shared" si="40"/>
        <v>6</v>
      </c>
      <c r="S639"/>
    </row>
    <row r="640" spans="1:19" ht="15" x14ac:dyDescent="0.25">
      <c r="A640" s="34" t="s">
        <v>247</v>
      </c>
      <c r="B640" s="34" t="e">
        <f>SEARCH("PM",A640)</f>
        <v>#VALUE!</v>
      </c>
      <c r="C640" s="34">
        <f>SEARCH("AM",A640)</f>
        <v>17</v>
      </c>
      <c r="D640" s="34">
        <f>IFERROR(B640,C640)</f>
        <v>17</v>
      </c>
      <c r="E640" s="34" t="str">
        <f>IFERROR(MID(A640,D640-5,1)," ")</f>
        <v xml:space="preserve"> </v>
      </c>
      <c r="F640" s="34" t="str">
        <f>MID(A640,IF(E640="1",D640-5,D640-4),IF(E640="1",7,6))</f>
        <v>8:32AM</v>
      </c>
      <c r="G640" s="34" t="str">
        <f>TRIM(SUBSTITUTE(A640,TEXT(M640,"h:mmAM/PM"),""))</f>
        <v>7-Nov B/O/B</v>
      </c>
      <c r="H640" s="34" t="b">
        <f>OR(LEFT(G640,1)="Y",LEFT(G640,1)="B",LEFT(G640,1)="R")</f>
        <v>0</v>
      </c>
      <c r="I640" s="34" t="str">
        <f>IF(H640,LEFT(G640,FIND(" ",G640)-1),MID(G640,FIND(" ",G640)+1,9))</f>
        <v>B/O/B</v>
      </c>
      <c r="J640" s="34" t="str">
        <f>TRIM(SUBSTITUTE(G640,I640,""))</f>
        <v>7-Nov</v>
      </c>
      <c r="K640" s="34">
        <f>LEFT(J640,2-ISERROR(1*MID(J640,2,1)))*1</f>
        <v>7</v>
      </c>
      <c r="L640" s="34" t="str">
        <f>IF(LEN(I640)=3,I640,LEFT(I640,1)&amp;MID(I640,3,1)&amp;RIGHT(I640,1))</f>
        <v>BOB</v>
      </c>
      <c r="M640" s="42">
        <f>TIMEVALUE(SUBSTITUTE(SUBSTITUTE(F640,"P"," P"),"A"," A"))</f>
        <v>0.35555555555555557</v>
      </c>
      <c r="N640" s="34">
        <f t="shared" si="38"/>
        <v>3</v>
      </c>
      <c r="O640" s="34" t="str">
        <f t="shared" si="39"/>
        <v>BOB3</v>
      </c>
      <c r="P640" s="44">
        <f>INDEX(Workings!$R$14:$R$853,MATCH(O640,Workings!$U$14:$U$853,0))</f>
        <v>0.3527777777777778</v>
      </c>
      <c r="Q640" s="34">
        <f t="shared" si="40"/>
        <v>4</v>
      </c>
      <c r="S640"/>
    </row>
    <row r="641" spans="1:19" ht="15" x14ac:dyDescent="0.25">
      <c r="A641" s="34" t="s">
        <v>267</v>
      </c>
      <c r="B641" s="34" t="e">
        <f>SEARCH("PM",A641)</f>
        <v>#VALUE!</v>
      </c>
      <c r="C641" s="34">
        <f>SEARCH("AM",A641)</f>
        <v>5</v>
      </c>
      <c r="D641" s="34">
        <f>IFERROR(B641,C641)</f>
        <v>5</v>
      </c>
      <c r="E641" s="34" t="str">
        <f>IFERROR(MID(A641,D641-5,1)," ")</f>
        <v xml:space="preserve"> </v>
      </c>
      <c r="F641" s="34" t="str">
        <f>MID(A641,IF(E641="1",D641-5,D641-4),IF(E641="1",7,6))</f>
        <v>9:09AM</v>
      </c>
      <c r="G641" s="34" t="str">
        <f>TRIM(SUBSTITUTE(A641,TEXT(M641,"h:mmAM/PM"),""))</f>
        <v>B-O-B 7/Nov</v>
      </c>
      <c r="H641" s="34" t="b">
        <f>OR(LEFT(G641,1)="Y",LEFT(G641,1)="B",LEFT(G641,1)="R")</f>
        <v>1</v>
      </c>
      <c r="I641" s="34" t="str">
        <f>IF(H641,LEFT(G641,FIND(" ",G641)-1),MID(G641,FIND(" ",G641)+1,9))</f>
        <v>B-O-B</v>
      </c>
      <c r="J641" s="34" t="str">
        <f>TRIM(SUBSTITUTE(G641,I641,""))</f>
        <v>7/Nov</v>
      </c>
      <c r="K641" s="34">
        <f>LEFT(J641,2-ISERROR(1*MID(J641,2,1)))*1</f>
        <v>7</v>
      </c>
      <c r="L641" s="34" t="str">
        <f>IF(LEN(I641)=3,I641,LEFT(I641,1)&amp;MID(I641,3,1)&amp;RIGHT(I641,1))</f>
        <v>BOB</v>
      </c>
      <c r="M641" s="42">
        <f>TIMEVALUE(SUBSTITUTE(SUBSTITUTE(F641,"P"," P"),"A"," A"))</f>
        <v>0.38125000000000003</v>
      </c>
      <c r="N641" s="34">
        <f t="shared" si="38"/>
        <v>4</v>
      </c>
      <c r="O641" s="34" t="str">
        <f t="shared" si="39"/>
        <v>BOB4</v>
      </c>
      <c r="P641" s="44">
        <f>INDEX(Workings!$R$14:$R$853,MATCH(O641,Workings!$U$14:$U$853,0))</f>
        <v>0.38055555555555559</v>
      </c>
      <c r="Q641" s="34">
        <f t="shared" si="40"/>
        <v>1</v>
      </c>
      <c r="S641"/>
    </row>
    <row r="642" spans="1:19" ht="15" x14ac:dyDescent="0.25">
      <c r="A642" s="34" t="s">
        <v>2249</v>
      </c>
      <c r="B642" s="34" t="e">
        <f>SEARCH("PM",A642)</f>
        <v>#VALUE!</v>
      </c>
      <c r="C642" s="34">
        <f>SEARCH("AM",A642)</f>
        <v>17</v>
      </c>
      <c r="D642" s="34">
        <f>IFERROR(B642,C642)</f>
        <v>17</v>
      </c>
      <c r="E642" s="34" t="str">
        <f>IFERROR(MID(A642,D642-5,1)," ")</f>
        <v xml:space="preserve"> </v>
      </c>
      <c r="F642" s="34" t="str">
        <f>MID(A642,IF(E642="1",D642-5,D642-4),IF(E642="1",7,6))</f>
        <v>9:35AM</v>
      </c>
      <c r="G642" s="34" t="str">
        <f>TRIM(SUBSTITUTE(A642,TEXT(M642,"h:mmAM/PM"),""))</f>
        <v>B/O/B 7-Nov</v>
      </c>
      <c r="H642" s="34" t="b">
        <f>OR(LEFT(G642,1)="Y",LEFT(G642,1)="B",LEFT(G642,1)="R")</f>
        <v>1</v>
      </c>
      <c r="I642" s="34" t="str">
        <f>IF(H642,LEFT(G642,FIND(" ",G642)-1),MID(G642,FIND(" ",G642)+1,9))</f>
        <v>B/O/B</v>
      </c>
      <c r="J642" s="34" t="str">
        <f>TRIM(SUBSTITUTE(G642,I642,""))</f>
        <v>7-Nov</v>
      </c>
      <c r="K642" s="34">
        <f>LEFT(J642,2-ISERROR(1*MID(J642,2,1)))*1</f>
        <v>7</v>
      </c>
      <c r="L642" s="34" t="str">
        <f>IF(LEN(I642)=3,I642,LEFT(I642,1)&amp;MID(I642,3,1)&amp;RIGHT(I642,1))</f>
        <v>BOB</v>
      </c>
      <c r="M642" s="42">
        <f>TIMEVALUE(SUBSTITUTE(SUBSTITUTE(F642,"P"," P"),"A"," A"))</f>
        <v>0.39930555555555558</v>
      </c>
      <c r="N642" s="34">
        <f t="shared" si="38"/>
        <v>5</v>
      </c>
      <c r="O642" s="34" t="str">
        <f t="shared" si="39"/>
        <v>BOB5</v>
      </c>
      <c r="P642" s="44">
        <f>INDEX(Workings!$R$14:$R$853,MATCH(O642,Workings!$U$14:$U$853,0))</f>
        <v>0.40138888888888891</v>
      </c>
      <c r="Q642" s="34">
        <f t="shared" si="40"/>
        <v>-3</v>
      </c>
      <c r="S642"/>
    </row>
    <row r="643" spans="1:19" ht="15" x14ac:dyDescent="0.25">
      <c r="A643" s="34" t="s">
        <v>2685</v>
      </c>
      <c r="B643" s="34" t="e">
        <f>SEARCH("PM",A643)</f>
        <v>#VALUE!</v>
      </c>
      <c r="C643" s="34">
        <f>SEARCH("AM",A643)</f>
        <v>16</v>
      </c>
      <c r="D643" s="34">
        <f>IFERROR(B643,C643)</f>
        <v>16</v>
      </c>
      <c r="E643" s="34" t="str">
        <f>IFERROR(MID(A643,D643-5,1)," ")</f>
        <v>1</v>
      </c>
      <c r="F643" s="34" t="str">
        <f>MID(A643,IF(E643="1",D643-5,D643-4),IF(E643="1",7,6))</f>
        <v>10:05AM</v>
      </c>
      <c r="G643" s="34" t="str">
        <f>TRIM(SUBSTITUTE(A643,TEXT(M643,"h:mmAM/PM"),""))</f>
        <v>BOB 7-Nov</v>
      </c>
      <c r="H643" s="34" t="b">
        <f>OR(LEFT(G643,1)="Y",LEFT(G643,1)="B",LEFT(G643,1)="R")</f>
        <v>1</v>
      </c>
      <c r="I643" s="34" t="str">
        <f>IF(H643,LEFT(G643,FIND(" ",G643)-1),MID(G643,FIND(" ",G643)+1,9))</f>
        <v>BOB</v>
      </c>
      <c r="J643" s="34" t="str">
        <f>TRIM(SUBSTITUTE(G643,I643,""))</f>
        <v>7-Nov</v>
      </c>
      <c r="K643" s="34">
        <f>LEFT(J643,2-ISERROR(1*MID(J643,2,1)))*1</f>
        <v>7</v>
      </c>
      <c r="L643" s="34" t="str">
        <f>IF(LEN(I643)=3,I643,LEFT(I643,1)&amp;MID(I643,3,1)&amp;RIGHT(I643,1))</f>
        <v>BOB</v>
      </c>
      <c r="M643" s="42">
        <f>TIMEVALUE(SUBSTITUTE(SUBSTITUTE(F643,"P"," P"),"A"," A"))</f>
        <v>0.4201388888888889</v>
      </c>
      <c r="N643" s="34">
        <f t="shared" si="38"/>
        <v>6</v>
      </c>
      <c r="O643" s="34" t="str">
        <f t="shared" si="39"/>
        <v>BOB6</v>
      </c>
      <c r="P643" s="44">
        <f>INDEX(Workings!$R$14:$R$853,MATCH(O643,Workings!$U$14:$U$853,0))</f>
        <v>0.42222222222222222</v>
      </c>
      <c r="Q643" s="34">
        <f t="shared" si="40"/>
        <v>-3</v>
      </c>
      <c r="S643"/>
    </row>
    <row r="644" spans="1:19" ht="15" x14ac:dyDescent="0.25">
      <c r="A644" s="34" t="s">
        <v>3215</v>
      </c>
      <c r="B644" s="34" t="e">
        <f>SEARCH("PM",A644)</f>
        <v>#VALUE!</v>
      </c>
      <c r="C644" s="34">
        <f>SEARCH("AM",A644)</f>
        <v>6</v>
      </c>
      <c r="D644" s="34">
        <f>IFERROR(B644,C644)</f>
        <v>6</v>
      </c>
      <c r="E644" s="34" t="str">
        <f>IFERROR(MID(A644,D644-5,1)," ")</f>
        <v>1</v>
      </c>
      <c r="F644" s="34" t="str">
        <f>MID(A644,IF(E644="1",D644-5,D644-4),IF(E644="1",7,6))</f>
        <v>10:32AM</v>
      </c>
      <c r="G644" s="34" t="str">
        <f>TRIM(SUBSTITUTE(A644,TEXT(M644,"h:mmAM/PM"),""))</f>
        <v>7/Nov B/O/B</v>
      </c>
      <c r="H644" s="34" t="b">
        <f>OR(LEFT(G644,1)="Y",LEFT(G644,1)="B",LEFT(G644,1)="R")</f>
        <v>0</v>
      </c>
      <c r="I644" s="34" t="str">
        <f>IF(H644,LEFT(G644,FIND(" ",G644)-1),MID(G644,FIND(" ",G644)+1,9))</f>
        <v>B/O/B</v>
      </c>
      <c r="J644" s="34" t="str">
        <f>TRIM(SUBSTITUTE(G644,I644,""))</f>
        <v>7/Nov</v>
      </c>
      <c r="K644" s="34">
        <f>LEFT(J644,2-ISERROR(1*MID(J644,2,1)))*1</f>
        <v>7</v>
      </c>
      <c r="L644" s="34" t="str">
        <f>IF(LEN(I644)=3,I644,LEFT(I644,1)&amp;MID(I644,3,1)&amp;RIGHT(I644,1))</f>
        <v>BOB</v>
      </c>
      <c r="M644" s="42">
        <f>TIMEVALUE(SUBSTITUTE(SUBSTITUTE(F644,"P"," P"),"A"," A"))</f>
        <v>0.43888888888888888</v>
      </c>
      <c r="N644" s="34">
        <f t="shared" si="38"/>
        <v>7</v>
      </c>
      <c r="O644" s="34" t="str">
        <f t="shared" si="39"/>
        <v>BOB7</v>
      </c>
      <c r="P644" s="44">
        <f>INDEX(Workings!$R$14:$R$853,MATCH(O644,Workings!$U$14:$U$853,0))</f>
        <v>0.44305555555555554</v>
      </c>
      <c r="Q644" s="34">
        <f t="shared" si="40"/>
        <v>-6</v>
      </c>
      <c r="S644"/>
    </row>
    <row r="645" spans="1:19" ht="15" x14ac:dyDescent="0.25">
      <c r="A645" s="34" t="s">
        <v>1235</v>
      </c>
      <c r="B645" s="34" t="e">
        <f>SEARCH("PM",A645)</f>
        <v>#VALUE!</v>
      </c>
      <c r="C645" s="34">
        <f>SEARCH("AM",A645)</f>
        <v>18</v>
      </c>
      <c r="D645" s="34">
        <f>IFERROR(B645,C645)</f>
        <v>18</v>
      </c>
      <c r="E645" s="34" t="str">
        <f>IFERROR(MID(A645,D645-5,1)," ")</f>
        <v>1</v>
      </c>
      <c r="F645" s="34" t="str">
        <f>MID(A645,IF(E645="1",D645-5,D645-4),IF(E645="1",7,6))</f>
        <v>11:05AM</v>
      </c>
      <c r="G645" s="34" t="str">
        <f>TRIM(SUBSTITUTE(A645,TEXT(M645,"h:mmAM/PM"),""))</f>
        <v>7-Nov B/O/B</v>
      </c>
      <c r="H645" s="34" t="b">
        <f>OR(LEFT(G645,1)="Y",LEFT(G645,1)="B",LEFT(G645,1)="R")</f>
        <v>0</v>
      </c>
      <c r="I645" s="34" t="str">
        <f>IF(H645,LEFT(G645,FIND(" ",G645)-1),MID(G645,FIND(" ",G645)+1,9))</f>
        <v>B/O/B</v>
      </c>
      <c r="J645" s="34" t="str">
        <f>TRIM(SUBSTITUTE(G645,I645,""))</f>
        <v>7-Nov</v>
      </c>
      <c r="K645" s="34">
        <f>LEFT(J645,2-ISERROR(1*MID(J645,2,1)))*1</f>
        <v>7</v>
      </c>
      <c r="L645" s="34" t="str">
        <f>IF(LEN(I645)=3,I645,LEFT(I645,1)&amp;MID(I645,3,1)&amp;RIGHT(I645,1))</f>
        <v>BOB</v>
      </c>
      <c r="M645" s="42">
        <f>TIMEVALUE(SUBSTITUTE(SUBSTITUTE(F645,"P"," P"),"A"," A"))</f>
        <v>0.46180555555555558</v>
      </c>
      <c r="N645" s="34">
        <f t="shared" si="38"/>
        <v>8</v>
      </c>
      <c r="O645" s="34" t="str">
        <f t="shared" si="39"/>
        <v>BOB8</v>
      </c>
      <c r="P645" s="44">
        <f>INDEX(Workings!$R$14:$R$853,MATCH(O645,Workings!$U$14:$U$853,0))</f>
        <v>0.46388888888888885</v>
      </c>
      <c r="Q645" s="34">
        <f t="shared" si="40"/>
        <v>-3</v>
      </c>
      <c r="S645"/>
    </row>
    <row r="646" spans="1:19" ht="15" x14ac:dyDescent="0.25">
      <c r="A646" s="34" t="s">
        <v>1301</v>
      </c>
      <c r="B646" s="34" t="e">
        <f>SEARCH("PM",A646)</f>
        <v>#VALUE!</v>
      </c>
      <c r="C646" s="34">
        <f>SEARCH("AM",A646)</f>
        <v>6</v>
      </c>
      <c r="D646" s="34">
        <f>IFERROR(B646,C646)</f>
        <v>6</v>
      </c>
      <c r="E646" s="34" t="str">
        <f>IFERROR(MID(A646,D646-5,1)," ")</f>
        <v>1</v>
      </c>
      <c r="F646" s="34" t="str">
        <f>MID(A646,IF(E646="1",D646-5,D646-4),IF(E646="1",7,6))</f>
        <v>11:32AM</v>
      </c>
      <c r="G646" s="34" t="str">
        <f>TRIM(SUBSTITUTE(A646,TEXT(M646,"h:mmAM/PM"),""))</f>
        <v>7/Nov B/O/B</v>
      </c>
      <c r="H646" s="34" t="b">
        <f>OR(LEFT(G646,1)="Y",LEFT(G646,1)="B",LEFT(G646,1)="R")</f>
        <v>0</v>
      </c>
      <c r="I646" s="34" t="str">
        <f>IF(H646,LEFT(G646,FIND(" ",G646)-1),MID(G646,FIND(" ",G646)+1,9))</f>
        <v>B/O/B</v>
      </c>
      <c r="J646" s="34" t="str">
        <f>TRIM(SUBSTITUTE(G646,I646,""))</f>
        <v>7/Nov</v>
      </c>
      <c r="K646" s="34">
        <f>LEFT(J646,2-ISERROR(1*MID(J646,2,1)))*1</f>
        <v>7</v>
      </c>
      <c r="L646" s="34" t="str">
        <f>IF(LEN(I646)=3,I646,LEFT(I646,1)&amp;MID(I646,3,1)&amp;RIGHT(I646,1))</f>
        <v>BOB</v>
      </c>
      <c r="M646" s="42">
        <f>TIMEVALUE(SUBSTITUTE(SUBSTITUTE(F646,"P"," P"),"A"," A"))</f>
        <v>0.48055555555555557</v>
      </c>
      <c r="N646" s="34">
        <f t="shared" si="38"/>
        <v>9</v>
      </c>
      <c r="O646" s="34" t="str">
        <f t="shared" si="39"/>
        <v>BOB9</v>
      </c>
      <c r="P646" s="44">
        <f>INDEX(Workings!$R$14:$R$853,MATCH(O646,Workings!$U$14:$U$853,0))</f>
        <v>0.48472222222222217</v>
      </c>
      <c r="Q646" s="34">
        <f t="shared" si="40"/>
        <v>-6</v>
      </c>
      <c r="S646"/>
    </row>
    <row r="647" spans="1:19" ht="15" x14ac:dyDescent="0.25">
      <c r="A647" s="34" t="s">
        <v>3650</v>
      </c>
      <c r="B647" s="34">
        <f>SEARCH("PM",A647)</f>
        <v>18</v>
      </c>
      <c r="C647" s="34" t="e">
        <f>SEARCH("AM",A647)</f>
        <v>#VALUE!</v>
      </c>
      <c r="D647" s="34">
        <f>IFERROR(B647,C647)</f>
        <v>18</v>
      </c>
      <c r="E647" s="34" t="str">
        <f>IFERROR(MID(A647,D647-5,1)," ")</f>
        <v>1</v>
      </c>
      <c r="F647" s="34" t="str">
        <f>MID(A647,IF(E647="1",D647-5,D647-4),IF(E647="1",7,6))</f>
        <v>12:10PM</v>
      </c>
      <c r="G647" s="34" t="str">
        <f>TRIM(SUBSTITUTE(A647,TEXT(M647,"h:mmAM/PM"),""))</f>
        <v>B:O:B 7-Nov</v>
      </c>
      <c r="H647" s="34" t="b">
        <f>OR(LEFT(G647,1)="Y",LEFT(G647,1)="B",LEFT(G647,1)="R")</f>
        <v>1</v>
      </c>
      <c r="I647" s="34" t="str">
        <f>IF(H647,LEFT(G647,FIND(" ",G647)-1),MID(G647,FIND(" ",G647)+1,9))</f>
        <v>B:O:B</v>
      </c>
      <c r="J647" s="34" t="str">
        <f>TRIM(SUBSTITUTE(G647,I647,""))</f>
        <v>7-Nov</v>
      </c>
      <c r="K647" s="34">
        <f>LEFT(J647,2-ISERROR(1*MID(J647,2,1)))*1</f>
        <v>7</v>
      </c>
      <c r="L647" s="34" t="str">
        <f>IF(LEN(I647)=3,I647,LEFT(I647,1)&amp;MID(I647,3,1)&amp;RIGHT(I647,1))</f>
        <v>BOB</v>
      </c>
      <c r="M647" s="42">
        <f>TIMEVALUE(SUBSTITUTE(SUBSTITUTE(F647,"P"," P"),"A"," A"))</f>
        <v>0.50694444444444442</v>
      </c>
      <c r="N647" s="34">
        <f t="shared" si="38"/>
        <v>10</v>
      </c>
      <c r="O647" s="34" t="str">
        <f t="shared" si="39"/>
        <v>BOB10</v>
      </c>
      <c r="P647" s="44">
        <f>INDEX(Workings!$R$14:$R$853,MATCH(O647,Workings!$U$14:$U$853,0))</f>
        <v>0.50555555555555554</v>
      </c>
      <c r="Q647" s="34">
        <f t="shared" si="40"/>
        <v>2</v>
      </c>
      <c r="S647"/>
    </row>
    <row r="648" spans="1:19" ht="15" x14ac:dyDescent="0.25">
      <c r="A648" s="34" t="s">
        <v>3400</v>
      </c>
      <c r="B648" s="34">
        <f>SEARCH("PM",A648)</f>
        <v>18</v>
      </c>
      <c r="C648" s="34" t="e">
        <f>SEARCH("AM",A648)</f>
        <v>#VALUE!</v>
      </c>
      <c r="D648" s="34">
        <f>IFERROR(B648,C648)</f>
        <v>18</v>
      </c>
      <c r="E648" s="34" t="str">
        <f>IFERROR(MID(A648,D648-5,1)," ")</f>
        <v>1</v>
      </c>
      <c r="F648" s="34" t="str">
        <f>MID(A648,IF(E648="1",D648-5,D648-4),IF(E648="1",7,6))</f>
        <v>12:36PM</v>
      </c>
      <c r="G648" s="34" t="str">
        <f>TRIM(SUBSTITUTE(A648,TEXT(M648,"h:mmAM/PM"),""))</f>
        <v>7-Nov B/O/B</v>
      </c>
      <c r="H648" s="34" t="b">
        <f>OR(LEFT(G648,1)="Y",LEFT(G648,1)="B",LEFT(G648,1)="R")</f>
        <v>0</v>
      </c>
      <c r="I648" s="34" t="str">
        <f>IF(H648,LEFT(G648,FIND(" ",G648)-1),MID(G648,FIND(" ",G648)+1,9))</f>
        <v>B/O/B</v>
      </c>
      <c r="J648" s="34" t="str">
        <f>TRIM(SUBSTITUTE(G648,I648,""))</f>
        <v>7-Nov</v>
      </c>
      <c r="K648" s="34">
        <f>LEFT(J648,2-ISERROR(1*MID(J648,2,1)))*1</f>
        <v>7</v>
      </c>
      <c r="L648" s="34" t="str">
        <f>IF(LEN(I648)=3,I648,LEFT(I648,1)&amp;MID(I648,3,1)&amp;RIGHT(I648,1))</f>
        <v>BOB</v>
      </c>
      <c r="M648" s="42">
        <f>TIMEVALUE(SUBSTITUTE(SUBSTITUTE(F648,"P"," P"),"A"," A"))</f>
        <v>0.52500000000000002</v>
      </c>
      <c r="N648" s="34">
        <f t="shared" si="38"/>
        <v>11</v>
      </c>
      <c r="O648" s="34" t="str">
        <f t="shared" si="39"/>
        <v>BOB11</v>
      </c>
      <c r="P648" s="44">
        <f>INDEX(Workings!$R$14:$R$853,MATCH(O648,Workings!$U$14:$U$853,0))</f>
        <v>0.52638888888888891</v>
      </c>
      <c r="Q648" s="34">
        <f t="shared" si="40"/>
        <v>-2</v>
      </c>
      <c r="S648"/>
    </row>
    <row r="649" spans="1:19" ht="15" x14ac:dyDescent="0.25">
      <c r="A649" s="34" t="s">
        <v>3611</v>
      </c>
      <c r="B649" s="34">
        <f>SEARCH("PM",A649)</f>
        <v>11</v>
      </c>
      <c r="C649" s="34" t="e">
        <f>SEARCH("AM",A649)</f>
        <v>#VALUE!</v>
      </c>
      <c r="D649" s="34">
        <f>IFERROR(B649,C649)</f>
        <v>11</v>
      </c>
      <c r="E649" s="34" t="str">
        <f>IFERROR(MID(A649,D649-5,1)," ")</f>
        <v xml:space="preserve"> </v>
      </c>
      <c r="F649" s="34" t="str">
        <f>MID(A649,IF(E649="1",D649-5,D649-4),IF(E649="1",7,6))</f>
        <v>1:07PM</v>
      </c>
      <c r="G649" s="34" t="str">
        <f>TRIM(SUBSTITUTE(A649,TEXT(M649,"h:mmAM/PM"),""))</f>
        <v>B/O/B 7-Nov</v>
      </c>
      <c r="H649" s="34" t="b">
        <f>OR(LEFT(G649,1)="Y",LEFT(G649,1)="B",LEFT(G649,1)="R")</f>
        <v>1</v>
      </c>
      <c r="I649" s="34" t="str">
        <f>IF(H649,LEFT(G649,FIND(" ",G649)-1),MID(G649,FIND(" ",G649)+1,9))</f>
        <v>B/O/B</v>
      </c>
      <c r="J649" s="34" t="str">
        <f>TRIM(SUBSTITUTE(G649,I649,""))</f>
        <v>7-Nov</v>
      </c>
      <c r="K649" s="34">
        <f>LEFT(J649,2-ISERROR(1*MID(J649,2,1)))*1</f>
        <v>7</v>
      </c>
      <c r="L649" s="34" t="str">
        <f>IF(LEN(I649)=3,I649,LEFT(I649,1)&amp;MID(I649,3,1)&amp;RIGHT(I649,1))</f>
        <v>BOB</v>
      </c>
      <c r="M649" s="42">
        <f>TIMEVALUE(SUBSTITUTE(SUBSTITUTE(F649,"P"," P"),"A"," A"))</f>
        <v>0.54652777777777783</v>
      </c>
      <c r="N649" s="34">
        <f t="shared" ref="N649:N712" si="41">1+(L649=L648)*(K649=K648)*N648</f>
        <v>12</v>
      </c>
      <c r="O649" s="34" t="str">
        <f t="shared" ref="O649:O712" si="42">L649&amp;N649</f>
        <v>BOB12</v>
      </c>
      <c r="P649" s="44">
        <f>INDEX(Workings!$R$14:$R$853,MATCH(O649,Workings!$U$14:$U$853,0))</f>
        <v>0.54722222222222228</v>
      </c>
      <c r="Q649" s="34">
        <f t="shared" ref="Q649:Q712" si="43">ROUND((M649-P649)*60*24,5)</f>
        <v>-1</v>
      </c>
      <c r="S649"/>
    </row>
    <row r="650" spans="1:19" ht="15" x14ac:dyDescent="0.25">
      <c r="A650" s="34" t="s">
        <v>4030</v>
      </c>
      <c r="B650" s="34">
        <f>SEARCH("PM",A650)</f>
        <v>5</v>
      </c>
      <c r="C650" s="34" t="e">
        <f>SEARCH("AM",A650)</f>
        <v>#VALUE!</v>
      </c>
      <c r="D650" s="34">
        <f>IFERROR(B650,C650)</f>
        <v>5</v>
      </c>
      <c r="E650" s="34" t="str">
        <f>IFERROR(MID(A650,D650-5,1)," ")</f>
        <v xml:space="preserve"> </v>
      </c>
      <c r="F650" s="34" t="str">
        <f>MID(A650,IF(E650="1",D650-5,D650-4),IF(E650="1",7,6))</f>
        <v>1:45PM</v>
      </c>
      <c r="G650" s="34" t="str">
        <f>TRIM(SUBSTITUTE(A650,TEXT(M650,"h:mmAM/PM"),""))</f>
        <v>B-O-B 7/Nov</v>
      </c>
      <c r="H650" s="34" t="b">
        <f>OR(LEFT(G650,1)="Y",LEFT(G650,1)="B",LEFT(G650,1)="R")</f>
        <v>1</v>
      </c>
      <c r="I650" s="34" t="str">
        <f>IF(H650,LEFT(G650,FIND(" ",G650)-1),MID(G650,FIND(" ",G650)+1,9))</f>
        <v>B-O-B</v>
      </c>
      <c r="J650" s="34" t="str">
        <f>TRIM(SUBSTITUTE(G650,I650,""))</f>
        <v>7/Nov</v>
      </c>
      <c r="K650" s="34">
        <f>LEFT(J650,2-ISERROR(1*MID(J650,2,1)))*1</f>
        <v>7</v>
      </c>
      <c r="L650" s="34" t="str">
        <f>IF(LEN(I650)=3,I650,LEFT(I650,1)&amp;MID(I650,3,1)&amp;RIGHT(I650,1))</f>
        <v>BOB</v>
      </c>
      <c r="M650" s="42">
        <f>TIMEVALUE(SUBSTITUTE(SUBSTITUTE(F650,"P"," P"),"A"," A"))</f>
        <v>0.57291666666666663</v>
      </c>
      <c r="N650" s="34">
        <f t="shared" si="41"/>
        <v>13</v>
      </c>
      <c r="O650" s="34" t="str">
        <f t="shared" si="42"/>
        <v>BOB13</v>
      </c>
      <c r="P650" s="44">
        <f>INDEX(Workings!$R$14:$R$853,MATCH(O650,Workings!$U$14:$U$853,0))</f>
        <v>0.56805555555555565</v>
      </c>
      <c r="Q650" s="34">
        <f t="shared" si="43"/>
        <v>7</v>
      </c>
      <c r="S650"/>
    </row>
    <row r="651" spans="1:19" ht="15" x14ac:dyDescent="0.25">
      <c r="A651" s="34" t="s">
        <v>1377</v>
      </c>
      <c r="B651" s="34">
        <f>SEARCH("PM",A651)</f>
        <v>5</v>
      </c>
      <c r="C651" s="34" t="e">
        <f>SEARCH("AM",A651)</f>
        <v>#VALUE!</v>
      </c>
      <c r="D651" s="34">
        <f>IFERROR(B651,C651)</f>
        <v>5</v>
      </c>
      <c r="E651" s="34" t="str">
        <f>IFERROR(MID(A651,D651-5,1)," ")</f>
        <v xml:space="preserve"> </v>
      </c>
      <c r="F651" s="34" t="str">
        <f>MID(A651,IF(E651="1",D651-5,D651-4),IF(E651="1",7,6))</f>
        <v>2:08PM</v>
      </c>
      <c r="G651" s="34" t="str">
        <f>TRIM(SUBSTITUTE(A651,TEXT(M651,"h:mmAM/PM"),""))</f>
        <v>BOB 7-Nov</v>
      </c>
      <c r="H651" s="34" t="b">
        <f>OR(LEFT(G651,1)="Y",LEFT(G651,1)="B",LEFT(G651,1)="R")</f>
        <v>1</v>
      </c>
      <c r="I651" s="34" t="str">
        <f>IF(H651,LEFT(G651,FIND(" ",G651)-1),MID(G651,FIND(" ",G651)+1,9))</f>
        <v>BOB</v>
      </c>
      <c r="J651" s="34" t="str">
        <f>TRIM(SUBSTITUTE(G651,I651,""))</f>
        <v>7-Nov</v>
      </c>
      <c r="K651" s="34">
        <f>LEFT(J651,2-ISERROR(1*MID(J651,2,1)))*1</f>
        <v>7</v>
      </c>
      <c r="L651" s="34" t="str">
        <f>IF(LEN(I651)=3,I651,LEFT(I651,1)&amp;MID(I651,3,1)&amp;RIGHT(I651,1))</f>
        <v>BOB</v>
      </c>
      <c r="M651" s="42">
        <f>TIMEVALUE(SUBSTITUTE(SUBSTITUTE(F651,"P"," P"),"A"," A"))</f>
        <v>0.58888888888888891</v>
      </c>
      <c r="N651" s="34">
        <f t="shared" si="41"/>
        <v>14</v>
      </c>
      <c r="O651" s="34" t="str">
        <f t="shared" si="42"/>
        <v>BOB14</v>
      </c>
      <c r="P651" s="44">
        <f>INDEX(Workings!$R$14:$R$853,MATCH(O651,Workings!$U$14:$U$853,0))</f>
        <v>0.58888888888888902</v>
      </c>
      <c r="Q651" s="34">
        <f t="shared" si="43"/>
        <v>0</v>
      </c>
      <c r="S651"/>
    </row>
    <row r="652" spans="1:19" ht="15" x14ac:dyDescent="0.25">
      <c r="A652" s="34" t="s">
        <v>1914</v>
      </c>
      <c r="B652" s="34">
        <f>SEARCH("PM",A652)</f>
        <v>17</v>
      </c>
      <c r="C652" s="34" t="e">
        <f>SEARCH("AM",A652)</f>
        <v>#VALUE!</v>
      </c>
      <c r="D652" s="34">
        <f>IFERROR(B652,C652)</f>
        <v>17</v>
      </c>
      <c r="E652" s="34" t="str">
        <f>IFERROR(MID(A652,D652-5,1)," ")</f>
        <v xml:space="preserve"> </v>
      </c>
      <c r="F652" s="34" t="str">
        <f>MID(A652,IF(E652="1",D652-5,D652-4),IF(E652="1",7,6))</f>
        <v>2:35PM</v>
      </c>
      <c r="G652" s="34" t="str">
        <f>TRIM(SUBSTITUTE(A652,TEXT(M652,"h:mmAM/PM"),""))</f>
        <v>B-O-B 7/Nov</v>
      </c>
      <c r="H652" s="34" t="b">
        <f>OR(LEFT(G652,1)="Y",LEFT(G652,1)="B",LEFT(G652,1)="R")</f>
        <v>1</v>
      </c>
      <c r="I652" s="34" t="str">
        <f>IF(H652,LEFT(G652,FIND(" ",G652)-1),MID(G652,FIND(" ",G652)+1,9))</f>
        <v>B-O-B</v>
      </c>
      <c r="J652" s="34" t="str">
        <f>TRIM(SUBSTITUTE(G652,I652,""))</f>
        <v>7/Nov</v>
      </c>
      <c r="K652" s="34">
        <f>LEFT(J652,2-ISERROR(1*MID(J652,2,1)))*1</f>
        <v>7</v>
      </c>
      <c r="L652" s="34" t="str">
        <f>IF(LEN(I652)=3,I652,LEFT(I652,1)&amp;MID(I652,3,1)&amp;RIGHT(I652,1))</f>
        <v>BOB</v>
      </c>
      <c r="M652" s="42">
        <f>TIMEVALUE(SUBSTITUTE(SUBSTITUTE(F652,"P"," P"),"A"," A"))</f>
        <v>0.60763888888888895</v>
      </c>
      <c r="N652" s="34">
        <f t="shared" si="41"/>
        <v>15</v>
      </c>
      <c r="O652" s="34" t="str">
        <f t="shared" si="42"/>
        <v>BOB15</v>
      </c>
      <c r="P652" s="44">
        <f>INDEX(Workings!$R$14:$R$853,MATCH(O652,Workings!$U$14:$U$853,0))</f>
        <v>0.60972222222222239</v>
      </c>
      <c r="Q652" s="34">
        <f t="shared" si="43"/>
        <v>-3</v>
      </c>
      <c r="S652"/>
    </row>
    <row r="653" spans="1:19" ht="15" x14ac:dyDescent="0.25">
      <c r="A653" s="34" t="s">
        <v>3237</v>
      </c>
      <c r="B653" s="34">
        <f>SEARCH("PM",A653)</f>
        <v>11</v>
      </c>
      <c r="C653" s="34" t="e">
        <f>SEARCH("AM",A653)</f>
        <v>#VALUE!</v>
      </c>
      <c r="D653" s="34">
        <f>IFERROR(B653,C653)</f>
        <v>11</v>
      </c>
      <c r="E653" s="34" t="str">
        <f>IFERROR(MID(A653,D653-5,1)," ")</f>
        <v xml:space="preserve"> </v>
      </c>
      <c r="F653" s="34" t="str">
        <f>MID(A653,IF(E653="1",D653-5,D653-4),IF(E653="1",7,6))</f>
        <v>3:12PM</v>
      </c>
      <c r="G653" s="34" t="str">
        <f>TRIM(SUBSTITUTE(A653,TEXT(M653,"h:mmAM/PM"),""))</f>
        <v>7-Nov BOB</v>
      </c>
      <c r="H653" s="34" t="b">
        <f>OR(LEFT(G653,1)="Y",LEFT(G653,1)="B",LEFT(G653,1)="R")</f>
        <v>0</v>
      </c>
      <c r="I653" s="34" t="str">
        <f>IF(H653,LEFT(G653,FIND(" ",G653)-1),MID(G653,FIND(" ",G653)+1,9))</f>
        <v>BOB</v>
      </c>
      <c r="J653" s="34" t="str">
        <f>TRIM(SUBSTITUTE(G653,I653,""))</f>
        <v>7-Nov</v>
      </c>
      <c r="K653" s="34">
        <f>LEFT(J653,2-ISERROR(1*MID(J653,2,1)))*1</f>
        <v>7</v>
      </c>
      <c r="L653" s="34" t="str">
        <f>IF(LEN(I653)=3,I653,LEFT(I653,1)&amp;MID(I653,3,1)&amp;RIGHT(I653,1))</f>
        <v>BOB</v>
      </c>
      <c r="M653" s="42">
        <f>TIMEVALUE(SUBSTITUTE(SUBSTITUTE(F653,"P"," P"),"A"," A"))</f>
        <v>0.6333333333333333</v>
      </c>
      <c r="N653" s="34">
        <f t="shared" si="41"/>
        <v>16</v>
      </c>
      <c r="O653" s="34" t="str">
        <f t="shared" si="42"/>
        <v>BOB16</v>
      </c>
      <c r="P653" s="44">
        <f>INDEX(Workings!$R$14:$R$853,MATCH(O653,Workings!$U$14:$U$853,0))</f>
        <v>0.63055555555555576</v>
      </c>
      <c r="Q653" s="34">
        <f t="shared" si="43"/>
        <v>4</v>
      </c>
      <c r="S653"/>
    </row>
    <row r="654" spans="1:19" ht="15" x14ac:dyDescent="0.25">
      <c r="A654" s="34" t="s">
        <v>2976</v>
      </c>
      <c r="B654" s="34">
        <f>SEARCH("PM",A654)</f>
        <v>11</v>
      </c>
      <c r="C654" s="34" t="e">
        <f>SEARCH("AM",A654)</f>
        <v>#VALUE!</v>
      </c>
      <c r="D654" s="34">
        <f>IFERROR(B654,C654)</f>
        <v>11</v>
      </c>
      <c r="E654" s="34" t="str">
        <f>IFERROR(MID(A654,D654-5,1)," ")</f>
        <v xml:space="preserve"> </v>
      </c>
      <c r="F654" s="34" t="str">
        <f>MID(A654,IF(E654="1",D654-5,D654-4),IF(E654="1",7,6))</f>
        <v>3:33PM</v>
      </c>
      <c r="G654" s="34" t="str">
        <f>TRIM(SUBSTITUTE(A654,TEXT(M654,"h:mmAM/PM"),""))</f>
        <v>7-Nov B-O-B</v>
      </c>
      <c r="H654" s="34" t="b">
        <f>OR(LEFT(G654,1)="Y",LEFT(G654,1)="B",LEFT(G654,1)="R")</f>
        <v>0</v>
      </c>
      <c r="I654" s="34" t="str">
        <f>IF(H654,LEFT(G654,FIND(" ",G654)-1),MID(G654,FIND(" ",G654)+1,9))</f>
        <v>B-O-B</v>
      </c>
      <c r="J654" s="34" t="str">
        <f>TRIM(SUBSTITUTE(G654,I654,""))</f>
        <v>7-Nov</v>
      </c>
      <c r="K654" s="34">
        <f>LEFT(J654,2-ISERROR(1*MID(J654,2,1)))*1</f>
        <v>7</v>
      </c>
      <c r="L654" s="34" t="str">
        <f>IF(LEN(I654)=3,I654,LEFT(I654,1)&amp;MID(I654,3,1)&amp;RIGHT(I654,1))</f>
        <v>BOB</v>
      </c>
      <c r="M654" s="42">
        <f>TIMEVALUE(SUBSTITUTE(SUBSTITUTE(F654,"P"," P"),"A"," A"))</f>
        <v>0.6479166666666667</v>
      </c>
      <c r="N654" s="34">
        <f t="shared" si="41"/>
        <v>17</v>
      </c>
      <c r="O654" s="34" t="str">
        <f t="shared" si="42"/>
        <v>BOB17</v>
      </c>
      <c r="P654" s="44">
        <f>INDEX(Workings!$R$14:$R$853,MATCH(O654,Workings!$U$14:$U$853,0))</f>
        <v>0.65138888888888913</v>
      </c>
      <c r="Q654" s="34">
        <f t="shared" si="43"/>
        <v>-5</v>
      </c>
      <c r="S654"/>
    </row>
    <row r="655" spans="1:19" ht="15" x14ac:dyDescent="0.25">
      <c r="A655" s="34" t="s">
        <v>445</v>
      </c>
      <c r="B655" s="34">
        <f>SEARCH("PM",A655)</f>
        <v>5</v>
      </c>
      <c r="C655" s="34" t="e">
        <f>SEARCH("AM",A655)</f>
        <v>#VALUE!</v>
      </c>
      <c r="D655" s="34">
        <f>IFERROR(B655,C655)</f>
        <v>5</v>
      </c>
      <c r="E655" s="34" t="str">
        <f>IFERROR(MID(A655,D655-5,1)," ")</f>
        <v xml:space="preserve"> </v>
      </c>
      <c r="F655" s="34" t="str">
        <f>MID(A655,IF(E655="1",D655-5,D655-4),IF(E655="1",7,6))</f>
        <v>4:15PM</v>
      </c>
      <c r="G655" s="34" t="str">
        <f>TRIM(SUBSTITUTE(A655,TEXT(M655,"h:mmAM/PM"),""))</f>
        <v>B:O:B 7/Nov</v>
      </c>
      <c r="H655" s="34" t="b">
        <f>OR(LEFT(G655,1)="Y",LEFT(G655,1)="B",LEFT(G655,1)="R")</f>
        <v>1</v>
      </c>
      <c r="I655" s="34" t="str">
        <f>IF(H655,LEFT(G655,FIND(" ",G655)-1),MID(G655,FIND(" ",G655)+1,9))</f>
        <v>B:O:B</v>
      </c>
      <c r="J655" s="34" t="str">
        <f>TRIM(SUBSTITUTE(G655,I655,""))</f>
        <v>7/Nov</v>
      </c>
      <c r="K655" s="34">
        <f>LEFT(J655,2-ISERROR(1*MID(J655,2,1)))*1</f>
        <v>7</v>
      </c>
      <c r="L655" s="34" t="str">
        <f>IF(LEN(I655)=3,I655,LEFT(I655,1)&amp;MID(I655,3,1)&amp;RIGHT(I655,1))</f>
        <v>BOB</v>
      </c>
      <c r="M655" s="42">
        <f>TIMEVALUE(SUBSTITUTE(SUBSTITUTE(F655,"P"," P"),"A"," A"))</f>
        <v>0.67708333333333337</v>
      </c>
      <c r="N655" s="34">
        <f t="shared" si="41"/>
        <v>18</v>
      </c>
      <c r="O655" s="34" t="str">
        <f t="shared" si="42"/>
        <v>BOB18</v>
      </c>
      <c r="P655" s="44">
        <f>INDEX(Workings!$R$14:$R$853,MATCH(O655,Workings!$U$14:$U$853,0))</f>
        <v>0.6722222222222225</v>
      </c>
      <c r="Q655" s="34">
        <f t="shared" si="43"/>
        <v>7</v>
      </c>
      <c r="S655"/>
    </row>
    <row r="656" spans="1:19" ht="15" x14ac:dyDescent="0.25">
      <c r="A656" s="34" t="s">
        <v>631</v>
      </c>
      <c r="B656" s="34">
        <f>SEARCH("PM",A656)</f>
        <v>17</v>
      </c>
      <c r="C656" s="34" t="e">
        <f>SEARCH("AM",A656)</f>
        <v>#VALUE!</v>
      </c>
      <c r="D656" s="34">
        <f>IFERROR(B656,C656)</f>
        <v>17</v>
      </c>
      <c r="E656" s="34" t="str">
        <f>IFERROR(MID(A656,D656-5,1)," ")</f>
        <v xml:space="preserve"> </v>
      </c>
      <c r="F656" s="34" t="str">
        <f>MID(A656,IF(E656="1",D656-5,D656-4),IF(E656="1",7,6))</f>
        <v>4:37PM</v>
      </c>
      <c r="G656" s="34" t="str">
        <f>TRIM(SUBSTITUTE(A656,TEXT(M656,"h:mmAM/PM"),""))</f>
        <v>B-O-B 7/Nov</v>
      </c>
      <c r="H656" s="34" t="b">
        <f>OR(LEFT(G656,1)="Y",LEFT(G656,1)="B",LEFT(G656,1)="R")</f>
        <v>1</v>
      </c>
      <c r="I656" s="34" t="str">
        <f>IF(H656,LEFT(G656,FIND(" ",G656)-1),MID(G656,FIND(" ",G656)+1,9))</f>
        <v>B-O-B</v>
      </c>
      <c r="J656" s="34" t="str">
        <f>TRIM(SUBSTITUTE(G656,I656,""))</f>
        <v>7/Nov</v>
      </c>
      <c r="K656" s="34">
        <f>LEFT(J656,2-ISERROR(1*MID(J656,2,1)))*1</f>
        <v>7</v>
      </c>
      <c r="L656" s="34" t="str">
        <f>IF(LEN(I656)=3,I656,LEFT(I656,1)&amp;MID(I656,3,1)&amp;RIGHT(I656,1))</f>
        <v>BOB</v>
      </c>
      <c r="M656" s="42">
        <f>TIMEVALUE(SUBSTITUTE(SUBSTITUTE(F656,"P"," P"),"A"," A"))</f>
        <v>0.69236111111111109</v>
      </c>
      <c r="N656" s="34">
        <f t="shared" si="41"/>
        <v>19</v>
      </c>
      <c r="O656" s="34" t="str">
        <f t="shared" si="42"/>
        <v>BOB19</v>
      </c>
      <c r="P656" s="44">
        <f>INDEX(Workings!$R$14:$R$853,MATCH(O656,Workings!$U$14:$U$853,0))</f>
        <v>0.69305555555555587</v>
      </c>
      <c r="Q656" s="34">
        <f t="shared" si="43"/>
        <v>-1</v>
      </c>
      <c r="S656"/>
    </row>
    <row r="657" spans="1:19" ht="15" x14ac:dyDescent="0.25">
      <c r="A657" s="34" t="s">
        <v>927</v>
      </c>
      <c r="B657" s="34">
        <f>SEARCH("PM",A657)</f>
        <v>5</v>
      </c>
      <c r="C657" s="34" t="e">
        <f>SEARCH("AM",A657)</f>
        <v>#VALUE!</v>
      </c>
      <c r="D657" s="34">
        <f>IFERROR(B657,C657)</f>
        <v>5</v>
      </c>
      <c r="E657" s="34" t="str">
        <f>IFERROR(MID(A657,D657-5,1)," ")</f>
        <v xml:space="preserve"> </v>
      </c>
      <c r="F657" s="34" t="str">
        <f>MID(A657,IF(E657="1",D657-5,D657-4),IF(E657="1",7,6))</f>
        <v>5:12PM</v>
      </c>
      <c r="G657" s="34" t="str">
        <f>TRIM(SUBSTITUTE(A657,TEXT(M657,"h:mmAM/PM"),""))</f>
        <v>7/Nov B-O-B</v>
      </c>
      <c r="H657" s="34" t="b">
        <f>OR(LEFT(G657,1)="Y",LEFT(G657,1)="B",LEFT(G657,1)="R")</f>
        <v>0</v>
      </c>
      <c r="I657" s="34" t="str">
        <f>IF(H657,LEFT(G657,FIND(" ",G657)-1),MID(G657,FIND(" ",G657)+1,9))</f>
        <v>B-O-B</v>
      </c>
      <c r="J657" s="34" t="str">
        <f>TRIM(SUBSTITUTE(G657,I657,""))</f>
        <v>7/Nov</v>
      </c>
      <c r="K657" s="34">
        <f>LEFT(J657,2-ISERROR(1*MID(J657,2,1)))*1</f>
        <v>7</v>
      </c>
      <c r="L657" s="34" t="str">
        <f>IF(LEN(I657)=3,I657,LEFT(I657,1)&amp;MID(I657,3,1)&amp;RIGHT(I657,1))</f>
        <v>BOB</v>
      </c>
      <c r="M657" s="42">
        <f>TIMEVALUE(SUBSTITUTE(SUBSTITUTE(F657,"P"," P"),"A"," A"))</f>
        <v>0.71666666666666667</v>
      </c>
      <c r="N657" s="34">
        <f t="shared" si="41"/>
        <v>20</v>
      </c>
      <c r="O657" s="34" t="str">
        <f t="shared" si="42"/>
        <v>BOB20</v>
      </c>
      <c r="P657" s="44">
        <f>INDEX(Workings!$R$14:$R$853,MATCH(O657,Workings!$U$14:$U$853,0))</f>
        <v>0.71388888888888924</v>
      </c>
      <c r="Q657" s="34">
        <f t="shared" si="43"/>
        <v>4</v>
      </c>
      <c r="S657"/>
    </row>
    <row r="658" spans="1:19" ht="15" x14ac:dyDescent="0.25">
      <c r="A658" s="34" t="s">
        <v>2108</v>
      </c>
      <c r="B658" s="34">
        <f>SEARCH("PM",A658)</f>
        <v>5</v>
      </c>
      <c r="C658" s="34" t="e">
        <f>SEARCH("AM",A658)</f>
        <v>#VALUE!</v>
      </c>
      <c r="D658" s="34">
        <f>IFERROR(B658,C658)</f>
        <v>5</v>
      </c>
      <c r="E658" s="34" t="str">
        <f>IFERROR(MID(A658,D658-5,1)," ")</f>
        <v xml:space="preserve"> </v>
      </c>
      <c r="F658" s="34" t="str">
        <f>MID(A658,IF(E658="1",D658-5,D658-4),IF(E658="1",7,6))</f>
        <v>5:27PM</v>
      </c>
      <c r="G658" s="34" t="str">
        <f>TRIM(SUBSTITUTE(A658,TEXT(M658,"h:mmAM/PM"),""))</f>
        <v>7-Nov B-O-B</v>
      </c>
      <c r="H658" s="34" t="b">
        <f>OR(LEFT(G658,1)="Y",LEFT(G658,1)="B",LEFT(G658,1)="R")</f>
        <v>0</v>
      </c>
      <c r="I658" s="34" t="str">
        <f>IF(H658,LEFT(G658,FIND(" ",G658)-1),MID(G658,FIND(" ",G658)+1,9))</f>
        <v>B-O-B</v>
      </c>
      <c r="J658" s="34" t="str">
        <f>TRIM(SUBSTITUTE(G658,I658,""))</f>
        <v>7-Nov</v>
      </c>
      <c r="K658" s="34">
        <f>LEFT(J658,2-ISERROR(1*MID(J658,2,1)))*1</f>
        <v>7</v>
      </c>
      <c r="L658" s="34" t="str">
        <f>IF(LEN(I658)=3,I658,LEFT(I658,1)&amp;MID(I658,3,1)&amp;RIGHT(I658,1))</f>
        <v>BOB</v>
      </c>
      <c r="M658" s="42">
        <f>TIMEVALUE(SUBSTITUTE(SUBSTITUTE(F658,"P"," P"),"A"," A"))</f>
        <v>0.7270833333333333</v>
      </c>
      <c r="N658" s="34">
        <f t="shared" si="41"/>
        <v>21</v>
      </c>
      <c r="O658" s="34" t="str">
        <f t="shared" si="42"/>
        <v>BOB21</v>
      </c>
      <c r="P658" s="44">
        <f>INDEX(Workings!$R$14:$R$853,MATCH(O658,Workings!$U$14:$U$853,0))</f>
        <v>0.72777777777777808</v>
      </c>
      <c r="Q658" s="34">
        <f t="shared" si="43"/>
        <v>-1</v>
      </c>
      <c r="S658"/>
    </row>
    <row r="659" spans="1:19" ht="15" x14ac:dyDescent="0.25">
      <c r="A659" s="34" t="s">
        <v>2419</v>
      </c>
      <c r="B659" s="34">
        <f>SEARCH("PM",A659)</f>
        <v>5</v>
      </c>
      <c r="C659" s="34" t="e">
        <f>SEARCH("AM",A659)</f>
        <v>#VALUE!</v>
      </c>
      <c r="D659" s="34">
        <f>IFERROR(B659,C659)</f>
        <v>5</v>
      </c>
      <c r="E659" s="34" t="str">
        <f>IFERROR(MID(A659,D659-5,1)," ")</f>
        <v xml:space="preserve"> </v>
      </c>
      <c r="F659" s="34" t="str">
        <f>MID(A659,IF(E659="1",D659-5,D659-4),IF(E659="1",7,6))</f>
        <v>5:42PM</v>
      </c>
      <c r="G659" s="34" t="str">
        <f>TRIM(SUBSTITUTE(A659,TEXT(M659,"h:mmAM/PM"),""))</f>
        <v>7/Nov B:O:B</v>
      </c>
      <c r="H659" s="34" t="b">
        <f>OR(LEFT(G659,1)="Y",LEFT(G659,1)="B",LEFT(G659,1)="R")</f>
        <v>0</v>
      </c>
      <c r="I659" s="34" t="str">
        <f>IF(H659,LEFT(G659,FIND(" ",G659)-1),MID(G659,FIND(" ",G659)+1,9))</f>
        <v>B:O:B</v>
      </c>
      <c r="J659" s="34" t="str">
        <f>TRIM(SUBSTITUTE(G659,I659,""))</f>
        <v>7/Nov</v>
      </c>
      <c r="K659" s="34">
        <f>LEFT(J659,2-ISERROR(1*MID(J659,2,1)))*1</f>
        <v>7</v>
      </c>
      <c r="L659" s="34" t="str">
        <f>IF(LEN(I659)=3,I659,LEFT(I659,1)&amp;MID(I659,3,1)&amp;RIGHT(I659,1))</f>
        <v>BOB</v>
      </c>
      <c r="M659" s="42">
        <f>TIMEVALUE(SUBSTITUTE(SUBSTITUTE(F659,"P"," P"),"A"," A"))</f>
        <v>0.73749999999999993</v>
      </c>
      <c r="N659" s="34">
        <f t="shared" si="41"/>
        <v>22</v>
      </c>
      <c r="O659" s="34" t="str">
        <f t="shared" si="42"/>
        <v>BOB22</v>
      </c>
      <c r="P659" s="44">
        <f>INDEX(Workings!$R$14:$R$853,MATCH(O659,Workings!$U$14:$U$853,0))</f>
        <v>0.74166666666666692</v>
      </c>
      <c r="Q659" s="34">
        <f t="shared" si="43"/>
        <v>-6</v>
      </c>
      <c r="S659"/>
    </row>
    <row r="660" spans="1:19" ht="15" x14ac:dyDescent="0.25">
      <c r="A660" s="34" t="s">
        <v>1108</v>
      </c>
      <c r="B660" s="34">
        <f>SEARCH("PM",A660)</f>
        <v>9</v>
      </c>
      <c r="C660" s="34" t="e">
        <f>SEARCH("AM",A660)</f>
        <v>#VALUE!</v>
      </c>
      <c r="D660" s="34">
        <f>IFERROR(B660,C660)</f>
        <v>9</v>
      </c>
      <c r="E660" s="34" t="str">
        <f>IFERROR(MID(A660,D660-5,1)," ")</f>
        <v xml:space="preserve"> </v>
      </c>
      <c r="F660" s="34" t="str">
        <f>MID(A660,IF(E660="1",D660-5,D660-4),IF(E660="1",7,6))</f>
        <v>6:06PM</v>
      </c>
      <c r="G660" s="34" t="str">
        <f>TRIM(SUBSTITUTE(A660,TEXT(M660,"h:mmAM/PM"),""))</f>
        <v>BOB 7/Nov</v>
      </c>
      <c r="H660" s="34" t="b">
        <f>OR(LEFT(G660,1)="Y",LEFT(G660,1)="B",LEFT(G660,1)="R")</f>
        <v>1</v>
      </c>
      <c r="I660" s="34" t="str">
        <f>IF(H660,LEFT(G660,FIND(" ",G660)-1),MID(G660,FIND(" ",G660)+1,9))</f>
        <v>BOB</v>
      </c>
      <c r="J660" s="34" t="str">
        <f>TRIM(SUBSTITUTE(G660,I660,""))</f>
        <v>7/Nov</v>
      </c>
      <c r="K660" s="34">
        <f>LEFT(J660,2-ISERROR(1*MID(J660,2,1)))*1</f>
        <v>7</v>
      </c>
      <c r="L660" s="34" t="str">
        <f>IF(LEN(I660)=3,I660,LEFT(I660,1)&amp;MID(I660,3,1)&amp;RIGHT(I660,1))</f>
        <v>BOB</v>
      </c>
      <c r="M660" s="42">
        <f>TIMEVALUE(SUBSTITUTE(SUBSTITUTE(F660,"P"," P"),"A"," A"))</f>
        <v>0.75416666666666676</v>
      </c>
      <c r="N660" s="34">
        <f t="shared" si="41"/>
        <v>23</v>
      </c>
      <c r="O660" s="34" t="str">
        <f t="shared" si="42"/>
        <v>BOB23</v>
      </c>
      <c r="P660" s="44">
        <f>INDEX(Workings!$R$14:$R$853,MATCH(O660,Workings!$U$14:$U$853,0))</f>
        <v>0.75555555555555576</v>
      </c>
      <c r="Q660" s="34">
        <f t="shared" si="43"/>
        <v>-2</v>
      </c>
      <c r="S660"/>
    </row>
    <row r="661" spans="1:19" ht="15" x14ac:dyDescent="0.25">
      <c r="A661" s="34" t="s">
        <v>4170</v>
      </c>
      <c r="B661" s="34">
        <f>SEARCH("PM",A661)</f>
        <v>17</v>
      </c>
      <c r="C661" s="34" t="e">
        <f>SEARCH("AM",A661)</f>
        <v>#VALUE!</v>
      </c>
      <c r="D661" s="34">
        <f>IFERROR(B661,C661)</f>
        <v>17</v>
      </c>
      <c r="E661" s="34" t="str">
        <f>IFERROR(MID(A661,D661-5,1)," ")</f>
        <v xml:space="preserve"> </v>
      </c>
      <c r="F661" s="34" t="str">
        <f>MID(A661,IF(E661="1",D661-5,D661-4),IF(E661="1",7,6))</f>
        <v>6:25PM</v>
      </c>
      <c r="G661" s="34" t="str">
        <f>TRIM(SUBSTITUTE(A661,TEXT(M661,"h:mmAM/PM"),""))</f>
        <v>B-O-B 7/Nov</v>
      </c>
      <c r="H661" s="34" t="b">
        <f>OR(LEFT(G661,1)="Y",LEFT(G661,1)="B",LEFT(G661,1)="R")</f>
        <v>1</v>
      </c>
      <c r="I661" s="34" t="str">
        <f>IF(H661,LEFT(G661,FIND(" ",G661)-1),MID(G661,FIND(" ",G661)+1,9))</f>
        <v>B-O-B</v>
      </c>
      <c r="J661" s="34" t="str">
        <f>TRIM(SUBSTITUTE(G661,I661,""))</f>
        <v>7/Nov</v>
      </c>
      <c r="K661" s="34">
        <f>LEFT(J661,2-ISERROR(1*MID(J661,2,1)))*1</f>
        <v>7</v>
      </c>
      <c r="L661" s="34" t="str">
        <f>IF(LEN(I661)=3,I661,LEFT(I661,1)&amp;MID(I661,3,1)&amp;RIGHT(I661,1))</f>
        <v>BOB</v>
      </c>
      <c r="M661" s="42">
        <f>TIMEVALUE(SUBSTITUTE(SUBSTITUTE(F661,"P"," P"),"A"," A"))</f>
        <v>0.76736111111111116</v>
      </c>
      <c r="N661" s="34">
        <f t="shared" si="41"/>
        <v>24</v>
      </c>
      <c r="O661" s="34" t="str">
        <f t="shared" si="42"/>
        <v>BOB24</v>
      </c>
      <c r="P661" s="44">
        <f>INDEX(Workings!$R$14:$R$853,MATCH(O661,Workings!$U$14:$U$853,0))</f>
        <v>0.7694444444444446</v>
      </c>
      <c r="Q661" s="34">
        <f t="shared" si="43"/>
        <v>-3</v>
      </c>
      <c r="S661"/>
    </row>
    <row r="662" spans="1:19" ht="15" x14ac:dyDescent="0.25">
      <c r="A662" s="34" t="s">
        <v>1422</v>
      </c>
      <c r="B662" s="34">
        <f>SEARCH("PM",A662)</f>
        <v>11</v>
      </c>
      <c r="C662" s="34" t="e">
        <f>SEARCH("AM",A662)</f>
        <v>#VALUE!</v>
      </c>
      <c r="D662" s="34">
        <f>IFERROR(B662,C662)</f>
        <v>11</v>
      </c>
      <c r="E662" s="34" t="str">
        <f>IFERROR(MID(A662,D662-5,1)," ")</f>
        <v xml:space="preserve"> </v>
      </c>
      <c r="F662" s="34" t="str">
        <f>MID(A662,IF(E662="1",D662-5,D662-4),IF(E662="1",7,6))</f>
        <v>6:55PM</v>
      </c>
      <c r="G662" s="34" t="str">
        <f>TRIM(SUBSTITUTE(A662,TEXT(M662,"h:mmAM/PM"),""))</f>
        <v>7-Nov B:O:B</v>
      </c>
      <c r="H662" s="34" t="b">
        <f>OR(LEFT(G662,1)="Y",LEFT(G662,1)="B",LEFT(G662,1)="R")</f>
        <v>0</v>
      </c>
      <c r="I662" s="34" t="str">
        <f>IF(H662,LEFT(G662,FIND(" ",G662)-1),MID(G662,FIND(" ",G662)+1,9))</f>
        <v>B:O:B</v>
      </c>
      <c r="J662" s="34" t="str">
        <f>TRIM(SUBSTITUTE(G662,I662,""))</f>
        <v>7-Nov</v>
      </c>
      <c r="K662" s="34">
        <f>LEFT(J662,2-ISERROR(1*MID(J662,2,1)))*1</f>
        <v>7</v>
      </c>
      <c r="L662" s="34" t="str">
        <f>IF(LEN(I662)=3,I662,LEFT(I662,1)&amp;MID(I662,3,1)&amp;RIGHT(I662,1))</f>
        <v>BOB</v>
      </c>
      <c r="M662" s="42">
        <f>TIMEVALUE(SUBSTITUTE(SUBSTITUTE(F662,"P"," P"),"A"," A"))</f>
        <v>0.78819444444444453</v>
      </c>
      <c r="N662" s="34">
        <f t="shared" si="41"/>
        <v>25</v>
      </c>
      <c r="O662" s="34" t="str">
        <f t="shared" si="42"/>
        <v>BOB25</v>
      </c>
      <c r="P662" s="44">
        <f>INDEX(Workings!$R$14:$R$853,MATCH(O662,Workings!$U$14:$U$853,0))</f>
        <v>0.78333333333333344</v>
      </c>
      <c r="Q662" s="34">
        <f t="shared" si="43"/>
        <v>7</v>
      </c>
      <c r="S662"/>
    </row>
    <row r="663" spans="1:19" ht="15" x14ac:dyDescent="0.25">
      <c r="A663" s="34" t="s">
        <v>776</v>
      </c>
      <c r="B663" s="34">
        <f>SEARCH("PM",A663)</f>
        <v>5</v>
      </c>
      <c r="C663" s="34" t="e">
        <f>SEARCH("AM",A663)</f>
        <v>#VALUE!</v>
      </c>
      <c r="D663" s="34">
        <f>IFERROR(B663,C663)</f>
        <v>5</v>
      </c>
      <c r="E663" s="34" t="str">
        <f>IFERROR(MID(A663,D663-5,1)," ")</f>
        <v xml:space="preserve"> </v>
      </c>
      <c r="F663" s="34" t="str">
        <f>MID(A663,IF(E663="1",D663-5,D663-4),IF(E663="1",7,6))</f>
        <v>7:04PM</v>
      </c>
      <c r="G663" s="34" t="str">
        <f>TRIM(SUBSTITUTE(A663,TEXT(M663,"h:mmAM/PM"),""))</f>
        <v>B/O/B 7-Nov</v>
      </c>
      <c r="H663" s="34" t="b">
        <f>OR(LEFT(G663,1)="Y",LEFT(G663,1)="B",LEFT(G663,1)="R")</f>
        <v>1</v>
      </c>
      <c r="I663" s="34" t="str">
        <f>IF(H663,LEFT(G663,FIND(" ",G663)-1),MID(G663,FIND(" ",G663)+1,9))</f>
        <v>B/O/B</v>
      </c>
      <c r="J663" s="34" t="str">
        <f>TRIM(SUBSTITUTE(G663,I663,""))</f>
        <v>7-Nov</v>
      </c>
      <c r="K663" s="34">
        <f>LEFT(J663,2-ISERROR(1*MID(J663,2,1)))*1</f>
        <v>7</v>
      </c>
      <c r="L663" s="34" t="str">
        <f>IF(LEN(I663)=3,I663,LEFT(I663,1)&amp;MID(I663,3,1)&amp;RIGHT(I663,1))</f>
        <v>BOB</v>
      </c>
      <c r="M663" s="42">
        <f>TIMEVALUE(SUBSTITUTE(SUBSTITUTE(F663,"P"," P"),"A"," A"))</f>
        <v>0.7944444444444444</v>
      </c>
      <c r="N663" s="34">
        <f t="shared" si="41"/>
        <v>26</v>
      </c>
      <c r="O663" s="34" t="str">
        <f t="shared" si="42"/>
        <v>BOB26</v>
      </c>
      <c r="P663" s="44">
        <f>INDEX(Workings!$R$14:$R$853,MATCH(O663,Workings!$U$14:$U$853,0))</f>
        <v>0.79722222222222228</v>
      </c>
      <c r="Q663" s="34">
        <f t="shared" si="43"/>
        <v>-4</v>
      </c>
      <c r="S663"/>
    </row>
    <row r="664" spans="1:19" ht="15" x14ac:dyDescent="0.25">
      <c r="A664" s="34" t="s">
        <v>938</v>
      </c>
      <c r="B664" s="34">
        <f>SEARCH("PM",A664)</f>
        <v>5</v>
      </c>
      <c r="C664" s="34" t="e">
        <f>SEARCH("AM",A664)</f>
        <v>#VALUE!</v>
      </c>
      <c r="D664" s="34">
        <f>IFERROR(B664,C664)</f>
        <v>5</v>
      </c>
      <c r="E664" s="34" t="str">
        <f>IFERROR(MID(A664,D664-5,1)," ")</f>
        <v xml:space="preserve"> </v>
      </c>
      <c r="F664" s="34" t="str">
        <f>MID(A664,IF(E664="1",D664-5,D664-4),IF(E664="1",7,6))</f>
        <v>8:03PM</v>
      </c>
      <c r="G664" s="34" t="str">
        <f>TRIM(SUBSTITUTE(A664,TEXT(M664,"h:mmAM/PM"),""))</f>
        <v>BOB 7/Nov</v>
      </c>
      <c r="H664" s="34" t="b">
        <f>OR(LEFT(G664,1)="Y",LEFT(G664,1)="B",LEFT(G664,1)="R")</f>
        <v>1</v>
      </c>
      <c r="I664" s="34" t="str">
        <f>IF(H664,LEFT(G664,FIND(" ",G664)-1),MID(G664,FIND(" ",G664)+1,9))</f>
        <v>BOB</v>
      </c>
      <c r="J664" s="34" t="str">
        <f>TRIM(SUBSTITUTE(G664,I664,""))</f>
        <v>7/Nov</v>
      </c>
      <c r="K664" s="34">
        <f>LEFT(J664,2-ISERROR(1*MID(J664,2,1)))*1</f>
        <v>7</v>
      </c>
      <c r="L664" s="34" t="str">
        <f>IF(LEN(I664)=3,I664,LEFT(I664,1)&amp;MID(I664,3,1)&amp;RIGHT(I664,1))</f>
        <v>BOB</v>
      </c>
      <c r="M664" s="42">
        <f>TIMEVALUE(SUBSTITUTE(SUBSTITUTE(F664,"P"," P"),"A"," A"))</f>
        <v>0.8354166666666667</v>
      </c>
      <c r="N664" s="34">
        <f t="shared" si="41"/>
        <v>27</v>
      </c>
      <c r="O664" s="34" t="str">
        <f t="shared" si="42"/>
        <v>BOB27</v>
      </c>
      <c r="P664" s="44">
        <f>INDEX(Workings!$R$14:$R$853,MATCH(O664,Workings!$U$14:$U$853,0))</f>
        <v>0.83888888888888891</v>
      </c>
      <c r="Q664" s="34">
        <f t="shared" si="43"/>
        <v>-5</v>
      </c>
      <c r="S664"/>
    </row>
    <row r="665" spans="1:19" ht="15" x14ac:dyDescent="0.25">
      <c r="A665" s="34" t="s">
        <v>4228</v>
      </c>
      <c r="B665" s="34">
        <f>SEARCH("PM",A665)</f>
        <v>17</v>
      </c>
      <c r="C665" s="34" t="e">
        <f>SEARCH("AM",A665)</f>
        <v>#VALUE!</v>
      </c>
      <c r="D665" s="34">
        <f>IFERROR(B665,C665)</f>
        <v>17</v>
      </c>
      <c r="E665" s="34" t="str">
        <f>IFERROR(MID(A665,D665-5,1)," ")</f>
        <v xml:space="preserve"> </v>
      </c>
      <c r="F665" s="34" t="str">
        <f>MID(A665,IF(E665="1",D665-5,D665-4),IF(E665="1",7,6))</f>
        <v>9:16PM</v>
      </c>
      <c r="G665" s="34" t="str">
        <f>TRIM(SUBSTITUTE(A665,TEXT(M665,"h:mmAM/PM"),""))</f>
        <v>B/O/B 7/Nov</v>
      </c>
      <c r="H665" s="34" t="b">
        <f>OR(LEFT(G665,1)="Y",LEFT(G665,1)="B",LEFT(G665,1)="R")</f>
        <v>1</v>
      </c>
      <c r="I665" s="34" t="str">
        <f>IF(H665,LEFT(G665,FIND(" ",G665)-1),MID(G665,FIND(" ",G665)+1,9))</f>
        <v>B/O/B</v>
      </c>
      <c r="J665" s="34" t="str">
        <f>TRIM(SUBSTITUTE(G665,I665,""))</f>
        <v>7/Nov</v>
      </c>
      <c r="K665" s="34">
        <f>LEFT(J665,2-ISERROR(1*MID(J665,2,1)))*1</f>
        <v>7</v>
      </c>
      <c r="L665" s="34" t="str">
        <f>IF(LEN(I665)=3,I665,LEFT(I665,1)&amp;MID(I665,3,1)&amp;RIGHT(I665,1))</f>
        <v>BOB</v>
      </c>
      <c r="M665" s="42">
        <f>TIMEVALUE(SUBSTITUTE(SUBSTITUTE(F665,"P"," P"),"A"," A"))</f>
        <v>0.88611111111111107</v>
      </c>
      <c r="N665" s="34">
        <f t="shared" si="41"/>
        <v>28</v>
      </c>
      <c r="O665" s="34" t="str">
        <f t="shared" si="42"/>
        <v>BOB28</v>
      </c>
      <c r="P665" s="44">
        <f>INDEX(Workings!$R$14:$R$853,MATCH(O665,Workings!$U$14:$U$853,0))</f>
        <v>0.88055555555555554</v>
      </c>
      <c r="Q665" s="34">
        <f t="shared" si="43"/>
        <v>8</v>
      </c>
      <c r="S665"/>
    </row>
    <row r="666" spans="1:19" ht="15" x14ac:dyDescent="0.25">
      <c r="A666" s="34" t="s">
        <v>2837</v>
      </c>
      <c r="B666" s="34">
        <f>SEARCH("PM",A666)</f>
        <v>12</v>
      </c>
      <c r="C666" s="34" t="e">
        <f>SEARCH("AM",A666)</f>
        <v>#VALUE!</v>
      </c>
      <c r="D666" s="34">
        <f>IFERROR(B666,C666)</f>
        <v>12</v>
      </c>
      <c r="E666" s="34" t="str">
        <f>IFERROR(MID(A666,D666-5,1)," ")</f>
        <v>1</v>
      </c>
      <c r="F666" s="34" t="str">
        <f>MID(A666,IF(E666="1",D666-5,D666-4),IF(E666="1",7,6))</f>
        <v>10:07PM</v>
      </c>
      <c r="G666" s="34" t="str">
        <f>TRIM(SUBSTITUTE(A666,TEXT(M666,"h:mmAM/PM"),""))</f>
        <v>B/O/B 7/Nov</v>
      </c>
      <c r="H666" s="34" t="b">
        <f>OR(LEFT(G666,1)="Y",LEFT(G666,1)="B",LEFT(G666,1)="R")</f>
        <v>1</v>
      </c>
      <c r="I666" s="34" t="str">
        <f>IF(H666,LEFT(G666,FIND(" ",G666)-1),MID(G666,FIND(" ",G666)+1,9))</f>
        <v>B/O/B</v>
      </c>
      <c r="J666" s="34" t="str">
        <f>TRIM(SUBSTITUTE(G666,I666,""))</f>
        <v>7/Nov</v>
      </c>
      <c r="K666" s="34">
        <f>LEFT(J666,2-ISERROR(1*MID(J666,2,1)))*1</f>
        <v>7</v>
      </c>
      <c r="L666" s="34" t="str">
        <f>IF(LEN(I666)=3,I666,LEFT(I666,1)&amp;MID(I666,3,1)&amp;RIGHT(I666,1))</f>
        <v>BOB</v>
      </c>
      <c r="M666" s="42">
        <f>TIMEVALUE(SUBSTITUTE(SUBSTITUTE(F666,"P"," P"),"A"," A"))</f>
        <v>0.92152777777777783</v>
      </c>
      <c r="N666" s="34">
        <f t="shared" si="41"/>
        <v>29</v>
      </c>
      <c r="O666" s="34" t="str">
        <f t="shared" si="42"/>
        <v>BOB29</v>
      </c>
      <c r="P666" s="44">
        <f>INDEX(Workings!$R$14:$R$853,MATCH(O666,Workings!$U$14:$U$853,0))</f>
        <v>0.92222222222222217</v>
      </c>
      <c r="Q666" s="34">
        <f t="shared" si="43"/>
        <v>-1</v>
      </c>
      <c r="S666"/>
    </row>
    <row r="667" spans="1:19" ht="15" x14ac:dyDescent="0.25">
      <c r="A667" s="34" t="s">
        <v>4157</v>
      </c>
      <c r="B667" s="34">
        <f>SEARCH("PM",A667)</f>
        <v>12</v>
      </c>
      <c r="C667" s="34" t="e">
        <f>SEARCH("AM",A667)</f>
        <v>#VALUE!</v>
      </c>
      <c r="D667" s="34">
        <f>IFERROR(B667,C667)</f>
        <v>12</v>
      </c>
      <c r="E667" s="34" t="str">
        <f>IFERROR(MID(A667,D667-5,1)," ")</f>
        <v>1</v>
      </c>
      <c r="F667" s="34" t="str">
        <f>MID(A667,IF(E667="1",D667-5,D667-4),IF(E667="1",7,6))</f>
        <v>11:06PM</v>
      </c>
      <c r="G667" s="34" t="str">
        <f>TRIM(SUBSTITUTE(A667,TEXT(M667,"h:mmAM/PM"),""))</f>
        <v>B-O-B 7-Nov</v>
      </c>
      <c r="H667" s="34" t="b">
        <f>OR(LEFT(G667,1)="Y",LEFT(G667,1)="B",LEFT(G667,1)="R")</f>
        <v>1</v>
      </c>
      <c r="I667" s="34" t="str">
        <f>IF(H667,LEFT(G667,FIND(" ",G667)-1),MID(G667,FIND(" ",G667)+1,9))</f>
        <v>B-O-B</v>
      </c>
      <c r="J667" s="34" t="str">
        <f>TRIM(SUBSTITUTE(G667,I667,""))</f>
        <v>7-Nov</v>
      </c>
      <c r="K667" s="34">
        <f>LEFT(J667,2-ISERROR(1*MID(J667,2,1)))*1</f>
        <v>7</v>
      </c>
      <c r="L667" s="34" t="str">
        <f>IF(LEN(I667)=3,I667,LEFT(I667,1)&amp;MID(I667,3,1)&amp;RIGHT(I667,1))</f>
        <v>BOB</v>
      </c>
      <c r="M667" s="42">
        <f>TIMEVALUE(SUBSTITUTE(SUBSTITUTE(F667,"P"," P"),"A"," A"))</f>
        <v>0.96250000000000002</v>
      </c>
      <c r="N667" s="34">
        <f t="shared" si="41"/>
        <v>30</v>
      </c>
      <c r="O667" s="34" t="str">
        <f t="shared" si="42"/>
        <v>BOB30</v>
      </c>
      <c r="P667" s="44">
        <f>INDEX(Workings!$R$14:$R$853,MATCH(O667,Workings!$U$14:$U$853,0))</f>
        <v>0.9638888888888888</v>
      </c>
      <c r="Q667" s="34">
        <f t="shared" si="43"/>
        <v>-2</v>
      </c>
      <c r="S667"/>
    </row>
    <row r="668" spans="1:19" ht="15" x14ac:dyDescent="0.25">
      <c r="A668" s="34" t="s">
        <v>3448</v>
      </c>
      <c r="B668" s="34" t="e">
        <f>SEARCH("PM",A668)</f>
        <v>#VALUE!</v>
      </c>
      <c r="C668" s="34">
        <f>SEARCH("AM",A668)</f>
        <v>17</v>
      </c>
      <c r="D668" s="34">
        <f>IFERROR(B668,C668)</f>
        <v>17</v>
      </c>
      <c r="E668" s="34" t="str">
        <f>IFERROR(MID(A668,D668-5,1)," ")</f>
        <v xml:space="preserve"> </v>
      </c>
      <c r="F668" s="34" t="str">
        <f>MID(A668,IF(E668="1",D668-5,D668-4),IF(E668="1",7,6))</f>
        <v>7:08AM</v>
      </c>
      <c r="G668" s="34" t="str">
        <f>TRIM(SUBSTITUTE(A668,TEXT(M668,"h:mmAM/PM"),""))</f>
        <v>8-Nov B/O/B</v>
      </c>
      <c r="H668" s="34" t="b">
        <f>OR(LEFT(G668,1)="Y",LEFT(G668,1)="B",LEFT(G668,1)="R")</f>
        <v>0</v>
      </c>
      <c r="I668" s="34" t="str">
        <f>IF(H668,LEFT(G668,FIND(" ",G668)-1),MID(G668,FIND(" ",G668)+1,9))</f>
        <v>B/O/B</v>
      </c>
      <c r="J668" s="34" t="str">
        <f>TRIM(SUBSTITUTE(G668,I668,""))</f>
        <v>8-Nov</v>
      </c>
      <c r="K668" s="34">
        <f>LEFT(J668,2-ISERROR(1*MID(J668,2,1)))*1</f>
        <v>8</v>
      </c>
      <c r="L668" s="34" t="str">
        <f>IF(LEN(I668)=3,I668,LEFT(I668,1)&amp;MID(I668,3,1)&amp;RIGHT(I668,1))</f>
        <v>BOB</v>
      </c>
      <c r="M668" s="42">
        <f>TIMEVALUE(SUBSTITUTE(SUBSTITUTE(F668,"P"," P"),"A"," A"))</f>
        <v>0.29722222222222222</v>
      </c>
      <c r="N668" s="34">
        <f t="shared" si="41"/>
        <v>1</v>
      </c>
      <c r="O668" s="34" t="str">
        <f t="shared" si="42"/>
        <v>BOB1</v>
      </c>
      <c r="P668" s="44">
        <f>INDEX(Workings!$R$14:$R$853,MATCH(O668,Workings!$U$14:$U$853,0))</f>
        <v>0.29722222222222222</v>
      </c>
      <c r="Q668" s="34">
        <f t="shared" si="43"/>
        <v>0</v>
      </c>
      <c r="S668"/>
    </row>
    <row r="669" spans="1:19" ht="15" x14ac:dyDescent="0.25">
      <c r="A669" s="34" t="s">
        <v>1467</v>
      </c>
      <c r="B669" s="34" t="e">
        <f>SEARCH("PM",A669)</f>
        <v>#VALUE!</v>
      </c>
      <c r="C669" s="34">
        <f>SEARCH("AM",A669)</f>
        <v>5</v>
      </c>
      <c r="D669" s="34">
        <f>IFERROR(B669,C669)</f>
        <v>5</v>
      </c>
      <c r="E669" s="34" t="str">
        <f>IFERROR(MID(A669,D669-5,1)," ")</f>
        <v xml:space="preserve"> </v>
      </c>
      <c r="F669" s="34" t="str">
        <f>MID(A669,IF(E669="1",D669-5,D669-4),IF(E669="1",7,6))</f>
        <v>7:44AM</v>
      </c>
      <c r="G669" s="34" t="str">
        <f>TRIM(SUBSTITUTE(A669,TEXT(M669,"h:mmAM/PM"),""))</f>
        <v>8-Nov B/O/B</v>
      </c>
      <c r="H669" s="34" t="b">
        <f>OR(LEFT(G669,1)="Y",LEFT(G669,1)="B",LEFT(G669,1)="R")</f>
        <v>0</v>
      </c>
      <c r="I669" s="34" t="str">
        <f>IF(H669,LEFT(G669,FIND(" ",G669)-1),MID(G669,FIND(" ",G669)+1,9))</f>
        <v>B/O/B</v>
      </c>
      <c r="J669" s="34" t="str">
        <f>TRIM(SUBSTITUTE(G669,I669,""))</f>
        <v>8-Nov</v>
      </c>
      <c r="K669" s="34">
        <f>LEFT(J669,2-ISERROR(1*MID(J669,2,1)))*1</f>
        <v>8</v>
      </c>
      <c r="L669" s="34" t="str">
        <f>IF(LEN(I669)=3,I669,LEFT(I669,1)&amp;MID(I669,3,1)&amp;RIGHT(I669,1))</f>
        <v>BOB</v>
      </c>
      <c r="M669" s="42">
        <f>TIMEVALUE(SUBSTITUTE(SUBSTITUTE(F669,"P"," P"),"A"," A"))</f>
        <v>0.32222222222222224</v>
      </c>
      <c r="N669" s="34">
        <f t="shared" si="41"/>
        <v>2</v>
      </c>
      <c r="O669" s="34" t="str">
        <f t="shared" si="42"/>
        <v>BOB2</v>
      </c>
      <c r="P669" s="44">
        <f>INDEX(Workings!$R$14:$R$853,MATCH(O669,Workings!$U$14:$U$853,0))</f>
        <v>0.32500000000000001</v>
      </c>
      <c r="Q669" s="34">
        <f t="shared" si="43"/>
        <v>-4</v>
      </c>
      <c r="S669"/>
    </row>
    <row r="670" spans="1:19" ht="15" x14ac:dyDescent="0.25">
      <c r="A670" s="34" t="s">
        <v>1919</v>
      </c>
      <c r="B670" s="34" t="e">
        <f>SEARCH("PM",A670)</f>
        <v>#VALUE!</v>
      </c>
      <c r="C670" s="34">
        <f>SEARCH("AM",A670)</f>
        <v>11</v>
      </c>
      <c r="D670" s="34">
        <f>IFERROR(B670,C670)</f>
        <v>11</v>
      </c>
      <c r="E670" s="34" t="str">
        <f>IFERROR(MID(A670,D670-5,1)," ")</f>
        <v xml:space="preserve"> </v>
      </c>
      <c r="F670" s="34" t="str">
        <f>MID(A670,IF(E670="1",D670-5,D670-4),IF(E670="1",7,6))</f>
        <v>8:31AM</v>
      </c>
      <c r="G670" s="34" t="str">
        <f>TRIM(SUBSTITUTE(A670,TEXT(M670,"h:mmAM/PM"),""))</f>
        <v>B:O:B 8/Nov</v>
      </c>
      <c r="H670" s="34" t="b">
        <f>OR(LEFT(G670,1)="Y",LEFT(G670,1)="B",LEFT(G670,1)="R")</f>
        <v>1</v>
      </c>
      <c r="I670" s="34" t="str">
        <f>IF(H670,LEFT(G670,FIND(" ",G670)-1),MID(G670,FIND(" ",G670)+1,9))</f>
        <v>B:O:B</v>
      </c>
      <c r="J670" s="34" t="str">
        <f>TRIM(SUBSTITUTE(G670,I670,""))</f>
        <v>8/Nov</v>
      </c>
      <c r="K670" s="34">
        <f>LEFT(J670,2-ISERROR(1*MID(J670,2,1)))*1</f>
        <v>8</v>
      </c>
      <c r="L670" s="34" t="str">
        <f>IF(LEN(I670)=3,I670,LEFT(I670,1)&amp;MID(I670,3,1)&amp;RIGHT(I670,1))</f>
        <v>BOB</v>
      </c>
      <c r="M670" s="42">
        <f>TIMEVALUE(SUBSTITUTE(SUBSTITUTE(F670,"P"," P"),"A"," A"))</f>
        <v>0.35486111111111113</v>
      </c>
      <c r="N670" s="34">
        <f t="shared" si="41"/>
        <v>3</v>
      </c>
      <c r="O670" s="34" t="str">
        <f t="shared" si="42"/>
        <v>BOB3</v>
      </c>
      <c r="P670" s="44">
        <f>INDEX(Workings!$R$14:$R$853,MATCH(O670,Workings!$U$14:$U$853,0))</f>
        <v>0.3527777777777778</v>
      </c>
      <c r="Q670" s="34">
        <f t="shared" si="43"/>
        <v>3</v>
      </c>
      <c r="S670"/>
    </row>
    <row r="671" spans="1:19" ht="15" x14ac:dyDescent="0.25">
      <c r="A671" s="34" t="s">
        <v>2442</v>
      </c>
      <c r="B671" s="34" t="e">
        <f>SEARCH("PM",A671)</f>
        <v>#VALUE!</v>
      </c>
      <c r="C671" s="34">
        <f>SEARCH("AM",A671)</f>
        <v>5</v>
      </c>
      <c r="D671" s="34">
        <f>IFERROR(B671,C671)</f>
        <v>5</v>
      </c>
      <c r="E671" s="34" t="str">
        <f>IFERROR(MID(A671,D671-5,1)," ")</f>
        <v xml:space="preserve"> </v>
      </c>
      <c r="F671" s="34" t="str">
        <f>MID(A671,IF(E671="1",D671-5,D671-4),IF(E671="1",7,6))</f>
        <v>9:14AM</v>
      </c>
      <c r="G671" s="34" t="str">
        <f>TRIM(SUBSTITUTE(A671,TEXT(M671,"h:mmAM/PM"),""))</f>
        <v>BOB 8-Nov</v>
      </c>
      <c r="H671" s="34" t="b">
        <f>OR(LEFT(G671,1)="Y",LEFT(G671,1)="B",LEFT(G671,1)="R")</f>
        <v>1</v>
      </c>
      <c r="I671" s="34" t="str">
        <f>IF(H671,LEFT(G671,FIND(" ",G671)-1),MID(G671,FIND(" ",G671)+1,9))</f>
        <v>BOB</v>
      </c>
      <c r="J671" s="34" t="str">
        <f>TRIM(SUBSTITUTE(G671,I671,""))</f>
        <v>8-Nov</v>
      </c>
      <c r="K671" s="34">
        <f>LEFT(J671,2-ISERROR(1*MID(J671,2,1)))*1</f>
        <v>8</v>
      </c>
      <c r="L671" s="34" t="str">
        <f>IF(LEN(I671)=3,I671,LEFT(I671,1)&amp;MID(I671,3,1)&amp;RIGHT(I671,1))</f>
        <v>BOB</v>
      </c>
      <c r="M671" s="42">
        <f>TIMEVALUE(SUBSTITUTE(SUBSTITUTE(F671,"P"," P"),"A"," A"))</f>
        <v>0.38472222222222219</v>
      </c>
      <c r="N671" s="34">
        <f t="shared" si="41"/>
        <v>4</v>
      </c>
      <c r="O671" s="34" t="str">
        <f t="shared" si="42"/>
        <v>BOB4</v>
      </c>
      <c r="P671" s="44">
        <f>INDEX(Workings!$R$14:$R$853,MATCH(O671,Workings!$U$14:$U$853,0))</f>
        <v>0.38055555555555559</v>
      </c>
      <c r="Q671" s="34">
        <f t="shared" si="43"/>
        <v>6</v>
      </c>
      <c r="S671"/>
    </row>
    <row r="672" spans="1:19" ht="15" x14ac:dyDescent="0.25">
      <c r="A672" s="34" t="s">
        <v>909</v>
      </c>
      <c r="B672" s="34" t="e">
        <f>SEARCH("PM",A672)</f>
        <v>#VALUE!</v>
      </c>
      <c r="C672" s="34">
        <f>SEARCH("AM",A672)</f>
        <v>5</v>
      </c>
      <c r="D672" s="34">
        <f>IFERROR(B672,C672)</f>
        <v>5</v>
      </c>
      <c r="E672" s="34" t="str">
        <f>IFERROR(MID(A672,D672-5,1)," ")</f>
        <v xml:space="preserve"> </v>
      </c>
      <c r="F672" s="34" t="str">
        <f>MID(A672,IF(E672="1",D672-5,D672-4),IF(E672="1",7,6))</f>
        <v>9:36AM</v>
      </c>
      <c r="G672" s="34" t="str">
        <f>TRIM(SUBSTITUTE(A672,TEXT(M672,"h:mmAM/PM"),""))</f>
        <v>8/Nov BOB</v>
      </c>
      <c r="H672" s="34" t="b">
        <f>OR(LEFT(G672,1)="Y",LEFT(G672,1)="B",LEFT(G672,1)="R")</f>
        <v>0</v>
      </c>
      <c r="I672" s="34" t="str">
        <f>IF(H672,LEFT(G672,FIND(" ",G672)-1),MID(G672,FIND(" ",G672)+1,9))</f>
        <v>BOB</v>
      </c>
      <c r="J672" s="34" t="str">
        <f>TRIM(SUBSTITUTE(G672,I672,""))</f>
        <v>8/Nov</v>
      </c>
      <c r="K672" s="34">
        <f>LEFT(J672,2-ISERROR(1*MID(J672,2,1)))*1</f>
        <v>8</v>
      </c>
      <c r="L672" s="34" t="str">
        <f>IF(LEN(I672)=3,I672,LEFT(I672,1)&amp;MID(I672,3,1)&amp;RIGHT(I672,1))</f>
        <v>BOB</v>
      </c>
      <c r="M672" s="42">
        <f>TIMEVALUE(SUBSTITUTE(SUBSTITUTE(F672,"P"," P"),"A"," A"))</f>
        <v>0.39999999999999997</v>
      </c>
      <c r="N672" s="34">
        <f t="shared" si="41"/>
        <v>5</v>
      </c>
      <c r="O672" s="34" t="str">
        <f t="shared" si="42"/>
        <v>BOB5</v>
      </c>
      <c r="P672" s="44">
        <f>INDEX(Workings!$R$14:$R$853,MATCH(O672,Workings!$U$14:$U$853,0))</f>
        <v>0.40138888888888891</v>
      </c>
      <c r="Q672" s="34">
        <f t="shared" si="43"/>
        <v>-2</v>
      </c>
      <c r="S672"/>
    </row>
    <row r="673" spans="1:19" ht="15" x14ac:dyDescent="0.25">
      <c r="A673" s="34" t="s">
        <v>3570</v>
      </c>
      <c r="B673" s="34" t="e">
        <f>SEARCH("PM",A673)</f>
        <v>#VALUE!</v>
      </c>
      <c r="C673" s="34">
        <f>SEARCH("AM",A673)</f>
        <v>6</v>
      </c>
      <c r="D673" s="34">
        <f>IFERROR(B673,C673)</f>
        <v>6</v>
      </c>
      <c r="E673" s="34" t="str">
        <f>IFERROR(MID(A673,D673-5,1)," ")</f>
        <v>1</v>
      </c>
      <c r="F673" s="34" t="str">
        <f>MID(A673,IF(E673="1",D673-5,D673-4),IF(E673="1",7,6))</f>
        <v>10:16AM</v>
      </c>
      <c r="G673" s="34" t="str">
        <f>TRIM(SUBSTITUTE(A673,TEXT(M673,"h:mmAM/PM"),""))</f>
        <v>8/Nov B-O-B</v>
      </c>
      <c r="H673" s="34" t="b">
        <f>OR(LEFT(G673,1)="Y",LEFT(G673,1)="B",LEFT(G673,1)="R")</f>
        <v>0</v>
      </c>
      <c r="I673" s="34" t="str">
        <f>IF(H673,LEFT(G673,FIND(" ",G673)-1),MID(G673,FIND(" ",G673)+1,9))</f>
        <v>B-O-B</v>
      </c>
      <c r="J673" s="34" t="str">
        <f>TRIM(SUBSTITUTE(G673,I673,""))</f>
        <v>8/Nov</v>
      </c>
      <c r="K673" s="34">
        <f>LEFT(J673,2-ISERROR(1*MID(J673,2,1)))*1</f>
        <v>8</v>
      </c>
      <c r="L673" s="34" t="str">
        <f>IF(LEN(I673)=3,I673,LEFT(I673,1)&amp;MID(I673,3,1)&amp;RIGHT(I673,1))</f>
        <v>BOB</v>
      </c>
      <c r="M673" s="42">
        <f>TIMEVALUE(SUBSTITUTE(SUBSTITUTE(F673,"P"," P"),"A"," A"))</f>
        <v>0.42777777777777781</v>
      </c>
      <c r="N673" s="34">
        <f t="shared" si="41"/>
        <v>6</v>
      </c>
      <c r="O673" s="34" t="str">
        <f t="shared" si="42"/>
        <v>BOB6</v>
      </c>
      <c r="P673" s="44">
        <f>INDEX(Workings!$R$14:$R$853,MATCH(O673,Workings!$U$14:$U$853,0))</f>
        <v>0.42222222222222222</v>
      </c>
      <c r="Q673" s="34">
        <f t="shared" si="43"/>
        <v>8</v>
      </c>
      <c r="S673"/>
    </row>
    <row r="674" spans="1:19" ht="15" x14ac:dyDescent="0.25">
      <c r="A674" s="34" t="s">
        <v>2905</v>
      </c>
      <c r="B674" s="34" t="e">
        <f>SEARCH("PM",A674)</f>
        <v>#VALUE!</v>
      </c>
      <c r="C674" s="34">
        <f>SEARCH("AM",A674)</f>
        <v>6</v>
      </c>
      <c r="D674" s="34">
        <f>IFERROR(B674,C674)</f>
        <v>6</v>
      </c>
      <c r="E674" s="34" t="str">
        <f>IFERROR(MID(A674,D674-5,1)," ")</f>
        <v>1</v>
      </c>
      <c r="F674" s="34" t="str">
        <f>MID(A674,IF(E674="1",D674-5,D674-4),IF(E674="1",7,6))</f>
        <v>10:39AM</v>
      </c>
      <c r="G674" s="34" t="str">
        <f>TRIM(SUBSTITUTE(A674,TEXT(M674,"h:mmAM/PM"),""))</f>
        <v>8-Nov B:O:B</v>
      </c>
      <c r="H674" s="34" t="b">
        <f>OR(LEFT(G674,1)="Y",LEFT(G674,1)="B",LEFT(G674,1)="R")</f>
        <v>0</v>
      </c>
      <c r="I674" s="34" t="str">
        <f>IF(H674,LEFT(G674,FIND(" ",G674)-1),MID(G674,FIND(" ",G674)+1,9))</f>
        <v>B:O:B</v>
      </c>
      <c r="J674" s="34" t="str">
        <f>TRIM(SUBSTITUTE(G674,I674,""))</f>
        <v>8-Nov</v>
      </c>
      <c r="K674" s="34">
        <f>LEFT(J674,2-ISERROR(1*MID(J674,2,1)))*1</f>
        <v>8</v>
      </c>
      <c r="L674" s="34" t="str">
        <f>IF(LEN(I674)=3,I674,LEFT(I674,1)&amp;MID(I674,3,1)&amp;RIGHT(I674,1))</f>
        <v>BOB</v>
      </c>
      <c r="M674" s="42">
        <f>TIMEVALUE(SUBSTITUTE(SUBSTITUTE(F674,"P"," P"),"A"," A"))</f>
        <v>0.44375000000000003</v>
      </c>
      <c r="N674" s="34">
        <f t="shared" si="41"/>
        <v>7</v>
      </c>
      <c r="O674" s="34" t="str">
        <f t="shared" si="42"/>
        <v>BOB7</v>
      </c>
      <c r="P674" s="44">
        <f>INDEX(Workings!$R$14:$R$853,MATCH(O674,Workings!$U$14:$U$853,0))</f>
        <v>0.44305555555555554</v>
      </c>
      <c r="Q674" s="34">
        <f t="shared" si="43"/>
        <v>1</v>
      </c>
      <c r="S674"/>
    </row>
    <row r="675" spans="1:19" ht="15" x14ac:dyDescent="0.25">
      <c r="A675" s="34" t="s">
        <v>1515</v>
      </c>
      <c r="B675" s="34" t="e">
        <f>SEARCH("PM",A675)</f>
        <v>#VALUE!</v>
      </c>
      <c r="C675" s="34">
        <f>SEARCH("AM",A675)</f>
        <v>6</v>
      </c>
      <c r="D675" s="34">
        <f>IFERROR(B675,C675)</f>
        <v>6</v>
      </c>
      <c r="E675" s="34" t="str">
        <f>IFERROR(MID(A675,D675-5,1)," ")</f>
        <v>1</v>
      </c>
      <c r="F675" s="34" t="str">
        <f>MID(A675,IF(E675="1",D675-5,D675-4),IF(E675="1",7,6))</f>
        <v>11:11AM</v>
      </c>
      <c r="G675" s="34" t="str">
        <f>TRIM(SUBSTITUTE(A675,TEXT(M675,"h:mmAM/PM"),""))</f>
        <v>8-Nov B-O-B</v>
      </c>
      <c r="H675" s="34" t="b">
        <f>OR(LEFT(G675,1)="Y",LEFT(G675,1)="B",LEFT(G675,1)="R")</f>
        <v>0</v>
      </c>
      <c r="I675" s="34" t="str">
        <f>IF(H675,LEFT(G675,FIND(" ",G675)-1),MID(G675,FIND(" ",G675)+1,9))</f>
        <v>B-O-B</v>
      </c>
      <c r="J675" s="34" t="str">
        <f>TRIM(SUBSTITUTE(G675,I675,""))</f>
        <v>8-Nov</v>
      </c>
      <c r="K675" s="34">
        <f>LEFT(J675,2-ISERROR(1*MID(J675,2,1)))*1</f>
        <v>8</v>
      </c>
      <c r="L675" s="34" t="str">
        <f>IF(LEN(I675)=3,I675,LEFT(I675,1)&amp;MID(I675,3,1)&amp;RIGHT(I675,1))</f>
        <v>BOB</v>
      </c>
      <c r="M675" s="42">
        <f>TIMEVALUE(SUBSTITUTE(SUBSTITUTE(F675,"P"," P"),"A"," A"))</f>
        <v>0.46597222222222223</v>
      </c>
      <c r="N675" s="34">
        <f t="shared" si="41"/>
        <v>8</v>
      </c>
      <c r="O675" s="34" t="str">
        <f t="shared" si="42"/>
        <v>BOB8</v>
      </c>
      <c r="P675" s="44">
        <f>INDEX(Workings!$R$14:$R$853,MATCH(O675,Workings!$U$14:$U$853,0))</f>
        <v>0.46388888888888885</v>
      </c>
      <c r="Q675" s="34">
        <f t="shared" si="43"/>
        <v>3</v>
      </c>
      <c r="S675"/>
    </row>
    <row r="676" spans="1:19" ht="15" x14ac:dyDescent="0.25">
      <c r="A676" s="34" t="s">
        <v>2967</v>
      </c>
      <c r="B676" s="34" t="e">
        <f>SEARCH("PM",A676)</f>
        <v>#VALUE!</v>
      </c>
      <c r="C676" s="34">
        <f>SEARCH("AM",A676)</f>
        <v>6</v>
      </c>
      <c r="D676" s="34">
        <f>IFERROR(B676,C676)</f>
        <v>6</v>
      </c>
      <c r="E676" s="34" t="str">
        <f>IFERROR(MID(A676,D676-5,1)," ")</f>
        <v>1</v>
      </c>
      <c r="F676" s="34" t="str">
        <f>MID(A676,IF(E676="1",D676-5,D676-4),IF(E676="1",7,6))</f>
        <v>11:36AM</v>
      </c>
      <c r="G676" s="34" t="str">
        <f>TRIM(SUBSTITUTE(A676,TEXT(M676,"h:mmAM/PM"),""))</f>
        <v>8-Nov B:O:B</v>
      </c>
      <c r="H676" s="34" t="b">
        <f>OR(LEFT(G676,1)="Y",LEFT(G676,1)="B",LEFT(G676,1)="R")</f>
        <v>0</v>
      </c>
      <c r="I676" s="34" t="str">
        <f>IF(H676,LEFT(G676,FIND(" ",G676)-1),MID(G676,FIND(" ",G676)+1,9))</f>
        <v>B:O:B</v>
      </c>
      <c r="J676" s="34" t="str">
        <f>TRIM(SUBSTITUTE(G676,I676,""))</f>
        <v>8-Nov</v>
      </c>
      <c r="K676" s="34">
        <f>LEFT(J676,2-ISERROR(1*MID(J676,2,1)))*1</f>
        <v>8</v>
      </c>
      <c r="L676" s="34" t="str">
        <f>IF(LEN(I676)=3,I676,LEFT(I676,1)&amp;MID(I676,3,1)&amp;RIGHT(I676,1))</f>
        <v>BOB</v>
      </c>
      <c r="M676" s="42">
        <f>TIMEVALUE(SUBSTITUTE(SUBSTITUTE(F676,"P"," P"),"A"," A"))</f>
        <v>0.48333333333333334</v>
      </c>
      <c r="N676" s="34">
        <f t="shared" si="41"/>
        <v>9</v>
      </c>
      <c r="O676" s="34" t="str">
        <f t="shared" si="42"/>
        <v>BOB9</v>
      </c>
      <c r="P676" s="44">
        <f>INDEX(Workings!$R$14:$R$853,MATCH(O676,Workings!$U$14:$U$853,0))</f>
        <v>0.48472222222222217</v>
      </c>
      <c r="Q676" s="34">
        <f t="shared" si="43"/>
        <v>-2</v>
      </c>
      <c r="S676"/>
    </row>
    <row r="677" spans="1:19" ht="15" x14ac:dyDescent="0.25">
      <c r="A677" s="34" t="s">
        <v>3920</v>
      </c>
      <c r="B677" s="34">
        <f>SEARCH("PM",A677)</f>
        <v>12</v>
      </c>
      <c r="C677" s="34" t="e">
        <f>SEARCH("AM",A677)</f>
        <v>#VALUE!</v>
      </c>
      <c r="D677" s="34">
        <f>IFERROR(B677,C677)</f>
        <v>12</v>
      </c>
      <c r="E677" s="34" t="str">
        <f>IFERROR(MID(A677,D677-5,1)," ")</f>
        <v>1</v>
      </c>
      <c r="F677" s="34" t="str">
        <f>MID(A677,IF(E677="1",D677-5,D677-4),IF(E677="1",7,6))</f>
        <v>12:09PM</v>
      </c>
      <c r="G677" s="34" t="str">
        <f>TRIM(SUBSTITUTE(A677,TEXT(M677,"h:mmAM/PM"),""))</f>
        <v>B:O:B 8/Nov</v>
      </c>
      <c r="H677" s="34" t="b">
        <f>OR(LEFT(G677,1)="Y",LEFT(G677,1)="B",LEFT(G677,1)="R")</f>
        <v>1</v>
      </c>
      <c r="I677" s="34" t="str">
        <f>IF(H677,LEFT(G677,FIND(" ",G677)-1),MID(G677,FIND(" ",G677)+1,9))</f>
        <v>B:O:B</v>
      </c>
      <c r="J677" s="34" t="str">
        <f>TRIM(SUBSTITUTE(G677,I677,""))</f>
        <v>8/Nov</v>
      </c>
      <c r="K677" s="34">
        <f>LEFT(J677,2-ISERROR(1*MID(J677,2,1)))*1</f>
        <v>8</v>
      </c>
      <c r="L677" s="34" t="str">
        <f>IF(LEN(I677)=3,I677,LEFT(I677,1)&amp;MID(I677,3,1)&amp;RIGHT(I677,1))</f>
        <v>BOB</v>
      </c>
      <c r="M677" s="42">
        <f>TIMEVALUE(SUBSTITUTE(SUBSTITUTE(F677,"P"," P"),"A"," A"))</f>
        <v>0.50624999999999998</v>
      </c>
      <c r="N677" s="34">
        <f t="shared" si="41"/>
        <v>10</v>
      </c>
      <c r="O677" s="34" t="str">
        <f t="shared" si="42"/>
        <v>BOB10</v>
      </c>
      <c r="P677" s="44">
        <f>INDEX(Workings!$R$14:$R$853,MATCH(O677,Workings!$U$14:$U$853,0))</f>
        <v>0.50555555555555554</v>
      </c>
      <c r="Q677" s="34">
        <f t="shared" si="43"/>
        <v>1</v>
      </c>
      <c r="S677"/>
    </row>
    <row r="678" spans="1:19" ht="15" x14ac:dyDescent="0.25">
      <c r="A678" s="34" t="s">
        <v>430</v>
      </c>
      <c r="B678" s="34">
        <f>SEARCH("PM",A678)</f>
        <v>10</v>
      </c>
      <c r="C678" s="34" t="e">
        <f>SEARCH("AM",A678)</f>
        <v>#VALUE!</v>
      </c>
      <c r="D678" s="34">
        <f>IFERROR(B678,C678)</f>
        <v>10</v>
      </c>
      <c r="E678" s="34" t="str">
        <f>IFERROR(MID(A678,D678-5,1)," ")</f>
        <v>1</v>
      </c>
      <c r="F678" s="34" t="str">
        <f>MID(A678,IF(E678="1",D678-5,D678-4),IF(E678="1",7,6))</f>
        <v>12:35PM</v>
      </c>
      <c r="G678" s="34" t="str">
        <f>TRIM(SUBSTITUTE(A678,TEXT(M678,"h:mmAM/PM"),""))</f>
        <v>BOB 8/Nov</v>
      </c>
      <c r="H678" s="34" t="b">
        <f>OR(LEFT(G678,1)="Y",LEFT(G678,1)="B",LEFT(G678,1)="R")</f>
        <v>1</v>
      </c>
      <c r="I678" s="34" t="str">
        <f>IF(H678,LEFT(G678,FIND(" ",G678)-1),MID(G678,FIND(" ",G678)+1,9))</f>
        <v>BOB</v>
      </c>
      <c r="J678" s="34" t="str">
        <f>TRIM(SUBSTITUTE(G678,I678,""))</f>
        <v>8/Nov</v>
      </c>
      <c r="K678" s="34">
        <f>LEFT(J678,2-ISERROR(1*MID(J678,2,1)))*1</f>
        <v>8</v>
      </c>
      <c r="L678" s="34" t="str">
        <f>IF(LEN(I678)=3,I678,LEFT(I678,1)&amp;MID(I678,3,1)&amp;RIGHT(I678,1))</f>
        <v>BOB</v>
      </c>
      <c r="M678" s="42">
        <f>TIMEVALUE(SUBSTITUTE(SUBSTITUTE(F678,"P"," P"),"A"," A"))</f>
        <v>0.52430555555555558</v>
      </c>
      <c r="N678" s="34">
        <f t="shared" si="41"/>
        <v>11</v>
      </c>
      <c r="O678" s="34" t="str">
        <f t="shared" si="42"/>
        <v>BOB11</v>
      </c>
      <c r="P678" s="44">
        <f>INDEX(Workings!$R$14:$R$853,MATCH(O678,Workings!$U$14:$U$853,0))</f>
        <v>0.52638888888888891</v>
      </c>
      <c r="Q678" s="34">
        <f t="shared" si="43"/>
        <v>-3</v>
      </c>
      <c r="S678"/>
    </row>
    <row r="679" spans="1:19" ht="15" x14ac:dyDescent="0.25">
      <c r="A679" s="34" t="s">
        <v>3990</v>
      </c>
      <c r="B679" s="34">
        <f>SEARCH("PM",A679)</f>
        <v>5</v>
      </c>
      <c r="C679" s="34" t="e">
        <f>SEARCH("AM",A679)</f>
        <v>#VALUE!</v>
      </c>
      <c r="D679" s="34">
        <f>IFERROR(B679,C679)</f>
        <v>5</v>
      </c>
      <c r="E679" s="34" t="str">
        <f>IFERROR(MID(A679,D679-5,1)," ")</f>
        <v xml:space="preserve"> </v>
      </c>
      <c r="F679" s="34" t="str">
        <f>MID(A679,IF(E679="1",D679-5,D679-4),IF(E679="1",7,6))</f>
        <v>1:09PM</v>
      </c>
      <c r="G679" s="34" t="str">
        <f>TRIM(SUBSTITUTE(A679,TEXT(M679,"h:mmAM/PM"),""))</f>
        <v>B-O-B 8/Nov</v>
      </c>
      <c r="H679" s="34" t="b">
        <f>OR(LEFT(G679,1)="Y",LEFT(G679,1)="B",LEFT(G679,1)="R")</f>
        <v>1</v>
      </c>
      <c r="I679" s="34" t="str">
        <f>IF(H679,LEFT(G679,FIND(" ",G679)-1),MID(G679,FIND(" ",G679)+1,9))</f>
        <v>B-O-B</v>
      </c>
      <c r="J679" s="34" t="str">
        <f>TRIM(SUBSTITUTE(G679,I679,""))</f>
        <v>8/Nov</v>
      </c>
      <c r="K679" s="34">
        <f>LEFT(J679,2-ISERROR(1*MID(J679,2,1)))*1</f>
        <v>8</v>
      </c>
      <c r="L679" s="34" t="str">
        <f>IF(LEN(I679)=3,I679,LEFT(I679,1)&amp;MID(I679,3,1)&amp;RIGHT(I679,1))</f>
        <v>BOB</v>
      </c>
      <c r="M679" s="42">
        <f>TIMEVALUE(SUBSTITUTE(SUBSTITUTE(F679,"P"," P"),"A"," A"))</f>
        <v>0.54791666666666672</v>
      </c>
      <c r="N679" s="34">
        <f t="shared" si="41"/>
        <v>12</v>
      </c>
      <c r="O679" s="34" t="str">
        <f t="shared" si="42"/>
        <v>BOB12</v>
      </c>
      <c r="P679" s="44">
        <f>INDEX(Workings!$R$14:$R$853,MATCH(O679,Workings!$U$14:$U$853,0))</f>
        <v>0.54722222222222228</v>
      </c>
      <c r="Q679" s="34">
        <f t="shared" si="43"/>
        <v>1</v>
      </c>
      <c r="S679"/>
    </row>
    <row r="680" spans="1:19" ht="15" x14ac:dyDescent="0.25">
      <c r="A680" s="34" t="s">
        <v>1780</v>
      </c>
      <c r="B680" s="34">
        <f>SEARCH("PM",A680)</f>
        <v>5</v>
      </c>
      <c r="C680" s="34" t="e">
        <f>SEARCH("AM",A680)</f>
        <v>#VALUE!</v>
      </c>
      <c r="D680" s="34">
        <f>IFERROR(B680,C680)</f>
        <v>5</v>
      </c>
      <c r="E680" s="34" t="str">
        <f>IFERROR(MID(A680,D680-5,1)," ")</f>
        <v xml:space="preserve"> </v>
      </c>
      <c r="F680" s="34" t="str">
        <f>MID(A680,IF(E680="1",D680-5,D680-4),IF(E680="1",7,6))</f>
        <v>1:31PM</v>
      </c>
      <c r="G680" s="34" t="str">
        <f>TRIM(SUBSTITUTE(A680,TEXT(M680,"h:mmAM/PM"),""))</f>
        <v>8-Nov B:O:B</v>
      </c>
      <c r="H680" s="34" t="b">
        <f>OR(LEFT(G680,1)="Y",LEFT(G680,1)="B",LEFT(G680,1)="R")</f>
        <v>0</v>
      </c>
      <c r="I680" s="34" t="str">
        <f>IF(H680,LEFT(G680,FIND(" ",G680)-1),MID(G680,FIND(" ",G680)+1,9))</f>
        <v>B:O:B</v>
      </c>
      <c r="J680" s="34" t="str">
        <f>TRIM(SUBSTITUTE(G680,I680,""))</f>
        <v>8-Nov</v>
      </c>
      <c r="K680" s="34">
        <f>LEFT(J680,2-ISERROR(1*MID(J680,2,1)))*1</f>
        <v>8</v>
      </c>
      <c r="L680" s="34" t="str">
        <f>IF(LEN(I680)=3,I680,LEFT(I680,1)&amp;MID(I680,3,1)&amp;RIGHT(I680,1))</f>
        <v>BOB</v>
      </c>
      <c r="M680" s="42">
        <f>TIMEVALUE(SUBSTITUTE(SUBSTITUTE(F680,"P"," P"),"A"," A"))</f>
        <v>0.56319444444444444</v>
      </c>
      <c r="N680" s="34">
        <f t="shared" si="41"/>
        <v>13</v>
      </c>
      <c r="O680" s="34" t="str">
        <f t="shared" si="42"/>
        <v>BOB13</v>
      </c>
      <c r="P680" s="44">
        <f>INDEX(Workings!$R$14:$R$853,MATCH(O680,Workings!$U$14:$U$853,0))</f>
        <v>0.56805555555555565</v>
      </c>
      <c r="Q680" s="34">
        <f t="shared" si="43"/>
        <v>-7</v>
      </c>
      <c r="S680"/>
    </row>
    <row r="681" spans="1:19" ht="15" x14ac:dyDescent="0.25">
      <c r="A681" s="34" t="s">
        <v>1758</v>
      </c>
      <c r="B681" s="34">
        <f>SEARCH("PM",A681)</f>
        <v>11</v>
      </c>
      <c r="C681" s="34" t="e">
        <f>SEARCH("AM",A681)</f>
        <v>#VALUE!</v>
      </c>
      <c r="D681" s="34">
        <f>IFERROR(B681,C681)</f>
        <v>11</v>
      </c>
      <c r="E681" s="34" t="str">
        <f>IFERROR(MID(A681,D681-5,1)," ")</f>
        <v xml:space="preserve"> </v>
      </c>
      <c r="F681" s="34" t="str">
        <f>MID(A681,IF(E681="1",D681-5,D681-4),IF(E681="1",7,6))</f>
        <v>2:07PM</v>
      </c>
      <c r="G681" s="34" t="str">
        <f>TRIM(SUBSTITUTE(A681,TEXT(M681,"h:mmAM/PM"),""))</f>
        <v>B-O-B 8/Nov</v>
      </c>
      <c r="H681" s="34" t="b">
        <f>OR(LEFT(G681,1)="Y",LEFT(G681,1)="B",LEFT(G681,1)="R")</f>
        <v>1</v>
      </c>
      <c r="I681" s="34" t="str">
        <f>IF(H681,LEFT(G681,FIND(" ",G681)-1),MID(G681,FIND(" ",G681)+1,9))</f>
        <v>B-O-B</v>
      </c>
      <c r="J681" s="34" t="str">
        <f>TRIM(SUBSTITUTE(G681,I681,""))</f>
        <v>8/Nov</v>
      </c>
      <c r="K681" s="34">
        <f>LEFT(J681,2-ISERROR(1*MID(J681,2,1)))*1</f>
        <v>8</v>
      </c>
      <c r="L681" s="34" t="str">
        <f>IF(LEN(I681)=3,I681,LEFT(I681,1)&amp;MID(I681,3,1)&amp;RIGHT(I681,1))</f>
        <v>BOB</v>
      </c>
      <c r="M681" s="42">
        <f>TIMEVALUE(SUBSTITUTE(SUBSTITUTE(F681,"P"," P"),"A"," A"))</f>
        <v>0.58819444444444446</v>
      </c>
      <c r="N681" s="34">
        <f t="shared" si="41"/>
        <v>14</v>
      </c>
      <c r="O681" s="34" t="str">
        <f t="shared" si="42"/>
        <v>BOB14</v>
      </c>
      <c r="P681" s="44">
        <f>INDEX(Workings!$R$14:$R$853,MATCH(O681,Workings!$U$14:$U$853,0))</f>
        <v>0.58888888888888902</v>
      </c>
      <c r="Q681" s="34">
        <f t="shared" si="43"/>
        <v>-1</v>
      </c>
      <c r="S681"/>
    </row>
    <row r="682" spans="1:19" ht="15" x14ac:dyDescent="0.25">
      <c r="A682" s="34" t="s">
        <v>1042</v>
      </c>
      <c r="B682" s="34">
        <f>SEARCH("PM",A682)</f>
        <v>5</v>
      </c>
      <c r="C682" s="34" t="e">
        <f>SEARCH("AM",A682)</f>
        <v>#VALUE!</v>
      </c>
      <c r="D682" s="34">
        <f>IFERROR(B682,C682)</f>
        <v>5</v>
      </c>
      <c r="E682" s="34" t="str">
        <f>IFERROR(MID(A682,D682-5,1)," ")</f>
        <v xml:space="preserve"> </v>
      </c>
      <c r="F682" s="34" t="str">
        <f>MID(A682,IF(E682="1",D682-5,D682-4),IF(E682="1",7,6))</f>
        <v>2:35PM</v>
      </c>
      <c r="G682" s="34" t="str">
        <f>TRIM(SUBSTITUTE(A682,TEXT(M682,"h:mmAM/PM"),""))</f>
        <v>8-Nov B/O/B</v>
      </c>
      <c r="H682" s="34" t="b">
        <f>OR(LEFT(G682,1)="Y",LEFT(G682,1)="B",LEFT(G682,1)="R")</f>
        <v>0</v>
      </c>
      <c r="I682" s="34" t="str">
        <f>IF(H682,LEFT(G682,FIND(" ",G682)-1),MID(G682,FIND(" ",G682)+1,9))</f>
        <v>B/O/B</v>
      </c>
      <c r="J682" s="34" t="str">
        <f>TRIM(SUBSTITUTE(G682,I682,""))</f>
        <v>8-Nov</v>
      </c>
      <c r="K682" s="34">
        <f>LEFT(J682,2-ISERROR(1*MID(J682,2,1)))*1</f>
        <v>8</v>
      </c>
      <c r="L682" s="34" t="str">
        <f>IF(LEN(I682)=3,I682,LEFT(I682,1)&amp;MID(I682,3,1)&amp;RIGHT(I682,1))</f>
        <v>BOB</v>
      </c>
      <c r="M682" s="42">
        <f>TIMEVALUE(SUBSTITUTE(SUBSTITUTE(F682,"P"," P"),"A"," A"))</f>
        <v>0.60763888888888895</v>
      </c>
      <c r="N682" s="34">
        <f t="shared" si="41"/>
        <v>15</v>
      </c>
      <c r="O682" s="34" t="str">
        <f t="shared" si="42"/>
        <v>BOB15</v>
      </c>
      <c r="P682" s="44">
        <f>INDEX(Workings!$R$14:$R$853,MATCH(O682,Workings!$U$14:$U$853,0))</f>
        <v>0.60972222222222239</v>
      </c>
      <c r="Q682" s="34">
        <f t="shared" si="43"/>
        <v>-3</v>
      </c>
      <c r="S682"/>
    </row>
    <row r="683" spans="1:19" ht="15" x14ac:dyDescent="0.25">
      <c r="A683" s="34" t="s">
        <v>3919</v>
      </c>
      <c r="B683" s="34">
        <f>SEARCH("PM",A683)</f>
        <v>11</v>
      </c>
      <c r="C683" s="34" t="e">
        <f>SEARCH("AM",A683)</f>
        <v>#VALUE!</v>
      </c>
      <c r="D683" s="34">
        <f>IFERROR(B683,C683)</f>
        <v>11</v>
      </c>
      <c r="E683" s="34" t="str">
        <f>IFERROR(MID(A683,D683-5,1)," ")</f>
        <v xml:space="preserve"> </v>
      </c>
      <c r="F683" s="34" t="str">
        <f>MID(A683,IF(E683="1",D683-5,D683-4),IF(E683="1",7,6))</f>
        <v>3:15PM</v>
      </c>
      <c r="G683" s="34" t="str">
        <f>TRIM(SUBSTITUTE(A683,TEXT(M683,"h:mmAM/PM"),""))</f>
        <v>B-O-B 8/Nov</v>
      </c>
      <c r="H683" s="34" t="b">
        <f>OR(LEFT(G683,1)="Y",LEFT(G683,1)="B",LEFT(G683,1)="R")</f>
        <v>1</v>
      </c>
      <c r="I683" s="34" t="str">
        <f>IF(H683,LEFT(G683,FIND(" ",G683)-1),MID(G683,FIND(" ",G683)+1,9))</f>
        <v>B-O-B</v>
      </c>
      <c r="J683" s="34" t="str">
        <f>TRIM(SUBSTITUTE(G683,I683,""))</f>
        <v>8/Nov</v>
      </c>
      <c r="K683" s="34">
        <f>LEFT(J683,2-ISERROR(1*MID(J683,2,1)))*1</f>
        <v>8</v>
      </c>
      <c r="L683" s="34" t="str">
        <f>IF(LEN(I683)=3,I683,LEFT(I683,1)&amp;MID(I683,3,1)&amp;RIGHT(I683,1))</f>
        <v>BOB</v>
      </c>
      <c r="M683" s="42">
        <f>TIMEVALUE(SUBSTITUTE(SUBSTITUTE(F683,"P"," P"),"A"," A"))</f>
        <v>0.63541666666666663</v>
      </c>
      <c r="N683" s="34">
        <f t="shared" si="41"/>
        <v>16</v>
      </c>
      <c r="O683" s="34" t="str">
        <f t="shared" si="42"/>
        <v>BOB16</v>
      </c>
      <c r="P683" s="44">
        <f>INDEX(Workings!$R$14:$R$853,MATCH(O683,Workings!$U$14:$U$853,0))</f>
        <v>0.63055555555555576</v>
      </c>
      <c r="Q683" s="34">
        <f t="shared" si="43"/>
        <v>7</v>
      </c>
      <c r="S683"/>
    </row>
    <row r="684" spans="1:19" ht="15" x14ac:dyDescent="0.25">
      <c r="A684" s="34" t="s">
        <v>1879</v>
      </c>
      <c r="B684" s="34">
        <f>SEARCH("PM",A684)</f>
        <v>17</v>
      </c>
      <c r="C684" s="34" t="e">
        <f>SEARCH("AM",A684)</f>
        <v>#VALUE!</v>
      </c>
      <c r="D684" s="34">
        <f>IFERROR(B684,C684)</f>
        <v>17</v>
      </c>
      <c r="E684" s="34" t="str">
        <f>IFERROR(MID(A684,D684-5,1)," ")</f>
        <v xml:space="preserve"> </v>
      </c>
      <c r="F684" s="34" t="str">
        <f>MID(A684,IF(E684="1",D684-5,D684-4),IF(E684="1",7,6))</f>
        <v>3:42PM</v>
      </c>
      <c r="G684" s="34" t="str">
        <f>TRIM(SUBSTITUTE(A684,TEXT(M684,"h:mmAM/PM"),""))</f>
        <v>8-Nov B:O:B</v>
      </c>
      <c r="H684" s="34" t="b">
        <f>OR(LEFT(G684,1)="Y",LEFT(G684,1)="B",LEFT(G684,1)="R")</f>
        <v>0</v>
      </c>
      <c r="I684" s="34" t="str">
        <f>IF(H684,LEFT(G684,FIND(" ",G684)-1),MID(G684,FIND(" ",G684)+1,9))</f>
        <v>B:O:B</v>
      </c>
      <c r="J684" s="34" t="str">
        <f>TRIM(SUBSTITUTE(G684,I684,""))</f>
        <v>8-Nov</v>
      </c>
      <c r="K684" s="34">
        <f>LEFT(J684,2-ISERROR(1*MID(J684,2,1)))*1</f>
        <v>8</v>
      </c>
      <c r="L684" s="34" t="str">
        <f>IF(LEN(I684)=3,I684,LEFT(I684,1)&amp;MID(I684,3,1)&amp;RIGHT(I684,1))</f>
        <v>BOB</v>
      </c>
      <c r="M684" s="42">
        <f>TIMEVALUE(SUBSTITUTE(SUBSTITUTE(F684,"P"," P"),"A"," A"))</f>
        <v>0.65416666666666667</v>
      </c>
      <c r="N684" s="34">
        <f t="shared" si="41"/>
        <v>17</v>
      </c>
      <c r="O684" s="34" t="str">
        <f t="shared" si="42"/>
        <v>BOB17</v>
      </c>
      <c r="P684" s="44">
        <f>INDEX(Workings!$R$14:$R$853,MATCH(O684,Workings!$U$14:$U$853,0))</f>
        <v>0.65138888888888913</v>
      </c>
      <c r="Q684" s="34">
        <f t="shared" si="43"/>
        <v>4</v>
      </c>
      <c r="S684"/>
    </row>
    <row r="685" spans="1:19" ht="15" x14ac:dyDescent="0.25">
      <c r="A685" s="34" t="s">
        <v>1796</v>
      </c>
      <c r="B685" s="34">
        <f>SEARCH("PM",A685)</f>
        <v>5</v>
      </c>
      <c r="C685" s="34" t="e">
        <f>SEARCH("AM",A685)</f>
        <v>#VALUE!</v>
      </c>
      <c r="D685" s="34">
        <f>IFERROR(B685,C685)</f>
        <v>5</v>
      </c>
      <c r="E685" s="34" t="str">
        <f>IFERROR(MID(A685,D685-5,1)," ")</f>
        <v xml:space="preserve"> </v>
      </c>
      <c r="F685" s="34" t="str">
        <f>MID(A685,IF(E685="1",D685-5,D685-4),IF(E685="1",7,6))</f>
        <v>4:08PM</v>
      </c>
      <c r="G685" s="34" t="str">
        <f>TRIM(SUBSTITUTE(A685,TEXT(M685,"h:mmAM/PM"),""))</f>
        <v>BOB 8-Nov</v>
      </c>
      <c r="H685" s="34" t="b">
        <f>OR(LEFT(G685,1)="Y",LEFT(G685,1)="B",LEFT(G685,1)="R")</f>
        <v>1</v>
      </c>
      <c r="I685" s="34" t="str">
        <f>IF(H685,LEFT(G685,FIND(" ",G685)-1),MID(G685,FIND(" ",G685)+1,9))</f>
        <v>BOB</v>
      </c>
      <c r="J685" s="34" t="str">
        <f>TRIM(SUBSTITUTE(G685,I685,""))</f>
        <v>8-Nov</v>
      </c>
      <c r="K685" s="34">
        <f>LEFT(J685,2-ISERROR(1*MID(J685,2,1)))*1</f>
        <v>8</v>
      </c>
      <c r="L685" s="34" t="str">
        <f>IF(LEN(I685)=3,I685,LEFT(I685,1)&amp;MID(I685,3,1)&amp;RIGHT(I685,1))</f>
        <v>BOB</v>
      </c>
      <c r="M685" s="42">
        <f>TIMEVALUE(SUBSTITUTE(SUBSTITUTE(F685,"P"," P"),"A"," A"))</f>
        <v>0.67222222222222217</v>
      </c>
      <c r="N685" s="34">
        <f t="shared" si="41"/>
        <v>18</v>
      </c>
      <c r="O685" s="34" t="str">
        <f t="shared" si="42"/>
        <v>BOB18</v>
      </c>
      <c r="P685" s="44">
        <f>INDEX(Workings!$R$14:$R$853,MATCH(O685,Workings!$U$14:$U$853,0))</f>
        <v>0.6722222222222225</v>
      </c>
      <c r="Q685" s="34">
        <f t="shared" si="43"/>
        <v>0</v>
      </c>
      <c r="S685"/>
    </row>
    <row r="686" spans="1:19" ht="15" x14ac:dyDescent="0.25">
      <c r="A686" s="34" t="s">
        <v>3521</v>
      </c>
      <c r="B686" s="34">
        <f>SEARCH("PM",A686)</f>
        <v>17</v>
      </c>
      <c r="C686" s="34" t="e">
        <f>SEARCH("AM",A686)</f>
        <v>#VALUE!</v>
      </c>
      <c r="D686" s="34">
        <f>IFERROR(B686,C686)</f>
        <v>17</v>
      </c>
      <c r="E686" s="34" t="str">
        <f>IFERROR(MID(A686,D686-5,1)," ")</f>
        <v xml:space="preserve"> </v>
      </c>
      <c r="F686" s="34" t="str">
        <f>MID(A686,IF(E686="1",D686-5,D686-4),IF(E686="1",7,6))</f>
        <v>4:40PM</v>
      </c>
      <c r="G686" s="34" t="str">
        <f>TRIM(SUBSTITUTE(A686,TEXT(M686,"h:mmAM/PM"),""))</f>
        <v>B-O-B 8-Nov</v>
      </c>
      <c r="H686" s="34" t="b">
        <f>OR(LEFT(G686,1)="Y",LEFT(G686,1)="B",LEFT(G686,1)="R")</f>
        <v>1</v>
      </c>
      <c r="I686" s="34" t="str">
        <f>IF(H686,LEFT(G686,FIND(" ",G686)-1),MID(G686,FIND(" ",G686)+1,9))</f>
        <v>B-O-B</v>
      </c>
      <c r="J686" s="34" t="str">
        <f>TRIM(SUBSTITUTE(G686,I686,""))</f>
        <v>8-Nov</v>
      </c>
      <c r="K686" s="34">
        <f>LEFT(J686,2-ISERROR(1*MID(J686,2,1)))*1</f>
        <v>8</v>
      </c>
      <c r="L686" s="34" t="str">
        <f>IF(LEN(I686)=3,I686,LEFT(I686,1)&amp;MID(I686,3,1)&amp;RIGHT(I686,1))</f>
        <v>BOB</v>
      </c>
      <c r="M686" s="42">
        <f>TIMEVALUE(SUBSTITUTE(SUBSTITUTE(F686,"P"," P"),"A"," A"))</f>
        <v>0.69444444444444453</v>
      </c>
      <c r="N686" s="34">
        <f t="shared" si="41"/>
        <v>19</v>
      </c>
      <c r="O686" s="34" t="str">
        <f t="shared" si="42"/>
        <v>BOB19</v>
      </c>
      <c r="P686" s="44">
        <f>INDEX(Workings!$R$14:$R$853,MATCH(O686,Workings!$U$14:$U$853,0))</f>
        <v>0.69305555555555587</v>
      </c>
      <c r="Q686" s="34">
        <f t="shared" si="43"/>
        <v>2</v>
      </c>
      <c r="S686"/>
    </row>
    <row r="687" spans="1:19" ht="15" x14ac:dyDescent="0.25">
      <c r="A687" s="34" t="s">
        <v>3044</v>
      </c>
      <c r="B687" s="34">
        <f>SEARCH("PM",A687)</f>
        <v>11</v>
      </c>
      <c r="C687" s="34" t="e">
        <f>SEARCH("AM",A687)</f>
        <v>#VALUE!</v>
      </c>
      <c r="D687" s="34">
        <f>IFERROR(B687,C687)</f>
        <v>11</v>
      </c>
      <c r="E687" s="34" t="str">
        <f>IFERROR(MID(A687,D687-5,1)," ")</f>
        <v xml:space="preserve"> </v>
      </c>
      <c r="F687" s="34" t="str">
        <f>MID(A687,IF(E687="1",D687-5,D687-4),IF(E687="1",7,6))</f>
        <v>5:05PM</v>
      </c>
      <c r="G687" s="34" t="str">
        <f>TRIM(SUBSTITUTE(A687,TEXT(M687,"h:mmAM/PM"),""))</f>
        <v>8/Nov BOB</v>
      </c>
      <c r="H687" s="34" t="b">
        <f>OR(LEFT(G687,1)="Y",LEFT(G687,1)="B",LEFT(G687,1)="R")</f>
        <v>0</v>
      </c>
      <c r="I687" s="34" t="str">
        <f>IF(H687,LEFT(G687,FIND(" ",G687)-1),MID(G687,FIND(" ",G687)+1,9))</f>
        <v>BOB</v>
      </c>
      <c r="J687" s="34" t="str">
        <f>TRIM(SUBSTITUTE(G687,I687,""))</f>
        <v>8/Nov</v>
      </c>
      <c r="K687" s="34">
        <f>LEFT(J687,2-ISERROR(1*MID(J687,2,1)))*1</f>
        <v>8</v>
      </c>
      <c r="L687" s="34" t="str">
        <f>IF(LEN(I687)=3,I687,LEFT(I687,1)&amp;MID(I687,3,1)&amp;RIGHT(I687,1))</f>
        <v>BOB</v>
      </c>
      <c r="M687" s="42">
        <f>TIMEVALUE(SUBSTITUTE(SUBSTITUTE(F687,"P"," P"),"A"," A"))</f>
        <v>0.71180555555555547</v>
      </c>
      <c r="N687" s="34">
        <f t="shared" si="41"/>
        <v>20</v>
      </c>
      <c r="O687" s="34" t="str">
        <f t="shared" si="42"/>
        <v>BOB20</v>
      </c>
      <c r="P687" s="44">
        <f>INDEX(Workings!$R$14:$R$853,MATCH(O687,Workings!$U$14:$U$853,0))</f>
        <v>0.71388888888888924</v>
      </c>
      <c r="Q687" s="34">
        <f t="shared" si="43"/>
        <v>-3</v>
      </c>
      <c r="S687"/>
    </row>
    <row r="688" spans="1:19" ht="15" x14ac:dyDescent="0.25">
      <c r="A688" s="34" t="s">
        <v>3782</v>
      </c>
      <c r="B688" s="34">
        <f>SEARCH("PM",A688)</f>
        <v>17</v>
      </c>
      <c r="C688" s="34" t="e">
        <f>SEARCH("AM",A688)</f>
        <v>#VALUE!</v>
      </c>
      <c r="D688" s="34">
        <f>IFERROR(B688,C688)</f>
        <v>17</v>
      </c>
      <c r="E688" s="34" t="str">
        <f>IFERROR(MID(A688,D688-5,1)," ")</f>
        <v xml:space="preserve"> </v>
      </c>
      <c r="F688" s="34" t="str">
        <f>MID(A688,IF(E688="1",D688-5,D688-4),IF(E688="1",7,6))</f>
        <v>5:27PM</v>
      </c>
      <c r="G688" s="34" t="str">
        <f>TRIM(SUBSTITUTE(A688,TEXT(M688,"h:mmAM/PM"),""))</f>
        <v>B:O:B 8/Nov</v>
      </c>
      <c r="H688" s="34" t="b">
        <f>OR(LEFT(G688,1)="Y",LEFT(G688,1)="B",LEFT(G688,1)="R")</f>
        <v>1</v>
      </c>
      <c r="I688" s="34" t="str">
        <f>IF(H688,LEFT(G688,FIND(" ",G688)-1),MID(G688,FIND(" ",G688)+1,9))</f>
        <v>B:O:B</v>
      </c>
      <c r="J688" s="34" t="str">
        <f>TRIM(SUBSTITUTE(G688,I688,""))</f>
        <v>8/Nov</v>
      </c>
      <c r="K688" s="34">
        <f>LEFT(J688,2-ISERROR(1*MID(J688,2,1)))*1</f>
        <v>8</v>
      </c>
      <c r="L688" s="34" t="str">
        <f>IF(LEN(I688)=3,I688,LEFT(I688,1)&amp;MID(I688,3,1)&amp;RIGHT(I688,1))</f>
        <v>BOB</v>
      </c>
      <c r="M688" s="42">
        <f>TIMEVALUE(SUBSTITUTE(SUBSTITUTE(F688,"P"," P"),"A"," A"))</f>
        <v>0.7270833333333333</v>
      </c>
      <c r="N688" s="34">
        <f t="shared" si="41"/>
        <v>21</v>
      </c>
      <c r="O688" s="34" t="str">
        <f t="shared" si="42"/>
        <v>BOB21</v>
      </c>
      <c r="P688" s="44">
        <f>INDEX(Workings!$R$14:$R$853,MATCH(O688,Workings!$U$14:$U$853,0))</f>
        <v>0.72777777777777808</v>
      </c>
      <c r="Q688" s="34">
        <f t="shared" si="43"/>
        <v>-1</v>
      </c>
      <c r="S688"/>
    </row>
    <row r="689" spans="1:19" ht="15" x14ac:dyDescent="0.25">
      <c r="A689" s="34" t="s">
        <v>618</v>
      </c>
      <c r="B689" s="34">
        <f>SEARCH("PM",A689)</f>
        <v>5</v>
      </c>
      <c r="C689" s="34" t="e">
        <f>SEARCH("AM",A689)</f>
        <v>#VALUE!</v>
      </c>
      <c r="D689" s="34">
        <f>IFERROR(B689,C689)</f>
        <v>5</v>
      </c>
      <c r="E689" s="34" t="str">
        <f>IFERROR(MID(A689,D689-5,1)," ")</f>
        <v xml:space="preserve"> </v>
      </c>
      <c r="F689" s="34" t="str">
        <f>MID(A689,IF(E689="1",D689-5,D689-4),IF(E689="1",7,6))</f>
        <v>5:41PM</v>
      </c>
      <c r="G689" s="34" t="str">
        <f>TRIM(SUBSTITUTE(A689,TEXT(M689,"h:mmAM/PM"),""))</f>
        <v>BOB 8-Nov</v>
      </c>
      <c r="H689" s="34" t="b">
        <f>OR(LEFT(G689,1)="Y",LEFT(G689,1)="B",LEFT(G689,1)="R")</f>
        <v>1</v>
      </c>
      <c r="I689" s="34" t="str">
        <f>IF(H689,LEFT(G689,FIND(" ",G689)-1),MID(G689,FIND(" ",G689)+1,9))</f>
        <v>BOB</v>
      </c>
      <c r="J689" s="34" t="str">
        <f>TRIM(SUBSTITUTE(G689,I689,""))</f>
        <v>8-Nov</v>
      </c>
      <c r="K689" s="34">
        <f>LEFT(J689,2-ISERROR(1*MID(J689,2,1)))*1</f>
        <v>8</v>
      </c>
      <c r="L689" s="34" t="str">
        <f>IF(LEN(I689)=3,I689,LEFT(I689,1)&amp;MID(I689,3,1)&amp;RIGHT(I689,1))</f>
        <v>BOB</v>
      </c>
      <c r="M689" s="42">
        <f>TIMEVALUE(SUBSTITUTE(SUBSTITUTE(F689,"P"," P"),"A"," A"))</f>
        <v>0.7368055555555556</v>
      </c>
      <c r="N689" s="34">
        <f t="shared" si="41"/>
        <v>22</v>
      </c>
      <c r="O689" s="34" t="str">
        <f t="shared" si="42"/>
        <v>BOB22</v>
      </c>
      <c r="P689" s="44">
        <f>INDEX(Workings!$R$14:$R$853,MATCH(O689,Workings!$U$14:$U$853,0))</f>
        <v>0.74166666666666692</v>
      </c>
      <c r="Q689" s="34">
        <f t="shared" si="43"/>
        <v>-7</v>
      </c>
      <c r="S689"/>
    </row>
    <row r="690" spans="1:19" ht="15" x14ac:dyDescent="0.25">
      <c r="A690" s="34" t="s">
        <v>3406</v>
      </c>
      <c r="B690" s="34">
        <f>SEARCH("PM",A690)</f>
        <v>11</v>
      </c>
      <c r="C690" s="34" t="e">
        <f>SEARCH("AM",A690)</f>
        <v>#VALUE!</v>
      </c>
      <c r="D690" s="34">
        <f>IFERROR(B690,C690)</f>
        <v>11</v>
      </c>
      <c r="E690" s="34" t="str">
        <f>IFERROR(MID(A690,D690-5,1)," ")</f>
        <v xml:space="preserve"> </v>
      </c>
      <c r="F690" s="34" t="str">
        <f>MID(A690,IF(E690="1",D690-5,D690-4),IF(E690="1",7,6))</f>
        <v>6:09PM</v>
      </c>
      <c r="G690" s="34" t="str">
        <f>TRIM(SUBSTITUTE(A690,TEXT(M690,"h:mmAM/PM"),""))</f>
        <v>8-Nov BOB</v>
      </c>
      <c r="H690" s="34" t="b">
        <f>OR(LEFT(G690,1)="Y",LEFT(G690,1)="B",LEFT(G690,1)="R")</f>
        <v>0</v>
      </c>
      <c r="I690" s="34" t="str">
        <f>IF(H690,LEFT(G690,FIND(" ",G690)-1),MID(G690,FIND(" ",G690)+1,9))</f>
        <v>BOB</v>
      </c>
      <c r="J690" s="34" t="str">
        <f>TRIM(SUBSTITUTE(G690,I690,""))</f>
        <v>8-Nov</v>
      </c>
      <c r="K690" s="34">
        <f>LEFT(J690,2-ISERROR(1*MID(J690,2,1)))*1</f>
        <v>8</v>
      </c>
      <c r="L690" s="34" t="str">
        <f>IF(LEN(I690)=3,I690,LEFT(I690,1)&amp;MID(I690,3,1)&amp;RIGHT(I690,1))</f>
        <v>BOB</v>
      </c>
      <c r="M690" s="42">
        <f>TIMEVALUE(SUBSTITUTE(SUBSTITUTE(F690,"P"," P"),"A"," A"))</f>
        <v>0.75624999999999998</v>
      </c>
      <c r="N690" s="34">
        <f t="shared" si="41"/>
        <v>23</v>
      </c>
      <c r="O690" s="34" t="str">
        <f t="shared" si="42"/>
        <v>BOB23</v>
      </c>
      <c r="P690" s="44">
        <f>INDEX(Workings!$R$14:$R$853,MATCH(O690,Workings!$U$14:$U$853,0))</f>
        <v>0.75555555555555576</v>
      </c>
      <c r="Q690" s="34">
        <f t="shared" si="43"/>
        <v>1</v>
      </c>
      <c r="S690"/>
    </row>
    <row r="691" spans="1:19" ht="15" x14ac:dyDescent="0.25">
      <c r="A691" s="34" t="s">
        <v>1313</v>
      </c>
      <c r="B691" s="34">
        <f>SEARCH("PM",A691)</f>
        <v>5</v>
      </c>
      <c r="C691" s="34" t="e">
        <f>SEARCH("AM",A691)</f>
        <v>#VALUE!</v>
      </c>
      <c r="D691" s="34">
        <f>IFERROR(B691,C691)</f>
        <v>5</v>
      </c>
      <c r="E691" s="34" t="str">
        <f>IFERROR(MID(A691,D691-5,1)," ")</f>
        <v xml:space="preserve"> </v>
      </c>
      <c r="F691" s="34" t="str">
        <f>MID(A691,IF(E691="1",D691-5,D691-4),IF(E691="1",7,6))</f>
        <v>6:31PM</v>
      </c>
      <c r="G691" s="34" t="str">
        <f>TRIM(SUBSTITUTE(A691,TEXT(M691,"h:mmAM/PM"),""))</f>
        <v>B/O/B 8/Nov</v>
      </c>
      <c r="H691" s="34" t="b">
        <f>OR(LEFT(G691,1)="Y",LEFT(G691,1)="B",LEFT(G691,1)="R")</f>
        <v>1</v>
      </c>
      <c r="I691" s="34" t="str">
        <f>IF(H691,LEFT(G691,FIND(" ",G691)-1),MID(G691,FIND(" ",G691)+1,9))</f>
        <v>B/O/B</v>
      </c>
      <c r="J691" s="34" t="str">
        <f>TRIM(SUBSTITUTE(G691,I691,""))</f>
        <v>8/Nov</v>
      </c>
      <c r="K691" s="34">
        <f>LEFT(J691,2-ISERROR(1*MID(J691,2,1)))*1</f>
        <v>8</v>
      </c>
      <c r="L691" s="34" t="str">
        <f>IF(LEN(I691)=3,I691,LEFT(I691,1)&amp;MID(I691,3,1)&amp;RIGHT(I691,1))</f>
        <v>BOB</v>
      </c>
      <c r="M691" s="42">
        <f>TIMEVALUE(SUBSTITUTE(SUBSTITUTE(F691,"P"," P"),"A"," A"))</f>
        <v>0.7715277777777777</v>
      </c>
      <c r="N691" s="34">
        <f t="shared" si="41"/>
        <v>24</v>
      </c>
      <c r="O691" s="34" t="str">
        <f t="shared" si="42"/>
        <v>BOB24</v>
      </c>
      <c r="P691" s="44">
        <f>INDEX(Workings!$R$14:$R$853,MATCH(O691,Workings!$U$14:$U$853,0))</f>
        <v>0.7694444444444446</v>
      </c>
      <c r="Q691" s="34">
        <f t="shared" si="43"/>
        <v>3</v>
      </c>
      <c r="S691"/>
    </row>
    <row r="692" spans="1:19" ht="15" x14ac:dyDescent="0.25">
      <c r="A692" s="34" t="s">
        <v>2919</v>
      </c>
      <c r="B692" s="34">
        <f>SEARCH("PM",A692)</f>
        <v>11</v>
      </c>
      <c r="C692" s="34" t="e">
        <f>SEARCH("AM",A692)</f>
        <v>#VALUE!</v>
      </c>
      <c r="D692" s="34">
        <f>IFERROR(B692,C692)</f>
        <v>11</v>
      </c>
      <c r="E692" s="34" t="str">
        <f>IFERROR(MID(A692,D692-5,1)," ")</f>
        <v xml:space="preserve"> </v>
      </c>
      <c r="F692" s="34" t="str">
        <f>MID(A692,IF(E692="1",D692-5,D692-4),IF(E692="1",7,6))</f>
        <v>6:43PM</v>
      </c>
      <c r="G692" s="34" t="str">
        <f>TRIM(SUBSTITUTE(A692,TEXT(M692,"h:mmAM/PM"),""))</f>
        <v>B:O:B 8/Nov</v>
      </c>
      <c r="H692" s="34" t="b">
        <f>OR(LEFT(G692,1)="Y",LEFT(G692,1)="B",LEFT(G692,1)="R")</f>
        <v>1</v>
      </c>
      <c r="I692" s="34" t="str">
        <f>IF(H692,LEFT(G692,FIND(" ",G692)-1),MID(G692,FIND(" ",G692)+1,9))</f>
        <v>B:O:B</v>
      </c>
      <c r="J692" s="34" t="str">
        <f>TRIM(SUBSTITUTE(G692,I692,""))</f>
        <v>8/Nov</v>
      </c>
      <c r="K692" s="34">
        <f>LEFT(J692,2-ISERROR(1*MID(J692,2,1)))*1</f>
        <v>8</v>
      </c>
      <c r="L692" s="34" t="str">
        <f>IF(LEN(I692)=3,I692,LEFT(I692,1)&amp;MID(I692,3,1)&amp;RIGHT(I692,1))</f>
        <v>BOB</v>
      </c>
      <c r="M692" s="42">
        <f>TIMEVALUE(SUBSTITUTE(SUBSTITUTE(F692,"P"," P"),"A"," A"))</f>
        <v>0.77986111111111101</v>
      </c>
      <c r="N692" s="34">
        <f t="shared" si="41"/>
        <v>25</v>
      </c>
      <c r="O692" s="34" t="str">
        <f t="shared" si="42"/>
        <v>BOB25</v>
      </c>
      <c r="P692" s="44">
        <f>INDEX(Workings!$R$14:$R$853,MATCH(O692,Workings!$U$14:$U$853,0))</f>
        <v>0.78333333333333344</v>
      </c>
      <c r="Q692" s="34">
        <f t="shared" si="43"/>
        <v>-5</v>
      </c>
      <c r="S692"/>
    </row>
    <row r="693" spans="1:19" ht="15" x14ac:dyDescent="0.25">
      <c r="A693" s="34" t="s">
        <v>1789</v>
      </c>
      <c r="B693" s="34">
        <f>SEARCH("PM",A693)</f>
        <v>5</v>
      </c>
      <c r="C693" s="34" t="e">
        <f>SEARCH("AM",A693)</f>
        <v>#VALUE!</v>
      </c>
      <c r="D693" s="34">
        <f>IFERROR(B693,C693)</f>
        <v>5</v>
      </c>
      <c r="E693" s="34" t="str">
        <f>IFERROR(MID(A693,D693-5,1)," ")</f>
        <v xml:space="preserve"> </v>
      </c>
      <c r="F693" s="34" t="str">
        <f>MID(A693,IF(E693="1",D693-5,D693-4),IF(E693="1",7,6))</f>
        <v>7:03PM</v>
      </c>
      <c r="G693" s="34" t="str">
        <f>TRIM(SUBSTITUTE(A693,TEXT(M693,"h:mmAM/PM"),""))</f>
        <v>B-O-B 8-Nov</v>
      </c>
      <c r="H693" s="34" t="b">
        <f>OR(LEFT(G693,1)="Y",LEFT(G693,1)="B",LEFT(G693,1)="R")</f>
        <v>1</v>
      </c>
      <c r="I693" s="34" t="str">
        <f>IF(H693,LEFT(G693,FIND(" ",G693)-1),MID(G693,FIND(" ",G693)+1,9))</f>
        <v>B-O-B</v>
      </c>
      <c r="J693" s="34" t="str">
        <f>TRIM(SUBSTITUTE(G693,I693,""))</f>
        <v>8-Nov</v>
      </c>
      <c r="K693" s="34">
        <f>LEFT(J693,2-ISERROR(1*MID(J693,2,1)))*1</f>
        <v>8</v>
      </c>
      <c r="L693" s="34" t="str">
        <f>IF(LEN(I693)=3,I693,LEFT(I693,1)&amp;MID(I693,3,1)&amp;RIGHT(I693,1))</f>
        <v>BOB</v>
      </c>
      <c r="M693" s="42">
        <f>TIMEVALUE(SUBSTITUTE(SUBSTITUTE(F693,"P"," P"),"A"," A"))</f>
        <v>0.79375000000000007</v>
      </c>
      <c r="N693" s="34">
        <f t="shared" si="41"/>
        <v>26</v>
      </c>
      <c r="O693" s="34" t="str">
        <f t="shared" si="42"/>
        <v>BOB26</v>
      </c>
      <c r="P693" s="44">
        <f>INDEX(Workings!$R$14:$R$853,MATCH(O693,Workings!$U$14:$U$853,0))</f>
        <v>0.79722222222222228</v>
      </c>
      <c r="Q693" s="34">
        <f t="shared" si="43"/>
        <v>-5</v>
      </c>
      <c r="S693"/>
    </row>
    <row r="694" spans="1:19" ht="15" x14ac:dyDescent="0.25">
      <c r="A694" s="34" t="s">
        <v>1885</v>
      </c>
      <c r="B694" s="34">
        <f>SEARCH("PM",A694)</f>
        <v>5</v>
      </c>
      <c r="C694" s="34" t="e">
        <f>SEARCH("AM",A694)</f>
        <v>#VALUE!</v>
      </c>
      <c r="D694" s="34">
        <f>IFERROR(B694,C694)</f>
        <v>5</v>
      </c>
      <c r="E694" s="34" t="str">
        <f>IFERROR(MID(A694,D694-5,1)," ")</f>
        <v xml:space="preserve"> </v>
      </c>
      <c r="F694" s="34" t="str">
        <f>MID(A694,IF(E694="1",D694-5,D694-4),IF(E694="1",7,6))</f>
        <v>8:16PM</v>
      </c>
      <c r="G694" s="34" t="str">
        <f>TRIM(SUBSTITUTE(A694,TEXT(M694,"h:mmAM/PM"),""))</f>
        <v>BOB 8/Nov</v>
      </c>
      <c r="H694" s="34" t="b">
        <f>OR(LEFT(G694,1)="Y",LEFT(G694,1)="B",LEFT(G694,1)="R")</f>
        <v>1</v>
      </c>
      <c r="I694" s="34" t="str">
        <f>IF(H694,LEFT(G694,FIND(" ",G694)-1),MID(G694,FIND(" ",G694)+1,9))</f>
        <v>BOB</v>
      </c>
      <c r="J694" s="34" t="str">
        <f>TRIM(SUBSTITUTE(G694,I694,""))</f>
        <v>8/Nov</v>
      </c>
      <c r="K694" s="34">
        <f>LEFT(J694,2-ISERROR(1*MID(J694,2,1)))*1</f>
        <v>8</v>
      </c>
      <c r="L694" s="34" t="str">
        <f>IF(LEN(I694)=3,I694,LEFT(I694,1)&amp;MID(I694,3,1)&amp;RIGHT(I694,1))</f>
        <v>BOB</v>
      </c>
      <c r="M694" s="42">
        <f>TIMEVALUE(SUBSTITUTE(SUBSTITUTE(F694,"P"," P"),"A"," A"))</f>
        <v>0.84444444444444444</v>
      </c>
      <c r="N694" s="34">
        <f t="shared" si="41"/>
        <v>27</v>
      </c>
      <c r="O694" s="34" t="str">
        <f t="shared" si="42"/>
        <v>BOB27</v>
      </c>
      <c r="P694" s="44">
        <f>INDEX(Workings!$R$14:$R$853,MATCH(O694,Workings!$U$14:$U$853,0))</f>
        <v>0.83888888888888891</v>
      </c>
      <c r="Q694" s="34">
        <f t="shared" si="43"/>
        <v>8</v>
      </c>
      <c r="S694"/>
    </row>
    <row r="695" spans="1:19" ht="15" x14ac:dyDescent="0.25">
      <c r="A695" s="34" t="s">
        <v>498</v>
      </c>
      <c r="B695" s="34">
        <f>SEARCH("PM",A695)</f>
        <v>17</v>
      </c>
      <c r="C695" s="34" t="e">
        <f>SEARCH("AM",A695)</f>
        <v>#VALUE!</v>
      </c>
      <c r="D695" s="34">
        <f>IFERROR(B695,C695)</f>
        <v>17</v>
      </c>
      <c r="E695" s="34" t="str">
        <f>IFERROR(MID(A695,D695-5,1)," ")</f>
        <v xml:space="preserve"> </v>
      </c>
      <c r="F695" s="34" t="str">
        <f>MID(A695,IF(E695="1",D695-5,D695-4),IF(E695="1",7,6))</f>
        <v>9:09PM</v>
      </c>
      <c r="G695" s="34" t="str">
        <f>TRIM(SUBSTITUTE(A695,TEXT(M695,"h:mmAM/PM"),""))</f>
        <v>B-O-B 8/Nov</v>
      </c>
      <c r="H695" s="34" t="b">
        <f>OR(LEFT(G695,1)="Y",LEFT(G695,1)="B",LEFT(G695,1)="R")</f>
        <v>1</v>
      </c>
      <c r="I695" s="34" t="str">
        <f>IF(H695,LEFT(G695,FIND(" ",G695)-1),MID(G695,FIND(" ",G695)+1,9))</f>
        <v>B-O-B</v>
      </c>
      <c r="J695" s="34" t="str">
        <f>TRIM(SUBSTITUTE(G695,I695,""))</f>
        <v>8/Nov</v>
      </c>
      <c r="K695" s="34">
        <f>LEFT(J695,2-ISERROR(1*MID(J695,2,1)))*1</f>
        <v>8</v>
      </c>
      <c r="L695" s="34" t="str">
        <f>IF(LEN(I695)=3,I695,LEFT(I695,1)&amp;MID(I695,3,1)&amp;RIGHT(I695,1))</f>
        <v>BOB</v>
      </c>
      <c r="M695" s="42">
        <f>TIMEVALUE(SUBSTITUTE(SUBSTITUTE(F695,"P"," P"),"A"," A"))</f>
        <v>0.88124999999999998</v>
      </c>
      <c r="N695" s="34">
        <f t="shared" si="41"/>
        <v>28</v>
      </c>
      <c r="O695" s="34" t="str">
        <f t="shared" si="42"/>
        <v>BOB28</v>
      </c>
      <c r="P695" s="44">
        <f>INDEX(Workings!$R$14:$R$853,MATCH(O695,Workings!$U$14:$U$853,0))</f>
        <v>0.88055555555555554</v>
      </c>
      <c r="Q695" s="34">
        <f t="shared" si="43"/>
        <v>1</v>
      </c>
      <c r="S695"/>
    </row>
    <row r="696" spans="1:19" ht="15" x14ac:dyDescent="0.25">
      <c r="A696" s="34" t="s">
        <v>1180</v>
      </c>
      <c r="B696" s="34">
        <f>SEARCH("PM",A696)</f>
        <v>12</v>
      </c>
      <c r="C696" s="34" t="e">
        <f>SEARCH("AM",A696)</f>
        <v>#VALUE!</v>
      </c>
      <c r="D696" s="34">
        <f>IFERROR(B696,C696)</f>
        <v>12</v>
      </c>
      <c r="E696" s="34" t="str">
        <f>IFERROR(MID(A696,D696-5,1)," ")</f>
        <v>1</v>
      </c>
      <c r="F696" s="34" t="str">
        <f>MID(A696,IF(E696="1",D696-5,D696-4),IF(E696="1",7,6))</f>
        <v>10:04PM</v>
      </c>
      <c r="G696" s="34" t="str">
        <f>TRIM(SUBSTITUTE(A696,TEXT(M696,"h:mmAM/PM"),""))</f>
        <v>8-Nov B:O:B</v>
      </c>
      <c r="H696" s="34" t="b">
        <f>OR(LEFT(G696,1)="Y",LEFT(G696,1)="B",LEFT(G696,1)="R")</f>
        <v>0</v>
      </c>
      <c r="I696" s="34" t="str">
        <f>IF(H696,LEFT(G696,FIND(" ",G696)-1),MID(G696,FIND(" ",G696)+1,9))</f>
        <v>B:O:B</v>
      </c>
      <c r="J696" s="34" t="str">
        <f>TRIM(SUBSTITUTE(G696,I696,""))</f>
        <v>8-Nov</v>
      </c>
      <c r="K696" s="34">
        <f>LEFT(J696,2-ISERROR(1*MID(J696,2,1)))*1</f>
        <v>8</v>
      </c>
      <c r="L696" s="34" t="str">
        <f>IF(LEN(I696)=3,I696,LEFT(I696,1)&amp;MID(I696,3,1)&amp;RIGHT(I696,1))</f>
        <v>BOB</v>
      </c>
      <c r="M696" s="42">
        <f>TIMEVALUE(SUBSTITUTE(SUBSTITUTE(F696,"P"," P"),"A"," A"))</f>
        <v>0.9194444444444444</v>
      </c>
      <c r="N696" s="34">
        <f t="shared" si="41"/>
        <v>29</v>
      </c>
      <c r="O696" s="34" t="str">
        <f t="shared" si="42"/>
        <v>BOB29</v>
      </c>
      <c r="P696" s="44">
        <f>INDEX(Workings!$R$14:$R$853,MATCH(O696,Workings!$U$14:$U$853,0))</f>
        <v>0.92222222222222217</v>
      </c>
      <c r="Q696" s="34">
        <f t="shared" si="43"/>
        <v>-4</v>
      </c>
      <c r="S696"/>
    </row>
    <row r="697" spans="1:19" ht="15" x14ac:dyDescent="0.25">
      <c r="A697" s="34" t="s">
        <v>3921</v>
      </c>
      <c r="B697" s="34">
        <f>SEARCH("PM",A697)</f>
        <v>12</v>
      </c>
      <c r="C697" s="34" t="e">
        <f>SEARCH("AM",A697)</f>
        <v>#VALUE!</v>
      </c>
      <c r="D697" s="34">
        <f>IFERROR(B697,C697)</f>
        <v>12</v>
      </c>
      <c r="E697" s="34" t="str">
        <f>IFERROR(MID(A697,D697-5,1)," ")</f>
        <v>1</v>
      </c>
      <c r="F697" s="34" t="str">
        <f>MID(A697,IF(E697="1",D697-5,D697-4),IF(E697="1",7,6))</f>
        <v>11:06PM</v>
      </c>
      <c r="G697" s="34" t="str">
        <f>TRIM(SUBSTITUTE(A697,TEXT(M697,"h:mmAM/PM"),""))</f>
        <v>8/Nov BOB</v>
      </c>
      <c r="H697" s="34" t="b">
        <f>OR(LEFT(G697,1)="Y",LEFT(G697,1)="B",LEFT(G697,1)="R")</f>
        <v>0</v>
      </c>
      <c r="I697" s="34" t="str">
        <f>IF(H697,LEFT(G697,FIND(" ",G697)-1),MID(G697,FIND(" ",G697)+1,9))</f>
        <v>BOB</v>
      </c>
      <c r="J697" s="34" t="str">
        <f>TRIM(SUBSTITUTE(G697,I697,""))</f>
        <v>8/Nov</v>
      </c>
      <c r="K697" s="34">
        <f>LEFT(J697,2-ISERROR(1*MID(J697,2,1)))*1</f>
        <v>8</v>
      </c>
      <c r="L697" s="34" t="str">
        <f>IF(LEN(I697)=3,I697,LEFT(I697,1)&amp;MID(I697,3,1)&amp;RIGHT(I697,1))</f>
        <v>BOB</v>
      </c>
      <c r="M697" s="42">
        <f>TIMEVALUE(SUBSTITUTE(SUBSTITUTE(F697,"P"," P"),"A"," A"))</f>
        <v>0.96250000000000002</v>
      </c>
      <c r="N697" s="34">
        <f t="shared" si="41"/>
        <v>30</v>
      </c>
      <c r="O697" s="34" t="str">
        <f t="shared" si="42"/>
        <v>BOB30</v>
      </c>
      <c r="P697" s="44">
        <f>INDEX(Workings!$R$14:$R$853,MATCH(O697,Workings!$U$14:$U$853,0))</f>
        <v>0.9638888888888888</v>
      </c>
      <c r="Q697" s="34">
        <f t="shared" si="43"/>
        <v>-2</v>
      </c>
      <c r="S697"/>
    </row>
    <row r="698" spans="1:19" ht="15" x14ac:dyDescent="0.25">
      <c r="A698" s="34" t="s">
        <v>3271</v>
      </c>
      <c r="B698" s="34" t="e">
        <f>SEARCH("PM",A698)</f>
        <v>#VALUE!</v>
      </c>
      <c r="C698" s="34">
        <f>SEARCH("AM",A698)</f>
        <v>11</v>
      </c>
      <c r="D698" s="34">
        <f>IFERROR(B698,C698)</f>
        <v>11</v>
      </c>
      <c r="E698" s="34" t="str">
        <f>IFERROR(MID(A698,D698-5,1)," ")</f>
        <v xml:space="preserve"> </v>
      </c>
      <c r="F698" s="34" t="str">
        <f>MID(A698,IF(E698="1",D698-5,D698-4),IF(E698="1",7,6))</f>
        <v>7:08AM</v>
      </c>
      <c r="G698" s="34" t="str">
        <f>TRIM(SUBSTITUTE(A698,TEXT(M698,"h:mmAM/PM"),""))</f>
        <v>9-Nov B:O:B</v>
      </c>
      <c r="H698" s="34" t="b">
        <f>OR(LEFT(G698,1)="Y",LEFT(G698,1)="B",LEFT(G698,1)="R")</f>
        <v>0</v>
      </c>
      <c r="I698" s="34" t="str">
        <f>IF(H698,LEFT(G698,FIND(" ",G698)-1),MID(G698,FIND(" ",G698)+1,9))</f>
        <v>B:O:B</v>
      </c>
      <c r="J698" s="34" t="str">
        <f>TRIM(SUBSTITUTE(G698,I698,""))</f>
        <v>9-Nov</v>
      </c>
      <c r="K698" s="34">
        <f>LEFT(J698,2-ISERROR(1*MID(J698,2,1)))*1</f>
        <v>9</v>
      </c>
      <c r="L698" s="34" t="str">
        <f>IF(LEN(I698)=3,I698,LEFT(I698,1)&amp;MID(I698,3,1)&amp;RIGHT(I698,1))</f>
        <v>BOB</v>
      </c>
      <c r="M698" s="42">
        <f>TIMEVALUE(SUBSTITUTE(SUBSTITUTE(F698,"P"," P"),"A"," A"))</f>
        <v>0.29722222222222222</v>
      </c>
      <c r="N698" s="34">
        <f t="shared" si="41"/>
        <v>1</v>
      </c>
      <c r="O698" s="34" t="str">
        <f t="shared" si="42"/>
        <v>BOB1</v>
      </c>
      <c r="P698" s="44">
        <f>INDEX(Workings!$R$14:$R$853,MATCH(O698,Workings!$U$14:$U$853,0))</f>
        <v>0.29722222222222222</v>
      </c>
      <c r="Q698" s="34">
        <f t="shared" si="43"/>
        <v>0</v>
      </c>
      <c r="S698"/>
    </row>
    <row r="699" spans="1:19" ht="15" x14ac:dyDescent="0.25">
      <c r="A699" s="34" t="s">
        <v>2598</v>
      </c>
      <c r="B699" s="34" t="e">
        <f>SEARCH("PM",A699)</f>
        <v>#VALUE!</v>
      </c>
      <c r="C699" s="34">
        <f>SEARCH("AM",A699)</f>
        <v>5</v>
      </c>
      <c r="D699" s="34">
        <f>IFERROR(B699,C699)</f>
        <v>5</v>
      </c>
      <c r="E699" s="34" t="str">
        <f>IFERROR(MID(A699,D699-5,1)," ")</f>
        <v xml:space="preserve"> </v>
      </c>
      <c r="F699" s="34" t="str">
        <f>MID(A699,IF(E699="1",D699-5,D699-4),IF(E699="1",7,6))</f>
        <v>7:49AM</v>
      </c>
      <c r="G699" s="34" t="str">
        <f>TRIM(SUBSTITUTE(A699,TEXT(M699,"h:mmAM/PM"),""))</f>
        <v>BOB 9/Nov</v>
      </c>
      <c r="H699" s="34" t="b">
        <f>OR(LEFT(G699,1)="Y",LEFT(G699,1)="B",LEFT(G699,1)="R")</f>
        <v>1</v>
      </c>
      <c r="I699" s="34" t="str">
        <f>IF(H699,LEFT(G699,FIND(" ",G699)-1),MID(G699,FIND(" ",G699)+1,9))</f>
        <v>BOB</v>
      </c>
      <c r="J699" s="34" t="str">
        <f>TRIM(SUBSTITUTE(G699,I699,""))</f>
        <v>9/Nov</v>
      </c>
      <c r="K699" s="34">
        <f>LEFT(J699,2-ISERROR(1*MID(J699,2,1)))*1</f>
        <v>9</v>
      </c>
      <c r="L699" s="34" t="str">
        <f>IF(LEN(I699)=3,I699,LEFT(I699,1)&amp;MID(I699,3,1)&amp;RIGHT(I699,1))</f>
        <v>BOB</v>
      </c>
      <c r="M699" s="42">
        <f>TIMEVALUE(SUBSTITUTE(SUBSTITUTE(F699,"P"," P"),"A"," A"))</f>
        <v>0.32569444444444445</v>
      </c>
      <c r="N699" s="34">
        <f t="shared" si="41"/>
        <v>2</v>
      </c>
      <c r="O699" s="34" t="str">
        <f t="shared" si="42"/>
        <v>BOB2</v>
      </c>
      <c r="P699" s="44">
        <f>INDEX(Workings!$R$14:$R$853,MATCH(O699,Workings!$U$14:$U$853,0))</f>
        <v>0.32500000000000001</v>
      </c>
      <c r="Q699" s="34">
        <f t="shared" si="43"/>
        <v>1</v>
      </c>
      <c r="S699"/>
    </row>
    <row r="700" spans="1:19" ht="15" x14ac:dyDescent="0.25">
      <c r="A700" s="34" t="s">
        <v>3822</v>
      </c>
      <c r="B700" s="34" t="e">
        <f>SEARCH("PM",A700)</f>
        <v>#VALUE!</v>
      </c>
      <c r="C700" s="34">
        <f>SEARCH("AM",A700)</f>
        <v>17</v>
      </c>
      <c r="D700" s="34">
        <f>IFERROR(B700,C700)</f>
        <v>17</v>
      </c>
      <c r="E700" s="34" t="str">
        <f>IFERROR(MID(A700,D700-5,1)," ")</f>
        <v xml:space="preserve"> </v>
      </c>
      <c r="F700" s="34" t="str">
        <f>MID(A700,IF(E700="1",D700-5,D700-4),IF(E700="1",7,6))</f>
        <v>8:30AM</v>
      </c>
      <c r="G700" s="34" t="str">
        <f>TRIM(SUBSTITUTE(A700,TEXT(M700,"h:mmAM/PM"),""))</f>
        <v>9-Nov B:O:B</v>
      </c>
      <c r="H700" s="34" t="b">
        <f>OR(LEFT(G700,1)="Y",LEFT(G700,1)="B",LEFT(G700,1)="R")</f>
        <v>0</v>
      </c>
      <c r="I700" s="34" t="str">
        <f>IF(H700,LEFT(G700,FIND(" ",G700)-1),MID(G700,FIND(" ",G700)+1,9))</f>
        <v>B:O:B</v>
      </c>
      <c r="J700" s="34" t="str">
        <f>TRIM(SUBSTITUTE(G700,I700,""))</f>
        <v>9-Nov</v>
      </c>
      <c r="K700" s="34">
        <f>LEFT(J700,2-ISERROR(1*MID(J700,2,1)))*1</f>
        <v>9</v>
      </c>
      <c r="L700" s="34" t="str">
        <f>IF(LEN(I700)=3,I700,LEFT(I700,1)&amp;MID(I700,3,1)&amp;RIGHT(I700,1))</f>
        <v>BOB</v>
      </c>
      <c r="M700" s="42">
        <f>TIMEVALUE(SUBSTITUTE(SUBSTITUTE(F700,"P"," P"),"A"," A"))</f>
        <v>0.35416666666666669</v>
      </c>
      <c r="N700" s="34">
        <f t="shared" si="41"/>
        <v>3</v>
      </c>
      <c r="O700" s="34" t="str">
        <f t="shared" si="42"/>
        <v>BOB3</v>
      </c>
      <c r="P700" s="44">
        <f>INDEX(Workings!$R$14:$R$853,MATCH(O700,Workings!$U$14:$U$853,0))</f>
        <v>0.3527777777777778</v>
      </c>
      <c r="Q700" s="34">
        <f t="shared" si="43"/>
        <v>2</v>
      </c>
      <c r="S700"/>
    </row>
    <row r="701" spans="1:19" ht="15" x14ac:dyDescent="0.25">
      <c r="A701" s="34" t="s">
        <v>3109</v>
      </c>
      <c r="B701" s="34" t="e">
        <f>SEARCH("PM",A701)</f>
        <v>#VALUE!</v>
      </c>
      <c r="C701" s="34">
        <f>SEARCH("AM",A701)</f>
        <v>17</v>
      </c>
      <c r="D701" s="34">
        <f>IFERROR(B701,C701)</f>
        <v>17</v>
      </c>
      <c r="E701" s="34" t="str">
        <f>IFERROR(MID(A701,D701-5,1)," ")</f>
        <v xml:space="preserve"> </v>
      </c>
      <c r="F701" s="34" t="str">
        <f>MID(A701,IF(E701="1",D701-5,D701-4),IF(E701="1",7,6))</f>
        <v>9:09AM</v>
      </c>
      <c r="G701" s="34" t="str">
        <f>TRIM(SUBSTITUTE(A701,TEXT(M701,"h:mmAM/PM"),""))</f>
        <v>B/O/B 9-Nov</v>
      </c>
      <c r="H701" s="34" t="b">
        <f>OR(LEFT(G701,1)="Y",LEFT(G701,1)="B",LEFT(G701,1)="R")</f>
        <v>1</v>
      </c>
      <c r="I701" s="34" t="str">
        <f>IF(H701,LEFT(G701,FIND(" ",G701)-1),MID(G701,FIND(" ",G701)+1,9))</f>
        <v>B/O/B</v>
      </c>
      <c r="J701" s="34" t="str">
        <f>TRIM(SUBSTITUTE(G701,I701,""))</f>
        <v>9-Nov</v>
      </c>
      <c r="K701" s="34">
        <f>LEFT(J701,2-ISERROR(1*MID(J701,2,1)))*1</f>
        <v>9</v>
      </c>
      <c r="L701" s="34" t="str">
        <f>IF(LEN(I701)=3,I701,LEFT(I701,1)&amp;MID(I701,3,1)&amp;RIGHT(I701,1))</f>
        <v>BOB</v>
      </c>
      <c r="M701" s="42">
        <f>TIMEVALUE(SUBSTITUTE(SUBSTITUTE(F701,"P"," P"),"A"," A"))</f>
        <v>0.38125000000000003</v>
      </c>
      <c r="N701" s="34">
        <f t="shared" si="41"/>
        <v>4</v>
      </c>
      <c r="O701" s="34" t="str">
        <f t="shared" si="42"/>
        <v>BOB4</v>
      </c>
      <c r="P701" s="44">
        <f>INDEX(Workings!$R$14:$R$853,MATCH(O701,Workings!$U$14:$U$853,0))</f>
        <v>0.38055555555555559</v>
      </c>
      <c r="Q701" s="34">
        <f t="shared" si="43"/>
        <v>1</v>
      </c>
      <c r="S701"/>
    </row>
    <row r="702" spans="1:19" ht="15" x14ac:dyDescent="0.25">
      <c r="A702" s="34" t="s">
        <v>422</v>
      </c>
      <c r="B702" s="34" t="e">
        <f>SEARCH("PM",A702)</f>
        <v>#VALUE!</v>
      </c>
      <c r="C702" s="34">
        <f>SEARCH("AM",A702)</f>
        <v>5</v>
      </c>
      <c r="D702" s="34">
        <f>IFERROR(B702,C702)</f>
        <v>5</v>
      </c>
      <c r="E702" s="34" t="str">
        <f>IFERROR(MID(A702,D702-5,1)," ")</f>
        <v xml:space="preserve"> </v>
      </c>
      <c r="F702" s="34" t="str">
        <f>MID(A702,IF(E702="1",D702-5,D702-4),IF(E702="1",7,6))</f>
        <v>9:30AM</v>
      </c>
      <c r="G702" s="34" t="str">
        <f>TRIM(SUBSTITUTE(A702,TEXT(M702,"h:mmAM/PM"),""))</f>
        <v>9/Nov B/O/B</v>
      </c>
      <c r="H702" s="34" t="b">
        <f>OR(LEFT(G702,1)="Y",LEFT(G702,1)="B",LEFT(G702,1)="R")</f>
        <v>0</v>
      </c>
      <c r="I702" s="34" t="str">
        <f>IF(H702,LEFT(G702,FIND(" ",G702)-1),MID(G702,FIND(" ",G702)+1,9))</f>
        <v>B/O/B</v>
      </c>
      <c r="J702" s="34" t="str">
        <f>TRIM(SUBSTITUTE(G702,I702,""))</f>
        <v>9/Nov</v>
      </c>
      <c r="K702" s="34">
        <f>LEFT(J702,2-ISERROR(1*MID(J702,2,1)))*1</f>
        <v>9</v>
      </c>
      <c r="L702" s="34" t="str">
        <f>IF(LEN(I702)=3,I702,LEFT(I702,1)&amp;MID(I702,3,1)&amp;RIGHT(I702,1))</f>
        <v>BOB</v>
      </c>
      <c r="M702" s="42">
        <f>TIMEVALUE(SUBSTITUTE(SUBSTITUTE(F702,"P"," P"),"A"," A"))</f>
        <v>0.39583333333333331</v>
      </c>
      <c r="N702" s="34">
        <f t="shared" si="41"/>
        <v>5</v>
      </c>
      <c r="O702" s="34" t="str">
        <f t="shared" si="42"/>
        <v>BOB5</v>
      </c>
      <c r="P702" s="44">
        <f>INDEX(Workings!$R$14:$R$853,MATCH(O702,Workings!$U$14:$U$853,0))</f>
        <v>0.40138888888888891</v>
      </c>
      <c r="Q702" s="34">
        <f t="shared" si="43"/>
        <v>-8</v>
      </c>
      <c r="S702"/>
    </row>
    <row r="703" spans="1:19" ht="15" x14ac:dyDescent="0.25">
      <c r="A703" s="34" t="s">
        <v>1654</v>
      </c>
      <c r="B703" s="34" t="e">
        <f>SEARCH("PM",A703)</f>
        <v>#VALUE!</v>
      </c>
      <c r="C703" s="34">
        <f>SEARCH("AM",A703)</f>
        <v>16</v>
      </c>
      <c r="D703" s="34">
        <f>IFERROR(B703,C703)</f>
        <v>16</v>
      </c>
      <c r="E703" s="34" t="str">
        <f>IFERROR(MID(A703,D703-5,1)," ")</f>
        <v>1</v>
      </c>
      <c r="F703" s="34" t="str">
        <f>MID(A703,IF(E703="1",D703-5,D703-4),IF(E703="1",7,6))</f>
        <v>10:15AM</v>
      </c>
      <c r="G703" s="34" t="str">
        <f>TRIM(SUBSTITUTE(A703,TEXT(M703,"h:mmAM/PM"),""))</f>
        <v>BOB 9/Nov</v>
      </c>
      <c r="H703" s="34" t="b">
        <f>OR(LEFT(G703,1)="Y",LEFT(G703,1)="B",LEFT(G703,1)="R")</f>
        <v>1</v>
      </c>
      <c r="I703" s="34" t="str">
        <f>IF(H703,LEFT(G703,FIND(" ",G703)-1),MID(G703,FIND(" ",G703)+1,9))</f>
        <v>BOB</v>
      </c>
      <c r="J703" s="34" t="str">
        <f>TRIM(SUBSTITUTE(G703,I703,""))</f>
        <v>9/Nov</v>
      </c>
      <c r="K703" s="34">
        <f>LEFT(J703,2-ISERROR(1*MID(J703,2,1)))*1</f>
        <v>9</v>
      </c>
      <c r="L703" s="34" t="str">
        <f>IF(LEN(I703)=3,I703,LEFT(I703,1)&amp;MID(I703,3,1)&amp;RIGHT(I703,1))</f>
        <v>BOB</v>
      </c>
      <c r="M703" s="42">
        <f>TIMEVALUE(SUBSTITUTE(SUBSTITUTE(F703,"P"," P"),"A"," A"))</f>
        <v>0.42708333333333331</v>
      </c>
      <c r="N703" s="34">
        <f t="shared" si="41"/>
        <v>6</v>
      </c>
      <c r="O703" s="34" t="str">
        <f t="shared" si="42"/>
        <v>BOB6</v>
      </c>
      <c r="P703" s="44">
        <f>INDEX(Workings!$R$14:$R$853,MATCH(O703,Workings!$U$14:$U$853,0))</f>
        <v>0.42222222222222222</v>
      </c>
      <c r="Q703" s="34">
        <f t="shared" si="43"/>
        <v>7</v>
      </c>
      <c r="S703"/>
    </row>
    <row r="704" spans="1:19" ht="15" x14ac:dyDescent="0.25">
      <c r="A704" s="34" t="s">
        <v>3835</v>
      </c>
      <c r="B704" s="34" t="e">
        <f>SEARCH("PM",A704)</f>
        <v>#VALUE!</v>
      </c>
      <c r="C704" s="34">
        <f>SEARCH("AM",A704)</f>
        <v>16</v>
      </c>
      <c r="D704" s="34">
        <f>IFERROR(B704,C704)</f>
        <v>16</v>
      </c>
      <c r="E704" s="34" t="str">
        <f>IFERROR(MID(A704,D704-5,1)," ")</f>
        <v>1</v>
      </c>
      <c r="F704" s="34" t="str">
        <f>MID(A704,IF(E704="1",D704-5,D704-4),IF(E704="1",7,6))</f>
        <v>10:30AM</v>
      </c>
      <c r="G704" s="34" t="str">
        <f>TRIM(SUBSTITUTE(A704,TEXT(M704,"h:mmAM/PM"),""))</f>
        <v>9-Nov BOB</v>
      </c>
      <c r="H704" s="34" t="b">
        <f>OR(LEFT(G704,1)="Y",LEFT(G704,1)="B",LEFT(G704,1)="R")</f>
        <v>0</v>
      </c>
      <c r="I704" s="34" t="str">
        <f>IF(H704,LEFT(G704,FIND(" ",G704)-1),MID(G704,FIND(" ",G704)+1,9))</f>
        <v>BOB</v>
      </c>
      <c r="J704" s="34" t="str">
        <f>TRIM(SUBSTITUTE(G704,I704,""))</f>
        <v>9-Nov</v>
      </c>
      <c r="K704" s="34">
        <f>LEFT(J704,2-ISERROR(1*MID(J704,2,1)))*1</f>
        <v>9</v>
      </c>
      <c r="L704" s="34" t="str">
        <f>IF(LEN(I704)=3,I704,LEFT(I704,1)&amp;MID(I704,3,1)&amp;RIGHT(I704,1))</f>
        <v>BOB</v>
      </c>
      <c r="M704" s="42">
        <f>TIMEVALUE(SUBSTITUTE(SUBSTITUTE(F704,"P"," P"),"A"," A"))</f>
        <v>0.4375</v>
      </c>
      <c r="N704" s="34">
        <f t="shared" si="41"/>
        <v>7</v>
      </c>
      <c r="O704" s="34" t="str">
        <f t="shared" si="42"/>
        <v>BOB7</v>
      </c>
      <c r="P704" s="44">
        <f>INDEX(Workings!$R$14:$R$853,MATCH(O704,Workings!$U$14:$U$853,0))</f>
        <v>0.44305555555555554</v>
      </c>
      <c r="Q704" s="34">
        <f t="shared" si="43"/>
        <v>-8</v>
      </c>
      <c r="S704"/>
    </row>
    <row r="705" spans="1:19" ht="15" x14ac:dyDescent="0.25">
      <c r="A705" s="34" t="s">
        <v>3449</v>
      </c>
      <c r="B705" s="34" t="e">
        <f>SEARCH("PM",A705)</f>
        <v>#VALUE!</v>
      </c>
      <c r="C705" s="34">
        <f>SEARCH("AM",A705)</f>
        <v>18</v>
      </c>
      <c r="D705" s="34">
        <f>IFERROR(B705,C705)</f>
        <v>18</v>
      </c>
      <c r="E705" s="34" t="str">
        <f>IFERROR(MID(A705,D705-5,1)," ")</f>
        <v>1</v>
      </c>
      <c r="F705" s="34" t="str">
        <f>MID(A705,IF(E705="1",D705-5,D705-4),IF(E705="1",7,6))</f>
        <v>11:10AM</v>
      </c>
      <c r="G705" s="34" t="str">
        <f>TRIM(SUBSTITUTE(A705,TEXT(M705,"h:mmAM/PM"),""))</f>
        <v>B-O-B 9-Nov</v>
      </c>
      <c r="H705" s="34" t="b">
        <f>OR(LEFT(G705,1)="Y",LEFT(G705,1)="B",LEFT(G705,1)="R")</f>
        <v>1</v>
      </c>
      <c r="I705" s="34" t="str">
        <f>IF(H705,LEFT(G705,FIND(" ",G705)-1),MID(G705,FIND(" ",G705)+1,9))</f>
        <v>B-O-B</v>
      </c>
      <c r="J705" s="34" t="str">
        <f>TRIM(SUBSTITUTE(G705,I705,""))</f>
        <v>9-Nov</v>
      </c>
      <c r="K705" s="34">
        <f>LEFT(J705,2-ISERROR(1*MID(J705,2,1)))*1</f>
        <v>9</v>
      </c>
      <c r="L705" s="34" t="str">
        <f>IF(LEN(I705)=3,I705,LEFT(I705,1)&amp;MID(I705,3,1)&amp;RIGHT(I705,1))</f>
        <v>BOB</v>
      </c>
      <c r="M705" s="42">
        <f>TIMEVALUE(SUBSTITUTE(SUBSTITUTE(F705,"P"," P"),"A"," A"))</f>
        <v>0.46527777777777773</v>
      </c>
      <c r="N705" s="34">
        <f t="shared" si="41"/>
        <v>8</v>
      </c>
      <c r="O705" s="34" t="str">
        <f t="shared" si="42"/>
        <v>BOB8</v>
      </c>
      <c r="P705" s="44">
        <f>INDEX(Workings!$R$14:$R$853,MATCH(O705,Workings!$U$14:$U$853,0))</f>
        <v>0.46388888888888885</v>
      </c>
      <c r="Q705" s="34">
        <f t="shared" si="43"/>
        <v>2</v>
      </c>
      <c r="S705"/>
    </row>
    <row r="706" spans="1:19" ht="15" x14ac:dyDescent="0.25">
      <c r="A706" s="34" t="s">
        <v>1253</v>
      </c>
      <c r="B706" s="34" t="e">
        <f>SEARCH("PM",A706)</f>
        <v>#VALUE!</v>
      </c>
      <c r="C706" s="34">
        <f>SEARCH("AM",A706)</f>
        <v>12</v>
      </c>
      <c r="D706" s="34">
        <f>IFERROR(B706,C706)</f>
        <v>12</v>
      </c>
      <c r="E706" s="34" t="str">
        <f>IFERROR(MID(A706,D706-5,1)," ")</f>
        <v>1</v>
      </c>
      <c r="F706" s="34" t="str">
        <f>MID(A706,IF(E706="1",D706-5,D706-4),IF(E706="1",7,6))</f>
        <v>11:41AM</v>
      </c>
      <c r="G706" s="34" t="str">
        <f>TRIM(SUBSTITUTE(A706,TEXT(M706,"h:mmAM/PM"),""))</f>
        <v>B:O:B 9-Nov</v>
      </c>
      <c r="H706" s="34" t="b">
        <f>OR(LEFT(G706,1)="Y",LEFT(G706,1)="B",LEFT(G706,1)="R")</f>
        <v>1</v>
      </c>
      <c r="I706" s="34" t="str">
        <f>IF(H706,LEFT(G706,FIND(" ",G706)-1),MID(G706,FIND(" ",G706)+1,9))</f>
        <v>B:O:B</v>
      </c>
      <c r="J706" s="34" t="str">
        <f>TRIM(SUBSTITUTE(G706,I706,""))</f>
        <v>9-Nov</v>
      </c>
      <c r="K706" s="34">
        <f>LEFT(J706,2-ISERROR(1*MID(J706,2,1)))*1</f>
        <v>9</v>
      </c>
      <c r="L706" s="34" t="str">
        <f>IF(LEN(I706)=3,I706,LEFT(I706,1)&amp;MID(I706,3,1)&amp;RIGHT(I706,1))</f>
        <v>BOB</v>
      </c>
      <c r="M706" s="42">
        <f>TIMEVALUE(SUBSTITUTE(SUBSTITUTE(F706,"P"," P"),"A"," A"))</f>
        <v>0.48680555555555555</v>
      </c>
      <c r="N706" s="34">
        <f t="shared" si="41"/>
        <v>9</v>
      </c>
      <c r="O706" s="34" t="str">
        <f t="shared" si="42"/>
        <v>BOB9</v>
      </c>
      <c r="P706" s="44">
        <f>INDEX(Workings!$R$14:$R$853,MATCH(O706,Workings!$U$14:$U$853,0))</f>
        <v>0.48472222222222217</v>
      </c>
      <c r="Q706" s="34">
        <f t="shared" si="43"/>
        <v>3</v>
      </c>
      <c r="S706"/>
    </row>
    <row r="707" spans="1:19" ht="15" x14ac:dyDescent="0.25">
      <c r="A707" s="34" t="s">
        <v>1258</v>
      </c>
      <c r="B707" s="34">
        <f>SEARCH("PM",A707)</f>
        <v>18</v>
      </c>
      <c r="C707" s="34" t="e">
        <f>SEARCH("AM",A707)</f>
        <v>#VALUE!</v>
      </c>
      <c r="D707" s="34">
        <f>IFERROR(B707,C707)</f>
        <v>18</v>
      </c>
      <c r="E707" s="34" t="str">
        <f>IFERROR(MID(A707,D707-5,1)," ")</f>
        <v>1</v>
      </c>
      <c r="F707" s="34" t="str">
        <f>MID(A707,IF(E707="1",D707-5,D707-4),IF(E707="1",7,6))</f>
        <v>12:07PM</v>
      </c>
      <c r="G707" s="34" t="str">
        <f>TRIM(SUBSTITUTE(A707,TEXT(M707,"h:mmAM/PM"),""))</f>
        <v>9-Nov B:O:B</v>
      </c>
      <c r="H707" s="34" t="b">
        <f>OR(LEFT(G707,1)="Y",LEFT(G707,1)="B",LEFT(G707,1)="R")</f>
        <v>0</v>
      </c>
      <c r="I707" s="34" t="str">
        <f>IF(H707,LEFT(G707,FIND(" ",G707)-1),MID(G707,FIND(" ",G707)+1,9))</f>
        <v>B:O:B</v>
      </c>
      <c r="J707" s="34" t="str">
        <f>TRIM(SUBSTITUTE(G707,I707,""))</f>
        <v>9-Nov</v>
      </c>
      <c r="K707" s="34">
        <f>LEFT(J707,2-ISERROR(1*MID(J707,2,1)))*1</f>
        <v>9</v>
      </c>
      <c r="L707" s="34" t="str">
        <f>IF(LEN(I707)=3,I707,LEFT(I707,1)&amp;MID(I707,3,1)&amp;RIGHT(I707,1))</f>
        <v>BOB</v>
      </c>
      <c r="M707" s="42">
        <f>TIMEVALUE(SUBSTITUTE(SUBSTITUTE(F707,"P"," P"),"A"," A"))</f>
        <v>0.50486111111111109</v>
      </c>
      <c r="N707" s="34">
        <f t="shared" si="41"/>
        <v>10</v>
      </c>
      <c r="O707" s="34" t="str">
        <f t="shared" si="42"/>
        <v>BOB10</v>
      </c>
      <c r="P707" s="44">
        <f>INDEX(Workings!$R$14:$R$853,MATCH(O707,Workings!$U$14:$U$853,0))</f>
        <v>0.50555555555555554</v>
      </c>
      <c r="Q707" s="34">
        <f t="shared" si="43"/>
        <v>-1</v>
      </c>
      <c r="S707"/>
    </row>
    <row r="708" spans="1:19" ht="15" x14ac:dyDescent="0.25">
      <c r="A708" s="34" t="s">
        <v>2410</v>
      </c>
      <c r="B708" s="34">
        <f>SEARCH("PM",A708)</f>
        <v>12</v>
      </c>
      <c r="C708" s="34" t="e">
        <f>SEARCH("AM",A708)</f>
        <v>#VALUE!</v>
      </c>
      <c r="D708" s="34">
        <f>IFERROR(B708,C708)</f>
        <v>12</v>
      </c>
      <c r="E708" s="34" t="str">
        <f>IFERROR(MID(A708,D708-5,1)," ")</f>
        <v>1</v>
      </c>
      <c r="F708" s="34" t="str">
        <f>MID(A708,IF(E708="1",D708-5,D708-4),IF(E708="1",7,6))</f>
        <v>12:38PM</v>
      </c>
      <c r="G708" s="34" t="str">
        <f>TRIM(SUBSTITUTE(A708,TEXT(M708,"h:mmAM/PM"),""))</f>
        <v>9/Nov BOB</v>
      </c>
      <c r="H708" s="34" t="b">
        <f>OR(LEFT(G708,1)="Y",LEFT(G708,1)="B",LEFT(G708,1)="R")</f>
        <v>0</v>
      </c>
      <c r="I708" s="34" t="str">
        <f>IF(H708,LEFT(G708,FIND(" ",G708)-1),MID(G708,FIND(" ",G708)+1,9))</f>
        <v>BOB</v>
      </c>
      <c r="J708" s="34" t="str">
        <f>TRIM(SUBSTITUTE(G708,I708,""))</f>
        <v>9/Nov</v>
      </c>
      <c r="K708" s="34">
        <f>LEFT(J708,2-ISERROR(1*MID(J708,2,1)))*1</f>
        <v>9</v>
      </c>
      <c r="L708" s="34" t="str">
        <f>IF(LEN(I708)=3,I708,LEFT(I708,1)&amp;MID(I708,3,1)&amp;RIGHT(I708,1))</f>
        <v>BOB</v>
      </c>
      <c r="M708" s="42">
        <f>TIMEVALUE(SUBSTITUTE(SUBSTITUTE(F708,"P"," P"),"A"," A"))</f>
        <v>0.52638888888888891</v>
      </c>
      <c r="N708" s="34">
        <f t="shared" si="41"/>
        <v>11</v>
      </c>
      <c r="O708" s="34" t="str">
        <f t="shared" si="42"/>
        <v>BOB11</v>
      </c>
      <c r="P708" s="44">
        <f>INDEX(Workings!$R$14:$R$853,MATCH(O708,Workings!$U$14:$U$853,0))</f>
        <v>0.52638888888888891</v>
      </c>
      <c r="Q708" s="34">
        <f t="shared" si="43"/>
        <v>0</v>
      </c>
      <c r="S708"/>
    </row>
    <row r="709" spans="1:19" ht="15" x14ac:dyDescent="0.25">
      <c r="A709" s="34" t="s">
        <v>3006</v>
      </c>
      <c r="B709" s="34">
        <f>SEARCH("PM",A709)</f>
        <v>5</v>
      </c>
      <c r="C709" s="34" t="e">
        <f>SEARCH("AM",A709)</f>
        <v>#VALUE!</v>
      </c>
      <c r="D709" s="34">
        <f>IFERROR(B709,C709)</f>
        <v>5</v>
      </c>
      <c r="E709" s="34" t="str">
        <f>IFERROR(MID(A709,D709-5,1)," ")</f>
        <v xml:space="preserve"> </v>
      </c>
      <c r="F709" s="34" t="str">
        <f>MID(A709,IF(E709="1",D709-5,D709-4),IF(E709="1",7,6))</f>
        <v>1:11PM</v>
      </c>
      <c r="G709" s="34" t="str">
        <f>TRIM(SUBSTITUTE(A709,TEXT(M709,"h:mmAM/PM"),""))</f>
        <v>B/O/B 9-Nov</v>
      </c>
      <c r="H709" s="34" t="b">
        <f>OR(LEFT(G709,1)="Y",LEFT(G709,1)="B",LEFT(G709,1)="R")</f>
        <v>1</v>
      </c>
      <c r="I709" s="34" t="str">
        <f>IF(H709,LEFT(G709,FIND(" ",G709)-1),MID(G709,FIND(" ",G709)+1,9))</f>
        <v>B/O/B</v>
      </c>
      <c r="J709" s="34" t="str">
        <f>TRIM(SUBSTITUTE(G709,I709,""))</f>
        <v>9-Nov</v>
      </c>
      <c r="K709" s="34">
        <f>LEFT(J709,2-ISERROR(1*MID(J709,2,1)))*1</f>
        <v>9</v>
      </c>
      <c r="L709" s="34" t="str">
        <f>IF(LEN(I709)=3,I709,LEFT(I709,1)&amp;MID(I709,3,1)&amp;RIGHT(I709,1))</f>
        <v>BOB</v>
      </c>
      <c r="M709" s="42">
        <f>TIMEVALUE(SUBSTITUTE(SUBSTITUTE(F709,"P"," P"),"A"," A"))</f>
        <v>0.5493055555555556</v>
      </c>
      <c r="N709" s="34">
        <f t="shared" si="41"/>
        <v>12</v>
      </c>
      <c r="O709" s="34" t="str">
        <f t="shared" si="42"/>
        <v>BOB12</v>
      </c>
      <c r="P709" s="44">
        <f>INDEX(Workings!$R$14:$R$853,MATCH(O709,Workings!$U$14:$U$853,0))</f>
        <v>0.54722222222222228</v>
      </c>
      <c r="Q709" s="34">
        <f t="shared" si="43"/>
        <v>3</v>
      </c>
      <c r="S709"/>
    </row>
    <row r="710" spans="1:19" ht="15" x14ac:dyDescent="0.25">
      <c r="A710" s="34" t="s">
        <v>3228</v>
      </c>
      <c r="B710" s="34">
        <f>SEARCH("PM",A710)</f>
        <v>11</v>
      </c>
      <c r="C710" s="34" t="e">
        <f>SEARCH("AM",A710)</f>
        <v>#VALUE!</v>
      </c>
      <c r="D710" s="34">
        <f>IFERROR(B710,C710)</f>
        <v>11</v>
      </c>
      <c r="E710" s="34" t="str">
        <f>IFERROR(MID(A710,D710-5,1)," ")</f>
        <v xml:space="preserve"> </v>
      </c>
      <c r="F710" s="34" t="str">
        <f>MID(A710,IF(E710="1",D710-5,D710-4),IF(E710="1",7,6))</f>
        <v>1:34PM</v>
      </c>
      <c r="G710" s="34" t="str">
        <f>TRIM(SUBSTITUTE(A710,TEXT(M710,"h:mmAM/PM"),""))</f>
        <v>B/O/B 9-Nov</v>
      </c>
      <c r="H710" s="34" t="b">
        <f>OR(LEFT(G710,1)="Y",LEFT(G710,1)="B",LEFT(G710,1)="R")</f>
        <v>1</v>
      </c>
      <c r="I710" s="34" t="str">
        <f>IF(H710,LEFT(G710,FIND(" ",G710)-1),MID(G710,FIND(" ",G710)+1,9))</f>
        <v>B/O/B</v>
      </c>
      <c r="J710" s="34" t="str">
        <f>TRIM(SUBSTITUTE(G710,I710,""))</f>
        <v>9-Nov</v>
      </c>
      <c r="K710" s="34">
        <f>LEFT(J710,2-ISERROR(1*MID(J710,2,1)))*1</f>
        <v>9</v>
      </c>
      <c r="L710" s="34" t="str">
        <f>IF(LEN(I710)=3,I710,LEFT(I710,1)&amp;MID(I710,3,1)&amp;RIGHT(I710,1))</f>
        <v>BOB</v>
      </c>
      <c r="M710" s="42">
        <f>TIMEVALUE(SUBSTITUTE(SUBSTITUTE(F710,"P"," P"),"A"," A"))</f>
        <v>0.56527777777777777</v>
      </c>
      <c r="N710" s="34">
        <f t="shared" si="41"/>
        <v>13</v>
      </c>
      <c r="O710" s="34" t="str">
        <f t="shared" si="42"/>
        <v>BOB13</v>
      </c>
      <c r="P710" s="44">
        <f>INDEX(Workings!$R$14:$R$853,MATCH(O710,Workings!$U$14:$U$853,0))</f>
        <v>0.56805555555555565</v>
      </c>
      <c r="Q710" s="34">
        <f t="shared" si="43"/>
        <v>-4</v>
      </c>
      <c r="S710"/>
    </row>
    <row r="711" spans="1:19" ht="15" x14ac:dyDescent="0.25">
      <c r="A711" s="34" t="s">
        <v>838</v>
      </c>
      <c r="B711" s="34">
        <f>SEARCH("PM",A711)</f>
        <v>17</v>
      </c>
      <c r="C711" s="34" t="e">
        <f>SEARCH("AM",A711)</f>
        <v>#VALUE!</v>
      </c>
      <c r="D711" s="34">
        <f>IFERROR(B711,C711)</f>
        <v>17</v>
      </c>
      <c r="E711" s="34" t="str">
        <f>IFERROR(MID(A711,D711-5,1)," ")</f>
        <v xml:space="preserve"> </v>
      </c>
      <c r="F711" s="34" t="str">
        <f>MID(A711,IF(E711="1",D711-5,D711-4),IF(E711="1",7,6))</f>
        <v>2:10PM</v>
      </c>
      <c r="G711" s="34" t="str">
        <f>TRIM(SUBSTITUTE(A711,TEXT(M711,"h:mmAM/PM"),""))</f>
        <v>B-O-B 9/Nov</v>
      </c>
      <c r="H711" s="34" t="b">
        <f>OR(LEFT(G711,1)="Y",LEFT(G711,1)="B",LEFT(G711,1)="R")</f>
        <v>1</v>
      </c>
      <c r="I711" s="34" t="str">
        <f>IF(H711,LEFT(G711,FIND(" ",G711)-1),MID(G711,FIND(" ",G711)+1,9))</f>
        <v>B-O-B</v>
      </c>
      <c r="J711" s="34" t="str">
        <f>TRIM(SUBSTITUTE(G711,I711,""))</f>
        <v>9/Nov</v>
      </c>
      <c r="K711" s="34">
        <f>LEFT(J711,2-ISERROR(1*MID(J711,2,1)))*1</f>
        <v>9</v>
      </c>
      <c r="L711" s="34" t="str">
        <f>IF(LEN(I711)=3,I711,LEFT(I711,1)&amp;MID(I711,3,1)&amp;RIGHT(I711,1))</f>
        <v>BOB</v>
      </c>
      <c r="M711" s="42">
        <f>TIMEVALUE(SUBSTITUTE(SUBSTITUTE(F711,"P"," P"),"A"," A"))</f>
        <v>0.59027777777777779</v>
      </c>
      <c r="N711" s="34">
        <f t="shared" si="41"/>
        <v>14</v>
      </c>
      <c r="O711" s="34" t="str">
        <f t="shared" si="42"/>
        <v>BOB14</v>
      </c>
      <c r="P711" s="44">
        <f>INDEX(Workings!$R$14:$R$853,MATCH(O711,Workings!$U$14:$U$853,0))</f>
        <v>0.58888888888888902</v>
      </c>
      <c r="Q711" s="34">
        <f t="shared" si="43"/>
        <v>2</v>
      </c>
      <c r="S711"/>
    </row>
    <row r="712" spans="1:19" ht="15" x14ac:dyDescent="0.25">
      <c r="A712" s="34" t="s">
        <v>3236</v>
      </c>
      <c r="B712" s="34">
        <f>SEARCH("PM",A712)</f>
        <v>11</v>
      </c>
      <c r="C712" s="34" t="e">
        <f>SEARCH("AM",A712)</f>
        <v>#VALUE!</v>
      </c>
      <c r="D712" s="34">
        <f>IFERROR(B712,C712)</f>
        <v>11</v>
      </c>
      <c r="E712" s="34" t="str">
        <f>IFERROR(MID(A712,D712-5,1)," ")</f>
        <v xml:space="preserve"> </v>
      </c>
      <c r="F712" s="34" t="str">
        <f>MID(A712,IF(E712="1",D712-5,D712-4),IF(E712="1",7,6))</f>
        <v>2:40PM</v>
      </c>
      <c r="G712" s="34" t="str">
        <f>TRIM(SUBSTITUTE(A712,TEXT(M712,"h:mmAM/PM"),""))</f>
        <v>B-O-B 9/Nov</v>
      </c>
      <c r="H712" s="34" t="b">
        <f>OR(LEFT(G712,1)="Y",LEFT(G712,1)="B",LEFT(G712,1)="R")</f>
        <v>1</v>
      </c>
      <c r="I712" s="34" t="str">
        <f>IF(H712,LEFT(G712,FIND(" ",G712)-1),MID(G712,FIND(" ",G712)+1,9))</f>
        <v>B-O-B</v>
      </c>
      <c r="J712" s="34" t="str">
        <f>TRIM(SUBSTITUTE(G712,I712,""))</f>
        <v>9/Nov</v>
      </c>
      <c r="K712" s="34">
        <f>LEFT(J712,2-ISERROR(1*MID(J712,2,1)))*1</f>
        <v>9</v>
      </c>
      <c r="L712" s="34" t="str">
        <f>IF(LEN(I712)=3,I712,LEFT(I712,1)&amp;MID(I712,3,1)&amp;RIGHT(I712,1))</f>
        <v>BOB</v>
      </c>
      <c r="M712" s="42">
        <f>TIMEVALUE(SUBSTITUTE(SUBSTITUTE(F712,"P"," P"),"A"," A"))</f>
        <v>0.61111111111111105</v>
      </c>
      <c r="N712" s="34">
        <f t="shared" si="41"/>
        <v>15</v>
      </c>
      <c r="O712" s="34" t="str">
        <f t="shared" si="42"/>
        <v>BOB15</v>
      </c>
      <c r="P712" s="44">
        <f>INDEX(Workings!$R$14:$R$853,MATCH(O712,Workings!$U$14:$U$853,0))</f>
        <v>0.60972222222222239</v>
      </c>
      <c r="Q712" s="34">
        <f t="shared" si="43"/>
        <v>2</v>
      </c>
      <c r="S712"/>
    </row>
    <row r="713" spans="1:19" ht="15" x14ac:dyDescent="0.25">
      <c r="A713" s="34" t="s">
        <v>3241</v>
      </c>
      <c r="B713" s="34">
        <f>SEARCH("PM",A713)</f>
        <v>17</v>
      </c>
      <c r="C713" s="34" t="e">
        <f>SEARCH("AM",A713)</f>
        <v>#VALUE!</v>
      </c>
      <c r="D713" s="34">
        <f>IFERROR(B713,C713)</f>
        <v>17</v>
      </c>
      <c r="E713" s="34" t="str">
        <f>IFERROR(MID(A713,D713-5,1)," ")</f>
        <v xml:space="preserve"> </v>
      </c>
      <c r="F713" s="34" t="str">
        <f>MID(A713,IF(E713="1",D713-5,D713-4),IF(E713="1",7,6))</f>
        <v>3:07PM</v>
      </c>
      <c r="G713" s="34" t="str">
        <f>TRIM(SUBSTITUTE(A713,TEXT(M713,"h:mmAM/PM"),""))</f>
        <v>9-Nov B-O-B</v>
      </c>
      <c r="H713" s="34" t="b">
        <f>OR(LEFT(G713,1)="Y",LEFT(G713,1)="B",LEFT(G713,1)="R")</f>
        <v>0</v>
      </c>
      <c r="I713" s="34" t="str">
        <f>IF(H713,LEFT(G713,FIND(" ",G713)-1),MID(G713,FIND(" ",G713)+1,9))</f>
        <v>B-O-B</v>
      </c>
      <c r="J713" s="34" t="str">
        <f>TRIM(SUBSTITUTE(G713,I713,""))</f>
        <v>9-Nov</v>
      </c>
      <c r="K713" s="34">
        <f>LEFT(J713,2-ISERROR(1*MID(J713,2,1)))*1</f>
        <v>9</v>
      </c>
      <c r="L713" s="34" t="str">
        <f>IF(LEN(I713)=3,I713,LEFT(I713,1)&amp;MID(I713,3,1)&amp;RIGHT(I713,1))</f>
        <v>BOB</v>
      </c>
      <c r="M713" s="42">
        <f>TIMEVALUE(SUBSTITUTE(SUBSTITUTE(F713,"P"," P"),"A"," A"))</f>
        <v>0.62986111111111109</v>
      </c>
      <c r="N713" s="34">
        <f t="shared" ref="N713:N776" si="44">1+(L713=L712)*(K713=K712)*N712</f>
        <v>16</v>
      </c>
      <c r="O713" s="34" t="str">
        <f t="shared" ref="O713:O776" si="45">L713&amp;N713</f>
        <v>BOB16</v>
      </c>
      <c r="P713" s="44">
        <f>INDEX(Workings!$R$14:$R$853,MATCH(O713,Workings!$U$14:$U$853,0))</f>
        <v>0.63055555555555576</v>
      </c>
      <c r="Q713" s="34">
        <f t="shared" ref="Q713:Q776" si="46">ROUND((M713-P713)*60*24,5)</f>
        <v>-1</v>
      </c>
      <c r="S713"/>
    </row>
    <row r="714" spans="1:19" ht="15" x14ac:dyDescent="0.25">
      <c r="A714" s="34" t="s">
        <v>3657</v>
      </c>
      <c r="B714" s="34">
        <f>SEARCH("PM",A714)</f>
        <v>11</v>
      </c>
      <c r="C714" s="34" t="e">
        <f>SEARCH("AM",A714)</f>
        <v>#VALUE!</v>
      </c>
      <c r="D714" s="34">
        <f>IFERROR(B714,C714)</f>
        <v>11</v>
      </c>
      <c r="E714" s="34" t="str">
        <f>IFERROR(MID(A714,D714-5,1)," ")</f>
        <v xml:space="preserve"> </v>
      </c>
      <c r="F714" s="34" t="str">
        <f>MID(A714,IF(E714="1",D714-5,D714-4),IF(E714="1",7,6))</f>
        <v>3:44PM</v>
      </c>
      <c r="G714" s="34" t="str">
        <f>TRIM(SUBSTITUTE(A714,TEXT(M714,"h:mmAM/PM"),""))</f>
        <v>9/Nov B/O/B</v>
      </c>
      <c r="H714" s="34" t="b">
        <f>OR(LEFT(G714,1)="Y",LEFT(G714,1)="B",LEFT(G714,1)="R")</f>
        <v>0</v>
      </c>
      <c r="I714" s="34" t="str">
        <f>IF(H714,LEFT(G714,FIND(" ",G714)-1),MID(G714,FIND(" ",G714)+1,9))</f>
        <v>B/O/B</v>
      </c>
      <c r="J714" s="34" t="str">
        <f>TRIM(SUBSTITUTE(G714,I714,""))</f>
        <v>9/Nov</v>
      </c>
      <c r="K714" s="34">
        <f>LEFT(J714,2-ISERROR(1*MID(J714,2,1)))*1</f>
        <v>9</v>
      </c>
      <c r="L714" s="34" t="str">
        <f>IF(LEN(I714)=3,I714,LEFT(I714,1)&amp;MID(I714,3,1)&amp;RIGHT(I714,1))</f>
        <v>BOB</v>
      </c>
      <c r="M714" s="42">
        <f>TIMEVALUE(SUBSTITUTE(SUBSTITUTE(F714,"P"," P"),"A"," A"))</f>
        <v>0.65555555555555556</v>
      </c>
      <c r="N714" s="34">
        <f t="shared" si="44"/>
        <v>17</v>
      </c>
      <c r="O714" s="34" t="str">
        <f t="shared" si="45"/>
        <v>BOB17</v>
      </c>
      <c r="P714" s="44">
        <f>INDEX(Workings!$R$14:$R$853,MATCH(O714,Workings!$U$14:$U$853,0))</f>
        <v>0.65138888888888913</v>
      </c>
      <c r="Q714" s="34">
        <f t="shared" si="46"/>
        <v>6</v>
      </c>
      <c r="S714"/>
    </row>
    <row r="715" spans="1:19" ht="15" x14ac:dyDescent="0.25">
      <c r="A715" s="34" t="s">
        <v>316</v>
      </c>
      <c r="B715" s="34">
        <f>SEARCH("PM",A715)</f>
        <v>5</v>
      </c>
      <c r="C715" s="34" t="e">
        <f>SEARCH("AM",A715)</f>
        <v>#VALUE!</v>
      </c>
      <c r="D715" s="34">
        <f>IFERROR(B715,C715)</f>
        <v>5</v>
      </c>
      <c r="E715" s="34" t="str">
        <f>IFERROR(MID(A715,D715-5,1)," ")</f>
        <v xml:space="preserve"> </v>
      </c>
      <c r="F715" s="34" t="str">
        <f>MID(A715,IF(E715="1",D715-5,D715-4),IF(E715="1",7,6))</f>
        <v>4:12PM</v>
      </c>
      <c r="G715" s="34" t="str">
        <f>TRIM(SUBSTITUTE(A715,TEXT(M715,"h:mmAM/PM"),""))</f>
        <v>9-Nov BOB</v>
      </c>
      <c r="H715" s="34" t="b">
        <f>OR(LEFT(G715,1)="Y",LEFT(G715,1)="B",LEFT(G715,1)="R")</f>
        <v>0</v>
      </c>
      <c r="I715" s="34" t="str">
        <f>IF(H715,LEFT(G715,FIND(" ",G715)-1),MID(G715,FIND(" ",G715)+1,9))</f>
        <v>BOB</v>
      </c>
      <c r="J715" s="34" t="str">
        <f>TRIM(SUBSTITUTE(G715,I715,""))</f>
        <v>9-Nov</v>
      </c>
      <c r="K715" s="34">
        <f>LEFT(J715,2-ISERROR(1*MID(J715,2,1)))*1</f>
        <v>9</v>
      </c>
      <c r="L715" s="34" t="str">
        <f>IF(LEN(I715)=3,I715,LEFT(I715,1)&amp;MID(I715,3,1)&amp;RIGHT(I715,1))</f>
        <v>BOB</v>
      </c>
      <c r="M715" s="42">
        <f>TIMEVALUE(SUBSTITUTE(SUBSTITUTE(F715,"P"," P"),"A"," A"))</f>
        <v>0.67499999999999993</v>
      </c>
      <c r="N715" s="34">
        <f t="shared" si="44"/>
        <v>18</v>
      </c>
      <c r="O715" s="34" t="str">
        <f t="shared" si="45"/>
        <v>BOB18</v>
      </c>
      <c r="P715" s="44">
        <f>INDEX(Workings!$R$14:$R$853,MATCH(O715,Workings!$U$14:$U$853,0))</f>
        <v>0.6722222222222225</v>
      </c>
      <c r="Q715" s="34">
        <f t="shared" si="46"/>
        <v>4</v>
      </c>
      <c r="S715"/>
    </row>
    <row r="716" spans="1:19" ht="15" x14ac:dyDescent="0.25">
      <c r="A716" s="34" t="s">
        <v>2943</v>
      </c>
      <c r="B716" s="34">
        <f>SEARCH("PM",A716)</f>
        <v>11</v>
      </c>
      <c r="C716" s="34" t="e">
        <f>SEARCH("AM",A716)</f>
        <v>#VALUE!</v>
      </c>
      <c r="D716" s="34">
        <f>IFERROR(B716,C716)</f>
        <v>11</v>
      </c>
      <c r="E716" s="34" t="str">
        <f>IFERROR(MID(A716,D716-5,1)," ")</f>
        <v xml:space="preserve"> </v>
      </c>
      <c r="F716" s="34" t="str">
        <f>MID(A716,IF(E716="1",D716-5,D716-4),IF(E716="1",7,6))</f>
        <v>4:40PM</v>
      </c>
      <c r="G716" s="34" t="str">
        <f>TRIM(SUBSTITUTE(A716,TEXT(M716,"h:mmAM/PM"),""))</f>
        <v>B:O:B 9/Nov</v>
      </c>
      <c r="H716" s="34" t="b">
        <f>OR(LEFT(G716,1)="Y",LEFT(G716,1)="B",LEFT(G716,1)="R")</f>
        <v>1</v>
      </c>
      <c r="I716" s="34" t="str">
        <f>IF(H716,LEFT(G716,FIND(" ",G716)-1),MID(G716,FIND(" ",G716)+1,9))</f>
        <v>B:O:B</v>
      </c>
      <c r="J716" s="34" t="str">
        <f>TRIM(SUBSTITUTE(G716,I716,""))</f>
        <v>9/Nov</v>
      </c>
      <c r="K716" s="34">
        <f>LEFT(J716,2-ISERROR(1*MID(J716,2,1)))*1</f>
        <v>9</v>
      </c>
      <c r="L716" s="34" t="str">
        <f>IF(LEN(I716)=3,I716,LEFT(I716,1)&amp;MID(I716,3,1)&amp;RIGHT(I716,1))</f>
        <v>BOB</v>
      </c>
      <c r="M716" s="42">
        <f>TIMEVALUE(SUBSTITUTE(SUBSTITUTE(F716,"P"," P"),"A"," A"))</f>
        <v>0.69444444444444453</v>
      </c>
      <c r="N716" s="34">
        <f t="shared" si="44"/>
        <v>19</v>
      </c>
      <c r="O716" s="34" t="str">
        <f t="shared" si="45"/>
        <v>BOB19</v>
      </c>
      <c r="P716" s="44">
        <f>INDEX(Workings!$R$14:$R$853,MATCH(O716,Workings!$U$14:$U$853,0))</f>
        <v>0.69305555555555587</v>
      </c>
      <c r="Q716" s="34">
        <f t="shared" si="46"/>
        <v>2</v>
      </c>
      <c r="S716"/>
    </row>
    <row r="717" spans="1:19" ht="15" x14ac:dyDescent="0.25">
      <c r="A717" s="34" t="s">
        <v>1675</v>
      </c>
      <c r="B717" s="34">
        <f>SEARCH("PM",A717)</f>
        <v>5</v>
      </c>
      <c r="C717" s="34" t="e">
        <f>SEARCH("AM",A717)</f>
        <v>#VALUE!</v>
      </c>
      <c r="D717" s="34">
        <f>IFERROR(B717,C717)</f>
        <v>5</v>
      </c>
      <c r="E717" s="34" t="str">
        <f>IFERROR(MID(A717,D717-5,1)," ")</f>
        <v xml:space="preserve"> </v>
      </c>
      <c r="F717" s="34" t="str">
        <f>MID(A717,IF(E717="1",D717-5,D717-4),IF(E717="1",7,6))</f>
        <v>5:08PM</v>
      </c>
      <c r="G717" s="34" t="str">
        <f>TRIM(SUBSTITUTE(A717,TEXT(M717,"h:mmAM/PM"),""))</f>
        <v>9/Nov B:O:B</v>
      </c>
      <c r="H717" s="34" t="b">
        <f>OR(LEFT(G717,1)="Y",LEFT(G717,1)="B",LEFT(G717,1)="R")</f>
        <v>0</v>
      </c>
      <c r="I717" s="34" t="str">
        <f>IF(H717,LEFT(G717,FIND(" ",G717)-1),MID(G717,FIND(" ",G717)+1,9))</f>
        <v>B:O:B</v>
      </c>
      <c r="J717" s="34" t="str">
        <f>TRIM(SUBSTITUTE(G717,I717,""))</f>
        <v>9/Nov</v>
      </c>
      <c r="K717" s="34">
        <f>LEFT(J717,2-ISERROR(1*MID(J717,2,1)))*1</f>
        <v>9</v>
      </c>
      <c r="L717" s="34" t="str">
        <f>IF(LEN(I717)=3,I717,LEFT(I717,1)&amp;MID(I717,3,1)&amp;RIGHT(I717,1))</f>
        <v>BOB</v>
      </c>
      <c r="M717" s="42">
        <f>TIMEVALUE(SUBSTITUTE(SUBSTITUTE(F717,"P"," P"),"A"," A"))</f>
        <v>0.71388888888888891</v>
      </c>
      <c r="N717" s="34">
        <f t="shared" si="44"/>
        <v>20</v>
      </c>
      <c r="O717" s="34" t="str">
        <f t="shared" si="45"/>
        <v>BOB20</v>
      </c>
      <c r="P717" s="44">
        <f>INDEX(Workings!$R$14:$R$853,MATCH(O717,Workings!$U$14:$U$853,0))</f>
        <v>0.71388888888888924</v>
      </c>
      <c r="Q717" s="34">
        <f t="shared" si="46"/>
        <v>0</v>
      </c>
      <c r="S717"/>
    </row>
    <row r="718" spans="1:19" ht="15" x14ac:dyDescent="0.25">
      <c r="A718" s="34" t="s">
        <v>3225</v>
      </c>
      <c r="B718" s="34">
        <f>SEARCH("PM",A718)</f>
        <v>11</v>
      </c>
      <c r="C718" s="34" t="e">
        <f>SEARCH("AM",A718)</f>
        <v>#VALUE!</v>
      </c>
      <c r="D718" s="34">
        <f>IFERROR(B718,C718)</f>
        <v>11</v>
      </c>
      <c r="E718" s="34" t="str">
        <f>IFERROR(MID(A718,D718-5,1)," ")</f>
        <v xml:space="preserve"> </v>
      </c>
      <c r="F718" s="34" t="str">
        <f>MID(A718,IF(E718="1",D718-5,D718-4),IF(E718="1",7,6))</f>
        <v>5:30PM</v>
      </c>
      <c r="G718" s="34" t="str">
        <f>TRIM(SUBSTITUTE(A718,TEXT(M718,"h:mmAM/PM"),""))</f>
        <v>B:O:B 9-Nov</v>
      </c>
      <c r="H718" s="34" t="b">
        <f>OR(LEFT(G718,1)="Y",LEFT(G718,1)="B",LEFT(G718,1)="R")</f>
        <v>1</v>
      </c>
      <c r="I718" s="34" t="str">
        <f>IF(H718,LEFT(G718,FIND(" ",G718)-1),MID(G718,FIND(" ",G718)+1,9))</f>
        <v>B:O:B</v>
      </c>
      <c r="J718" s="34" t="str">
        <f>TRIM(SUBSTITUTE(G718,I718,""))</f>
        <v>9-Nov</v>
      </c>
      <c r="K718" s="34">
        <f>LEFT(J718,2-ISERROR(1*MID(J718,2,1)))*1</f>
        <v>9</v>
      </c>
      <c r="L718" s="34" t="str">
        <f>IF(LEN(I718)=3,I718,LEFT(I718,1)&amp;MID(I718,3,1)&amp;RIGHT(I718,1))</f>
        <v>BOB</v>
      </c>
      <c r="M718" s="42">
        <f>TIMEVALUE(SUBSTITUTE(SUBSTITUTE(F718,"P"," P"),"A"," A"))</f>
        <v>0.72916666666666663</v>
      </c>
      <c r="N718" s="34">
        <f t="shared" si="44"/>
        <v>21</v>
      </c>
      <c r="O718" s="34" t="str">
        <f t="shared" si="45"/>
        <v>BOB21</v>
      </c>
      <c r="P718" s="44">
        <f>INDEX(Workings!$R$14:$R$853,MATCH(O718,Workings!$U$14:$U$853,0))</f>
        <v>0.72777777777777808</v>
      </c>
      <c r="Q718" s="34">
        <f t="shared" si="46"/>
        <v>2</v>
      </c>
      <c r="S718"/>
    </row>
    <row r="719" spans="1:19" ht="15" x14ac:dyDescent="0.25">
      <c r="A719" s="34" t="s">
        <v>1668</v>
      </c>
      <c r="B719" s="34">
        <f>SEARCH("PM",A719)</f>
        <v>15</v>
      </c>
      <c r="C719" s="34" t="e">
        <f>SEARCH("AM",A719)</f>
        <v>#VALUE!</v>
      </c>
      <c r="D719" s="34">
        <f>IFERROR(B719,C719)</f>
        <v>15</v>
      </c>
      <c r="E719" s="34" t="str">
        <f>IFERROR(MID(A719,D719-5,1)," ")</f>
        <v xml:space="preserve"> </v>
      </c>
      <c r="F719" s="34" t="str">
        <f>MID(A719,IF(E719="1",D719-5,D719-4),IF(E719="1",7,6))</f>
        <v>5:45PM</v>
      </c>
      <c r="G719" s="34" t="str">
        <f>TRIM(SUBSTITUTE(A719,TEXT(M719,"h:mmAM/PM"),""))</f>
        <v>BOB 9-Nov</v>
      </c>
      <c r="H719" s="34" t="b">
        <f>OR(LEFT(G719,1)="Y",LEFT(G719,1)="B",LEFT(G719,1)="R")</f>
        <v>1</v>
      </c>
      <c r="I719" s="34" t="str">
        <f>IF(H719,LEFT(G719,FIND(" ",G719)-1),MID(G719,FIND(" ",G719)+1,9))</f>
        <v>BOB</v>
      </c>
      <c r="J719" s="34" t="str">
        <f>TRIM(SUBSTITUTE(G719,I719,""))</f>
        <v>9-Nov</v>
      </c>
      <c r="K719" s="34">
        <f>LEFT(J719,2-ISERROR(1*MID(J719,2,1)))*1</f>
        <v>9</v>
      </c>
      <c r="L719" s="34" t="str">
        <f>IF(LEN(I719)=3,I719,LEFT(I719,1)&amp;MID(I719,3,1)&amp;RIGHT(I719,1))</f>
        <v>BOB</v>
      </c>
      <c r="M719" s="42">
        <f>TIMEVALUE(SUBSTITUTE(SUBSTITUTE(F719,"P"," P"),"A"," A"))</f>
        <v>0.73958333333333337</v>
      </c>
      <c r="N719" s="34">
        <f t="shared" si="44"/>
        <v>22</v>
      </c>
      <c r="O719" s="34" t="str">
        <f t="shared" si="45"/>
        <v>BOB22</v>
      </c>
      <c r="P719" s="44">
        <f>INDEX(Workings!$R$14:$R$853,MATCH(O719,Workings!$U$14:$U$853,0))</f>
        <v>0.74166666666666692</v>
      </c>
      <c r="Q719" s="34">
        <f t="shared" si="46"/>
        <v>-3</v>
      </c>
      <c r="S719"/>
    </row>
    <row r="720" spans="1:19" ht="15" x14ac:dyDescent="0.25">
      <c r="A720" s="34" t="s">
        <v>338</v>
      </c>
      <c r="B720" s="34">
        <f>SEARCH("PM",A720)</f>
        <v>11</v>
      </c>
      <c r="C720" s="34" t="e">
        <f>SEARCH("AM",A720)</f>
        <v>#VALUE!</v>
      </c>
      <c r="D720" s="34">
        <f>IFERROR(B720,C720)</f>
        <v>11</v>
      </c>
      <c r="E720" s="34" t="str">
        <f>IFERROR(MID(A720,D720-5,1)," ")</f>
        <v xml:space="preserve"> </v>
      </c>
      <c r="F720" s="34" t="str">
        <f>MID(A720,IF(E720="1",D720-5,D720-4),IF(E720="1",7,6))</f>
        <v>6:10PM</v>
      </c>
      <c r="G720" s="34" t="str">
        <f>TRIM(SUBSTITUTE(A720,TEXT(M720,"h:mmAM/PM"),""))</f>
        <v>9/Nov B/O/B</v>
      </c>
      <c r="H720" s="34" t="b">
        <f>OR(LEFT(G720,1)="Y",LEFT(G720,1)="B",LEFT(G720,1)="R")</f>
        <v>0</v>
      </c>
      <c r="I720" s="34" t="str">
        <f>IF(H720,LEFT(G720,FIND(" ",G720)-1),MID(G720,FIND(" ",G720)+1,9))</f>
        <v>B/O/B</v>
      </c>
      <c r="J720" s="34" t="str">
        <f>TRIM(SUBSTITUTE(G720,I720,""))</f>
        <v>9/Nov</v>
      </c>
      <c r="K720" s="34">
        <f>LEFT(J720,2-ISERROR(1*MID(J720,2,1)))*1</f>
        <v>9</v>
      </c>
      <c r="L720" s="34" t="str">
        <f>IF(LEN(I720)=3,I720,LEFT(I720,1)&amp;MID(I720,3,1)&amp;RIGHT(I720,1))</f>
        <v>BOB</v>
      </c>
      <c r="M720" s="42">
        <f>TIMEVALUE(SUBSTITUTE(SUBSTITUTE(F720,"P"," P"),"A"," A"))</f>
        <v>0.75694444444444453</v>
      </c>
      <c r="N720" s="34">
        <f t="shared" si="44"/>
        <v>23</v>
      </c>
      <c r="O720" s="34" t="str">
        <f t="shared" si="45"/>
        <v>BOB23</v>
      </c>
      <c r="P720" s="44">
        <f>INDEX(Workings!$R$14:$R$853,MATCH(O720,Workings!$U$14:$U$853,0))</f>
        <v>0.75555555555555576</v>
      </c>
      <c r="Q720" s="34">
        <f t="shared" si="46"/>
        <v>2</v>
      </c>
      <c r="S720"/>
    </row>
    <row r="721" spans="1:19" ht="15" x14ac:dyDescent="0.25">
      <c r="A721" s="34" t="s">
        <v>1953</v>
      </c>
      <c r="B721" s="34">
        <f>SEARCH("PM",A721)</f>
        <v>11</v>
      </c>
      <c r="C721" s="34" t="e">
        <f>SEARCH("AM",A721)</f>
        <v>#VALUE!</v>
      </c>
      <c r="D721" s="34">
        <f>IFERROR(B721,C721)</f>
        <v>11</v>
      </c>
      <c r="E721" s="34" t="str">
        <f>IFERROR(MID(A721,D721-5,1)," ")</f>
        <v xml:space="preserve"> </v>
      </c>
      <c r="F721" s="34" t="str">
        <f>MID(A721,IF(E721="1",D721-5,D721-4),IF(E721="1",7,6))</f>
        <v>6:21PM</v>
      </c>
      <c r="G721" s="34" t="str">
        <f>TRIM(SUBSTITUTE(A721,TEXT(M721,"h:mmAM/PM"),""))</f>
        <v>B/O/B 9-Nov</v>
      </c>
      <c r="H721" s="34" t="b">
        <f>OR(LEFT(G721,1)="Y",LEFT(G721,1)="B",LEFT(G721,1)="R")</f>
        <v>1</v>
      </c>
      <c r="I721" s="34" t="str">
        <f>IF(H721,LEFT(G721,FIND(" ",G721)-1),MID(G721,FIND(" ",G721)+1,9))</f>
        <v>B/O/B</v>
      </c>
      <c r="J721" s="34" t="str">
        <f>TRIM(SUBSTITUTE(G721,I721,""))</f>
        <v>9-Nov</v>
      </c>
      <c r="K721" s="34">
        <f>LEFT(J721,2-ISERROR(1*MID(J721,2,1)))*1</f>
        <v>9</v>
      </c>
      <c r="L721" s="34" t="str">
        <f>IF(LEN(I721)=3,I721,LEFT(I721,1)&amp;MID(I721,3,1)&amp;RIGHT(I721,1))</f>
        <v>BOB</v>
      </c>
      <c r="M721" s="42">
        <f>TIMEVALUE(SUBSTITUTE(SUBSTITUTE(F721,"P"," P"),"A"," A"))</f>
        <v>0.76458333333333339</v>
      </c>
      <c r="N721" s="34">
        <f t="shared" si="44"/>
        <v>24</v>
      </c>
      <c r="O721" s="34" t="str">
        <f t="shared" si="45"/>
        <v>BOB24</v>
      </c>
      <c r="P721" s="44">
        <f>INDEX(Workings!$R$14:$R$853,MATCH(O721,Workings!$U$14:$U$853,0))</f>
        <v>0.7694444444444446</v>
      </c>
      <c r="Q721" s="34">
        <f t="shared" si="46"/>
        <v>-7</v>
      </c>
      <c r="S721"/>
    </row>
    <row r="722" spans="1:19" ht="15" x14ac:dyDescent="0.25">
      <c r="A722" s="34" t="s">
        <v>2433</v>
      </c>
      <c r="B722" s="34">
        <f>SEARCH("PM",A722)</f>
        <v>17</v>
      </c>
      <c r="C722" s="34" t="e">
        <f>SEARCH("AM",A722)</f>
        <v>#VALUE!</v>
      </c>
      <c r="D722" s="34">
        <f>IFERROR(B722,C722)</f>
        <v>17</v>
      </c>
      <c r="E722" s="34" t="str">
        <f>IFERROR(MID(A722,D722-5,1)," ")</f>
        <v xml:space="preserve"> </v>
      </c>
      <c r="F722" s="34" t="str">
        <f>MID(A722,IF(E722="1",D722-5,D722-4),IF(E722="1",7,6))</f>
        <v>6:50PM</v>
      </c>
      <c r="G722" s="34" t="str">
        <f>TRIM(SUBSTITUTE(A722,TEXT(M722,"h:mmAM/PM"),""))</f>
        <v>B:O:B 9-Nov</v>
      </c>
      <c r="H722" s="34" t="b">
        <f>OR(LEFT(G722,1)="Y",LEFT(G722,1)="B",LEFT(G722,1)="R")</f>
        <v>1</v>
      </c>
      <c r="I722" s="34" t="str">
        <f>IF(H722,LEFT(G722,FIND(" ",G722)-1),MID(G722,FIND(" ",G722)+1,9))</f>
        <v>B:O:B</v>
      </c>
      <c r="J722" s="34" t="str">
        <f>TRIM(SUBSTITUTE(G722,I722,""))</f>
        <v>9-Nov</v>
      </c>
      <c r="K722" s="34">
        <f>LEFT(J722,2-ISERROR(1*MID(J722,2,1)))*1</f>
        <v>9</v>
      </c>
      <c r="L722" s="34" t="str">
        <f>IF(LEN(I722)=3,I722,LEFT(I722,1)&amp;MID(I722,3,1)&amp;RIGHT(I722,1))</f>
        <v>BOB</v>
      </c>
      <c r="M722" s="42">
        <f>TIMEVALUE(SUBSTITUTE(SUBSTITUTE(F722,"P"," P"),"A"," A"))</f>
        <v>0.78472222222222221</v>
      </c>
      <c r="N722" s="34">
        <f t="shared" si="44"/>
        <v>25</v>
      </c>
      <c r="O722" s="34" t="str">
        <f t="shared" si="45"/>
        <v>BOB25</v>
      </c>
      <c r="P722" s="44">
        <f>INDEX(Workings!$R$14:$R$853,MATCH(O722,Workings!$U$14:$U$853,0))</f>
        <v>0.78333333333333344</v>
      </c>
      <c r="Q722" s="34">
        <f t="shared" si="46"/>
        <v>2</v>
      </c>
      <c r="S722"/>
    </row>
    <row r="723" spans="1:19" ht="15" x14ac:dyDescent="0.25">
      <c r="A723" s="34" t="s">
        <v>359</v>
      </c>
      <c r="B723" s="34">
        <f>SEARCH("PM",A723)</f>
        <v>11</v>
      </c>
      <c r="C723" s="34" t="e">
        <f>SEARCH("AM",A723)</f>
        <v>#VALUE!</v>
      </c>
      <c r="D723" s="34">
        <f>IFERROR(B723,C723)</f>
        <v>11</v>
      </c>
      <c r="E723" s="34" t="str">
        <f>IFERROR(MID(A723,D723-5,1)," ")</f>
        <v xml:space="preserve"> </v>
      </c>
      <c r="F723" s="34" t="str">
        <f>MID(A723,IF(E723="1",D723-5,D723-4),IF(E723="1",7,6))</f>
        <v>7:08PM</v>
      </c>
      <c r="G723" s="34" t="str">
        <f>TRIM(SUBSTITUTE(A723,TEXT(M723,"h:mmAM/PM"),""))</f>
        <v>B/O/B 9/Nov</v>
      </c>
      <c r="H723" s="34" t="b">
        <f>OR(LEFT(G723,1)="Y",LEFT(G723,1)="B",LEFT(G723,1)="R")</f>
        <v>1</v>
      </c>
      <c r="I723" s="34" t="str">
        <f>IF(H723,LEFT(G723,FIND(" ",G723)-1),MID(G723,FIND(" ",G723)+1,9))</f>
        <v>B/O/B</v>
      </c>
      <c r="J723" s="34" t="str">
        <f>TRIM(SUBSTITUTE(G723,I723,""))</f>
        <v>9/Nov</v>
      </c>
      <c r="K723" s="34">
        <f>LEFT(J723,2-ISERROR(1*MID(J723,2,1)))*1</f>
        <v>9</v>
      </c>
      <c r="L723" s="34" t="str">
        <f>IF(LEN(I723)=3,I723,LEFT(I723,1)&amp;MID(I723,3,1)&amp;RIGHT(I723,1))</f>
        <v>BOB</v>
      </c>
      <c r="M723" s="42">
        <f>TIMEVALUE(SUBSTITUTE(SUBSTITUTE(F723,"P"," P"),"A"," A"))</f>
        <v>0.79722222222222217</v>
      </c>
      <c r="N723" s="34">
        <f t="shared" si="44"/>
        <v>26</v>
      </c>
      <c r="O723" s="34" t="str">
        <f t="shared" si="45"/>
        <v>BOB26</v>
      </c>
      <c r="P723" s="44">
        <f>INDEX(Workings!$R$14:$R$853,MATCH(O723,Workings!$U$14:$U$853,0))</f>
        <v>0.79722222222222228</v>
      </c>
      <c r="Q723" s="34">
        <f t="shared" si="46"/>
        <v>0</v>
      </c>
      <c r="S723"/>
    </row>
    <row r="724" spans="1:19" ht="15" x14ac:dyDescent="0.25">
      <c r="A724" s="34" t="s">
        <v>1734</v>
      </c>
      <c r="B724" s="34">
        <f>SEARCH("PM",A724)</f>
        <v>11</v>
      </c>
      <c r="C724" s="34" t="e">
        <f>SEARCH("AM",A724)</f>
        <v>#VALUE!</v>
      </c>
      <c r="D724" s="34">
        <f>IFERROR(B724,C724)</f>
        <v>11</v>
      </c>
      <c r="E724" s="34" t="str">
        <f>IFERROR(MID(A724,D724-5,1)," ")</f>
        <v xml:space="preserve"> </v>
      </c>
      <c r="F724" s="34" t="str">
        <f>MID(A724,IF(E724="1",D724-5,D724-4),IF(E724="1",7,6))</f>
        <v>8:13PM</v>
      </c>
      <c r="G724" s="34" t="str">
        <f>TRIM(SUBSTITUTE(A724,TEXT(M724,"h:mmAM/PM"),""))</f>
        <v>9-Nov B:O:B</v>
      </c>
      <c r="H724" s="34" t="b">
        <f>OR(LEFT(G724,1)="Y",LEFT(G724,1)="B",LEFT(G724,1)="R")</f>
        <v>0</v>
      </c>
      <c r="I724" s="34" t="str">
        <f>IF(H724,LEFT(G724,FIND(" ",G724)-1),MID(G724,FIND(" ",G724)+1,9))</f>
        <v>B:O:B</v>
      </c>
      <c r="J724" s="34" t="str">
        <f>TRIM(SUBSTITUTE(G724,I724,""))</f>
        <v>9-Nov</v>
      </c>
      <c r="K724" s="34">
        <f>LEFT(J724,2-ISERROR(1*MID(J724,2,1)))*1</f>
        <v>9</v>
      </c>
      <c r="L724" s="34" t="str">
        <f>IF(LEN(I724)=3,I724,LEFT(I724,1)&amp;MID(I724,3,1)&amp;RIGHT(I724,1))</f>
        <v>BOB</v>
      </c>
      <c r="M724" s="42">
        <f>TIMEVALUE(SUBSTITUTE(SUBSTITUTE(F724,"P"," P"),"A"," A"))</f>
        <v>0.84236111111111101</v>
      </c>
      <c r="N724" s="34">
        <f t="shared" si="44"/>
        <v>27</v>
      </c>
      <c r="O724" s="34" t="str">
        <f t="shared" si="45"/>
        <v>BOB27</v>
      </c>
      <c r="P724" s="44">
        <f>INDEX(Workings!$R$14:$R$853,MATCH(O724,Workings!$U$14:$U$853,0))</f>
        <v>0.83888888888888891</v>
      </c>
      <c r="Q724" s="34">
        <f t="shared" si="46"/>
        <v>5</v>
      </c>
      <c r="S724"/>
    </row>
    <row r="725" spans="1:19" ht="15" x14ac:dyDescent="0.25">
      <c r="A725" s="34" t="s">
        <v>985</v>
      </c>
      <c r="B725" s="34">
        <f>SEARCH("PM",A725)</f>
        <v>5</v>
      </c>
      <c r="C725" s="34" t="e">
        <f>SEARCH("AM",A725)</f>
        <v>#VALUE!</v>
      </c>
      <c r="D725" s="34">
        <f>IFERROR(B725,C725)</f>
        <v>5</v>
      </c>
      <c r="E725" s="34" t="str">
        <f>IFERROR(MID(A725,D725-5,1)," ")</f>
        <v xml:space="preserve"> </v>
      </c>
      <c r="F725" s="34" t="str">
        <f>MID(A725,IF(E725="1",D725-5,D725-4),IF(E725="1",7,6))</f>
        <v>9:10PM</v>
      </c>
      <c r="G725" s="34" t="str">
        <f>TRIM(SUBSTITUTE(A725,TEXT(M725,"h:mmAM/PM"),""))</f>
        <v>B:O:B 9/Nov</v>
      </c>
      <c r="H725" s="34" t="b">
        <f>OR(LEFT(G725,1)="Y",LEFT(G725,1)="B",LEFT(G725,1)="R")</f>
        <v>1</v>
      </c>
      <c r="I725" s="34" t="str">
        <f>IF(H725,LEFT(G725,FIND(" ",G725)-1),MID(G725,FIND(" ",G725)+1,9))</f>
        <v>B:O:B</v>
      </c>
      <c r="J725" s="34" t="str">
        <f>TRIM(SUBSTITUTE(G725,I725,""))</f>
        <v>9/Nov</v>
      </c>
      <c r="K725" s="34">
        <f>LEFT(J725,2-ISERROR(1*MID(J725,2,1)))*1</f>
        <v>9</v>
      </c>
      <c r="L725" s="34" t="str">
        <f>IF(LEN(I725)=3,I725,LEFT(I725,1)&amp;MID(I725,3,1)&amp;RIGHT(I725,1))</f>
        <v>BOB</v>
      </c>
      <c r="M725" s="42">
        <f>TIMEVALUE(SUBSTITUTE(SUBSTITUTE(F725,"P"," P"),"A"," A"))</f>
        <v>0.88194444444444453</v>
      </c>
      <c r="N725" s="34">
        <f t="shared" si="44"/>
        <v>28</v>
      </c>
      <c r="O725" s="34" t="str">
        <f t="shared" si="45"/>
        <v>BOB28</v>
      </c>
      <c r="P725" s="44">
        <f>INDEX(Workings!$R$14:$R$853,MATCH(O725,Workings!$U$14:$U$853,0))</f>
        <v>0.88055555555555554</v>
      </c>
      <c r="Q725" s="34">
        <f t="shared" si="46"/>
        <v>2</v>
      </c>
      <c r="S725"/>
    </row>
    <row r="726" spans="1:19" ht="15" x14ac:dyDescent="0.25">
      <c r="A726" s="34" t="s">
        <v>2847</v>
      </c>
      <c r="B726" s="34">
        <f>SEARCH("PM",A726)</f>
        <v>12</v>
      </c>
      <c r="C726" s="34" t="e">
        <f>SEARCH("AM",A726)</f>
        <v>#VALUE!</v>
      </c>
      <c r="D726" s="34">
        <f>IFERROR(B726,C726)</f>
        <v>12</v>
      </c>
      <c r="E726" s="34" t="str">
        <f>IFERROR(MID(A726,D726-5,1)," ")</f>
        <v>1</v>
      </c>
      <c r="F726" s="34" t="str">
        <f>MID(A726,IF(E726="1",D726-5,D726-4),IF(E726="1",7,6))</f>
        <v>10:07PM</v>
      </c>
      <c r="G726" s="34" t="str">
        <f>TRIM(SUBSTITUTE(A726,TEXT(M726,"h:mmAM/PM"),""))</f>
        <v>9-Nov B/O/B</v>
      </c>
      <c r="H726" s="34" t="b">
        <f>OR(LEFT(G726,1)="Y",LEFT(G726,1)="B",LEFT(G726,1)="R")</f>
        <v>0</v>
      </c>
      <c r="I726" s="34" t="str">
        <f>IF(H726,LEFT(G726,FIND(" ",G726)-1),MID(G726,FIND(" ",G726)+1,9))</f>
        <v>B/O/B</v>
      </c>
      <c r="J726" s="34" t="str">
        <f>TRIM(SUBSTITUTE(G726,I726,""))</f>
        <v>9-Nov</v>
      </c>
      <c r="K726" s="34">
        <f>LEFT(J726,2-ISERROR(1*MID(J726,2,1)))*1</f>
        <v>9</v>
      </c>
      <c r="L726" s="34" t="str">
        <f>IF(LEN(I726)=3,I726,LEFT(I726,1)&amp;MID(I726,3,1)&amp;RIGHT(I726,1))</f>
        <v>BOB</v>
      </c>
      <c r="M726" s="42">
        <f>TIMEVALUE(SUBSTITUTE(SUBSTITUTE(F726,"P"," P"),"A"," A"))</f>
        <v>0.92152777777777783</v>
      </c>
      <c r="N726" s="34">
        <f t="shared" si="44"/>
        <v>29</v>
      </c>
      <c r="O726" s="34" t="str">
        <f t="shared" si="45"/>
        <v>BOB29</v>
      </c>
      <c r="P726" s="44">
        <f>INDEX(Workings!$R$14:$R$853,MATCH(O726,Workings!$U$14:$U$853,0))</f>
        <v>0.92222222222222217</v>
      </c>
      <c r="Q726" s="34">
        <f t="shared" si="46"/>
        <v>-1</v>
      </c>
      <c r="S726"/>
    </row>
    <row r="727" spans="1:19" ht="15" x14ac:dyDescent="0.25">
      <c r="A727" s="34" t="s">
        <v>3854</v>
      </c>
      <c r="B727" s="34">
        <f>SEARCH("PM",A727)</f>
        <v>6</v>
      </c>
      <c r="C727" s="34" t="e">
        <f>SEARCH("AM",A727)</f>
        <v>#VALUE!</v>
      </c>
      <c r="D727" s="34">
        <f>IFERROR(B727,C727)</f>
        <v>6</v>
      </c>
      <c r="E727" s="34" t="str">
        <f>IFERROR(MID(A727,D727-5,1)," ")</f>
        <v>1</v>
      </c>
      <c r="F727" s="34" t="str">
        <f>MID(A727,IF(E727="1",D727-5,D727-4),IF(E727="1",7,6))</f>
        <v>11:06PM</v>
      </c>
      <c r="G727" s="34" t="str">
        <f>TRIM(SUBSTITUTE(A727,TEXT(M727,"h:mmAM/PM"),""))</f>
        <v>B:O:B 9/Nov</v>
      </c>
      <c r="H727" s="34" t="b">
        <f>OR(LEFT(G727,1)="Y",LEFT(G727,1)="B",LEFT(G727,1)="R")</f>
        <v>1</v>
      </c>
      <c r="I727" s="34" t="str">
        <f>IF(H727,LEFT(G727,FIND(" ",G727)-1),MID(G727,FIND(" ",G727)+1,9))</f>
        <v>B:O:B</v>
      </c>
      <c r="J727" s="34" t="str">
        <f>TRIM(SUBSTITUTE(G727,I727,""))</f>
        <v>9/Nov</v>
      </c>
      <c r="K727" s="34">
        <f>LEFT(J727,2-ISERROR(1*MID(J727,2,1)))*1</f>
        <v>9</v>
      </c>
      <c r="L727" s="34" t="str">
        <f>IF(LEN(I727)=3,I727,LEFT(I727,1)&amp;MID(I727,3,1)&amp;RIGHT(I727,1))</f>
        <v>BOB</v>
      </c>
      <c r="M727" s="42">
        <f>TIMEVALUE(SUBSTITUTE(SUBSTITUTE(F727,"P"," P"),"A"," A"))</f>
        <v>0.96250000000000002</v>
      </c>
      <c r="N727" s="34">
        <f t="shared" si="44"/>
        <v>30</v>
      </c>
      <c r="O727" s="34" t="str">
        <f t="shared" si="45"/>
        <v>BOB30</v>
      </c>
      <c r="P727" s="44">
        <f>INDEX(Workings!$R$14:$R$853,MATCH(O727,Workings!$U$14:$U$853,0))</f>
        <v>0.9638888888888888</v>
      </c>
      <c r="Q727" s="34">
        <f t="shared" si="46"/>
        <v>-2</v>
      </c>
      <c r="S727"/>
    </row>
    <row r="728" spans="1:19" ht="15" x14ac:dyDescent="0.25">
      <c r="A728" s="34" t="s">
        <v>2007</v>
      </c>
      <c r="B728" s="34" t="e">
        <f>SEARCH("PM",A728)</f>
        <v>#VALUE!</v>
      </c>
      <c r="C728" s="34">
        <f>SEARCH("AM",A728)</f>
        <v>12</v>
      </c>
      <c r="D728" s="34">
        <f>IFERROR(B728,C728)</f>
        <v>12</v>
      </c>
      <c r="E728" s="34" t="str">
        <f>IFERROR(MID(A728,D728-5,1)," ")</f>
        <v xml:space="preserve"> </v>
      </c>
      <c r="F728" s="34" t="str">
        <f>MID(A728,IF(E728="1",D728-5,D728-4),IF(E728="1",7,6))</f>
        <v>7:13AM</v>
      </c>
      <c r="G728" s="34" t="str">
        <f>TRIM(SUBSTITUTE(A728,TEXT(M728,"h:mmAM/PM"),""))</f>
        <v>10/Nov BOB</v>
      </c>
      <c r="H728" s="34" t="b">
        <f>OR(LEFT(G728,1)="Y",LEFT(G728,1)="B",LEFT(G728,1)="R")</f>
        <v>0</v>
      </c>
      <c r="I728" s="34" t="str">
        <f>IF(H728,LEFT(G728,FIND(" ",G728)-1),MID(G728,FIND(" ",G728)+1,9))</f>
        <v>BOB</v>
      </c>
      <c r="J728" s="34" t="str">
        <f>TRIM(SUBSTITUTE(G728,I728,""))</f>
        <v>10/Nov</v>
      </c>
      <c r="K728" s="34">
        <f>LEFT(J728,2-ISERROR(1*MID(J728,2,1)))*1</f>
        <v>10</v>
      </c>
      <c r="L728" s="34" t="str">
        <f>IF(LEN(I728)=3,I728,LEFT(I728,1)&amp;MID(I728,3,1)&amp;RIGHT(I728,1))</f>
        <v>BOB</v>
      </c>
      <c r="M728" s="42">
        <f>TIMEVALUE(SUBSTITUTE(SUBSTITUTE(F728,"P"," P"),"A"," A"))</f>
        <v>0.30069444444444443</v>
      </c>
      <c r="N728" s="34">
        <f t="shared" si="44"/>
        <v>1</v>
      </c>
      <c r="O728" s="34" t="str">
        <f t="shared" si="45"/>
        <v>BOB1</v>
      </c>
      <c r="P728" s="44">
        <f>INDEX(Workings!$R$14:$R$853,MATCH(O728,Workings!$U$14:$U$853,0))</f>
        <v>0.29722222222222222</v>
      </c>
      <c r="Q728" s="34">
        <f t="shared" si="46"/>
        <v>5</v>
      </c>
      <c r="S728"/>
    </row>
    <row r="729" spans="1:19" ht="15" x14ac:dyDescent="0.25">
      <c r="A729" s="34" t="s">
        <v>2367</v>
      </c>
      <c r="B729" s="34" t="e">
        <f>SEARCH("PM",A729)</f>
        <v>#VALUE!</v>
      </c>
      <c r="C729" s="34">
        <f>SEARCH("AM",A729)</f>
        <v>18</v>
      </c>
      <c r="D729" s="34">
        <f>IFERROR(B729,C729)</f>
        <v>18</v>
      </c>
      <c r="E729" s="34" t="str">
        <f>IFERROR(MID(A729,D729-5,1)," ")</f>
        <v xml:space="preserve"> </v>
      </c>
      <c r="F729" s="34" t="str">
        <f>MID(A729,IF(E729="1",D729-5,D729-4),IF(E729="1",7,6))</f>
        <v>7:42AM</v>
      </c>
      <c r="G729" s="34" t="str">
        <f>TRIM(SUBSTITUTE(A729,TEXT(M729,"h:mmAM/PM"),""))</f>
        <v>B/O/B 10/Nov</v>
      </c>
      <c r="H729" s="34" t="b">
        <f>OR(LEFT(G729,1)="Y",LEFT(G729,1)="B",LEFT(G729,1)="R")</f>
        <v>1</v>
      </c>
      <c r="I729" s="34" t="str">
        <f>IF(H729,LEFT(G729,FIND(" ",G729)-1),MID(G729,FIND(" ",G729)+1,9))</f>
        <v>B/O/B</v>
      </c>
      <c r="J729" s="34" t="str">
        <f>TRIM(SUBSTITUTE(G729,I729,""))</f>
        <v>10/Nov</v>
      </c>
      <c r="K729" s="34">
        <f>LEFT(J729,2-ISERROR(1*MID(J729,2,1)))*1</f>
        <v>10</v>
      </c>
      <c r="L729" s="34" t="str">
        <f>IF(LEN(I729)=3,I729,LEFT(I729,1)&amp;MID(I729,3,1)&amp;RIGHT(I729,1))</f>
        <v>BOB</v>
      </c>
      <c r="M729" s="42">
        <f>TIMEVALUE(SUBSTITUTE(SUBSTITUTE(F729,"P"," P"),"A"," A"))</f>
        <v>0.32083333333333336</v>
      </c>
      <c r="N729" s="34">
        <f t="shared" si="44"/>
        <v>2</v>
      </c>
      <c r="O729" s="34" t="str">
        <f t="shared" si="45"/>
        <v>BOB2</v>
      </c>
      <c r="P729" s="44">
        <f>INDEX(Workings!$R$14:$R$853,MATCH(O729,Workings!$U$14:$U$853,0))</f>
        <v>0.32500000000000001</v>
      </c>
      <c r="Q729" s="34">
        <f t="shared" si="46"/>
        <v>-6</v>
      </c>
      <c r="S729"/>
    </row>
    <row r="730" spans="1:19" ht="15" x14ac:dyDescent="0.25">
      <c r="A730" s="34" t="s">
        <v>4181</v>
      </c>
      <c r="B730" s="34" t="e">
        <f>SEARCH("PM",A730)</f>
        <v>#VALUE!</v>
      </c>
      <c r="C730" s="34">
        <f>SEARCH("AM",A730)</f>
        <v>5</v>
      </c>
      <c r="D730" s="34">
        <f>IFERROR(B730,C730)</f>
        <v>5</v>
      </c>
      <c r="E730" s="34" t="str">
        <f>IFERROR(MID(A730,D730-5,1)," ")</f>
        <v xml:space="preserve"> </v>
      </c>
      <c r="F730" s="34" t="str">
        <f>MID(A730,IF(E730="1",D730-5,D730-4),IF(E730="1",7,6))</f>
        <v>8:24AM</v>
      </c>
      <c r="G730" s="34" t="str">
        <f>TRIM(SUBSTITUTE(A730,TEXT(M730,"h:mmAM/PM"),""))</f>
        <v>BOB 10-Nov</v>
      </c>
      <c r="H730" s="34" t="b">
        <f>OR(LEFT(G730,1)="Y",LEFT(G730,1)="B",LEFT(G730,1)="R")</f>
        <v>1</v>
      </c>
      <c r="I730" s="34" t="str">
        <f>IF(H730,LEFT(G730,FIND(" ",G730)-1),MID(G730,FIND(" ",G730)+1,9))</f>
        <v>BOB</v>
      </c>
      <c r="J730" s="34" t="str">
        <f>TRIM(SUBSTITUTE(G730,I730,""))</f>
        <v>10-Nov</v>
      </c>
      <c r="K730" s="34">
        <f>LEFT(J730,2-ISERROR(1*MID(J730,2,1)))*1</f>
        <v>10</v>
      </c>
      <c r="L730" s="34" t="str">
        <f>IF(LEN(I730)=3,I730,LEFT(I730,1)&amp;MID(I730,3,1)&amp;RIGHT(I730,1))</f>
        <v>BOB</v>
      </c>
      <c r="M730" s="42">
        <f>TIMEVALUE(SUBSTITUTE(SUBSTITUTE(F730,"P"," P"),"A"," A"))</f>
        <v>0.35000000000000003</v>
      </c>
      <c r="N730" s="34">
        <f t="shared" si="44"/>
        <v>3</v>
      </c>
      <c r="O730" s="34" t="str">
        <f t="shared" si="45"/>
        <v>BOB3</v>
      </c>
      <c r="P730" s="44">
        <f>INDEX(Workings!$R$14:$R$853,MATCH(O730,Workings!$U$14:$U$853,0))</f>
        <v>0.3527777777777778</v>
      </c>
      <c r="Q730" s="34">
        <f t="shared" si="46"/>
        <v>-4</v>
      </c>
      <c r="S730"/>
    </row>
    <row r="731" spans="1:19" ht="15" x14ac:dyDescent="0.25">
      <c r="A731" s="34" t="s">
        <v>1910</v>
      </c>
      <c r="B731" s="34" t="e">
        <f>SEARCH("PM",A731)</f>
        <v>#VALUE!</v>
      </c>
      <c r="C731" s="34">
        <f>SEARCH("AM",A731)</f>
        <v>12</v>
      </c>
      <c r="D731" s="34">
        <f>IFERROR(B731,C731)</f>
        <v>12</v>
      </c>
      <c r="E731" s="34" t="str">
        <f>IFERROR(MID(A731,D731-5,1)," ")</f>
        <v xml:space="preserve"> </v>
      </c>
      <c r="F731" s="34" t="str">
        <f>MID(A731,IF(E731="1",D731-5,D731-4),IF(E731="1",7,6))</f>
        <v>9:16AM</v>
      </c>
      <c r="G731" s="34" t="str">
        <f>TRIM(SUBSTITUTE(A731,TEXT(M731,"h:mmAM/PM"),""))</f>
        <v>10/Nov BOB</v>
      </c>
      <c r="H731" s="34" t="b">
        <f>OR(LEFT(G731,1)="Y",LEFT(G731,1)="B",LEFT(G731,1)="R")</f>
        <v>0</v>
      </c>
      <c r="I731" s="34" t="str">
        <f>IF(H731,LEFT(G731,FIND(" ",G731)-1),MID(G731,FIND(" ",G731)+1,9))</f>
        <v>BOB</v>
      </c>
      <c r="J731" s="34" t="str">
        <f>TRIM(SUBSTITUTE(G731,I731,""))</f>
        <v>10/Nov</v>
      </c>
      <c r="K731" s="34">
        <f>LEFT(J731,2-ISERROR(1*MID(J731,2,1)))*1</f>
        <v>10</v>
      </c>
      <c r="L731" s="34" t="str">
        <f>IF(LEN(I731)=3,I731,LEFT(I731,1)&amp;MID(I731,3,1)&amp;RIGHT(I731,1))</f>
        <v>BOB</v>
      </c>
      <c r="M731" s="42">
        <f>TIMEVALUE(SUBSTITUTE(SUBSTITUTE(F731,"P"," P"),"A"," A"))</f>
        <v>0.38611111111111113</v>
      </c>
      <c r="N731" s="34">
        <f t="shared" si="44"/>
        <v>4</v>
      </c>
      <c r="O731" s="34" t="str">
        <f t="shared" si="45"/>
        <v>BOB4</v>
      </c>
      <c r="P731" s="44">
        <f>INDEX(Workings!$R$14:$R$853,MATCH(O731,Workings!$U$14:$U$853,0))</f>
        <v>0.38055555555555559</v>
      </c>
      <c r="Q731" s="34">
        <f t="shared" si="46"/>
        <v>8</v>
      </c>
      <c r="S731"/>
    </row>
    <row r="732" spans="1:19" ht="15" x14ac:dyDescent="0.25">
      <c r="A732" s="34" t="s">
        <v>3713</v>
      </c>
      <c r="B732" s="34" t="e">
        <f>SEARCH("PM",A732)</f>
        <v>#VALUE!</v>
      </c>
      <c r="C732" s="34">
        <f>SEARCH("AM",A732)</f>
        <v>16</v>
      </c>
      <c r="D732" s="34">
        <f>IFERROR(B732,C732)</f>
        <v>16</v>
      </c>
      <c r="E732" s="34" t="str">
        <f>IFERROR(MID(A732,D732-5,1)," ")</f>
        <v xml:space="preserve"> </v>
      </c>
      <c r="F732" s="34" t="str">
        <f>MID(A732,IF(E732="1",D732-5,D732-4),IF(E732="1",7,6))</f>
        <v>9:39AM</v>
      </c>
      <c r="G732" s="34" t="str">
        <f>TRIM(SUBSTITUTE(A732,TEXT(M732,"h:mmAM/PM"),""))</f>
        <v>10/Nov BOB</v>
      </c>
      <c r="H732" s="34" t="b">
        <f>OR(LEFT(G732,1)="Y",LEFT(G732,1)="B",LEFT(G732,1)="R")</f>
        <v>0</v>
      </c>
      <c r="I732" s="34" t="str">
        <f>IF(H732,LEFT(G732,FIND(" ",G732)-1),MID(G732,FIND(" ",G732)+1,9))</f>
        <v>BOB</v>
      </c>
      <c r="J732" s="34" t="str">
        <f>TRIM(SUBSTITUTE(G732,I732,""))</f>
        <v>10/Nov</v>
      </c>
      <c r="K732" s="34">
        <f>LEFT(J732,2-ISERROR(1*MID(J732,2,1)))*1</f>
        <v>10</v>
      </c>
      <c r="L732" s="34" t="str">
        <f>IF(LEN(I732)=3,I732,LEFT(I732,1)&amp;MID(I732,3,1)&amp;RIGHT(I732,1))</f>
        <v>BOB</v>
      </c>
      <c r="M732" s="42">
        <f>TIMEVALUE(SUBSTITUTE(SUBSTITUTE(F732,"P"," P"),"A"," A"))</f>
        <v>0.40208333333333335</v>
      </c>
      <c r="N732" s="34">
        <f t="shared" si="44"/>
        <v>5</v>
      </c>
      <c r="O732" s="34" t="str">
        <f t="shared" si="45"/>
        <v>BOB5</v>
      </c>
      <c r="P732" s="44">
        <f>INDEX(Workings!$R$14:$R$853,MATCH(O732,Workings!$U$14:$U$853,0))</f>
        <v>0.40138888888888891</v>
      </c>
      <c r="Q732" s="34">
        <f t="shared" si="46"/>
        <v>1</v>
      </c>
      <c r="S732"/>
    </row>
    <row r="733" spans="1:19" ht="15" x14ac:dyDescent="0.25">
      <c r="A733" s="34" t="s">
        <v>3417</v>
      </c>
      <c r="B733" s="34" t="e">
        <f>SEARCH("PM",A733)</f>
        <v>#VALUE!</v>
      </c>
      <c r="C733" s="34">
        <f>SEARCH("AM",A733)</f>
        <v>17</v>
      </c>
      <c r="D733" s="34">
        <f>IFERROR(B733,C733)</f>
        <v>17</v>
      </c>
      <c r="E733" s="34" t="str">
        <f>IFERROR(MID(A733,D733-5,1)," ")</f>
        <v>1</v>
      </c>
      <c r="F733" s="34" t="str">
        <f>MID(A733,IF(E733="1",D733-5,D733-4),IF(E733="1",7,6))</f>
        <v>10:07AM</v>
      </c>
      <c r="G733" s="34" t="str">
        <f>TRIM(SUBSTITUTE(A733,TEXT(M733,"h:mmAM/PM"),""))</f>
        <v>BOB 10/Nov</v>
      </c>
      <c r="H733" s="34" t="b">
        <f>OR(LEFT(G733,1)="Y",LEFT(G733,1)="B",LEFT(G733,1)="R")</f>
        <v>1</v>
      </c>
      <c r="I733" s="34" t="str">
        <f>IF(H733,LEFT(G733,FIND(" ",G733)-1),MID(G733,FIND(" ",G733)+1,9))</f>
        <v>BOB</v>
      </c>
      <c r="J733" s="34" t="str">
        <f>TRIM(SUBSTITUTE(G733,I733,""))</f>
        <v>10/Nov</v>
      </c>
      <c r="K733" s="34">
        <f>LEFT(J733,2-ISERROR(1*MID(J733,2,1)))*1</f>
        <v>10</v>
      </c>
      <c r="L733" s="34" t="str">
        <f>IF(LEN(I733)=3,I733,LEFT(I733,1)&amp;MID(I733,3,1)&amp;RIGHT(I733,1))</f>
        <v>BOB</v>
      </c>
      <c r="M733" s="42">
        <f>TIMEVALUE(SUBSTITUTE(SUBSTITUTE(F733,"P"," P"),"A"," A"))</f>
        <v>0.42152777777777778</v>
      </c>
      <c r="N733" s="34">
        <f t="shared" si="44"/>
        <v>6</v>
      </c>
      <c r="O733" s="34" t="str">
        <f t="shared" si="45"/>
        <v>BOB6</v>
      </c>
      <c r="P733" s="44">
        <f>INDEX(Workings!$R$14:$R$853,MATCH(O733,Workings!$U$14:$U$853,0))</f>
        <v>0.42222222222222222</v>
      </c>
      <c r="Q733" s="34">
        <f t="shared" si="46"/>
        <v>-1</v>
      </c>
      <c r="S733"/>
    </row>
    <row r="734" spans="1:19" ht="15" x14ac:dyDescent="0.25">
      <c r="A734" s="34" t="s">
        <v>869</v>
      </c>
      <c r="B734" s="34" t="e">
        <f>SEARCH("PM",A734)</f>
        <v>#VALUE!</v>
      </c>
      <c r="C734" s="34">
        <f>SEARCH("AM",A734)</f>
        <v>6</v>
      </c>
      <c r="D734" s="34">
        <f>IFERROR(B734,C734)</f>
        <v>6</v>
      </c>
      <c r="E734" s="34" t="str">
        <f>IFERROR(MID(A734,D734-5,1)," ")</f>
        <v>1</v>
      </c>
      <c r="F734" s="34" t="str">
        <f>MID(A734,IF(E734="1",D734-5,D734-4),IF(E734="1",7,6))</f>
        <v>10:39AM</v>
      </c>
      <c r="G734" s="34" t="str">
        <f>TRIM(SUBSTITUTE(A734,TEXT(M734,"h:mmAM/PM"),""))</f>
        <v>BOB 10/Nov</v>
      </c>
      <c r="H734" s="34" t="b">
        <f>OR(LEFT(G734,1)="Y",LEFT(G734,1)="B",LEFT(G734,1)="R")</f>
        <v>1</v>
      </c>
      <c r="I734" s="34" t="str">
        <f>IF(H734,LEFT(G734,FIND(" ",G734)-1),MID(G734,FIND(" ",G734)+1,9))</f>
        <v>BOB</v>
      </c>
      <c r="J734" s="34" t="str">
        <f>TRIM(SUBSTITUTE(G734,I734,""))</f>
        <v>10/Nov</v>
      </c>
      <c r="K734" s="34">
        <f>LEFT(J734,2-ISERROR(1*MID(J734,2,1)))*1</f>
        <v>10</v>
      </c>
      <c r="L734" s="34" t="str">
        <f>IF(LEN(I734)=3,I734,LEFT(I734,1)&amp;MID(I734,3,1)&amp;RIGHT(I734,1))</f>
        <v>BOB</v>
      </c>
      <c r="M734" s="42">
        <f>TIMEVALUE(SUBSTITUTE(SUBSTITUTE(F734,"P"," P"),"A"," A"))</f>
        <v>0.44375000000000003</v>
      </c>
      <c r="N734" s="34">
        <f t="shared" si="44"/>
        <v>7</v>
      </c>
      <c r="O734" s="34" t="str">
        <f t="shared" si="45"/>
        <v>BOB7</v>
      </c>
      <c r="P734" s="44">
        <f>INDEX(Workings!$R$14:$R$853,MATCH(O734,Workings!$U$14:$U$853,0))</f>
        <v>0.44305555555555554</v>
      </c>
      <c r="Q734" s="34">
        <f t="shared" si="46"/>
        <v>1</v>
      </c>
      <c r="S734"/>
    </row>
    <row r="735" spans="1:19" ht="15" x14ac:dyDescent="0.25">
      <c r="A735" s="34" t="s">
        <v>2170</v>
      </c>
      <c r="B735" s="34" t="e">
        <f>SEARCH("PM",A735)</f>
        <v>#VALUE!</v>
      </c>
      <c r="C735" s="34">
        <f>SEARCH("AM",A735)</f>
        <v>6</v>
      </c>
      <c r="D735" s="34">
        <f>IFERROR(B735,C735)</f>
        <v>6</v>
      </c>
      <c r="E735" s="34" t="str">
        <f>IFERROR(MID(A735,D735-5,1)," ")</f>
        <v>1</v>
      </c>
      <c r="F735" s="34" t="str">
        <f>MID(A735,IF(E735="1",D735-5,D735-4),IF(E735="1",7,6))</f>
        <v>11:00AM</v>
      </c>
      <c r="G735" s="34" t="str">
        <f>TRIM(SUBSTITUTE(A735,TEXT(M735,"h:mmAM/PM"),""))</f>
        <v>B:O:B 10/Nov</v>
      </c>
      <c r="H735" s="34" t="b">
        <f>OR(LEFT(G735,1)="Y",LEFT(G735,1)="B",LEFT(G735,1)="R")</f>
        <v>1</v>
      </c>
      <c r="I735" s="34" t="str">
        <f>IF(H735,LEFT(G735,FIND(" ",G735)-1),MID(G735,FIND(" ",G735)+1,9))</f>
        <v>B:O:B</v>
      </c>
      <c r="J735" s="34" t="str">
        <f>TRIM(SUBSTITUTE(G735,I735,""))</f>
        <v>10/Nov</v>
      </c>
      <c r="K735" s="34">
        <f>LEFT(J735,2-ISERROR(1*MID(J735,2,1)))*1</f>
        <v>10</v>
      </c>
      <c r="L735" s="34" t="str">
        <f>IF(LEN(I735)=3,I735,LEFT(I735,1)&amp;MID(I735,3,1)&amp;RIGHT(I735,1))</f>
        <v>BOB</v>
      </c>
      <c r="M735" s="42">
        <f>TIMEVALUE(SUBSTITUTE(SUBSTITUTE(F735,"P"," P"),"A"," A"))</f>
        <v>0.45833333333333331</v>
      </c>
      <c r="N735" s="34">
        <f t="shared" si="44"/>
        <v>8</v>
      </c>
      <c r="O735" s="34" t="str">
        <f t="shared" si="45"/>
        <v>BOB8</v>
      </c>
      <c r="P735" s="44">
        <f>INDEX(Workings!$R$14:$R$853,MATCH(O735,Workings!$U$14:$U$853,0))</f>
        <v>0.46388888888888885</v>
      </c>
      <c r="Q735" s="34">
        <f t="shared" si="46"/>
        <v>-8</v>
      </c>
      <c r="S735"/>
    </row>
    <row r="736" spans="1:19" ht="15" x14ac:dyDescent="0.25">
      <c r="A736" s="34" t="s">
        <v>4060</v>
      </c>
      <c r="B736" s="34" t="e">
        <f>SEARCH("PM",A736)</f>
        <v>#VALUE!</v>
      </c>
      <c r="C736" s="34">
        <f>SEARCH("AM",A736)</f>
        <v>6</v>
      </c>
      <c r="D736" s="34">
        <f>IFERROR(B736,C736)</f>
        <v>6</v>
      </c>
      <c r="E736" s="34" t="str">
        <f>IFERROR(MID(A736,D736-5,1)," ")</f>
        <v>1</v>
      </c>
      <c r="F736" s="34" t="str">
        <f>MID(A736,IF(E736="1",D736-5,D736-4),IF(E736="1",7,6))</f>
        <v>11:38AM</v>
      </c>
      <c r="G736" s="34" t="str">
        <f>TRIM(SUBSTITUTE(A736,TEXT(M736,"h:mmAM/PM"),""))</f>
        <v>B-O-B 10-Nov</v>
      </c>
      <c r="H736" s="34" t="b">
        <f>OR(LEFT(G736,1)="Y",LEFT(G736,1)="B",LEFT(G736,1)="R")</f>
        <v>1</v>
      </c>
      <c r="I736" s="34" t="str">
        <f>IF(H736,LEFT(G736,FIND(" ",G736)-1),MID(G736,FIND(" ",G736)+1,9))</f>
        <v>B-O-B</v>
      </c>
      <c r="J736" s="34" t="str">
        <f>TRIM(SUBSTITUTE(G736,I736,""))</f>
        <v>10-Nov</v>
      </c>
      <c r="K736" s="34">
        <f>LEFT(J736,2-ISERROR(1*MID(J736,2,1)))*1</f>
        <v>10</v>
      </c>
      <c r="L736" s="34" t="str">
        <f>IF(LEN(I736)=3,I736,LEFT(I736,1)&amp;MID(I736,3,1)&amp;RIGHT(I736,1))</f>
        <v>BOB</v>
      </c>
      <c r="M736" s="42">
        <f>TIMEVALUE(SUBSTITUTE(SUBSTITUTE(F736,"P"," P"),"A"," A"))</f>
        <v>0.48472222222222222</v>
      </c>
      <c r="N736" s="34">
        <f t="shared" si="44"/>
        <v>9</v>
      </c>
      <c r="O736" s="34" t="str">
        <f t="shared" si="45"/>
        <v>BOB9</v>
      </c>
      <c r="P736" s="44">
        <f>INDEX(Workings!$R$14:$R$853,MATCH(O736,Workings!$U$14:$U$853,0))</f>
        <v>0.48472222222222217</v>
      </c>
      <c r="Q736" s="34">
        <f t="shared" si="46"/>
        <v>0</v>
      </c>
      <c r="S736"/>
    </row>
    <row r="737" spans="1:19" ht="15" x14ac:dyDescent="0.25">
      <c r="A737" s="34" t="s">
        <v>2145</v>
      </c>
      <c r="B737" s="34">
        <f>SEARCH("PM",A737)</f>
        <v>12</v>
      </c>
      <c r="C737" s="34" t="e">
        <f>SEARCH("AM",A737)</f>
        <v>#VALUE!</v>
      </c>
      <c r="D737" s="34">
        <f>IFERROR(B737,C737)</f>
        <v>12</v>
      </c>
      <c r="E737" s="34" t="str">
        <f>IFERROR(MID(A737,D737-5,1)," ")</f>
        <v>1</v>
      </c>
      <c r="F737" s="34" t="str">
        <f>MID(A737,IF(E737="1",D737-5,D737-4),IF(E737="1",7,6))</f>
        <v>12:00PM</v>
      </c>
      <c r="G737" s="34" t="str">
        <f>TRIM(SUBSTITUTE(A737,TEXT(M737,"h:mmAM/PM"),""))</f>
        <v>B-O-B 10/Nov</v>
      </c>
      <c r="H737" s="34" t="b">
        <f>OR(LEFT(G737,1)="Y",LEFT(G737,1)="B",LEFT(G737,1)="R")</f>
        <v>1</v>
      </c>
      <c r="I737" s="34" t="str">
        <f>IF(H737,LEFT(G737,FIND(" ",G737)-1),MID(G737,FIND(" ",G737)+1,9))</f>
        <v>B-O-B</v>
      </c>
      <c r="J737" s="34" t="str">
        <f>TRIM(SUBSTITUTE(G737,I737,""))</f>
        <v>10/Nov</v>
      </c>
      <c r="K737" s="34">
        <f>LEFT(J737,2-ISERROR(1*MID(J737,2,1)))*1</f>
        <v>10</v>
      </c>
      <c r="L737" s="34" t="str">
        <f>IF(LEN(I737)=3,I737,LEFT(I737,1)&amp;MID(I737,3,1)&amp;RIGHT(I737,1))</f>
        <v>BOB</v>
      </c>
      <c r="M737" s="42">
        <f>TIMEVALUE(SUBSTITUTE(SUBSTITUTE(F737,"P"," P"),"A"," A"))</f>
        <v>0.5</v>
      </c>
      <c r="N737" s="34">
        <f t="shared" si="44"/>
        <v>10</v>
      </c>
      <c r="O737" s="34" t="str">
        <f t="shared" si="45"/>
        <v>BOB10</v>
      </c>
      <c r="P737" s="44">
        <f>INDEX(Workings!$R$14:$R$853,MATCH(O737,Workings!$U$14:$U$853,0))</f>
        <v>0.50555555555555554</v>
      </c>
      <c r="Q737" s="34">
        <f t="shared" si="46"/>
        <v>-8</v>
      </c>
      <c r="S737"/>
    </row>
    <row r="738" spans="1:19" ht="15" x14ac:dyDescent="0.25">
      <c r="A738" s="34" t="s">
        <v>3938</v>
      </c>
      <c r="B738" s="34">
        <f>SEARCH("PM",A738)</f>
        <v>19</v>
      </c>
      <c r="C738" s="34" t="e">
        <f>SEARCH("AM",A738)</f>
        <v>#VALUE!</v>
      </c>
      <c r="D738" s="34">
        <f>IFERROR(B738,C738)</f>
        <v>19</v>
      </c>
      <c r="E738" s="34" t="str">
        <f>IFERROR(MID(A738,D738-5,1)," ")</f>
        <v>1</v>
      </c>
      <c r="F738" s="34" t="str">
        <f>MID(A738,IF(E738="1",D738-5,D738-4),IF(E738="1",7,6))</f>
        <v>12:39PM</v>
      </c>
      <c r="G738" s="34" t="str">
        <f>TRIM(SUBSTITUTE(A738,TEXT(M738,"h:mmAM/PM"),""))</f>
        <v>B:O:B 10-Nov</v>
      </c>
      <c r="H738" s="34" t="b">
        <f>OR(LEFT(G738,1)="Y",LEFT(G738,1)="B",LEFT(G738,1)="R")</f>
        <v>1</v>
      </c>
      <c r="I738" s="34" t="str">
        <f>IF(H738,LEFT(G738,FIND(" ",G738)-1),MID(G738,FIND(" ",G738)+1,9))</f>
        <v>B:O:B</v>
      </c>
      <c r="J738" s="34" t="str">
        <f>TRIM(SUBSTITUTE(G738,I738,""))</f>
        <v>10-Nov</v>
      </c>
      <c r="K738" s="34">
        <f>LEFT(J738,2-ISERROR(1*MID(J738,2,1)))*1</f>
        <v>10</v>
      </c>
      <c r="L738" s="34" t="str">
        <f>IF(LEN(I738)=3,I738,LEFT(I738,1)&amp;MID(I738,3,1)&amp;RIGHT(I738,1))</f>
        <v>BOB</v>
      </c>
      <c r="M738" s="42">
        <f>TIMEVALUE(SUBSTITUTE(SUBSTITUTE(F738,"P"," P"),"A"," A"))</f>
        <v>0.52708333333333335</v>
      </c>
      <c r="N738" s="34">
        <f t="shared" si="44"/>
        <v>11</v>
      </c>
      <c r="O738" s="34" t="str">
        <f t="shared" si="45"/>
        <v>BOB11</v>
      </c>
      <c r="P738" s="44">
        <f>INDEX(Workings!$R$14:$R$853,MATCH(O738,Workings!$U$14:$U$853,0))</f>
        <v>0.52638888888888891</v>
      </c>
      <c r="Q738" s="34">
        <f t="shared" si="46"/>
        <v>1</v>
      </c>
      <c r="S738"/>
    </row>
    <row r="739" spans="1:19" ht="15" x14ac:dyDescent="0.25">
      <c r="A739" s="34" t="s">
        <v>1740</v>
      </c>
      <c r="B739" s="34">
        <f>SEARCH("PM",A739)</f>
        <v>18</v>
      </c>
      <c r="C739" s="34" t="e">
        <f>SEARCH("AM",A739)</f>
        <v>#VALUE!</v>
      </c>
      <c r="D739" s="34">
        <f>IFERROR(B739,C739)</f>
        <v>18</v>
      </c>
      <c r="E739" s="34" t="str">
        <f>IFERROR(MID(A739,D739-5,1)," ")</f>
        <v xml:space="preserve"> </v>
      </c>
      <c r="F739" s="34" t="str">
        <f>MID(A739,IF(E739="1",D739-5,D739-4),IF(E739="1",7,6))</f>
        <v>1:07PM</v>
      </c>
      <c r="G739" s="34" t="str">
        <f>TRIM(SUBSTITUTE(A739,TEXT(M739,"h:mmAM/PM"),""))</f>
        <v>10/Nov B-O-B</v>
      </c>
      <c r="H739" s="34" t="b">
        <f>OR(LEFT(G739,1)="Y",LEFT(G739,1)="B",LEFT(G739,1)="R")</f>
        <v>0</v>
      </c>
      <c r="I739" s="34" t="str">
        <f>IF(H739,LEFT(G739,FIND(" ",G739)-1),MID(G739,FIND(" ",G739)+1,9))</f>
        <v>B-O-B</v>
      </c>
      <c r="J739" s="34" t="str">
        <f>TRIM(SUBSTITUTE(G739,I739,""))</f>
        <v>10/Nov</v>
      </c>
      <c r="K739" s="34">
        <f>LEFT(J739,2-ISERROR(1*MID(J739,2,1)))*1</f>
        <v>10</v>
      </c>
      <c r="L739" s="34" t="str">
        <f>IF(LEN(I739)=3,I739,LEFT(I739,1)&amp;MID(I739,3,1)&amp;RIGHT(I739,1))</f>
        <v>BOB</v>
      </c>
      <c r="M739" s="42">
        <f>TIMEVALUE(SUBSTITUTE(SUBSTITUTE(F739,"P"," P"),"A"," A"))</f>
        <v>0.54652777777777783</v>
      </c>
      <c r="N739" s="34">
        <f t="shared" si="44"/>
        <v>12</v>
      </c>
      <c r="O739" s="34" t="str">
        <f t="shared" si="45"/>
        <v>BOB12</v>
      </c>
      <c r="P739" s="44">
        <f>INDEX(Workings!$R$14:$R$853,MATCH(O739,Workings!$U$14:$U$853,0))</f>
        <v>0.54722222222222228</v>
      </c>
      <c r="Q739" s="34">
        <f t="shared" si="46"/>
        <v>-1</v>
      </c>
      <c r="S739"/>
    </row>
    <row r="740" spans="1:19" ht="15" x14ac:dyDescent="0.25">
      <c r="A740" s="34" t="s">
        <v>2415</v>
      </c>
      <c r="B740" s="34">
        <f>SEARCH("PM",A740)</f>
        <v>12</v>
      </c>
      <c r="C740" s="34" t="e">
        <f>SEARCH("AM",A740)</f>
        <v>#VALUE!</v>
      </c>
      <c r="D740" s="34">
        <f>IFERROR(B740,C740)</f>
        <v>12</v>
      </c>
      <c r="E740" s="34" t="str">
        <f>IFERROR(MID(A740,D740-5,1)," ")</f>
        <v xml:space="preserve"> </v>
      </c>
      <c r="F740" s="34" t="str">
        <f>MID(A740,IF(E740="1",D740-5,D740-4),IF(E740="1",7,6))</f>
        <v>1:30PM</v>
      </c>
      <c r="G740" s="34" t="str">
        <f>TRIM(SUBSTITUTE(A740,TEXT(M740,"h:mmAM/PM"),""))</f>
        <v>10-Nov B/O/B</v>
      </c>
      <c r="H740" s="34" t="b">
        <f>OR(LEFT(G740,1)="Y",LEFT(G740,1)="B",LEFT(G740,1)="R")</f>
        <v>0</v>
      </c>
      <c r="I740" s="34" t="str">
        <f>IF(H740,LEFT(G740,FIND(" ",G740)-1),MID(G740,FIND(" ",G740)+1,9))</f>
        <v>B/O/B</v>
      </c>
      <c r="J740" s="34" t="str">
        <f>TRIM(SUBSTITUTE(G740,I740,""))</f>
        <v>10-Nov</v>
      </c>
      <c r="K740" s="34">
        <f>LEFT(J740,2-ISERROR(1*MID(J740,2,1)))*1</f>
        <v>10</v>
      </c>
      <c r="L740" s="34" t="str">
        <f>IF(LEN(I740)=3,I740,LEFT(I740,1)&amp;MID(I740,3,1)&amp;RIGHT(I740,1))</f>
        <v>BOB</v>
      </c>
      <c r="M740" s="42">
        <f>TIMEVALUE(SUBSTITUTE(SUBSTITUTE(F740,"P"," P"),"A"," A"))</f>
        <v>0.5625</v>
      </c>
      <c r="N740" s="34">
        <f t="shared" si="44"/>
        <v>13</v>
      </c>
      <c r="O740" s="34" t="str">
        <f t="shared" si="45"/>
        <v>BOB13</v>
      </c>
      <c r="P740" s="44">
        <f>INDEX(Workings!$R$14:$R$853,MATCH(O740,Workings!$U$14:$U$853,0))</f>
        <v>0.56805555555555565</v>
      </c>
      <c r="Q740" s="34">
        <f t="shared" si="46"/>
        <v>-8</v>
      </c>
      <c r="S740"/>
    </row>
    <row r="741" spans="1:19" ht="15" x14ac:dyDescent="0.25">
      <c r="A741" s="34" t="s">
        <v>3009</v>
      </c>
      <c r="B741" s="34">
        <f>SEARCH("PM",A741)</f>
        <v>5</v>
      </c>
      <c r="C741" s="34" t="e">
        <f>SEARCH("AM",A741)</f>
        <v>#VALUE!</v>
      </c>
      <c r="D741" s="34">
        <f>IFERROR(B741,C741)</f>
        <v>5</v>
      </c>
      <c r="E741" s="34" t="str">
        <f>IFERROR(MID(A741,D741-5,1)," ")</f>
        <v xml:space="preserve"> </v>
      </c>
      <c r="F741" s="34" t="str">
        <f>MID(A741,IF(E741="1",D741-5,D741-4),IF(E741="1",7,6))</f>
        <v>2:10PM</v>
      </c>
      <c r="G741" s="34" t="str">
        <f>TRIM(SUBSTITUTE(A741,TEXT(M741,"h:mmAM/PM"),""))</f>
        <v>B/O/B 10/Nov</v>
      </c>
      <c r="H741" s="34" t="b">
        <f>OR(LEFT(G741,1)="Y",LEFT(G741,1)="B",LEFT(G741,1)="R")</f>
        <v>1</v>
      </c>
      <c r="I741" s="34" t="str">
        <f>IF(H741,LEFT(G741,FIND(" ",G741)-1),MID(G741,FIND(" ",G741)+1,9))</f>
        <v>B/O/B</v>
      </c>
      <c r="J741" s="34" t="str">
        <f>TRIM(SUBSTITUTE(G741,I741,""))</f>
        <v>10/Nov</v>
      </c>
      <c r="K741" s="34">
        <f>LEFT(J741,2-ISERROR(1*MID(J741,2,1)))*1</f>
        <v>10</v>
      </c>
      <c r="L741" s="34" t="str">
        <f>IF(LEN(I741)=3,I741,LEFT(I741,1)&amp;MID(I741,3,1)&amp;RIGHT(I741,1))</f>
        <v>BOB</v>
      </c>
      <c r="M741" s="42">
        <f>TIMEVALUE(SUBSTITUTE(SUBSTITUTE(F741,"P"," P"),"A"," A"))</f>
        <v>0.59027777777777779</v>
      </c>
      <c r="N741" s="34">
        <f t="shared" si="44"/>
        <v>14</v>
      </c>
      <c r="O741" s="34" t="str">
        <f t="shared" si="45"/>
        <v>BOB14</v>
      </c>
      <c r="P741" s="44">
        <f>INDEX(Workings!$R$14:$R$853,MATCH(O741,Workings!$U$14:$U$853,0))</f>
        <v>0.58888888888888902</v>
      </c>
      <c r="Q741" s="34">
        <f t="shared" si="46"/>
        <v>2</v>
      </c>
      <c r="S741"/>
    </row>
    <row r="742" spans="1:19" ht="15" x14ac:dyDescent="0.25">
      <c r="A742" s="34" t="s">
        <v>886</v>
      </c>
      <c r="B742" s="34">
        <f>SEARCH("PM",A742)</f>
        <v>11</v>
      </c>
      <c r="C742" s="34" t="e">
        <f>SEARCH("AM",A742)</f>
        <v>#VALUE!</v>
      </c>
      <c r="D742" s="34">
        <f>IFERROR(B742,C742)</f>
        <v>11</v>
      </c>
      <c r="E742" s="34" t="str">
        <f>IFERROR(MID(A742,D742-5,1)," ")</f>
        <v xml:space="preserve"> </v>
      </c>
      <c r="F742" s="34" t="str">
        <f>MID(A742,IF(E742="1",D742-5,D742-4),IF(E742="1",7,6))</f>
        <v>2:30PM</v>
      </c>
      <c r="G742" s="34" t="str">
        <f>TRIM(SUBSTITUTE(A742,TEXT(M742,"h:mmAM/PM"),""))</f>
        <v>B:O:B 10-Nov</v>
      </c>
      <c r="H742" s="34" t="b">
        <f>OR(LEFT(G742,1)="Y",LEFT(G742,1)="B",LEFT(G742,1)="R")</f>
        <v>1</v>
      </c>
      <c r="I742" s="34" t="str">
        <f>IF(H742,LEFT(G742,FIND(" ",G742)-1),MID(G742,FIND(" ",G742)+1,9))</f>
        <v>B:O:B</v>
      </c>
      <c r="J742" s="34" t="str">
        <f>TRIM(SUBSTITUTE(G742,I742,""))</f>
        <v>10-Nov</v>
      </c>
      <c r="K742" s="34">
        <f>LEFT(J742,2-ISERROR(1*MID(J742,2,1)))*1</f>
        <v>10</v>
      </c>
      <c r="L742" s="34" t="str">
        <f>IF(LEN(I742)=3,I742,LEFT(I742,1)&amp;MID(I742,3,1)&amp;RIGHT(I742,1))</f>
        <v>BOB</v>
      </c>
      <c r="M742" s="42">
        <f>TIMEVALUE(SUBSTITUTE(SUBSTITUTE(F742,"P"," P"),"A"," A"))</f>
        <v>0.60416666666666663</v>
      </c>
      <c r="N742" s="34">
        <f t="shared" si="44"/>
        <v>15</v>
      </c>
      <c r="O742" s="34" t="str">
        <f t="shared" si="45"/>
        <v>BOB15</v>
      </c>
      <c r="P742" s="44">
        <f>INDEX(Workings!$R$14:$R$853,MATCH(O742,Workings!$U$14:$U$853,0))</f>
        <v>0.60972222222222239</v>
      </c>
      <c r="Q742" s="34">
        <f t="shared" si="46"/>
        <v>-8</v>
      </c>
      <c r="S742"/>
    </row>
    <row r="743" spans="1:19" ht="15" x14ac:dyDescent="0.25">
      <c r="A743" s="34" t="s">
        <v>1482</v>
      </c>
      <c r="B743" s="34">
        <f>SEARCH("PM",A743)</f>
        <v>12</v>
      </c>
      <c r="C743" s="34" t="e">
        <f>SEARCH("AM",A743)</f>
        <v>#VALUE!</v>
      </c>
      <c r="D743" s="34">
        <f>IFERROR(B743,C743)</f>
        <v>12</v>
      </c>
      <c r="E743" s="34" t="str">
        <f>IFERROR(MID(A743,D743-5,1)," ")</f>
        <v xml:space="preserve"> </v>
      </c>
      <c r="F743" s="34" t="str">
        <f>MID(A743,IF(E743="1",D743-5,D743-4),IF(E743="1",7,6))</f>
        <v>3:05PM</v>
      </c>
      <c r="G743" s="34" t="str">
        <f>TRIM(SUBSTITUTE(A743,TEXT(M743,"h:mmAM/PM"),""))</f>
        <v>10/Nov BOB</v>
      </c>
      <c r="H743" s="34" t="b">
        <f>OR(LEFT(G743,1)="Y",LEFT(G743,1)="B",LEFT(G743,1)="R")</f>
        <v>0</v>
      </c>
      <c r="I743" s="34" t="str">
        <f>IF(H743,LEFT(G743,FIND(" ",G743)-1),MID(G743,FIND(" ",G743)+1,9))</f>
        <v>BOB</v>
      </c>
      <c r="J743" s="34" t="str">
        <f>TRIM(SUBSTITUTE(G743,I743,""))</f>
        <v>10/Nov</v>
      </c>
      <c r="K743" s="34">
        <f>LEFT(J743,2-ISERROR(1*MID(J743,2,1)))*1</f>
        <v>10</v>
      </c>
      <c r="L743" s="34" t="str">
        <f>IF(LEN(I743)=3,I743,LEFT(I743,1)&amp;MID(I743,3,1)&amp;RIGHT(I743,1))</f>
        <v>BOB</v>
      </c>
      <c r="M743" s="42">
        <f>TIMEVALUE(SUBSTITUTE(SUBSTITUTE(F743,"P"," P"),"A"," A"))</f>
        <v>0.62847222222222221</v>
      </c>
      <c r="N743" s="34">
        <f t="shared" si="44"/>
        <v>16</v>
      </c>
      <c r="O743" s="34" t="str">
        <f t="shared" si="45"/>
        <v>BOB16</v>
      </c>
      <c r="P743" s="44">
        <f>INDEX(Workings!$R$14:$R$853,MATCH(O743,Workings!$U$14:$U$853,0))</f>
        <v>0.63055555555555576</v>
      </c>
      <c r="Q743" s="34">
        <f t="shared" si="46"/>
        <v>-3</v>
      </c>
      <c r="S743"/>
    </row>
    <row r="744" spans="1:19" ht="15" x14ac:dyDescent="0.25">
      <c r="A744" s="34" t="s">
        <v>245</v>
      </c>
      <c r="B744" s="34">
        <f>SEARCH("PM",A744)</f>
        <v>12</v>
      </c>
      <c r="C744" s="34" t="e">
        <f>SEARCH("AM",A744)</f>
        <v>#VALUE!</v>
      </c>
      <c r="D744" s="34">
        <f>IFERROR(B744,C744)</f>
        <v>12</v>
      </c>
      <c r="E744" s="34" t="str">
        <f>IFERROR(MID(A744,D744-5,1)," ")</f>
        <v xml:space="preserve"> </v>
      </c>
      <c r="F744" s="34" t="str">
        <f>MID(A744,IF(E744="1",D744-5,D744-4),IF(E744="1",7,6))</f>
        <v>3:40PM</v>
      </c>
      <c r="G744" s="34" t="str">
        <f>TRIM(SUBSTITUTE(A744,TEXT(M744,"h:mmAM/PM"),""))</f>
        <v>10-Nov BOB</v>
      </c>
      <c r="H744" s="34" t="b">
        <f>OR(LEFT(G744,1)="Y",LEFT(G744,1)="B",LEFT(G744,1)="R")</f>
        <v>0</v>
      </c>
      <c r="I744" s="34" t="str">
        <f>IF(H744,LEFT(G744,FIND(" ",G744)-1),MID(G744,FIND(" ",G744)+1,9))</f>
        <v>BOB</v>
      </c>
      <c r="J744" s="34" t="str">
        <f>TRIM(SUBSTITUTE(G744,I744,""))</f>
        <v>10-Nov</v>
      </c>
      <c r="K744" s="34">
        <f>LEFT(J744,2-ISERROR(1*MID(J744,2,1)))*1</f>
        <v>10</v>
      </c>
      <c r="L744" s="34" t="str">
        <f>IF(LEN(I744)=3,I744,LEFT(I744,1)&amp;MID(I744,3,1)&amp;RIGHT(I744,1))</f>
        <v>BOB</v>
      </c>
      <c r="M744" s="42">
        <f>TIMEVALUE(SUBSTITUTE(SUBSTITUTE(F744,"P"," P"),"A"," A"))</f>
        <v>0.65277777777777779</v>
      </c>
      <c r="N744" s="34">
        <f t="shared" si="44"/>
        <v>17</v>
      </c>
      <c r="O744" s="34" t="str">
        <f t="shared" si="45"/>
        <v>BOB17</v>
      </c>
      <c r="P744" s="44">
        <f>INDEX(Workings!$R$14:$R$853,MATCH(O744,Workings!$U$14:$U$853,0))</f>
        <v>0.65138888888888913</v>
      </c>
      <c r="Q744" s="34">
        <f t="shared" si="46"/>
        <v>2</v>
      </c>
      <c r="S744"/>
    </row>
    <row r="745" spans="1:19" ht="15" x14ac:dyDescent="0.25">
      <c r="A745" s="34" t="s">
        <v>882</v>
      </c>
      <c r="B745" s="34">
        <f>SEARCH("PM",A745)</f>
        <v>16</v>
      </c>
      <c r="C745" s="34" t="e">
        <f>SEARCH("AM",A745)</f>
        <v>#VALUE!</v>
      </c>
      <c r="D745" s="34">
        <f>IFERROR(B745,C745)</f>
        <v>16</v>
      </c>
      <c r="E745" s="34" t="str">
        <f>IFERROR(MID(A745,D745-5,1)," ")</f>
        <v xml:space="preserve"> </v>
      </c>
      <c r="F745" s="34" t="str">
        <f>MID(A745,IF(E745="1",D745-5,D745-4),IF(E745="1",7,6))</f>
        <v>4:06PM</v>
      </c>
      <c r="G745" s="34" t="str">
        <f>TRIM(SUBSTITUTE(A745,TEXT(M745,"h:mmAM/PM"),""))</f>
        <v>10/Nov BOB</v>
      </c>
      <c r="H745" s="34" t="b">
        <f>OR(LEFT(G745,1)="Y",LEFT(G745,1)="B",LEFT(G745,1)="R")</f>
        <v>0</v>
      </c>
      <c r="I745" s="34" t="str">
        <f>IF(H745,LEFT(G745,FIND(" ",G745)-1),MID(G745,FIND(" ",G745)+1,9))</f>
        <v>BOB</v>
      </c>
      <c r="J745" s="34" t="str">
        <f>TRIM(SUBSTITUTE(G745,I745,""))</f>
        <v>10/Nov</v>
      </c>
      <c r="K745" s="34">
        <f>LEFT(J745,2-ISERROR(1*MID(J745,2,1)))*1</f>
        <v>10</v>
      </c>
      <c r="L745" s="34" t="str">
        <f>IF(LEN(I745)=3,I745,LEFT(I745,1)&amp;MID(I745,3,1)&amp;RIGHT(I745,1))</f>
        <v>BOB</v>
      </c>
      <c r="M745" s="42">
        <f>TIMEVALUE(SUBSTITUTE(SUBSTITUTE(F745,"P"," P"),"A"," A"))</f>
        <v>0.67083333333333339</v>
      </c>
      <c r="N745" s="34">
        <f t="shared" si="44"/>
        <v>18</v>
      </c>
      <c r="O745" s="34" t="str">
        <f t="shared" si="45"/>
        <v>BOB18</v>
      </c>
      <c r="P745" s="44">
        <f>INDEX(Workings!$R$14:$R$853,MATCH(O745,Workings!$U$14:$U$853,0))</f>
        <v>0.6722222222222225</v>
      </c>
      <c r="Q745" s="34">
        <f t="shared" si="46"/>
        <v>-2</v>
      </c>
      <c r="S745"/>
    </row>
    <row r="746" spans="1:19" ht="15" x14ac:dyDescent="0.25">
      <c r="A746" s="34" t="s">
        <v>2544</v>
      </c>
      <c r="B746" s="34">
        <f>SEARCH("PM",A746)</f>
        <v>12</v>
      </c>
      <c r="C746" s="34" t="e">
        <f>SEARCH("AM",A746)</f>
        <v>#VALUE!</v>
      </c>
      <c r="D746" s="34">
        <f>IFERROR(B746,C746)</f>
        <v>12</v>
      </c>
      <c r="E746" s="34" t="str">
        <f>IFERROR(MID(A746,D746-5,1)," ")</f>
        <v xml:space="preserve"> </v>
      </c>
      <c r="F746" s="34" t="str">
        <f>MID(A746,IF(E746="1",D746-5,D746-4),IF(E746="1",7,6))</f>
        <v>4:36PM</v>
      </c>
      <c r="G746" s="34" t="str">
        <f>TRIM(SUBSTITUTE(A746,TEXT(M746,"h:mmAM/PM"),""))</f>
        <v>10-Nov BOB</v>
      </c>
      <c r="H746" s="34" t="b">
        <f>OR(LEFT(G746,1)="Y",LEFT(G746,1)="B",LEFT(G746,1)="R")</f>
        <v>0</v>
      </c>
      <c r="I746" s="34" t="str">
        <f>IF(H746,LEFT(G746,FIND(" ",G746)-1),MID(G746,FIND(" ",G746)+1,9))</f>
        <v>BOB</v>
      </c>
      <c r="J746" s="34" t="str">
        <f>TRIM(SUBSTITUTE(G746,I746,""))</f>
        <v>10-Nov</v>
      </c>
      <c r="K746" s="34">
        <f>LEFT(J746,2-ISERROR(1*MID(J746,2,1)))*1</f>
        <v>10</v>
      </c>
      <c r="L746" s="34" t="str">
        <f>IF(LEN(I746)=3,I746,LEFT(I746,1)&amp;MID(I746,3,1)&amp;RIGHT(I746,1))</f>
        <v>BOB</v>
      </c>
      <c r="M746" s="42">
        <f>TIMEVALUE(SUBSTITUTE(SUBSTITUTE(F746,"P"," P"),"A"," A"))</f>
        <v>0.69166666666666676</v>
      </c>
      <c r="N746" s="34">
        <f t="shared" si="44"/>
        <v>19</v>
      </c>
      <c r="O746" s="34" t="str">
        <f t="shared" si="45"/>
        <v>BOB19</v>
      </c>
      <c r="P746" s="44">
        <f>INDEX(Workings!$R$14:$R$853,MATCH(O746,Workings!$U$14:$U$853,0))</f>
        <v>0.69305555555555587</v>
      </c>
      <c r="Q746" s="34">
        <f t="shared" si="46"/>
        <v>-2</v>
      </c>
      <c r="S746"/>
    </row>
    <row r="747" spans="1:19" ht="15" x14ac:dyDescent="0.25">
      <c r="A747" s="34" t="s">
        <v>2412</v>
      </c>
      <c r="B747" s="34">
        <f>SEARCH("PM",A747)</f>
        <v>11</v>
      </c>
      <c r="C747" s="34" t="e">
        <f>SEARCH("AM",A747)</f>
        <v>#VALUE!</v>
      </c>
      <c r="D747" s="34">
        <f>IFERROR(B747,C747)</f>
        <v>11</v>
      </c>
      <c r="E747" s="34" t="str">
        <f>IFERROR(MID(A747,D747-5,1)," ")</f>
        <v xml:space="preserve"> </v>
      </c>
      <c r="F747" s="34" t="str">
        <f>MID(A747,IF(E747="1",D747-5,D747-4),IF(E747="1",7,6))</f>
        <v>5:16PM</v>
      </c>
      <c r="G747" s="34" t="str">
        <f>TRIM(SUBSTITUTE(A747,TEXT(M747,"h:mmAM/PM"),""))</f>
        <v>B/O/B 10/Nov</v>
      </c>
      <c r="H747" s="34" t="b">
        <f>OR(LEFT(G747,1)="Y",LEFT(G747,1)="B",LEFT(G747,1)="R")</f>
        <v>1</v>
      </c>
      <c r="I747" s="34" t="str">
        <f>IF(H747,LEFT(G747,FIND(" ",G747)-1),MID(G747,FIND(" ",G747)+1,9))</f>
        <v>B/O/B</v>
      </c>
      <c r="J747" s="34" t="str">
        <f>TRIM(SUBSTITUTE(G747,I747,""))</f>
        <v>10/Nov</v>
      </c>
      <c r="K747" s="34">
        <f>LEFT(J747,2-ISERROR(1*MID(J747,2,1)))*1</f>
        <v>10</v>
      </c>
      <c r="L747" s="34" t="str">
        <f>IF(LEN(I747)=3,I747,LEFT(I747,1)&amp;MID(I747,3,1)&amp;RIGHT(I747,1))</f>
        <v>BOB</v>
      </c>
      <c r="M747" s="42">
        <f>TIMEVALUE(SUBSTITUTE(SUBSTITUTE(F747,"P"," P"),"A"," A"))</f>
        <v>0.71944444444444444</v>
      </c>
      <c r="N747" s="34">
        <f t="shared" si="44"/>
        <v>20</v>
      </c>
      <c r="O747" s="34" t="str">
        <f t="shared" si="45"/>
        <v>BOB20</v>
      </c>
      <c r="P747" s="44">
        <f>INDEX(Workings!$R$14:$R$853,MATCH(O747,Workings!$U$14:$U$853,0))</f>
        <v>0.71388888888888924</v>
      </c>
      <c r="Q747" s="34">
        <f t="shared" si="46"/>
        <v>8</v>
      </c>
      <c r="S747"/>
    </row>
    <row r="748" spans="1:19" ht="15" x14ac:dyDescent="0.25">
      <c r="A748" s="34" t="s">
        <v>411</v>
      </c>
      <c r="B748" s="34">
        <f>SEARCH("PM",A748)</f>
        <v>18</v>
      </c>
      <c r="C748" s="34" t="e">
        <f>SEARCH("AM",A748)</f>
        <v>#VALUE!</v>
      </c>
      <c r="D748" s="34">
        <f>IFERROR(B748,C748)</f>
        <v>18</v>
      </c>
      <c r="E748" s="34" t="str">
        <f>IFERROR(MID(A748,D748-5,1)," ")</f>
        <v xml:space="preserve"> </v>
      </c>
      <c r="F748" s="34" t="str">
        <f>MID(A748,IF(E748="1",D748-5,D748-4),IF(E748="1",7,6))</f>
        <v>5:28PM</v>
      </c>
      <c r="G748" s="34" t="str">
        <f>TRIM(SUBSTITUTE(A748,TEXT(M748,"h:mmAM/PM"),""))</f>
        <v>10/Nov B-O-B</v>
      </c>
      <c r="H748" s="34" t="b">
        <f>OR(LEFT(G748,1)="Y",LEFT(G748,1)="B",LEFT(G748,1)="R")</f>
        <v>0</v>
      </c>
      <c r="I748" s="34" t="str">
        <f>IF(H748,LEFT(G748,FIND(" ",G748)-1),MID(G748,FIND(" ",G748)+1,9))</f>
        <v>B-O-B</v>
      </c>
      <c r="J748" s="34" t="str">
        <f>TRIM(SUBSTITUTE(G748,I748,""))</f>
        <v>10/Nov</v>
      </c>
      <c r="K748" s="34">
        <f>LEFT(J748,2-ISERROR(1*MID(J748,2,1)))*1</f>
        <v>10</v>
      </c>
      <c r="L748" s="34" t="str">
        <f>IF(LEN(I748)=3,I748,LEFT(I748,1)&amp;MID(I748,3,1)&amp;RIGHT(I748,1))</f>
        <v>BOB</v>
      </c>
      <c r="M748" s="42">
        <f>TIMEVALUE(SUBSTITUTE(SUBSTITUTE(F748,"P"," P"),"A"," A"))</f>
        <v>0.72777777777777775</v>
      </c>
      <c r="N748" s="34">
        <f t="shared" si="44"/>
        <v>21</v>
      </c>
      <c r="O748" s="34" t="str">
        <f t="shared" si="45"/>
        <v>BOB21</v>
      </c>
      <c r="P748" s="44">
        <f>INDEX(Workings!$R$14:$R$853,MATCH(O748,Workings!$U$14:$U$853,0))</f>
        <v>0.72777777777777808</v>
      </c>
      <c r="Q748" s="34">
        <f t="shared" si="46"/>
        <v>0</v>
      </c>
      <c r="S748"/>
    </row>
    <row r="749" spans="1:19" ht="15" x14ac:dyDescent="0.25">
      <c r="A749" s="34" t="s">
        <v>3069</v>
      </c>
      <c r="B749" s="34">
        <f>SEARCH("PM",A749)</f>
        <v>16</v>
      </c>
      <c r="C749" s="34" t="e">
        <f>SEARCH("AM",A749)</f>
        <v>#VALUE!</v>
      </c>
      <c r="D749" s="34">
        <f>IFERROR(B749,C749)</f>
        <v>16</v>
      </c>
      <c r="E749" s="34" t="str">
        <f>IFERROR(MID(A749,D749-5,1)," ")</f>
        <v xml:space="preserve"> </v>
      </c>
      <c r="F749" s="34" t="str">
        <f>MID(A749,IF(E749="1",D749-5,D749-4),IF(E749="1",7,6))</f>
        <v>5:55PM</v>
      </c>
      <c r="G749" s="34" t="str">
        <f>TRIM(SUBSTITUTE(A749,TEXT(M749,"h:mmAM/PM"),""))</f>
        <v>BOB 10-Nov</v>
      </c>
      <c r="H749" s="34" t="b">
        <f>OR(LEFT(G749,1)="Y",LEFT(G749,1)="B",LEFT(G749,1)="R")</f>
        <v>1</v>
      </c>
      <c r="I749" s="34" t="str">
        <f>IF(H749,LEFT(G749,FIND(" ",G749)-1),MID(G749,FIND(" ",G749)+1,9))</f>
        <v>BOB</v>
      </c>
      <c r="J749" s="34" t="str">
        <f>TRIM(SUBSTITUTE(G749,I749,""))</f>
        <v>10-Nov</v>
      </c>
      <c r="K749" s="34">
        <f>LEFT(J749,2-ISERROR(1*MID(J749,2,1)))*1</f>
        <v>10</v>
      </c>
      <c r="L749" s="34" t="str">
        <f>IF(LEN(I749)=3,I749,LEFT(I749,1)&amp;MID(I749,3,1)&amp;RIGHT(I749,1))</f>
        <v>BOB</v>
      </c>
      <c r="M749" s="42">
        <f>TIMEVALUE(SUBSTITUTE(SUBSTITUTE(F749,"P"," P"),"A"," A"))</f>
        <v>0.74652777777777779</v>
      </c>
      <c r="N749" s="34">
        <f t="shared" si="44"/>
        <v>22</v>
      </c>
      <c r="O749" s="34" t="str">
        <f t="shared" si="45"/>
        <v>BOB22</v>
      </c>
      <c r="P749" s="44">
        <f>INDEX(Workings!$R$14:$R$853,MATCH(O749,Workings!$U$14:$U$853,0))</f>
        <v>0.74166666666666692</v>
      </c>
      <c r="Q749" s="34">
        <f t="shared" si="46"/>
        <v>7</v>
      </c>
      <c r="S749"/>
    </row>
    <row r="750" spans="1:19" ht="15" x14ac:dyDescent="0.25">
      <c r="A750" s="34" t="s">
        <v>3998</v>
      </c>
      <c r="B750" s="34">
        <f>SEARCH("PM",A750)</f>
        <v>5</v>
      </c>
      <c r="C750" s="34" t="e">
        <f>SEARCH("AM",A750)</f>
        <v>#VALUE!</v>
      </c>
      <c r="D750" s="34">
        <f>IFERROR(B750,C750)</f>
        <v>5</v>
      </c>
      <c r="E750" s="34" t="str">
        <f>IFERROR(MID(A750,D750-5,1)," ")</f>
        <v xml:space="preserve"> </v>
      </c>
      <c r="F750" s="34" t="str">
        <f>MID(A750,IF(E750="1",D750-5,D750-4),IF(E750="1",7,6))</f>
        <v>6:08PM</v>
      </c>
      <c r="G750" s="34" t="str">
        <f>TRIM(SUBSTITUTE(A750,TEXT(M750,"h:mmAM/PM"),""))</f>
        <v>10-Nov B:O:B</v>
      </c>
      <c r="H750" s="34" t="b">
        <f>OR(LEFT(G750,1)="Y",LEFT(G750,1)="B",LEFT(G750,1)="R")</f>
        <v>0</v>
      </c>
      <c r="I750" s="34" t="str">
        <f>IF(H750,LEFT(G750,FIND(" ",G750)-1),MID(G750,FIND(" ",G750)+1,9))</f>
        <v>B:O:B</v>
      </c>
      <c r="J750" s="34" t="str">
        <f>TRIM(SUBSTITUTE(G750,I750,""))</f>
        <v>10-Nov</v>
      </c>
      <c r="K750" s="34">
        <f>LEFT(J750,2-ISERROR(1*MID(J750,2,1)))*1</f>
        <v>10</v>
      </c>
      <c r="L750" s="34" t="str">
        <f>IF(LEN(I750)=3,I750,LEFT(I750,1)&amp;MID(I750,3,1)&amp;RIGHT(I750,1))</f>
        <v>BOB</v>
      </c>
      <c r="M750" s="42">
        <f>TIMEVALUE(SUBSTITUTE(SUBSTITUTE(F750,"P"," P"),"A"," A"))</f>
        <v>0.75555555555555554</v>
      </c>
      <c r="N750" s="34">
        <f t="shared" si="44"/>
        <v>23</v>
      </c>
      <c r="O750" s="34" t="str">
        <f t="shared" si="45"/>
        <v>BOB23</v>
      </c>
      <c r="P750" s="44">
        <f>INDEX(Workings!$R$14:$R$853,MATCH(O750,Workings!$U$14:$U$853,0))</f>
        <v>0.75555555555555576</v>
      </c>
      <c r="Q750" s="34">
        <f t="shared" si="46"/>
        <v>0</v>
      </c>
      <c r="S750"/>
    </row>
    <row r="751" spans="1:19" ht="15" x14ac:dyDescent="0.25">
      <c r="A751" s="34" t="s">
        <v>2365</v>
      </c>
      <c r="B751" s="34">
        <f>SEARCH("PM",A751)</f>
        <v>5</v>
      </c>
      <c r="C751" s="34" t="e">
        <f>SEARCH("AM",A751)</f>
        <v>#VALUE!</v>
      </c>
      <c r="D751" s="34">
        <f>IFERROR(B751,C751)</f>
        <v>5</v>
      </c>
      <c r="E751" s="34" t="str">
        <f>IFERROR(MID(A751,D751-5,1)," ")</f>
        <v xml:space="preserve"> </v>
      </c>
      <c r="F751" s="34" t="str">
        <f>MID(A751,IF(E751="1",D751-5,D751-4),IF(E751="1",7,6))</f>
        <v>6:31PM</v>
      </c>
      <c r="G751" s="34" t="str">
        <f>TRIM(SUBSTITUTE(A751,TEXT(M751,"h:mmAM/PM"),""))</f>
        <v>B/O/B 10-Nov</v>
      </c>
      <c r="H751" s="34" t="b">
        <f>OR(LEFT(G751,1)="Y",LEFT(G751,1)="B",LEFT(G751,1)="R")</f>
        <v>1</v>
      </c>
      <c r="I751" s="34" t="str">
        <f>IF(H751,LEFT(G751,FIND(" ",G751)-1),MID(G751,FIND(" ",G751)+1,9))</f>
        <v>B/O/B</v>
      </c>
      <c r="J751" s="34" t="str">
        <f>TRIM(SUBSTITUTE(G751,I751,""))</f>
        <v>10-Nov</v>
      </c>
      <c r="K751" s="34">
        <f>LEFT(J751,2-ISERROR(1*MID(J751,2,1)))*1</f>
        <v>10</v>
      </c>
      <c r="L751" s="34" t="str">
        <f>IF(LEN(I751)=3,I751,LEFT(I751,1)&amp;MID(I751,3,1)&amp;RIGHT(I751,1))</f>
        <v>BOB</v>
      </c>
      <c r="M751" s="42">
        <f>TIMEVALUE(SUBSTITUTE(SUBSTITUTE(F751,"P"," P"),"A"," A"))</f>
        <v>0.7715277777777777</v>
      </c>
      <c r="N751" s="34">
        <f t="shared" si="44"/>
        <v>24</v>
      </c>
      <c r="O751" s="34" t="str">
        <f t="shared" si="45"/>
        <v>BOB24</v>
      </c>
      <c r="P751" s="44">
        <f>INDEX(Workings!$R$14:$R$853,MATCH(O751,Workings!$U$14:$U$853,0))</f>
        <v>0.7694444444444446</v>
      </c>
      <c r="Q751" s="34">
        <f t="shared" si="46"/>
        <v>3</v>
      </c>
      <c r="S751"/>
    </row>
    <row r="752" spans="1:19" ht="15" x14ac:dyDescent="0.25">
      <c r="A752" s="34" t="s">
        <v>3858</v>
      </c>
      <c r="B752" s="34">
        <f>SEARCH("PM",A752)</f>
        <v>5</v>
      </c>
      <c r="C752" s="34" t="e">
        <f>SEARCH("AM",A752)</f>
        <v>#VALUE!</v>
      </c>
      <c r="D752" s="34">
        <f>IFERROR(B752,C752)</f>
        <v>5</v>
      </c>
      <c r="E752" s="34" t="str">
        <f>IFERROR(MID(A752,D752-5,1)," ")</f>
        <v xml:space="preserve"> </v>
      </c>
      <c r="F752" s="34" t="str">
        <f>MID(A752,IF(E752="1",D752-5,D752-4),IF(E752="1",7,6))</f>
        <v>6:47PM</v>
      </c>
      <c r="G752" s="34" t="str">
        <f>TRIM(SUBSTITUTE(A752,TEXT(M752,"h:mmAM/PM"),""))</f>
        <v>B/O/B 10/Nov</v>
      </c>
      <c r="H752" s="34" t="b">
        <f>OR(LEFT(G752,1)="Y",LEFT(G752,1)="B",LEFT(G752,1)="R")</f>
        <v>1</v>
      </c>
      <c r="I752" s="34" t="str">
        <f>IF(H752,LEFT(G752,FIND(" ",G752)-1),MID(G752,FIND(" ",G752)+1,9))</f>
        <v>B/O/B</v>
      </c>
      <c r="J752" s="34" t="str">
        <f>TRIM(SUBSTITUTE(G752,I752,""))</f>
        <v>10/Nov</v>
      </c>
      <c r="K752" s="34">
        <f>LEFT(J752,2-ISERROR(1*MID(J752,2,1)))*1</f>
        <v>10</v>
      </c>
      <c r="L752" s="34" t="str">
        <f>IF(LEN(I752)=3,I752,LEFT(I752,1)&amp;MID(I752,3,1)&amp;RIGHT(I752,1))</f>
        <v>BOB</v>
      </c>
      <c r="M752" s="42">
        <f>TIMEVALUE(SUBSTITUTE(SUBSTITUTE(F752,"P"," P"),"A"," A"))</f>
        <v>0.78263888888888899</v>
      </c>
      <c r="N752" s="34">
        <f t="shared" si="44"/>
        <v>25</v>
      </c>
      <c r="O752" s="34" t="str">
        <f t="shared" si="45"/>
        <v>BOB25</v>
      </c>
      <c r="P752" s="44">
        <f>INDEX(Workings!$R$14:$R$853,MATCH(O752,Workings!$U$14:$U$853,0))</f>
        <v>0.78333333333333344</v>
      </c>
      <c r="Q752" s="34">
        <f t="shared" si="46"/>
        <v>-1</v>
      </c>
      <c r="S752"/>
    </row>
    <row r="753" spans="1:19" ht="15" x14ac:dyDescent="0.25">
      <c r="A753" s="34" t="s">
        <v>2721</v>
      </c>
      <c r="B753" s="34">
        <f>SEARCH("PM",A753)</f>
        <v>5</v>
      </c>
      <c r="C753" s="34" t="e">
        <f>SEARCH("AM",A753)</f>
        <v>#VALUE!</v>
      </c>
      <c r="D753" s="34">
        <f>IFERROR(B753,C753)</f>
        <v>5</v>
      </c>
      <c r="E753" s="34" t="str">
        <f>IFERROR(MID(A753,D753-5,1)," ")</f>
        <v xml:space="preserve"> </v>
      </c>
      <c r="F753" s="34" t="str">
        <f>MID(A753,IF(E753="1",D753-5,D753-4),IF(E753="1",7,6))</f>
        <v>7:16PM</v>
      </c>
      <c r="G753" s="34" t="str">
        <f>TRIM(SUBSTITUTE(A753,TEXT(M753,"h:mmAM/PM"),""))</f>
        <v>10-Nov B/O/B</v>
      </c>
      <c r="H753" s="34" t="b">
        <f>OR(LEFT(G753,1)="Y",LEFT(G753,1)="B",LEFT(G753,1)="R")</f>
        <v>0</v>
      </c>
      <c r="I753" s="34" t="str">
        <f>IF(H753,LEFT(G753,FIND(" ",G753)-1),MID(G753,FIND(" ",G753)+1,9))</f>
        <v>B/O/B</v>
      </c>
      <c r="J753" s="34" t="str">
        <f>TRIM(SUBSTITUTE(G753,I753,""))</f>
        <v>10-Nov</v>
      </c>
      <c r="K753" s="34">
        <f>LEFT(J753,2-ISERROR(1*MID(J753,2,1)))*1</f>
        <v>10</v>
      </c>
      <c r="L753" s="34" t="str">
        <f>IF(LEN(I753)=3,I753,LEFT(I753,1)&amp;MID(I753,3,1)&amp;RIGHT(I753,1))</f>
        <v>BOB</v>
      </c>
      <c r="M753" s="42">
        <f>TIMEVALUE(SUBSTITUTE(SUBSTITUTE(F753,"P"," P"),"A"," A"))</f>
        <v>0.8027777777777777</v>
      </c>
      <c r="N753" s="34">
        <f t="shared" si="44"/>
        <v>26</v>
      </c>
      <c r="O753" s="34" t="str">
        <f t="shared" si="45"/>
        <v>BOB26</v>
      </c>
      <c r="P753" s="44">
        <f>INDEX(Workings!$R$14:$R$853,MATCH(O753,Workings!$U$14:$U$853,0))</f>
        <v>0.79722222222222228</v>
      </c>
      <c r="Q753" s="34">
        <f t="shared" si="46"/>
        <v>8</v>
      </c>
      <c r="S753"/>
    </row>
    <row r="754" spans="1:19" ht="15" x14ac:dyDescent="0.25">
      <c r="A754" s="34" t="s">
        <v>1652</v>
      </c>
      <c r="B754" s="34">
        <f>SEARCH("PM",A754)</f>
        <v>18</v>
      </c>
      <c r="C754" s="34" t="e">
        <f>SEARCH("AM",A754)</f>
        <v>#VALUE!</v>
      </c>
      <c r="D754" s="34">
        <f>IFERROR(B754,C754)</f>
        <v>18</v>
      </c>
      <c r="E754" s="34" t="str">
        <f>IFERROR(MID(A754,D754-5,1)," ")</f>
        <v xml:space="preserve"> </v>
      </c>
      <c r="F754" s="34" t="str">
        <f>MID(A754,IF(E754="1",D754-5,D754-4),IF(E754="1",7,6))</f>
        <v>8:10PM</v>
      </c>
      <c r="G754" s="34" t="str">
        <f>TRIM(SUBSTITUTE(A754,TEXT(M754,"h:mmAM/PM"),""))</f>
        <v>10/Nov B/O/B</v>
      </c>
      <c r="H754" s="34" t="b">
        <f>OR(LEFT(G754,1)="Y",LEFT(G754,1)="B",LEFT(G754,1)="R")</f>
        <v>0</v>
      </c>
      <c r="I754" s="34" t="str">
        <f>IF(H754,LEFT(G754,FIND(" ",G754)-1),MID(G754,FIND(" ",G754)+1,9))</f>
        <v>B/O/B</v>
      </c>
      <c r="J754" s="34" t="str">
        <f>TRIM(SUBSTITUTE(G754,I754,""))</f>
        <v>10/Nov</v>
      </c>
      <c r="K754" s="34">
        <f>LEFT(J754,2-ISERROR(1*MID(J754,2,1)))*1</f>
        <v>10</v>
      </c>
      <c r="L754" s="34" t="str">
        <f>IF(LEN(I754)=3,I754,LEFT(I754,1)&amp;MID(I754,3,1)&amp;RIGHT(I754,1))</f>
        <v>BOB</v>
      </c>
      <c r="M754" s="42">
        <f>TIMEVALUE(SUBSTITUTE(SUBSTITUTE(F754,"P"," P"),"A"," A"))</f>
        <v>0.84027777777777779</v>
      </c>
      <c r="N754" s="34">
        <f t="shared" si="44"/>
        <v>27</v>
      </c>
      <c r="O754" s="34" t="str">
        <f t="shared" si="45"/>
        <v>BOB27</v>
      </c>
      <c r="P754" s="44">
        <f>INDEX(Workings!$R$14:$R$853,MATCH(O754,Workings!$U$14:$U$853,0))</f>
        <v>0.83888888888888891</v>
      </c>
      <c r="Q754" s="34">
        <f t="shared" si="46"/>
        <v>2</v>
      </c>
      <c r="S754"/>
    </row>
    <row r="755" spans="1:19" ht="15" x14ac:dyDescent="0.25">
      <c r="A755" s="34" t="s">
        <v>3629</v>
      </c>
      <c r="B755" s="34">
        <f>SEARCH("PM",A755)</f>
        <v>5</v>
      </c>
      <c r="C755" s="34" t="e">
        <f>SEARCH("AM",A755)</f>
        <v>#VALUE!</v>
      </c>
      <c r="D755" s="34">
        <f>IFERROR(B755,C755)</f>
        <v>5</v>
      </c>
      <c r="E755" s="34" t="str">
        <f>IFERROR(MID(A755,D755-5,1)," ")</f>
        <v xml:space="preserve"> </v>
      </c>
      <c r="F755" s="34" t="str">
        <f>MID(A755,IF(E755="1",D755-5,D755-4),IF(E755="1",7,6))</f>
        <v>9:05PM</v>
      </c>
      <c r="G755" s="34" t="str">
        <f>TRIM(SUBSTITUTE(A755,TEXT(M755,"h:mmAM/PM"),""))</f>
        <v>BOB 10-Nov</v>
      </c>
      <c r="H755" s="34" t="b">
        <f>OR(LEFT(G755,1)="Y",LEFT(G755,1)="B",LEFT(G755,1)="R")</f>
        <v>1</v>
      </c>
      <c r="I755" s="34" t="str">
        <f>IF(H755,LEFT(G755,FIND(" ",G755)-1),MID(G755,FIND(" ",G755)+1,9))</f>
        <v>BOB</v>
      </c>
      <c r="J755" s="34" t="str">
        <f>TRIM(SUBSTITUTE(G755,I755,""))</f>
        <v>10-Nov</v>
      </c>
      <c r="K755" s="34">
        <f>LEFT(J755,2-ISERROR(1*MID(J755,2,1)))*1</f>
        <v>10</v>
      </c>
      <c r="L755" s="34" t="str">
        <f>IF(LEN(I755)=3,I755,LEFT(I755,1)&amp;MID(I755,3,1)&amp;RIGHT(I755,1))</f>
        <v>BOB</v>
      </c>
      <c r="M755" s="42">
        <f>TIMEVALUE(SUBSTITUTE(SUBSTITUTE(F755,"P"," P"),"A"," A"))</f>
        <v>0.87847222222222221</v>
      </c>
      <c r="N755" s="34">
        <f t="shared" si="44"/>
        <v>28</v>
      </c>
      <c r="O755" s="34" t="str">
        <f t="shared" si="45"/>
        <v>BOB28</v>
      </c>
      <c r="P755" s="44">
        <f>INDEX(Workings!$R$14:$R$853,MATCH(O755,Workings!$U$14:$U$853,0))</f>
        <v>0.88055555555555554</v>
      </c>
      <c r="Q755" s="34">
        <f t="shared" si="46"/>
        <v>-3</v>
      </c>
      <c r="S755"/>
    </row>
    <row r="756" spans="1:19" ht="15" x14ac:dyDescent="0.25">
      <c r="A756" s="34" t="s">
        <v>3614</v>
      </c>
      <c r="B756" s="34">
        <f>SEARCH("PM",A756)</f>
        <v>6</v>
      </c>
      <c r="C756" s="34" t="e">
        <f>SEARCH("AM",A756)</f>
        <v>#VALUE!</v>
      </c>
      <c r="D756" s="34">
        <f>IFERROR(B756,C756)</f>
        <v>6</v>
      </c>
      <c r="E756" s="34" t="str">
        <f>IFERROR(MID(A756,D756-5,1)," ")</f>
        <v>1</v>
      </c>
      <c r="F756" s="34" t="str">
        <f>MID(A756,IF(E756="1",D756-5,D756-4),IF(E756="1",7,6))</f>
        <v>10:14PM</v>
      </c>
      <c r="G756" s="34" t="str">
        <f>TRIM(SUBSTITUTE(A756,TEXT(M756,"h:mmAM/PM"),""))</f>
        <v>B:O:B 10/Nov</v>
      </c>
      <c r="H756" s="34" t="b">
        <f>OR(LEFT(G756,1)="Y",LEFT(G756,1)="B",LEFT(G756,1)="R")</f>
        <v>1</v>
      </c>
      <c r="I756" s="34" t="str">
        <f>IF(H756,LEFT(G756,FIND(" ",G756)-1),MID(G756,FIND(" ",G756)+1,9))</f>
        <v>B:O:B</v>
      </c>
      <c r="J756" s="34" t="str">
        <f>TRIM(SUBSTITUTE(G756,I756,""))</f>
        <v>10/Nov</v>
      </c>
      <c r="K756" s="34">
        <f>LEFT(J756,2-ISERROR(1*MID(J756,2,1)))*1</f>
        <v>10</v>
      </c>
      <c r="L756" s="34" t="str">
        <f>IF(LEN(I756)=3,I756,LEFT(I756,1)&amp;MID(I756,3,1)&amp;RIGHT(I756,1))</f>
        <v>BOB</v>
      </c>
      <c r="M756" s="42">
        <f>TIMEVALUE(SUBSTITUTE(SUBSTITUTE(F756,"P"," P"),"A"," A"))</f>
        <v>0.92638888888888893</v>
      </c>
      <c r="N756" s="34">
        <f t="shared" si="44"/>
        <v>29</v>
      </c>
      <c r="O756" s="34" t="str">
        <f t="shared" si="45"/>
        <v>BOB29</v>
      </c>
      <c r="P756" s="44">
        <f>INDEX(Workings!$R$14:$R$853,MATCH(O756,Workings!$U$14:$U$853,0))</f>
        <v>0.92222222222222217</v>
      </c>
      <c r="Q756" s="34">
        <f t="shared" si="46"/>
        <v>6</v>
      </c>
      <c r="S756"/>
    </row>
    <row r="757" spans="1:19" ht="15" x14ac:dyDescent="0.25">
      <c r="A757" s="34" t="s">
        <v>3256</v>
      </c>
      <c r="B757" s="34">
        <f>SEARCH("PM",A757)</f>
        <v>19</v>
      </c>
      <c r="C757" s="34" t="e">
        <f>SEARCH("AM",A757)</f>
        <v>#VALUE!</v>
      </c>
      <c r="D757" s="34">
        <f>IFERROR(B757,C757)</f>
        <v>19</v>
      </c>
      <c r="E757" s="34" t="str">
        <f>IFERROR(MID(A757,D757-5,1)," ")</f>
        <v>1</v>
      </c>
      <c r="F757" s="34" t="str">
        <f>MID(A757,IF(E757="1",D757-5,D757-4),IF(E757="1",7,6))</f>
        <v>11:16PM</v>
      </c>
      <c r="G757" s="34" t="str">
        <f>TRIM(SUBSTITUTE(A757,TEXT(M757,"h:mmAM/PM"),""))</f>
        <v>10-Nov B:O:B</v>
      </c>
      <c r="H757" s="34" t="b">
        <f>OR(LEFT(G757,1)="Y",LEFT(G757,1)="B",LEFT(G757,1)="R")</f>
        <v>0</v>
      </c>
      <c r="I757" s="34" t="str">
        <f>IF(H757,LEFT(G757,FIND(" ",G757)-1),MID(G757,FIND(" ",G757)+1,9))</f>
        <v>B:O:B</v>
      </c>
      <c r="J757" s="34" t="str">
        <f>TRIM(SUBSTITUTE(G757,I757,""))</f>
        <v>10-Nov</v>
      </c>
      <c r="K757" s="34">
        <f>LEFT(J757,2-ISERROR(1*MID(J757,2,1)))*1</f>
        <v>10</v>
      </c>
      <c r="L757" s="34" t="str">
        <f>IF(LEN(I757)=3,I757,LEFT(I757,1)&amp;MID(I757,3,1)&amp;RIGHT(I757,1))</f>
        <v>BOB</v>
      </c>
      <c r="M757" s="42">
        <f>TIMEVALUE(SUBSTITUTE(SUBSTITUTE(F757,"P"," P"),"A"," A"))</f>
        <v>0.96944444444444444</v>
      </c>
      <c r="N757" s="34">
        <f t="shared" si="44"/>
        <v>30</v>
      </c>
      <c r="O757" s="34" t="str">
        <f t="shared" si="45"/>
        <v>BOB30</v>
      </c>
      <c r="P757" s="44">
        <f>INDEX(Workings!$R$14:$R$853,MATCH(O757,Workings!$U$14:$U$853,0))</f>
        <v>0.9638888888888888</v>
      </c>
      <c r="Q757" s="34">
        <f t="shared" si="46"/>
        <v>8</v>
      </c>
      <c r="S757"/>
    </row>
    <row r="758" spans="1:19" ht="15" x14ac:dyDescent="0.25">
      <c r="A758" s="34" t="s">
        <v>816</v>
      </c>
      <c r="B758" s="34" t="e">
        <f>SEARCH("PM",A758)</f>
        <v>#VALUE!</v>
      </c>
      <c r="C758" s="34">
        <f>SEARCH("AM",A758)</f>
        <v>5</v>
      </c>
      <c r="D758" s="34">
        <f>IFERROR(B758,C758)</f>
        <v>5</v>
      </c>
      <c r="E758" s="34" t="str">
        <f>IFERROR(MID(A758,D758-5,1)," ")</f>
        <v xml:space="preserve"> </v>
      </c>
      <c r="F758" s="34" t="str">
        <f>MID(A758,IF(E758="1",D758-5,D758-4),IF(E758="1",7,6))</f>
        <v>7:00AM</v>
      </c>
      <c r="G758" s="34" t="str">
        <f>TRIM(SUBSTITUTE(A758,TEXT(M758,"h:mmAM/PM"),""))</f>
        <v>6/Nov B-O-H</v>
      </c>
      <c r="H758" s="34" t="b">
        <f>OR(LEFT(G758,1)="Y",LEFT(G758,1)="B",LEFT(G758,1)="R")</f>
        <v>0</v>
      </c>
      <c r="I758" s="34" t="str">
        <f>IF(H758,LEFT(G758,FIND(" ",G758)-1),MID(G758,FIND(" ",G758)+1,9))</f>
        <v>B-O-H</v>
      </c>
      <c r="J758" s="34" t="str">
        <f>TRIM(SUBSTITUTE(G758,I758,""))</f>
        <v>6/Nov</v>
      </c>
      <c r="K758" s="34">
        <f>LEFT(J758,2-ISERROR(1*MID(J758,2,1)))*1</f>
        <v>6</v>
      </c>
      <c r="L758" s="34" t="str">
        <f>IF(LEN(I758)=3,I758,LEFT(I758,1)&amp;MID(I758,3,1)&amp;RIGHT(I758,1))</f>
        <v>BOH</v>
      </c>
      <c r="M758" s="42">
        <f>TIMEVALUE(SUBSTITUTE(SUBSTITUTE(F758,"P"," P"),"A"," A"))</f>
        <v>0.29166666666666669</v>
      </c>
      <c r="N758" s="34">
        <f t="shared" si="44"/>
        <v>1</v>
      </c>
      <c r="O758" s="34" t="str">
        <f t="shared" si="45"/>
        <v>BOH1</v>
      </c>
      <c r="P758" s="44">
        <f>INDEX(Workings!$R$14:$R$853,MATCH(O758,Workings!$U$14:$U$853,0))</f>
        <v>0.29166666666666669</v>
      </c>
      <c r="Q758" s="34">
        <f t="shared" si="46"/>
        <v>0</v>
      </c>
      <c r="S758"/>
    </row>
    <row r="759" spans="1:19" ht="15" x14ac:dyDescent="0.25">
      <c r="A759" s="34" t="s">
        <v>3852</v>
      </c>
      <c r="B759" s="34" t="e">
        <f>SEARCH("PM",A759)</f>
        <v>#VALUE!</v>
      </c>
      <c r="C759" s="34">
        <f>SEARCH("AM",A759)</f>
        <v>17</v>
      </c>
      <c r="D759" s="34">
        <f>IFERROR(B759,C759)</f>
        <v>17</v>
      </c>
      <c r="E759" s="34" t="str">
        <f>IFERROR(MID(A759,D759-5,1)," ")</f>
        <v xml:space="preserve"> </v>
      </c>
      <c r="F759" s="34" t="str">
        <f>MID(A759,IF(E759="1",D759-5,D759-4),IF(E759="1",7,6))</f>
        <v>7:39AM</v>
      </c>
      <c r="G759" s="34" t="str">
        <f>TRIM(SUBSTITUTE(A759,TEXT(M759,"h:mmAM/PM"),""))</f>
        <v>6-Nov B:O:H</v>
      </c>
      <c r="H759" s="34" t="b">
        <f>OR(LEFT(G759,1)="Y",LEFT(G759,1)="B",LEFT(G759,1)="R")</f>
        <v>0</v>
      </c>
      <c r="I759" s="34" t="str">
        <f>IF(H759,LEFT(G759,FIND(" ",G759)-1),MID(G759,FIND(" ",G759)+1,9))</f>
        <v>B:O:H</v>
      </c>
      <c r="J759" s="34" t="str">
        <f>TRIM(SUBSTITUTE(G759,I759,""))</f>
        <v>6-Nov</v>
      </c>
      <c r="K759" s="34">
        <f>LEFT(J759,2-ISERROR(1*MID(J759,2,1)))*1</f>
        <v>6</v>
      </c>
      <c r="L759" s="34" t="str">
        <f>IF(LEN(I759)=3,I759,LEFT(I759,1)&amp;MID(I759,3,1)&amp;RIGHT(I759,1))</f>
        <v>BOH</v>
      </c>
      <c r="M759" s="42">
        <f>TIMEVALUE(SUBSTITUTE(SUBSTITUTE(F759,"P"," P"),"A"," A"))</f>
        <v>0.31875000000000003</v>
      </c>
      <c r="N759" s="34">
        <f t="shared" si="44"/>
        <v>2</v>
      </c>
      <c r="O759" s="34" t="str">
        <f t="shared" si="45"/>
        <v>BOH2</v>
      </c>
      <c r="P759" s="44">
        <f>INDEX(Workings!$R$14:$R$853,MATCH(O759,Workings!$U$14:$U$853,0))</f>
        <v>0.31944444444444448</v>
      </c>
      <c r="Q759" s="34">
        <f t="shared" si="46"/>
        <v>-1</v>
      </c>
      <c r="S759"/>
    </row>
    <row r="760" spans="1:19" ht="15" x14ac:dyDescent="0.25">
      <c r="A760" s="34" t="s">
        <v>694</v>
      </c>
      <c r="B760" s="34" t="e">
        <f>SEARCH("PM",A760)</f>
        <v>#VALUE!</v>
      </c>
      <c r="C760" s="34">
        <f>SEARCH("AM",A760)</f>
        <v>5</v>
      </c>
      <c r="D760" s="34">
        <f>IFERROR(B760,C760)</f>
        <v>5</v>
      </c>
      <c r="E760" s="34" t="str">
        <f>IFERROR(MID(A760,D760-5,1)," ")</f>
        <v xml:space="preserve"> </v>
      </c>
      <c r="F760" s="34" t="str">
        <f>MID(A760,IF(E760="1",D760-5,D760-4),IF(E760="1",7,6))</f>
        <v>8:18AM</v>
      </c>
      <c r="G760" s="34" t="str">
        <f>TRIM(SUBSTITUTE(A760,TEXT(M760,"h:mmAM/PM"),""))</f>
        <v>B:O:H 6/Nov</v>
      </c>
      <c r="H760" s="34" t="b">
        <f>OR(LEFT(G760,1)="Y",LEFT(G760,1)="B",LEFT(G760,1)="R")</f>
        <v>1</v>
      </c>
      <c r="I760" s="34" t="str">
        <f>IF(H760,LEFT(G760,FIND(" ",G760)-1),MID(G760,FIND(" ",G760)+1,9))</f>
        <v>B:O:H</v>
      </c>
      <c r="J760" s="34" t="str">
        <f>TRIM(SUBSTITUTE(G760,I760,""))</f>
        <v>6/Nov</v>
      </c>
      <c r="K760" s="34">
        <f>LEFT(J760,2-ISERROR(1*MID(J760,2,1)))*1</f>
        <v>6</v>
      </c>
      <c r="L760" s="34" t="str">
        <f>IF(LEN(I760)=3,I760,LEFT(I760,1)&amp;MID(I760,3,1)&amp;RIGHT(I760,1))</f>
        <v>BOH</v>
      </c>
      <c r="M760" s="42">
        <f>TIMEVALUE(SUBSTITUTE(SUBSTITUTE(F760,"P"," P"),"A"," A"))</f>
        <v>0.34583333333333338</v>
      </c>
      <c r="N760" s="34">
        <f t="shared" si="44"/>
        <v>3</v>
      </c>
      <c r="O760" s="34" t="str">
        <f t="shared" si="45"/>
        <v>BOH3</v>
      </c>
      <c r="P760" s="44">
        <f>INDEX(Workings!$R$14:$R$853,MATCH(O760,Workings!$U$14:$U$853,0))</f>
        <v>0.34722222222222227</v>
      </c>
      <c r="Q760" s="34">
        <f t="shared" si="46"/>
        <v>-2</v>
      </c>
      <c r="S760"/>
    </row>
    <row r="761" spans="1:19" ht="15" x14ac:dyDescent="0.25">
      <c r="A761" s="34" t="s">
        <v>3922</v>
      </c>
      <c r="B761" s="34" t="e">
        <f>SEARCH("PM",A761)</f>
        <v>#VALUE!</v>
      </c>
      <c r="C761" s="34">
        <f>SEARCH("AM",A761)</f>
        <v>17</v>
      </c>
      <c r="D761" s="34">
        <f>IFERROR(B761,C761)</f>
        <v>17</v>
      </c>
      <c r="E761" s="34" t="str">
        <f>IFERROR(MID(A761,D761-5,1)," ")</f>
        <v xml:space="preserve"> </v>
      </c>
      <c r="F761" s="34" t="str">
        <f>MID(A761,IF(E761="1",D761-5,D761-4),IF(E761="1",7,6))</f>
        <v>9:00AM</v>
      </c>
      <c r="G761" s="34" t="str">
        <f>TRIM(SUBSTITUTE(A761,TEXT(M761,"h:mmAM/PM"),""))</f>
        <v>B:O:H 6/Nov</v>
      </c>
      <c r="H761" s="34" t="b">
        <f>OR(LEFT(G761,1)="Y",LEFT(G761,1)="B",LEFT(G761,1)="R")</f>
        <v>1</v>
      </c>
      <c r="I761" s="34" t="str">
        <f>IF(H761,LEFT(G761,FIND(" ",G761)-1),MID(G761,FIND(" ",G761)+1,9))</f>
        <v>B:O:H</v>
      </c>
      <c r="J761" s="34" t="str">
        <f>TRIM(SUBSTITUTE(G761,I761,""))</f>
        <v>6/Nov</v>
      </c>
      <c r="K761" s="34">
        <f>LEFT(J761,2-ISERROR(1*MID(J761,2,1)))*1</f>
        <v>6</v>
      </c>
      <c r="L761" s="34" t="str">
        <f>IF(LEN(I761)=3,I761,LEFT(I761,1)&amp;MID(I761,3,1)&amp;RIGHT(I761,1))</f>
        <v>BOH</v>
      </c>
      <c r="M761" s="42">
        <f>TIMEVALUE(SUBSTITUTE(SUBSTITUTE(F761,"P"," P"),"A"," A"))</f>
        <v>0.375</v>
      </c>
      <c r="N761" s="34">
        <f t="shared" si="44"/>
        <v>4</v>
      </c>
      <c r="O761" s="34" t="str">
        <f t="shared" si="45"/>
        <v>BOH4</v>
      </c>
      <c r="P761" s="44">
        <f>INDEX(Workings!$R$14:$R$853,MATCH(O761,Workings!$U$14:$U$853,0))</f>
        <v>0.37500000000000006</v>
      </c>
      <c r="Q761" s="34">
        <f t="shared" si="46"/>
        <v>0</v>
      </c>
      <c r="S761"/>
    </row>
    <row r="762" spans="1:19" ht="15" x14ac:dyDescent="0.25">
      <c r="A762" s="34" t="s">
        <v>3197</v>
      </c>
      <c r="B762" s="34" t="e">
        <f>SEARCH("PM",A762)</f>
        <v>#VALUE!</v>
      </c>
      <c r="C762" s="34">
        <f>SEARCH("AM",A762)</f>
        <v>11</v>
      </c>
      <c r="D762" s="34">
        <f>IFERROR(B762,C762)</f>
        <v>11</v>
      </c>
      <c r="E762" s="34" t="str">
        <f>IFERROR(MID(A762,D762-5,1)," ")</f>
        <v xml:space="preserve"> </v>
      </c>
      <c r="F762" s="34" t="str">
        <f>MID(A762,IF(E762="1",D762-5,D762-4),IF(E762="1",7,6))</f>
        <v>9:29AM</v>
      </c>
      <c r="G762" s="34" t="str">
        <f>TRIM(SUBSTITUTE(A762,TEXT(M762,"h:mmAM/PM"),""))</f>
        <v>B:O:H 6/Nov</v>
      </c>
      <c r="H762" s="34" t="b">
        <f>OR(LEFT(G762,1)="Y",LEFT(G762,1)="B",LEFT(G762,1)="R")</f>
        <v>1</v>
      </c>
      <c r="I762" s="34" t="str">
        <f>IF(H762,LEFT(G762,FIND(" ",G762)-1),MID(G762,FIND(" ",G762)+1,9))</f>
        <v>B:O:H</v>
      </c>
      <c r="J762" s="34" t="str">
        <f>TRIM(SUBSTITUTE(G762,I762,""))</f>
        <v>6/Nov</v>
      </c>
      <c r="K762" s="34">
        <f>LEFT(J762,2-ISERROR(1*MID(J762,2,1)))*1</f>
        <v>6</v>
      </c>
      <c r="L762" s="34" t="str">
        <f>IF(LEN(I762)=3,I762,LEFT(I762,1)&amp;MID(I762,3,1)&amp;RIGHT(I762,1))</f>
        <v>BOH</v>
      </c>
      <c r="M762" s="42">
        <f>TIMEVALUE(SUBSTITUTE(SUBSTITUTE(F762,"P"," P"),"A"," A"))</f>
        <v>0.39513888888888887</v>
      </c>
      <c r="N762" s="34">
        <f t="shared" si="44"/>
        <v>5</v>
      </c>
      <c r="O762" s="34" t="str">
        <f t="shared" si="45"/>
        <v>BOH5</v>
      </c>
      <c r="P762" s="44">
        <f>INDEX(Workings!$R$14:$R$853,MATCH(O762,Workings!$U$14:$U$853,0))</f>
        <v>0.39583333333333337</v>
      </c>
      <c r="Q762" s="34">
        <f t="shared" si="46"/>
        <v>-1</v>
      </c>
      <c r="S762"/>
    </row>
    <row r="763" spans="1:19" ht="15" x14ac:dyDescent="0.25">
      <c r="A763" s="34" t="s">
        <v>1638</v>
      </c>
      <c r="B763" s="34" t="e">
        <f>SEARCH("PM",A763)</f>
        <v>#VALUE!</v>
      </c>
      <c r="C763" s="34">
        <f>SEARCH("AM",A763)</f>
        <v>5</v>
      </c>
      <c r="D763" s="34">
        <f>IFERROR(B763,C763)</f>
        <v>5</v>
      </c>
      <c r="E763" s="34" t="str">
        <f>IFERROR(MID(A763,D763-5,1)," ")</f>
        <v xml:space="preserve"> </v>
      </c>
      <c r="F763" s="34" t="str">
        <f>MID(A763,IF(E763="1",D763-5,D763-4),IF(E763="1",7,6))</f>
        <v>9:59AM</v>
      </c>
      <c r="G763" s="34" t="str">
        <f>TRIM(SUBSTITUTE(A763,TEXT(M763,"h:mmAM/PM"),""))</f>
        <v>B/O/H 6/Nov</v>
      </c>
      <c r="H763" s="34" t="b">
        <f>OR(LEFT(G763,1)="Y",LEFT(G763,1)="B",LEFT(G763,1)="R")</f>
        <v>1</v>
      </c>
      <c r="I763" s="34" t="str">
        <f>IF(H763,LEFT(G763,FIND(" ",G763)-1),MID(G763,FIND(" ",G763)+1,9))</f>
        <v>B/O/H</v>
      </c>
      <c r="J763" s="34" t="str">
        <f>TRIM(SUBSTITUTE(G763,I763,""))</f>
        <v>6/Nov</v>
      </c>
      <c r="K763" s="34">
        <f>LEFT(J763,2-ISERROR(1*MID(J763,2,1)))*1</f>
        <v>6</v>
      </c>
      <c r="L763" s="34" t="str">
        <f>IF(LEN(I763)=3,I763,LEFT(I763,1)&amp;MID(I763,3,1)&amp;RIGHT(I763,1))</f>
        <v>BOH</v>
      </c>
      <c r="M763" s="42">
        <f>TIMEVALUE(SUBSTITUTE(SUBSTITUTE(F763,"P"," P"),"A"," A"))</f>
        <v>0.41597222222222219</v>
      </c>
      <c r="N763" s="34">
        <f t="shared" si="44"/>
        <v>6</v>
      </c>
      <c r="O763" s="34" t="str">
        <f t="shared" si="45"/>
        <v>BOH6</v>
      </c>
      <c r="P763" s="44">
        <f>INDEX(Workings!$R$14:$R$853,MATCH(O763,Workings!$U$14:$U$853,0))</f>
        <v>0.41666666666666669</v>
      </c>
      <c r="Q763" s="34">
        <f t="shared" si="46"/>
        <v>-1</v>
      </c>
      <c r="S763"/>
    </row>
    <row r="764" spans="1:19" ht="15" x14ac:dyDescent="0.25">
      <c r="A764" s="34" t="s">
        <v>3915</v>
      </c>
      <c r="B764" s="34" t="e">
        <f>SEARCH("PM",A764)</f>
        <v>#VALUE!</v>
      </c>
      <c r="C764" s="34">
        <f>SEARCH("AM",A764)</f>
        <v>16</v>
      </c>
      <c r="D764" s="34">
        <f>IFERROR(B764,C764)</f>
        <v>16</v>
      </c>
      <c r="E764" s="34" t="str">
        <f>IFERROR(MID(A764,D764-5,1)," ")</f>
        <v>1</v>
      </c>
      <c r="F764" s="34" t="str">
        <f>MID(A764,IF(E764="1",D764-5,D764-4),IF(E764="1",7,6))</f>
        <v>10:32AM</v>
      </c>
      <c r="G764" s="34" t="str">
        <f>TRIM(SUBSTITUTE(A764,TEXT(M764,"h:mmAM/PM"),""))</f>
        <v>BOH 6-Nov</v>
      </c>
      <c r="H764" s="34" t="b">
        <f>OR(LEFT(G764,1)="Y",LEFT(G764,1)="B",LEFT(G764,1)="R")</f>
        <v>1</v>
      </c>
      <c r="I764" s="34" t="str">
        <f>IF(H764,LEFT(G764,FIND(" ",G764)-1),MID(G764,FIND(" ",G764)+1,9))</f>
        <v>BOH</v>
      </c>
      <c r="J764" s="34" t="str">
        <f>TRIM(SUBSTITUTE(G764,I764,""))</f>
        <v>6-Nov</v>
      </c>
      <c r="K764" s="34">
        <f>LEFT(J764,2-ISERROR(1*MID(J764,2,1)))*1</f>
        <v>6</v>
      </c>
      <c r="L764" s="34" t="str">
        <f>IF(LEN(I764)=3,I764,LEFT(I764,1)&amp;MID(I764,3,1)&amp;RIGHT(I764,1))</f>
        <v>BOH</v>
      </c>
      <c r="M764" s="42">
        <f>TIMEVALUE(SUBSTITUTE(SUBSTITUTE(F764,"P"," P"),"A"," A"))</f>
        <v>0.43888888888888888</v>
      </c>
      <c r="N764" s="34">
        <f t="shared" si="44"/>
        <v>7</v>
      </c>
      <c r="O764" s="34" t="str">
        <f t="shared" si="45"/>
        <v>BOH7</v>
      </c>
      <c r="P764" s="44">
        <f>INDEX(Workings!$R$14:$R$853,MATCH(O764,Workings!$U$14:$U$853,0))</f>
        <v>0.4375</v>
      </c>
      <c r="Q764" s="34">
        <f t="shared" si="46"/>
        <v>2</v>
      </c>
      <c r="S764"/>
    </row>
    <row r="765" spans="1:19" ht="15" x14ac:dyDescent="0.25">
      <c r="A765" s="34" t="s">
        <v>510</v>
      </c>
      <c r="B765" s="34" t="e">
        <f>SEARCH("PM",A765)</f>
        <v>#VALUE!</v>
      </c>
      <c r="C765" s="34">
        <f>SEARCH("AM",A765)</f>
        <v>12</v>
      </c>
      <c r="D765" s="34">
        <f>IFERROR(B765,C765)</f>
        <v>12</v>
      </c>
      <c r="E765" s="34" t="str">
        <f>IFERROR(MID(A765,D765-5,1)," ")</f>
        <v>1</v>
      </c>
      <c r="F765" s="34" t="str">
        <f>MID(A765,IF(E765="1",D765-5,D765-4),IF(E765="1",7,6))</f>
        <v>11:01AM</v>
      </c>
      <c r="G765" s="34" t="str">
        <f>TRIM(SUBSTITUTE(A765,TEXT(M765,"h:mmAM/PM"),""))</f>
        <v>6-Nov BOH</v>
      </c>
      <c r="H765" s="34" t="b">
        <f>OR(LEFT(G765,1)="Y",LEFT(G765,1)="B",LEFT(G765,1)="R")</f>
        <v>0</v>
      </c>
      <c r="I765" s="34" t="str">
        <f>IF(H765,LEFT(G765,FIND(" ",G765)-1),MID(G765,FIND(" ",G765)+1,9))</f>
        <v>BOH</v>
      </c>
      <c r="J765" s="34" t="str">
        <f>TRIM(SUBSTITUTE(G765,I765,""))</f>
        <v>6-Nov</v>
      </c>
      <c r="K765" s="34">
        <f>LEFT(J765,2-ISERROR(1*MID(J765,2,1)))*1</f>
        <v>6</v>
      </c>
      <c r="L765" s="34" t="str">
        <f>IF(LEN(I765)=3,I765,LEFT(I765,1)&amp;MID(I765,3,1)&amp;RIGHT(I765,1))</f>
        <v>BOH</v>
      </c>
      <c r="M765" s="42">
        <f>TIMEVALUE(SUBSTITUTE(SUBSTITUTE(F765,"P"," P"),"A"," A"))</f>
        <v>0.45902777777777781</v>
      </c>
      <c r="N765" s="34">
        <f t="shared" si="44"/>
        <v>8</v>
      </c>
      <c r="O765" s="34" t="str">
        <f t="shared" si="45"/>
        <v>BOH8</v>
      </c>
      <c r="P765" s="44">
        <f>INDEX(Workings!$R$14:$R$853,MATCH(O765,Workings!$U$14:$U$853,0))</f>
        <v>0.45833333333333331</v>
      </c>
      <c r="Q765" s="34">
        <f t="shared" si="46"/>
        <v>1</v>
      </c>
      <c r="S765"/>
    </row>
    <row r="766" spans="1:19" ht="15" x14ac:dyDescent="0.25">
      <c r="A766" s="34" t="s">
        <v>736</v>
      </c>
      <c r="B766" s="34" t="e">
        <f>SEARCH("PM",A766)</f>
        <v>#VALUE!</v>
      </c>
      <c r="C766" s="34">
        <f>SEARCH("AM",A766)</f>
        <v>16</v>
      </c>
      <c r="D766" s="34">
        <f>IFERROR(B766,C766)</f>
        <v>16</v>
      </c>
      <c r="E766" s="34" t="str">
        <f>IFERROR(MID(A766,D766-5,1)," ")</f>
        <v>1</v>
      </c>
      <c r="F766" s="34" t="str">
        <f>MID(A766,IF(E766="1",D766-5,D766-4),IF(E766="1",7,6))</f>
        <v>11:34AM</v>
      </c>
      <c r="G766" s="34" t="str">
        <f>TRIM(SUBSTITUTE(A766,TEXT(M766,"h:mmAM/PM"),""))</f>
        <v>BOH 6/Nov</v>
      </c>
      <c r="H766" s="34" t="b">
        <f>OR(LEFT(G766,1)="Y",LEFT(G766,1)="B",LEFT(G766,1)="R")</f>
        <v>1</v>
      </c>
      <c r="I766" s="34" t="str">
        <f>IF(H766,LEFT(G766,FIND(" ",G766)-1),MID(G766,FIND(" ",G766)+1,9))</f>
        <v>BOH</v>
      </c>
      <c r="J766" s="34" t="str">
        <f>TRIM(SUBSTITUTE(G766,I766,""))</f>
        <v>6/Nov</v>
      </c>
      <c r="K766" s="34">
        <f>LEFT(J766,2-ISERROR(1*MID(J766,2,1)))*1</f>
        <v>6</v>
      </c>
      <c r="L766" s="34" t="str">
        <f>IF(LEN(I766)=3,I766,LEFT(I766,1)&amp;MID(I766,3,1)&amp;RIGHT(I766,1))</f>
        <v>BOH</v>
      </c>
      <c r="M766" s="42">
        <f>TIMEVALUE(SUBSTITUTE(SUBSTITUTE(F766,"P"," P"),"A"," A"))</f>
        <v>0.48194444444444445</v>
      </c>
      <c r="N766" s="34">
        <f t="shared" si="44"/>
        <v>9</v>
      </c>
      <c r="O766" s="34" t="str">
        <f t="shared" si="45"/>
        <v>BOH9</v>
      </c>
      <c r="P766" s="44">
        <f>INDEX(Workings!$R$14:$R$853,MATCH(O766,Workings!$U$14:$U$853,0))</f>
        <v>0.47916666666666663</v>
      </c>
      <c r="Q766" s="34">
        <f t="shared" si="46"/>
        <v>4</v>
      </c>
      <c r="S766"/>
    </row>
    <row r="767" spans="1:19" ht="15" x14ac:dyDescent="0.25">
      <c r="A767" s="34" t="s">
        <v>3976</v>
      </c>
      <c r="B767" s="34" t="e">
        <f>SEARCH("PM",A767)</f>
        <v>#VALUE!</v>
      </c>
      <c r="C767" s="34">
        <f>SEARCH("AM",A767)</f>
        <v>6</v>
      </c>
      <c r="D767" s="34">
        <f>IFERROR(B767,C767)</f>
        <v>6</v>
      </c>
      <c r="E767" s="34" t="str">
        <f>IFERROR(MID(A767,D767-5,1)," ")</f>
        <v>1</v>
      </c>
      <c r="F767" s="34" t="str">
        <f>MID(A767,IF(E767="1",D767-5,D767-4),IF(E767="1",7,6))</f>
        <v>11:58AM</v>
      </c>
      <c r="G767" s="34" t="str">
        <f>TRIM(SUBSTITUTE(A767,TEXT(M767,"h:mmAM/PM"),""))</f>
        <v>6/Nov B/O/H</v>
      </c>
      <c r="H767" s="34" t="b">
        <f>OR(LEFT(G767,1)="Y",LEFT(G767,1)="B",LEFT(G767,1)="R")</f>
        <v>0</v>
      </c>
      <c r="I767" s="34" t="str">
        <f>IF(H767,LEFT(G767,FIND(" ",G767)-1),MID(G767,FIND(" ",G767)+1,9))</f>
        <v>B/O/H</v>
      </c>
      <c r="J767" s="34" t="str">
        <f>TRIM(SUBSTITUTE(G767,I767,""))</f>
        <v>6/Nov</v>
      </c>
      <c r="K767" s="34">
        <f>LEFT(J767,2-ISERROR(1*MID(J767,2,1)))*1</f>
        <v>6</v>
      </c>
      <c r="L767" s="34" t="str">
        <f>IF(LEN(I767)=3,I767,LEFT(I767,1)&amp;MID(I767,3,1)&amp;RIGHT(I767,1))</f>
        <v>BOH</v>
      </c>
      <c r="M767" s="42">
        <f>TIMEVALUE(SUBSTITUTE(SUBSTITUTE(F767,"P"," P"),"A"," A"))</f>
        <v>0.49861111111111112</v>
      </c>
      <c r="N767" s="34">
        <f t="shared" si="44"/>
        <v>10</v>
      </c>
      <c r="O767" s="34" t="str">
        <f t="shared" si="45"/>
        <v>BOH10</v>
      </c>
      <c r="P767" s="44">
        <f>INDEX(Workings!$R$14:$R$853,MATCH(O767,Workings!$U$14:$U$853,0))</f>
        <v>0.49999999999999994</v>
      </c>
      <c r="Q767" s="34">
        <f t="shared" si="46"/>
        <v>-2</v>
      </c>
      <c r="S767"/>
    </row>
    <row r="768" spans="1:19" ht="15" x14ac:dyDescent="0.25">
      <c r="A768" s="34" t="s">
        <v>1321</v>
      </c>
      <c r="B768" s="34">
        <f>SEARCH("PM",A768)</f>
        <v>12</v>
      </c>
      <c r="C768" s="34" t="e">
        <f>SEARCH("AM",A768)</f>
        <v>#VALUE!</v>
      </c>
      <c r="D768" s="34">
        <f>IFERROR(B768,C768)</f>
        <v>12</v>
      </c>
      <c r="E768" s="34" t="str">
        <f>IFERROR(MID(A768,D768-5,1)," ")</f>
        <v>1</v>
      </c>
      <c r="F768" s="34" t="str">
        <f>MID(A768,IF(E768="1",D768-5,D768-4),IF(E768="1",7,6))</f>
        <v>12:31PM</v>
      </c>
      <c r="G768" s="34" t="str">
        <f>TRIM(SUBSTITUTE(A768,TEXT(M768,"h:mmAM/PM"),""))</f>
        <v>B/O/H 6-Nov</v>
      </c>
      <c r="H768" s="34" t="b">
        <f>OR(LEFT(G768,1)="Y",LEFT(G768,1)="B",LEFT(G768,1)="R")</f>
        <v>1</v>
      </c>
      <c r="I768" s="34" t="str">
        <f>IF(H768,LEFT(G768,FIND(" ",G768)-1),MID(G768,FIND(" ",G768)+1,9))</f>
        <v>B/O/H</v>
      </c>
      <c r="J768" s="34" t="str">
        <f>TRIM(SUBSTITUTE(G768,I768,""))</f>
        <v>6-Nov</v>
      </c>
      <c r="K768" s="34">
        <f>LEFT(J768,2-ISERROR(1*MID(J768,2,1)))*1</f>
        <v>6</v>
      </c>
      <c r="L768" s="34" t="str">
        <f>IF(LEN(I768)=3,I768,LEFT(I768,1)&amp;MID(I768,3,1)&amp;RIGHT(I768,1))</f>
        <v>BOH</v>
      </c>
      <c r="M768" s="42">
        <f>TIMEVALUE(SUBSTITUTE(SUBSTITUTE(F768,"P"," P"),"A"," A"))</f>
        <v>0.52152777777777781</v>
      </c>
      <c r="N768" s="34">
        <f t="shared" si="44"/>
        <v>11</v>
      </c>
      <c r="O768" s="34" t="str">
        <f t="shared" si="45"/>
        <v>BOH11</v>
      </c>
      <c r="P768" s="44">
        <f>INDEX(Workings!$R$14:$R$853,MATCH(O768,Workings!$U$14:$U$853,0))</f>
        <v>0.52083333333333326</v>
      </c>
      <c r="Q768" s="34">
        <f t="shared" si="46"/>
        <v>1</v>
      </c>
      <c r="S768"/>
    </row>
    <row r="769" spans="1:19" ht="15" x14ac:dyDescent="0.25">
      <c r="A769" s="34" t="s">
        <v>3071</v>
      </c>
      <c r="B769" s="34">
        <f>SEARCH("PM",A769)</f>
        <v>18</v>
      </c>
      <c r="C769" s="34" t="e">
        <f>SEARCH("AM",A769)</f>
        <v>#VALUE!</v>
      </c>
      <c r="D769" s="34">
        <f>IFERROR(B769,C769)</f>
        <v>18</v>
      </c>
      <c r="E769" s="34" t="str">
        <f>IFERROR(MID(A769,D769-5,1)," ")</f>
        <v>1</v>
      </c>
      <c r="F769" s="34" t="str">
        <f>MID(A769,IF(E769="1",D769-5,D769-4),IF(E769="1",7,6))</f>
        <v>12:58PM</v>
      </c>
      <c r="G769" s="34" t="str">
        <f>TRIM(SUBSTITUTE(A769,TEXT(M769,"h:mmAM/PM"),""))</f>
        <v>B:O:H 6/Nov</v>
      </c>
      <c r="H769" s="34" t="b">
        <f>OR(LEFT(G769,1)="Y",LEFT(G769,1)="B",LEFT(G769,1)="R")</f>
        <v>1</v>
      </c>
      <c r="I769" s="34" t="str">
        <f>IF(H769,LEFT(G769,FIND(" ",G769)-1),MID(G769,FIND(" ",G769)+1,9))</f>
        <v>B:O:H</v>
      </c>
      <c r="J769" s="34" t="str">
        <f>TRIM(SUBSTITUTE(G769,I769,""))</f>
        <v>6/Nov</v>
      </c>
      <c r="K769" s="34">
        <f>LEFT(J769,2-ISERROR(1*MID(J769,2,1)))*1</f>
        <v>6</v>
      </c>
      <c r="L769" s="34" t="str">
        <f>IF(LEN(I769)=3,I769,LEFT(I769,1)&amp;MID(I769,3,1)&amp;RIGHT(I769,1))</f>
        <v>BOH</v>
      </c>
      <c r="M769" s="42">
        <f>TIMEVALUE(SUBSTITUTE(SUBSTITUTE(F769,"P"," P"),"A"," A"))</f>
        <v>0.54027777777777775</v>
      </c>
      <c r="N769" s="34">
        <f t="shared" si="44"/>
        <v>12</v>
      </c>
      <c r="O769" s="34" t="str">
        <f t="shared" si="45"/>
        <v>BOH12</v>
      </c>
      <c r="P769" s="44">
        <f>INDEX(Workings!$R$14:$R$853,MATCH(O769,Workings!$U$14:$U$853,0))</f>
        <v>0.54166666666666663</v>
      </c>
      <c r="Q769" s="34">
        <f t="shared" si="46"/>
        <v>-2</v>
      </c>
      <c r="S769"/>
    </row>
    <row r="770" spans="1:19" ht="15" x14ac:dyDescent="0.25">
      <c r="A770" s="34" t="s">
        <v>467</v>
      </c>
      <c r="B770" s="34">
        <f>SEARCH("PM",A770)</f>
        <v>15</v>
      </c>
      <c r="C770" s="34" t="e">
        <f>SEARCH("AM",A770)</f>
        <v>#VALUE!</v>
      </c>
      <c r="D770" s="34">
        <f>IFERROR(B770,C770)</f>
        <v>15</v>
      </c>
      <c r="E770" s="34" t="str">
        <f>IFERROR(MID(A770,D770-5,1)," ")</f>
        <v xml:space="preserve"> </v>
      </c>
      <c r="F770" s="34" t="str">
        <f>MID(A770,IF(E770="1",D770-5,D770-4),IF(E770="1",7,6))</f>
        <v>1:29PM</v>
      </c>
      <c r="G770" s="34" t="str">
        <f>TRIM(SUBSTITUTE(A770,TEXT(M770,"h:mmAM/PM"),""))</f>
        <v>6-Nov BOH</v>
      </c>
      <c r="H770" s="34" t="b">
        <f>OR(LEFT(G770,1)="Y",LEFT(G770,1)="B",LEFT(G770,1)="R")</f>
        <v>0</v>
      </c>
      <c r="I770" s="34" t="str">
        <f>IF(H770,LEFT(G770,FIND(" ",G770)-1),MID(G770,FIND(" ",G770)+1,9))</f>
        <v>BOH</v>
      </c>
      <c r="J770" s="34" t="str">
        <f>TRIM(SUBSTITUTE(G770,I770,""))</f>
        <v>6-Nov</v>
      </c>
      <c r="K770" s="34">
        <f>LEFT(J770,2-ISERROR(1*MID(J770,2,1)))*1</f>
        <v>6</v>
      </c>
      <c r="L770" s="34" t="str">
        <f>IF(LEN(I770)=3,I770,LEFT(I770,1)&amp;MID(I770,3,1)&amp;RIGHT(I770,1))</f>
        <v>BOH</v>
      </c>
      <c r="M770" s="42">
        <f>TIMEVALUE(SUBSTITUTE(SUBSTITUTE(F770,"P"," P"),"A"," A"))</f>
        <v>0.56180555555555556</v>
      </c>
      <c r="N770" s="34">
        <f t="shared" si="44"/>
        <v>13</v>
      </c>
      <c r="O770" s="34" t="str">
        <f t="shared" si="45"/>
        <v>BOH13</v>
      </c>
      <c r="P770" s="44">
        <f>INDEX(Workings!$R$14:$R$853,MATCH(O770,Workings!$U$14:$U$853,0))</f>
        <v>0.5625</v>
      </c>
      <c r="Q770" s="34">
        <f t="shared" si="46"/>
        <v>-1</v>
      </c>
      <c r="S770"/>
    </row>
    <row r="771" spans="1:19" ht="15" x14ac:dyDescent="0.25">
      <c r="A771" s="34" t="s">
        <v>2341</v>
      </c>
      <c r="B771" s="34">
        <f>SEARCH("PM",A771)</f>
        <v>11</v>
      </c>
      <c r="C771" s="34" t="e">
        <f>SEARCH("AM",A771)</f>
        <v>#VALUE!</v>
      </c>
      <c r="D771" s="34">
        <f>IFERROR(B771,C771)</f>
        <v>11</v>
      </c>
      <c r="E771" s="34" t="str">
        <f>IFERROR(MID(A771,D771-5,1)," ")</f>
        <v xml:space="preserve"> </v>
      </c>
      <c r="F771" s="34" t="str">
        <f>MID(A771,IF(E771="1",D771-5,D771-4),IF(E771="1",7,6))</f>
        <v>1:56PM</v>
      </c>
      <c r="G771" s="34" t="str">
        <f>TRIM(SUBSTITUTE(A771,TEXT(M771,"h:mmAM/PM"),""))</f>
        <v>6-Nov B/O/H</v>
      </c>
      <c r="H771" s="34" t="b">
        <f>OR(LEFT(G771,1)="Y",LEFT(G771,1)="B",LEFT(G771,1)="R")</f>
        <v>0</v>
      </c>
      <c r="I771" s="34" t="str">
        <f>IF(H771,LEFT(G771,FIND(" ",G771)-1),MID(G771,FIND(" ",G771)+1,9))</f>
        <v>B/O/H</v>
      </c>
      <c r="J771" s="34" t="str">
        <f>TRIM(SUBSTITUTE(G771,I771,""))</f>
        <v>6-Nov</v>
      </c>
      <c r="K771" s="34">
        <f>LEFT(J771,2-ISERROR(1*MID(J771,2,1)))*1</f>
        <v>6</v>
      </c>
      <c r="L771" s="34" t="str">
        <f>IF(LEN(I771)=3,I771,LEFT(I771,1)&amp;MID(I771,3,1)&amp;RIGHT(I771,1))</f>
        <v>BOH</v>
      </c>
      <c r="M771" s="42">
        <f>TIMEVALUE(SUBSTITUTE(SUBSTITUTE(F771,"P"," P"),"A"," A"))</f>
        <v>0.5805555555555556</v>
      </c>
      <c r="N771" s="34">
        <f t="shared" si="44"/>
        <v>14</v>
      </c>
      <c r="O771" s="34" t="str">
        <f t="shared" si="45"/>
        <v>BOH14</v>
      </c>
      <c r="P771" s="44">
        <f>INDEX(Workings!$R$14:$R$853,MATCH(O771,Workings!$U$14:$U$853,0))</f>
        <v>0.58333333333333337</v>
      </c>
      <c r="Q771" s="34">
        <f t="shared" si="46"/>
        <v>-4</v>
      </c>
      <c r="S771"/>
    </row>
    <row r="772" spans="1:19" ht="15" x14ac:dyDescent="0.25">
      <c r="A772" s="34" t="s">
        <v>1290</v>
      </c>
      <c r="B772" s="34">
        <f>SEARCH("PM",A772)</f>
        <v>17</v>
      </c>
      <c r="C772" s="34" t="e">
        <f>SEARCH("AM",A772)</f>
        <v>#VALUE!</v>
      </c>
      <c r="D772" s="34">
        <f>IFERROR(B772,C772)</f>
        <v>17</v>
      </c>
      <c r="E772" s="34" t="str">
        <f>IFERROR(MID(A772,D772-5,1)," ")</f>
        <v xml:space="preserve"> </v>
      </c>
      <c r="F772" s="34" t="str">
        <f>MID(A772,IF(E772="1",D772-5,D772-4),IF(E772="1",7,6))</f>
        <v>2:29PM</v>
      </c>
      <c r="G772" s="34" t="str">
        <f>TRIM(SUBSTITUTE(A772,TEXT(M772,"h:mmAM/PM"),""))</f>
        <v>B/O/H 6/Nov</v>
      </c>
      <c r="H772" s="34" t="b">
        <f>OR(LEFT(G772,1)="Y",LEFT(G772,1)="B",LEFT(G772,1)="R")</f>
        <v>1</v>
      </c>
      <c r="I772" s="34" t="str">
        <f>IF(H772,LEFT(G772,FIND(" ",G772)-1),MID(G772,FIND(" ",G772)+1,9))</f>
        <v>B/O/H</v>
      </c>
      <c r="J772" s="34" t="str">
        <f>TRIM(SUBSTITUTE(G772,I772,""))</f>
        <v>6/Nov</v>
      </c>
      <c r="K772" s="34">
        <f>LEFT(J772,2-ISERROR(1*MID(J772,2,1)))*1</f>
        <v>6</v>
      </c>
      <c r="L772" s="34" t="str">
        <f>IF(LEN(I772)=3,I772,LEFT(I772,1)&amp;MID(I772,3,1)&amp;RIGHT(I772,1))</f>
        <v>BOH</v>
      </c>
      <c r="M772" s="42">
        <f>TIMEVALUE(SUBSTITUTE(SUBSTITUTE(F772,"P"," P"),"A"," A"))</f>
        <v>0.60347222222222219</v>
      </c>
      <c r="N772" s="34">
        <f t="shared" si="44"/>
        <v>15</v>
      </c>
      <c r="O772" s="34" t="str">
        <f t="shared" si="45"/>
        <v>BOH15</v>
      </c>
      <c r="P772" s="44">
        <f>INDEX(Workings!$R$14:$R$853,MATCH(O772,Workings!$U$14:$U$853,0))</f>
        <v>0.60416666666666674</v>
      </c>
      <c r="Q772" s="34">
        <f t="shared" si="46"/>
        <v>-1</v>
      </c>
      <c r="S772"/>
    </row>
    <row r="773" spans="1:19" ht="15" x14ac:dyDescent="0.25">
      <c r="A773" s="34" t="s">
        <v>1003</v>
      </c>
      <c r="B773" s="34">
        <f>SEARCH("PM",A773)</f>
        <v>17</v>
      </c>
      <c r="C773" s="34" t="e">
        <f>SEARCH("AM",A773)</f>
        <v>#VALUE!</v>
      </c>
      <c r="D773" s="34">
        <f>IFERROR(B773,C773)</f>
        <v>17</v>
      </c>
      <c r="E773" s="34" t="str">
        <f>IFERROR(MID(A773,D773-5,1)," ")</f>
        <v xml:space="preserve"> </v>
      </c>
      <c r="F773" s="34" t="str">
        <f>MID(A773,IF(E773="1",D773-5,D773-4),IF(E773="1",7,6))</f>
        <v>2:56PM</v>
      </c>
      <c r="G773" s="34" t="str">
        <f>TRIM(SUBSTITUTE(A773,TEXT(M773,"h:mmAM/PM"),""))</f>
        <v>6/Nov B/O/H</v>
      </c>
      <c r="H773" s="34" t="b">
        <f>OR(LEFT(G773,1)="Y",LEFT(G773,1)="B",LEFT(G773,1)="R")</f>
        <v>0</v>
      </c>
      <c r="I773" s="34" t="str">
        <f>IF(H773,LEFT(G773,FIND(" ",G773)-1),MID(G773,FIND(" ",G773)+1,9))</f>
        <v>B/O/H</v>
      </c>
      <c r="J773" s="34" t="str">
        <f>TRIM(SUBSTITUTE(G773,I773,""))</f>
        <v>6/Nov</v>
      </c>
      <c r="K773" s="34">
        <f>LEFT(J773,2-ISERROR(1*MID(J773,2,1)))*1</f>
        <v>6</v>
      </c>
      <c r="L773" s="34" t="str">
        <f>IF(LEN(I773)=3,I773,LEFT(I773,1)&amp;MID(I773,3,1)&amp;RIGHT(I773,1))</f>
        <v>BOH</v>
      </c>
      <c r="M773" s="42">
        <f>TIMEVALUE(SUBSTITUTE(SUBSTITUTE(F773,"P"," P"),"A"," A"))</f>
        <v>0.62222222222222223</v>
      </c>
      <c r="N773" s="34">
        <f t="shared" si="44"/>
        <v>16</v>
      </c>
      <c r="O773" s="34" t="str">
        <f t="shared" si="45"/>
        <v>BOH16</v>
      </c>
      <c r="P773" s="44">
        <f>INDEX(Workings!$R$14:$R$853,MATCH(O773,Workings!$U$14:$U$853,0))</f>
        <v>0.62500000000000011</v>
      </c>
      <c r="Q773" s="34">
        <f t="shared" si="46"/>
        <v>-4</v>
      </c>
      <c r="S773"/>
    </row>
    <row r="774" spans="1:19" ht="15" x14ac:dyDescent="0.25">
      <c r="A774" s="34" t="s">
        <v>2535</v>
      </c>
      <c r="B774" s="34">
        <f>SEARCH("PM",A774)</f>
        <v>17</v>
      </c>
      <c r="C774" s="34" t="e">
        <f>SEARCH("AM",A774)</f>
        <v>#VALUE!</v>
      </c>
      <c r="D774" s="34">
        <f>IFERROR(B774,C774)</f>
        <v>17</v>
      </c>
      <c r="E774" s="34" t="str">
        <f>IFERROR(MID(A774,D774-5,1)," ")</f>
        <v xml:space="preserve"> </v>
      </c>
      <c r="F774" s="34" t="str">
        <f>MID(A774,IF(E774="1",D774-5,D774-4),IF(E774="1",7,6))</f>
        <v>3:27PM</v>
      </c>
      <c r="G774" s="34" t="str">
        <f>TRIM(SUBSTITUTE(A774,TEXT(M774,"h:mmAM/PM"),""))</f>
        <v>6-Nov B/O/H</v>
      </c>
      <c r="H774" s="34" t="b">
        <f>OR(LEFT(G774,1)="Y",LEFT(G774,1)="B",LEFT(G774,1)="R")</f>
        <v>0</v>
      </c>
      <c r="I774" s="34" t="str">
        <f>IF(H774,LEFT(G774,FIND(" ",G774)-1),MID(G774,FIND(" ",G774)+1,9))</f>
        <v>B/O/H</v>
      </c>
      <c r="J774" s="34" t="str">
        <f>TRIM(SUBSTITUTE(G774,I774,""))</f>
        <v>6-Nov</v>
      </c>
      <c r="K774" s="34">
        <f>LEFT(J774,2-ISERROR(1*MID(J774,2,1)))*1</f>
        <v>6</v>
      </c>
      <c r="L774" s="34" t="str">
        <f>IF(LEN(I774)=3,I774,LEFT(I774,1)&amp;MID(I774,3,1)&amp;RIGHT(I774,1))</f>
        <v>BOH</v>
      </c>
      <c r="M774" s="42">
        <f>TIMEVALUE(SUBSTITUTE(SUBSTITUTE(F774,"P"," P"),"A"," A"))</f>
        <v>0.64374999999999993</v>
      </c>
      <c r="N774" s="34">
        <f t="shared" si="44"/>
        <v>17</v>
      </c>
      <c r="O774" s="34" t="str">
        <f t="shared" si="45"/>
        <v>BOH17</v>
      </c>
      <c r="P774" s="44">
        <f>INDEX(Workings!$R$14:$R$853,MATCH(O774,Workings!$U$14:$U$853,0))</f>
        <v>0.64583333333333348</v>
      </c>
      <c r="Q774" s="34">
        <f t="shared" si="46"/>
        <v>-3</v>
      </c>
      <c r="S774"/>
    </row>
    <row r="775" spans="1:19" ht="15" x14ac:dyDescent="0.25">
      <c r="A775" s="34" t="s">
        <v>2732</v>
      </c>
      <c r="B775" s="34">
        <f>SEARCH("PM",A775)</f>
        <v>15</v>
      </c>
      <c r="C775" s="34" t="e">
        <f>SEARCH("AM",A775)</f>
        <v>#VALUE!</v>
      </c>
      <c r="D775" s="34">
        <f>IFERROR(B775,C775)</f>
        <v>15</v>
      </c>
      <c r="E775" s="34" t="str">
        <f>IFERROR(MID(A775,D775-5,1)," ")</f>
        <v xml:space="preserve"> </v>
      </c>
      <c r="F775" s="34" t="str">
        <f>MID(A775,IF(E775="1",D775-5,D775-4),IF(E775="1",7,6))</f>
        <v>3:59PM</v>
      </c>
      <c r="G775" s="34" t="str">
        <f>TRIM(SUBSTITUTE(A775,TEXT(M775,"h:mmAM/PM"),""))</f>
        <v>6-Nov BOH</v>
      </c>
      <c r="H775" s="34" t="b">
        <f>OR(LEFT(G775,1)="Y",LEFT(G775,1)="B",LEFT(G775,1)="R")</f>
        <v>0</v>
      </c>
      <c r="I775" s="34" t="str">
        <f>IF(H775,LEFT(G775,FIND(" ",G775)-1),MID(G775,FIND(" ",G775)+1,9))</f>
        <v>BOH</v>
      </c>
      <c r="J775" s="34" t="str">
        <f>TRIM(SUBSTITUTE(G775,I775,""))</f>
        <v>6-Nov</v>
      </c>
      <c r="K775" s="34">
        <f>LEFT(J775,2-ISERROR(1*MID(J775,2,1)))*1</f>
        <v>6</v>
      </c>
      <c r="L775" s="34" t="str">
        <f>IF(LEN(I775)=3,I775,LEFT(I775,1)&amp;MID(I775,3,1)&amp;RIGHT(I775,1))</f>
        <v>BOH</v>
      </c>
      <c r="M775" s="42">
        <f>TIMEVALUE(SUBSTITUTE(SUBSTITUTE(F775,"P"," P"),"A"," A"))</f>
        <v>0.66597222222222219</v>
      </c>
      <c r="N775" s="34">
        <f t="shared" si="44"/>
        <v>18</v>
      </c>
      <c r="O775" s="34" t="str">
        <f t="shared" si="45"/>
        <v>BOH18</v>
      </c>
      <c r="P775" s="44">
        <f>INDEX(Workings!$R$14:$R$853,MATCH(O775,Workings!$U$14:$U$853,0))</f>
        <v>0.66666666666666685</v>
      </c>
      <c r="Q775" s="34">
        <f t="shared" si="46"/>
        <v>-1</v>
      </c>
      <c r="S775"/>
    </row>
    <row r="776" spans="1:19" ht="15" x14ac:dyDescent="0.25">
      <c r="A776" s="34" t="s">
        <v>214</v>
      </c>
      <c r="B776" s="34">
        <f>SEARCH("PM",A776)</f>
        <v>11</v>
      </c>
      <c r="C776" s="34" t="e">
        <f>SEARCH("AM",A776)</f>
        <v>#VALUE!</v>
      </c>
      <c r="D776" s="34">
        <f>IFERROR(B776,C776)</f>
        <v>11</v>
      </c>
      <c r="E776" s="34" t="str">
        <f>IFERROR(MID(A776,D776-5,1)," ")</f>
        <v xml:space="preserve"> </v>
      </c>
      <c r="F776" s="34" t="str">
        <f>MID(A776,IF(E776="1",D776-5,D776-4),IF(E776="1",7,6))</f>
        <v>4:32PM</v>
      </c>
      <c r="G776" s="34" t="str">
        <f>TRIM(SUBSTITUTE(A776,TEXT(M776,"h:mmAM/PM"),""))</f>
        <v>6-Nov B/O/H</v>
      </c>
      <c r="H776" s="34" t="b">
        <f>OR(LEFT(G776,1)="Y",LEFT(G776,1)="B",LEFT(G776,1)="R")</f>
        <v>0</v>
      </c>
      <c r="I776" s="34" t="str">
        <f>IF(H776,LEFT(G776,FIND(" ",G776)-1),MID(G776,FIND(" ",G776)+1,9))</f>
        <v>B/O/H</v>
      </c>
      <c r="J776" s="34" t="str">
        <f>TRIM(SUBSTITUTE(G776,I776,""))</f>
        <v>6-Nov</v>
      </c>
      <c r="K776" s="34">
        <f>LEFT(J776,2-ISERROR(1*MID(J776,2,1)))*1</f>
        <v>6</v>
      </c>
      <c r="L776" s="34" t="str">
        <f>IF(LEN(I776)=3,I776,LEFT(I776,1)&amp;MID(I776,3,1)&amp;RIGHT(I776,1))</f>
        <v>BOH</v>
      </c>
      <c r="M776" s="42">
        <f>TIMEVALUE(SUBSTITUTE(SUBSTITUTE(F776,"P"," P"),"A"," A"))</f>
        <v>0.68888888888888899</v>
      </c>
      <c r="N776" s="34">
        <f t="shared" si="44"/>
        <v>19</v>
      </c>
      <c r="O776" s="34" t="str">
        <f t="shared" si="45"/>
        <v>BOH19</v>
      </c>
      <c r="P776" s="44">
        <f>INDEX(Workings!$R$14:$R$853,MATCH(O776,Workings!$U$14:$U$853,0))</f>
        <v>0.68750000000000022</v>
      </c>
      <c r="Q776" s="34">
        <f t="shared" si="46"/>
        <v>2</v>
      </c>
      <c r="S776"/>
    </row>
    <row r="777" spans="1:19" ht="15" x14ac:dyDescent="0.25">
      <c r="A777" s="34" t="s">
        <v>2320</v>
      </c>
      <c r="B777" s="34">
        <f>SEARCH("PM",A777)</f>
        <v>11</v>
      </c>
      <c r="C777" s="34" t="e">
        <f>SEARCH("AM",A777)</f>
        <v>#VALUE!</v>
      </c>
      <c r="D777" s="34">
        <f>IFERROR(B777,C777)</f>
        <v>11</v>
      </c>
      <c r="E777" s="34" t="str">
        <f>IFERROR(MID(A777,D777-5,1)," ")</f>
        <v xml:space="preserve"> </v>
      </c>
      <c r="F777" s="34" t="str">
        <f>MID(A777,IF(E777="1",D777-5,D777-4),IF(E777="1",7,6))</f>
        <v>5:03PM</v>
      </c>
      <c r="G777" s="34" t="str">
        <f>TRIM(SUBSTITUTE(A777,TEXT(M777,"h:mmAM/PM"),""))</f>
        <v>6-Nov B-O-H</v>
      </c>
      <c r="H777" s="34" t="b">
        <f>OR(LEFT(G777,1)="Y",LEFT(G777,1)="B",LEFT(G777,1)="R")</f>
        <v>0</v>
      </c>
      <c r="I777" s="34" t="str">
        <f>IF(H777,LEFT(G777,FIND(" ",G777)-1),MID(G777,FIND(" ",G777)+1,9))</f>
        <v>B-O-H</v>
      </c>
      <c r="J777" s="34" t="str">
        <f>TRIM(SUBSTITUTE(G777,I777,""))</f>
        <v>6-Nov</v>
      </c>
      <c r="K777" s="34">
        <f>LEFT(J777,2-ISERROR(1*MID(J777,2,1)))*1</f>
        <v>6</v>
      </c>
      <c r="L777" s="34" t="str">
        <f>IF(LEN(I777)=3,I777,LEFT(I777,1)&amp;MID(I777,3,1)&amp;RIGHT(I777,1))</f>
        <v>BOH</v>
      </c>
      <c r="M777" s="42">
        <f>TIMEVALUE(SUBSTITUTE(SUBSTITUTE(F777,"P"," P"),"A"," A"))</f>
        <v>0.7104166666666667</v>
      </c>
      <c r="N777" s="34">
        <f t="shared" ref="N777:N840" si="47">1+(L777=L776)*(K777=K776)*N776</f>
        <v>20</v>
      </c>
      <c r="O777" s="34" t="str">
        <f t="shared" ref="O777:O840" si="48">L777&amp;N777</f>
        <v>BOH20</v>
      </c>
      <c r="P777" s="44">
        <f>INDEX(Workings!$R$14:$R$853,MATCH(O777,Workings!$U$14:$U$853,0))</f>
        <v>0.70833333333333359</v>
      </c>
      <c r="Q777" s="34">
        <f t="shared" ref="Q777:Q840" si="49">ROUND((M777-P777)*60*24,5)</f>
        <v>3</v>
      </c>
      <c r="S777"/>
    </row>
    <row r="778" spans="1:19" ht="15" x14ac:dyDescent="0.25">
      <c r="A778" s="34" t="s">
        <v>1403</v>
      </c>
      <c r="B778" s="34">
        <f>SEARCH("PM",A778)</f>
        <v>9</v>
      </c>
      <c r="C778" s="34" t="e">
        <f>SEARCH("AM",A778)</f>
        <v>#VALUE!</v>
      </c>
      <c r="D778" s="34">
        <f>IFERROR(B778,C778)</f>
        <v>9</v>
      </c>
      <c r="E778" s="34" t="str">
        <f>IFERROR(MID(A778,D778-5,1)," ")</f>
        <v xml:space="preserve"> </v>
      </c>
      <c r="F778" s="34" t="str">
        <f>MID(A778,IF(E778="1",D778-5,D778-4),IF(E778="1",7,6))</f>
        <v>5:24PM</v>
      </c>
      <c r="G778" s="34" t="str">
        <f>TRIM(SUBSTITUTE(A778,TEXT(M778,"h:mmAM/PM"),""))</f>
        <v>BOH 6/Nov</v>
      </c>
      <c r="H778" s="34" t="b">
        <f>OR(LEFT(G778,1)="Y",LEFT(G778,1)="B",LEFT(G778,1)="R")</f>
        <v>1</v>
      </c>
      <c r="I778" s="34" t="str">
        <f>IF(H778,LEFT(G778,FIND(" ",G778)-1),MID(G778,FIND(" ",G778)+1,9))</f>
        <v>BOH</v>
      </c>
      <c r="J778" s="34" t="str">
        <f>TRIM(SUBSTITUTE(G778,I778,""))</f>
        <v>6/Nov</v>
      </c>
      <c r="K778" s="34">
        <f>LEFT(J778,2-ISERROR(1*MID(J778,2,1)))*1</f>
        <v>6</v>
      </c>
      <c r="L778" s="34" t="str">
        <f>IF(LEN(I778)=3,I778,LEFT(I778,1)&amp;MID(I778,3,1)&amp;RIGHT(I778,1))</f>
        <v>BOH</v>
      </c>
      <c r="M778" s="42">
        <f>TIMEVALUE(SUBSTITUTE(SUBSTITUTE(F778,"P"," P"),"A"," A"))</f>
        <v>0.72499999999999998</v>
      </c>
      <c r="N778" s="34">
        <f t="shared" si="47"/>
        <v>21</v>
      </c>
      <c r="O778" s="34" t="str">
        <f t="shared" si="48"/>
        <v>BOH21</v>
      </c>
      <c r="P778" s="44">
        <f>INDEX(Workings!$R$14:$R$853,MATCH(O778,Workings!$U$14:$U$853,0))</f>
        <v>0.72222222222222243</v>
      </c>
      <c r="Q778" s="34">
        <f t="shared" si="49"/>
        <v>4</v>
      </c>
      <c r="S778"/>
    </row>
    <row r="779" spans="1:19" ht="15" x14ac:dyDescent="0.25">
      <c r="A779" s="34" t="s">
        <v>897</v>
      </c>
      <c r="B779" s="34">
        <f>SEARCH("PM",A779)</f>
        <v>5</v>
      </c>
      <c r="C779" s="34" t="e">
        <f>SEARCH("AM",A779)</f>
        <v>#VALUE!</v>
      </c>
      <c r="D779" s="34">
        <f>IFERROR(B779,C779)</f>
        <v>5</v>
      </c>
      <c r="E779" s="34" t="str">
        <f>IFERROR(MID(A779,D779-5,1)," ")</f>
        <v xml:space="preserve"> </v>
      </c>
      <c r="F779" s="34" t="str">
        <f>MID(A779,IF(E779="1",D779-5,D779-4),IF(E779="1",7,6))</f>
        <v>5:36PM</v>
      </c>
      <c r="G779" s="34" t="str">
        <f>TRIM(SUBSTITUTE(A779,TEXT(M779,"h:mmAM/PM"),""))</f>
        <v>B:O:H 6/Nov</v>
      </c>
      <c r="H779" s="34" t="b">
        <f>OR(LEFT(G779,1)="Y",LEFT(G779,1)="B",LEFT(G779,1)="R")</f>
        <v>1</v>
      </c>
      <c r="I779" s="34" t="str">
        <f>IF(H779,LEFT(G779,FIND(" ",G779)-1),MID(G779,FIND(" ",G779)+1,9))</f>
        <v>B:O:H</v>
      </c>
      <c r="J779" s="34" t="str">
        <f>TRIM(SUBSTITUTE(G779,I779,""))</f>
        <v>6/Nov</v>
      </c>
      <c r="K779" s="34">
        <f>LEFT(J779,2-ISERROR(1*MID(J779,2,1)))*1</f>
        <v>6</v>
      </c>
      <c r="L779" s="34" t="str">
        <f>IF(LEN(I779)=3,I779,LEFT(I779,1)&amp;MID(I779,3,1)&amp;RIGHT(I779,1))</f>
        <v>BOH</v>
      </c>
      <c r="M779" s="42">
        <f>TIMEVALUE(SUBSTITUTE(SUBSTITUTE(F779,"P"," P"),"A"," A"))</f>
        <v>0.73333333333333339</v>
      </c>
      <c r="N779" s="34">
        <f t="shared" si="47"/>
        <v>22</v>
      </c>
      <c r="O779" s="34" t="str">
        <f t="shared" si="48"/>
        <v>BOH22</v>
      </c>
      <c r="P779" s="44">
        <f>INDEX(Workings!$R$14:$R$853,MATCH(O779,Workings!$U$14:$U$853,0))</f>
        <v>0.73611111111111127</v>
      </c>
      <c r="Q779" s="34">
        <f t="shared" si="49"/>
        <v>-4</v>
      </c>
      <c r="S779"/>
    </row>
    <row r="780" spans="1:19" ht="15" x14ac:dyDescent="0.25">
      <c r="A780" s="34" t="s">
        <v>952</v>
      </c>
      <c r="B780" s="34">
        <f>SEARCH("PM",A780)</f>
        <v>5</v>
      </c>
      <c r="C780" s="34" t="e">
        <f>SEARCH("AM",A780)</f>
        <v>#VALUE!</v>
      </c>
      <c r="D780" s="34">
        <f>IFERROR(B780,C780)</f>
        <v>5</v>
      </c>
      <c r="E780" s="34" t="str">
        <f>IFERROR(MID(A780,D780-5,1)," ")</f>
        <v xml:space="preserve"> </v>
      </c>
      <c r="F780" s="34" t="str">
        <f>MID(A780,IF(E780="1",D780-5,D780-4),IF(E780="1",7,6))</f>
        <v>5:57PM</v>
      </c>
      <c r="G780" s="34" t="str">
        <f>TRIM(SUBSTITUTE(A780,TEXT(M780,"h:mmAM/PM"),""))</f>
        <v>6-Nov BOH</v>
      </c>
      <c r="H780" s="34" t="b">
        <f>OR(LEFT(G780,1)="Y",LEFT(G780,1)="B",LEFT(G780,1)="R")</f>
        <v>0</v>
      </c>
      <c r="I780" s="34" t="str">
        <f>IF(H780,LEFT(G780,FIND(" ",G780)-1),MID(G780,FIND(" ",G780)+1,9))</f>
        <v>BOH</v>
      </c>
      <c r="J780" s="34" t="str">
        <f>TRIM(SUBSTITUTE(G780,I780,""))</f>
        <v>6-Nov</v>
      </c>
      <c r="K780" s="34">
        <f>LEFT(J780,2-ISERROR(1*MID(J780,2,1)))*1</f>
        <v>6</v>
      </c>
      <c r="L780" s="34" t="str">
        <f>IF(LEN(I780)=3,I780,LEFT(I780,1)&amp;MID(I780,3,1)&amp;RIGHT(I780,1))</f>
        <v>BOH</v>
      </c>
      <c r="M780" s="42">
        <f>TIMEVALUE(SUBSTITUTE(SUBSTITUTE(F780,"P"," P"),"A"," A"))</f>
        <v>0.74791666666666667</v>
      </c>
      <c r="N780" s="34">
        <f t="shared" si="47"/>
        <v>23</v>
      </c>
      <c r="O780" s="34" t="str">
        <f t="shared" si="48"/>
        <v>BOH23</v>
      </c>
      <c r="P780" s="44">
        <f>INDEX(Workings!$R$14:$R$853,MATCH(O780,Workings!$U$14:$U$853,0))</f>
        <v>0.75000000000000011</v>
      </c>
      <c r="Q780" s="34">
        <f t="shared" si="49"/>
        <v>-3</v>
      </c>
      <c r="S780"/>
    </row>
    <row r="781" spans="1:19" ht="15" x14ac:dyDescent="0.25">
      <c r="A781" s="34" t="s">
        <v>1727</v>
      </c>
      <c r="B781" s="34">
        <f>SEARCH("PM",A781)</f>
        <v>5</v>
      </c>
      <c r="C781" s="34" t="e">
        <f>SEARCH("AM",A781)</f>
        <v>#VALUE!</v>
      </c>
      <c r="D781" s="34">
        <f>IFERROR(B781,C781)</f>
        <v>5</v>
      </c>
      <c r="E781" s="34" t="str">
        <f>IFERROR(MID(A781,D781-5,1)," ")</f>
        <v xml:space="preserve"> </v>
      </c>
      <c r="F781" s="34" t="str">
        <f>MID(A781,IF(E781="1",D781-5,D781-4),IF(E781="1",7,6))</f>
        <v>6:21PM</v>
      </c>
      <c r="G781" s="34" t="str">
        <f>TRIM(SUBSTITUTE(A781,TEXT(M781,"h:mmAM/PM"),""))</f>
        <v>B:O:H 6/Nov</v>
      </c>
      <c r="H781" s="34" t="b">
        <f>OR(LEFT(G781,1)="Y",LEFT(G781,1)="B",LEFT(G781,1)="R")</f>
        <v>1</v>
      </c>
      <c r="I781" s="34" t="str">
        <f>IF(H781,LEFT(G781,FIND(" ",G781)-1),MID(G781,FIND(" ",G781)+1,9))</f>
        <v>B:O:H</v>
      </c>
      <c r="J781" s="34" t="str">
        <f>TRIM(SUBSTITUTE(G781,I781,""))</f>
        <v>6/Nov</v>
      </c>
      <c r="K781" s="34">
        <f>LEFT(J781,2-ISERROR(1*MID(J781,2,1)))*1</f>
        <v>6</v>
      </c>
      <c r="L781" s="34" t="str">
        <f>IF(LEN(I781)=3,I781,LEFT(I781,1)&amp;MID(I781,3,1)&amp;RIGHT(I781,1))</f>
        <v>BOH</v>
      </c>
      <c r="M781" s="42">
        <f>TIMEVALUE(SUBSTITUTE(SUBSTITUTE(F781,"P"," P"),"A"," A"))</f>
        <v>0.76458333333333339</v>
      </c>
      <c r="N781" s="34">
        <f t="shared" si="47"/>
        <v>24</v>
      </c>
      <c r="O781" s="34" t="str">
        <f t="shared" si="48"/>
        <v>BOH24</v>
      </c>
      <c r="P781" s="44">
        <f>INDEX(Workings!$R$14:$R$853,MATCH(O781,Workings!$U$14:$U$853,0))</f>
        <v>0.76388888888888895</v>
      </c>
      <c r="Q781" s="34">
        <f t="shared" si="49"/>
        <v>1</v>
      </c>
      <c r="S781"/>
    </row>
    <row r="782" spans="1:19" ht="15" x14ac:dyDescent="0.25">
      <c r="A782" s="34" t="s">
        <v>2239</v>
      </c>
      <c r="B782" s="34">
        <f>SEARCH("PM",A782)</f>
        <v>5</v>
      </c>
      <c r="C782" s="34" t="e">
        <f>SEARCH("AM",A782)</f>
        <v>#VALUE!</v>
      </c>
      <c r="D782" s="34">
        <f>IFERROR(B782,C782)</f>
        <v>5</v>
      </c>
      <c r="E782" s="34" t="str">
        <f>IFERROR(MID(A782,D782-5,1)," ")</f>
        <v xml:space="preserve"> </v>
      </c>
      <c r="F782" s="34" t="str">
        <f>MID(A782,IF(E782="1",D782-5,D782-4),IF(E782="1",7,6))</f>
        <v>6:38PM</v>
      </c>
      <c r="G782" s="34" t="str">
        <f>TRIM(SUBSTITUTE(A782,TEXT(M782,"h:mmAM/PM"),""))</f>
        <v>6-Nov B-O-H</v>
      </c>
      <c r="H782" s="34" t="b">
        <f>OR(LEFT(G782,1)="Y",LEFT(G782,1)="B",LEFT(G782,1)="R")</f>
        <v>0</v>
      </c>
      <c r="I782" s="34" t="str">
        <f>IF(H782,LEFT(G782,FIND(" ",G782)-1),MID(G782,FIND(" ",G782)+1,9))</f>
        <v>B-O-H</v>
      </c>
      <c r="J782" s="34" t="str">
        <f>TRIM(SUBSTITUTE(G782,I782,""))</f>
        <v>6-Nov</v>
      </c>
      <c r="K782" s="34">
        <f>LEFT(J782,2-ISERROR(1*MID(J782,2,1)))*1</f>
        <v>6</v>
      </c>
      <c r="L782" s="34" t="str">
        <f>IF(LEN(I782)=3,I782,LEFT(I782,1)&amp;MID(I782,3,1)&amp;RIGHT(I782,1))</f>
        <v>BOH</v>
      </c>
      <c r="M782" s="42">
        <f>TIMEVALUE(SUBSTITUTE(SUBSTITUTE(F782,"P"," P"),"A"," A"))</f>
        <v>0.77638888888888891</v>
      </c>
      <c r="N782" s="34">
        <f t="shared" si="47"/>
        <v>25</v>
      </c>
      <c r="O782" s="34" t="str">
        <f t="shared" si="48"/>
        <v>BOH25</v>
      </c>
      <c r="P782" s="44">
        <f>INDEX(Workings!$R$14:$R$853,MATCH(O782,Workings!$U$14:$U$853,0))</f>
        <v>0.77777777777777779</v>
      </c>
      <c r="Q782" s="34">
        <f t="shared" si="49"/>
        <v>-2</v>
      </c>
      <c r="S782"/>
    </row>
    <row r="783" spans="1:19" ht="15" x14ac:dyDescent="0.25">
      <c r="A783" s="34" t="s">
        <v>2484</v>
      </c>
      <c r="B783" s="34">
        <f>SEARCH("PM",A783)</f>
        <v>5</v>
      </c>
      <c r="C783" s="34" t="e">
        <f>SEARCH("AM",A783)</f>
        <v>#VALUE!</v>
      </c>
      <c r="D783" s="34">
        <f>IFERROR(B783,C783)</f>
        <v>5</v>
      </c>
      <c r="E783" s="34" t="str">
        <f>IFERROR(MID(A783,D783-5,1)," ")</f>
        <v xml:space="preserve"> </v>
      </c>
      <c r="F783" s="34" t="str">
        <f>MID(A783,IF(E783="1",D783-5,D783-4),IF(E783="1",7,6))</f>
        <v>7:04PM</v>
      </c>
      <c r="G783" s="34" t="str">
        <f>TRIM(SUBSTITUTE(A783,TEXT(M783,"h:mmAM/PM"),""))</f>
        <v>B-O-H 6-Nov</v>
      </c>
      <c r="H783" s="34" t="b">
        <f>OR(LEFT(G783,1)="Y",LEFT(G783,1)="B",LEFT(G783,1)="R")</f>
        <v>1</v>
      </c>
      <c r="I783" s="34" t="str">
        <f>IF(H783,LEFT(G783,FIND(" ",G783)-1),MID(G783,FIND(" ",G783)+1,9))</f>
        <v>B-O-H</v>
      </c>
      <c r="J783" s="34" t="str">
        <f>TRIM(SUBSTITUTE(G783,I783,""))</f>
        <v>6-Nov</v>
      </c>
      <c r="K783" s="34">
        <f>LEFT(J783,2-ISERROR(1*MID(J783,2,1)))*1</f>
        <v>6</v>
      </c>
      <c r="L783" s="34" t="str">
        <f>IF(LEN(I783)=3,I783,LEFT(I783,1)&amp;MID(I783,3,1)&amp;RIGHT(I783,1))</f>
        <v>BOH</v>
      </c>
      <c r="M783" s="42">
        <f>TIMEVALUE(SUBSTITUTE(SUBSTITUTE(F783,"P"," P"),"A"," A"))</f>
        <v>0.7944444444444444</v>
      </c>
      <c r="N783" s="34">
        <f t="shared" si="47"/>
        <v>26</v>
      </c>
      <c r="O783" s="34" t="str">
        <f t="shared" si="48"/>
        <v>BOH26</v>
      </c>
      <c r="P783" s="44">
        <f>INDEX(Workings!$R$14:$R$853,MATCH(O783,Workings!$U$14:$U$853,0))</f>
        <v>0.79166666666666663</v>
      </c>
      <c r="Q783" s="34">
        <f t="shared" si="49"/>
        <v>4</v>
      </c>
      <c r="S783"/>
    </row>
    <row r="784" spans="1:19" ht="15" x14ac:dyDescent="0.25">
      <c r="A784" s="34" t="s">
        <v>459</v>
      </c>
      <c r="B784" s="34">
        <f>SEARCH("PM",A784)</f>
        <v>17</v>
      </c>
      <c r="C784" s="34" t="e">
        <f>SEARCH("AM",A784)</f>
        <v>#VALUE!</v>
      </c>
      <c r="D784" s="34">
        <f>IFERROR(B784,C784)</f>
        <v>17</v>
      </c>
      <c r="E784" s="34" t="str">
        <f>IFERROR(MID(A784,D784-5,1)," ")</f>
        <v xml:space="preserve"> </v>
      </c>
      <c r="F784" s="34" t="str">
        <f>MID(A784,IF(E784="1",D784-5,D784-4),IF(E784="1",7,6))</f>
        <v>8:02PM</v>
      </c>
      <c r="G784" s="34" t="str">
        <f>TRIM(SUBSTITUTE(A784,TEXT(M784,"h:mmAM/PM"),""))</f>
        <v>B/O/H 6/Nov</v>
      </c>
      <c r="H784" s="34" t="b">
        <f>OR(LEFT(G784,1)="Y",LEFT(G784,1)="B",LEFT(G784,1)="R")</f>
        <v>1</v>
      </c>
      <c r="I784" s="34" t="str">
        <f>IF(H784,LEFT(G784,FIND(" ",G784)-1),MID(G784,FIND(" ",G784)+1,9))</f>
        <v>B/O/H</v>
      </c>
      <c r="J784" s="34" t="str">
        <f>TRIM(SUBSTITUTE(G784,I784,""))</f>
        <v>6/Nov</v>
      </c>
      <c r="K784" s="34">
        <f>LEFT(J784,2-ISERROR(1*MID(J784,2,1)))*1</f>
        <v>6</v>
      </c>
      <c r="L784" s="34" t="str">
        <f>IF(LEN(I784)=3,I784,LEFT(I784,1)&amp;MID(I784,3,1)&amp;RIGHT(I784,1))</f>
        <v>BOH</v>
      </c>
      <c r="M784" s="42">
        <f>TIMEVALUE(SUBSTITUTE(SUBSTITUTE(F784,"P"," P"),"A"," A"))</f>
        <v>0.83472222222222225</v>
      </c>
      <c r="N784" s="34">
        <f t="shared" si="47"/>
        <v>27</v>
      </c>
      <c r="O784" s="34" t="str">
        <f t="shared" si="48"/>
        <v>BOH27</v>
      </c>
      <c r="P784" s="44">
        <f>INDEX(Workings!$R$14:$R$853,MATCH(O784,Workings!$U$14:$U$853,0))</f>
        <v>0.83333333333333326</v>
      </c>
      <c r="Q784" s="34">
        <f t="shared" si="49"/>
        <v>2</v>
      </c>
      <c r="S784"/>
    </row>
    <row r="785" spans="1:19" ht="15" x14ac:dyDescent="0.25">
      <c r="A785" s="34" t="s">
        <v>3459</v>
      </c>
      <c r="B785" s="34">
        <f>SEARCH("PM",A785)</f>
        <v>15</v>
      </c>
      <c r="C785" s="34" t="e">
        <f>SEARCH("AM",A785)</f>
        <v>#VALUE!</v>
      </c>
      <c r="D785" s="34">
        <f>IFERROR(B785,C785)</f>
        <v>15</v>
      </c>
      <c r="E785" s="34" t="str">
        <f>IFERROR(MID(A785,D785-5,1)," ")</f>
        <v xml:space="preserve"> </v>
      </c>
      <c r="F785" s="34" t="str">
        <f>MID(A785,IF(E785="1",D785-5,D785-4),IF(E785="1",7,6))</f>
        <v>8:56PM</v>
      </c>
      <c r="G785" s="34" t="str">
        <f>TRIM(SUBSTITUTE(A785,TEXT(M785,"h:mmAM/PM"),""))</f>
        <v>6-Nov BOH</v>
      </c>
      <c r="H785" s="34" t="b">
        <f>OR(LEFT(G785,1)="Y",LEFT(G785,1)="B",LEFT(G785,1)="R")</f>
        <v>0</v>
      </c>
      <c r="I785" s="34" t="str">
        <f>IF(H785,LEFT(G785,FIND(" ",G785)-1),MID(G785,FIND(" ",G785)+1,9))</f>
        <v>BOH</v>
      </c>
      <c r="J785" s="34" t="str">
        <f>TRIM(SUBSTITUTE(G785,I785,""))</f>
        <v>6-Nov</v>
      </c>
      <c r="K785" s="34">
        <f>LEFT(J785,2-ISERROR(1*MID(J785,2,1)))*1</f>
        <v>6</v>
      </c>
      <c r="L785" s="34" t="str">
        <f>IF(LEN(I785)=3,I785,LEFT(I785,1)&amp;MID(I785,3,1)&amp;RIGHT(I785,1))</f>
        <v>BOH</v>
      </c>
      <c r="M785" s="42">
        <f>TIMEVALUE(SUBSTITUTE(SUBSTITUTE(F785,"P"," P"),"A"," A"))</f>
        <v>0.87222222222222223</v>
      </c>
      <c r="N785" s="34">
        <f t="shared" si="47"/>
        <v>28</v>
      </c>
      <c r="O785" s="34" t="str">
        <f t="shared" si="48"/>
        <v>BOH28</v>
      </c>
      <c r="P785" s="44">
        <f>INDEX(Workings!$R$14:$R$853,MATCH(O785,Workings!$U$14:$U$853,0))</f>
        <v>0.87499999999999989</v>
      </c>
      <c r="Q785" s="34">
        <f t="shared" si="49"/>
        <v>-4</v>
      </c>
      <c r="S785"/>
    </row>
    <row r="786" spans="1:19" ht="15" x14ac:dyDescent="0.25">
      <c r="A786" s="34" t="s">
        <v>2628</v>
      </c>
      <c r="B786" s="34">
        <f>SEARCH("PM",A786)</f>
        <v>12</v>
      </c>
      <c r="C786" s="34" t="e">
        <f>SEARCH("AM",A786)</f>
        <v>#VALUE!</v>
      </c>
      <c r="D786" s="34">
        <f>IFERROR(B786,C786)</f>
        <v>12</v>
      </c>
      <c r="E786" s="34" t="str">
        <f>IFERROR(MID(A786,D786-5,1)," ")</f>
        <v>1</v>
      </c>
      <c r="F786" s="34" t="str">
        <f>MID(A786,IF(E786="1",D786-5,D786-4),IF(E786="1",7,6))</f>
        <v>10:04PM</v>
      </c>
      <c r="G786" s="34" t="str">
        <f>TRIM(SUBSTITUTE(A786,TEXT(M786,"h:mmAM/PM"),""))</f>
        <v>B-O-H 6/Nov</v>
      </c>
      <c r="H786" s="34" t="b">
        <f>OR(LEFT(G786,1)="Y",LEFT(G786,1)="B",LEFT(G786,1)="R")</f>
        <v>1</v>
      </c>
      <c r="I786" s="34" t="str">
        <f>IF(H786,LEFT(G786,FIND(" ",G786)-1),MID(G786,FIND(" ",G786)+1,9))</f>
        <v>B-O-H</v>
      </c>
      <c r="J786" s="34" t="str">
        <f>TRIM(SUBSTITUTE(G786,I786,""))</f>
        <v>6/Nov</v>
      </c>
      <c r="K786" s="34">
        <f>LEFT(J786,2-ISERROR(1*MID(J786,2,1)))*1</f>
        <v>6</v>
      </c>
      <c r="L786" s="34" t="str">
        <f>IF(LEN(I786)=3,I786,LEFT(I786,1)&amp;MID(I786,3,1)&amp;RIGHT(I786,1))</f>
        <v>BOH</v>
      </c>
      <c r="M786" s="42">
        <f>TIMEVALUE(SUBSTITUTE(SUBSTITUTE(F786,"P"," P"),"A"," A"))</f>
        <v>0.9194444444444444</v>
      </c>
      <c r="N786" s="34">
        <f t="shared" si="47"/>
        <v>29</v>
      </c>
      <c r="O786" s="34" t="str">
        <f t="shared" si="48"/>
        <v>BOH29</v>
      </c>
      <c r="P786" s="44">
        <f>INDEX(Workings!$R$14:$R$853,MATCH(O786,Workings!$U$14:$U$853,0))</f>
        <v>0.91666666666666652</v>
      </c>
      <c r="Q786" s="34">
        <f t="shared" si="49"/>
        <v>4</v>
      </c>
      <c r="S786"/>
    </row>
    <row r="787" spans="1:19" ht="15" x14ac:dyDescent="0.25">
      <c r="A787" s="34" t="s">
        <v>1822</v>
      </c>
      <c r="B787" s="34">
        <f>SEARCH("PM",A787)</f>
        <v>12</v>
      </c>
      <c r="C787" s="34" t="e">
        <f>SEARCH("AM",A787)</f>
        <v>#VALUE!</v>
      </c>
      <c r="D787" s="34">
        <f>IFERROR(B787,C787)</f>
        <v>12</v>
      </c>
      <c r="E787" s="34" t="str">
        <f>IFERROR(MID(A787,D787-5,1)," ")</f>
        <v>1</v>
      </c>
      <c r="F787" s="34" t="str">
        <f>MID(A787,IF(E787="1",D787-5,D787-4),IF(E787="1",7,6))</f>
        <v>11:02PM</v>
      </c>
      <c r="G787" s="34" t="str">
        <f>TRIM(SUBSTITUTE(A787,TEXT(M787,"h:mmAM/PM"),""))</f>
        <v>6/Nov B:O:H</v>
      </c>
      <c r="H787" s="34" t="b">
        <f>OR(LEFT(G787,1)="Y",LEFT(G787,1)="B",LEFT(G787,1)="R")</f>
        <v>0</v>
      </c>
      <c r="I787" s="34" t="str">
        <f>IF(H787,LEFT(G787,FIND(" ",G787)-1),MID(G787,FIND(" ",G787)+1,9))</f>
        <v>B:O:H</v>
      </c>
      <c r="J787" s="34" t="str">
        <f>TRIM(SUBSTITUTE(G787,I787,""))</f>
        <v>6/Nov</v>
      </c>
      <c r="K787" s="34">
        <f>LEFT(J787,2-ISERROR(1*MID(J787,2,1)))*1</f>
        <v>6</v>
      </c>
      <c r="L787" s="34" t="str">
        <f>IF(LEN(I787)=3,I787,LEFT(I787,1)&amp;MID(I787,3,1)&amp;RIGHT(I787,1))</f>
        <v>BOH</v>
      </c>
      <c r="M787" s="42">
        <f>TIMEVALUE(SUBSTITUTE(SUBSTITUTE(F787,"P"," P"),"A"," A"))</f>
        <v>0.95972222222222225</v>
      </c>
      <c r="N787" s="34">
        <f t="shared" si="47"/>
        <v>30</v>
      </c>
      <c r="O787" s="34" t="str">
        <f t="shared" si="48"/>
        <v>BOH30</v>
      </c>
      <c r="P787" s="44">
        <f>INDEX(Workings!$R$14:$R$853,MATCH(O787,Workings!$U$14:$U$853,0))</f>
        <v>0.95833333333333315</v>
      </c>
      <c r="Q787" s="34">
        <f t="shared" si="49"/>
        <v>2</v>
      </c>
      <c r="S787"/>
    </row>
    <row r="788" spans="1:19" ht="15" x14ac:dyDescent="0.25">
      <c r="A788" s="34" t="s">
        <v>3548</v>
      </c>
      <c r="B788" s="34" t="e">
        <f>SEARCH("PM",A788)</f>
        <v>#VALUE!</v>
      </c>
      <c r="C788" s="34">
        <f>SEARCH("AM",A788)</f>
        <v>5</v>
      </c>
      <c r="D788" s="34">
        <f>IFERROR(B788,C788)</f>
        <v>5</v>
      </c>
      <c r="E788" s="34" t="str">
        <f>IFERROR(MID(A788,D788-5,1)," ")</f>
        <v xml:space="preserve"> </v>
      </c>
      <c r="F788" s="34" t="str">
        <f>MID(A788,IF(E788="1",D788-5,D788-4),IF(E788="1",7,6))</f>
        <v>7:02AM</v>
      </c>
      <c r="G788" s="34" t="str">
        <f>TRIM(SUBSTITUTE(A788,TEXT(M788,"h:mmAM/PM"),""))</f>
        <v>7/Nov B:O:H</v>
      </c>
      <c r="H788" s="34" t="b">
        <f>OR(LEFT(G788,1)="Y",LEFT(G788,1)="B",LEFT(G788,1)="R")</f>
        <v>0</v>
      </c>
      <c r="I788" s="34" t="str">
        <f>IF(H788,LEFT(G788,FIND(" ",G788)-1),MID(G788,FIND(" ",G788)+1,9))</f>
        <v>B:O:H</v>
      </c>
      <c r="J788" s="34" t="str">
        <f>TRIM(SUBSTITUTE(G788,I788,""))</f>
        <v>7/Nov</v>
      </c>
      <c r="K788" s="34">
        <f>LEFT(J788,2-ISERROR(1*MID(J788,2,1)))*1</f>
        <v>7</v>
      </c>
      <c r="L788" s="34" t="str">
        <f>IF(LEN(I788)=3,I788,LEFT(I788,1)&amp;MID(I788,3,1)&amp;RIGHT(I788,1))</f>
        <v>BOH</v>
      </c>
      <c r="M788" s="42">
        <f>TIMEVALUE(SUBSTITUTE(SUBSTITUTE(F788,"P"," P"),"A"," A"))</f>
        <v>0.29305555555555557</v>
      </c>
      <c r="N788" s="34">
        <f t="shared" si="47"/>
        <v>1</v>
      </c>
      <c r="O788" s="34" t="str">
        <f t="shared" si="48"/>
        <v>BOH1</v>
      </c>
      <c r="P788" s="44">
        <f>INDEX(Workings!$R$14:$R$853,MATCH(O788,Workings!$U$14:$U$853,0))</f>
        <v>0.29166666666666669</v>
      </c>
      <c r="Q788" s="34">
        <f t="shared" si="49"/>
        <v>2</v>
      </c>
      <c r="S788"/>
    </row>
    <row r="789" spans="1:19" ht="15" x14ac:dyDescent="0.25">
      <c r="A789" s="34" t="s">
        <v>812</v>
      </c>
      <c r="B789" s="34" t="e">
        <f>SEARCH("PM",A789)</f>
        <v>#VALUE!</v>
      </c>
      <c r="C789" s="34">
        <f>SEARCH("AM",A789)</f>
        <v>11</v>
      </c>
      <c r="D789" s="34">
        <f>IFERROR(B789,C789)</f>
        <v>11</v>
      </c>
      <c r="E789" s="34" t="str">
        <f>IFERROR(MID(A789,D789-5,1)," ")</f>
        <v xml:space="preserve"> </v>
      </c>
      <c r="F789" s="34" t="str">
        <f>MID(A789,IF(E789="1",D789-5,D789-4),IF(E789="1",7,6))</f>
        <v>7:43AM</v>
      </c>
      <c r="G789" s="34" t="str">
        <f>TRIM(SUBSTITUTE(A789,TEXT(M789,"h:mmAM/PM"),""))</f>
        <v>B-O-H 7-Nov</v>
      </c>
      <c r="H789" s="34" t="b">
        <f>OR(LEFT(G789,1)="Y",LEFT(G789,1)="B",LEFT(G789,1)="R")</f>
        <v>1</v>
      </c>
      <c r="I789" s="34" t="str">
        <f>IF(H789,LEFT(G789,FIND(" ",G789)-1),MID(G789,FIND(" ",G789)+1,9))</f>
        <v>B-O-H</v>
      </c>
      <c r="J789" s="34" t="str">
        <f>TRIM(SUBSTITUTE(G789,I789,""))</f>
        <v>7-Nov</v>
      </c>
      <c r="K789" s="34">
        <f>LEFT(J789,2-ISERROR(1*MID(J789,2,1)))*1</f>
        <v>7</v>
      </c>
      <c r="L789" s="34" t="str">
        <f>IF(LEN(I789)=3,I789,LEFT(I789,1)&amp;MID(I789,3,1)&amp;RIGHT(I789,1))</f>
        <v>BOH</v>
      </c>
      <c r="M789" s="42">
        <f>TIMEVALUE(SUBSTITUTE(SUBSTITUTE(F789,"P"," P"),"A"," A"))</f>
        <v>0.3215277777777778</v>
      </c>
      <c r="N789" s="34">
        <f t="shared" si="47"/>
        <v>2</v>
      </c>
      <c r="O789" s="34" t="str">
        <f t="shared" si="48"/>
        <v>BOH2</v>
      </c>
      <c r="P789" s="44">
        <f>INDEX(Workings!$R$14:$R$853,MATCH(O789,Workings!$U$14:$U$853,0))</f>
        <v>0.31944444444444448</v>
      </c>
      <c r="Q789" s="34">
        <f t="shared" si="49"/>
        <v>3</v>
      </c>
      <c r="S789"/>
    </row>
    <row r="790" spans="1:19" ht="15" x14ac:dyDescent="0.25">
      <c r="A790" s="34" t="s">
        <v>446</v>
      </c>
      <c r="B790" s="34" t="e">
        <f>SEARCH("PM",A790)</f>
        <v>#VALUE!</v>
      </c>
      <c r="C790" s="34">
        <f>SEARCH("AM",A790)</f>
        <v>11</v>
      </c>
      <c r="D790" s="34">
        <f>IFERROR(B790,C790)</f>
        <v>11</v>
      </c>
      <c r="E790" s="34" t="str">
        <f>IFERROR(MID(A790,D790-5,1)," ")</f>
        <v xml:space="preserve"> </v>
      </c>
      <c r="F790" s="34" t="str">
        <f>MID(A790,IF(E790="1",D790-5,D790-4),IF(E790="1",7,6))</f>
        <v>8:21AM</v>
      </c>
      <c r="G790" s="34" t="str">
        <f>TRIM(SUBSTITUTE(A790,TEXT(M790,"h:mmAM/PM"),""))</f>
        <v>7/Nov B-O-H</v>
      </c>
      <c r="H790" s="34" t="b">
        <f>OR(LEFT(G790,1)="Y",LEFT(G790,1)="B",LEFT(G790,1)="R")</f>
        <v>0</v>
      </c>
      <c r="I790" s="34" t="str">
        <f>IF(H790,LEFT(G790,FIND(" ",G790)-1),MID(G790,FIND(" ",G790)+1,9))</f>
        <v>B-O-H</v>
      </c>
      <c r="J790" s="34" t="str">
        <f>TRIM(SUBSTITUTE(G790,I790,""))</f>
        <v>7/Nov</v>
      </c>
      <c r="K790" s="34">
        <f>LEFT(J790,2-ISERROR(1*MID(J790,2,1)))*1</f>
        <v>7</v>
      </c>
      <c r="L790" s="34" t="str">
        <f>IF(LEN(I790)=3,I790,LEFT(I790,1)&amp;MID(I790,3,1)&amp;RIGHT(I790,1))</f>
        <v>BOH</v>
      </c>
      <c r="M790" s="42">
        <f>TIMEVALUE(SUBSTITUTE(SUBSTITUTE(F790,"P"," P"),"A"," A"))</f>
        <v>0.34791666666666665</v>
      </c>
      <c r="N790" s="34">
        <f t="shared" si="47"/>
        <v>3</v>
      </c>
      <c r="O790" s="34" t="str">
        <f t="shared" si="48"/>
        <v>BOH3</v>
      </c>
      <c r="P790" s="44">
        <f>INDEX(Workings!$R$14:$R$853,MATCH(O790,Workings!$U$14:$U$853,0))</f>
        <v>0.34722222222222227</v>
      </c>
      <c r="Q790" s="34">
        <f t="shared" si="49"/>
        <v>1</v>
      </c>
      <c r="S790"/>
    </row>
    <row r="791" spans="1:19" ht="15" x14ac:dyDescent="0.25">
      <c r="A791" s="34" t="s">
        <v>1984</v>
      </c>
      <c r="B791" s="34" t="e">
        <f>SEARCH("PM",A791)</f>
        <v>#VALUE!</v>
      </c>
      <c r="C791" s="34">
        <f>SEARCH("AM",A791)</f>
        <v>9</v>
      </c>
      <c r="D791" s="34">
        <f>IFERROR(B791,C791)</f>
        <v>9</v>
      </c>
      <c r="E791" s="34" t="str">
        <f>IFERROR(MID(A791,D791-5,1)," ")</f>
        <v xml:space="preserve"> </v>
      </c>
      <c r="F791" s="34" t="str">
        <f>MID(A791,IF(E791="1",D791-5,D791-4),IF(E791="1",7,6))</f>
        <v>8:59AM</v>
      </c>
      <c r="G791" s="34" t="str">
        <f>TRIM(SUBSTITUTE(A791,TEXT(M791,"h:mmAM/PM"),""))</f>
        <v>BOH 7-Nov</v>
      </c>
      <c r="H791" s="34" t="b">
        <f>OR(LEFT(G791,1)="Y",LEFT(G791,1)="B",LEFT(G791,1)="R")</f>
        <v>1</v>
      </c>
      <c r="I791" s="34" t="str">
        <f>IF(H791,LEFT(G791,FIND(" ",G791)-1),MID(G791,FIND(" ",G791)+1,9))</f>
        <v>BOH</v>
      </c>
      <c r="J791" s="34" t="str">
        <f>TRIM(SUBSTITUTE(G791,I791,""))</f>
        <v>7-Nov</v>
      </c>
      <c r="K791" s="34">
        <f>LEFT(J791,2-ISERROR(1*MID(J791,2,1)))*1</f>
        <v>7</v>
      </c>
      <c r="L791" s="34" t="str">
        <f>IF(LEN(I791)=3,I791,LEFT(I791,1)&amp;MID(I791,3,1)&amp;RIGHT(I791,1))</f>
        <v>BOH</v>
      </c>
      <c r="M791" s="42">
        <f>TIMEVALUE(SUBSTITUTE(SUBSTITUTE(F791,"P"," P"),"A"," A"))</f>
        <v>0.3743055555555555</v>
      </c>
      <c r="N791" s="34">
        <f t="shared" si="47"/>
        <v>4</v>
      </c>
      <c r="O791" s="34" t="str">
        <f t="shared" si="48"/>
        <v>BOH4</v>
      </c>
      <c r="P791" s="44">
        <f>INDEX(Workings!$R$14:$R$853,MATCH(O791,Workings!$U$14:$U$853,0))</f>
        <v>0.37500000000000006</v>
      </c>
      <c r="Q791" s="34">
        <f t="shared" si="49"/>
        <v>-1</v>
      </c>
      <c r="S791"/>
    </row>
    <row r="792" spans="1:19" ht="15" x14ac:dyDescent="0.25">
      <c r="A792" s="34" t="s">
        <v>2465</v>
      </c>
      <c r="B792" s="34" t="e">
        <f>SEARCH("PM",A792)</f>
        <v>#VALUE!</v>
      </c>
      <c r="C792" s="34">
        <f>SEARCH("AM",A792)</f>
        <v>5</v>
      </c>
      <c r="D792" s="34">
        <f>IFERROR(B792,C792)</f>
        <v>5</v>
      </c>
      <c r="E792" s="34" t="str">
        <f>IFERROR(MID(A792,D792-5,1)," ")</f>
        <v xml:space="preserve"> </v>
      </c>
      <c r="F792" s="34" t="str">
        <f>MID(A792,IF(E792="1",D792-5,D792-4),IF(E792="1",7,6))</f>
        <v>9:26AM</v>
      </c>
      <c r="G792" s="34" t="str">
        <f>TRIM(SUBSTITUTE(A792,TEXT(M792,"h:mmAM/PM"),""))</f>
        <v>7/Nov B/O/H</v>
      </c>
      <c r="H792" s="34" t="b">
        <f>OR(LEFT(G792,1)="Y",LEFT(G792,1)="B",LEFT(G792,1)="R")</f>
        <v>0</v>
      </c>
      <c r="I792" s="34" t="str">
        <f>IF(H792,LEFT(G792,FIND(" ",G792)-1),MID(G792,FIND(" ",G792)+1,9))</f>
        <v>B/O/H</v>
      </c>
      <c r="J792" s="34" t="str">
        <f>TRIM(SUBSTITUTE(G792,I792,""))</f>
        <v>7/Nov</v>
      </c>
      <c r="K792" s="34">
        <f>LEFT(J792,2-ISERROR(1*MID(J792,2,1)))*1</f>
        <v>7</v>
      </c>
      <c r="L792" s="34" t="str">
        <f>IF(LEN(I792)=3,I792,LEFT(I792,1)&amp;MID(I792,3,1)&amp;RIGHT(I792,1))</f>
        <v>BOH</v>
      </c>
      <c r="M792" s="42">
        <f>TIMEVALUE(SUBSTITUTE(SUBSTITUTE(F792,"P"," P"),"A"," A"))</f>
        <v>0.39305555555555555</v>
      </c>
      <c r="N792" s="34">
        <f t="shared" si="47"/>
        <v>5</v>
      </c>
      <c r="O792" s="34" t="str">
        <f t="shared" si="48"/>
        <v>BOH5</v>
      </c>
      <c r="P792" s="44">
        <f>INDEX(Workings!$R$14:$R$853,MATCH(O792,Workings!$U$14:$U$853,0))</f>
        <v>0.39583333333333337</v>
      </c>
      <c r="Q792" s="34">
        <f t="shared" si="49"/>
        <v>-4</v>
      </c>
      <c r="S792"/>
    </row>
    <row r="793" spans="1:19" ht="15" x14ac:dyDescent="0.25">
      <c r="A793" s="34" t="s">
        <v>2319</v>
      </c>
      <c r="B793" s="34" t="e">
        <f>SEARCH("PM",A793)</f>
        <v>#VALUE!</v>
      </c>
      <c r="C793" s="34">
        <f>SEARCH("AM",A793)</f>
        <v>5</v>
      </c>
      <c r="D793" s="34">
        <f>IFERROR(B793,C793)</f>
        <v>5</v>
      </c>
      <c r="E793" s="34" t="str">
        <f>IFERROR(MID(A793,D793-5,1)," ")</f>
        <v xml:space="preserve"> </v>
      </c>
      <c r="F793" s="34" t="str">
        <f>MID(A793,IF(E793="1",D793-5,D793-4),IF(E793="1",7,6))</f>
        <v>9:57AM</v>
      </c>
      <c r="G793" s="34" t="str">
        <f>TRIM(SUBSTITUTE(A793,TEXT(M793,"h:mmAM/PM"),""))</f>
        <v>7-Nov BOH</v>
      </c>
      <c r="H793" s="34" t="b">
        <f>OR(LEFT(G793,1)="Y",LEFT(G793,1)="B",LEFT(G793,1)="R")</f>
        <v>0</v>
      </c>
      <c r="I793" s="34" t="str">
        <f>IF(H793,LEFT(G793,FIND(" ",G793)-1),MID(G793,FIND(" ",G793)+1,9))</f>
        <v>BOH</v>
      </c>
      <c r="J793" s="34" t="str">
        <f>TRIM(SUBSTITUTE(G793,I793,""))</f>
        <v>7-Nov</v>
      </c>
      <c r="K793" s="34">
        <f>LEFT(J793,2-ISERROR(1*MID(J793,2,1)))*1</f>
        <v>7</v>
      </c>
      <c r="L793" s="34" t="str">
        <f>IF(LEN(I793)=3,I793,LEFT(I793,1)&amp;MID(I793,3,1)&amp;RIGHT(I793,1))</f>
        <v>BOH</v>
      </c>
      <c r="M793" s="42">
        <f>TIMEVALUE(SUBSTITUTE(SUBSTITUTE(F793,"P"," P"),"A"," A"))</f>
        <v>0.4145833333333333</v>
      </c>
      <c r="N793" s="34">
        <f t="shared" si="47"/>
        <v>6</v>
      </c>
      <c r="O793" s="34" t="str">
        <f t="shared" si="48"/>
        <v>BOH6</v>
      </c>
      <c r="P793" s="44">
        <f>INDEX(Workings!$R$14:$R$853,MATCH(O793,Workings!$U$14:$U$853,0))</f>
        <v>0.41666666666666669</v>
      </c>
      <c r="Q793" s="34">
        <f t="shared" si="49"/>
        <v>-3</v>
      </c>
      <c r="S793"/>
    </row>
    <row r="794" spans="1:19" ht="15" x14ac:dyDescent="0.25">
      <c r="A794" s="34" t="s">
        <v>1415</v>
      </c>
      <c r="B794" s="34" t="e">
        <f>SEARCH("PM",A794)</f>
        <v>#VALUE!</v>
      </c>
      <c r="C794" s="34">
        <f>SEARCH("AM",A794)</f>
        <v>6</v>
      </c>
      <c r="D794" s="34">
        <f>IFERROR(B794,C794)</f>
        <v>6</v>
      </c>
      <c r="E794" s="34" t="str">
        <f>IFERROR(MID(A794,D794-5,1)," ")</f>
        <v>1</v>
      </c>
      <c r="F794" s="34" t="str">
        <f>MID(A794,IF(E794="1",D794-5,D794-4),IF(E794="1",7,6))</f>
        <v>10:26AM</v>
      </c>
      <c r="G794" s="34" t="str">
        <f>TRIM(SUBSTITUTE(A794,TEXT(M794,"h:mmAM/PM"),""))</f>
        <v>B:O:H 7/Nov</v>
      </c>
      <c r="H794" s="34" t="b">
        <f>OR(LEFT(G794,1)="Y",LEFT(G794,1)="B",LEFT(G794,1)="R")</f>
        <v>1</v>
      </c>
      <c r="I794" s="34" t="str">
        <f>IF(H794,LEFT(G794,FIND(" ",G794)-1),MID(G794,FIND(" ",G794)+1,9))</f>
        <v>B:O:H</v>
      </c>
      <c r="J794" s="34" t="str">
        <f>TRIM(SUBSTITUTE(G794,I794,""))</f>
        <v>7/Nov</v>
      </c>
      <c r="K794" s="34">
        <f>LEFT(J794,2-ISERROR(1*MID(J794,2,1)))*1</f>
        <v>7</v>
      </c>
      <c r="L794" s="34" t="str">
        <f>IF(LEN(I794)=3,I794,LEFT(I794,1)&amp;MID(I794,3,1)&amp;RIGHT(I794,1))</f>
        <v>BOH</v>
      </c>
      <c r="M794" s="42">
        <f>TIMEVALUE(SUBSTITUTE(SUBSTITUTE(F794,"P"," P"),"A"," A"))</f>
        <v>0.43472222222222223</v>
      </c>
      <c r="N794" s="34">
        <f t="shared" si="47"/>
        <v>7</v>
      </c>
      <c r="O794" s="34" t="str">
        <f t="shared" si="48"/>
        <v>BOH7</v>
      </c>
      <c r="P794" s="44">
        <f>INDEX(Workings!$R$14:$R$853,MATCH(O794,Workings!$U$14:$U$853,0))</f>
        <v>0.4375</v>
      </c>
      <c r="Q794" s="34">
        <f t="shared" si="49"/>
        <v>-4</v>
      </c>
      <c r="S794"/>
    </row>
    <row r="795" spans="1:19" ht="15" x14ac:dyDescent="0.25">
      <c r="A795" s="34" t="s">
        <v>3524</v>
      </c>
      <c r="B795" s="34" t="e">
        <f>SEARCH("PM",A795)</f>
        <v>#VALUE!</v>
      </c>
      <c r="C795" s="34">
        <f>SEARCH("AM",A795)</f>
        <v>12</v>
      </c>
      <c r="D795" s="34">
        <f>IFERROR(B795,C795)</f>
        <v>12</v>
      </c>
      <c r="E795" s="34" t="str">
        <f>IFERROR(MID(A795,D795-5,1)," ")</f>
        <v>1</v>
      </c>
      <c r="F795" s="34" t="str">
        <f>MID(A795,IF(E795="1",D795-5,D795-4),IF(E795="1",7,6))</f>
        <v>11:00AM</v>
      </c>
      <c r="G795" s="34" t="str">
        <f>TRIM(SUBSTITUTE(A795,TEXT(M795,"h:mmAM/PM"),""))</f>
        <v>7/Nov BOH</v>
      </c>
      <c r="H795" s="34" t="b">
        <f>OR(LEFT(G795,1)="Y",LEFT(G795,1)="B",LEFT(G795,1)="R")</f>
        <v>0</v>
      </c>
      <c r="I795" s="34" t="str">
        <f>IF(H795,LEFT(G795,FIND(" ",G795)-1),MID(G795,FIND(" ",G795)+1,9))</f>
        <v>BOH</v>
      </c>
      <c r="J795" s="34" t="str">
        <f>TRIM(SUBSTITUTE(G795,I795,""))</f>
        <v>7/Nov</v>
      </c>
      <c r="K795" s="34">
        <f>LEFT(J795,2-ISERROR(1*MID(J795,2,1)))*1</f>
        <v>7</v>
      </c>
      <c r="L795" s="34" t="str">
        <f>IF(LEN(I795)=3,I795,LEFT(I795,1)&amp;MID(I795,3,1)&amp;RIGHT(I795,1))</f>
        <v>BOH</v>
      </c>
      <c r="M795" s="42">
        <f>TIMEVALUE(SUBSTITUTE(SUBSTITUTE(F795,"P"," P"),"A"," A"))</f>
        <v>0.45833333333333331</v>
      </c>
      <c r="N795" s="34">
        <f t="shared" si="47"/>
        <v>8</v>
      </c>
      <c r="O795" s="34" t="str">
        <f t="shared" si="48"/>
        <v>BOH8</v>
      </c>
      <c r="P795" s="44">
        <f>INDEX(Workings!$R$14:$R$853,MATCH(O795,Workings!$U$14:$U$853,0))</f>
        <v>0.45833333333333331</v>
      </c>
      <c r="Q795" s="34">
        <f t="shared" si="49"/>
        <v>0</v>
      </c>
      <c r="S795"/>
    </row>
    <row r="796" spans="1:19" ht="15" x14ac:dyDescent="0.25">
      <c r="A796" s="34" t="s">
        <v>880</v>
      </c>
      <c r="B796" s="34" t="e">
        <f>SEARCH("PM",A796)</f>
        <v>#VALUE!</v>
      </c>
      <c r="C796" s="34">
        <f>SEARCH("AM",A796)</f>
        <v>18</v>
      </c>
      <c r="D796" s="34">
        <f>IFERROR(B796,C796)</f>
        <v>18</v>
      </c>
      <c r="E796" s="34" t="str">
        <f>IFERROR(MID(A796,D796-5,1)," ")</f>
        <v>1</v>
      </c>
      <c r="F796" s="34" t="str">
        <f>MID(A796,IF(E796="1",D796-5,D796-4),IF(E796="1",7,6))</f>
        <v>11:26AM</v>
      </c>
      <c r="G796" s="34" t="str">
        <f>TRIM(SUBSTITUTE(A796,TEXT(M796,"h:mmAM/PM"),""))</f>
        <v>7/Nov B-O-H</v>
      </c>
      <c r="H796" s="34" t="b">
        <f>OR(LEFT(G796,1)="Y",LEFT(G796,1)="B",LEFT(G796,1)="R")</f>
        <v>0</v>
      </c>
      <c r="I796" s="34" t="str">
        <f>IF(H796,LEFT(G796,FIND(" ",G796)-1),MID(G796,FIND(" ",G796)+1,9))</f>
        <v>B-O-H</v>
      </c>
      <c r="J796" s="34" t="str">
        <f>TRIM(SUBSTITUTE(G796,I796,""))</f>
        <v>7/Nov</v>
      </c>
      <c r="K796" s="34">
        <f>LEFT(J796,2-ISERROR(1*MID(J796,2,1)))*1</f>
        <v>7</v>
      </c>
      <c r="L796" s="34" t="str">
        <f>IF(LEN(I796)=3,I796,LEFT(I796,1)&amp;MID(I796,3,1)&amp;RIGHT(I796,1))</f>
        <v>BOH</v>
      </c>
      <c r="M796" s="42">
        <f>TIMEVALUE(SUBSTITUTE(SUBSTITUTE(F796,"P"," P"),"A"," A"))</f>
        <v>0.47638888888888892</v>
      </c>
      <c r="N796" s="34">
        <f t="shared" si="47"/>
        <v>9</v>
      </c>
      <c r="O796" s="34" t="str">
        <f t="shared" si="48"/>
        <v>BOH9</v>
      </c>
      <c r="P796" s="44">
        <f>INDEX(Workings!$R$14:$R$853,MATCH(O796,Workings!$U$14:$U$853,0))</f>
        <v>0.47916666666666663</v>
      </c>
      <c r="Q796" s="34">
        <f t="shared" si="49"/>
        <v>-4</v>
      </c>
      <c r="S796"/>
    </row>
    <row r="797" spans="1:19" ht="15" x14ac:dyDescent="0.25">
      <c r="A797" s="34" t="s">
        <v>2119</v>
      </c>
      <c r="B797" s="34">
        <f>SEARCH("PM",A797)</f>
        <v>6</v>
      </c>
      <c r="C797" s="34" t="e">
        <f>SEARCH("AM",A797)</f>
        <v>#VALUE!</v>
      </c>
      <c r="D797" s="34">
        <f>IFERROR(B797,C797)</f>
        <v>6</v>
      </c>
      <c r="E797" s="34" t="str">
        <f>IFERROR(MID(A797,D797-5,1)," ")</f>
        <v>1</v>
      </c>
      <c r="F797" s="34" t="str">
        <f>MID(A797,IF(E797="1",D797-5,D797-4),IF(E797="1",7,6))</f>
        <v>12:04PM</v>
      </c>
      <c r="G797" s="34" t="str">
        <f>TRIM(SUBSTITUTE(A797,TEXT(M797,"h:mmAM/PM"),""))</f>
        <v>B:O:H 7/Nov</v>
      </c>
      <c r="H797" s="34" t="b">
        <f>OR(LEFT(G797,1)="Y",LEFT(G797,1)="B",LEFT(G797,1)="R")</f>
        <v>1</v>
      </c>
      <c r="I797" s="34" t="str">
        <f>IF(H797,LEFT(G797,FIND(" ",G797)-1),MID(G797,FIND(" ",G797)+1,9))</f>
        <v>B:O:H</v>
      </c>
      <c r="J797" s="34" t="str">
        <f>TRIM(SUBSTITUTE(G797,I797,""))</f>
        <v>7/Nov</v>
      </c>
      <c r="K797" s="34">
        <f>LEFT(J797,2-ISERROR(1*MID(J797,2,1)))*1</f>
        <v>7</v>
      </c>
      <c r="L797" s="34" t="str">
        <f>IF(LEN(I797)=3,I797,LEFT(I797,1)&amp;MID(I797,3,1)&amp;RIGHT(I797,1))</f>
        <v>BOH</v>
      </c>
      <c r="M797" s="42">
        <f>TIMEVALUE(SUBSTITUTE(SUBSTITUTE(F797,"P"," P"),"A"," A"))</f>
        <v>0.50277777777777777</v>
      </c>
      <c r="N797" s="34">
        <f t="shared" si="47"/>
        <v>10</v>
      </c>
      <c r="O797" s="34" t="str">
        <f t="shared" si="48"/>
        <v>BOH10</v>
      </c>
      <c r="P797" s="44">
        <f>INDEX(Workings!$R$14:$R$853,MATCH(O797,Workings!$U$14:$U$853,0))</f>
        <v>0.49999999999999994</v>
      </c>
      <c r="Q797" s="34">
        <f t="shared" si="49"/>
        <v>4</v>
      </c>
      <c r="S797"/>
    </row>
    <row r="798" spans="1:19" ht="15" x14ac:dyDescent="0.25">
      <c r="A798" s="34" t="s">
        <v>539</v>
      </c>
      <c r="B798" s="34">
        <f>SEARCH("PM",A798)</f>
        <v>18</v>
      </c>
      <c r="C798" s="34" t="e">
        <f>SEARCH("AM",A798)</f>
        <v>#VALUE!</v>
      </c>
      <c r="D798" s="34">
        <f>IFERROR(B798,C798)</f>
        <v>18</v>
      </c>
      <c r="E798" s="34" t="str">
        <f>IFERROR(MID(A798,D798-5,1)," ")</f>
        <v>1</v>
      </c>
      <c r="F798" s="34" t="str">
        <f>MID(A798,IF(E798="1",D798-5,D798-4),IF(E798="1",7,6))</f>
        <v>12:32PM</v>
      </c>
      <c r="G798" s="34" t="str">
        <f>TRIM(SUBSTITUTE(A798,TEXT(M798,"h:mmAM/PM"),""))</f>
        <v>7-Nov B:O:H</v>
      </c>
      <c r="H798" s="34" t="b">
        <f>OR(LEFT(G798,1)="Y",LEFT(G798,1)="B",LEFT(G798,1)="R")</f>
        <v>0</v>
      </c>
      <c r="I798" s="34" t="str">
        <f>IF(H798,LEFT(G798,FIND(" ",G798)-1),MID(G798,FIND(" ",G798)+1,9))</f>
        <v>B:O:H</v>
      </c>
      <c r="J798" s="34" t="str">
        <f>TRIM(SUBSTITUTE(G798,I798,""))</f>
        <v>7-Nov</v>
      </c>
      <c r="K798" s="34">
        <f>LEFT(J798,2-ISERROR(1*MID(J798,2,1)))*1</f>
        <v>7</v>
      </c>
      <c r="L798" s="34" t="str">
        <f>IF(LEN(I798)=3,I798,LEFT(I798,1)&amp;MID(I798,3,1)&amp;RIGHT(I798,1))</f>
        <v>BOH</v>
      </c>
      <c r="M798" s="42">
        <f>TIMEVALUE(SUBSTITUTE(SUBSTITUTE(F798,"P"," P"),"A"," A"))</f>
        <v>0.52222222222222225</v>
      </c>
      <c r="N798" s="34">
        <f t="shared" si="47"/>
        <v>11</v>
      </c>
      <c r="O798" s="34" t="str">
        <f t="shared" si="48"/>
        <v>BOH11</v>
      </c>
      <c r="P798" s="44">
        <f>INDEX(Workings!$R$14:$R$853,MATCH(O798,Workings!$U$14:$U$853,0))</f>
        <v>0.52083333333333326</v>
      </c>
      <c r="Q798" s="34">
        <f t="shared" si="49"/>
        <v>2</v>
      </c>
      <c r="S798"/>
    </row>
    <row r="799" spans="1:19" ht="15" x14ac:dyDescent="0.25">
      <c r="A799" s="34" t="s">
        <v>209</v>
      </c>
      <c r="B799" s="34">
        <f>SEARCH("PM",A799)</f>
        <v>11</v>
      </c>
      <c r="C799" s="34" t="e">
        <f>SEARCH("AM",A799)</f>
        <v>#VALUE!</v>
      </c>
      <c r="D799" s="34">
        <f>IFERROR(B799,C799)</f>
        <v>11</v>
      </c>
      <c r="E799" s="34" t="str">
        <f>IFERROR(MID(A799,D799-5,1)," ")</f>
        <v xml:space="preserve"> </v>
      </c>
      <c r="F799" s="34" t="str">
        <f>MID(A799,IF(E799="1",D799-5,D799-4),IF(E799="1",7,6))</f>
        <v>1:03PM</v>
      </c>
      <c r="G799" s="34" t="str">
        <f>TRIM(SUBSTITUTE(A799,TEXT(M799,"h:mmAM/PM"),""))</f>
        <v>7/Nov B-O-H</v>
      </c>
      <c r="H799" s="34" t="b">
        <f>OR(LEFT(G799,1)="Y",LEFT(G799,1)="B",LEFT(G799,1)="R")</f>
        <v>0</v>
      </c>
      <c r="I799" s="34" t="str">
        <f>IF(H799,LEFT(G799,FIND(" ",G799)-1),MID(G799,FIND(" ",G799)+1,9))</f>
        <v>B-O-H</v>
      </c>
      <c r="J799" s="34" t="str">
        <f>TRIM(SUBSTITUTE(G799,I799,""))</f>
        <v>7/Nov</v>
      </c>
      <c r="K799" s="34">
        <f>LEFT(J799,2-ISERROR(1*MID(J799,2,1)))*1</f>
        <v>7</v>
      </c>
      <c r="L799" s="34" t="str">
        <f>IF(LEN(I799)=3,I799,LEFT(I799,1)&amp;MID(I799,3,1)&amp;RIGHT(I799,1))</f>
        <v>BOH</v>
      </c>
      <c r="M799" s="42">
        <f>TIMEVALUE(SUBSTITUTE(SUBSTITUTE(F799,"P"," P"),"A"," A"))</f>
        <v>0.54375000000000007</v>
      </c>
      <c r="N799" s="34">
        <f t="shared" si="47"/>
        <v>12</v>
      </c>
      <c r="O799" s="34" t="str">
        <f t="shared" si="48"/>
        <v>BOH12</v>
      </c>
      <c r="P799" s="44">
        <f>INDEX(Workings!$R$14:$R$853,MATCH(O799,Workings!$U$14:$U$853,0))</f>
        <v>0.54166666666666663</v>
      </c>
      <c r="Q799" s="34">
        <f t="shared" si="49"/>
        <v>3</v>
      </c>
      <c r="S799"/>
    </row>
    <row r="800" spans="1:19" ht="15" x14ac:dyDescent="0.25">
      <c r="A800" s="34" t="s">
        <v>2033</v>
      </c>
      <c r="B800" s="34">
        <f>SEARCH("PM",A800)</f>
        <v>11</v>
      </c>
      <c r="C800" s="34" t="e">
        <f>SEARCH("AM",A800)</f>
        <v>#VALUE!</v>
      </c>
      <c r="D800" s="34">
        <f>IFERROR(B800,C800)</f>
        <v>11</v>
      </c>
      <c r="E800" s="34" t="str">
        <f>IFERROR(MID(A800,D800-5,1)," ")</f>
        <v xml:space="preserve"> </v>
      </c>
      <c r="F800" s="34" t="str">
        <f>MID(A800,IF(E800="1",D800-5,D800-4),IF(E800="1",7,6))</f>
        <v>1:34PM</v>
      </c>
      <c r="G800" s="34" t="str">
        <f>TRIM(SUBSTITUTE(A800,TEXT(M800,"h:mmAM/PM"),""))</f>
        <v>7/Nov BOH</v>
      </c>
      <c r="H800" s="34" t="b">
        <f>OR(LEFT(G800,1)="Y",LEFT(G800,1)="B",LEFT(G800,1)="R")</f>
        <v>0</v>
      </c>
      <c r="I800" s="34" t="str">
        <f>IF(H800,LEFT(G800,FIND(" ",G800)-1),MID(G800,FIND(" ",G800)+1,9))</f>
        <v>BOH</v>
      </c>
      <c r="J800" s="34" t="str">
        <f>TRIM(SUBSTITUTE(G800,I800,""))</f>
        <v>7/Nov</v>
      </c>
      <c r="K800" s="34">
        <f>LEFT(J800,2-ISERROR(1*MID(J800,2,1)))*1</f>
        <v>7</v>
      </c>
      <c r="L800" s="34" t="str">
        <f>IF(LEN(I800)=3,I800,LEFT(I800,1)&amp;MID(I800,3,1)&amp;RIGHT(I800,1))</f>
        <v>BOH</v>
      </c>
      <c r="M800" s="42">
        <f>TIMEVALUE(SUBSTITUTE(SUBSTITUTE(F800,"P"," P"),"A"," A"))</f>
        <v>0.56527777777777777</v>
      </c>
      <c r="N800" s="34">
        <f t="shared" si="47"/>
        <v>13</v>
      </c>
      <c r="O800" s="34" t="str">
        <f t="shared" si="48"/>
        <v>BOH13</v>
      </c>
      <c r="P800" s="44">
        <f>INDEX(Workings!$R$14:$R$853,MATCH(O800,Workings!$U$14:$U$853,0))</f>
        <v>0.5625</v>
      </c>
      <c r="Q800" s="34">
        <f t="shared" si="49"/>
        <v>4</v>
      </c>
      <c r="S800"/>
    </row>
    <row r="801" spans="1:19" ht="15" x14ac:dyDescent="0.25">
      <c r="A801" s="34" t="s">
        <v>3882</v>
      </c>
      <c r="B801" s="34">
        <f>SEARCH("PM",A801)</f>
        <v>17</v>
      </c>
      <c r="C801" s="34" t="e">
        <f>SEARCH("AM",A801)</f>
        <v>#VALUE!</v>
      </c>
      <c r="D801" s="34">
        <f>IFERROR(B801,C801)</f>
        <v>17</v>
      </c>
      <c r="E801" s="34" t="str">
        <f>IFERROR(MID(A801,D801-5,1)," ")</f>
        <v xml:space="preserve"> </v>
      </c>
      <c r="F801" s="34" t="str">
        <f>MID(A801,IF(E801="1",D801-5,D801-4),IF(E801="1",7,6))</f>
        <v>2:04PM</v>
      </c>
      <c r="G801" s="34" t="str">
        <f>TRIM(SUBSTITUTE(A801,TEXT(M801,"h:mmAM/PM"),""))</f>
        <v>7-Nov B/O/H</v>
      </c>
      <c r="H801" s="34" t="b">
        <f>OR(LEFT(G801,1)="Y",LEFT(G801,1)="B",LEFT(G801,1)="R")</f>
        <v>0</v>
      </c>
      <c r="I801" s="34" t="str">
        <f>IF(H801,LEFT(G801,FIND(" ",G801)-1),MID(G801,FIND(" ",G801)+1,9))</f>
        <v>B/O/H</v>
      </c>
      <c r="J801" s="34" t="str">
        <f>TRIM(SUBSTITUTE(G801,I801,""))</f>
        <v>7-Nov</v>
      </c>
      <c r="K801" s="34">
        <f>LEFT(J801,2-ISERROR(1*MID(J801,2,1)))*1</f>
        <v>7</v>
      </c>
      <c r="L801" s="34" t="str">
        <f>IF(LEN(I801)=3,I801,LEFT(I801,1)&amp;MID(I801,3,1)&amp;RIGHT(I801,1))</f>
        <v>BOH</v>
      </c>
      <c r="M801" s="42">
        <f>TIMEVALUE(SUBSTITUTE(SUBSTITUTE(F801,"P"," P"),"A"," A"))</f>
        <v>0.58611111111111114</v>
      </c>
      <c r="N801" s="34">
        <f t="shared" si="47"/>
        <v>14</v>
      </c>
      <c r="O801" s="34" t="str">
        <f t="shared" si="48"/>
        <v>BOH14</v>
      </c>
      <c r="P801" s="44">
        <f>INDEX(Workings!$R$14:$R$853,MATCH(O801,Workings!$U$14:$U$853,0))</f>
        <v>0.58333333333333337</v>
      </c>
      <c r="Q801" s="34">
        <f t="shared" si="49"/>
        <v>4</v>
      </c>
      <c r="S801"/>
    </row>
    <row r="802" spans="1:19" ht="15" x14ac:dyDescent="0.25">
      <c r="A802" s="34" t="s">
        <v>309</v>
      </c>
      <c r="B802" s="34">
        <f>SEARCH("PM",A802)</f>
        <v>5</v>
      </c>
      <c r="C802" s="34" t="e">
        <f>SEARCH("AM",A802)</f>
        <v>#VALUE!</v>
      </c>
      <c r="D802" s="34">
        <f>IFERROR(B802,C802)</f>
        <v>5</v>
      </c>
      <c r="E802" s="34" t="str">
        <f>IFERROR(MID(A802,D802-5,1)," ")</f>
        <v xml:space="preserve"> </v>
      </c>
      <c r="F802" s="34" t="str">
        <f>MID(A802,IF(E802="1",D802-5,D802-4),IF(E802="1",7,6))</f>
        <v>2:28PM</v>
      </c>
      <c r="G802" s="34" t="str">
        <f>TRIM(SUBSTITUTE(A802,TEXT(M802,"h:mmAM/PM"),""))</f>
        <v>7/Nov B-O-H</v>
      </c>
      <c r="H802" s="34" t="b">
        <f>OR(LEFT(G802,1)="Y",LEFT(G802,1)="B",LEFT(G802,1)="R")</f>
        <v>0</v>
      </c>
      <c r="I802" s="34" t="str">
        <f>IF(H802,LEFT(G802,FIND(" ",G802)-1),MID(G802,FIND(" ",G802)+1,9))</f>
        <v>B-O-H</v>
      </c>
      <c r="J802" s="34" t="str">
        <f>TRIM(SUBSTITUTE(G802,I802,""))</f>
        <v>7/Nov</v>
      </c>
      <c r="K802" s="34">
        <f>LEFT(J802,2-ISERROR(1*MID(J802,2,1)))*1</f>
        <v>7</v>
      </c>
      <c r="L802" s="34" t="str">
        <f>IF(LEN(I802)=3,I802,LEFT(I802,1)&amp;MID(I802,3,1)&amp;RIGHT(I802,1))</f>
        <v>BOH</v>
      </c>
      <c r="M802" s="42">
        <f>TIMEVALUE(SUBSTITUTE(SUBSTITUTE(F802,"P"," P"),"A"," A"))</f>
        <v>0.60277777777777775</v>
      </c>
      <c r="N802" s="34">
        <f t="shared" si="47"/>
        <v>15</v>
      </c>
      <c r="O802" s="34" t="str">
        <f t="shared" si="48"/>
        <v>BOH15</v>
      </c>
      <c r="P802" s="44">
        <f>INDEX(Workings!$R$14:$R$853,MATCH(O802,Workings!$U$14:$U$853,0))</f>
        <v>0.60416666666666674</v>
      </c>
      <c r="Q802" s="34">
        <f t="shared" si="49"/>
        <v>-2</v>
      </c>
      <c r="S802"/>
    </row>
    <row r="803" spans="1:19" ht="15" x14ac:dyDescent="0.25">
      <c r="A803" s="34" t="s">
        <v>613</v>
      </c>
      <c r="B803" s="34">
        <f>SEARCH("PM",A803)</f>
        <v>5</v>
      </c>
      <c r="C803" s="34" t="e">
        <f>SEARCH("AM",A803)</f>
        <v>#VALUE!</v>
      </c>
      <c r="D803" s="34">
        <f>IFERROR(B803,C803)</f>
        <v>5</v>
      </c>
      <c r="E803" s="34" t="str">
        <f>IFERROR(MID(A803,D803-5,1)," ")</f>
        <v xml:space="preserve"> </v>
      </c>
      <c r="F803" s="34" t="str">
        <f>MID(A803,IF(E803="1",D803-5,D803-4),IF(E803="1",7,6))</f>
        <v>3:04PM</v>
      </c>
      <c r="G803" s="34" t="str">
        <f>TRIM(SUBSTITUTE(A803,TEXT(M803,"h:mmAM/PM"),""))</f>
        <v>BOH 7-Nov</v>
      </c>
      <c r="H803" s="34" t="b">
        <f>OR(LEFT(G803,1)="Y",LEFT(G803,1)="B",LEFT(G803,1)="R")</f>
        <v>1</v>
      </c>
      <c r="I803" s="34" t="str">
        <f>IF(H803,LEFT(G803,FIND(" ",G803)-1),MID(G803,FIND(" ",G803)+1,9))</f>
        <v>BOH</v>
      </c>
      <c r="J803" s="34" t="str">
        <f>TRIM(SUBSTITUTE(G803,I803,""))</f>
        <v>7-Nov</v>
      </c>
      <c r="K803" s="34">
        <f>LEFT(J803,2-ISERROR(1*MID(J803,2,1)))*1</f>
        <v>7</v>
      </c>
      <c r="L803" s="34" t="str">
        <f>IF(LEN(I803)=3,I803,LEFT(I803,1)&amp;MID(I803,3,1)&amp;RIGHT(I803,1))</f>
        <v>BOH</v>
      </c>
      <c r="M803" s="42">
        <f>TIMEVALUE(SUBSTITUTE(SUBSTITUTE(F803,"P"," P"),"A"," A"))</f>
        <v>0.62777777777777777</v>
      </c>
      <c r="N803" s="34">
        <f t="shared" si="47"/>
        <v>16</v>
      </c>
      <c r="O803" s="34" t="str">
        <f t="shared" si="48"/>
        <v>BOH16</v>
      </c>
      <c r="P803" s="44">
        <f>INDEX(Workings!$R$14:$R$853,MATCH(O803,Workings!$U$14:$U$853,0))</f>
        <v>0.62500000000000011</v>
      </c>
      <c r="Q803" s="34">
        <f t="shared" si="49"/>
        <v>4</v>
      </c>
      <c r="S803"/>
    </row>
    <row r="804" spans="1:19" ht="15" x14ac:dyDescent="0.25">
      <c r="A804" s="34" t="s">
        <v>3174</v>
      </c>
      <c r="B804" s="34">
        <f>SEARCH("PM",A804)</f>
        <v>17</v>
      </c>
      <c r="C804" s="34" t="e">
        <f>SEARCH("AM",A804)</f>
        <v>#VALUE!</v>
      </c>
      <c r="D804" s="34">
        <f>IFERROR(B804,C804)</f>
        <v>17</v>
      </c>
      <c r="E804" s="34" t="str">
        <f>IFERROR(MID(A804,D804-5,1)," ")</f>
        <v xml:space="preserve"> </v>
      </c>
      <c r="F804" s="34" t="str">
        <f>MID(A804,IF(E804="1",D804-5,D804-4),IF(E804="1",7,6))</f>
        <v>3:27PM</v>
      </c>
      <c r="G804" s="34" t="str">
        <f>TRIM(SUBSTITUTE(A804,TEXT(M804,"h:mmAM/PM"),""))</f>
        <v>B:O:H 7-Nov</v>
      </c>
      <c r="H804" s="34" t="b">
        <f>OR(LEFT(G804,1)="Y",LEFT(G804,1)="B",LEFT(G804,1)="R")</f>
        <v>1</v>
      </c>
      <c r="I804" s="34" t="str">
        <f>IF(H804,LEFT(G804,FIND(" ",G804)-1),MID(G804,FIND(" ",G804)+1,9))</f>
        <v>B:O:H</v>
      </c>
      <c r="J804" s="34" t="str">
        <f>TRIM(SUBSTITUTE(G804,I804,""))</f>
        <v>7-Nov</v>
      </c>
      <c r="K804" s="34">
        <f>LEFT(J804,2-ISERROR(1*MID(J804,2,1)))*1</f>
        <v>7</v>
      </c>
      <c r="L804" s="34" t="str">
        <f>IF(LEN(I804)=3,I804,LEFT(I804,1)&amp;MID(I804,3,1)&amp;RIGHT(I804,1))</f>
        <v>BOH</v>
      </c>
      <c r="M804" s="42">
        <f>TIMEVALUE(SUBSTITUTE(SUBSTITUTE(F804,"P"," P"),"A"," A"))</f>
        <v>0.64374999999999993</v>
      </c>
      <c r="N804" s="34">
        <f t="shared" si="47"/>
        <v>17</v>
      </c>
      <c r="O804" s="34" t="str">
        <f t="shared" si="48"/>
        <v>BOH17</v>
      </c>
      <c r="P804" s="44">
        <f>INDEX(Workings!$R$14:$R$853,MATCH(O804,Workings!$U$14:$U$853,0))</f>
        <v>0.64583333333333348</v>
      </c>
      <c r="Q804" s="34">
        <f t="shared" si="49"/>
        <v>-3</v>
      </c>
      <c r="S804"/>
    </row>
    <row r="805" spans="1:19" ht="15" x14ac:dyDescent="0.25">
      <c r="A805" s="34" t="s">
        <v>709</v>
      </c>
      <c r="B805" s="34">
        <f>SEARCH("PM",A805)</f>
        <v>5</v>
      </c>
      <c r="C805" s="34" t="e">
        <f>SEARCH("AM",A805)</f>
        <v>#VALUE!</v>
      </c>
      <c r="D805" s="34">
        <f>IFERROR(B805,C805)</f>
        <v>5</v>
      </c>
      <c r="E805" s="34" t="str">
        <f>IFERROR(MID(A805,D805-5,1)," ")</f>
        <v xml:space="preserve"> </v>
      </c>
      <c r="F805" s="34" t="str">
        <f>MID(A805,IF(E805="1",D805-5,D805-4),IF(E805="1",7,6))</f>
        <v>4:04PM</v>
      </c>
      <c r="G805" s="34" t="str">
        <f>TRIM(SUBSTITUTE(A805,TEXT(M805,"h:mmAM/PM"),""))</f>
        <v>B:O:H 7/Nov</v>
      </c>
      <c r="H805" s="34" t="b">
        <f>OR(LEFT(G805,1)="Y",LEFT(G805,1)="B",LEFT(G805,1)="R")</f>
        <v>1</v>
      </c>
      <c r="I805" s="34" t="str">
        <f>IF(H805,LEFT(G805,FIND(" ",G805)-1),MID(G805,FIND(" ",G805)+1,9))</f>
        <v>B:O:H</v>
      </c>
      <c r="J805" s="34" t="str">
        <f>TRIM(SUBSTITUTE(G805,I805,""))</f>
        <v>7/Nov</v>
      </c>
      <c r="K805" s="34">
        <f>LEFT(J805,2-ISERROR(1*MID(J805,2,1)))*1</f>
        <v>7</v>
      </c>
      <c r="L805" s="34" t="str">
        <f>IF(LEN(I805)=3,I805,LEFT(I805,1)&amp;MID(I805,3,1)&amp;RIGHT(I805,1))</f>
        <v>BOH</v>
      </c>
      <c r="M805" s="42">
        <f>TIMEVALUE(SUBSTITUTE(SUBSTITUTE(F805,"P"," P"),"A"," A"))</f>
        <v>0.6694444444444444</v>
      </c>
      <c r="N805" s="34">
        <f t="shared" si="47"/>
        <v>18</v>
      </c>
      <c r="O805" s="34" t="str">
        <f t="shared" si="48"/>
        <v>BOH18</v>
      </c>
      <c r="P805" s="44">
        <f>INDEX(Workings!$R$14:$R$853,MATCH(O805,Workings!$U$14:$U$853,0))</f>
        <v>0.66666666666666685</v>
      </c>
      <c r="Q805" s="34">
        <f t="shared" si="49"/>
        <v>4</v>
      </c>
      <c r="S805"/>
    </row>
    <row r="806" spans="1:19" ht="15" x14ac:dyDescent="0.25">
      <c r="A806" s="34" t="s">
        <v>1229</v>
      </c>
      <c r="B806" s="34">
        <f>SEARCH("PM",A806)</f>
        <v>5</v>
      </c>
      <c r="C806" s="34" t="e">
        <f>SEARCH("AM",A806)</f>
        <v>#VALUE!</v>
      </c>
      <c r="D806" s="34">
        <f>IFERROR(B806,C806)</f>
        <v>5</v>
      </c>
      <c r="E806" s="34" t="str">
        <f>IFERROR(MID(A806,D806-5,1)," ")</f>
        <v xml:space="preserve"> </v>
      </c>
      <c r="F806" s="34" t="str">
        <f>MID(A806,IF(E806="1",D806-5,D806-4),IF(E806="1",7,6))</f>
        <v>4:31PM</v>
      </c>
      <c r="G806" s="34" t="str">
        <f>TRIM(SUBSTITUTE(A806,TEXT(M806,"h:mmAM/PM"),""))</f>
        <v>7-Nov BOH</v>
      </c>
      <c r="H806" s="34" t="b">
        <f>OR(LEFT(G806,1)="Y",LEFT(G806,1)="B",LEFT(G806,1)="R")</f>
        <v>0</v>
      </c>
      <c r="I806" s="34" t="str">
        <f>IF(H806,LEFT(G806,FIND(" ",G806)-1),MID(G806,FIND(" ",G806)+1,9))</f>
        <v>BOH</v>
      </c>
      <c r="J806" s="34" t="str">
        <f>TRIM(SUBSTITUTE(G806,I806,""))</f>
        <v>7-Nov</v>
      </c>
      <c r="K806" s="34">
        <f>LEFT(J806,2-ISERROR(1*MID(J806,2,1)))*1</f>
        <v>7</v>
      </c>
      <c r="L806" s="34" t="str">
        <f>IF(LEN(I806)=3,I806,LEFT(I806,1)&amp;MID(I806,3,1)&amp;RIGHT(I806,1))</f>
        <v>BOH</v>
      </c>
      <c r="M806" s="42">
        <f>TIMEVALUE(SUBSTITUTE(SUBSTITUTE(F806,"P"," P"),"A"," A"))</f>
        <v>0.68819444444444444</v>
      </c>
      <c r="N806" s="34">
        <f t="shared" si="47"/>
        <v>19</v>
      </c>
      <c r="O806" s="34" t="str">
        <f t="shared" si="48"/>
        <v>BOH19</v>
      </c>
      <c r="P806" s="44">
        <f>INDEX(Workings!$R$14:$R$853,MATCH(O806,Workings!$U$14:$U$853,0))</f>
        <v>0.68750000000000022</v>
      </c>
      <c r="Q806" s="34">
        <f t="shared" si="49"/>
        <v>1</v>
      </c>
      <c r="S806"/>
    </row>
    <row r="807" spans="1:19" ht="15" x14ac:dyDescent="0.25">
      <c r="A807" s="34" t="s">
        <v>463</v>
      </c>
      <c r="B807" s="34">
        <f>SEARCH("PM",A807)</f>
        <v>11</v>
      </c>
      <c r="C807" s="34" t="e">
        <f>SEARCH("AM",A807)</f>
        <v>#VALUE!</v>
      </c>
      <c r="D807" s="34">
        <f>IFERROR(B807,C807)</f>
        <v>11</v>
      </c>
      <c r="E807" s="34" t="str">
        <f>IFERROR(MID(A807,D807-5,1)," ")</f>
        <v xml:space="preserve"> </v>
      </c>
      <c r="F807" s="34" t="str">
        <f>MID(A807,IF(E807="1",D807-5,D807-4),IF(E807="1",7,6))</f>
        <v>5:04PM</v>
      </c>
      <c r="G807" s="34" t="str">
        <f>TRIM(SUBSTITUTE(A807,TEXT(M807,"h:mmAM/PM"),""))</f>
        <v>7-Nov B:O:H</v>
      </c>
      <c r="H807" s="34" t="b">
        <f>OR(LEFT(G807,1)="Y",LEFT(G807,1)="B",LEFT(G807,1)="R")</f>
        <v>0</v>
      </c>
      <c r="I807" s="34" t="str">
        <f>IF(H807,LEFT(G807,FIND(" ",G807)-1),MID(G807,FIND(" ",G807)+1,9))</f>
        <v>B:O:H</v>
      </c>
      <c r="J807" s="34" t="str">
        <f>TRIM(SUBSTITUTE(G807,I807,""))</f>
        <v>7-Nov</v>
      </c>
      <c r="K807" s="34">
        <f>LEFT(J807,2-ISERROR(1*MID(J807,2,1)))*1</f>
        <v>7</v>
      </c>
      <c r="L807" s="34" t="str">
        <f>IF(LEN(I807)=3,I807,LEFT(I807,1)&amp;MID(I807,3,1)&amp;RIGHT(I807,1))</f>
        <v>BOH</v>
      </c>
      <c r="M807" s="42">
        <f>TIMEVALUE(SUBSTITUTE(SUBSTITUTE(F807,"P"," P"),"A"," A"))</f>
        <v>0.71111111111111114</v>
      </c>
      <c r="N807" s="34">
        <f t="shared" si="47"/>
        <v>20</v>
      </c>
      <c r="O807" s="34" t="str">
        <f t="shared" si="48"/>
        <v>BOH20</v>
      </c>
      <c r="P807" s="44">
        <f>INDEX(Workings!$R$14:$R$853,MATCH(O807,Workings!$U$14:$U$853,0))</f>
        <v>0.70833333333333359</v>
      </c>
      <c r="Q807" s="34">
        <f t="shared" si="49"/>
        <v>4</v>
      </c>
      <c r="S807"/>
    </row>
    <row r="808" spans="1:19" ht="15" x14ac:dyDescent="0.25">
      <c r="A808" s="34" t="s">
        <v>325</v>
      </c>
      <c r="B808" s="34">
        <f>SEARCH("PM",A808)</f>
        <v>11</v>
      </c>
      <c r="C808" s="34" t="e">
        <f>SEARCH("AM",A808)</f>
        <v>#VALUE!</v>
      </c>
      <c r="D808" s="34">
        <f>IFERROR(B808,C808)</f>
        <v>11</v>
      </c>
      <c r="E808" s="34" t="str">
        <f>IFERROR(MID(A808,D808-5,1)," ")</f>
        <v xml:space="preserve"> </v>
      </c>
      <c r="F808" s="34" t="str">
        <f>MID(A808,IF(E808="1",D808-5,D808-4),IF(E808="1",7,6))</f>
        <v>5:22PM</v>
      </c>
      <c r="G808" s="34" t="str">
        <f>TRIM(SUBSTITUTE(A808,TEXT(M808,"h:mmAM/PM"),""))</f>
        <v>B-O-H 7/Nov</v>
      </c>
      <c r="H808" s="34" t="b">
        <f>OR(LEFT(G808,1)="Y",LEFT(G808,1)="B",LEFT(G808,1)="R")</f>
        <v>1</v>
      </c>
      <c r="I808" s="34" t="str">
        <f>IF(H808,LEFT(G808,FIND(" ",G808)-1),MID(G808,FIND(" ",G808)+1,9))</f>
        <v>B-O-H</v>
      </c>
      <c r="J808" s="34" t="str">
        <f>TRIM(SUBSTITUTE(G808,I808,""))</f>
        <v>7/Nov</v>
      </c>
      <c r="K808" s="34">
        <f>LEFT(J808,2-ISERROR(1*MID(J808,2,1)))*1</f>
        <v>7</v>
      </c>
      <c r="L808" s="34" t="str">
        <f>IF(LEN(I808)=3,I808,LEFT(I808,1)&amp;MID(I808,3,1)&amp;RIGHT(I808,1))</f>
        <v>BOH</v>
      </c>
      <c r="M808" s="42">
        <f>TIMEVALUE(SUBSTITUTE(SUBSTITUTE(F808,"P"," P"),"A"," A"))</f>
        <v>0.72361111111111109</v>
      </c>
      <c r="N808" s="34">
        <f t="shared" si="47"/>
        <v>21</v>
      </c>
      <c r="O808" s="34" t="str">
        <f t="shared" si="48"/>
        <v>BOH21</v>
      </c>
      <c r="P808" s="44">
        <f>INDEX(Workings!$R$14:$R$853,MATCH(O808,Workings!$U$14:$U$853,0))</f>
        <v>0.72222222222222243</v>
      </c>
      <c r="Q808" s="34">
        <f t="shared" si="49"/>
        <v>2</v>
      </c>
      <c r="S808"/>
    </row>
    <row r="809" spans="1:19" ht="15" x14ac:dyDescent="0.25">
      <c r="A809" s="34" t="s">
        <v>2216</v>
      </c>
      <c r="B809" s="34">
        <f>SEARCH("PM",A809)</f>
        <v>11</v>
      </c>
      <c r="C809" s="34" t="e">
        <f>SEARCH("AM",A809)</f>
        <v>#VALUE!</v>
      </c>
      <c r="D809" s="34">
        <f>IFERROR(B809,C809)</f>
        <v>11</v>
      </c>
      <c r="E809" s="34" t="str">
        <f>IFERROR(MID(A809,D809-5,1)," ")</f>
        <v xml:space="preserve"> </v>
      </c>
      <c r="F809" s="34" t="str">
        <f>MID(A809,IF(E809="1",D809-5,D809-4),IF(E809="1",7,6))</f>
        <v>5:36PM</v>
      </c>
      <c r="G809" s="34" t="str">
        <f>TRIM(SUBSTITUTE(A809,TEXT(M809,"h:mmAM/PM"),""))</f>
        <v>7-Nov B-O-H</v>
      </c>
      <c r="H809" s="34" t="b">
        <f>OR(LEFT(G809,1)="Y",LEFT(G809,1)="B",LEFT(G809,1)="R")</f>
        <v>0</v>
      </c>
      <c r="I809" s="34" t="str">
        <f>IF(H809,LEFT(G809,FIND(" ",G809)-1),MID(G809,FIND(" ",G809)+1,9))</f>
        <v>B-O-H</v>
      </c>
      <c r="J809" s="34" t="str">
        <f>TRIM(SUBSTITUTE(G809,I809,""))</f>
        <v>7-Nov</v>
      </c>
      <c r="K809" s="34">
        <f>LEFT(J809,2-ISERROR(1*MID(J809,2,1)))*1</f>
        <v>7</v>
      </c>
      <c r="L809" s="34" t="str">
        <f>IF(LEN(I809)=3,I809,LEFT(I809,1)&amp;MID(I809,3,1)&amp;RIGHT(I809,1))</f>
        <v>BOH</v>
      </c>
      <c r="M809" s="42">
        <f>TIMEVALUE(SUBSTITUTE(SUBSTITUTE(F809,"P"," P"),"A"," A"))</f>
        <v>0.73333333333333339</v>
      </c>
      <c r="N809" s="34">
        <f t="shared" si="47"/>
        <v>22</v>
      </c>
      <c r="O809" s="34" t="str">
        <f t="shared" si="48"/>
        <v>BOH22</v>
      </c>
      <c r="P809" s="44">
        <f>INDEX(Workings!$R$14:$R$853,MATCH(O809,Workings!$U$14:$U$853,0))</f>
        <v>0.73611111111111127</v>
      </c>
      <c r="Q809" s="34">
        <f t="shared" si="49"/>
        <v>-4</v>
      </c>
      <c r="S809"/>
    </row>
    <row r="810" spans="1:19" ht="15" x14ac:dyDescent="0.25">
      <c r="A810" s="34" t="s">
        <v>1432</v>
      </c>
      <c r="B810" s="34">
        <f>SEARCH("PM",A810)</f>
        <v>5</v>
      </c>
      <c r="C810" s="34" t="e">
        <f>SEARCH("AM",A810)</f>
        <v>#VALUE!</v>
      </c>
      <c r="D810" s="34">
        <f>IFERROR(B810,C810)</f>
        <v>5</v>
      </c>
      <c r="E810" s="34" t="str">
        <f>IFERROR(MID(A810,D810-5,1)," ")</f>
        <v xml:space="preserve"> </v>
      </c>
      <c r="F810" s="34" t="str">
        <f>MID(A810,IF(E810="1",D810-5,D810-4),IF(E810="1",7,6))</f>
        <v>6:01PM</v>
      </c>
      <c r="G810" s="34" t="str">
        <f>TRIM(SUBSTITUTE(A810,TEXT(M810,"h:mmAM/PM"),""))</f>
        <v>7-Nov B:O:H</v>
      </c>
      <c r="H810" s="34" t="b">
        <f>OR(LEFT(G810,1)="Y",LEFT(G810,1)="B",LEFT(G810,1)="R")</f>
        <v>0</v>
      </c>
      <c r="I810" s="34" t="str">
        <f>IF(H810,LEFT(G810,FIND(" ",G810)-1),MID(G810,FIND(" ",G810)+1,9))</f>
        <v>B:O:H</v>
      </c>
      <c r="J810" s="34" t="str">
        <f>TRIM(SUBSTITUTE(G810,I810,""))</f>
        <v>7-Nov</v>
      </c>
      <c r="K810" s="34">
        <f>LEFT(J810,2-ISERROR(1*MID(J810,2,1)))*1</f>
        <v>7</v>
      </c>
      <c r="L810" s="34" t="str">
        <f>IF(LEN(I810)=3,I810,LEFT(I810,1)&amp;MID(I810,3,1)&amp;RIGHT(I810,1))</f>
        <v>BOH</v>
      </c>
      <c r="M810" s="42">
        <f>TIMEVALUE(SUBSTITUTE(SUBSTITUTE(F810,"P"," P"),"A"," A"))</f>
        <v>0.75069444444444444</v>
      </c>
      <c r="N810" s="34">
        <f t="shared" si="47"/>
        <v>23</v>
      </c>
      <c r="O810" s="34" t="str">
        <f t="shared" si="48"/>
        <v>BOH23</v>
      </c>
      <c r="P810" s="44">
        <f>INDEX(Workings!$R$14:$R$853,MATCH(O810,Workings!$U$14:$U$853,0))</f>
        <v>0.75000000000000011</v>
      </c>
      <c r="Q810" s="34">
        <f t="shared" si="49"/>
        <v>1</v>
      </c>
      <c r="S810"/>
    </row>
    <row r="811" spans="1:19" ht="15" x14ac:dyDescent="0.25">
      <c r="A811" s="34" t="s">
        <v>308</v>
      </c>
      <c r="B811" s="34">
        <f>SEARCH("PM",A811)</f>
        <v>11</v>
      </c>
      <c r="C811" s="34" t="e">
        <f>SEARCH("AM",A811)</f>
        <v>#VALUE!</v>
      </c>
      <c r="D811" s="34">
        <f>IFERROR(B811,C811)</f>
        <v>11</v>
      </c>
      <c r="E811" s="34" t="str">
        <f>IFERROR(MID(A811,D811-5,1)," ")</f>
        <v xml:space="preserve"> </v>
      </c>
      <c r="F811" s="34" t="str">
        <f>MID(A811,IF(E811="1",D811-5,D811-4),IF(E811="1",7,6))</f>
        <v>6:18PM</v>
      </c>
      <c r="G811" s="34" t="str">
        <f>TRIM(SUBSTITUTE(A811,TEXT(M811,"h:mmAM/PM"),""))</f>
        <v>7/Nov B-O-H</v>
      </c>
      <c r="H811" s="34" t="b">
        <f>OR(LEFT(G811,1)="Y",LEFT(G811,1)="B",LEFT(G811,1)="R")</f>
        <v>0</v>
      </c>
      <c r="I811" s="34" t="str">
        <f>IF(H811,LEFT(G811,FIND(" ",G811)-1),MID(G811,FIND(" ",G811)+1,9))</f>
        <v>B-O-H</v>
      </c>
      <c r="J811" s="34" t="str">
        <f>TRIM(SUBSTITUTE(G811,I811,""))</f>
        <v>7/Nov</v>
      </c>
      <c r="K811" s="34">
        <f>LEFT(J811,2-ISERROR(1*MID(J811,2,1)))*1</f>
        <v>7</v>
      </c>
      <c r="L811" s="34" t="str">
        <f>IF(LEN(I811)=3,I811,LEFT(I811,1)&amp;MID(I811,3,1)&amp;RIGHT(I811,1))</f>
        <v>BOH</v>
      </c>
      <c r="M811" s="42">
        <f>TIMEVALUE(SUBSTITUTE(SUBSTITUTE(F811,"P"," P"),"A"," A"))</f>
        <v>0.76250000000000007</v>
      </c>
      <c r="N811" s="34">
        <f t="shared" si="47"/>
        <v>24</v>
      </c>
      <c r="O811" s="34" t="str">
        <f t="shared" si="48"/>
        <v>BOH24</v>
      </c>
      <c r="P811" s="44">
        <f>INDEX(Workings!$R$14:$R$853,MATCH(O811,Workings!$U$14:$U$853,0))</f>
        <v>0.76388888888888895</v>
      </c>
      <c r="Q811" s="34">
        <f t="shared" si="49"/>
        <v>-2</v>
      </c>
      <c r="S811"/>
    </row>
    <row r="812" spans="1:19" ht="15" x14ac:dyDescent="0.25">
      <c r="A812" s="34" t="s">
        <v>3704</v>
      </c>
      <c r="B812" s="34">
        <f>SEARCH("PM",A812)</f>
        <v>17</v>
      </c>
      <c r="C812" s="34" t="e">
        <f>SEARCH("AM",A812)</f>
        <v>#VALUE!</v>
      </c>
      <c r="D812" s="34">
        <f>IFERROR(B812,C812)</f>
        <v>17</v>
      </c>
      <c r="E812" s="34" t="str">
        <f>IFERROR(MID(A812,D812-5,1)," ")</f>
        <v xml:space="preserve"> </v>
      </c>
      <c r="F812" s="34" t="str">
        <f>MID(A812,IF(E812="1",D812-5,D812-4),IF(E812="1",7,6))</f>
        <v>6:42PM</v>
      </c>
      <c r="G812" s="34" t="str">
        <f>TRIM(SUBSTITUTE(A812,TEXT(M812,"h:mmAM/PM"),""))</f>
        <v>7/Nov B:O:H</v>
      </c>
      <c r="H812" s="34" t="b">
        <f>OR(LEFT(G812,1)="Y",LEFT(G812,1)="B",LEFT(G812,1)="R")</f>
        <v>0</v>
      </c>
      <c r="I812" s="34" t="str">
        <f>IF(H812,LEFT(G812,FIND(" ",G812)-1),MID(G812,FIND(" ",G812)+1,9))</f>
        <v>B:O:H</v>
      </c>
      <c r="J812" s="34" t="str">
        <f>TRIM(SUBSTITUTE(G812,I812,""))</f>
        <v>7/Nov</v>
      </c>
      <c r="K812" s="34">
        <f>LEFT(J812,2-ISERROR(1*MID(J812,2,1)))*1</f>
        <v>7</v>
      </c>
      <c r="L812" s="34" t="str">
        <f>IF(LEN(I812)=3,I812,LEFT(I812,1)&amp;MID(I812,3,1)&amp;RIGHT(I812,1))</f>
        <v>BOH</v>
      </c>
      <c r="M812" s="42">
        <f>TIMEVALUE(SUBSTITUTE(SUBSTITUTE(F812,"P"," P"),"A"," A"))</f>
        <v>0.77916666666666667</v>
      </c>
      <c r="N812" s="34">
        <f t="shared" si="47"/>
        <v>25</v>
      </c>
      <c r="O812" s="34" t="str">
        <f t="shared" si="48"/>
        <v>BOH25</v>
      </c>
      <c r="P812" s="44">
        <f>INDEX(Workings!$R$14:$R$853,MATCH(O812,Workings!$U$14:$U$853,0))</f>
        <v>0.77777777777777779</v>
      </c>
      <c r="Q812" s="34">
        <f t="shared" si="49"/>
        <v>2</v>
      </c>
      <c r="S812"/>
    </row>
    <row r="813" spans="1:19" ht="15" x14ac:dyDescent="0.25">
      <c r="A813" s="34" t="s">
        <v>2123</v>
      </c>
      <c r="B813" s="34">
        <f>SEARCH("PM",A813)</f>
        <v>5</v>
      </c>
      <c r="C813" s="34" t="e">
        <f>SEARCH("AM",A813)</f>
        <v>#VALUE!</v>
      </c>
      <c r="D813" s="34">
        <f>IFERROR(B813,C813)</f>
        <v>5</v>
      </c>
      <c r="E813" s="34" t="str">
        <f>IFERROR(MID(A813,D813-5,1)," ")</f>
        <v xml:space="preserve"> </v>
      </c>
      <c r="F813" s="34" t="str">
        <f>MID(A813,IF(E813="1",D813-5,D813-4),IF(E813="1",7,6))</f>
        <v>6:58PM</v>
      </c>
      <c r="G813" s="34" t="str">
        <f>TRIM(SUBSTITUTE(A813,TEXT(M813,"h:mmAM/PM"),""))</f>
        <v>B/O/H 7/Nov</v>
      </c>
      <c r="H813" s="34" t="b">
        <f>OR(LEFT(G813,1)="Y",LEFT(G813,1)="B",LEFT(G813,1)="R")</f>
        <v>1</v>
      </c>
      <c r="I813" s="34" t="str">
        <f>IF(H813,LEFT(G813,FIND(" ",G813)-1),MID(G813,FIND(" ",G813)+1,9))</f>
        <v>B/O/H</v>
      </c>
      <c r="J813" s="34" t="str">
        <f>TRIM(SUBSTITUTE(G813,I813,""))</f>
        <v>7/Nov</v>
      </c>
      <c r="K813" s="34">
        <f>LEFT(J813,2-ISERROR(1*MID(J813,2,1)))*1</f>
        <v>7</v>
      </c>
      <c r="L813" s="34" t="str">
        <f>IF(LEN(I813)=3,I813,LEFT(I813,1)&amp;MID(I813,3,1)&amp;RIGHT(I813,1))</f>
        <v>BOH</v>
      </c>
      <c r="M813" s="42">
        <f>TIMEVALUE(SUBSTITUTE(SUBSTITUTE(F813,"P"," P"),"A"," A"))</f>
        <v>0.79027777777777775</v>
      </c>
      <c r="N813" s="34">
        <f t="shared" si="47"/>
        <v>26</v>
      </c>
      <c r="O813" s="34" t="str">
        <f t="shared" si="48"/>
        <v>BOH26</v>
      </c>
      <c r="P813" s="44">
        <f>INDEX(Workings!$R$14:$R$853,MATCH(O813,Workings!$U$14:$U$853,0))</f>
        <v>0.79166666666666663</v>
      </c>
      <c r="Q813" s="34">
        <f t="shared" si="49"/>
        <v>-2</v>
      </c>
      <c r="S813"/>
    </row>
    <row r="814" spans="1:19" ht="15" x14ac:dyDescent="0.25">
      <c r="A814" s="34" t="s">
        <v>950</v>
      </c>
      <c r="B814" s="34">
        <f>SEARCH("PM",A814)</f>
        <v>5</v>
      </c>
      <c r="C814" s="34" t="e">
        <f>SEARCH("AM",A814)</f>
        <v>#VALUE!</v>
      </c>
      <c r="D814" s="34">
        <f>IFERROR(B814,C814)</f>
        <v>5</v>
      </c>
      <c r="E814" s="34" t="str">
        <f>IFERROR(MID(A814,D814-5,1)," ")</f>
        <v xml:space="preserve"> </v>
      </c>
      <c r="F814" s="34" t="str">
        <f>MID(A814,IF(E814="1",D814-5,D814-4),IF(E814="1",7,6))</f>
        <v>7:59PM</v>
      </c>
      <c r="G814" s="34" t="str">
        <f>TRIM(SUBSTITUTE(A814,TEXT(M814,"h:mmAM/PM"),""))</f>
        <v>7/Nov B-O-H</v>
      </c>
      <c r="H814" s="34" t="b">
        <f>OR(LEFT(G814,1)="Y",LEFT(G814,1)="B",LEFT(G814,1)="R")</f>
        <v>0</v>
      </c>
      <c r="I814" s="34" t="str">
        <f>IF(H814,LEFT(G814,FIND(" ",G814)-1),MID(G814,FIND(" ",G814)+1,9))</f>
        <v>B-O-H</v>
      </c>
      <c r="J814" s="34" t="str">
        <f>TRIM(SUBSTITUTE(G814,I814,""))</f>
        <v>7/Nov</v>
      </c>
      <c r="K814" s="34">
        <f>LEFT(J814,2-ISERROR(1*MID(J814,2,1)))*1</f>
        <v>7</v>
      </c>
      <c r="L814" s="34" t="str">
        <f>IF(LEN(I814)=3,I814,LEFT(I814,1)&amp;MID(I814,3,1)&amp;RIGHT(I814,1))</f>
        <v>BOH</v>
      </c>
      <c r="M814" s="42">
        <f>TIMEVALUE(SUBSTITUTE(SUBSTITUTE(F814,"P"," P"),"A"," A"))</f>
        <v>0.83263888888888893</v>
      </c>
      <c r="N814" s="34">
        <f t="shared" si="47"/>
        <v>27</v>
      </c>
      <c r="O814" s="34" t="str">
        <f t="shared" si="48"/>
        <v>BOH27</v>
      </c>
      <c r="P814" s="44">
        <f>INDEX(Workings!$R$14:$R$853,MATCH(O814,Workings!$U$14:$U$853,0))</f>
        <v>0.83333333333333326</v>
      </c>
      <c r="Q814" s="34">
        <f t="shared" si="49"/>
        <v>-1</v>
      </c>
      <c r="S814"/>
    </row>
    <row r="815" spans="1:19" ht="15" x14ac:dyDescent="0.25">
      <c r="A815" s="34" t="s">
        <v>579</v>
      </c>
      <c r="B815" s="34">
        <f>SEARCH("PM",A815)</f>
        <v>15</v>
      </c>
      <c r="C815" s="34" t="e">
        <f>SEARCH("AM",A815)</f>
        <v>#VALUE!</v>
      </c>
      <c r="D815" s="34">
        <f>IFERROR(B815,C815)</f>
        <v>15</v>
      </c>
      <c r="E815" s="34" t="str">
        <f>IFERROR(MID(A815,D815-5,1)," ")</f>
        <v xml:space="preserve"> </v>
      </c>
      <c r="F815" s="34" t="str">
        <f>MID(A815,IF(E815="1",D815-5,D815-4),IF(E815="1",7,6))</f>
        <v>9:04PM</v>
      </c>
      <c r="G815" s="34" t="str">
        <f>TRIM(SUBSTITUTE(A815,TEXT(M815,"h:mmAM/PM"),""))</f>
        <v>BOH 7-Nov</v>
      </c>
      <c r="H815" s="34" t="b">
        <f>OR(LEFT(G815,1)="Y",LEFT(G815,1)="B",LEFT(G815,1)="R")</f>
        <v>1</v>
      </c>
      <c r="I815" s="34" t="str">
        <f>IF(H815,LEFT(G815,FIND(" ",G815)-1),MID(G815,FIND(" ",G815)+1,9))</f>
        <v>BOH</v>
      </c>
      <c r="J815" s="34" t="str">
        <f>TRIM(SUBSTITUTE(G815,I815,""))</f>
        <v>7-Nov</v>
      </c>
      <c r="K815" s="34">
        <f>LEFT(J815,2-ISERROR(1*MID(J815,2,1)))*1</f>
        <v>7</v>
      </c>
      <c r="L815" s="34" t="str">
        <f>IF(LEN(I815)=3,I815,LEFT(I815,1)&amp;MID(I815,3,1)&amp;RIGHT(I815,1))</f>
        <v>BOH</v>
      </c>
      <c r="M815" s="42">
        <f>TIMEVALUE(SUBSTITUTE(SUBSTITUTE(F815,"P"," P"),"A"," A"))</f>
        <v>0.87777777777777777</v>
      </c>
      <c r="N815" s="34">
        <f t="shared" si="47"/>
        <v>28</v>
      </c>
      <c r="O815" s="34" t="str">
        <f t="shared" si="48"/>
        <v>BOH28</v>
      </c>
      <c r="P815" s="44">
        <f>INDEX(Workings!$R$14:$R$853,MATCH(O815,Workings!$U$14:$U$853,0))</f>
        <v>0.87499999999999989</v>
      </c>
      <c r="Q815" s="34">
        <f t="shared" si="49"/>
        <v>4</v>
      </c>
      <c r="S815"/>
    </row>
    <row r="816" spans="1:19" ht="15" x14ac:dyDescent="0.25">
      <c r="A816" s="34" t="s">
        <v>4195</v>
      </c>
      <c r="B816" s="34">
        <f>SEARCH("PM",A816)</f>
        <v>6</v>
      </c>
      <c r="C816" s="34" t="e">
        <f>SEARCH("AM",A816)</f>
        <v>#VALUE!</v>
      </c>
      <c r="D816" s="34">
        <f>IFERROR(B816,C816)</f>
        <v>6</v>
      </c>
      <c r="E816" s="34" t="str">
        <f>IFERROR(MID(A816,D816-5,1)," ")</f>
        <v>1</v>
      </c>
      <c r="F816" s="34" t="str">
        <f>MID(A816,IF(E816="1",D816-5,D816-4),IF(E816="1",7,6))</f>
        <v>10:00PM</v>
      </c>
      <c r="G816" s="34" t="str">
        <f>TRIM(SUBSTITUTE(A816,TEXT(M816,"h:mmAM/PM"),""))</f>
        <v>B-O-H 7/Nov</v>
      </c>
      <c r="H816" s="34" t="b">
        <f>OR(LEFT(G816,1)="Y",LEFT(G816,1)="B",LEFT(G816,1)="R")</f>
        <v>1</v>
      </c>
      <c r="I816" s="34" t="str">
        <f>IF(H816,LEFT(G816,FIND(" ",G816)-1),MID(G816,FIND(" ",G816)+1,9))</f>
        <v>B-O-H</v>
      </c>
      <c r="J816" s="34" t="str">
        <f>TRIM(SUBSTITUTE(G816,I816,""))</f>
        <v>7/Nov</v>
      </c>
      <c r="K816" s="34">
        <f>LEFT(J816,2-ISERROR(1*MID(J816,2,1)))*1</f>
        <v>7</v>
      </c>
      <c r="L816" s="34" t="str">
        <f>IF(LEN(I816)=3,I816,LEFT(I816,1)&amp;MID(I816,3,1)&amp;RIGHT(I816,1))</f>
        <v>BOH</v>
      </c>
      <c r="M816" s="42">
        <f>TIMEVALUE(SUBSTITUTE(SUBSTITUTE(F816,"P"," P"),"A"," A"))</f>
        <v>0.91666666666666663</v>
      </c>
      <c r="N816" s="34">
        <f t="shared" si="47"/>
        <v>29</v>
      </c>
      <c r="O816" s="34" t="str">
        <f t="shared" si="48"/>
        <v>BOH29</v>
      </c>
      <c r="P816" s="44">
        <f>INDEX(Workings!$R$14:$R$853,MATCH(O816,Workings!$U$14:$U$853,0))</f>
        <v>0.91666666666666652</v>
      </c>
      <c r="Q816" s="34">
        <f t="shared" si="49"/>
        <v>0</v>
      </c>
      <c r="S816"/>
    </row>
    <row r="817" spans="1:19" ht="15" x14ac:dyDescent="0.25">
      <c r="A817" s="34" t="s">
        <v>200</v>
      </c>
      <c r="B817" s="34">
        <f>SEARCH("PM",A817)</f>
        <v>6</v>
      </c>
      <c r="C817" s="34" t="e">
        <f>SEARCH("AM",A817)</f>
        <v>#VALUE!</v>
      </c>
      <c r="D817" s="34">
        <f>IFERROR(B817,C817)</f>
        <v>6</v>
      </c>
      <c r="E817" s="34" t="str">
        <f>IFERROR(MID(A817,D817-5,1)," ")</f>
        <v>1</v>
      </c>
      <c r="F817" s="34" t="str">
        <f>MID(A817,IF(E817="1",D817-5,D817-4),IF(E817="1",7,6))</f>
        <v>10:58PM</v>
      </c>
      <c r="G817" s="34" t="str">
        <f>TRIM(SUBSTITUTE(A817,TEXT(M817,"h:mmAM/PM"),""))</f>
        <v>B/O/H 7/Nov</v>
      </c>
      <c r="H817" s="34" t="b">
        <f>OR(LEFT(G817,1)="Y",LEFT(G817,1)="B",LEFT(G817,1)="R")</f>
        <v>1</v>
      </c>
      <c r="I817" s="34" t="str">
        <f>IF(H817,LEFT(G817,FIND(" ",G817)-1),MID(G817,FIND(" ",G817)+1,9))</f>
        <v>B/O/H</v>
      </c>
      <c r="J817" s="34" t="str">
        <f>TRIM(SUBSTITUTE(G817,I817,""))</f>
        <v>7/Nov</v>
      </c>
      <c r="K817" s="34">
        <f>LEFT(J817,2-ISERROR(1*MID(J817,2,1)))*1</f>
        <v>7</v>
      </c>
      <c r="L817" s="34" t="str">
        <f>IF(LEN(I817)=3,I817,LEFT(I817,1)&amp;MID(I817,3,1)&amp;RIGHT(I817,1))</f>
        <v>BOH</v>
      </c>
      <c r="M817" s="42">
        <f>TIMEVALUE(SUBSTITUTE(SUBSTITUTE(F817,"P"," P"),"A"," A"))</f>
        <v>0.95694444444444438</v>
      </c>
      <c r="N817" s="34">
        <f t="shared" si="47"/>
        <v>30</v>
      </c>
      <c r="O817" s="34" t="str">
        <f t="shared" si="48"/>
        <v>BOH30</v>
      </c>
      <c r="P817" s="44">
        <f>INDEX(Workings!$R$14:$R$853,MATCH(O817,Workings!$U$14:$U$853,0))</f>
        <v>0.95833333333333315</v>
      </c>
      <c r="Q817" s="34">
        <f t="shared" si="49"/>
        <v>-2</v>
      </c>
      <c r="S817"/>
    </row>
    <row r="818" spans="1:19" ht="15" x14ac:dyDescent="0.25">
      <c r="A818" s="34" t="s">
        <v>381</v>
      </c>
      <c r="B818" s="34" t="e">
        <f>SEARCH("PM",A818)</f>
        <v>#VALUE!</v>
      </c>
      <c r="C818" s="34">
        <f>SEARCH("AM",A818)</f>
        <v>11</v>
      </c>
      <c r="D818" s="34">
        <f>IFERROR(B818,C818)</f>
        <v>11</v>
      </c>
      <c r="E818" s="34" t="str">
        <f>IFERROR(MID(A818,D818-5,1)," ")</f>
        <v xml:space="preserve"> </v>
      </c>
      <c r="F818" s="34" t="str">
        <f>MID(A818,IF(E818="1",D818-5,D818-4),IF(E818="1",7,6))</f>
        <v>6:58AM</v>
      </c>
      <c r="G818" s="34" t="str">
        <f>TRIM(SUBSTITUTE(A818,TEXT(M818,"h:mmAM/PM"),""))</f>
        <v>8/Nov B/O/H</v>
      </c>
      <c r="H818" s="34" t="b">
        <f>OR(LEFT(G818,1)="Y",LEFT(G818,1)="B",LEFT(G818,1)="R")</f>
        <v>0</v>
      </c>
      <c r="I818" s="34" t="str">
        <f>IF(H818,LEFT(G818,FIND(" ",G818)-1),MID(G818,FIND(" ",G818)+1,9))</f>
        <v>B/O/H</v>
      </c>
      <c r="J818" s="34" t="str">
        <f>TRIM(SUBSTITUTE(G818,I818,""))</f>
        <v>8/Nov</v>
      </c>
      <c r="K818" s="34">
        <f>LEFT(J818,2-ISERROR(1*MID(J818,2,1)))*1</f>
        <v>8</v>
      </c>
      <c r="L818" s="34" t="str">
        <f>IF(LEN(I818)=3,I818,LEFT(I818,1)&amp;MID(I818,3,1)&amp;RIGHT(I818,1))</f>
        <v>BOH</v>
      </c>
      <c r="M818" s="42">
        <f>TIMEVALUE(SUBSTITUTE(SUBSTITUTE(F818,"P"," P"),"A"," A"))</f>
        <v>0.2902777777777778</v>
      </c>
      <c r="N818" s="34">
        <f t="shared" si="47"/>
        <v>1</v>
      </c>
      <c r="O818" s="34" t="str">
        <f t="shared" si="48"/>
        <v>BOH1</v>
      </c>
      <c r="P818" s="44">
        <f>INDEX(Workings!$R$14:$R$853,MATCH(O818,Workings!$U$14:$U$853,0))</f>
        <v>0.29166666666666669</v>
      </c>
      <c r="Q818" s="34">
        <f t="shared" si="49"/>
        <v>-2</v>
      </c>
      <c r="S818"/>
    </row>
    <row r="819" spans="1:19" ht="15" x14ac:dyDescent="0.25">
      <c r="A819" s="34" t="s">
        <v>4009</v>
      </c>
      <c r="B819" s="34" t="e">
        <f>SEARCH("PM",A819)</f>
        <v>#VALUE!</v>
      </c>
      <c r="C819" s="34">
        <f>SEARCH("AM",A819)</f>
        <v>5</v>
      </c>
      <c r="D819" s="34">
        <f>IFERROR(B819,C819)</f>
        <v>5</v>
      </c>
      <c r="E819" s="34" t="str">
        <f>IFERROR(MID(A819,D819-5,1)," ")</f>
        <v xml:space="preserve"> </v>
      </c>
      <c r="F819" s="34" t="str">
        <f>MID(A819,IF(E819="1",D819-5,D819-4),IF(E819="1",7,6))</f>
        <v>7:39AM</v>
      </c>
      <c r="G819" s="34" t="str">
        <f>TRIM(SUBSTITUTE(A819,TEXT(M819,"h:mmAM/PM"),""))</f>
        <v>B/O/H 8-Nov</v>
      </c>
      <c r="H819" s="34" t="b">
        <f>OR(LEFT(G819,1)="Y",LEFT(G819,1)="B",LEFT(G819,1)="R")</f>
        <v>1</v>
      </c>
      <c r="I819" s="34" t="str">
        <f>IF(H819,LEFT(G819,FIND(" ",G819)-1),MID(G819,FIND(" ",G819)+1,9))</f>
        <v>B/O/H</v>
      </c>
      <c r="J819" s="34" t="str">
        <f>TRIM(SUBSTITUTE(G819,I819,""))</f>
        <v>8-Nov</v>
      </c>
      <c r="K819" s="34">
        <f>LEFT(J819,2-ISERROR(1*MID(J819,2,1)))*1</f>
        <v>8</v>
      </c>
      <c r="L819" s="34" t="str">
        <f>IF(LEN(I819)=3,I819,LEFT(I819,1)&amp;MID(I819,3,1)&amp;RIGHT(I819,1))</f>
        <v>BOH</v>
      </c>
      <c r="M819" s="42">
        <f>TIMEVALUE(SUBSTITUTE(SUBSTITUTE(F819,"P"," P"),"A"," A"))</f>
        <v>0.31875000000000003</v>
      </c>
      <c r="N819" s="34">
        <f t="shared" si="47"/>
        <v>2</v>
      </c>
      <c r="O819" s="34" t="str">
        <f t="shared" si="48"/>
        <v>BOH2</v>
      </c>
      <c r="P819" s="44">
        <f>INDEX(Workings!$R$14:$R$853,MATCH(O819,Workings!$U$14:$U$853,0))</f>
        <v>0.31944444444444448</v>
      </c>
      <c r="Q819" s="34">
        <f t="shared" si="49"/>
        <v>-1</v>
      </c>
      <c r="S819"/>
    </row>
    <row r="820" spans="1:19" ht="15" x14ac:dyDescent="0.25">
      <c r="A820" s="34" t="s">
        <v>2654</v>
      </c>
      <c r="B820" s="34" t="e">
        <f>SEARCH("PM",A820)</f>
        <v>#VALUE!</v>
      </c>
      <c r="C820" s="34">
        <f>SEARCH("AM",A820)</f>
        <v>17</v>
      </c>
      <c r="D820" s="34">
        <f>IFERROR(B820,C820)</f>
        <v>17</v>
      </c>
      <c r="E820" s="34" t="str">
        <f>IFERROR(MID(A820,D820-5,1)," ")</f>
        <v xml:space="preserve"> </v>
      </c>
      <c r="F820" s="34" t="str">
        <f>MID(A820,IF(E820="1",D820-5,D820-4),IF(E820="1",7,6))</f>
        <v>8:24AM</v>
      </c>
      <c r="G820" s="34" t="str">
        <f>TRIM(SUBSTITUTE(A820,TEXT(M820,"h:mmAM/PM"),""))</f>
        <v>8/Nov B/O/H</v>
      </c>
      <c r="H820" s="34" t="b">
        <f>OR(LEFT(G820,1)="Y",LEFT(G820,1)="B",LEFT(G820,1)="R")</f>
        <v>0</v>
      </c>
      <c r="I820" s="34" t="str">
        <f>IF(H820,LEFT(G820,FIND(" ",G820)-1),MID(G820,FIND(" ",G820)+1,9))</f>
        <v>B/O/H</v>
      </c>
      <c r="J820" s="34" t="str">
        <f>TRIM(SUBSTITUTE(G820,I820,""))</f>
        <v>8/Nov</v>
      </c>
      <c r="K820" s="34">
        <f>LEFT(J820,2-ISERROR(1*MID(J820,2,1)))*1</f>
        <v>8</v>
      </c>
      <c r="L820" s="34" t="str">
        <f>IF(LEN(I820)=3,I820,LEFT(I820,1)&amp;MID(I820,3,1)&amp;RIGHT(I820,1))</f>
        <v>BOH</v>
      </c>
      <c r="M820" s="42">
        <f>TIMEVALUE(SUBSTITUTE(SUBSTITUTE(F820,"P"," P"),"A"," A"))</f>
        <v>0.35000000000000003</v>
      </c>
      <c r="N820" s="34">
        <f t="shared" si="47"/>
        <v>3</v>
      </c>
      <c r="O820" s="34" t="str">
        <f t="shared" si="48"/>
        <v>BOH3</v>
      </c>
      <c r="P820" s="44">
        <f>INDEX(Workings!$R$14:$R$853,MATCH(O820,Workings!$U$14:$U$853,0))</f>
        <v>0.34722222222222227</v>
      </c>
      <c r="Q820" s="34">
        <f t="shared" si="49"/>
        <v>4</v>
      </c>
      <c r="S820"/>
    </row>
    <row r="821" spans="1:19" ht="15" x14ac:dyDescent="0.25">
      <c r="A821" s="34" t="s">
        <v>1093</v>
      </c>
      <c r="B821" s="34" t="e">
        <f>SEARCH("PM",A821)</f>
        <v>#VALUE!</v>
      </c>
      <c r="C821" s="34">
        <f>SEARCH("AM",A821)</f>
        <v>11</v>
      </c>
      <c r="D821" s="34">
        <f>IFERROR(B821,C821)</f>
        <v>11</v>
      </c>
      <c r="E821" s="34" t="str">
        <f>IFERROR(MID(A821,D821-5,1)," ")</f>
        <v xml:space="preserve"> </v>
      </c>
      <c r="F821" s="34" t="str">
        <f>MID(A821,IF(E821="1",D821-5,D821-4),IF(E821="1",7,6))</f>
        <v>9:02AM</v>
      </c>
      <c r="G821" s="34" t="str">
        <f>TRIM(SUBSTITUTE(A821,TEXT(M821,"h:mmAM/PM"),""))</f>
        <v>8/Nov B:O:H</v>
      </c>
      <c r="H821" s="34" t="b">
        <f>OR(LEFT(G821,1)="Y",LEFT(G821,1)="B",LEFT(G821,1)="R")</f>
        <v>0</v>
      </c>
      <c r="I821" s="34" t="str">
        <f>IF(H821,LEFT(G821,FIND(" ",G821)-1),MID(G821,FIND(" ",G821)+1,9))</f>
        <v>B:O:H</v>
      </c>
      <c r="J821" s="34" t="str">
        <f>TRIM(SUBSTITUTE(G821,I821,""))</f>
        <v>8/Nov</v>
      </c>
      <c r="K821" s="34">
        <f>LEFT(J821,2-ISERROR(1*MID(J821,2,1)))*1</f>
        <v>8</v>
      </c>
      <c r="L821" s="34" t="str">
        <f>IF(LEN(I821)=3,I821,LEFT(I821,1)&amp;MID(I821,3,1)&amp;RIGHT(I821,1))</f>
        <v>BOH</v>
      </c>
      <c r="M821" s="42">
        <f>TIMEVALUE(SUBSTITUTE(SUBSTITUTE(F821,"P"," P"),"A"," A"))</f>
        <v>0.37638888888888888</v>
      </c>
      <c r="N821" s="34">
        <f t="shared" si="47"/>
        <v>4</v>
      </c>
      <c r="O821" s="34" t="str">
        <f t="shared" si="48"/>
        <v>BOH4</v>
      </c>
      <c r="P821" s="44">
        <f>INDEX(Workings!$R$14:$R$853,MATCH(O821,Workings!$U$14:$U$853,0))</f>
        <v>0.37500000000000006</v>
      </c>
      <c r="Q821" s="34">
        <f t="shared" si="49"/>
        <v>2</v>
      </c>
      <c r="S821"/>
    </row>
    <row r="822" spans="1:19" ht="15" x14ac:dyDescent="0.25">
      <c r="A822" s="34" t="s">
        <v>2540</v>
      </c>
      <c r="B822" s="34" t="e">
        <f>SEARCH("PM",A822)</f>
        <v>#VALUE!</v>
      </c>
      <c r="C822" s="34">
        <f>SEARCH("AM",A822)</f>
        <v>5</v>
      </c>
      <c r="D822" s="34">
        <f>IFERROR(B822,C822)</f>
        <v>5</v>
      </c>
      <c r="E822" s="34" t="str">
        <f>IFERROR(MID(A822,D822-5,1)," ")</f>
        <v xml:space="preserve"> </v>
      </c>
      <c r="F822" s="34" t="str">
        <f>MID(A822,IF(E822="1",D822-5,D822-4),IF(E822="1",7,6))</f>
        <v>9:33AM</v>
      </c>
      <c r="G822" s="34" t="str">
        <f>TRIM(SUBSTITUTE(A822,TEXT(M822,"h:mmAM/PM"),""))</f>
        <v>B-O-H 8-Nov</v>
      </c>
      <c r="H822" s="34" t="b">
        <f>OR(LEFT(G822,1)="Y",LEFT(G822,1)="B",LEFT(G822,1)="R")</f>
        <v>1</v>
      </c>
      <c r="I822" s="34" t="str">
        <f>IF(H822,LEFT(G822,FIND(" ",G822)-1),MID(G822,FIND(" ",G822)+1,9))</f>
        <v>B-O-H</v>
      </c>
      <c r="J822" s="34" t="str">
        <f>TRIM(SUBSTITUTE(G822,I822,""))</f>
        <v>8-Nov</v>
      </c>
      <c r="K822" s="34">
        <f>LEFT(J822,2-ISERROR(1*MID(J822,2,1)))*1</f>
        <v>8</v>
      </c>
      <c r="L822" s="34" t="str">
        <f>IF(LEN(I822)=3,I822,LEFT(I822,1)&amp;MID(I822,3,1)&amp;RIGHT(I822,1))</f>
        <v>BOH</v>
      </c>
      <c r="M822" s="42">
        <f>TIMEVALUE(SUBSTITUTE(SUBSTITUTE(F822,"P"," P"),"A"," A"))</f>
        <v>0.3979166666666667</v>
      </c>
      <c r="N822" s="34">
        <f t="shared" si="47"/>
        <v>5</v>
      </c>
      <c r="O822" s="34" t="str">
        <f t="shared" si="48"/>
        <v>BOH5</v>
      </c>
      <c r="P822" s="44">
        <f>INDEX(Workings!$R$14:$R$853,MATCH(O822,Workings!$U$14:$U$853,0))</f>
        <v>0.39583333333333337</v>
      </c>
      <c r="Q822" s="34">
        <f t="shared" si="49"/>
        <v>3</v>
      </c>
      <c r="S822"/>
    </row>
    <row r="823" spans="1:19" ht="15" x14ac:dyDescent="0.25">
      <c r="A823" s="34" t="s">
        <v>1989</v>
      </c>
      <c r="B823" s="34" t="e">
        <f>SEARCH("PM",A823)</f>
        <v>#VALUE!</v>
      </c>
      <c r="C823" s="34">
        <f>SEARCH("AM",A823)</f>
        <v>18</v>
      </c>
      <c r="D823" s="34">
        <f>IFERROR(B823,C823)</f>
        <v>18</v>
      </c>
      <c r="E823" s="34" t="str">
        <f>IFERROR(MID(A823,D823-5,1)," ")</f>
        <v>1</v>
      </c>
      <c r="F823" s="34" t="str">
        <f>MID(A823,IF(E823="1",D823-5,D823-4),IF(E823="1",7,6))</f>
        <v>10:04AM</v>
      </c>
      <c r="G823" s="34" t="str">
        <f>TRIM(SUBSTITUTE(A823,TEXT(M823,"h:mmAM/PM"),""))</f>
        <v>8-Nov B:O:H</v>
      </c>
      <c r="H823" s="34" t="b">
        <f>OR(LEFT(G823,1)="Y",LEFT(G823,1)="B",LEFT(G823,1)="R")</f>
        <v>0</v>
      </c>
      <c r="I823" s="34" t="str">
        <f>IF(H823,LEFT(G823,FIND(" ",G823)-1),MID(G823,FIND(" ",G823)+1,9))</f>
        <v>B:O:H</v>
      </c>
      <c r="J823" s="34" t="str">
        <f>TRIM(SUBSTITUTE(G823,I823,""))</f>
        <v>8-Nov</v>
      </c>
      <c r="K823" s="34">
        <f>LEFT(J823,2-ISERROR(1*MID(J823,2,1)))*1</f>
        <v>8</v>
      </c>
      <c r="L823" s="34" t="str">
        <f>IF(LEN(I823)=3,I823,LEFT(I823,1)&amp;MID(I823,3,1)&amp;RIGHT(I823,1))</f>
        <v>BOH</v>
      </c>
      <c r="M823" s="42">
        <f>TIMEVALUE(SUBSTITUTE(SUBSTITUTE(F823,"P"," P"),"A"," A"))</f>
        <v>0.41944444444444445</v>
      </c>
      <c r="N823" s="34">
        <f t="shared" si="47"/>
        <v>6</v>
      </c>
      <c r="O823" s="34" t="str">
        <f t="shared" si="48"/>
        <v>BOH6</v>
      </c>
      <c r="P823" s="44">
        <f>INDEX(Workings!$R$14:$R$853,MATCH(O823,Workings!$U$14:$U$853,0))</f>
        <v>0.41666666666666669</v>
      </c>
      <c r="Q823" s="34">
        <f t="shared" si="49"/>
        <v>4</v>
      </c>
      <c r="S823"/>
    </row>
    <row r="824" spans="1:19" ht="15" x14ac:dyDescent="0.25">
      <c r="A824" s="34" t="s">
        <v>3053</v>
      </c>
      <c r="B824" s="34" t="e">
        <f>SEARCH("PM",A824)</f>
        <v>#VALUE!</v>
      </c>
      <c r="C824" s="34">
        <f>SEARCH("AM",A824)</f>
        <v>12</v>
      </c>
      <c r="D824" s="34">
        <f>IFERROR(B824,C824)</f>
        <v>12</v>
      </c>
      <c r="E824" s="34" t="str">
        <f>IFERROR(MID(A824,D824-5,1)," ")</f>
        <v>1</v>
      </c>
      <c r="F824" s="34" t="str">
        <f>MID(A824,IF(E824="1",D824-5,D824-4),IF(E824="1",7,6))</f>
        <v>10:29AM</v>
      </c>
      <c r="G824" s="34" t="str">
        <f>TRIM(SUBSTITUTE(A824,TEXT(M824,"h:mmAM/PM"),""))</f>
        <v>B:O:H 8-Nov</v>
      </c>
      <c r="H824" s="34" t="b">
        <f>OR(LEFT(G824,1)="Y",LEFT(G824,1)="B",LEFT(G824,1)="R")</f>
        <v>1</v>
      </c>
      <c r="I824" s="34" t="str">
        <f>IF(H824,LEFT(G824,FIND(" ",G824)-1),MID(G824,FIND(" ",G824)+1,9))</f>
        <v>B:O:H</v>
      </c>
      <c r="J824" s="34" t="str">
        <f>TRIM(SUBSTITUTE(G824,I824,""))</f>
        <v>8-Nov</v>
      </c>
      <c r="K824" s="34">
        <f>LEFT(J824,2-ISERROR(1*MID(J824,2,1)))*1</f>
        <v>8</v>
      </c>
      <c r="L824" s="34" t="str">
        <f>IF(LEN(I824)=3,I824,LEFT(I824,1)&amp;MID(I824,3,1)&amp;RIGHT(I824,1))</f>
        <v>BOH</v>
      </c>
      <c r="M824" s="42">
        <f>TIMEVALUE(SUBSTITUTE(SUBSTITUTE(F824,"P"," P"),"A"," A"))</f>
        <v>0.4368055555555555</v>
      </c>
      <c r="N824" s="34">
        <f t="shared" si="47"/>
        <v>7</v>
      </c>
      <c r="O824" s="34" t="str">
        <f t="shared" si="48"/>
        <v>BOH7</v>
      </c>
      <c r="P824" s="44">
        <f>INDEX(Workings!$R$14:$R$853,MATCH(O824,Workings!$U$14:$U$853,0))</f>
        <v>0.4375</v>
      </c>
      <c r="Q824" s="34">
        <f t="shared" si="49"/>
        <v>-1</v>
      </c>
      <c r="S824"/>
    </row>
    <row r="825" spans="1:19" ht="15" x14ac:dyDescent="0.25">
      <c r="A825" s="34" t="s">
        <v>3492</v>
      </c>
      <c r="B825" s="34" t="e">
        <f>SEARCH("PM",A825)</f>
        <v>#VALUE!</v>
      </c>
      <c r="C825" s="34">
        <f>SEARCH("AM",A825)</f>
        <v>12</v>
      </c>
      <c r="D825" s="34">
        <f>IFERROR(B825,C825)</f>
        <v>12</v>
      </c>
      <c r="E825" s="34" t="str">
        <f>IFERROR(MID(A825,D825-5,1)," ")</f>
        <v>1</v>
      </c>
      <c r="F825" s="34" t="str">
        <f>MID(A825,IF(E825="1",D825-5,D825-4),IF(E825="1",7,6))</f>
        <v>10:58AM</v>
      </c>
      <c r="G825" s="34" t="str">
        <f>TRIM(SUBSTITUTE(A825,TEXT(M825,"h:mmAM/PM"),""))</f>
        <v>8-Nov B/O/H</v>
      </c>
      <c r="H825" s="34" t="b">
        <f>OR(LEFT(G825,1)="Y",LEFT(G825,1)="B",LEFT(G825,1)="R")</f>
        <v>0</v>
      </c>
      <c r="I825" s="34" t="str">
        <f>IF(H825,LEFT(G825,FIND(" ",G825)-1),MID(G825,FIND(" ",G825)+1,9))</f>
        <v>B/O/H</v>
      </c>
      <c r="J825" s="34" t="str">
        <f>TRIM(SUBSTITUTE(G825,I825,""))</f>
        <v>8-Nov</v>
      </c>
      <c r="K825" s="34">
        <f>LEFT(J825,2-ISERROR(1*MID(J825,2,1)))*1</f>
        <v>8</v>
      </c>
      <c r="L825" s="34" t="str">
        <f>IF(LEN(I825)=3,I825,LEFT(I825,1)&amp;MID(I825,3,1)&amp;RIGHT(I825,1))</f>
        <v>BOH</v>
      </c>
      <c r="M825" s="42">
        <f>TIMEVALUE(SUBSTITUTE(SUBSTITUTE(F825,"P"," P"),"A"," A"))</f>
        <v>0.45694444444444443</v>
      </c>
      <c r="N825" s="34">
        <f t="shared" si="47"/>
        <v>8</v>
      </c>
      <c r="O825" s="34" t="str">
        <f t="shared" si="48"/>
        <v>BOH8</v>
      </c>
      <c r="P825" s="44">
        <f>INDEX(Workings!$R$14:$R$853,MATCH(O825,Workings!$U$14:$U$853,0))</f>
        <v>0.45833333333333331</v>
      </c>
      <c r="Q825" s="34">
        <f t="shared" si="49"/>
        <v>-2</v>
      </c>
      <c r="S825"/>
    </row>
    <row r="826" spans="1:19" ht="15" x14ac:dyDescent="0.25">
      <c r="A826" s="34" t="s">
        <v>1367</v>
      </c>
      <c r="B826" s="34" t="e">
        <f>SEARCH("PM",A826)</f>
        <v>#VALUE!</v>
      </c>
      <c r="C826" s="34">
        <f>SEARCH("AM",A826)</f>
        <v>16</v>
      </c>
      <c r="D826" s="34">
        <f>IFERROR(B826,C826)</f>
        <v>16</v>
      </c>
      <c r="E826" s="34" t="str">
        <f>IFERROR(MID(A826,D826-5,1)," ")</f>
        <v>1</v>
      </c>
      <c r="F826" s="34" t="str">
        <f>MID(A826,IF(E826="1",D826-5,D826-4),IF(E826="1",7,6))</f>
        <v>11:29AM</v>
      </c>
      <c r="G826" s="34" t="str">
        <f>TRIM(SUBSTITUTE(A826,TEXT(M826,"h:mmAM/PM"),""))</f>
        <v>BOH 8-Nov</v>
      </c>
      <c r="H826" s="34" t="b">
        <f>OR(LEFT(G826,1)="Y",LEFT(G826,1)="B",LEFT(G826,1)="R")</f>
        <v>1</v>
      </c>
      <c r="I826" s="34" t="str">
        <f>IF(H826,LEFT(G826,FIND(" ",G826)-1),MID(G826,FIND(" ",G826)+1,9))</f>
        <v>BOH</v>
      </c>
      <c r="J826" s="34" t="str">
        <f>TRIM(SUBSTITUTE(G826,I826,""))</f>
        <v>8-Nov</v>
      </c>
      <c r="K826" s="34">
        <f>LEFT(J826,2-ISERROR(1*MID(J826,2,1)))*1</f>
        <v>8</v>
      </c>
      <c r="L826" s="34" t="str">
        <f>IF(LEN(I826)=3,I826,LEFT(I826,1)&amp;MID(I826,3,1)&amp;RIGHT(I826,1))</f>
        <v>BOH</v>
      </c>
      <c r="M826" s="42">
        <f>TIMEVALUE(SUBSTITUTE(SUBSTITUTE(F826,"P"," P"),"A"," A"))</f>
        <v>0.47847222222222219</v>
      </c>
      <c r="N826" s="34">
        <f t="shared" si="47"/>
        <v>9</v>
      </c>
      <c r="O826" s="34" t="str">
        <f t="shared" si="48"/>
        <v>BOH9</v>
      </c>
      <c r="P826" s="44">
        <f>INDEX(Workings!$R$14:$R$853,MATCH(O826,Workings!$U$14:$U$853,0))</f>
        <v>0.47916666666666663</v>
      </c>
      <c r="Q826" s="34">
        <f t="shared" si="49"/>
        <v>-1</v>
      </c>
      <c r="S826"/>
    </row>
    <row r="827" spans="1:19" ht="15" x14ac:dyDescent="0.25">
      <c r="A827" s="34" t="s">
        <v>3012</v>
      </c>
      <c r="B827" s="34">
        <f>SEARCH("PM",A827)</f>
        <v>6</v>
      </c>
      <c r="C827" s="34" t="e">
        <f>SEARCH("AM",A827)</f>
        <v>#VALUE!</v>
      </c>
      <c r="D827" s="34">
        <f>IFERROR(B827,C827)</f>
        <v>6</v>
      </c>
      <c r="E827" s="34" t="str">
        <f>IFERROR(MID(A827,D827-5,1)," ")</f>
        <v>1</v>
      </c>
      <c r="F827" s="34" t="str">
        <f>MID(A827,IF(E827="1",D827-5,D827-4),IF(E827="1",7,6))</f>
        <v>12:02PM</v>
      </c>
      <c r="G827" s="34" t="str">
        <f>TRIM(SUBSTITUTE(A827,TEXT(M827,"h:mmAM/PM"),""))</f>
        <v>8-Nov BOH</v>
      </c>
      <c r="H827" s="34" t="b">
        <f>OR(LEFT(G827,1)="Y",LEFT(G827,1)="B",LEFT(G827,1)="R")</f>
        <v>0</v>
      </c>
      <c r="I827" s="34" t="str">
        <f>IF(H827,LEFT(G827,FIND(" ",G827)-1),MID(G827,FIND(" ",G827)+1,9))</f>
        <v>BOH</v>
      </c>
      <c r="J827" s="34" t="str">
        <f>TRIM(SUBSTITUTE(G827,I827,""))</f>
        <v>8-Nov</v>
      </c>
      <c r="K827" s="34">
        <f>LEFT(J827,2-ISERROR(1*MID(J827,2,1)))*1</f>
        <v>8</v>
      </c>
      <c r="L827" s="34" t="str">
        <f>IF(LEN(I827)=3,I827,LEFT(I827,1)&amp;MID(I827,3,1)&amp;RIGHT(I827,1))</f>
        <v>BOH</v>
      </c>
      <c r="M827" s="42">
        <f>TIMEVALUE(SUBSTITUTE(SUBSTITUTE(F827,"P"," P"),"A"," A"))</f>
        <v>0.50138888888888888</v>
      </c>
      <c r="N827" s="34">
        <f t="shared" si="47"/>
        <v>10</v>
      </c>
      <c r="O827" s="34" t="str">
        <f t="shared" si="48"/>
        <v>BOH10</v>
      </c>
      <c r="P827" s="44">
        <f>INDEX(Workings!$R$14:$R$853,MATCH(O827,Workings!$U$14:$U$853,0))</f>
        <v>0.49999999999999994</v>
      </c>
      <c r="Q827" s="34">
        <f t="shared" si="49"/>
        <v>2</v>
      </c>
      <c r="S827"/>
    </row>
    <row r="828" spans="1:19" ht="15" x14ac:dyDescent="0.25">
      <c r="A828" s="34" t="s">
        <v>3160</v>
      </c>
      <c r="B828" s="34">
        <f>SEARCH("PM",A828)</f>
        <v>12</v>
      </c>
      <c r="C828" s="34" t="e">
        <f>SEARCH("AM",A828)</f>
        <v>#VALUE!</v>
      </c>
      <c r="D828" s="34">
        <f>IFERROR(B828,C828)</f>
        <v>12</v>
      </c>
      <c r="E828" s="34" t="str">
        <f>IFERROR(MID(A828,D828-5,1)," ")</f>
        <v>1</v>
      </c>
      <c r="F828" s="34" t="str">
        <f>MID(A828,IF(E828="1",D828-5,D828-4),IF(E828="1",7,6))</f>
        <v>12:30PM</v>
      </c>
      <c r="G828" s="34" t="str">
        <f>TRIM(SUBSTITUTE(A828,TEXT(M828,"h:mmAM/PM"),""))</f>
        <v>B:O:H 8/Nov</v>
      </c>
      <c r="H828" s="34" t="b">
        <f>OR(LEFT(G828,1)="Y",LEFT(G828,1)="B",LEFT(G828,1)="R")</f>
        <v>1</v>
      </c>
      <c r="I828" s="34" t="str">
        <f>IF(H828,LEFT(G828,FIND(" ",G828)-1),MID(G828,FIND(" ",G828)+1,9))</f>
        <v>B:O:H</v>
      </c>
      <c r="J828" s="34" t="str">
        <f>TRIM(SUBSTITUTE(G828,I828,""))</f>
        <v>8/Nov</v>
      </c>
      <c r="K828" s="34">
        <f>LEFT(J828,2-ISERROR(1*MID(J828,2,1)))*1</f>
        <v>8</v>
      </c>
      <c r="L828" s="34" t="str">
        <f>IF(LEN(I828)=3,I828,LEFT(I828,1)&amp;MID(I828,3,1)&amp;RIGHT(I828,1))</f>
        <v>BOH</v>
      </c>
      <c r="M828" s="42">
        <f>TIMEVALUE(SUBSTITUTE(SUBSTITUTE(F828,"P"," P"),"A"," A"))</f>
        <v>0.52083333333333337</v>
      </c>
      <c r="N828" s="34">
        <f t="shared" si="47"/>
        <v>11</v>
      </c>
      <c r="O828" s="34" t="str">
        <f t="shared" si="48"/>
        <v>BOH11</v>
      </c>
      <c r="P828" s="44">
        <f>INDEX(Workings!$R$14:$R$853,MATCH(O828,Workings!$U$14:$U$853,0))</f>
        <v>0.52083333333333326</v>
      </c>
      <c r="Q828" s="34">
        <f t="shared" si="49"/>
        <v>0</v>
      </c>
      <c r="S828"/>
    </row>
    <row r="829" spans="1:19" ht="15" x14ac:dyDescent="0.25">
      <c r="A829" s="34" t="s">
        <v>2288</v>
      </c>
      <c r="B829" s="34">
        <f>SEARCH("PM",A829)</f>
        <v>17</v>
      </c>
      <c r="C829" s="34" t="e">
        <f>SEARCH("AM",A829)</f>
        <v>#VALUE!</v>
      </c>
      <c r="D829" s="34">
        <f>IFERROR(B829,C829)</f>
        <v>17</v>
      </c>
      <c r="E829" s="34" t="str">
        <f>IFERROR(MID(A829,D829-5,1)," ")</f>
        <v xml:space="preserve"> </v>
      </c>
      <c r="F829" s="34" t="str">
        <f>MID(A829,IF(E829="1",D829-5,D829-4),IF(E829="1",7,6))</f>
        <v>1:04PM</v>
      </c>
      <c r="G829" s="34" t="str">
        <f>TRIM(SUBSTITUTE(A829,TEXT(M829,"h:mmAM/PM"),""))</f>
        <v>8/Nov B:O:H</v>
      </c>
      <c r="H829" s="34" t="b">
        <f>OR(LEFT(G829,1)="Y",LEFT(G829,1)="B",LEFT(G829,1)="R")</f>
        <v>0</v>
      </c>
      <c r="I829" s="34" t="str">
        <f>IF(H829,LEFT(G829,FIND(" ",G829)-1),MID(G829,FIND(" ",G829)+1,9))</f>
        <v>B:O:H</v>
      </c>
      <c r="J829" s="34" t="str">
        <f>TRIM(SUBSTITUTE(G829,I829,""))</f>
        <v>8/Nov</v>
      </c>
      <c r="K829" s="34">
        <f>LEFT(J829,2-ISERROR(1*MID(J829,2,1)))*1</f>
        <v>8</v>
      </c>
      <c r="L829" s="34" t="str">
        <f>IF(LEN(I829)=3,I829,LEFT(I829,1)&amp;MID(I829,3,1)&amp;RIGHT(I829,1))</f>
        <v>BOH</v>
      </c>
      <c r="M829" s="42">
        <f>TIMEVALUE(SUBSTITUTE(SUBSTITUTE(F829,"P"," P"),"A"," A"))</f>
        <v>0.5444444444444444</v>
      </c>
      <c r="N829" s="34">
        <f t="shared" si="47"/>
        <v>12</v>
      </c>
      <c r="O829" s="34" t="str">
        <f t="shared" si="48"/>
        <v>BOH12</v>
      </c>
      <c r="P829" s="44">
        <f>INDEX(Workings!$R$14:$R$853,MATCH(O829,Workings!$U$14:$U$853,0))</f>
        <v>0.54166666666666663</v>
      </c>
      <c r="Q829" s="34">
        <f t="shared" si="49"/>
        <v>4</v>
      </c>
      <c r="S829"/>
    </row>
    <row r="830" spans="1:19" ht="15" x14ac:dyDescent="0.25">
      <c r="A830" s="34" t="s">
        <v>3460</v>
      </c>
      <c r="B830" s="34">
        <f>SEARCH("PM",A830)</f>
        <v>11</v>
      </c>
      <c r="C830" s="34" t="e">
        <f>SEARCH("AM",A830)</f>
        <v>#VALUE!</v>
      </c>
      <c r="D830" s="34">
        <f>IFERROR(B830,C830)</f>
        <v>11</v>
      </c>
      <c r="E830" s="34" t="str">
        <f>IFERROR(MID(A830,D830-5,1)," ")</f>
        <v xml:space="preserve"> </v>
      </c>
      <c r="F830" s="34" t="str">
        <f>MID(A830,IF(E830="1",D830-5,D830-4),IF(E830="1",7,6))</f>
        <v>1:26PM</v>
      </c>
      <c r="G830" s="34" t="str">
        <f>TRIM(SUBSTITUTE(A830,TEXT(M830,"h:mmAM/PM"),""))</f>
        <v>8/Nov B:O:H</v>
      </c>
      <c r="H830" s="34" t="b">
        <f>OR(LEFT(G830,1)="Y",LEFT(G830,1)="B",LEFT(G830,1)="R")</f>
        <v>0</v>
      </c>
      <c r="I830" s="34" t="str">
        <f>IF(H830,LEFT(G830,FIND(" ",G830)-1),MID(G830,FIND(" ",G830)+1,9))</f>
        <v>B:O:H</v>
      </c>
      <c r="J830" s="34" t="str">
        <f>TRIM(SUBSTITUTE(G830,I830,""))</f>
        <v>8/Nov</v>
      </c>
      <c r="K830" s="34">
        <f>LEFT(J830,2-ISERROR(1*MID(J830,2,1)))*1</f>
        <v>8</v>
      </c>
      <c r="L830" s="34" t="str">
        <f>IF(LEN(I830)=3,I830,LEFT(I830,1)&amp;MID(I830,3,1)&amp;RIGHT(I830,1))</f>
        <v>BOH</v>
      </c>
      <c r="M830" s="42">
        <f>TIMEVALUE(SUBSTITUTE(SUBSTITUTE(F830,"P"," P"),"A"," A"))</f>
        <v>0.55972222222222223</v>
      </c>
      <c r="N830" s="34">
        <f t="shared" si="47"/>
        <v>13</v>
      </c>
      <c r="O830" s="34" t="str">
        <f t="shared" si="48"/>
        <v>BOH13</v>
      </c>
      <c r="P830" s="44">
        <f>INDEX(Workings!$R$14:$R$853,MATCH(O830,Workings!$U$14:$U$853,0))</f>
        <v>0.5625</v>
      </c>
      <c r="Q830" s="34">
        <f t="shared" si="49"/>
        <v>-4</v>
      </c>
      <c r="S830"/>
    </row>
    <row r="831" spans="1:19" ht="15" x14ac:dyDescent="0.25">
      <c r="A831" s="34" t="s">
        <v>860</v>
      </c>
      <c r="B831" s="34">
        <f>SEARCH("PM",A831)</f>
        <v>5</v>
      </c>
      <c r="C831" s="34" t="e">
        <f>SEARCH("AM",A831)</f>
        <v>#VALUE!</v>
      </c>
      <c r="D831" s="34">
        <f>IFERROR(B831,C831)</f>
        <v>5</v>
      </c>
      <c r="E831" s="34" t="str">
        <f>IFERROR(MID(A831,D831-5,1)," ")</f>
        <v xml:space="preserve"> </v>
      </c>
      <c r="F831" s="34" t="str">
        <f>MID(A831,IF(E831="1",D831-5,D831-4),IF(E831="1",7,6))</f>
        <v>2:01PM</v>
      </c>
      <c r="G831" s="34" t="str">
        <f>TRIM(SUBSTITUTE(A831,TEXT(M831,"h:mmAM/PM"),""))</f>
        <v>8-Nov B/O/H</v>
      </c>
      <c r="H831" s="34" t="b">
        <f>OR(LEFT(G831,1)="Y",LEFT(G831,1)="B",LEFT(G831,1)="R")</f>
        <v>0</v>
      </c>
      <c r="I831" s="34" t="str">
        <f>IF(H831,LEFT(G831,FIND(" ",G831)-1),MID(G831,FIND(" ",G831)+1,9))</f>
        <v>B/O/H</v>
      </c>
      <c r="J831" s="34" t="str">
        <f>TRIM(SUBSTITUTE(G831,I831,""))</f>
        <v>8-Nov</v>
      </c>
      <c r="K831" s="34">
        <f>LEFT(J831,2-ISERROR(1*MID(J831,2,1)))*1</f>
        <v>8</v>
      </c>
      <c r="L831" s="34" t="str">
        <f>IF(LEN(I831)=3,I831,LEFT(I831,1)&amp;MID(I831,3,1)&amp;RIGHT(I831,1))</f>
        <v>BOH</v>
      </c>
      <c r="M831" s="42">
        <f>TIMEVALUE(SUBSTITUTE(SUBSTITUTE(F831,"P"," P"),"A"," A"))</f>
        <v>0.58402777777777781</v>
      </c>
      <c r="N831" s="34">
        <f t="shared" si="47"/>
        <v>14</v>
      </c>
      <c r="O831" s="34" t="str">
        <f t="shared" si="48"/>
        <v>BOH14</v>
      </c>
      <c r="P831" s="44">
        <f>INDEX(Workings!$R$14:$R$853,MATCH(O831,Workings!$U$14:$U$853,0))</f>
        <v>0.58333333333333337</v>
      </c>
      <c r="Q831" s="34">
        <f t="shared" si="49"/>
        <v>1</v>
      </c>
      <c r="S831"/>
    </row>
    <row r="832" spans="1:19" ht="15" x14ac:dyDescent="0.25">
      <c r="A832" s="34" t="s">
        <v>730</v>
      </c>
      <c r="B832" s="34">
        <f>SEARCH("PM",A832)</f>
        <v>5</v>
      </c>
      <c r="C832" s="34" t="e">
        <f>SEARCH("AM",A832)</f>
        <v>#VALUE!</v>
      </c>
      <c r="D832" s="34">
        <f>IFERROR(B832,C832)</f>
        <v>5</v>
      </c>
      <c r="E832" s="34" t="str">
        <f>IFERROR(MID(A832,D832-5,1)," ")</f>
        <v xml:space="preserve"> </v>
      </c>
      <c r="F832" s="34" t="str">
        <f>MID(A832,IF(E832="1",D832-5,D832-4),IF(E832="1",7,6))</f>
        <v>2:31PM</v>
      </c>
      <c r="G832" s="34" t="str">
        <f>TRIM(SUBSTITUTE(A832,TEXT(M832,"h:mmAM/PM"),""))</f>
        <v>B/O/H 8-Nov</v>
      </c>
      <c r="H832" s="34" t="b">
        <f>OR(LEFT(G832,1)="Y",LEFT(G832,1)="B",LEFT(G832,1)="R")</f>
        <v>1</v>
      </c>
      <c r="I832" s="34" t="str">
        <f>IF(H832,LEFT(G832,FIND(" ",G832)-1),MID(G832,FIND(" ",G832)+1,9))</f>
        <v>B/O/H</v>
      </c>
      <c r="J832" s="34" t="str">
        <f>TRIM(SUBSTITUTE(G832,I832,""))</f>
        <v>8-Nov</v>
      </c>
      <c r="K832" s="34">
        <f>LEFT(J832,2-ISERROR(1*MID(J832,2,1)))*1</f>
        <v>8</v>
      </c>
      <c r="L832" s="34" t="str">
        <f>IF(LEN(I832)=3,I832,LEFT(I832,1)&amp;MID(I832,3,1)&amp;RIGHT(I832,1))</f>
        <v>BOH</v>
      </c>
      <c r="M832" s="42">
        <f>TIMEVALUE(SUBSTITUTE(SUBSTITUTE(F832,"P"," P"),"A"," A"))</f>
        <v>0.60486111111111118</v>
      </c>
      <c r="N832" s="34">
        <f t="shared" si="47"/>
        <v>15</v>
      </c>
      <c r="O832" s="34" t="str">
        <f t="shared" si="48"/>
        <v>BOH15</v>
      </c>
      <c r="P832" s="44">
        <f>INDEX(Workings!$R$14:$R$853,MATCH(O832,Workings!$U$14:$U$853,0))</f>
        <v>0.60416666666666674</v>
      </c>
      <c r="Q832" s="34">
        <f t="shared" si="49"/>
        <v>1</v>
      </c>
      <c r="S832"/>
    </row>
    <row r="833" spans="1:19" ht="15" x14ac:dyDescent="0.25">
      <c r="A833" s="34" t="s">
        <v>1395</v>
      </c>
      <c r="B833" s="34">
        <f>SEARCH("PM",A833)</f>
        <v>11</v>
      </c>
      <c r="C833" s="34" t="e">
        <f>SEARCH("AM",A833)</f>
        <v>#VALUE!</v>
      </c>
      <c r="D833" s="34">
        <f>IFERROR(B833,C833)</f>
        <v>11</v>
      </c>
      <c r="E833" s="34" t="str">
        <f>IFERROR(MID(A833,D833-5,1)," ")</f>
        <v xml:space="preserve"> </v>
      </c>
      <c r="F833" s="34" t="str">
        <f>MID(A833,IF(E833="1",D833-5,D833-4),IF(E833="1",7,6))</f>
        <v>3:02PM</v>
      </c>
      <c r="G833" s="34" t="str">
        <f>TRIM(SUBSTITUTE(A833,TEXT(M833,"h:mmAM/PM"),""))</f>
        <v>8-Nov B-O-H</v>
      </c>
      <c r="H833" s="34" t="b">
        <f>OR(LEFT(G833,1)="Y",LEFT(G833,1)="B",LEFT(G833,1)="R")</f>
        <v>0</v>
      </c>
      <c r="I833" s="34" t="str">
        <f>IF(H833,LEFT(G833,FIND(" ",G833)-1),MID(G833,FIND(" ",G833)+1,9))</f>
        <v>B-O-H</v>
      </c>
      <c r="J833" s="34" t="str">
        <f>TRIM(SUBSTITUTE(G833,I833,""))</f>
        <v>8-Nov</v>
      </c>
      <c r="K833" s="34">
        <f>LEFT(J833,2-ISERROR(1*MID(J833,2,1)))*1</f>
        <v>8</v>
      </c>
      <c r="L833" s="34" t="str">
        <f>IF(LEN(I833)=3,I833,LEFT(I833,1)&amp;MID(I833,3,1)&amp;RIGHT(I833,1))</f>
        <v>BOH</v>
      </c>
      <c r="M833" s="42">
        <f>TIMEVALUE(SUBSTITUTE(SUBSTITUTE(F833,"P"," P"),"A"," A"))</f>
        <v>0.62638888888888888</v>
      </c>
      <c r="N833" s="34">
        <f t="shared" si="47"/>
        <v>16</v>
      </c>
      <c r="O833" s="34" t="str">
        <f t="shared" si="48"/>
        <v>BOH16</v>
      </c>
      <c r="P833" s="44">
        <f>INDEX(Workings!$R$14:$R$853,MATCH(O833,Workings!$U$14:$U$853,0))</f>
        <v>0.62500000000000011</v>
      </c>
      <c r="Q833" s="34">
        <f t="shared" si="49"/>
        <v>2</v>
      </c>
      <c r="S833"/>
    </row>
    <row r="834" spans="1:19" ht="15" x14ac:dyDescent="0.25">
      <c r="A834" s="34" t="s">
        <v>3141</v>
      </c>
      <c r="B834" s="34">
        <f>SEARCH("PM",A834)</f>
        <v>17</v>
      </c>
      <c r="C834" s="34" t="e">
        <f>SEARCH("AM",A834)</f>
        <v>#VALUE!</v>
      </c>
      <c r="D834" s="34">
        <f>IFERROR(B834,C834)</f>
        <v>17</v>
      </c>
      <c r="E834" s="34" t="str">
        <f>IFERROR(MID(A834,D834-5,1)," ")</f>
        <v xml:space="preserve"> </v>
      </c>
      <c r="F834" s="34" t="str">
        <f>MID(A834,IF(E834="1",D834-5,D834-4),IF(E834="1",7,6))</f>
        <v>3:30PM</v>
      </c>
      <c r="G834" s="34" t="str">
        <f>TRIM(SUBSTITUTE(A834,TEXT(M834,"h:mmAM/PM"),""))</f>
        <v>B-O-H 8-Nov</v>
      </c>
      <c r="H834" s="34" t="b">
        <f>OR(LEFT(G834,1)="Y",LEFT(G834,1)="B",LEFT(G834,1)="R")</f>
        <v>1</v>
      </c>
      <c r="I834" s="34" t="str">
        <f>IF(H834,LEFT(G834,FIND(" ",G834)-1),MID(G834,FIND(" ",G834)+1,9))</f>
        <v>B-O-H</v>
      </c>
      <c r="J834" s="34" t="str">
        <f>TRIM(SUBSTITUTE(G834,I834,""))</f>
        <v>8-Nov</v>
      </c>
      <c r="K834" s="34">
        <f>LEFT(J834,2-ISERROR(1*MID(J834,2,1)))*1</f>
        <v>8</v>
      </c>
      <c r="L834" s="34" t="str">
        <f>IF(LEN(I834)=3,I834,LEFT(I834,1)&amp;MID(I834,3,1)&amp;RIGHT(I834,1))</f>
        <v>BOH</v>
      </c>
      <c r="M834" s="42">
        <f>TIMEVALUE(SUBSTITUTE(SUBSTITUTE(F834,"P"," P"),"A"," A"))</f>
        <v>0.64583333333333337</v>
      </c>
      <c r="N834" s="34">
        <f t="shared" si="47"/>
        <v>17</v>
      </c>
      <c r="O834" s="34" t="str">
        <f t="shared" si="48"/>
        <v>BOH17</v>
      </c>
      <c r="P834" s="44">
        <f>INDEX(Workings!$R$14:$R$853,MATCH(O834,Workings!$U$14:$U$853,0))</f>
        <v>0.64583333333333348</v>
      </c>
      <c r="Q834" s="34">
        <f t="shared" si="49"/>
        <v>0</v>
      </c>
      <c r="S834"/>
    </row>
    <row r="835" spans="1:19" ht="15" x14ac:dyDescent="0.25">
      <c r="A835" s="34" t="s">
        <v>4151</v>
      </c>
      <c r="B835" s="34">
        <f>SEARCH("PM",A835)</f>
        <v>5</v>
      </c>
      <c r="C835" s="34" t="e">
        <f>SEARCH("AM",A835)</f>
        <v>#VALUE!</v>
      </c>
      <c r="D835" s="34">
        <f>IFERROR(B835,C835)</f>
        <v>5</v>
      </c>
      <c r="E835" s="34" t="str">
        <f>IFERROR(MID(A835,D835-5,1)," ")</f>
        <v xml:space="preserve"> </v>
      </c>
      <c r="F835" s="34" t="str">
        <f>MID(A835,IF(E835="1",D835-5,D835-4),IF(E835="1",7,6))</f>
        <v>4:02PM</v>
      </c>
      <c r="G835" s="34" t="str">
        <f>TRIM(SUBSTITUTE(A835,TEXT(M835,"h:mmAM/PM"),""))</f>
        <v>B-O-H 8/Nov</v>
      </c>
      <c r="H835" s="34" t="b">
        <f>OR(LEFT(G835,1)="Y",LEFT(G835,1)="B",LEFT(G835,1)="R")</f>
        <v>1</v>
      </c>
      <c r="I835" s="34" t="str">
        <f>IF(H835,LEFT(G835,FIND(" ",G835)-1),MID(G835,FIND(" ",G835)+1,9))</f>
        <v>B-O-H</v>
      </c>
      <c r="J835" s="34" t="str">
        <f>TRIM(SUBSTITUTE(G835,I835,""))</f>
        <v>8/Nov</v>
      </c>
      <c r="K835" s="34">
        <f>LEFT(J835,2-ISERROR(1*MID(J835,2,1)))*1</f>
        <v>8</v>
      </c>
      <c r="L835" s="34" t="str">
        <f>IF(LEN(I835)=3,I835,LEFT(I835,1)&amp;MID(I835,3,1)&amp;RIGHT(I835,1))</f>
        <v>BOH</v>
      </c>
      <c r="M835" s="42">
        <f>TIMEVALUE(SUBSTITUTE(SUBSTITUTE(F835,"P"," P"),"A"," A"))</f>
        <v>0.66805555555555562</v>
      </c>
      <c r="N835" s="34">
        <f t="shared" si="47"/>
        <v>18</v>
      </c>
      <c r="O835" s="34" t="str">
        <f t="shared" si="48"/>
        <v>BOH18</v>
      </c>
      <c r="P835" s="44">
        <f>INDEX(Workings!$R$14:$R$853,MATCH(O835,Workings!$U$14:$U$853,0))</f>
        <v>0.66666666666666685</v>
      </c>
      <c r="Q835" s="34">
        <f t="shared" si="49"/>
        <v>2</v>
      </c>
      <c r="S835"/>
    </row>
    <row r="836" spans="1:19" ht="15" x14ac:dyDescent="0.25">
      <c r="A836" s="34" t="s">
        <v>2699</v>
      </c>
      <c r="B836" s="34">
        <f>SEARCH("PM",A836)</f>
        <v>17</v>
      </c>
      <c r="C836" s="34" t="e">
        <f>SEARCH("AM",A836)</f>
        <v>#VALUE!</v>
      </c>
      <c r="D836" s="34">
        <f>IFERROR(B836,C836)</f>
        <v>17</v>
      </c>
      <c r="E836" s="34" t="str">
        <f>IFERROR(MID(A836,D836-5,1)," ")</f>
        <v xml:space="preserve"> </v>
      </c>
      <c r="F836" s="34" t="str">
        <f>MID(A836,IF(E836="1",D836-5,D836-4),IF(E836="1",7,6))</f>
        <v>4:32PM</v>
      </c>
      <c r="G836" s="34" t="str">
        <f>TRIM(SUBSTITUTE(A836,TEXT(M836,"h:mmAM/PM"),""))</f>
        <v>8-Nov B:O:H</v>
      </c>
      <c r="H836" s="34" t="b">
        <f>OR(LEFT(G836,1)="Y",LEFT(G836,1)="B",LEFT(G836,1)="R")</f>
        <v>0</v>
      </c>
      <c r="I836" s="34" t="str">
        <f>IF(H836,LEFT(G836,FIND(" ",G836)-1),MID(G836,FIND(" ",G836)+1,9))</f>
        <v>B:O:H</v>
      </c>
      <c r="J836" s="34" t="str">
        <f>TRIM(SUBSTITUTE(G836,I836,""))</f>
        <v>8-Nov</v>
      </c>
      <c r="K836" s="34">
        <f>LEFT(J836,2-ISERROR(1*MID(J836,2,1)))*1</f>
        <v>8</v>
      </c>
      <c r="L836" s="34" t="str">
        <f>IF(LEN(I836)=3,I836,LEFT(I836,1)&amp;MID(I836,3,1)&amp;RIGHT(I836,1))</f>
        <v>BOH</v>
      </c>
      <c r="M836" s="42">
        <f>TIMEVALUE(SUBSTITUTE(SUBSTITUTE(F836,"P"," P"),"A"," A"))</f>
        <v>0.68888888888888899</v>
      </c>
      <c r="N836" s="34">
        <f t="shared" si="47"/>
        <v>19</v>
      </c>
      <c r="O836" s="34" t="str">
        <f t="shared" si="48"/>
        <v>BOH19</v>
      </c>
      <c r="P836" s="44">
        <f>INDEX(Workings!$R$14:$R$853,MATCH(O836,Workings!$U$14:$U$853,0))</f>
        <v>0.68750000000000022</v>
      </c>
      <c r="Q836" s="34">
        <f t="shared" si="49"/>
        <v>2</v>
      </c>
      <c r="S836"/>
    </row>
    <row r="837" spans="1:19" ht="15" x14ac:dyDescent="0.25">
      <c r="A837" s="34" t="s">
        <v>4221</v>
      </c>
      <c r="B837" s="34">
        <f>SEARCH("PM",A837)</f>
        <v>5</v>
      </c>
      <c r="C837" s="34" t="e">
        <f>SEARCH("AM",A837)</f>
        <v>#VALUE!</v>
      </c>
      <c r="D837" s="34">
        <f>IFERROR(B837,C837)</f>
        <v>5</v>
      </c>
      <c r="E837" s="34" t="str">
        <f>IFERROR(MID(A837,D837-5,1)," ")</f>
        <v xml:space="preserve"> </v>
      </c>
      <c r="F837" s="34" t="str">
        <f>MID(A837,IF(E837="1",D837-5,D837-4),IF(E837="1",7,6))</f>
        <v>5:01PM</v>
      </c>
      <c r="G837" s="34" t="str">
        <f>TRIM(SUBSTITUTE(A837,TEXT(M837,"h:mmAM/PM"),""))</f>
        <v>BOH 8/Nov</v>
      </c>
      <c r="H837" s="34" t="b">
        <f>OR(LEFT(G837,1)="Y",LEFT(G837,1)="B",LEFT(G837,1)="R")</f>
        <v>1</v>
      </c>
      <c r="I837" s="34" t="str">
        <f>IF(H837,LEFT(G837,FIND(" ",G837)-1),MID(G837,FIND(" ",G837)+1,9))</f>
        <v>BOH</v>
      </c>
      <c r="J837" s="34" t="str">
        <f>TRIM(SUBSTITUTE(G837,I837,""))</f>
        <v>8/Nov</v>
      </c>
      <c r="K837" s="34">
        <f>LEFT(J837,2-ISERROR(1*MID(J837,2,1)))*1</f>
        <v>8</v>
      </c>
      <c r="L837" s="34" t="str">
        <f>IF(LEN(I837)=3,I837,LEFT(I837,1)&amp;MID(I837,3,1)&amp;RIGHT(I837,1))</f>
        <v>BOH</v>
      </c>
      <c r="M837" s="42">
        <f>TIMEVALUE(SUBSTITUTE(SUBSTITUTE(F837,"P"," P"),"A"," A"))</f>
        <v>0.7090277777777777</v>
      </c>
      <c r="N837" s="34">
        <f t="shared" si="47"/>
        <v>20</v>
      </c>
      <c r="O837" s="34" t="str">
        <f t="shared" si="48"/>
        <v>BOH20</v>
      </c>
      <c r="P837" s="44">
        <f>INDEX(Workings!$R$14:$R$853,MATCH(O837,Workings!$U$14:$U$853,0))</f>
        <v>0.70833333333333359</v>
      </c>
      <c r="Q837" s="34">
        <f t="shared" si="49"/>
        <v>1</v>
      </c>
      <c r="S837"/>
    </row>
    <row r="838" spans="1:19" ht="15" x14ac:dyDescent="0.25">
      <c r="A838" s="34" t="s">
        <v>2968</v>
      </c>
      <c r="B838" s="34">
        <f>SEARCH("PM",A838)</f>
        <v>15</v>
      </c>
      <c r="C838" s="34" t="e">
        <f>SEARCH("AM",A838)</f>
        <v>#VALUE!</v>
      </c>
      <c r="D838" s="34">
        <f>IFERROR(B838,C838)</f>
        <v>15</v>
      </c>
      <c r="E838" s="34" t="str">
        <f>IFERROR(MID(A838,D838-5,1)," ")</f>
        <v xml:space="preserve"> </v>
      </c>
      <c r="F838" s="34" t="str">
        <f>MID(A838,IF(E838="1",D838-5,D838-4),IF(E838="1",7,6))</f>
        <v>5:18PM</v>
      </c>
      <c r="G838" s="34" t="str">
        <f>TRIM(SUBSTITUTE(A838,TEXT(M838,"h:mmAM/PM"),""))</f>
        <v>BOH 8-Nov</v>
      </c>
      <c r="H838" s="34" t="b">
        <f>OR(LEFT(G838,1)="Y",LEFT(G838,1)="B",LEFT(G838,1)="R")</f>
        <v>1</v>
      </c>
      <c r="I838" s="34" t="str">
        <f>IF(H838,LEFT(G838,FIND(" ",G838)-1),MID(G838,FIND(" ",G838)+1,9))</f>
        <v>BOH</v>
      </c>
      <c r="J838" s="34" t="str">
        <f>TRIM(SUBSTITUTE(G838,I838,""))</f>
        <v>8-Nov</v>
      </c>
      <c r="K838" s="34">
        <f>LEFT(J838,2-ISERROR(1*MID(J838,2,1)))*1</f>
        <v>8</v>
      </c>
      <c r="L838" s="34" t="str">
        <f>IF(LEN(I838)=3,I838,LEFT(I838,1)&amp;MID(I838,3,1)&amp;RIGHT(I838,1))</f>
        <v>BOH</v>
      </c>
      <c r="M838" s="42">
        <f>TIMEVALUE(SUBSTITUTE(SUBSTITUTE(F838,"P"," P"),"A"," A"))</f>
        <v>0.72083333333333333</v>
      </c>
      <c r="N838" s="34">
        <f t="shared" si="47"/>
        <v>21</v>
      </c>
      <c r="O838" s="34" t="str">
        <f t="shared" si="48"/>
        <v>BOH21</v>
      </c>
      <c r="P838" s="44">
        <f>INDEX(Workings!$R$14:$R$853,MATCH(O838,Workings!$U$14:$U$853,0))</f>
        <v>0.72222222222222243</v>
      </c>
      <c r="Q838" s="34">
        <f t="shared" si="49"/>
        <v>-2</v>
      </c>
      <c r="S838"/>
    </row>
    <row r="839" spans="1:19" ht="15" x14ac:dyDescent="0.25">
      <c r="A839" s="34" t="s">
        <v>2188</v>
      </c>
      <c r="B839" s="34">
        <f>SEARCH("PM",A839)</f>
        <v>17</v>
      </c>
      <c r="C839" s="34" t="e">
        <f>SEARCH("AM",A839)</f>
        <v>#VALUE!</v>
      </c>
      <c r="D839" s="34">
        <f>IFERROR(B839,C839)</f>
        <v>17</v>
      </c>
      <c r="E839" s="34" t="str">
        <f>IFERROR(MID(A839,D839-5,1)," ")</f>
        <v xml:space="preserve"> </v>
      </c>
      <c r="F839" s="34" t="str">
        <f>MID(A839,IF(E839="1",D839-5,D839-4),IF(E839="1",7,6))</f>
        <v>5:38PM</v>
      </c>
      <c r="G839" s="34" t="str">
        <f>TRIM(SUBSTITUTE(A839,TEXT(M839,"h:mmAM/PM"),""))</f>
        <v>8/Nov B:O:H</v>
      </c>
      <c r="H839" s="34" t="b">
        <f>OR(LEFT(G839,1)="Y",LEFT(G839,1)="B",LEFT(G839,1)="R")</f>
        <v>0</v>
      </c>
      <c r="I839" s="34" t="str">
        <f>IF(H839,LEFT(G839,FIND(" ",G839)-1),MID(G839,FIND(" ",G839)+1,9))</f>
        <v>B:O:H</v>
      </c>
      <c r="J839" s="34" t="str">
        <f>TRIM(SUBSTITUTE(G839,I839,""))</f>
        <v>8/Nov</v>
      </c>
      <c r="K839" s="34">
        <f>LEFT(J839,2-ISERROR(1*MID(J839,2,1)))*1</f>
        <v>8</v>
      </c>
      <c r="L839" s="34" t="str">
        <f>IF(LEN(I839)=3,I839,LEFT(I839,1)&amp;MID(I839,3,1)&amp;RIGHT(I839,1))</f>
        <v>BOH</v>
      </c>
      <c r="M839" s="42">
        <f>TIMEVALUE(SUBSTITUTE(SUBSTITUTE(F839,"P"," P"),"A"," A"))</f>
        <v>0.73472222222222217</v>
      </c>
      <c r="N839" s="34">
        <f t="shared" si="47"/>
        <v>22</v>
      </c>
      <c r="O839" s="34" t="str">
        <f t="shared" si="48"/>
        <v>BOH22</v>
      </c>
      <c r="P839" s="44">
        <f>INDEX(Workings!$R$14:$R$853,MATCH(O839,Workings!$U$14:$U$853,0))</f>
        <v>0.73611111111111127</v>
      </c>
      <c r="Q839" s="34">
        <f t="shared" si="49"/>
        <v>-2</v>
      </c>
      <c r="S839"/>
    </row>
    <row r="840" spans="1:19" ht="15" x14ac:dyDescent="0.25">
      <c r="A840" s="34" t="s">
        <v>837</v>
      </c>
      <c r="B840" s="34">
        <f>SEARCH("PM",A840)</f>
        <v>5</v>
      </c>
      <c r="C840" s="34" t="e">
        <f>SEARCH("AM",A840)</f>
        <v>#VALUE!</v>
      </c>
      <c r="D840" s="34">
        <f>IFERROR(B840,C840)</f>
        <v>5</v>
      </c>
      <c r="E840" s="34" t="str">
        <f>IFERROR(MID(A840,D840-5,1)," ")</f>
        <v xml:space="preserve"> </v>
      </c>
      <c r="F840" s="34" t="str">
        <f>MID(A840,IF(E840="1",D840-5,D840-4),IF(E840="1",7,6))</f>
        <v>5:56PM</v>
      </c>
      <c r="G840" s="34" t="str">
        <f>TRIM(SUBSTITUTE(A840,TEXT(M840,"h:mmAM/PM"),""))</f>
        <v>8-Nov B-O-H</v>
      </c>
      <c r="H840" s="34" t="b">
        <f>OR(LEFT(G840,1)="Y",LEFT(G840,1)="B",LEFT(G840,1)="R")</f>
        <v>0</v>
      </c>
      <c r="I840" s="34" t="str">
        <f>IF(H840,LEFT(G840,FIND(" ",G840)-1),MID(G840,FIND(" ",G840)+1,9))</f>
        <v>B-O-H</v>
      </c>
      <c r="J840" s="34" t="str">
        <f>TRIM(SUBSTITUTE(G840,I840,""))</f>
        <v>8-Nov</v>
      </c>
      <c r="K840" s="34">
        <f>LEFT(J840,2-ISERROR(1*MID(J840,2,1)))*1</f>
        <v>8</v>
      </c>
      <c r="L840" s="34" t="str">
        <f>IF(LEN(I840)=3,I840,LEFT(I840,1)&amp;MID(I840,3,1)&amp;RIGHT(I840,1))</f>
        <v>BOH</v>
      </c>
      <c r="M840" s="42">
        <f>TIMEVALUE(SUBSTITUTE(SUBSTITUTE(F840,"P"," P"),"A"," A"))</f>
        <v>0.74722222222222223</v>
      </c>
      <c r="N840" s="34">
        <f t="shared" si="47"/>
        <v>23</v>
      </c>
      <c r="O840" s="34" t="str">
        <f t="shared" si="48"/>
        <v>BOH23</v>
      </c>
      <c r="P840" s="44">
        <f>INDEX(Workings!$R$14:$R$853,MATCH(O840,Workings!$U$14:$U$853,0))</f>
        <v>0.75000000000000011</v>
      </c>
      <c r="Q840" s="34">
        <f t="shared" si="49"/>
        <v>-4</v>
      </c>
      <c r="S840"/>
    </row>
    <row r="841" spans="1:19" ht="15" x14ac:dyDescent="0.25">
      <c r="A841" s="34" t="s">
        <v>450</v>
      </c>
      <c r="B841" s="34">
        <f>SEARCH("PM",A841)</f>
        <v>11</v>
      </c>
      <c r="C841" s="34" t="e">
        <f>SEARCH("AM",A841)</f>
        <v>#VALUE!</v>
      </c>
      <c r="D841" s="34">
        <f>IFERROR(B841,C841)</f>
        <v>11</v>
      </c>
      <c r="E841" s="34" t="str">
        <f>IFERROR(MID(A841,D841-5,1)," ")</f>
        <v xml:space="preserve"> </v>
      </c>
      <c r="F841" s="34" t="str">
        <f>MID(A841,IF(E841="1",D841-5,D841-4),IF(E841="1",7,6))</f>
        <v>6:20PM</v>
      </c>
      <c r="G841" s="34" t="str">
        <f>TRIM(SUBSTITUTE(A841,TEXT(M841,"h:mmAM/PM"),""))</f>
        <v>8-Nov B-O-H</v>
      </c>
      <c r="H841" s="34" t="b">
        <f>OR(LEFT(G841,1)="Y",LEFT(G841,1)="B",LEFT(G841,1)="R")</f>
        <v>0</v>
      </c>
      <c r="I841" s="34" t="str">
        <f>IF(H841,LEFT(G841,FIND(" ",G841)-1),MID(G841,FIND(" ",G841)+1,9))</f>
        <v>B-O-H</v>
      </c>
      <c r="J841" s="34" t="str">
        <f>TRIM(SUBSTITUTE(G841,I841,""))</f>
        <v>8-Nov</v>
      </c>
      <c r="K841" s="34">
        <f>LEFT(J841,2-ISERROR(1*MID(J841,2,1)))*1</f>
        <v>8</v>
      </c>
      <c r="L841" s="34" t="str">
        <f>IF(LEN(I841)=3,I841,LEFT(I841,1)&amp;MID(I841,3,1)&amp;RIGHT(I841,1))</f>
        <v>BOH</v>
      </c>
      <c r="M841" s="42">
        <f>TIMEVALUE(SUBSTITUTE(SUBSTITUTE(F841,"P"," P"),"A"," A"))</f>
        <v>0.76388888888888884</v>
      </c>
      <c r="N841" s="34">
        <f t="shared" ref="N841:N904" si="50">1+(L841=L840)*(K841=K840)*N840</f>
        <v>24</v>
      </c>
      <c r="O841" s="34" t="str">
        <f t="shared" ref="O841:O904" si="51">L841&amp;N841</f>
        <v>BOH24</v>
      </c>
      <c r="P841" s="44">
        <f>INDEX(Workings!$R$14:$R$853,MATCH(O841,Workings!$U$14:$U$853,0))</f>
        <v>0.76388888888888895</v>
      </c>
      <c r="Q841" s="34">
        <f t="shared" ref="Q841:Q904" si="52">ROUND((M841-P841)*60*24,5)</f>
        <v>0</v>
      </c>
      <c r="S841"/>
    </row>
    <row r="842" spans="1:19" ht="15" x14ac:dyDescent="0.25">
      <c r="A842" s="34" t="s">
        <v>632</v>
      </c>
      <c r="B842" s="34">
        <f>SEARCH("PM",A842)</f>
        <v>5</v>
      </c>
      <c r="C842" s="34" t="e">
        <f>SEARCH("AM",A842)</f>
        <v>#VALUE!</v>
      </c>
      <c r="D842" s="34">
        <f>IFERROR(B842,C842)</f>
        <v>5</v>
      </c>
      <c r="E842" s="34" t="str">
        <f>IFERROR(MID(A842,D842-5,1)," ")</f>
        <v xml:space="preserve"> </v>
      </c>
      <c r="F842" s="34" t="str">
        <f>MID(A842,IF(E842="1",D842-5,D842-4),IF(E842="1",7,6))</f>
        <v>6:37PM</v>
      </c>
      <c r="G842" s="34" t="str">
        <f>TRIM(SUBSTITUTE(A842,TEXT(M842,"h:mmAM/PM"),""))</f>
        <v>B-O-H 8-Nov</v>
      </c>
      <c r="H842" s="34" t="b">
        <f>OR(LEFT(G842,1)="Y",LEFT(G842,1)="B",LEFT(G842,1)="R")</f>
        <v>1</v>
      </c>
      <c r="I842" s="34" t="str">
        <f>IF(H842,LEFT(G842,FIND(" ",G842)-1),MID(G842,FIND(" ",G842)+1,9))</f>
        <v>B-O-H</v>
      </c>
      <c r="J842" s="34" t="str">
        <f>TRIM(SUBSTITUTE(G842,I842,""))</f>
        <v>8-Nov</v>
      </c>
      <c r="K842" s="34">
        <f>LEFT(J842,2-ISERROR(1*MID(J842,2,1)))*1</f>
        <v>8</v>
      </c>
      <c r="L842" s="34" t="str">
        <f>IF(LEN(I842)=3,I842,LEFT(I842,1)&amp;MID(I842,3,1)&amp;RIGHT(I842,1))</f>
        <v>BOH</v>
      </c>
      <c r="M842" s="42">
        <f>TIMEVALUE(SUBSTITUTE(SUBSTITUTE(F842,"P"," P"),"A"," A"))</f>
        <v>0.77569444444444446</v>
      </c>
      <c r="N842" s="34">
        <f t="shared" si="50"/>
        <v>25</v>
      </c>
      <c r="O842" s="34" t="str">
        <f t="shared" si="51"/>
        <v>BOH25</v>
      </c>
      <c r="P842" s="44">
        <f>INDEX(Workings!$R$14:$R$853,MATCH(O842,Workings!$U$14:$U$853,0))</f>
        <v>0.77777777777777779</v>
      </c>
      <c r="Q842" s="34">
        <f t="shared" si="52"/>
        <v>-3</v>
      </c>
      <c r="S842"/>
    </row>
    <row r="843" spans="1:19" ht="15" x14ac:dyDescent="0.25">
      <c r="A843" s="34" t="s">
        <v>589</v>
      </c>
      <c r="B843" s="34">
        <f>SEARCH("PM",A843)</f>
        <v>5</v>
      </c>
      <c r="C843" s="34" t="e">
        <f>SEARCH("AM",A843)</f>
        <v>#VALUE!</v>
      </c>
      <c r="D843" s="34">
        <f>IFERROR(B843,C843)</f>
        <v>5</v>
      </c>
      <c r="E843" s="34" t="str">
        <f>IFERROR(MID(A843,D843-5,1)," ")</f>
        <v xml:space="preserve"> </v>
      </c>
      <c r="F843" s="34" t="str">
        <f>MID(A843,IF(E843="1",D843-5,D843-4),IF(E843="1",7,6))</f>
        <v>6:57PM</v>
      </c>
      <c r="G843" s="34" t="str">
        <f>TRIM(SUBSTITUTE(A843,TEXT(M843,"h:mmAM/PM"),""))</f>
        <v>B:O:H 8-Nov</v>
      </c>
      <c r="H843" s="34" t="b">
        <f>OR(LEFT(G843,1)="Y",LEFT(G843,1)="B",LEFT(G843,1)="R")</f>
        <v>1</v>
      </c>
      <c r="I843" s="34" t="str">
        <f>IF(H843,LEFT(G843,FIND(" ",G843)-1),MID(G843,FIND(" ",G843)+1,9))</f>
        <v>B:O:H</v>
      </c>
      <c r="J843" s="34" t="str">
        <f>TRIM(SUBSTITUTE(G843,I843,""))</f>
        <v>8-Nov</v>
      </c>
      <c r="K843" s="34">
        <f>LEFT(J843,2-ISERROR(1*MID(J843,2,1)))*1</f>
        <v>8</v>
      </c>
      <c r="L843" s="34" t="str">
        <f>IF(LEN(I843)=3,I843,LEFT(I843,1)&amp;MID(I843,3,1)&amp;RIGHT(I843,1))</f>
        <v>BOH</v>
      </c>
      <c r="M843" s="42">
        <f>TIMEVALUE(SUBSTITUTE(SUBSTITUTE(F843,"P"," P"),"A"," A"))</f>
        <v>0.7895833333333333</v>
      </c>
      <c r="N843" s="34">
        <f t="shared" si="50"/>
        <v>26</v>
      </c>
      <c r="O843" s="34" t="str">
        <f t="shared" si="51"/>
        <v>BOH26</v>
      </c>
      <c r="P843" s="44">
        <f>INDEX(Workings!$R$14:$R$853,MATCH(O843,Workings!$U$14:$U$853,0))</f>
        <v>0.79166666666666663</v>
      </c>
      <c r="Q843" s="34">
        <f t="shared" si="52"/>
        <v>-3</v>
      </c>
      <c r="S843"/>
    </row>
    <row r="844" spans="1:19" ht="15" x14ac:dyDescent="0.25">
      <c r="A844" s="34" t="s">
        <v>612</v>
      </c>
      <c r="B844" s="34">
        <f>SEARCH("PM",A844)</f>
        <v>17</v>
      </c>
      <c r="C844" s="34" t="e">
        <f>SEARCH("AM",A844)</f>
        <v>#VALUE!</v>
      </c>
      <c r="D844" s="34">
        <f>IFERROR(B844,C844)</f>
        <v>17</v>
      </c>
      <c r="E844" s="34" t="str">
        <f>IFERROR(MID(A844,D844-5,1)," ")</f>
        <v xml:space="preserve"> </v>
      </c>
      <c r="F844" s="34" t="str">
        <f>MID(A844,IF(E844="1",D844-5,D844-4),IF(E844="1",7,6))</f>
        <v>8:04PM</v>
      </c>
      <c r="G844" s="34" t="str">
        <f>TRIM(SUBSTITUTE(A844,TEXT(M844,"h:mmAM/PM"),""))</f>
        <v>8/Nov B/O/H</v>
      </c>
      <c r="H844" s="34" t="b">
        <f>OR(LEFT(G844,1)="Y",LEFT(G844,1)="B",LEFT(G844,1)="R")</f>
        <v>0</v>
      </c>
      <c r="I844" s="34" t="str">
        <f>IF(H844,LEFT(G844,FIND(" ",G844)-1),MID(G844,FIND(" ",G844)+1,9))</f>
        <v>B/O/H</v>
      </c>
      <c r="J844" s="34" t="str">
        <f>TRIM(SUBSTITUTE(G844,I844,""))</f>
        <v>8/Nov</v>
      </c>
      <c r="K844" s="34">
        <f>LEFT(J844,2-ISERROR(1*MID(J844,2,1)))*1</f>
        <v>8</v>
      </c>
      <c r="L844" s="34" t="str">
        <f>IF(LEN(I844)=3,I844,LEFT(I844,1)&amp;MID(I844,3,1)&amp;RIGHT(I844,1))</f>
        <v>BOH</v>
      </c>
      <c r="M844" s="42">
        <f>TIMEVALUE(SUBSTITUTE(SUBSTITUTE(F844,"P"," P"),"A"," A"))</f>
        <v>0.83611111111111114</v>
      </c>
      <c r="N844" s="34">
        <f t="shared" si="50"/>
        <v>27</v>
      </c>
      <c r="O844" s="34" t="str">
        <f t="shared" si="51"/>
        <v>BOH27</v>
      </c>
      <c r="P844" s="44">
        <f>INDEX(Workings!$R$14:$R$853,MATCH(O844,Workings!$U$14:$U$853,0))</f>
        <v>0.83333333333333326</v>
      </c>
      <c r="Q844" s="34">
        <f t="shared" si="52"/>
        <v>4</v>
      </c>
      <c r="S844"/>
    </row>
    <row r="845" spans="1:19" ht="15" x14ac:dyDescent="0.25">
      <c r="A845" s="34" t="s">
        <v>2255</v>
      </c>
      <c r="B845" s="34">
        <f>SEARCH("PM",A845)</f>
        <v>17</v>
      </c>
      <c r="C845" s="34" t="e">
        <f>SEARCH("AM",A845)</f>
        <v>#VALUE!</v>
      </c>
      <c r="D845" s="34">
        <f>IFERROR(B845,C845)</f>
        <v>17</v>
      </c>
      <c r="E845" s="34" t="str">
        <f>IFERROR(MID(A845,D845-5,1)," ")</f>
        <v xml:space="preserve"> </v>
      </c>
      <c r="F845" s="34" t="str">
        <f>MID(A845,IF(E845="1",D845-5,D845-4),IF(E845="1",7,6))</f>
        <v>9:03PM</v>
      </c>
      <c r="G845" s="34" t="str">
        <f>TRIM(SUBSTITUTE(A845,TEXT(M845,"h:mmAM/PM"),""))</f>
        <v>8/Nov B-O-H</v>
      </c>
      <c r="H845" s="34" t="b">
        <f>OR(LEFT(G845,1)="Y",LEFT(G845,1)="B",LEFT(G845,1)="R")</f>
        <v>0</v>
      </c>
      <c r="I845" s="34" t="str">
        <f>IF(H845,LEFT(G845,FIND(" ",G845)-1),MID(G845,FIND(" ",G845)+1,9))</f>
        <v>B-O-H</v>
      </c>
      <c r="J845" s="34" t="str">
        <f>TRIM(SUBSTITUTE(G845,I845,""))</f>
        <v>8/Nov</v>
      </c>
      <c r="K845" s="34">
        <f>LEFT(J845,2-ISERROR(1*MID(J845,2,1)))*1</f>
        <v>8</v>
      </c>
      <c r="L845" s="34" t="str">
        <f>IF(LEN(I845)=3,I845,LEFT(I845,1)&amp;MID(I845,3,1)&amp;RIGHT(I845,1))</f>
        <v>BOH</v>
      </c>
      <c r="M845" s="42">
        <f>TIMEVALUE(SUBSTITUTE(SUBSTITUTE(F845,"P"," P"),"A"," A"))</f>
        <v>0.87708333333333333</v>
      </c>
      <c r="N845" s="34">
        <f t="shared" si="50"/>
        <v>28</v>
      </c>
      <c r="O845" s="34" t="str">
        <f t="shared" si="51"/>
        <v>BOH28</v>
      </c>
      <c r="P845" s="44">
        <f>INDEX(Workings!$R$14:$R$853,MATCH(O845,Workings!$U$14:$U$853,0))</f>
        <v>0.87499999999999989</v>
      </c>
      <c r="Q845" s="34">
        <f t="shared" si="52"/>
        <v>3</v>
      </c>
      <c r="S845"/>
    </row>
    <row r="846" spans="1:19" ht="15" x14ac:dyDescent="0.25">
      <c r="A846" s="34" t="s">
        <v>3419</v>
      </c>
      <c r="B846" s="34">
        <f>SEARCH("PM",A846)</f>
        <v>12</v>
      </c>
      <c r="C846" s="34" t="e">
        <f>SEARCH("AM",A846)</f>
        <v>#VALUE!</v>
      </c>
      <c r="D846" s="34">
        <f>IFERROR(B846,C846)</f>
        <v>12</v>
      </c>
      <c r="E846" s="34" t="str">
        <f>IFERROR(MID(A846,D846-5,1)," ")</f>
        <v>1</v>
      </c>
      <c r="F846" s="34" t="str">
        <f>MID(A846,IF(E846="1",D846-5,D846-4),IF(E846="1",7,6))</f>
        <v>10:00PM</v>
      </c>
      <c r="G846" s="34" t="str">
        <f>TRIM(SUBSTITUTE(A846,TEXT(M846,"h:mmAM/PM"),""))</f>
        <v>B/O/H 8-Nov</v>
      </c>
      <c r="H846" s="34" t="b">
        <f>OR(LEFT(G846,1)="Y",LEFT(G846,1)="B",LEFT(G846,1)="R")</f>
        <v>1</v>
      </c>
      <c r="I846" s="34" t="str">
        <f>IF(H846,LEFT(G846,FIND(" ",G846)-1),MID(G846,FIND(" ",G846)+1,9))</f>
        <v>B/O/H</v>
      </c>
      <c r="J846" s="34" t="str">
        <f>TRIM(SUBSTITUTE(G846,I846,""))</f>
        <v>8-Nov</v>
      </c>
      <c r="K846" s="34">
        <f>LEFT(J846,2-ISERROR(1*MID(J846,2,1)))*1</f>
        <v>8</v>
      </c>
      <c r="L846" s="34" t="str">
        <f>IF(LEN(I846)=3,I846,LEFT(I846,1)&amp;MID(I846,3,1)&amp;RIGHT(I846,1))</f>
        <v>BOH</v>
      </c>
      <c r="M846" s="42">
        <f>TIMEVALUE(SUBSTITUTE(SUBSTITUTE(F846,"P"," P"),"A"," A"))</f>
        <v>0.91666666666666663</v>
      </c>
      <c r="N846" s="34">
        <f t="shared" si="50"/>
        <v>29</v>
      </c>
      <c r="O846" s="34" t="str">
        <f t="shared" si="51"/>
        <v>BOH29</v>
      </c>
      <c r="P846" s="44">
        <f>INDEX(Workings!$R$14:$R$853,MATCH(O846,Workings!$U$14:$U$853,0))</f>
        <v>0.91666666666666652</v>
      </c>
      <c r="Q846" s="34">
        <f t="shared" si="52"/>
        <v>0</v>
      </c>
      <c r="S846"/>
    </row>
    <row r="847" spans="1:19" ht="15" x14ac:dyDescent="0.25">
      <c r="A847" s="34" t="s">
        <v>1056</v>
      </c>
      <c r="B847" s="34">
        <f>SEARCH("PM",A847)</f>
        <v>6</v>
      </c>
      <c r="C847" s="34" t="e">
        <f>SEARCH("AM",A847)</f>
        <v>#VALUE!</v>
      </c>
      <c r="D847" s="34">
        <f>IFERROR(B847,C847)</f>
        <v>6</v>
      </c>
      <c r="E847" s="34" t="str">
        <f>IFERROR(MID(A847,D847-5,1)," ")</f>
        <v>1</v>
      </c>
      <c r="F847" s="34" t="str">
        <f>MID(A847,IF(E847="1",D847-5,D847-4),IF(E847="1",7,6))</f>
        <v>11:03PM</v>
      </c>
      <c r="G847" s="34" t="str">
        <f>TRIM(SUBSTITUTE(A847,TEXT(M847,"h:mmAM/PM"),""))</f>
        <v>8/Nov BOH</v>
      </c>
      <c r="H847" s="34" t="b">
        <f>OR(LEFT(G847,1)="Y",LEFT(G847,1)="B",LEFT(G847,1)="R")</f>
        <v>0</v>
      </c>
      <c r="I847" s="34" t="str">
        <f>IF(H847,LEFT(G847,FIND(" ",G847)-1),MID(G847,FIND(" ",G847)+1,9))</f>
        <v>BOH</v>
      </c>
      <c r="J847" s="34" t="str">
        <f>TRIM(SUBSTITUTE(G847,I847,""))</f>
        <v>8/Nov</v>
      </c>
      <c r="K847" s="34">
        <f>LEFT(J847,2-ISERROR(1*MID(J847,2,1)))*1</f>
        <v>8</v>
      </c>
      <c r="L847" s="34" t="str">
        <f>IF(LEN(I847)=3,I847,LEFT(I847,1)&amp;MID(I847,3,1)&amp;RIGHT(I847,1))</f>
        <v>BOH</v>
      </c>
      <c r="M847" s="42">
        <f>TIMEVALUE(SUBSTITUTE(SUBSTITUTE(F847,"P"," P"),"A"," A"))</f>
        <v>0.9604166666666667</v>
      </c>
      <c r="N847" s="34">
        <f t="shared" si="50"/>
        <v>30</v>
      </c>
      <c r="O847" s="34" t="str">
        <f t="shared" si="51"/>
        <v>BOH30</v>
      </c>
      <c r="P847" s="44">
        <f>INDEX(Workings!$R$14:$R$853,MATCH(O847,Workings!$U$14:$U$853,0))</f>
        <v>0.95833333333333315</v>
      </c>
      <c r="Q847" s="34">
        <f t="shared" si="52"/>
        <v>3</v>
      </c>
      <c r="S847"/>
    </row>
    <row r="848" spans="1:19" ht="15" x14ac:dyDescent="0.25">
      <c r="A848" s="34" t="s">
        <v>3590</v>
      </c>
      <c r="B848" s="34" t="e">
        <f>SEARCH("PM",A848)</f>
        <v>#VALUE!</v>
      </c>
      <c r="C848" s="34">
        <f>SEARCH("AM",A848)</f>
        <v>17</v>
      </c>
      <c r="D848" s="34">
        <f>IFERROR(B848,C848)</f>
        <v>17</v>
      </c>
      <c r="E848" s="34" t="str">
        <f>IFERROR(MID(A848,D848-5,1)," ")</f>
        <v xml:space="preserve"> </v>
      </c>
      <c r="F848" s="34" t="str">
        <f>MID(A848,IF(E848="1",D848-5,D848-4),IF(E848="1",7,6))</f>
        <v>6:57AM</v>
      </c>
      <c r="G848" s="34" t="str">
        <f>TRIM(SUBSTITUTE(A848,TEXT(M848,"h:mmAM/PM"),""))</f>
        <v>9-Nov B-O-H</v>
      </c>
      <c r="H848" s="34" t="b">
        <f>OR(LEFT(G848,1)="Y",LEFT(G848,1)="B",LEFT(G848,1)="R")</f>
        <v>0</v>
      </c>
      <c r="I848" s="34" t="str">
        <f>IF(H848,LEFT(G848,FIND(" ",G848)-1),MID(G848,FIND(" ",G848)+1,9))</f>
        <v>B-O-H</v>
      </c>
      <c r="J848" s="34" t="str">
        <f>TRIM(SUBSTITUTE(G848,I848,""))</f>
        <v>9-Nov</v>
      </c>
      <c r="K848" s="34">
        <f>LEFT(J848,2-ISERROR(1*MID(J848,2,1)))*1</f>
        <v>9</v>
      </c>
      <c r="L848" s="34" t="str">
        <f>IF(LEN(I848)=3,I848,LEFT(I848,1)&amp;MID(I848,3,1)&amp;RIGHT(I848,1))</f>
        <v>BOH</v>
      </c>
      <c r="M848" s="42">
        <f>TIMEVALUE(SUBSTITUTE(SUBSTITUTE(F848,"P"," P"),"A"," A"))</f>
        <v>0.28958333333333336</v>
      </c>
      <c r="N848" s="34">
        <f t="shared" si="50"/>
        <v>1</v>
      </c>
      <c r="O848" s="34" t="str">
        <f t="shared" si="51"/>
        <v>BOH1</v>
      </c>
      <c r="P848" s="44">
        <f>INDEX(Workings!$R$14:$R$853,MATCH(O848,Workings!$U$14:$U$853,0))</f>
        <v>0.29166666666666669</v>
      </c>
      <c r="Q848" s="34">
        <f t="shared" si="52"/>
        <v>-3</v>
      </c>
      <c r="S848"/>
    </row>
    <row r="849" spans="1:19" ht="15" x14ac:dyDescent="0.25">
      <c r="A849" s="34" t="s">
        <v>1809</v>
      </c>
      <c r="B849" s="34" t="e">
        <f>SEARCH("PM",A849)</f>
        <v>#VALUE!</v>
      </c>
      <c r="C849" s="34">
        <f>SEARCH("AM",A849)</f>
        <v>17</v>
      </c>
      <c r="D849" s="34">
        <f>IFERROR(B849,C849)</f>
        <v>17</v>
      </c>
      <c r="E849" s="34" t="str">
        <f>IFERROR(MID(A849,D849-5,1)," ")</f>
        <v xml:space="preserve"> </v>
      </c>
      <c r="F849" s="34" t="str">
        <f>MID(A849,IF(E849="1",D849-5,D849-4),IF(E849="1",7,6))</f>
        <v>7:38AM</v>
      </c>
      <c r="G849" s="34" t="str">
        <f>TRIM(SUBSTITUTE(A849,TEXT(M849,"h:mmAM/PM"),""))</f>
        <v>9-Nov B:O:H</v>
      </c>
      <c r="H849" s="34" t="b">
        <f>OR(LEFT(G849,1)="Y",LEFT(G849,1)="B",LEFT(G849,1)="R")</f>
        <v>0</v>
      </c>
      <c r="I849" s="34" t="str">
        <f>IF(H849,LEFT(G849,FIND(" ",G849)-1),MID(G849,FIND(" ",G849)+1,9))</f>
        <v>B:O:H</v>
      </c>
      <c r="J849" s="34" t="str">
        <f>TRIM(SUBSTITUTE(G849,I849,""))</f>
        <v>9-Nov</v>
      </c>
      <c r="K849" s="34">
        <f>LEFT(J849,2-ISERROR(1*MID(J849,2,1)))*1</f>
        <v>9</v>
      </c>
      <c r="L849" s="34" t="str">
        <f>IF(LEN(I849)=3,I849,LEFT(I849,1)&amp;MID(I849,3,1)&amp;RIGHT(I849,1))</f>
        <v>BOH</v>
      </c>
      <c r="M849" s="42">
        <f>TIMEVALUE(SUBSTITUTE(SUBSTITUTE(F849,"P"," P"),"A"," A"))</f>
        <v>0.31805555555555554</v>
      </c>
      <c r="N849" s="34">
        <f t="shared" si="50"/>
        <v>2</v>
      </c>
      <c r="O849" s="34" t="str">
        <f t="shared" si="51"/>
        <v>BOH2</v>
      </c>
      <c r="P849" s="44">
        <f>INDEX(Workings!$R$14:$R$853,MATCH(O849,Workings!$U$14:$U$853,0))</f>
        <v>0.31944444444444448</v>
      </c>
      <c r="Q849" s="34">
        <f t="shared" si="52"/>
        <v>-2</v>
      </c>
      <c r="S849"/>
    </row>
    <row r="850" spans="1:19" ht="15" x14ac:dyDescent="0.25">
      <c r="A850" s="34" t="s">
        <v>1671</v>
      </c>
      <c r="B850" s="34" t="e">
        <f>SEARCH("PM",A850)</f>
        <v>#VALUE!</v>
      </c>
      <c r="C850" s="34">
        <f>SEARCH("AM",A850)</f>
        <v>5</v>
      </c>
      <c r="D850" s="34">
        <f>IFERROR(B850,C850)</f>
        <v>5</v>
      </c>
      <c r="E850" s="34" t="str">
        <f>IFERROR(MID(A850,D850-5,1)," ")</f>
        <v xml:space="preserve"> </v>
      </c>
      <c r="F850" s="34" t="str">
        <f>MID(A850,IF(E850="1",D850-5,D850-4),IF(E850="1",7,6))</f>
        <v>8:24AM</v>
      </c>
      <c r="G850" s="34" t="str">
        <f>TRIM(SUBSTITUTE(A850,TEXT(M850,"h:mmAM/PM"),""))</f>
        <v>9-Nov B/O/H</v>
      </c>
      <c r="H850" s="34" t="b">
        <f>OR(LEFT(G850,1)="Y",LEFT(G850,1)="B",LEFT(G850,1)="R")</f>
        <v>0</v>
      </c>
      <c r="I850" s="34" t="str">
        <f>IF(H850,LEFT(G850,FIND(" ",G850)-1),MID(G850,FIND(" ",G850)+1,9))</f>
        <v>B/O/H</v>
      </c>
      <c r="J850" s="34" t="str">
        <f>TRIM(SUBSTITUTE(G850,I850,""))</f>
        <v>9-Nov</v>
      </c>
      <c r="K850" s="34">
        <f>LEFT(J850,2-ISERROR(1*MID(J850,2,1)))*1</f>
        <v>9</v>
      </c>
      <c r="L850" s="34" t="str">
        <f>IF(LEN(I850)=3,I850,LEFT(I850,1)&amp;MID(I850,3,1)&amp;RIGHT(I850,1))</f>
        <v>BOH</v>
      </c>
      <c r="M850" s="42">
        <f>TIMEVALUE(SUBSTITUTE(SUBSTITUTE(F850,"P"," P"),"A"," A"))</f>
        <v>0.35000000000000003</v>
      </c>
      <c r="N850" s="34">
        <f t="shared" si="50"/>
        <v>3</v>
      </c>
      <c r="O850" s="34" t="str">
        <f t="shared" si="51"/>
        <v>BOH3</v>
      </c>
      <c r="P850" s="44">
        <f>INDEX(Workings!$R$14:$R$853,MATCH(O850,Workings!$U$14:$U$853,0))</f>
        <v>0.34722222222222227</v>
      </c>
      <c r="Q850" s="34">
        <f t="shared" si="52"/>
        <v>4</v>
      </c>
      <c r="S850"/>
    </row>
    <row r="851" spans="1:19" ht="15" x14ac:dyDescent="0.25">
      <c r="A851" s="34" t="s">
        <v>3512</v>
      </c>
      <c r="B851" s="34" t="e">
        <f>SEARCH("PM",A851)</f>
        <v>#VALUE!</v>
      </c>
      <c r="C851" s="34">
        <f>SEARCH("AM",A851)</f>
        <v>5</v>
      </c>
      <c r="D851" s="34">
        <f>IFERROR(B851,C851)</f>
        <v>5</v>
      </c>
      <c r="E851" s="34" t="str">
        <f>IFERROR(MID(A851,D851-5,1)," ")</f>
        <v xml:space="preserve"> </v>
      </c>
      <c r="F851" s="34" t="str">
        <f>MID(A851,IF(E851="1",D851-5,D851-4),IF(E851="1",7,6))</f>
        <v>8:59AM</v>
      </c>
      <c r="G851" s="34" t="str">
        <f>TRIM(SUBSTITUTE(A851,TEXT(M851,"h:mmAM/PM"),""))</f>
        <v>9-Nov B:O:H</v>
      </c>
      <c r="H851" s="34" t="b">
        <f>OR(LEFT(G851,1)="Y",LEFT(G851,1)="B",LEFT(G851,1)="R")</f>
        <v>0</v>
      </c>
      <c r="I851" s="34" t="str">
        <f>IF(H851,LEFT(G851,FIND(" ",G851)-1),MID(G851,FIND(" ",G851)+1,9))</f>
        <v>B:O:H</v>
      </c>
      <c r="J851" s="34" t="str">
        <f>TRIM(SUBSTITUTE(G851,I851,""))</f>
        <v>9-Nov</v>
      </c>
      <c r="K851" s="34">
        <f>LEFT(J851,2-ISERROR(1*MID(J851,2,1)))*1</f>
        <v>9</v>
      </c>
      <c r="L851" s="34" t="str">
        <f>IF(LEN(I851)=3,I851,LEFT(I851,1)&amp;MID(I851,3,1)&amp;RIGHT(I851,1))</f>
        <v>BOH</v>
      </c>
      <c r="M851" s="42">
        <f>TIMEVALUE(SUBSTITUTE(SUBSTITUTE(F851,"P"," P"),"A"," A"))</f>
        <v>0.3743055555555555</v>
      </c>
      <c r="N851" s="34">
        <f t="shared" si="50"/>
        <v>4</v>
      </c>
      <c r="O851" s="34" t="str">
        <f t="shared" si="51"/>
        <v>BOH4</v>
      </c>
      <c r="P851" s="44">
        <f>INDEX(Workings!$R$14:$R$853,MATCH(O851,Workings!$U$14:$U$853,0))</f>
        <v>0.37500000000000006</v>
      </c>
      <c r="Q851" s="34">
        <f t="shared" si="52"/>
        <v>-1</v>
      </c>
      <c r="S851"/>
    </row>
    <row r="852" spans="1:19" ht="15" x14ac:dyDescent="0.25">
      <c r="A852" s="34" t="s">
        <v>1631</v>
      </c>
      <c r="B852" s="34" t="e">
        <f>SEARCH("PM",A852)</f>
        <v>#VALUE!</v>
      </c>
      <c r="C852" s="34">
        <f>SEARCH("AM",A852)</f>
        <v>11</v>
      </c>
      <c r="D852" s="34">
        <f>IFERROR(B852,C852)</f>
        <v>11</v>
      </c>
      <c r="E852" s="34" t="str">
        <f>IFERROR(MID(A852,D852-5,1)," ")</f>
        <v xml:space="preserve"> </v>
      </c>
      <c r="F852" s="34" t="str">
        <f>MID(A852,IF(E852="1",D852-5,D852-4),IF(E852="1",7,6))</f>
        <v>9:26AM</v>
      </c>
      <c r="G852" s="34" t="str">
        <f>TRIM(SUBSTITUTE(A852,TEXT(M852,"h:mmAM/PM"),""))</f>
        <v>9-Nov B-O-H</v>
      </c>
      <c r="H852" s="34" t="b">
        <f>OR(LEFT(G852,1)="Y",LEFT(G852,1)="B",LEFT(G852,1)="R")</f>
        <v>0</v>
      </c>
      <c r="I852" s="34" t="str">
        <f>IF(H852,LEFT(G852,FIND(" ",G852)-1),MID(G852,FIND(" ",G852)+1,9))</f>
        <v>B-O-H</v>
      </c>
      <c r="J852" s="34" t="str">
        <f>TRIM(SUBSTITUTE(G852,I852,""))</f>
        <v>9-Nov</v>
      </c>
      <c r="K852" s="34">
        <f>LEFT(J852,2-ISERROR(1*MID(J852,2,1)))*1</f>
        <v>9</v>
      </c>
      <c r="L852" s="34" t="str">
        <f>IF(LEN(I852)=3,I852,LEFT(I852,1)&amp;MID(I852,3,1)&amp;RIGHT(I852,1))</f>
        <v>BOH</v>
      </c>
      <c r="M852" s="42">
        <f>TIMEVALUE(SUBSTITUTE(SUBSTITUTE(F852,"P"," P"),"A"," A"))</f>
        <v>0.39305555555555555</v>
      </c>
      <c r="N852" s="34">
        <f t="shared" si="50"/>
        <v>5</v>
      </c>
      <c r="O852" s="34" t="str">
        <f t="shared" si="51"/>
        <v>BOH5</v>
      </c>
      <c r="P852" s="44">
        <f>INDEX(Workings!$R$14:$R$853,MATCH(O852,Workings!$U$14:$U$853,0))</f>
        <v>0.39583333333333337</v>
      </c>
      <c r="Q852" s="34">
        <f t="shared" si="52"/>
        <v>-4</v>
      </c>
      <c r="S852"/>
    </row>
    <row r="853" spans="1:19" ht="15" x14ac:dyDescent="0.25">
      <c r="A853" s="34" t="s">
        <v>4120</v>
      </c>
      <c r="B853" s="34" t="e">
        <f>SEARCH("PM",A853)</f>
        <v>#VALUE!</v>
      </c>
      <c r="C853" s="34">
        <f>SEARCH("AM",A853)</f>
        <v>12</v>
      </c>
      <c r="D853" s="34">
        <f>IFERROR(B853,C853)</f>
        <v>12</v>
      </c>
      <c r="E853" s="34" t="str">
        <f>IFERROR(MID(A853,D853-5,1)," ")</f>
        <v>1</v>
      </c>
      <c r="F853" s="34" t="str">
        <f>MID(A853,IF(E853="1",D853-5,D853-4),IF(E853="1",7,6))</f>
        <v>10:04AM</v>
      </c>
      <c r="G853" s="34" t="str">
        <f>TRIM(SUBSTITUTE(A853,TEXT(M853,"h:mmAM/PM"),""))</f>
        <v>9-Nov B-O-H</v>
      </c>
      <c r="H853" s="34" t="b">
        <f>OR(LEFT(G853,1)="Y",LEFT(G853,1)="B",LEFT(G853,1)="R")</f>
        <v>0</v>
      </c>
      <c r="I853" s="34" t="str">
        <f>IF(H853,LEFT(G853,FIND(" ",G853)-1),MID(G853,FIND(" ",G853)+1,9))</f>
        <v>B-O-H</v>
      </c>
      <c r="J853" s="34" t="str">
        <f>TRIM(SUBSTITUTE(G853,I853,""))</f>
        <v>9-Nov</v>
      </c>
      <c r="K853" s="34">
        <f>LEFT(J853,2-ISERROR(1*MID(J853,2,1)))*1</f>
        <v>9</v>
      </c>
      <c r="L853" s="34" t="str">
        <f>IF(LEN(I853)=3,I853,LEFT(I853,1)&amp;MID(I853,3,1)&amp;RIGHT(I853,1))</f>
        <v>BOH</v>
      </c>
      <c r="M853" s="42">
        <f>TIMEVALUE(SUBSTITUTE(SUBSTITUTE(F853,"P"," P"),"A"," A"))</f>
        <v>0.41944444444444445</v>
      </c>
      <c r="N853" s="34">
        <f t="shared" si="50"/>
        <v>6</v>
      </c>
      <c r="O853" s="34" t="str">
        <f t="shared" si="51"/>
        <v>BOH6</v>
      </c>
      <c r="P853" s="44">
        <f>INDEX(Workings!$R$14:$R$853,MATCH(O853,Workings!$U$14:$U$853,0))</f>
        <v>0.41666666666666669</v>
      </c>
      <c r="Q853" s="34">
        <f t="shared" si="52"/>
        <v>4</v>
      </c>
      <c r="S853"/>
    </row>
    <row r="854" spans="1:19" ht="15" x14ac:dyDescent="0.25">
      <c r="A854" s="34" t="s">
        <v>1912</v>
      </c>
      <c r="B854" s="34" t="e">
        <f>SEARCH("PM",A854)</f>
        <v>#VALUE!</v>
      </c>
      <c r="C854" s="34">
        <f>SEARCH("AM",A854)</f>
        <v>18</v>
      </c>
      <c r="D854" s="34">
        <f>IFERROR(B854,C854)</f>
        <v>18</v>
      </c>
      <c r="E854" s="34" t="str">
        <f>IFERROR(MID(A854,D854-5,1)," ")</f>
        <v>1</v>
      </c>
      <c r="F854" s="34" t="str">
        <f>MID(A854,IF(E854="1",D854-5,D854-4),IF(E854="1",7,6))</f>
        <v>10:26AM</v>
      </c>
      <c r="G854" s="34" t="str">
        <f>TRIM(SUBSTITUTE(A854,TEXT(M854,"h:mmAM/PM"),""))</f>
        <v>B:O:H 9-Nov</v>
      </c>
      <c r="H854" s="34" t="b">
        <f>OR(LEFT(G854,1)="Y",LEFT(G854,1)="B",LEFT(G854,1)="R")</f>
        <v>1</v>
      </c>
      <c r="I854" s="34" t="str">
        <f>IF(H854,LEFT(G854,FIND(" ",G854)-1),MID(G854,FIND(" ",G854)+1,9))</f>
        <v>B:O:H</v>
      </c>
      <c r="J854" s="34" t="str">
        <f>TRIM(SUBSTITUTE(G854,I854,""))</f>
        <v>9-Nov</v>
      </c>
      <c r="K854" s="34">
        <f>LEFT(J854,2-ISERROR(1*MID(J854,2,1)))*1</f>
        <v>9</v>
      </c>
      <c r="L854" s="34" t="str">
        <f>IF(LEN(I854)=3,I854,LEFT(I854,1)&amp;MID(I854,3,1)&amp;RIGHT(I854,1))</f>
        <v>BOH</v>
      </c>
      <c r="M854" s="42">
        <f>TIMEVALUE(SUBSTITUTE(SUBSTITUTE(F854,"P"," P"),"A"," A"))</f>
        <v>0.43472222222222223</v>
      </c>
      <c r="N854" s="34">
        <f t="shared" si="50"/>
        <v>7</v>
      </c>
      <c r="O854" s="34" t="str">
        <f t="shared" si="51"/>
        <v>BOH7</v>
      </c>
      <c r="P854" s="44">
        <f>INDEX(Workings!$R$14:$R$853,MATCH(O854,Workings!$U$14:$U$853,0))</f>
        <v>0.4375</v>
      </c>
      <c r="Q854" s="34">
        <f t="shared" si="52"/>
        <v>-4</v>
      </c>
      <c r="S854"/>
    </row>
    <row r="855" spans="1:19" ht="15" x14ac:dyDescent="0.25">
      <c r="A855" s="34" t="s">
        <v>1918</v>
      </c>
      <c r="B855" s="34" t="e">
        <f>SEARCH("PM",A855)</f>
        <v>#VALUE!</v>
      </c>
      <c r="C855" s="34">
        <f>SEARCH("AM",A855)</f>
        <v>6</v>
      </c>
      <c r="D855" s="34">
        <f>IFERROR(B855,C855)</f>
        <v>6</v>
      </c>
      <c r="E855" s="34" t="str">
        <f>IFERROR(MID(A855,D855-5,1)," ")</f>
        <v>1</v>
      </c>
      <c r="F855" s="34" t="str">
        <f>MID(A855,IF(E855="1",D855-5,D855-4),IF(E855="1",7,6))</f>
        <v>10:57AM</v>
      </c>
      <c r="G855" s="34" t="str">
        <f>TRIM(SUBSTITUTE(A855,TEXT(M855,"h:mmAM/PM"),""))</f>
        <v>9-Nov B/O/H</v>
      </c>
      <c r="H855" s="34" t="b">
        <f>OR(LEFT(G855,1)="Y",LEFT(G855,1)="B",LEFT(G855,1)="R")</f>
        <v>0</v>
      </c>
      <c r="I855" s="34" t="str">
        <f>IF(H855,LEFT(G855,FIND(" ",G855)-1),MID(G855,FIND(" ",G855)+1,9))</f>
        <v>B/O/H</v>
      </c>
      <c r="J855" s="34" t="str">
        <f>TRIM(SUBSTITUTE(G855,I855,""))</f>
        <v>9-Nov</v>
      </c>
      <c r="K855" s="34">
        <f>LEFT(J855,2-ISERROR(1*MID(J855,2,1)))*1</f>
        <v>9</v>
      </c>
      <c r="L855" s="34" t="str">
        <f>IF(LEN(I855)=3,I855,LEFT(I855,1)&amp;MID(I855,3,1)&amp;RIGHT(I855,1))</f>
        <v>BOH</v>
      </c>
      <c r="M855" s="42">
        <f>TIMEVALUE(SUBSTITUTE(SUBSTITUTE(F855,"P"," P"),"A"," A"))</f>
        <v>0.45624999999999999</v>
      </c>
      <c r="N855" s="34">
        <f t="shared" si="50"/>
        <v>8</v>
      </c>
      <c r="O855" s="34" t="str">
        <f t="shared" si="51"/>
        <v>BOH8</v>
      </c>
      <c r="P855" s="44">
        <f>INDEX(Workings!$R$14:$R$853,MATCH(O855,Workings!$U$14:$U$853,0))</f>
        <v>0.45833333333333331</v>
      </c>
      <c r="Q855" s="34">
        <f t="shared" si="52"/>
        <v>-3</v>
      </c>
      <c r="S855"/>
    </row>
    <row r="856" spans="1:19" ht="15" x14ac:dyDescent="0.25">
      <c r="A856" s="34" t="s">
        <v>721</v>
      </c>
      <c r="B856" s="34" t="e">
        <f>SEARCH("PM",A856)</f>
        <v>#VALUE!</v>
      </c>
      <c r="C856" s="34">
        <f>SEARCH("AM",A856)</f>
        <v>12</v>
      </c>
      <c r="D856" s="34">
        <f>IFERROR(B856,C856)</f>
        <v>12</v>
      </c>
      <c r="E856" s="34" t="str">
        <f>IFERROR(MID(A856,D856-5,1)," ")</f>
        <v>1</v>
      </c>
      <c r="F856" s="34" t="str">
        <f>MID(A856,IF(E856="1",D856-5,D856-4),IF(E856="1",7,6))</f>
        <v>11:31AM</v>
      </c>
      <c r="G856" s="34" t="str">
        <f>TRIM(SUBSTITUTE(A856,TEXT(M856,"h:mmAM/PM"),""))</f>
        <v>9-Nov B:O:H</v>
      </c>
      <c r="H856" s="34" t="b">
        <f>OR(LEFT(G856,1)="Y",LEFT(G856,1)="B",LEFT(G856,1)="R")</f>
        <v>0</v>
      </c>
      <c r="I856" s="34" t="str">
        <f>IF(H856,LEFT(G856,FIND(" ",G856)-1),MID(G856,FIND(" ",G856)+1,9))</f>
        <v>B:O:H</v>
      </c>
      <c r="J856" s="34" t="str">
        <f>TRIM(SUBSTITUTE(G856,I856,""))</f>
        <v>9-Nov</v>
      </c>
      <c r="K856" s="34">
        <f>LEFT(J856,2-ISERROR(1*MID(J856,2,1)))*1</f>
        <v>9</v>
      </c>
      <c r="L856" s="34" t="str">
        <f>IF(LEN(I856)=3,I856,LEFT(I856,1)&amp;MID(I856,3,1)&amp;RIGHT(I856,1))</f>
        <v>BOH</v>
      </c>
      <c r="M856" s="42">
        <f>TIMEVALUE(SUBSTITUTE(SUBSTITUTE(F856,"P"," P"),"A"," A"))</f>
        <v>0.47986111111111113</v>
      </c>
      <c r="N856" s="34">
        <f t="shared" si="50"/>
        <v>9</v>
      </c>
      <c r="O856" s="34" t="str">
        <f t="shared" si="51"/>
        <v>BOH9</v>
      </c>
      <c r="P856" s="44">
        <f>INDEX(Workings!$R$14:$R$853,MATCH(O856,Workings!$U$14:$U$853,0))</f>
        <v>0.47916666666666663</v>
      </c>
      <c r="Q856" s="34">
        <f t="shared" si="52"/>
        <v>1</v>
      </c>
      <c r="S856"/>
    </row>
    <row r="857" spans="1:19" ht="15" x14ac:dyDescent="0.25">
      <c r="A857" s="34" t="s">
        <v>1199</v>
      </c>
      <c r="B857" s="34" t="e">
        <f>SEARCH("PM",A857)</f>
        <v>#VALUE!</v>
      </c>
      <c r="C857" s="34">
        <f>SEARCH("AM",A857)</f>
        <v>18</v>
      </c>
      <c r="D857" s="34">
        <f>IFERROR(B857,C857)</f>
        <v>18</v>
      </c>
      <c r="E857" s="34" t="str">
        <f>IFERROR(MID(A857,D857-5,1)," ")</f>
        <v>1</v>
      </c>
      <c r="F857" s="34" t="str">
        <f>MID(A857,IF(E857="1",D857-5,D857-4),IF(E857="1",7,6))</f>
        <v>11:56AM</v>
      </c>
      <c r="G857" s="34" t="str">
        <f>TRIM(SUBSTITUTE(A857,TEXT(M857,"h:mmAM/PM"),""))</f>
        <v>B-O-H 9-Nov</v>
      </c>
      <c r="H857" s="34" t="b">
        <f>OR(LEFT(G857,1)="Y",LEFT(G857,1)="B",LEFT(G857,1)="R")</f>
        <v>1</v>
      </c>
      <c r="I857" s="34" t="str">
        <f>IF(H857,LEFT(G857,FIND(" ",G857)-1),MID(G857,FIND(" ",G857)+1,9))</f>
        <v>B-O-H</v>
      </c>
      <c r="J857" s="34" t="str">
        <f>TRIM(SUBSTITUTE(G857,I857,""))</f>
        <v>9-Nov</v>
      </c>
      <c r="K857" s="34">
        <f>LEFT(J857,2-ISERROR(1*MID(J857,2,1)))*1</f>
        <v>9</v>
      </c>
      <c r="L857" s="34" t="str">
        <f>IF(LEN(I857)=3,I857,LEFT(I857,1)&amp;MID(I857,3,1)&amp;RIGHT(I857,1))</f>
        <v>BOH</v>
      </c>
      <c r="M857" s="42">
        <f>TIMEVALUE(SUBSTITUTE(SUBSTITUTE(F857,"P"," P"),"A"," A"))</f>
        <v>0.49722222222222223</v>
      </c>
      <c r="N857" s="34">
        <f t="shared" si="50"/>
        <v>10</v>
      </c>
      <c r="O857" s="34" t="str">
        <f t="shared" si="51"/>
        <v>BOH10</v>
      </c>
      <c r="P857" s="44">
        <f>INDEX(Workings!$R$14:$R$853,MATCH(O857,Workings!$U$14:$U$853,0))</f>
        <v>0.49999999999999994</v>
      </c>
      <c r="Q857" s="34">
        <f t="shared" si="52"/>
        <v>-4</v>
      </c>
      <c r="S857"/>
    </row>
    <row r="858" spans="1:19" ht="15" x14ac:dyDescent="0.25">
      <c r="A858" s="34" t="s">
        <v>529</v>
      </c>
      <c r="B858" s="34">
        <f>SEARCH("PM",A858)</f>
        <v>18</v>
      </c>
      <c r="C858" s="34" t="e">
        <f>SEARCH("AM",A858)</f>
        <v>#VALUE!</v>
      </c>
      <c r="D858" s="34">
        <f>IFERROR(B858,C858)</f>
        <v>18</v>
      </c>
      <c r="E858" s="34" t="str">
        <f>IFERROR(MID(A858,D858-5,1)," ")</f>
        <v>1</v>
      </c>
      <c r="F858" s="34" t="str">
        <f>MID(A858,IF(E858="1",D858-5,D858-4),IF(E858="1",7,6))</f>
        <v>12:32PM</v>
      </c>
      <c r="G858" s="34" t="str">
        <f>TRIM(SUBSTITUTE(A858,TEXT(M858,"h:mmAM/PM"),""))</f>
        <v>B-O-H 9-Nov</v>
      </c>
      <c r="H858" s="34" t="b">
        <f>OR(LEFT(G858,1)="Y",LEFT(G858,1)="B",LEFT(G858,1)="R")</f>
        <v>1</v>
      </c>
      <c r="I858" s="34" t="str">
        <f>IF(H858,LEFT(G858,FIND(" ",G858)-1),MID(G858,FIND(" ",G858)+1,9))</f>
        <v>B-O-H</v>
      </c>
      <c r="J858" s="34" t="str">
        <f>TRIM(SUBSTITUTE(G858,I858,""))</f>
        <v>9-Nov</v>
      </c>
      <c r="K858" s="34">
        <f>LEFT(J858,2-ISERROR(1*MID(J858,2,1)))*1</f>
        <v>9</v>
      </c>
      <c r="L858" s="34" t="str">
        <f>IF(LEN(I858)=3,I858,LEFT(I858,1)&amp;MID(I858,3,1)&amp;RIGHT(I858,1))</f>
        <v>BOH</v>
      </c>
      <c r="M858" s="42">
        <f>TIMEVALUE(SUBSTITUTE(SUBSTITUTE(F858,"P"," P"),"A"," A"))</f>
        <v>0.52222222222222225</v>
      </c>
      <c r="N858" s="34">
        <f t="shared" si="50"/>
        <v>11</v>
      </c>
      <c r="O858" s="34" t="str">
        <f t="shared" si="51"/>
        <v>BOH11</v>
      </c>
      <c r="P858" s="44">
        <f>INDEX(Workings!$R$14:$R$853,MATCH(O858,Workings!$U$14:$U$853,0))</f>
        <v>0.52083333333333326</v>
      </c>
      <c r="Q858" s="34">
        <f t="shared" si="52"/>
        <v>2</v>
      </c>
      <c r="S858"/>
    </row>
    <row r="859" spans="1:19" ht="15" x14ac:dyDescent="0.25">
      <c r="A859" s="34" t="s">
        <v>1834</v>
      </c>
      <c r="B859" s="34">
        <f>SEARCH("PM",A859)</f>
        <v>12</v>
      </c>
      <c r="C859" s="34" t="e">
        <f>SEARCH("AM",A859)</f>
        <v>#VALUE!</v>
      </c>
      <c r="D859" s="34">
        <f>IFERROR(B859,C859)</f>
        <v>12</v>
      </c>
      <c r="E859" s="34" t="str">
        <f>IFERROR(MID(A859,D859-5,1)," ")</f>
        <v>1</v>
      </c>
      <c r="F859" s="34" t="str">
        <f>MID(A859,IF(E859="1",D859-5,D859-4),IF(E859="1",7,6))</f>
        <v>12:59PM</v>
      </c>
      <c r="G859" s="34" t="str">
        <f>TRIM(SUBSTITUTE(A859,TEXT(M859,"h:mmAM/PM"),""))</f>
        <v>9-Nov BOH</v>
      </c>
      <c r="H859" s="34" t="b">
        <f>OR(LEFT(G859,1)="Y",LEFT(G859,1)="B",LEFT(G859,1)="R")</f>
        <v>0</v>
      </c>
      <c r="I859" s="34" t="str">
        <f>IF(H859,LEFT(G859,FIND(" ",G859)-1),MID(G859,FIND(" ",G859)+1,9))</f>
        <v>BOH</v>
      </c>
      <c r="J859" s="34" t="str">
        <f>TRIM(SUBSTITUTE(G859,I859,""))</f>
        <v>9-Nov</v>
      </c>
      <c r="K859" s="34">
        <f>LEFT(J859,2-ISERROR(1*MID(J859,2,1)))*1</f>
        <v>9</v>
      </c>
      <c r="L859" s="34" t="str">
        <f>IF(LEN(I859)=3,I859,LEFT(I859,1)&amp;MID(I859,3,1)&amp;RIGHT(I859,1))</f>
        <v>BOH</v>
      </c>
      <c r="M859" s="42">
        <f>TIMEVALUE(SUBSTITUTE(SUBSTITUTE(F859,"P"," P"),"A"," A"))</f>
        <v>0.54097222222222219</v>
      </c>
      <c r="N859" s="34">
        <f t="shared" si="50"/>
        <v>12</v>
      </c>
      <c r="O859" s="34" t="str">
        <f t="shared" si="51"/>
        <v>BOH12</v>
      </c>
      <c r="P859" s="44">
        <f>INDEX(Workings!$R$14:$R$853,MATCH(O859,Workings!$U$14:$U$853,0))</f>
        <v>0.54166666666666663</v>
      </c>
      <c r="Q859" s="34">
        <f t="shared" si="52"/>
        <v>-1</v>
      </c>
      <c r="S859"/>
    </row>
    <row r="860" spans="1:19" ht="15" x14ac:dyDescent="0.25">
      <c r="A860" s="34" t="s">
        <v>1460</v>
      </c>
      <c r="B860" s="34">
        <f>SEARCH("PM",A860)</f>
        <v>11</v>
      </c>
      <c r="C860" s="34" t="e">
        <f>SEARCH("AM",A860)</f>
        <v>#VALUE!</v>
      </c>
      <c r="D860" s="34">
        <f>IFERROR(B860,C860)</f>
        <v>11</v>
      </c>
      <c r="E860" s="34" t="str">
        <f>IFERROR(MID(A860,D860-5,1)," ")</f>
        <v xml:space="preserve"> </v>
      </c>
      <c r="F860" s="34" t="str">
        <f>MID(A860,IF(E860="1",D860-5,D860-4),IF(E860="1",7,6))</f>
        <v>1:30PM</v>
      </c>
      <c r="G860" s="34" t="str">
        <f>TRIM(SUBSTITUTE(A860,TEXT(M860,"h:mmAM/PM"),""))</f>
        <v>9/Nov BOH</v>
      </c>
      <c r="H860" s="34" t="b">
        <f>OR(LEFT(G860,1)="Y",LEFT(G860,1)="B",LEFT(G860,1)="R")</f>
        <v>0</v>
      </c>
      <c r="I860" s="34" t="str">
        <f>IF(H860,LEFT(G860,FIND(" ",G860)-1),MID(G860,FIND(" ",G860)+1,9))</f>
        <v>BOH</v>
      </c>
      <c r="J860" s="34" t="str">
        <f>TRIM(SUBSTITUTE(G860,I860,""))</f>
        <v>9/Nov</v>
      </c>
      <c r="K860" s="34">
        <f>LEFT(J860,2-ISERROR(1*MID(J860,2,1)))*1</f>
        <v>9</v>
      </c>
      <c r="L860" s="34" t="str">
        <f>IF(LEN(I860)=3,I860,LEFT(I860,1)&amp;MID(I860,3,1)&amp;RIGHT(I860,1))</f>
        <v>BOH</v>
      </c>
      <c r="M860" s="42">
        <f>TIMEVALUE(SUBSTITUTE(SUBSTITUTE(F860,"P"," P"),"A"," A"))</f>
        <v>0.5625</v>
      </c>
      <c r="N860" s="34">
        <f t="shared" si="50"/>
        <v>13</v>
      </c>
      <c r="O860" s="34" t="str">
        <f t="shared" si="51"/>
        <v>BOH13</v>
      </c>
      <c r="P860" s="44">
        <f>INDEX(Workings!$R$14:$R$853,MATCH(O860,Workings!$U$14:$U$853,0))</f>
        <v>0.5625</v>
      </c>
      <c r="Q860" s="34">
        <f t="shared" si="52"/>
        <v>0</v>
      </c>
      <c r="S860"/>
    </row>
    <row r="861" spans="1:19" ht="15" x14ac:dyDescent="0.25">
      <c r="A861" s="34" t="s">
        <v>2391</v>
      </c>
      <c r="B861" s="34">
        <f>SEARCH("PM",A861)</f>
        <v>17</v>
      </c>
      <c r="C861" s="34" t="e">
        <f>SEARCH("AM",A861)</f>
        <v>#VALUE!</v>
      </c>
      <c r="D861" s="34">
        <f>IFERROR(B861,C861)</f>
        <v>17</v>
      </c>
      <c r="E861" s="34" t="str">
        <f>IFERROR(MID(A861,D861-5,1)," ")</f>
        <v xml:space="preserve"> </v>
      </c>
      <c r="F861" s="34" t="str">
        <f>MID(A861,IF(E861="1",D861-5,D861-4),IF(E861="1",7,6))</f>
        <v>1:57PM</v>
      </c>
      <c r="G861" s="34" t="str">
        <f>TRIM(SUBSTITUTE(A861,TEXT(M861,"h:mmAM/PM"),""))</f>
        <v>9/Nov B/O/H</v>
      </c>
      <c r="H861" s="34" t="b">
        <f>OR(LEFT(G861,1)="Y",LEFT(G861,1)="B",LEFT(G861,1)="R")</f>
        <v>0</v>
      </c>
      <c r="I861" s="34" t="str">
        <f>IF(H861,LEFT(G861,FIND(" ",G861)-1),MID(G861,FIND(" ",G861)+1,9))</f>
        <v>B/O/H</v>
      </c>
      <c r="J861" s="34" t="str">
        <f>TRIM(SUBSTITUTE(G861,I861,""))</f>
        <v>9/Nov</v>
      </c>
      <c r="K861" s="34">
        <f>LEFT(J861,2-ISERROR(1*MID(J861,2,1)))*1</f>
        <v>9</v>
      </c>
      <c r="L861" s="34" t="str">
        <f>IF(LEN(I861)=3,I861,LEFT(I861,1)&amp;MID(I861,3,1)&amp;RIGHT(I861,1))</f>
        <v>BOH</v>
      </c>
      <c r="M861" s="42">
        <f>TIMEVALUE(SUBSTITUTE(SUBSTITUTE(F861,"P"," P"),"A"," A"))</f>
        <v>0.58124999999999993</v>
      </c>
      <c r="N861" s="34">
        <f t="shared" si="50"/>
        <v>14</v>
      </c>
      <c r="O861" s="34" t="str">
        <f t="shared" si="51"/>
        <v>BOH14</v>
      </c>
      <c r="P861" s="44">
        <f>INDEX(Workings!$R$14:$R$853,MATCH(O861,Workings!$U$14:$U$853,0))</f>
        <v>0.58333333333333337</v>
      </c>
      <c r="Q861" s="34">
        <f t="shared" si="52"/>
        <v>-3</v>
      </c>
      <c r="S861"/>
    </row>
    <row r="862" spans="1:19" ht="15" x14ac:dyDescent="0.25">
      <c r="A862" s="34" t="s">
        <v>1687</v>
      </c>
      <c r="B862" s="34">
        <f>SEARCH("PM",A862)</f>
        <v>17</v>
      </c>
      <c r="C862" s="34" t="e">
        <f>SEARCH("AM",A862)</f>
        <v>#VALUE!</v>
      </c>
      <c r="D862" s="34">
        <f>IFERROR(B862,C862)</f>
        <v>17</v>
      </c>
      <c r="E862" s="34" t="str">
        <f>IFERROR(MID(A862,D862-5,1)," ")</f>
        <v xml:space="preserve"> </v>
      </c>
      <c r="F862" s="34" t="str">
        <f>MID(A862,IF(E862="1",D862-5,D862-4),IF(E862="1",7,6))</f>
        <v>2:30PM</v>
      </c>
      <c r="G862" s="34" t="str">
        <f>TRIM(SUBSTITUTE(A862,TEXT(M862,"h:mmAM/PM"),""))</f>
        <v>9/Nov B-O-H</v>
      </c>
      <c r="H862" s="34" t="b">
        <f>OR(LEFT(G862,1)="Y",LEFT(G862,1)="B",LEFT(G862,1)="R")</f>
        <v>0</v>
      </c>
      <c r="I862" s="34" t="str">
        <f>IF(H862,LEFT(G862,FIND(" ",G862)-1),MID(G862,FIND(" ",G862)+1,9))</f>
        <v>B-O-H</v>
      </c>
      <c r="J862" s="34" t="str">
        <f>TRIM(SUBSTITUTE(G862,I862,""))</f>
        <v>9/Nov</v>
      </c>
      <c r="K862" s="34">
        <f>LEFT(J862,2-ISERROR(1*MID(J862,2,1)))*1</f>
        <v>9</v>
      </c>
      <c r="L862" s="34" t="str">
        <f>IF(LEN(I862)=3,I862,LEFT(I862,1)&amp;MID(I862,3,1)&amp;RIGHT(I862,1))</f>
        <v>BOH</v>
      </c>
      <c r="M862" s="42">
        <f>TIMEVALUE(SUBSTITUTE(SUBSTITUTE(F862,"P"," P"),"A"," A"))</f>
        <v>0.60416666666666663</v>
      </c>
      <c r="N862" s="34">
        <f t="shared" si="50"/>
        <v>15</v>
      </c>
      <c r="O862" s="34" t="str">
        <f t="shared" si="51"/>
        <v>BOH15</v>
      </c>
      <c r="P862" s="44">
        <f>INDEX(Workings!$R$14:$R$853,MATCH(O862,Workings!$U$14:$U$853,0))</f>
        <v>0.60416666666666674</v>
      </c>
      <c r="Q862" s="34">
        <f t="shared" si="52"/>
        <v>0</v>
      </c>
      <c r="S862"/>
    </row>
    <row r="863" spans="1:19" ht="15" x14ac:dyDescent="0.25">
      <c r="A863" s="34" t="s">
        <v>4015</v>
      </c>
      <c r="B863" s="34">
        <f>SEARCH("PM",A863)</f>
        <v>17</v>
      </c>
      <c r="C863" s="34" t="e">
        <f>SEARCH("AM",A863)</f>
        <v>#VALUE!</v>
      </c>
      <c r="D863" s="34">
        <f>IFERROR(B863,C863)</f>
        <v>17</v>
      </c>
      <c r="E863" s="34" t="str">
        <f>IFERROR(MID(A863,D863-5,1)," ")</f>
        <v xml:space="preserve"> </v>
      </c>
      <c r="F863" s="34" t="str">
        <f>MID(A863,IF(E863="1",D863-5,D863-4),IF(E863="1",7,6))</f>
        <v>3:00PM</v>
      </c>
      <c r="G863" s="34" t="str">
        <f>TRIM(SUBSTITUTE(A863,TEXT(M863,"h:mmAM/PM"),""))</f>
        <v>9-Nov B-O-H</v>
      </c>
      <c r="H863" s="34" t="b">
        <f>OR(LEFT(G863,1)="Y",LEFT(G863,1)="B",LEFT(G863,1)="R")</f>
        <v>0</v>
      </c>
      <c r="I863" s="34" t="str">
        <f>IF(H863,LEFT(G863,FIND(" ",G863)-1),MID(G863,FIND(" ",G863)+1,9))</f>
        <v>B-O-H</v>
      </c>
      <c r="J863" s="34" t="str">
        <f>TRIM(SUBSTITUTE(G863,I863,""))</f>
        <v>9-Nov</v>
      </c>
      <c r="K863" s="34">
        <f>LEFT(J863,2-ISERROR(1*MID(J863,2,1)))*1</f>
        <v>9</v>
      </c>
      <c r="L863" s="34" t="str">
        <f>IF(LEN(I863)=3,I863,LEFT(I863,1)&amp;MID(I863,3,1)&amp;RIGHT(I863,1))</f>
        <v>BOH</v>
      </c>
      <c r="M863" s="42">
        <f>TIMEVALUE(SUBSTITUTE(SUBSTITUTE(F863,"P"," P"),"A"," A"))</f>
        <v>0.625</v>
      </c>
      <c r="N863" s="34">
        <f t="shared" si="50"/>
        <v>16</v>
      </c>
      <c r="O863" s="34" t="str">
        <f t="shared" si="51"/>
        <v>BOH16</v>
      </c>
      <c r="P863" s="44">
        <f>INDEX(Workings!$R$14:$R$853,MATCH(O863,Workings!$U$14:$U$853,0))</f>
        <v>0.62500000000000011</v>
      </c>
      <c r="Q863" s="34">
        <f t="shared" si="52"/>
        <v>0</v>
      </c>
      <c r="S863"/>
    </row>
    <row r="864" spans="1:19" ht="15" x14ac:dyDescent="0.25">
      <c r="A864" s="34" t="s">
        <v>3246</v>
      </c>
      <c r="B864" s="34">
        <f>SEARCH("PM",A864)</f>
        <v>11</v>
      </c>
      <c r="C864" s="34" t="e">
        <f>SEARCH("AM",A864)</f>
        <v>#VALUE!</v>
      </c>
      <c r="D864" s="34">
        <f>IFERROR(B864,C864)</f>
        <v>11</v>
      </c>
      <c r="E864" s="34" t="str">
        <f>IFERROR(MID(A864,D864-5,1)," ")</f>
        <v xml:space="preserve"> </v>
      </c>
      <c r="F864" s="34" t="str">
        <f>MID(A864,IF(E864="1",D864-5,D864-4),IF(E864="1",7,6))</f>
        <v>3:33PM</v>
      </c>
      <c r="G864" s="34" t="str">
        <f>TRIM(SUBSTITUTE(A864,TEXT(M864,"h:mmAM/PM"),""))</f>
        <v>9-Nov BOH</v>
      </c>
      <c r="H864" s="34" t="b">
        <f>OR(LEFT(G864,1)="Y",LEFT(G864,1)="B",LEFT(G864,1)="R")</f>
        <v>0</v>
      </c>
      <c r="I864" s="34" t="str">
        <f>IF(H864,LEFT(G864,FIND(" ",G864)-1),MID(G864,FIND(" ",G864)+1,9))</f>
        <v>BOH</v>
      </c>
      <c r="J864" s="34" t="str">
        <f>TRIM(SUBSTITUTE(G864,I864,""))</f>
        <v>9-Nov</v>
      </c>
      <c r="K864" s="34">
        <f>LEFT(J864,2-ISERROR(1*MID(J864,2,1)))*1</f>
        <v>9</v>
      </c>
      <c r="L864" s="34" t="str">
        <f>IF(LEN(I864)=3,I864,LEFT(I864,1)&amp;MID(I864,3,1)&amp;RIGHT(I864,1))</f>
        <v>BOH</v>
      </c>
      <c r="M864" s="42">
        <f>TIMEVALUE(SUBSTITUTE(SUBSTITUTE(F864,"P"," P"),"A"," A"))</f>
        <v>0.6479166666666667</v>
      </c>
      <c r="N864" s="34">
        <f t="shared" si="50"/>
        <v>17</v>
      </c>
      <c r="O864" s="34" t="str">
        <f t="shared" si="51"/>
        <v>BOH17</v>
      </c>
      <c r="P864" s="44">
        <f>INDEX(Workings!$R$14:$R$853,MATCH(O864,Workings!$U$14:$U$853,0))</f>
        <v>0.64583333333333348</v>
      </c>
      <c r="Q864" s="34">
        <f t="shared" si="52"/>
        <v>3</v>
      </c>
      <c r="S864"/>
    </row>
    <row r="865" spans="1:19" ht="15" x14ac:dyDescent="0.25">
      <c r="A865" s="34" t="s">
        <v>3975</v>
      </c>
      <c r="B865" s="34">
        <f>SEARCH("PM",A865)</f>
        <v>17</v>
      </c>
      <c r="C865" s="34" t="e">
        <f>SEARCH("AM",A865)</f>
        <v>#VALUE!</v>
      </c>
      <c r="D865" s="34">
        <f>IFERROR(B865,C865)</f>
        <v>17</v>
      </c>
      <c r="E865" s="34" t="str">
        <f>IFERROR(MID(A865,D865-5,1)," ")</f>
        <v xml:space="preserve"> </v>
      </c>
      <c r="F865" s="34" t="str">
        <f>MID(A865,IF(E865="1",D865-5,D865-4),IF(E865="1",7,6))</f>
        <v>4:03PM</v>
      </c>
      <c r="G865" s="34" t="str">
        <f>TRIM(SUBSTITUTE(A865,TEXT(M865,"h:mmAM/PM"),""))</f>
        <v>9/Nov B/O/H</v>
      </c>
      <c r="H865" s="34" t="b">
        <f>OR(LEFT(G865,1)="Y",LEFT(G865,1)="B",LEFT(G865,1)="R")</f>
        <v>0</v>
      </c>
      <c r="I865" s="34" t="str">
        <f>IF(H865,LEFT(G865,FIND(" ",G865)-1),MID(G865,FIND(" ",G865)+1,9))</f>
        <v>B/O/H</v>
      </c>
      <c r="J865" s="34" t="str">
        <f>TRIM(SUBSTITUTE(G865,I865,""))</f>
        <v>9/Nov</v>
      </c>
      <c r="K865" s="34">
        <f>LEFT(J865,2-ISERROR(1*MID(J865,2,1)))*1</f>
        <v>9</v>
      </c>
      <c r="L865" s="34" t="str">
        <f>IF(LEN(I865)=3,I865,LEFT(I865,1)&amp;MID(I865,3,1)&amp;RIGHT(I865,1))</f>
        <v>BOH</v>
      </c>
      <c r="M865" s="42">
        <f>TIMEVALUE(SUBSTITUTE(SUBSTITUTE(F865,"P"," P"),"A"," A"))</f>
        <v>0.66875000000000007</v>
      </c>
      <c r="N865" s="34">
        <f t="shared" si="50"/>
        <v>18</v>
      </c>
      <c r="O865" s="34" t="str">
        <f t="shared" si="51"/>
        <v>BOH18</v>
      </c>
      <c r="P865" s="44">
        <f>INDEX(Workings!$R$14:$R$853,MATCH(O865,Workings!$U$14:$U$853,0))</f>
        <v>0.66666666666666685</v>
      </c>
      <c r="Q865" s="34">
        <f t="shared" si="52"/>
        <v>3</v>
      </c>
      <c r="S865"/>
    </row>
    <row r="866" spans="1:19" ht="15" x14ac:dyDescent="0.25">
      <c r="A866" s="34" t="s">
        <v>679</v>
      </c>
      <c r="B866" s="34">
        <f>SEARCH("PM",A866)</f>
        <v>5</v>
      </c>
      <c r="C866" s="34" t="e">
        <f>SEARCH("AM",A866)</f>
        <v>#VALUE!</v>
      </c>
      <c r="D866" s="34">
        <f>IFERROR(B866,C866)</f>
        <v>5</v>
      </c>
      <c r="E866" s="34" t="str">
        <f>IFERROR(MID(A866,D866-5,1)," ")</f>
        <v xml:space="preserve"> </v>
      </c>
      <c r="F866" s="34" t="str">
        <f>MID(A866,IF(E866="1",D866-5,D866-4),IF(E866="1",7,6))</f>
        <v>4:28PM</v>
      </c>
      <c r="G866" s="34" t="str">
        <f>TRIM(SUBSTITUTE(A866,TEXT(M866,"h:mmAM/PM"),""))</f>
        <v>B-O-H 9/Nov</v>
      </c>
      <c r="H866" s="34" t="b">
        <f>OR(LEFT(G866,1)="Y",LEFT(G866,1)="B",LEFT(G866,1)="R")</f>
        <v>1</v>
      </c>
      <c r="I866" s="34" t="str">
        <f>IF(H866,LEFT(G866,FIND(" ",G866)-1),MID(G866,FIND(" ",G866)+1,9))</f>
        <v>B-O-H</v>
      </c>
      <c r="J866" s="34" t="str">
        <f>TRIM(SUBSTITUTE(G866,I866,""))</f>
        <v>9/Nov</v>
      </c>
      <c r="K866" s="34">
        <f>LEFT(J866,2-ISERROR(1*MID(J866,2,1)))*1</f>
        <v>9</v>
      </c>
      <c r="L866" s="34" t="str">
        <f>IF(LEN(I866)=3,I866,LEFT(I866,1)&amp;MID(I866,3,1)&amp;RIGHT(I866,1))</f>
        <v>BOH</v>
      </c>
      <c r="M866" s="42">
        <f>TIMEVALUE(SUBSTITUTE(SUBSTITUTE(F866,"P"," P"),"A"," A"))</f>
        <v>0.68611111111111101</v>
      </c>
      <c r="N866" s="34">
        <f t="shared" si="50"/>
        <v>19</v>
      </c>
      <c r="O866" s="34" t="str">
        <f t="shared" si="51"/>
        <v>BOH19</v>
      </c>
      <c r="P866" s="44">
        <f>INDEX(Workings!$R$14:$R$853,MATCH(O866,Workings!$U$14:$U$853,0))</f>
        <v>0.68750000000000022</v>
      </c>
      <c r="Q866" s="34">
        <f t="shared" si="52"/>
        <v>-2</v>
      </c>
      <c r="S866"/>
    </row>
    <row r="867" spans="1:19" ht="15" x14ac:dyDescent="0.25">
      <c r="A867" s="34" t="s">
        <v>3828</v>
      </c>
      <c r="B867" s="34">
        <f>SEARCH("PM",A867)</f>
        <v>17</v>
      </c>
      <c r="C867" s="34" t="e">
        <f>SEARCH("AM",A867)</f>
        <v>#VALUE!</v>
      </c>
      <c r="D867" s="34">
        <f>IFERROR(B867,C867)</f>
        <v>17</v>
      </c>
      <c r="E867" s="34" t="str">
        <f>IFERROR(MID(A867,D867-5,1)," ")</f>
        <v xml:space="preserve"> </v>
      </c>
      <c r="F867" s="34" t="str">
        <f>MID(A867,IF(E867="1",D867-5,D867-4),IF(E867="1",7,6))</f>
        <v>4:58PM</v>
      </c>
      <c r="G867" s="34" t="str">
        <f>TRIM(SUBSTITUTE(A867,TEXT(M867,"h:mmAM/PM"),""))</f>
        <v>9-Nov B-O-H</v>
      </c>
      <c r="H867" s="34" t="b">
        <f>OR(LEFT(G867,1)="Y",LEFT(G867,1)="B",LEFT(G867,1)="R")</f>
        <v>0</v>
      </c>
      <c r="I867" s="34" t="str">
        <f>IF(H867,LEFT(G867,FIND(" ",G867)-1),MID(G867,FIND(" ",G867)+1,9))</f>
        <v>B-O-H</v>
      </c>
      <c r="J867" s="34" t="str">
        <f>TRIM(SUBSTITUTE(G867,I867,""))</f>
        <v>9-Nov</v>
      </c>
      <c r="K867" s="34">
        <f>LEFT(J867,2-ISERROR(1*MID(J867,2,1)))*1</f>
        <v>9</v>
      </c>
      <c r="L867" s="34" t="str">
        <f>IF(LEN(I867)=3,I867,LEFT(I867,1)&amp;MID(I867,3,1)&amp;RIGHT(I867,1))</f>
        <v>BOH</v>
      </c>
      <c r="M867" s="42">
        <f>TIMEVALUE(SUBSTITUTE(SUBSTITUTE(F867,"P"," P"),"A"," A"))</f>
        <v>0.70694444444444438</v>
      </c>
      <c r="N867" s="34">
        <f t="shared" si="50"/>
        <v>20</v>
      </c>
      <c r="O867" s="34" t="str">
        <f t="shared" si="51"/>
        <v>BOH20</v>
      </c>
      <c r="P867" s="44">
        <f>INDEX(Workings!$R$14:$R$853,MATCH(O867,Workings!$U$14:$U$853,0))</f>
        <v>0.70833333333333359</v>
      </c>
      <c r="Q867" s="34">
        <f t="shared" si="52"/>
        <v>-2</v>
      </c>
      <c r="S867"/>
    </row>
    <row r="868" spans="1:19" ht="15" x14ac:dyDescent="0.25">
      <c r="A868" s="34" t="s">
        <v>356</v>
      </c>
      <c r="B868" s="34">
        <f>SEARCH("PM",A868)</f>
        <v>5</v>
      </c>
      <c r="C868" s="34" t="e">
        <f>SEARCH("AM",A868)</f>
        <v>#VALUE!</v>
      </c>
      <c r="D868" s="34">
        <f>IFERROR(B868,C868)</f>
        <v>5</v>
      </c>
      <c r="E868" s="34" t="str">
        <f>IFERROR(MID(A868,D868-5,1)," ")</f>
        <v xml:space="preserve"> </v>
      </c>
      <c r="F868" s="34" t="str">
        <f>MID(A868,IF(E868="1",D868-5,D868-4),IF(E868="1",7,6))</f>
        <v>5:17PM</v>
      </c>
      <c r="G868" s="34" t="str">
        <f>TRIM(SUBSTITUTE(A868,TEXT(M868,"h:mmAM/PM"),""))</f>
        <v>9-Nov B:O:H</v>
      </c>
      <c r="H868" s="34" t="b">
        <f>OR(LEFT(G868,1)="Y",LEFT(G868,1)="B",LEFT(G868,1)="R")</f>
        <v>0</v>
      </c>
      <c r="I868" s="34" t="str">
        <f>IF(H868,LEFT(G868,FIND(" ",G868)-1),MID(G868,FIND(" ",G868)+1,9))</f>
        <v>B:O:H</v>
      </c>
      <c r="J868" s="34" t="str">
        <f>TRIM(SUBSTITUTE(G868,I868,""))</f>
        <v>9-Nov</v>
      </c>
      <c r="K868" s="34">
        <f>LEFT(J868,2-ISERROR(1*MID(J868,2,1)))*1</f>
        <v>9</v>
      </c>
      <c r="L868" s="34" t="str">
        <f>IF(LEN(I868)=3,I868,LEFT(I868,1)&amp;MID(I868,3,1)&amp;RIGHT(I868,1))</f>
        <v>BOH</v>
      </c>
      <c r="M868" s="42">
        <f>TIMEVALUE(SUBSTITUTE(SUBSTITUTE(F868,"P"," P"),"A"," A"))</f>
        <v>0.72013888888888899</v>
      </c>
      <c r="N868" s="34">
        <f t="shared" si="50"/>
        <v>21</v>
      </c>
      <c r="O868" s="34" t="str">
        <f t="shared" si="51"/>
        <v>BOH21</v>
      </c>
      <c r="P868" s="44">
        <f>INDEX(Workings!$R$14:$R$853,MATCH(O868,Workings!$U$14:$U$853,0))</f>
        <v>0.72222222222222243</v>
      </c>
      <c r="Q868" s="34">
        <f t="shared" si="52"/>
        <v>-3</v>
      </c>
      <c r="S868"/>
    </row>
    <row r="869" spans="1:19" ht="15" x14ac:dyDescent="0.25">
      <c r="A869" s="34" t="s">
        <v>744</v>
      </c>
      <c r="B869" s="34">
        <f>SEARCH("PM",A869)</f>
        <v>5</v>
      </c>
      <c r="C869" s="34" t="e">
        <f>SEARCH("AM",A869)</f>
        <v>#VALUE!</v>
      </c>
      <c r="D869" s="34">
        <f>IFERROR(B869,C869)</f>
        <v>5</v>
      </c>
      <c r="E869" s="34" t="str">
        <f>IFERROR(MID(A869,D869-5,1)," ")</f>
        <v xml:space="preserve"> </v>
      </c>
      <c r="F869" s="34" t="str">
        <f>MID(A869,IF(E869="1",D869-5,D869-4),IF(E869="1",7,6))</f>
        <v>5:40PM</v>
      </c>
      <c r="G869" s="34" t="str">
        <f>TRIM(SUBSTITUTE(A869,TEXT(M869,"h:mmAM/PM"),""))</f>
        <v>B:O:H 9/Nov</v>
      </c>
      <c r="H869" s="34" t="b">
        <f>OR(LEFT(G869,1)="Y",LEFT(G869,1)="B",LEFT(G869,1)="R")</f>
        <v>1</v>
      </c>
      <c r="I869" s="34" t="str">
        <f>IF(H869,LEFT(G869,FIND(" ",G869)-1),MID(G869,FIND(" ",G869)+1,9))</f>
        <v>B:O:H</v>
      </c>
      <c r="J869" s="34" t="str">
        <f>TRIM(SUBSTITUTE(G869,I869,""))</f>
        <v>9/Nov</v>
      </c>
      <c r="K869" s="34">
        <f>LEFT(J869,2-ISERROR(1*MID(J869,2,1)))*1</f>
        <v>9</v>
      </c>
      <c r="L869" s="34" t="str">
        <f>IF(LEN(I869)=3,I869,LEFT(I869,1)&amp;MID(I869,3,1)&amp;RIGHT(I869,1))</f>
        <v>BOH</v>
      </c>
      <c r="M869" s="42">
        <f>TIMEVALUE(SUBSTITUTE(SUBSTITUTE(F869,"P"," P"),"A"," A"))</f>
        <v>0.73611111111111116</v>
      </c>
      <c r="N869" s="34">
        <f t="shared" si="50"/>
        <v>22</v>
      </c>
      <c r="O869" s="34" t="str">
        <f t="shared" si="51"/>
        <v>BOH22</v>
      </c>
      <c r="P869" s="44">
        <f>INDEX(Workings!$R$14:$R$853,MATCH(O869,Workings!$U$14:$U$853,0))</f>
        <v>0.73611111111111127</v>
      </c>
      <c r="Q869" s="34">
        <f t="shared" si="52"/>
        <v>0</v>
      </c>
      <c r="S869"/>
    </row>
    <row r="870" spans="1:19" ht="15" x14ac:dyDescent="0.25">
      <c r="A870" s="34" t="s">
        <v>3102</v>
      </c>
      <c r="B870" s="34">
        <f>SEARCH("PM",A870)</f>
        <v>11</v>
      </c>
      <c r="C870" s="34" t="e">
        <f>SEARCH("AM",A870)</f>
        <v>#VALUE!</v>
      </c>
      <c r="D870" s="34">
        <f>IFERROR(B870,C870)</f>
        <v>11</v>
      </c>
      <c r="E870" s="34" t="str">
        <f>IFERROR(MID(A870,D870-5,1)," ")</f>
        <v xml:space="preserve"> </v>
      </c>
      <c r="F870" s="34" t="str">
        <f>MID(A870,IF(E870="1",D870-5,D870-4),IF(E870="1",7,6))</f>
        <v>6:03PM</v>
      </c>
      <c r="G870" s="34" t="str">
        <f>TRIM(SUBSTITUTE(A870,TEXT(M870,"h:mmAM/PM"),""))</f>
        <v>B:O:H 9-Nov</v>
      </c>
      <c r="H870" s="34" t="b">
        <f>OR(LEFT(G870,1)="Y",LEFT(G870,1)="B",LEFT(G870,1)="R")</f>
        <v>1</v>
      </c>
      <c r="I870" s="34" t="str">
        <f>IF(H870,LEFT(G870,FIND(" ",G870)-1),MID(G870,FIND(" ",G870)+1,9))</f>
        <v>B:O:H</v>
      </c>
      <c r="J870" s="34" t="str">
        <f>TRIM(SUBSTITUTE(G870,I870,""))</f>
        <v>9-Nov</v>
      </c>
      <c r="K870" s="34">
        <f>LEFT(J870,2-ISERROR(1*MID(J870,2,1)))*1</f>
        <v>9</v>
      </c>
      <c r="L870" s="34" t="str">
        <f>IF(LEN(I870)=3,I870,LEFT(I870,1)&amp;MID(I870,3,1)&amp;RIGHT(I870,1))</f>
        <v>BOH</v>
      </c>
      <c r="M870" s="42">
        <f>TIMEVALUE(SUBSTITUTE(SUBSTITUTE(F870,"P"," P"),"A"," A"))</f>
        <v>0.75208333333333333</v>
      </c>
      <c r="N870" s="34">
        <f t="shared" si="50"/>
        <v>23</v>
      </c>
      <c r="O870" s="34" t="str">
        <f t="shared" si="51"/>
        <v>BOH23</v>
      </c>
      <c r="P870" s="44">
        <f>INDEX(Workings!$R$14:$R$853,MATCH(O870,Workings!$U$14:$U$853,0))</f>
        <v>0.75000000000000011</v>
      </c>
      <c r="Q870" s="34">
        <f t="shared" si="52"/>
        <v>3</v>
      </c>
      <c r="S870"/>
    </row>
    <row r="871" spans="1:19" ht="15" x14ac:dyDescent="0.25">
      <c r="A871" s="34" t="s">
        <v>3387</v>
      </c>
      <c r="B871" s="34">
        <f>SEARCH("PM",A871)</f>
        <v>5</v>
      </c>
      <c r="C871" s="34" t="e">
        <f>SEARCH("AM",A871)</f>
        <v>#VALUE!</v>
      </c>
      <c r="D871" s="34">
        <f>IFERROR(B871,C871)</f>
        <v>5</v>
      </c>
      <c r="E871" s="34" t="str">
        <f>IFERROR(MID(A871,D871-5,1)," ")</f>
        <v xml:space="preserve"> </v>
      </c>
      <c r="F871" s="34" t="str">
        <f>MID(A871,IF(E871="1",D871-5,D871-4),IF(E871="1",7,6))</f>
        <v>6:18PM</v>
      </c>
      <c r="G871" s="34" t="str">
        <f>TRIM(SUBSTITUTE(A871,TEXT(M871,"h:mmAM/PM"),""))</f>
        <v>B/O/H 9/Nov</v>
      </c>
      <c r="H871" s="34" t="b">
        <f>OR(LEFT(G871,1)="Y",LEFT(G871,1)="B",LEFT(G871,1)="R")</f>
        <v>1</v>
      </c>
      <c r="I871" s="34" t="str">
        <f>IF(H871,LEFT(G871,FIND(" ",G871)-1),MID(G871,FIND(" ",G871)+1,9))</f>
        <v>B/O/H</v>
      </c>
      <c r="J871" s="34" t="str">
        <f>TRIM(SUBSTITUTE(G871,I871,""))</f>
        <v>9/Nov</v>
      </c>
      <c r="K871" s="34">
        <f>LEFT(J871,2-ISERROR(1*MID(J871,2,1)))*1</f>
        <v>9</v>
      </c>
      <c r="L871" s="34" t="str">
        <f>IF(LEN(I871)=3,I871,LEFT(I871,1)&amp;MID(I871,3,1)&amp;RIGHT(I871,1))</f>
        <v>BOH</v>
      </c>
      <c r="M871" s="42">
        <f>TIMEVALUE(SUBSTITUTE(SUBSTITUTE(F871,"P"," P"),"A"," A"))</f>
        <v>0.76250000000000007</v>
      </c>
      <c r="N871" s="34">
        <f t="shared" si="50"/>
        <v>24</v>
      </c>
      <c r="O871" s="34" t="str">
        <f t="shared" si="51"/>
        <v>BOH24</v>
      </c>
      <c r="P871" s="44">
        <f>INDEX(Workings!$R$14:$R$853,MATCH(O871,Workings!$U$14:$U$853,0))</f>
        <v>0.76388888888888895</v>
      </c>
      <c r="Q871" s="34">
        <f t="shared" si="52"/>
        <v>-2</v>
      </c>
      <c r="S871"/>
    </row>
    <row r="872" spans="1:19" ht="15" x14ac:dyDescent="0.25">
      <c r="A872" s="34" t="s">
        <v>3233</v>
      </c>
      <c r="B872" s="34">
        <f>SEARCH("PM",A872)</f>
        <v>11</v>
      </c>
      <c r="C872" s="34" t="e">
        <f>SEARCH("AM",A872)</f>
        <v>#VALUE!</v>
      </c>
      <c r="D872" s="34">
        <f>IFERROR(B872,C872)</f>
        <v>11</v>
      </c>
      <c r="E872" s="34" t="str">
        <f>IFERROR(MID(A872,D872-5,1)," ")</f>
        <v xml:space="preserve"> </v>
      </c>
      <c r="F872" s="34" t="str">
        <f>MID(A872,IF(E872="1",D872-5,D872-4),IF(E872="1",7,6))</f>
        <v>6:41PM</v>
      </c>
      <c r="G872" s="34" t="str">
        <f>TRIM(SUBSTITUTE(A872,TEXT(M872,"h:mmAM/PM"),""))</f>
        <v>9/Nov B/O/H</v>
      </c>
      <c r="H872" s="34" t="b">
        <f>OR(LEFT(G872,1)="Y",LEFT(G872,1)="B",LEFT(G872,1)="R")</f>
        <v>0</v>
      </c>
      <c r="I872" s="34" t="str">
        <f>IF(H872,LEFT(G872,FIND(" ",G872)-1),MID(G872,FIND(" ",G872)+1,9))</f>
        <v>B/O/H</v>
      </c>
      <c r="J872" s="34" t="str">
        <f>TRIM(SUBSTITUTE(G872,I872,""))</f>
        <v>9/Nov</v>
      </c>
      <c r="K872" s="34">
        <f>LEFT(J872,2-ISERROR(1*MID(J872,2,1)))*1</f>
        <v>9</v>
      </c>
      <c r="L872" s="34" t="str">
        <f>IF(LEN(I872)=3,I872,LEFT(I872,1)&amp;MID(I872,3,1)&amp;RIGHT(I872,1))</f>
        <v>BOH</v>
      </c>
      <c r="M872" s="42">
        <f>TIMEVALUE(SUBSTITUTE(SUBSTITUTE(F872,"P"," P"),"A"," A"))</f>
        <v>0.77847222222222223</v>
      </c>
      <c r="N872" s="34">
        <f t="shared" si="50"/>
        <v>25</v>
      </c>
      <c r="O872" s="34" t="str">
        <f t="shared" si="51"/>
        <v>BOH25</v>
      </c>
      <c r="P872" s="44">
        <f>INDEX(Workings!$R$14:$R$853,MATCH(O872,Workings!$U$14:$U$853,0))</f>
        <v>0.77777777777777779</v>
      </c>
      <c r="Q872" s="34">
        <f t="shared" si="52"/>
        <v>1</v>
      </c>
      <c r="S872"/>
    </row>
    <row r="873" spans="1:19" ht="15" x14ac:dyDescent="0.25">
      <c r="A873" s="34" t="s">
        <v>542</v>
      </c>
      <c r="B873" s="34">
        <f>SEARCH("PM",A873)</f>
        <v>5</v>
      </c>
      <c r="C873" s="34" t="e">
        <f>SEARCH("AM",A873)</f>
        <v>#VALUE!</v>
      </c>
      <c r="D873" s="34">
        <f>IFERROR(B873,C873)</f>
        <v>5</v>
      </c>
      <c r="E873" s="34" t="str">
        <f>IFERROR(MID(A873,D873-5,1)," ")</f>
        <v xml:space="preserve"> </v>
      </c>
      <c r="F873" s="34" t="str">
        <f>MID(A873,IF(E873="1",D873-5,D873-4),IF(E873="1",7,6))</f>
        <v>6:59PM</v>
      </c>
      <c r="G873" s="34" t="str">
        <f>TRIM(SUBSTITUTE(A873,TEXT(M873,"h:mmAM/PM"),""))</f>
        <v>B/O/H 9/Nov</v>
      </c>
      <c r="H873" s="34" t="b">
        <f>OR(LEFT(G873,1)="Y",LEFT(G873,1)="B",LEFT(G873,1)="R")</f>
        <v>1</v>
      </c>
      <c r="I873" s="34" t="str">
        <f>IF(H873,LEFT(G873,FIND(" ",G873)-1),MID(G873,FIND(" ",G873)+1,9))</f>
        <v>B/O/H</v>
      </c>
      <c r="J873" s="34" t="str">
        <f>TRIM(SUBSTITUTE(G873,I873,""))</f>
        <v>9/Nov</v>
      </c>
      <c r="K873" s="34">
        <f>LEFT(J873,2-ISERROR(1*MID(J873,2,1)))*1</f>
        <v>9</v>
      </c>
      <c r="L873" s="34" t="str">
        <f>IF(LEN(I873)=3,I873,LEFT(I873,1)&amp;MID(I873,3,1)&amp;RIGHT(I873,1))</f>
        <v>BOH</v>
      </c>
      <c r="M873" s="42">
        <f>TIMEVALUE(SUBSTITUTE(SUBSTITUTE(F873,"P"," P"),"A"," A"))</f>
        <v>0.7909722222222223</v>
      </c>
      <c r="N873" s="34">
        <f t="shared" si="50"/>
        <v>26</v>
      </c>
      <c r="O873" s="34" t="str">
        <f t="shared" si="51"/>
        <v>BOH26</v>
      </c>
      <c r="P873" s="44">
        <f>INDEX(Workings!$R$14:$R$853,MATCH(O873,Workings!$U$14:$U$853,0))</f>
        <v>0.79166666666666663</v>
      </c>
      <c r="Q873" s="34">
        <f t="shared" si="52"/>
        <v>-1</v>
      </c>
      <c r="S873"/>
    </row>
    <row r="874" spans="1:19" ht="15" x14ac:dyDescent="0.25">
      <c r="A874" s="34" t="s">
        <v>3469</v>
      </c>
      <c r="B874" s="34">
        <f>SEARCH("PM",A874)</f>
        <v>11</v>
      </c>
      <c r="C874" s="34" t="e">
        <f>SEARCH("AM",A874)</f>
        <v>#VALUE!</v>
      </c>
      <c r="D874" s="34">
        <f>IFERROR(B874,C874)</f>
        <v>11</v>
      </c>
      <c r="E874" s="34" t="str">
        <f>IFERROR(MID(A874,D874-5,1)," ")</f>
        <v xml:space="preserve"> </v>
      </c>
      <c r="F874" s="34" t="str">
        <f>MID(A874,IF(E874="1",D874-5,D874-4),IF(E874="1",7,6))</f>
        <v>8:03PM</v>
      </c>
      <c r="G874" s="34" t="str">
        <f>TRIM(SUBSTITUTE(A874,TEXT(M874,"h:mmAM/PM"),""))</f>
        <v>9/Nov B/O/H</v>
      </c>
      <c r="H874" s="34" t="b">
        <f>OR(LEFT(G874,1)="Y",LEFT(G874,1)="B",LEFT(G874,1)="R")</f>
        <v>0</v>
      </c>
      <c r="I874" s="34" t="str">
        <f>IF(H874,LEFT(G874,FIND(" ",G874)-1),MID(G874,FIND(" ",G874)+1,9))</f>
        <v>B/O/H</v>
      </c>
      <c r="J874" s="34" t="str">
        <f>TRIM(SUBSTITUTE(G874,I874,""))</f>
        <v>9/Nov</v>
      </c>
      <c r="K874" s="34">
        <f>LEFT(J874,2-ISERROR(1*MID(J874,2,1)))*1</f>
        <v>9</v>
      </c>
      <c r="L874" s="34" t="str">
        <f>IF(LEN(I874)=3,I874,LEFT(I874,1)&amp;MID(I874,3,1)&amp;RIGHT(I874,1))</f>
        <v>BOH</v>
      </c>
      <c r="M874" s="42">
        <f>TIMEVALUE(SUBSTITUTE(SUBSTITUTE(F874,"P"," P"),"A"," A"))</f>
        <v>0.8354166666666667</v>
      </c>
      <c r="N874" s="34">
        <f t="shared" si="50"/>
        <v>27</v>
      </c>
      <c r="O874" s="34" t="str">
        <f t="shared" si="51"/>
        <v>BOH27</v>
      </c>
      <c r="P874" s="44">
        <f>INDEX(Workings!$R$14:$R$853,MATCH(O874,Workings!$U$14:$U$853,0))</f>
        <v>0.83333333333333326</v>
      </c>
      <c r="Q874" s="34">
        <f t="shared" si="52"/>
        <v>3</v>
      </c>
      <c r="S874"/>
    </row>
    <row r="875" spans="1:19" ht="15" x14ac:dyDescent="0.25">
      <c r="A875" s="34" t="s">
        <v>2959</v>
      </c>
      <c r="B875" s="34">
        <f>SEARCH("PM",A875)</f>
        <v>11</v>
      </c>
      <c r="C875" s="34" t="e">
        <f>SEARCH("AM",A875)</f>
        <v>#VALUE!</v>
      </c>
      <c r="D875" s="34">
        <f>IFERROR(B875,C875)</f>
        <v>11</v>
      </c>
      <c r="E875" s="34" t="str">
        <f>IFERROR(MID(A875,D875-5,1)," ")</f>
        <v xml:space="preserve"> </v>
      </c>
      <c r="F875" s="34" t="str">
        <f>MID(A875,IF(E875="1",D875-5,D875-4),IF(E875="1",7,6))</f>
        <v>8:57PM</v>
      </c>
      <c r="G875" s="34" t="str">
        <f>TRIM(SUBSTITUTE(A875,TEXT(M875,"h:mmAM/PM"),""))</f>
        <v>B-O-H 9-Nov</v>
      </c>
      <c r="H875" s="34" t="b">
        <f>OR(LEFT(G875,1)="Y",LEFT(G875,1)="B",LEFT(G875,1)="R")</f>
        <v>1</v>
      </c>
      <c r="I875" s="34" t="str">
        <f>IF(H875,LEFT(G875,FIND(" ",G875)-1),MID(G875,FIND(" ",G875)+1,9))</f>
        <v>B-O-H</v>
      </c>
      <c r="J875" s="34" t="str">
        <f>TRIM(SUBSTITUTE(G875,I875,""))</f>
        <v>9-Nov</v>
      </c>
      <c r="K875" s="34">
        <f>LEFT(J875,2-ISERROR(1*MID(J875,2,1)))*1</f>
        <v>9</v>
      </c>
      <c r="L875" s="34" t="str">
        <f>IF(LEN(I875)=3,I875,LEFT(I875,1)&amp;MID(I875,3,1)&amp;RIGHT(I875,1))</f>
        <v>BOH</v>
      </c>
      <c r="M875" s="42">
        <f>TIMEVALUE(SUBSTITUTE(SUBSTITUTE(F875,"P"," P"),"A"," A"))</f>
        <v>0.87291666666666667</v>
      </c>
      <c r="N875" s="34">
        <f t="shared" si="50"/>
        <v>28</v>
      </c>
      <c r="O875" s="34" t="str">
        <f t="shared" si="51"/>
        <v>BOH28</v>
      </c>
      <c r="P875" s="44">
        <f>INDEX(Workings!$R$14:$R$853,MATCH(O875,Workings!$U$14:$U$853,0))</f>
        <v>0.87499999999999989</v>
      </c>
      <c r="Q875" s="34">
        <f t="shared" si="52"/>
        <v>-3</v>
      </c>
      <c r="S875"/>
    </row>
    <row r="876" spans="1:19" ht="15" x14ac:dyDescent="0.25">
      <c r="A876" s="34" t="s">
        <v>3697</v>
      </c>
      <c r="B876" s="34">
        <f>SEARCH("PM",A876)</f>
        <v>9</v>
      </c>
      <c r="C876" s="34" t="e">
        <f>SEARCH("AM",A876)</f>
        <v>#VALUE!</v>
      </c>
      <c r="D876" s="34">
        <f>IFERROR(B876,C876)</f>
        <v>9</v>
      </c>
      <c r="E876" s="34" t="str">
        <f>IFERROR(MID(A876,D876-5,1)," ")</f>
        <v xml:space="preserve"> </v>
      </c>
      <c r="F876" s="34" t="str">
        <f>MID(A876,IF(E876="1",D876-5,D876-4),IF(E876="1",7,6))</f>
        <v>9:59PM</v>
      </c>
      <c r="G876" s="34" t="str">
        <f>TRIM(SUBSTITUTE(A876,TEXT(M876,"h:mmAM/PM"),""))</f>
        <v>BOH 9/Nov</v>
      </c>
      <c r="H876" s="34" t="b">
        <f>OR(LEFT(G876,1)="Y",LEFT(G876,1)="B",LEFT(G876,1)="R")</f>
        <v>1</v>
      </c>
      <c r="I876" s="34" t="str">
        <f>IF(H876,LEFT(G876,FIND(" ",G876)-1),MID(G876,FIND(" ",G876)+1,9))</f>
        <v>BOH</v>
      </c>
      <c r="J876" s="34" t="str">
        <f>TRIM(SUBSTITUTE(G876,I876,""))</f>
        <v>9/Nov</v>
      </c>
      <c r="K876" s="34">
        <f>LEFT(J876,2-ISERROR(1*MID(J876,2,1)))*1</f>
        <v>9</v>
      </c>
      <c r="L876" s="34" t="str">
        <f>IF(LEN(I876)=3,I876,LEFT(I876,1)&amp;MID(I876,3,1)&amp;RIGHT(I876,1))</f>
        <v>BOH</v>
      </c>
      <c r="M876" s="42">
        <f>TIMEVALUE(SUBSTITUTE(SUBSTITUTE(F876,"P"," P"),"A"," A"))</f>
        <v>0.9159722222222223</v>
      </c>
      <c r="N876" s="34">
        <f t="shared" si="50"/>
        <v>29</v>
      </c>
      <c r="O876" s="34" t="str">
        <f t="shared" si="51"/>
        <v>BOH29</v>
      </c>
      <c r="P876" s="44">
        <f>INDEX(Workings!$R$14:$R$853,MATCH(O876,Workings!$U$14:$U$853,0))</f>
        <v>0.91666666666666652</v>
      </c>
      <c r="Q876" s="34">
        <f t="shared" si="52"/>
        <v>-1</v>
      </c>
      <c r="S876"/>
    </row>
    <row r="877" spans="1:19" ht="15" x14ac:dyDescent="0.25">
      <c r="A877" s="34" t="s">
        <v>564</v>
      </c>
      <c r="B877" s="34">
        <f>SEARCH("PM",A877)</f>
        <v>6</v>
      </c>
      <c r="C877" s="34" t="e">
        <f>SEARCH("AM",A877)</f>
        <v>#VALUE!</v>
      </c>
      <c r="D877" s="34">
        <f>IFERROR(B877,C877)</f>
        <v>6</v>
      </c>
      <c r="E877" s="34" t="str">
        <f>IFERROR(MID(A877,D877-5,1)," ")</f>
        <v>1</v>
      </c>
      <c r="F877" s="34" t="str">
        <f>MID(A877,IF(E877="1",D877-5,D877-4),IF(E877="1",7,6))</f>
        <v>11:01PM</v>
      </c>
      <c r="G877" s="34" t="str">
        <f>TRIM(SUBSTITUTE(A877,TEXT(M877,"h:mmAM/PM"),""))</f>
        <v>BOH 9-Nov</v>
      </c>
      <c r="H877" s="34" t="b">
        <f>OR(LEFT(G877,1)="Y",LEFT(G877,1)="B",LEFT(G877,1)="R")</f>
        <v>1</v>
      </c>
      <c r="I877" s="34" t="str">
        <f>IF(H877,LEFT(G877,FIND(" ",G877)-1),MID(G877,FIND(" ",G877)+1,9))</f>
        <v>BOH</v>
      </c>
      <c r="J877" s="34" t="str">
        <f>TRIM(SUBSTITUTE(G877,I877,""))</f>
        <v>9-Nov</v>
      </c>
      <c r="K877" s="34">
        <f>LEFT(J877,2-ISERROR(1*MID(J877,2,1)))*1</f>
        <v>9</v>
      </c>
      <c r="L877" s="34" t="str">
        <f>IF(LEN(I877)=3,I877,LEFT(I877,1)&amp;MID(I877,3,1)&amp;RIGHT(I877,1))</f>
        <v>BOH</v>
      </c>
      <c r="M877" s="42">
        <f>TIMEVALUE(SUBSTITUTE(SUBSTITUTE(F877,"P"," P"),"A"," A"))</f>
        <v>0.9590277777777777</v>
      </c>
      <c r="N877" s="34">
        <f t="shared" si="50"/>
        <v>30</v>
      </c>
      <c r="O877" s="34" t="str">
        <f t="shared" si="51"/>
        <v>BOH30</v>
      </c>
      <c r="P877" s="44">
        <f>INDEX(Workings!$R$14:$R$853,MATCH(O877,Workings!$U$14:$U$853,0))</f>
        <v>0.95833333333333315</v>
      </c>
      <c r="Q877" s="34">
        <f t="shared" si="52"/>
        <v>1</v>
      </c>
      <c r="S877"/>
    </row>
    <row r="878" spans="1:19" ht="15" x14ac:dyDescent="0.25">
      <c r="A878" s="34" t="s">
        <v>1259</v>
      </c>
      <c r="B878" s="34" t="e">
        <f>SEARCH("PM",A878)</f>
        <v>#VALUE!</v>
      </c>
      <c r="C878" s="34">
        <f>SEARCH("AM",A878)</f>
        <v>18</v>
      </c>
      <c r="D878" s="34">
        <f>IFERROR(B878,C878)</f>
        <v>18</v>
      </c>
      <c r="E878" s="34" t="str">
        <f>IFERROR(MID(A878,D878-5,1)," ")</f>
        <v xml:space="preserve"> </v>
      </c>
      <c r="F878" s="34" t="str">
        <f>MID(A878,IF(E878="1",D878-5,D878-4),IF(E878="1",7,6))</f>
        <v>7:04AM</v>
      </c>
      <c r="G878" s="34" t="str">
        <f>TRIM(SUBSTITUTE(A878,TEXT(M878,"h:mmAM/PM"),""))</f>
        <v>B/O/H 10/Nov</v>
      </c>
      <c r="H878" s="34" t="b">
        <f>OR(LEFT(G878,1)="Y",LEFT(G878,1)="B",LEFT(G878,1)="R")</f>
        <v>1</v>
      </c>
      <c r="I878" s="34" t="str">
        <f>IF(H878,LEFT(G878,FIND(" ",G878)-1),MID(G878,FIND(" ",G878)+1,9))</f>
        <v>B/O/H</v>
      </c>
      <c r="J878" s="34" t="str">
        <f>TRIM(SUBSTITUTE(G878,I878,""))</f>
        <v>10/Nov</v>
      </c>
      <c r="K878" s="34">
        <f>LEFT(J878,2-ISERROR(1*MID(J878,2,1)))*1</f>
        <v>10</v>
      </c>
      <c r="L878" s="34" t="str">
        <f>IF(LEN(I878)=3,I878,LEFT(I878,1)&amp;MID(I878,3,1)&amp;RIGHT(I878,1))</f>
        <v>BOH</v>
      </c>
      <c r="M878" s="42">
        <f>TIMEVALUE(SUBSTITUTE(SUBSTITUTE(F878,"P"," P"),"A"," A"))</f>
        <v>0.29444444444444445</v>
      </c>
      <c r="N878" s="34">
        <f t="shared" si="50"/>
        <v>1</v>
      </c>
      <c r="O878" s="34" t="str">
        <f t="shared" si="51"/>
        <v>BOH1</v>
      </c>
      <c r="P878" s="44">
        <f>INDEX(Workings!$R$14:$R$853,MATCH(O878,Workings!$U$14:$U$853,0))</f>
        <v>0.29166666666666669</v>
      </c>
      <c r="Q878" s="34">
        <f t="shared" si="52"/>
        <v>4</v>
      </c>
      <c r="S878"/>
    </row>
    <row r="879" spans="1:19" ht="15" x14ac:dyDescent="0.25">
      <c r="A879" s="34" t="s">
        <v>455</v>
      </c>
      <c r="B879" s="34" t="e">
        <f>SEARCH("PM",A879)</f>
        <v>#VALUE!</v>
      </c>
      <c r="C879" s="34">
        <f>SEARCH("AM",A879)</f>
        <v>5</v>
      </c>
      <c r="D879" s="34">
        <f>IFERROR(B879,C879)</f>
        <v>5</v>
      </c>
      <c r="E879" s="34" t="str">
        <f>IFERROR(MID(A879,D879-5,1)," ")</f>
        <v xml:space="preserve"> </v>
      </c>
      <c r="F879" s="34" t="str">
        <f>MID(A879,IF(E879="1",D879-5,D879-4),IF(E879="1",7,6))</f>
        <v>7:38AM</v>
      </c>
      <c r="G879" s="34" t="str">
        <f>TRIM(SUBSTITUTE(A879,TEXT(M879,"h:mmAM/PM"),""))</f>
        <v>10-Nov BOH</v>
      </c>
      <c r="H879" s="34" t="b">
        <f>OR(LEFT(G879,1)="Y",LEFT(G879,1)="B",LEFT(G879,1)="R")</f>
        <v>0</v>
      </c>
      <c r="I879" s="34" t="str">
        <f>IF(H879,LEFT(G879,FIND(" ",G879)-1),MID(G879,FIND(" ",G879)+1,9))</f>
        <v>BOH</v>
      </c>
      <c r="J879" s="34" t="str">
        <f>TRIM(SUBSTITUTE(G879,I879,""))</f>
        <v>10-Nov</v>
      </c>
      <c r="K879" s="34">
        <f>LEFT(J879,2-ISERROR(1*MID(J879,2,1)))*1</f>
        <v>10</v>
      </c>
      <c r="L879" s="34" t="str">
        <f>IF(LEN(I879)=3,I879,LEFT(I879,1)&amp;MID(I879,3,1)&amp;RIGHT(I879,1))</f>
        <v>BOH</v>
      </c>
      <c r="M879" s="42">
        <f>TIMEVALUE(SUBSTITUTE(SUBSTITUTE(F879,"P"," P"),"A"," A"))</f>
        <v>0.31805555555555554</v>
      </c>
      <c r="N879" s="34">
        <f t="shared" si="50"/>
        <v>2</v>
      </c>
      <c r="O879" s="34" t="str">
        <f t="shared" si="51"/>
        <v>BOH2</v>
      </c>
      <c r="P879" s="44">
        <f>INDEX(Workings!$R$14:$R$853,MATCH(O879,Workings!$U$14:$U$853,0))</f>
        <v>0.31944444444444448</v>
      </c>
      <c r="Q879" s="34">
        <f t="shared" si="52"/>
        <v>-2</v>
      </c>
      <c r="S879"/>
    </row>
    <row r="880" spans="1:19" ht="15" x14ac:dyDescent="0.25">
      <c r="A880" s="34" t="s">
        <v>2639</v>
      </c>
      <c r="B880" s="34" t="e">
        <f>SEARCH("PM",A880)</f>
        <v>#VALUE!</v>
      </c>
      <c r="C880" s="34">
        <f>SEARCH("AM",A880)</f>
        <v>5</v>
      </c>
      <c r="D880" s="34">
        <f>IFERROR(B880,C880)</f>
        <v>5</v>
      </c>
      <c r="E880" s="34" t="str">
        <f>IFERROR(MID(A880,D880-5,1)," ")</f>
        <v xml:space="preserve"> </v>
      </c>
      <c r="F880" s="34" t="str">
        <f>MID(A880,IF(E880="1",D880-5,D880-4),IF(E880="1",7,6))</f>
        <v>8:21AM</v>
      </c>
      <c r="G880" s="34" t="str">
        <f>TRIM(SUBSTITUTE(A880,TEXT(M880,"h:mmAM/PM"),""))</f>
        <v>BOH 10-Nov</v>
      </c>
      <c r="H880" s="34" t="b">
        <f>OR(LEFT(G880,1)="Y",LEFT(G880,1)="B",LEFT(G880,1)="R")</f>
        <v>1</v>
      </c>
      <c r="I880" s="34" t="str">
        <f>IF(H880,LEFT(G880,FIND(" ",G880)-1),MID(G880,FIND(" ",G880)+1,9))</f>
        <v>BOH</v>
      </c>
      <c r="J880" s="34" t="str">
        <f>TRIM(SUBSTITUTE(G880,I880,""))</f>
        <v>10-Nov</v>
      </c>
      <c r="K880" s="34">
        <f>LEFT(J880,2-ISERROR(1*MID(J880,2,1)))*1</f>
        <v>10</v>
      </c>
      <c r="L880" s="34" t="str">
        <f>IF(LEN(I880)=3,I880,LEFT(I880,1)&amp;MID(I880,3,1)&amp;RIGHT(I880,1))</f>
        <v>BOH</v>
      </c>
      <c r="M880" s="42">
        <f>TIMEVALUE(SUBSTITUTE(SUBSTITUTE(F880,"P"," P"),"A"," A"))</f>
        <v>0.34791666666666665</v>
      </c>
      <c r="N880" s="34">
        <f t="shared" si="50"/>
        <v>3</v>
      </c>
      <c r="O880" s="34" t="str">
        <f t="shared" si="51"/>
        <v>BOH3</v>
      </c>
      <c r="P880" s="44">
        <f>INDEX(Workings!$R$14:$R$853,MATCH(O880,Workings!$U$14:$U$853,0))</f>
        <v>0.34722222222222227</v>
      </c>
      <c r="Q880" s="34">
        <f t="shared" si="52"/>
        <v>1</v>
      </c>
      <c r="S880"/>
    </row>
    <row r="881" spans="1:19" ht="15" x14ac:dyDescent="0.25">
      <c r="A881" s="34" t="s">
        <v>3196</v>
      </c>
      <c r="B881" s="34" t="e">
        <f>SEARCH("PM",A881)</f>
        <v>#VALUE!</v>
      </c>
      <c r="C881" s="34">
        <f>SEARCH("AM",A881)</f>
        <v>18</v>
      </c>
      <c r="D881" s="34">
        <f>IFERROR(B881,C881)</f>
        <v>18</v>
      </c>
      <c r="E881" s="34" t="str">
        <f>IFERROR(MID(A881,D881-5,1)," ")</f>
        <v xml:space="preserve"> </v>
      </c>
      <c r="F881" s="34" t="str">
        <f>MID(A881,IF(E881="1",D881-5,D881-4),IF(E881="1",7,6))</f>
        <v>9:03AM</v>
      </c>
      <c r="G881" s="34" t="str">
        <f>TRIM(SUBSTITUTE(A881,TEXT(M881,"h:mmAM/PM"),""))</f>
        <v>10/Nov B-O-H</v>
      </c>
      <c r="H881" s="34" t="b">
        <f>OR(LEFT(G881,1)="Y",LEFT(G881,1)="B",LEFT(G881,1)="R")</f>
        <v>0</v>
      </c>
      <c r="I881" s="34" t="str">
        <f>IF(H881,LEFT(G881,FIND(" ",G881)-1),MID(G881,FIND(" ",G881)+1,9))</f>
        <v>B-O-H</v>
      </c>
      <c r="J881" s="34" t="str">
        <f>TRIM(SUBSTITUTE(G881,I881,""))</f>
        <v>10/Nov</v>
      </c>
      <c r="K881" s="34">
        <f>LEFT(J881,2-ISERROR(1*MID(J881,2,1)))*1</f>
        <v>10</v>
      </c>
      <c r="L881" s="34" t="str">
        <f>IF(LEN(I881)=3,I881,LEFT(I881,1)&amp;MID(I881,3,1)&amp;RIGHT(I881,1))</f>
        <v>BOH</v>
      </c>
      <c r="M881" s="42">
        <f>TIMEVALUE(SUBSTITUTE(SUBSTITUTE(F881,"P"," P"),"A"," A"))</f>
        <v>0.37708333333333338</v>
      </c>
      <c r="N881" s="34">
        <f t="shared" si="50"/>
        <v>4</v>
      </c>
      <c r="O881" s="34" t="str">
        <f t="shared" si="51"/>
        <v>BOH4</v>
      </c>
      <c r="P881" s="44">
        <f>INDEX(Workings!$R$14:$R$853,MATCH(O881,Workings!$U$14:$U$853,0))</f>
        <v>0.37500000000000006</v>
      </c>
      <c r="Q881" s="34">
        <f t="shared" si="52"/>
        <v>3</v>
      </c>
      <c r="S881"/>
    </row>
    <row r="882" spans="1:19" ht="15" x14ac:dyDescent="0.25">
      <c r="A882" s="34" t="s">
        <v>1949</v>
      </c>
      <c r="B882" s="34" t="e">
        <f>SEARCH("PM",A882)</f>
        <v>#VALUE!</v>
      </c>
      <c r="C882" s="34">
        <f>SEARCH("AM",A882)</f>
        <v>16</v>
      </c>
      <c r="D882" s="34">
        <f>IFERROR(B882,C882)</f>
        <v>16</v>
      </c>
      <c r="E882" s="34" t="str">
        <f>IFERROR(MID(A882,D882-5,1)," ")</f>
        <v xml:space="preserve"> </v>
      </c>
      <c r="F882" s="34" t="str">
        <f>MID(A882,IF(E882="1",D882-5,D882-4),IF(E882="1",7,6))</f>
        <v>9:31AM</v>
      </c>
      <c r="G882" s="34" t="str">
        <f>TRIM(SUBSTITUTE(A882,TEXT(M882,"h:mmAM/PM"),""))</f>
        <v>BOH 10/Nov</v>
      </c>
      <c r="H882" s="34" t="b">
        <f>OR(LEFT(G882,1)="Y",LEFT(G882,1)="B",LEFT(G882,1)="R")</f>
        <v>1</v>
      </c>
      <c r="I882" s="34" t="str">
        <f>IF(H882,LEFT(G882,FIND(" ",G882)-1),MID(G882,FIND(" ",G882)+1,9))</f>
        <v>BOH</v>
      </c>
      <c r="J882" s="34" t="str">
        <f>TRIM(SUBSTITUTE(G882,I882,""))</f>
        <v>10/Nov</v>
      </c>
      <c r="K882" s="34">
        <f>LEFT(J882,2-ISERROR(1*MID(J882,2,1)))*1</f>
        <v>10</v>
      </c>
      <c r="L882" s="34" t="str">
        <f>IF(LEN(I882)=3,I882,LEFT(I882,1)&amp;MID(I882,3,1)&amp;RIGHT(I882,1))</f>
        <v>BOH</v>
      </c>
      <c r="M882" s="42">
        <f>TIMEVALUE(SUBSTITUTE(SUBSTITUTE(F882,"P"," P"),"A"," A"))</f>
        <v>0.39652777777777781</v>
      </c>
      <c r="N882" s="34">
        <f t="shared" si="50"/>
        <v>5</v>
      </c>
      <c r="O882" s="34" t="str">
        <f t="shared" si="51"/>
        <v>BOH5</v>
      </c>
      <c r="P882" s="44">
        <f>INDEX(Workings!$R$14:$R$853,MATCH(O882,Workings!$U$14:$U$853,0))</f>
        <v>0.39583333333333337</v>
      </c>
      <c r="Q882" s="34">
        <f t="shared" si="52"/>
        <v>1</v>
      </c>
      <c r="S882"/>
    </row>
    <row r="883" spans="1:19" ht="15" x14ac:dyDescent="0.25">
      <c r="A883" s="34" t="s">
        <v>1673</v>
      </c>
      <c r="B883" s="34" t="e">
        <f>SEARCH("PM",A883)</f>
        <v>#VALUE!</v>
      </c>
      <c r="C883" s="34">
        <f>SEARCH("AM",A883)</f>
        <v>18</v>
      </c>
      <c r="D883" s="34">
        <f>IFERROR(B883,C883)</f>
        <v>18</v>
      </c>
      <c r="E883" s="34" t="str">
        <f>IFERROR(MID(A883,D883-5,1)," ")</f>
        <v xml:space="preserve"> </v>
      </c>
      <c r="F883" s="34" t="str">
        <f>MID(A883,IF(E883="1",D883-5,D883-4),IF(E883="1",7,6))</f>
        <v>9:58AM</v>
      </c>
      <c r="G883" s="34" t="str">
        <f>TRIM(SUBSTITUTE(A883,TEXT(M883,"h:mmAM/PM"),""))</f>
        <v>10/Nov B-O-H</v>
      </c>
      <c r="H883" s="34" t="b">
        <f>OR(LEFT(G883,1)="Y",LEFT(G883,1)="B",LEFT(G883,1)="R")</f>
        <v>0</v>
      </c>
      <c r="I883" s="34" t="str">
        <f>IF(H883,LEFT(G883,FIND(" ",G883)-1),MID(G883,FIND(" ",G883)+1,9))</f>
        <v>B-O-H</v>
      </c>
      <c r="J883" s="34" t="str">
        <f>TRIM(SUBSTITUTE(G883,I883,""))</f>
        <v>10/Nov</v>
      </c>
      <c r="K883" s="34">
        <f>LEFT(J883,2-ISERROR(1*MID(J883,2,1)))*1</f>
        <v>10</v>
      </c>
      <c r="L883" s="34" t="str">
        <f>IF(LEN(I883)=3,I883,LEFT(I883,1)&amp;MID(I883,3,1)&amp;RIGHT(I883,1))</f>
        <v>BOH</v>
      </c>
      <c r="M883" s="42">
        <f>TIMEVALUE(SUBSTITUTE(SUBSTITUTE(F883,"P"," P"),"A"," A"))</f>
        <v>0.4152777777777778</v>
      </c>
      <c r="N883" s="34">
        <f t="shared" si="50"/>
        <v>6</v>
      </c>
      <c r="O883" s="34" t="str">
        <f t="shared" si="51"/>
        <v>BOH6</v>
      </c>
      <c r="P883" s="44">
        <f>INDEX(Workings!$R$14:$R$853,MATCH(O883,Workings!$U$14:$U$853,0))</f>
        <v>0.41666666666666669</v>
      </c>
      <c r="Q883" s="34">
        <f t="shared" si="52"/>
        <v>-2</v>
      </c>
      <c r="S883"/>
    </row>
    <row r="884" spans="1:19" ht="15" x14ac:dyDescent="0.25">
      <c r="A884" s="34" t="s">
        <v>2820</v>
      </c>
      <c r="B884" s="34" t="e">
        <f>SEARCH("PM",A884)</f>
        <v>#VALUE!</v>
      </c>
      <c r="C884" s="34">
        <f>SEARCH("AM",A884)</f>
        <v>12</v>
      </c>
      <c r="D884" s="34">
        <f>IFERROR(B884,C884)</f>
        <v>12</v>
      </c>
      <c r="E884" s="34" t="str">
        <f>IFERROR(MID(A884,D884-5,1)," ")</f>
        <v>1</v>
      </c>
      <c r="F884" s="34" t="str">
        <f>MID(A884,IF(E884="1",D884-5,D884-4),IF(E884="1",7,6))</f>
        <v>10:32AM</v>
      </c>
      <c r="G884" s="34" t="str">
        <f>TRIM(SUBSTITUTE(A884,TEXT(M884,"h:mmAM/PM"),""))</f>
        <v>B:O:H 10-Nov</v>
      </c>
      <c r="H884" s="34" t="b">
        <f>OR(LEFT(G884,1)="Y",LEFT(G884,1)="B",LEFT(G884,1)="R")</f>
        <v>1</v>
      </c>
      <c r="I884" s="34" t="str">
        <f>IF(H884,LEFT(G884,FIND(" ",G884)-1),MID(G884,FIND(" ",G884)+1,9))</f>
        <v>B:O:H</v>
      </c>
      <c r="J884" s="34" t="str">
        <f>TRIM(SUBSTITUTE(G884,I884,""))</f>
        <v>10-Nov</v>
      </c>
      <c r="K884" s="34">
        <f>LEFT(J884,2-ISERROR(1*MID(J884,2,1)))*1</f>
        <v>10</v>
      </c>
      <c r="L884" s="34" t="str">
        <f>IF(LEN(I884)=3,I884,LEFT(I884,1)&amp;MID(I884,3,1)&amp;RIGHT(I884,1))</f>
        <v>BOH</v>
      </c>
      <c r="M884" s="42">
        <f>TIMEVALUE(SUBSTITUTE(SUBSTITUTE(F884,"P"," P"),"A"," A"))</f>
        <v>0.43888888888888888</v>
      </c>
      <c r="N884" s="34">
        <f t="shared" si="50"/>
        <v>7</v>
      </c>
      <c r="O884" s="34" t="str">
        <f t="shared" si="51"/>
        <v>BOH7</v>
      </c>
      <c r="P884" s="44">
        <f>INDEX(Workings!$R$14:$R$853,MATCH(O884,Workings!$U$14:$U$853,0))</f>
        <v>0.4375</v>
      </c>
      <c r="Q884" s="34">
        <f t="shared" si="52"/>
        <v>2</v>
      </c>
      <c r="S884"/>
    </row>
    <row r="885" spans="1:19" ht="15" x14ac:dyDescent="0.25">
      <c r="A885" s="34" t="s">
        <v>3641</v>
      </c>
      <c r="B885" s="34" t="e">
        <f>SEARCH("PM",A885)</f>
        <v>#VALUE!</v>
      </c>
      <c r="C885" s="34">
        <f>SEARCH("AM",A885)</f>
        <v>19</v>
      </c>
      <c r="D885" s="34">
        <f>IFERROR(B885,C885)</f>
        <v>19</v>
      </c>
      <c r="E885" s="34" t="str">
        <f>IFERROR(MID(A885,D885-5,1)," ")</f>
        <v>1</v>
      </c>
      <c r="F885" s="34" t="str">
        <f>MID(A885,IF(E885="1",D885-5,D885-4),IF(E885="1",7,6))</f>
        <v>10:56AM</v>
      </c>
      <c r="G885" s="34" t="str">
        <f>TRIM(SUBSTITUTE(A885,TEXT(M885,"h:mmAM/PM"),""))</f>
        <v>B/O/H 10-Nov</v>
      </c>
      <c r="H885" s="34" t="b">
        <f>OR(LEFT(G885,1)="Y",LEFT(G885,1)="B",LEFT(G885,1)="R")</f>
        <v>1</v>
      </c>
      <c r="I885" s="34" t="str">
        <f>IF(H885,LEFT(G885,FIND(" ",G885)-1),MID(G885,FIND(" ",G885)+1,9))</f>
        <v>B/O/H</v>
      </c>
      <c r="J885" s="34" t="str">
        <f>TRIM(SUBSTITUTE(G885,I885,""))</f>
        <v>10-Nov</v>
      </c>
      <c r="K885" s="34">
        <f>LEFT(J885,2-ISERROR(1*MID(J885,2,1)))*1</f>
        <v>10</v>
      </c>
      <c r="L885" s="34" t="str">
        <f>IF(LEN(I885)=3,I885,LEFT(I885,1)&amp;MID(I885,3,1)&amp;RIGHT(I885,1))</f>
        <v>BOH</v>
      </c>
      <c r="M885" s="42">
        <f>TIMEVALUE(SUBSTITUTE(SUBSTITUTE(F885,"P"," P"),"A"," A"))</f>
        <v>0.45555555555555555</v>
      </c>
      <c r="N885" s="34">
        <f t="shared" si="50"/>
        <v>8</v>
      </c>
      <c r="O885" s="34" t="str">
        <f t="shared" si="51"/>
        <v>BOH8</v>
      </c>
      <c r="P885" s="44">
        <f>INDEX(Workings!$R$14:$R$853,MATCH(O885,Workings!$U$14:$U$853,0))</f>
        <v>0.45833333333333331</v>
      </c>
      <c r="Q885" s="34">
        <f t="shared" si="52"/>
        <v>-4</v>
      </c>
      <c r="S885"/>
    </row>
    <row r="886" spans="1:19" ht="15" x14ac:dyDescent="0.25">
      <c r="A886" s="34" t="s">
        <v>4091</v>
      </c>
      <c r="B886" s="34" t="e">
        <f>SEARCH("PM",A886)</f>
        <v>#VALUE!</v>
      </c>
      <c r="C886" s="34">
        <f>SEARCH("AM",A886)</f>
        <v>13</v>
      </c>
      <c r="D886" s="34">
        <f>IFERROR(B886,C886)</f>
        <v>13</v>
      </c>
      <c r="E886" s="34" t="str">
        <f>IFERROR(MID(A886,D886-5,1)," ")</f>
        <v>1</v>
      </c>
      <c r="F886" s="34" t="str">
        <f>MID(A886,IF(E886="1",D886-5,D886-4),IF(E886="1",7,6))</f>
        <v>11:29AM</v>
      </c>
      <c r="G886" s="34" t="str">
        <f>TRIM(SUBSTITUTE(A886,TEXT(M886,"h:mmAM/PM"),""))</f>
        <v>10/Nov B/O/H</v>
      </c>
      <c r="H886" s="34" t="b">
        <f>OR(LEFT(G886,1)="Y",LEFT(G886,1)="B",LEFT(G886,1)="R")</f>
        <v>0</v>
      </c>
      <c r="I886" s="34" t="str">
        <f>IF(H886,LEFT(G886,FIND(" ",G886)-1),MID(G886,FIND(" ",G886)+1,9))</f>
        <v>B/O/H</v>
      </c>
      <c r="J886" s="34" t="str">
        <f>TRIM(SUBSTITUTE(G886,I886,""))</f>
        <v>10/Nov</v>
      </c>
      <c r="K886" s="34">
        <f>LEFT(J886,2-ISERROR(1*MID(J886,2,1)))*1</f>
        <v>10</v>
      </c>
      <c r="L886" s="34" t="str">
        <f>IF(LEN(I886)=3,I886,LEFT(I886,1)&amp;MID(I886,3,1)&amp;RIGHT(I886,1))</f>
        <v>BOH</v>
      </c>
      <c r="M886" s="42">
        <f>TIMEVALUE(SUBSTITUTE(SUBSTITUTE(F886,"P"," P"),"A"," A"))</f>
        <v>0.47847222222222219</v>
      </c>
      <c r="N886" s="34">
        <f t="shared" si="50"/>
        <v>9</v>
      </c>
      <c r="O886" s="34" t="str">
        <f t="shared" si="51"/>
        <v>BOH9</v>
      </c>
      <c r="P886" s="44">
        <f>INDEX(Workings!$R$14:$R$853,MATCH(O886,Workings!$U$14:$U$853,0))</f>
        <v>0.47916666666666663</v>
      </c>
      <c r="Q886" s="34">
        <f t="shared" si="52"/>
        <v>-1</v>
      </c>
      <c r="S886"/>
    </row>
    <row r="887" spans="1:19" ht="15" x14ac:dyDescent="0.25">
      <c r="A887" s="34" t="s">
        <v>1383</v>
      </c>
      <c r="B887" s="34" t="e">
        <f>SEARCH("PM",A887)</f>
        <v>#VALUE!</v>
      </c>
      <c r="C887" s="34">
        <f>SEARCH("AM",A887)</f>
        <v>19</v>
      </c>
      <c r="D887" s="34">
        <f>IFERROR(B887,C887)</f>
        <v>19</v>
      </c>
      <c r="E887" s="34" t="str">
        <f>IFERROR(MID(A887,D887-5,1)," ")</f>
        <v>1</v>
      </c>
      <c r="F887" s="34" t="str">
        <f>MID(A887,IF(E887="1",D887-5,D887-4),IF(E887="1",7,6))</f>
        <v>11:57AM</v>
      </c>
      <c r="G887" s="34" t="str">
        <f>TRIM(SUBSTITUTE(A887,TEXT(M887,"h:mmAM/PM"),""))</f>
        <v>B-O-H 10-Nov</v>
      </c>
      <c r="H887" s="34" t="b">
        <f>OR(LEFT(G887,1)="Y",LEFT(G887,1)="B",LEFT(G887,1)="R")</f>
        <v>1</v>
      </c>
      <c r="I887" s="34" t="str">
        <f>IF(H887,LEFT(G887,FIND(" ",G887)-1),MID(G887,FIND(" ",G887)+1,9))</f>
        <v>B-O-H</v>
      </c>
      <c r="J887" s="34" t="str">
        <f>TRIM(SUBSTITUTE(G887,I887,""))</f>
        <v>10-Nov</v>
      </c>
      <c r="K887" s="34">
        <f>LEFT(J887,2-ISERROR(1*MID(J887,2,1)))*1</f>
        <v>10</v>
      </c>
      <c r="L887" s="34" t="str">
        <f>IF(LEN(I887)=3,I887,LEFT(I887,1)&amp;MID(I887,3,1)&amp;RIGHT(I887,1))</f>
        <v>BOH</v>
      </c>
      <c r="M887" s="42">
        <f>TIMEVALUE(SUBSTITUTE(SUBSTITUTE(F887,"P"," P"),"A"," A"))</f>
        <v>0.49791666666666662</v>
      </c>
      <c r="N887" s="34">
        <f t="shared" si="50"/>
        <v>10</v>
      </c>
      <c r="O887" s="34" t="str">
        <f t="shared" si="51"/>
        <v>BOH10</v>
      </c>
      <c r="P887" s="44">
        <f>INDEX(Workings!$R$14:$R$853,MATCH(O887,Workings!$U$14:$U$853,0))</f>
        <v>0.49999999999999994</v>
      </c>
      <c r="Q887" s="34">
        <f t="shared" si="52"/>
        <v>-3</v>
      </c>
      <c r="S887"/>
    </row>
    <row r="888" spans="1:19" ht="15" x14ac:dyDescent="0.25">
      <c r="A888" s="34" t="s">
        <v>3625</v>
      </c>
      <c r="B888" s="34">
        <f>SEARCH("PM",A888)</f>
        <v>19</v>
      </c>
      <c r="C888" s="34" t="e">
        <f>SEARCH("AM",A888)</f>
        <v>#VALUE!</v>
      </c>
      <c r="D888" s="34">
        <f>IFERROR(B888,C888)</f>
        <v>19</v>
      </c>
      <c r="E888" s="34" t="str">
        <f>IFERROR(MID(A888,D888-5,1)," ")</f>
        <v>1</v>
      </c>
      <c r="F888" s="34" t="str">
        <f>MID(A888,IF(E888="1",D888-5,D888-4),IF(E888="1",7,6))</f>
        <v>12:26PM</v>
      </c>
      <c r="G888" s="34" t="str">
        <f>TRIM(SUBSTITUTE(A888,TEXT(M888,"h:mmAM/PM"),""))</f>
        <v>B-O-H 10/Nov</v>
      </c>
      <c r="H888" s="34" t="b">
        <f>OR(LEFT(G888,1)="Y",LEFT(G888,1)="B",LEFT(G888,1)="R")</f>
        <v>1</v>
      </c>
      <c r="I888" s="34" t="str">
        <f>IF(H888,LEFT(G888,FIND(" ",G888)-1),MID(G888,FIND(" ",G888)+1,9))</f>
        <v>B-O-H</v>
      </c>
      <c r="J888" s="34" t="str">
        <f>TRIM(SUBSTITUTE(G888,I888,""))</f>
        <v>10/Nov</v>
      </c>
      <c r="K888" s="34">
        <f>LEFT(J888,2-ISERROR(1*MID(J888,2,1)))*1</f>
        <v>10</v>
      </c>
      <c r="L888" s="34" t="str">
        <f>IF(LEN(I888)=3,I888,LEFT(I888,1)&amp;MID(I888,3,1)&amp;RIGHT(I888,1))</f>
        <v>BOH</v>
      </c>
      <c r="M888" s="42">
        <f>TIMEVALUE(SUBSTITUTE(SUBSTITUTE(F888,"P"," P"),"A"," A"))</f>
        <v>0.5180555555555556</v>
      </c>
      <c r="N888" s="34">
        <f t="shared" si="50"/>
        <v>11</v>
      </c>
      <c r="O888" s="34" t="str">
        <f t="shared" si="51"/>
        <v>BOH11</v>
      </c>
      <c r="P888" s="44">
        <f>INDEX(Workings!$R$14:$R$853,MATCH(O888,Workings!$U$14:$U$853,0))</f>
        <v>0.52083333333333326</v>
      </c>
      <c r="Q888" s="34">
        <f t="shared" si="52"/>
        <v>-4</v>
      </c>
      <c r="S888"/>
    </row>
    <row r="889" spans="1:19" ht="15" x14ac:dyDescent="0.25">
      <c r="A889" s="34" t="s">
        <v>1769</v>
      </c>
      <c r="B889" s="34">
        <f>SEARCH("PM",A889)</f>
        <v>9</v>
      </c>
      <c r="C889" s="34" t="e">
        <f>SEARCH("AM",A889)</f>
        <v>#VALUE!</v>
      </c>
      <c r="D889" s="34">
        <f>IFERROR(B889,C889)</f>
        <v>9</v>
      </c>
      <c r="E889" s="34" t="str">
        <f>IFERROR(MID(A889,D889-5,1)," ")</f>
        <v xml:space="preserve"> </v>
      </c>
      <c r="F889" s="34" t="str">
        <f>MID(A889,IF(E889="1",D889-5,D889-4),IF(E889="1",7,6))</f>
        <v>1:03PM</v>
      </c>
      <c r="G889" s="34" t="str">
        <f>TRIM(SUBSTITUTE(A889,TEXT(M889,"h:mmAM/PM"),""))</f>
        <v>BOH 10-Nov</v>
      </c>
      <c r="H889" s="34" t="b">
        <f>OR(LEFT(G889,1)="Y",LEFT(G889,1)="B",LEFT(G889,1)="R")</f>
        <v>1</v>
      </c>
      <c r="I889" s="34" t="str">
        <f>IF(H889,LEFT(G889,FIND(" ",G889)-1),MID(G889,FIND(" ",G889)+1,9))</f>
        <v>BOH</v>
      </c>
      <c r="J889" s="34" t="str">
        <f>TRIM(SUBSTITUTE(G889,I889,""))</f>
        <v>10-Nov</v>
      </c>
      <c r="K889" s="34">
        <f>LEFT(J889,2-ISERROR(1*MID(J889,2,1)))*1</f>
        <v>10</v>
      </c>
      <c r="L889" s="34" t="str">
        <f>IF(LEN(I889)=3,I889,LEFT(I889,1)&amp;MID(I889,3,1)&amp;RIGHT(I889,1))</f>
        <v>BOH</v>
      </c>
      <c r="M889" s="42">
        <f>TIMEVALUE(SUBSTITUTE(SUBSTITUTE(F889,"P"," P"),"A"," A"))</f>
        <v>0.54375000000000007</v>
      </c>
      <c r="N889" s="34">
        <f t="shared" si="50"/>
        <v>12</v>
      </c>
      <c r="O889" s="34" t="str">
        <f t="shared" si="51"/>
        <v>BOH12</v>
      </c>
      <c r="P889" s="44">
        <f>INDEX(Workings!$R$14:$R$853,MATCH(O889,Workings!$U$14:$U$853,0))</f>
        <v>0.54166666666666663</v>
      </c>
      <c r="Q889" s="34">
        <f t="shared" si="52"/>
        <v>3</v>
      </c>
      <c r="S889"/>
    </row>
    <row r="890" spans="1:19" ht="15" x14ac:dyDescent="0.25">
      <c r="A890" s="34" t="s">
        <v>1204</v>
      </c>
      <c r="B890" s="34">
        <f>SEARCH("PM",A890)</f>
        <v>18</v>
      </c>
      <c r="C890" s="34" t="e">
        <f>SEARCH("AM",A890)</f>
        <v>#VALUE!</v>
      </c>
      <c r="D890" s="34">
        <f>IFERROR(B890,C890)</f>
        <v>18</v>
      </c>
      <c r="E890" s="34" t="str">
        <f>IFERROR(MID(A890,D890-5,1)," ")</f>
        <v xml:space="preserve"> </v>
      </c>
      <c r="F890" s="34" t="str">
        <f>MID(A890,IF(E890="1",D890-5,D890-4),IF(E890="1",7,6))</f>
        <v>1:27PM</v>
      </c>
      <c r="G890" s="34" t="str">
        <f>TRIM(SUBSTITUTE(A890,TEXT(M890,"h:mmAM/PM"),""))</f>
        <v>B/O/H 10/Nov</v>
      </c>
      <c r="H890" s="34" t="b">
        <f>OR(LEFT(G890,1)="Y",LEFT(G890,1)="B",LEFT(G890,1)="R")</f>
        <v>1</v>
      </c>
      <c r="I890" s="34" t="str">
        <f>IF(H890,LEFT(G890,FIND(" ",G890)-1),MID(G890,FIND(" ",G890)+1,9))</f>
        <v>B/O/H</v>
      </c>
      <c r="J890" s="34" t="str">
        <f>TRIM(SUBSTITUTE(G890,I890,""))</f>
        <v>10/Nov</v>
      </c>
      <c r="K890" s="34">
        <f>LEFT(J890,2-ISERROR(1*MID(J890,2,1)))*1</f>
        <v>10</v>
      </c>
      <c r="L890" s="34" t="str">
        <f>IF(LEN(I890)=3,I890,LEFT(I890,1)&amp;MID(I890,3,1)&amp;RIGHT(I890,1))</f>
        <v>BOH</v>
      </c>
      <c r="M890" s="42">
        <f>TIMEVALUE(SUBSTITUTE(SUBSTITUTE(F890,"P"," P"),"A"," A"))</f>
        <v>0.56041666666666667</v>
      </c>
      <c r="N890" s="34">
        <f t="shared" si="50"/>
        <v>13</v>
      </c>
      <c r="O890" s="34" t="str">
        <f t="shared" si="51"/>
        <v>BOH13</v>
      </c>
      <c r="P890" s="44">
        <f>INDEX(Workings!$R$14:$R$853,MATCH(O890,Workings!$U$14:$U$853,0))</f>
        <v>0.5625</v>
      </c>
      <c r="Q890" s="34">
        <f t="shared" si="52"/>
        <v>-3</v>
      </c>
      <c r="S890"/>
    </row>
    <row r="891" spans="1:19" ht="15" x14ac:dyDescent="0.25">
      <c r="A891" s="34" t="s">
        <v>1299</v>
      </c>
      <c r="B891" s="34">
        <f>SEARCH("PM",A891)</f>
        <v>5</v>
      </c>
      <c r="C891" s="34" t="e">
        <f>SEARCH("AM",A891)</f>
        <v>#VALUE!</v>
      </c>
      <c r="D891" s="34">
        <f>IFERROR(B891,C891)</f>
        <v>5</v>
      </c>
      <c r="E891" s="34" t="str">
        <f>IFERROR(MID(A891,D891-5,1)," ")</f>
        <v xml:space="preserve"> </v>
      </c>
      <c r="F891" s="34" t="str">
        <f>MID(A891,IF(E891="1",D891-5,D891-4),IF(E891="1",7,6))</f>
        <v>1:58PM</v>
      </c>
      <c r="G891" s="34" t="str">
        <f>TRIM(SUBSTITUTE(A891,TEXT(M891,"h:mmAM/PM"),""))</f>
        <v>10-Nov B:O:H</v>
      </c>
      <c r="H891" s="34" t="b">
        <f>OR(LEFT(G891,1)="Y",LEFT(G891,1)="B",LEFT(G891,1)="R")</f>
        <v>0</v>
      </c>
      <c r="I891" s="34" t="str">
        <f>IF(H891,LEFT(G891,FIND(" ",G891)-1),MID(G891,FIND(" ",G891)+1,9))</f>
        <v>B:O:H</v>
      </c>
      <c r="J891" s="34" t="str">
        <f>TRIM(SUBSTITUTE(G891,I891,""))</f>
        <v>10-Nov</v>
      </c>
      <c r="K891" s="34">
        <f>LEFT(J891,2-ISERROR(1*MID(J891,2,1)))*1</f>
        <v>10</v>
      </c>
      <c r="L891" s="34" t="str">
        <f>IF(LEN(I891)=3,I891,LEFT(I891,1)&amp;MID(I891,3,1)&amp;RIGHT(I891,1))</f>
        <v>BOH</v>
      </c>
      <c r="M891" s="42">
        <f>TIMEVALUE(SUBSTITUTE(SUBSTITUTE(F891,"P"," P"),"A"," A"))</f>
        <v>0.58194444444444449</v>
      </c>
      <c r="N891" s="34">
        <f t="shared" si="50"/>
        <v>14</v>
      </c>
      <c r="O891" s="34" t="str">
        <f t="shared" si="51"/>
        <v>BOH14</v>
      </c>
      <c r="P891" s="44">
        <f>INDEX(Workings!$R$14:$R$853,MATCH(O891,Workings!$U$14:$U$853,0))</f>
        <v>0.58333333333333337</v>
      </c>
      <c r="Q891" s="34">
        <f t="shared" si="52"/>
        <v>-2</v>
      </c>
      <c r="S891"/>
    </row>
    <row r="892" spans="1:19" ht="15" x14ac:dyDescent="0.25">
      <c r="A892" s="34" t="s">
        <v>3167</v>
      </c>
      <c r="B892" s="34">
        <f>SEARCH("PM",A892)</f>
        <v>5</v>
      </c>
      <c r="C892" s="34" t="e">
        <f>SEARCH("AM",A892)</f>
        <v>#VALUE!</v>
      </c>
      <c r="D892" s="34">
        <f>IFERROR(B892,C892)</f>
        <v>5</v>
      </c>
      <c r="E892" s="34" t="str">
        <f>IFERROR(MID(A892,D892-5,1)," ")</f>
        <v xml:space="preserve"> </v>
      </c>
      <c r="F892" s="34" t="str">
        <f>MID(A892,IF(E892="1",D892-5,D892-4),IF(E892="1",7,6))</f>
        <v>2:26PM</v>
      </c>
      <c r="G892" s="34" t="str">
        <f>TRIM(SUBSTITUTE(A892,TEXT(M892,"h:mmAM/PM"),""))</f>
        <v>BOH 10/Nov</v>
      </c>
      <c r="H892" s="34" t="b">
        <f>OR(LEFT(G892,1)="Y",LEFT(G892,1)="B",LEFT(G892,1)="R")</f>
        <v>1</v>
      </c>
      <c r="I892" s="34" t="str">
        <f>IF(H892,LEFT(G892,FIND(" ",G892)-1),MID(G892,FIND(" ",G892)+1,9))</f>
        <v>BOH</v>
      </c>
      <c r="J892" s="34" t="str">
        <f>TRIM(SUBSTITUTE(G892,I892,""))</f>
        <v>10/Nov</v>
      </c>
      <c r="K892" s="34">
        <f>LEFT(J892,2-ISERROR(1*MID(J892,2,1)))*1</f>
        <v>10</v>
      </c>
      <c r="L892" s="34" t="str">
        <f>IF(LEN(I892)=3,I892,LEFT(I892,1)&amp;MID(I892,3,1)&amp;RIGHT(I892,1))</f>
        <v>BOH</v>
      </c>
      <c r="M892" s="42">
        <f>TIMEVALUE(SUBSTITUTE(SUBSTITUTE(F892,"P"," P"),"A"," A"))</f>
        <v>0.60138888888888886</v>
      </c>
      <c r="N892" s="34">
        <f t="shared" si="50"/>
        <v>15</v>
      </c>
      <c r="O892" s="34" t="str">
        <f t="shared" si="51"/>
        <v>BOH15</v>
      </c>
      <c r="P892" s="44">
        <f>INDEX(Workings!$R$14:$R$853,MATCH(O892,Workings!$U$14:$U$853,0))</f>
        <v>0.60416666666666674</v>
      </c>
      <c r="Q892" s="34">
        <f t="shared" si="52"/>
        <v>-4</v>
      </c>
      <c r="S892"/>
    </row>
    <row r="893" spans="1:19" ht="15" x14ac:dyDescent="0.25">
      <c r="A893" s="34" t="s">
        <v>2267</v>
      </c>
      <c r="B893" s="34">
        <f>SEARCH("PM",A893)</f>
        <v>5</v>
      </c>
      <c r="C893" s="34" t="e">
        <f>SEARCH("AM",A893)</f>
        <v>#VALUE!</v>
      </c>
      <c r="D893" s="34">
        <f>IFERROR(B893,C893)</f>
        <v>5</v>
      </c>
      <c r="E893" s="34" t="str">
        <f>IFERROR(MID(A893,D893-5,1)," ")</f>
        <v xml:space="preserve"> </v>
      </c>
      <c r="F893" s="34" t="str">
        <f>MID(A893,IF(E893="1",D893-5,D893-4),IF(E893="1",7,6))</f>
        <v>2:59PM</v>
      </c>
      <c r="G893" s="34" t="str">
        <f>TRIM(SUBSTITUTE(A893,TEXT(M893,"h:mmAM/PM"),""))</f>
        <v>10-Nov B:O:H</v>
      </c>
      <c r="H893" s="34" t="b">
        <f>OR(LEFT(G893,1)="Y",LEFT(G893,1)="B",LEFT(G893,1)="R")</f>
        <v>0</v>
      </c>
      <c r="I893" s="34" t="str">
        <f>IF(H893,LEFT(G893,FIND(" ",G893)-1),MID(G893,FIND(" ",G893)+1,9))</f>
        <v>B:O:H</v>
      </c>
      <c r="J893" s="34" t="str">
        <f>TRIM(SUBSTITUTE(G893,I893,""))</f>
        <v>10-Nov</v>
      </c>
      <c r="K893" s="34">
        <f>LEFT(J893,2-ISERROR(1*MID(J893,2,1)))*1</f>
        <v>10</v>
      </c>
      <c r="L893" s="34" t="str">
        <f>IF(LEN(I893)=3,I893,LEFT(I893,1)&amp;MID(I893,3,1)&amp;RIGHT(I893,1))</f>
        <v>BOH</v>
      </c>
      <c r="M893" s="42">
        <f>TIMEVALUE(SUBSTITUTE(SUBSTITUTE(F893,"P"," P"),"A"," A"))</f>
        <v>0.62430555555555556</v>
      </c>
      <c r="N893" s="34">
        <f t="shared" si="50"/>
        <v>16</v>
      </c>
      <c r="O893" s="34" t="str">
        <f t="shared" si="51"/>
        <v>BOH16</v>
      </c>
      <c r="P893" s="44">
        <f>INDEX(Workings!$R$14:$R$853,MATCH(O893,Workings!$U$14:$U$853,0))</f>
        <v>0.62500000000000011</v>
      </c>
      <c r="Q893" s="34">
        <f t="shared" si="52"/>
        <v>-1</v>
      </c>
      <c r="S893"/>
    </row>
    <row r="894" spans="1:19" ht="15" x14ac:dyDescent="0.25">
      <c r="A894" s="34" t="s">
        <v>3487</v>
      </c>
      <c r="B894" s="34">
        <f>SEARCH("PM",A894)</f>
        <v>11</v>
      </c>
      <c r="C894" s="34" t="e">
        <f>SEARCH("AM",A894)</f>
        <v>#VALUE!</v>
      </c>
      <c r="D894" s="34">
        <f>IFERROR(B894,C894)</f>
        <v>11</v>
      </c>
      <c r="E894" s="34" t="str">
        <f>IFERROR(MID(A894,D894-5,1)," ")</f>
        <v xml:space="preserve"> </v>
      </c>
      <c r="F894" s="34" t="str">
        <f>MID(A894,IF(E894="1",D894-5,D894-4),IF(E894="1",7,6))</f>
        <v>3:33PM</v>
      </c>
      <c r="G894" s="34" t="str">
        <f>TRIM(SUBSTITUTE(A894,TEXT(M894,"h:mmAM/PM"),""))</f>
        <v>B:O:H 10-Nov</v>
      </c>
      <c r="H894" s="34" t="b">
        <f>OR(LEFT(G894,1)="Y",LEFT(G894,1)="B",LEFT(G894,1)="R")</f>
        <v>1</v>
      </c>
      <c r="I894" s="34" t="str">
        <f>IF(H894,LEFT(G894,FIND(" ",G894)-1),MID(G894,FIND(" ",G894)+1,9))</f>
        <v>B:O:H</v>
      </c>
      <c r="J894" s="34" t="str">
        <f>TRIM(SUBSTITUTE(G894,I894,""))</f>
        <v>10-Nov</v>
      </c>
      <c r="K894" s="34">
        <f>LEFT(J894,2-ISERROR(1*MID(J894,2,1)))*1</f>
        <v>10</v>
      </c>
      <c r="L894" s="34" t="str">
        <f>IF(LEN(I894)=3,I894,LEFT(I894,1)&amp;MID(I894,3,1)&amp;RIGHT(I894,1))</f>
        <v>BOH</v>
      </c>
      <c r="M894" s="42">
        <f>TIMEVALUE(SUBSTITUTE(SUBSTITUTE(F894,"P"," P"),"A"," A"))</f>
        <v>0.6479166666666667</v>
      </c>
      <c r="N894" s="34">
        <f t="shared" si="50"/>
        <v>17</v>
      </c>
      <c r="O894" s="34" t="str">
        <f t="shared" si="51"/>
        <v>BOH17</v>
      </c>
      <c r="P894" s="44">
        <f>INDEX(Workings!$R$14:$R$853,MATCH(O894,Workings!$U$14:$U$853,0))</f>
        <v>0.64583333333333348</v>
      </c>
      <c r="Q894" s="34">
        <f t="shared" si="52"/>
        <v>3</v>
      </c>
      <c r="S894"/>
    </row>
    <row r="895" spans="1:19" ht="15" x14ac:dyDescent="0.25">
      <c r="A895" s="34" t="s">
        <v>2196</v>
      </c>
      <c r="B895" s="34">
        <f>SEARCH("PM",A895)</f>
        <v>18</v>
      </c>
      <c r="C895" s="34" t="e">
        <f>SEARCH("AM",A895)</f>
        <v>#VALUE!</v>
      </c>
      <c r="D895" s="34">
        <f>IFERROR(B895,C895)</f>
        <v>18</v>
      </c>
      <c r="E895" s="34" t="str">
        <f>IFERROR(MID(A895,D895-5,1)," ")</f>
        <v xml:space="preserve"> </v>
      </c>
      <c r="F895" s="34" t="str">
        <f>MID(A895,IF(E895="1",D895-5,D895-4),IF(E895="1",7,6))</f>
        <v>4:02PM</v>
      </c>
      <c r="G895" s="34" t="str">
        <f>TRIM(SUBSTITUTE(A895,TEXT(M895,"h:mmAM/PM"),""))</f>
        <v>B/O/H 10-Nov</v>
      </c>
      <c r="H895" s="34" t="b">
        <f>OR(LEFT(G895,1)="Y",LEFT(G895,1)="B",LEFT(G895,1)="R")</f>
        <v>1</v>
      </c>
      <c r="I895" s="34" t="str">
        <f>IF(H895,LEFT(G895,FIND(" ",G895)-1),MID(G895,FIND(" ",G895)+1,9))</f>
        <v>B/O/H</v>
      </c>
      <c r="J895" s="34" t="str">
        <f>TRIM(SUBSTITUTE(G895,I895,""))</f>
        <v>10-Nov</v>
      </c>
      <c r="K895" s="34">
        <f>LEFT(J895,2-ISERROR(1*MID(J895,2,1)))*1</f>
        <v>10</v>
      </c>
      <c r="L895" s="34" t="str">
        <f>IF(LEN(I895)=3,I895,LEFT(I895,1)&amp;MID(I895,3,1)&amp;RIGHT(I895,1))</f>
        <v>BOH</v>
      </c>
      <c r="M895" s="42">
        <f>TIMEVALUE(SUBSTITUTE(SUBSTITUTE(F895,"P"," P"),"A"," A"))</f>
        <v>0.66805555555555562</v>
      </c>
      <c r="N895" s="34">
        <f t="shared" si="50"/>
        <v>18</v>
      </c>
      <c r="O895" s="34" t="str">
        <f t="shared" si="51"/>
        <v>BOH18</v>
      </c>
      <c r="P895" s="44">
        <f>INDEX(Workings!$R$14:$R$853,MATCH(O895,Workings!$U$14:$U$853,0))</f>
        <v>0.66666666666666685</v>
      </c>
      <c r="Q895" s="34">
        <f t="shared" si="52"/>
        <v>2</v>
      </c>
      <c r="S895"/>
    </row>
    <row r="896" spans="1:19" ht="15" x14ac:dyDescent="0.25">
      <c r="A896" s="34" t="s">
        <v>826</v>
      </c>
      <c r="B896" s="34">
        <f>SEARCH("PM",A896)</f>
        <v>18</v>
      </c>
      <c r="C896" s="34" t="e">
        <f>SEARCH("AM",A896)</f>
        <v>#VALUE!</v>
      </c>
      <c r="D896" s="34">
        <f>IFERROR(B896,C896)</f>
        <v>18</v>
      </c>
      <c r="E896" s="34" t="str">
        <f>IFERROR(MID(A896,D896-5,1)," ")</f>
        <v xml:space="preserve"> </v>
      </c>
      <c r="F896" s="34" t="str">
        <f>MID(A896,IF(E896="1",D896-5,D896-4),IF(E896="1",7,6))</f>
        <v>4:31PM</v>
      </c>
      <c r="G896" s="34" t="str">
        <f>TRIM(SUBSTITUTE(A896,TEXT(M896,"h:mmAM/PM"),""))</f>
        <v>10/Nov B/O/H</v>
      </c>
      <c r="H896" s="34" t="b">
        <f>OR(LEFT(G896,1)="Y",LEFT(G896,1)="B",LEFT(G896,1)="R")</f>
        <v>0</v>
      </c>
      <c r="I896" s="34" t="str">
        <f>IF(H896,LEFT(G896,FIND(" ",G896)-1),MID(G896,FIND(" ",G896)+1,9))</f>
        <v>B/O/H</v>
      </c>
      <c r="J896" s="34" t="str">
        <f>TRIM(SUBSTITUTE(G896,I896,""))</f>
        <v>10/Nov</v>
      </c>
      <c r="K896" s="34">
        <f>LEFT(J896,2-ISERROR(1*MID(J896,2,1)))*1</f>
        <v>10</v>
      </c>
      <c r="L896" s="34" t="str">
        <f>IF(LEN(I896)=3,I896,LEFT(I896,1)&amp;MID(I896,3,1)&amp;RIGHT(I896,1))</f>
        <v>BOH</v>
      </c>
      <c r="M896" s="42">
        <f>TIMEVALUE(SUBSTITUTE(SUBSTITUTE(F896,"P"," P"),"A"," A"))</f>
        <v>0.68819444444444444</v>
      </c>
      <c r="N896" s="34">
        <f t="shared" si="50"/>
        <v>19</v>
      </c>
      <c r="O896" s="34" t="str">
        <f t="shared" si="51"/>
        <v>BOH19</v>
      </c>
      <c r="P896" s="44">
        <f>INDEX(Workings!$R$14:$R$853,MATCH(O896,Workings!$U$14:$U$853,0))</f>
        <v>0.68750000000000022</v>
      </c>
      <c r="Q896" s="34">
        <f t="shared" si="52"/>
        <v>1</v>
      </c>
      <c r="S896"/>
    </row>
    <row r="897" spans="1:19" ht="15" x14ac:dyDescent="0.25">
      <c r="A897" s="34" t="s">
        <v>2420</v>
      </c>
      <c r="B897" s="34">
        <f>SEARCH("PM",A897)</f>
        <v>18</v>
      </c>
      <c r="C897" s="34" t="e">
        <f>SEARCH("AM",A897)</f>
        <v>#VALUE!</v>
      </c>
      <c r="D897" s="34">
        <f>IFERROR(B897,C897)</f>
        <v>18</v>
      </c>
      <c r="E897" s="34" t="str">
        <f>IFERROR(MID(A897,D897-5,1)," ")</f>
        <v xml:space="preserve"> </v>
      </c>
      <c r="F897" s="34" t="str">
        <f>MID(A897,IF(E897="1",D897-5,D897-4),IF(E897="1",7,6))</f>
        <v>5:04PM</v>
      </c>
      <c r="G897" s="34" t="str">
        <f>TRIM(SUBSTITUTE(A897,TEXT(M897,"h:mmAM/PM"),""))</f>
        <v>B-O-H 10/Nov</v>
      </c>
      <c r="H897" s="34" t="b">
        <f>OR(LEFT(G897,1)="Y",LEFT(G897,1)="B",LEFT(G897,1)="R")</f>
        <v>1</v>
      </c>
      <c r="I897" s="34" t="str">
        <f>IF(H897,LEFT(G897,FIND(" ",G897)-1),MID(G897,FIND(" ",G897)+1,9))</f>
        <v>B-O-H</v>
      </c>
      <c r="J897" s="34" t="str">
        <f>TRIM(SUBSTITUTE(G897,I897,""))</f>
        <v>10/Nov</v>
      </c>
      <c r="K897" s="34">
        <f>LEFT(J897,2-ISERROR(1*MID(J897,2,1)))*1</f>
        <v>10</v>
      </c>
      <c r="L897" s="34" t="str">
        <f>IF(LEN(I897)=3,I897,LEFT(I897,1)&amp;MID(I897,3,1)&amp;RIGHT(I897,1))</f>
        <v>BOH</v>
      </c>
      <c r="M897" s="42">
        <f>TIMEVALUE(SUBSTITUTE(SUBSTITUTE(F897,"P"," P"),"A"," A"))</f>
        <v>0.71111111111111114</v>
      </c>
      <c r="N897" s="34">
        <f t="shared" si="50"/>
        <v>20</v>
      </c>
      <c r="O897" s="34" t="str">
        <f t="shared" si="51"/>
        <v>BOH20</v>
      </c>
      <c r="P897" s="44">
        <f>INDEX(Workings!$R$14:$R$853,MATCH(O897,Workings!$U$14:$U$853,0))</f>
        <v>0.70833333333333359</v>
      </c>
      <c r="Q897" s="34">
        <f t="shared" si="52"/>
        <v>4</v>
      </c>
      <c r="S897"/>
    </row>
    <row r="898" spans="1:19" ht="15" x14ac:dyDescent="0.25">
      <c r="A898" s="34" t="s">
        <v>3999</v>
      </c>
      <c r="B898" s="34">
        <f>SEARCH("PM",A898)</f>
        <v>18</v>
      </c>
      <c r="C898" s="34" t="e">
        <f>SEARCH("AM",A898)</f>
        <v>#VALUE!</v>
      </c>
      <c r="D898" s="34">
        <f>IFERROR(B898,C898)</f>
        <v>18</v>
      </c>
      <c r="E898" s="34" t="str">
        <f>IFERROR(MID(A898,D898-5,1)," ")</f>
        <v xml:space="preserve"> </v>
      </c>
      <c r="F898" s="34" t="str">
        <f>MID(A898,IF(E898="1",D898-5,D898-4),IF(E898="1",7,6))</f>
        <v>5:18PM</v>
      </c>
      <c r="G898" s="34" t="str">
        <f>TRIM(SUBSTITUTE(A898,TEXT(M898,"h:mmAM/PM"),""))</f>
        <v>10/Nov B/O/H</v>
      </c>
      <c r="H898" s="34" t="b">
        <f>OR(LEFT(G898,1)="Y",LEFT(G898,1)="B",LEFT(G898,1)="R")</f>
        <v>0</v>
      </c>
      <c r="I898" s="34" t="str">
        <f>IF(H898,LEFT(G898,FIND(" ",G898)-1),MID(G898,FIND(" ",G898)+1,9))</f>
        <v>B/O/H</v>
      </c>
      <c r="J898" s="34" t="str">
        <f>TRIM(SUBSTITUTE(G898,I898,""))</f>
        <v>10/Nov</v>
      </c>
      <c r="K898" s="34">
        <f>LEFT(J898,2-ISERROR(1*MID(J898,2,1)))*1</f>
        <v>10</v>
      </c>
      <c r="L898" s="34" t="str">
        <f>IF(LEN(I898)=3,I898,LEFT(I898,1)&amp;MID(I898,3,1)&amp;RIGHT(I898,1))</f>
        <v>BOH</v>
      </c>
      <c r="M898" s="42">
        <f>TIMEVALUE(SUBSTITUTE(SUBSTITUTE(F898,"P"," P"),"A"," A"))</f>
        <v>0.72083333333333333</v>
      </c>
      <c r="N898" s="34">
        <f t="shared" si="50"/>
        <v>21</v>
      </c>
      <c r="O898" s="34" t="str">
        <f t="shared" si="51"/>
        <v>BOH21</v>
      </c>
      <c r="P898" s="44">
        <f>INDEX(Workings!$R$14:$R$853,MATCH(O898,Workings!$U$14:$U$853,0))</f>
        <v>0.72222222222222243</v>
      </c>
      <c r="Q898" s="34">
        <f t="shared" si="52"/>
        <v>-2</v>
      </c>
      <c r="S898"/>
    </row>
    <row r="899" spans="1:19" ht="15" x14ac:dyDescent="0.25">
      <c r="A899" s="34" t="s">
        <v>63</v>
      </c>
      <c r="B899" s="34">
        <f>SEARCH("PM",A899)</f>
        <v>12</v>
      </c>
      <c r="C899" s="34" t="e">
        <f>SEARCH("AM",A899)</f>
        <v>#VALUE!</v>
      </c>
      <c r="D899" s="34">
        <f>IFERROR(B899,C899)</f>
        <v>12</v>
      </c>
      <c r="E899" s="34" t="str">
        <f>IFERROR(MID(A899,D899-5,1)," ")</f>
        <v xml:space="preserve"> </v>
      </c>
      <c r="F899" s="34" t="str">
        <f>MID(A899,IF(E899="1",D899-5,D899-4),IF(E899="1",7,6))</f>
        <v>5:42PM</v>
      </c>
      <c r="G899" s="34" t="str">
        <f>TRIM(SUBSTITUTE(A899,TEXT(M899,"h:mmAM/PM"),""))</f>
        <v>10/Nov BOH</v>
      </c>
      <c r="H899" s="34" t="b">
        <f>OR(LEFT(G899,1)="Y",LEFT(G899,1)="B",LEFT(G899,1)="R")</f>
        <v>0</v>
      </c>
      <c r="I899" s="34" t="str">
        <f>IF(H899,LEFT(G899,FIND(" ",G899)-1),MID(G899,FIND(" ",G899)+1,9))</f>
        <v>BOH</v>
      </c>
      <c r="J899" s="34" t="str">
        <f>TRIM(SUBSTITUTE(G899,I899,""))</f>
        <v>10/Nov</v>
      </c>
      <c r="K899" s="34">
        <f>LEFT(J899,2-ISERROR(1*MID(J899,2,1)))*1</f>
        <v>10</v>
      </c>
      <c r="L899" s="34" t="str">
        <f>IF(LEN(I899)=3,I899,LEFT(I899,1)&amp;MID(I899,3,1)&amp;RIGHT(I899,1))</f>
        <v>BOH</v>
      </c>
      <c r="M899" s="42">
        <f>TIMEVALUE(SUBSTITUTE(SUBSTITUTE(F899,"P"," P"),"A"," A"))</f>
        <v>0.73749999999999993</v>
      </c>
      <c r="N899" s="34">
        <f t="shared" si="50"/>
        <v>22</v>
      </c>
      <c r="O899" s="34" t="str">
        <f t="shared" si="51"/>
        <v>BOH22</v>
      </c>
      <c r="P899" s="44">
        <f>INDEX(Workings!$R$14:$R$853,MATCH(O899,Workings!$U$14:$U$853,0))</f>
        <v>0.73611111111111127</v>
      </c>
      <c r="Q899" s="34">
        <f t="shared" si="52"/>
        <v>2</v>
      </c>
      <c r="S899"/>
    </row>
    <row r="900" spans="1:19" ht="15" x14ac:dyDescent="0.25">
      <c r="A900" s="34" t="s">
        <v>2296</v>
      </c>
      <c r="B900" s="34">
        <f>SEARCH("PM",A900)</f>
        <v>9</v>
      </c>
      <c r="C900" s="34" t="e">
        <f>SEARCH("AM",A900)</f>
        <v>#VALUE!</v>
      </c>
      <c r="D900" s="34">
        <f>IFERROR(B900,C900)</f>
        <v>9</v>
      </c>
      <c r="E900" s="34" t="str">
        <f>IFERROR(MID(A900,D900-5,1)," ")</f>
        <v xml:space="preserve"> </v>
      </c>
      <c r="F900" s="34" t="str">
        <f>MID(A900,IF(E900="1",D900-5,D900-4),IF(E900="1",7,6))</f>
        <v>6:00PM</v>
      </c>
      <c r="G900" s="34" t="str">
        <f>TRIM(SUBSTITUTE(A900,TEXT(M900,"h:mmAM/PM"),""))</f>
        <v>BOH 10/Nov</v>
      </c>
      <c r="H900" s="34" t="b">
        <f>OR(LEFT(G900,1)="Y",LEFT(G900,1)="B",LEFT(G900,1)="R")</f>
        <v>1</v>
      </c>
      <c r="I900" s="34" t="str">
        <f>IF(H900,LEFT(G900,FIND(" ",G900)-1),MID(G900,FIND(" ",G900)+1,9))</f>
        <v>BOH</v>
      </c>
      <c r="J900" s="34" t="str">
        <f>TRIM(SUBSTITUTE(G900,I900,""))</f>
        <v>10/Nov</v>
      </c>
      <c r="K900" s="34">
        <f>LEFT(J900,2-ISERROR(1*MID(J900,2,1)))*1</f>
        <v>10</v>
      </c>
      <c r="L900" s="34" t="str">
        <f>IF(LEN(I900)=3,I900,LEFT(I900,1)&amp;MID(I900,3,1)&amp;RIGHT(I900,1))</f>
        <v>BOH</v>
      </c>
      <c r="M900" s="42">
        <f>TIMEVALUE(SUBSTITUTE(SUBSTITUTE(F900,"P"," P"),"A"," A"))</f>
        <v>0.75</v>
      </c>
      <c r="N900" s="34">
        <f t="shared" si="50"/>
        <v>23</v>
      </c>
      <c r="O900" s="34" t="str">
        <f t="shared" si="51"/>
        <v>BOH23</v>
      </c>
      <c r="P900" s="44">
        <f>INDEX(Workings!$R$14:$R$853,MATCH(O900,Workings!$U$14:$U$853,0))</f>
        <v>0.75000000000000011</v>
      </c>
      <c r="Q900" s="34">
        <f t="shared" si="52"/>
        <v>0</v>
      </c>
      <c r="S900"/>
    </row>
    <row r="901" spans="1:19" ht="15" x14ac:dyDescent="0.25">
      <c r="A901" s="34" t="s">
        <v>742</v>
      </c>
      <c r="B901" s="34">
        <f>SEARCH("PM",A901)</f>
        <v>5</v>
      </c>
      <c r="C901" s="34" t="e">
        <f>SEARCH("AM",A901)</f>
        <v>#VALUE!</v>
      </c>
      <c r="D901" s="34">
        <f>IFERROR(B901,C901)</f>
        <v>5</v>
      </c>
      <c r="E901" s="34" t="str">
        <f>IFERROR(MID(A901,D901-5,1)," ")</f>
        <v xml:space="preserve"> </v>
      </c>
      <c r="F901" s="34" t="str">
        <f>MID(A901,IF(E901="1",D901-5,D901-4),IF(E901="1",7,6))</f>
        <v>6:23PM</v>
      </c>
      <c r="G901" s="34" t="str">
        <f>TRIM(SUBSTITUTE(A901,TEXT(M901,"h:mmAM/PM"),""))</f>
        <v>B:O:H 10-Nov</v>
      </c>
      <c r="H901" s="34" t="b">
        <f>OR(LEFT(G901,1)="Y",LEFT(G901,1)="B",LEFT(G901,1)="R")</f>
        <v>1</v>
      </c>
      <c r="I901" s="34" t="str">
        <f>IF(H901,LEFT(G901,FIND(" ",G901)-1),MID(G901,FIND(" ",G901)+1,9))</f>
        <v>B:O:H</v>
      </c>
      <c r="J901" s="34" t="str">
        <f>TRIM(SUBSTITUTE(G901,I901,""))</f>
        <v>10-Nov</v>
      </c>
      <c r="K901" s="34">
        <f>LEFT(J901,2-ISERROR(1*MID(J901,2,1)))*1</f>
        <v>10</v>
      </c>
      <c r="L901" s="34" t="str">
        <f>IF(LEN(I901)=3,I901,LEFT(I901,1)&amp;MID(I901,3,1)&amp;RIGHT(I901,1))</f>
        <v>BOH</v>
      </c>
      <c r="M901" s="42">
        <f>TIMEVALUE(SUBSTITUTE(SUBSTITUTE(F901,"P"," P"),"A"," A"))</f>
        <v>0.76597222222222217</v>
      </c>
      <c r="N901" s="34">
        <f t="shared" si="50"/>
        <v>24</v>
      </c>
      <c r="O901" s="34" t="str">
        <f t="shared" si="51"/>
        <v>BOH24</v>
      </c>
      <c r="P901" s="44">
        <f>INDEX(Workings!$R$14:$R$853,MATCH(O901,Workings!$U$14:$U$853,0))</f>
        <v>0.76388888888888895</v>
      </c>
      <c r="Q901" s="34">
        <f t="shared" si="52"/>
        <v>3</v>
      </c>
      <c r="S901"/>
    </row>
    <row r="902" spans="1:19" ht="15" x14ac:dyDescent="0.25">
      <c r="A902" s="34" t="s">
        <v>867</v>
      </c>
      <c r="B902" s="34">
        <f>SEARCH("PM",A902)</f>
        <v>5</v>
      </c>
      <c r="C902" s="34" t="e">
        <f>SEARCH("AM",A902)</f>
        <v>#VALUE!</v>
      </c>
      <c r="D902" s="34">
        <f>IFERROR(B902,C902)</f>
        <v>5</v>
      </c>
      <c r="E902" s="34" t="str">
        <f>IFERROR(MID(A902,D902-5,1)," ")</f>
        <v xml:space="preserve"> </v>
      </c>
      <c r="F902" s="34" t="str">
        <f>MID(A902,IF(E902="1",D902-5,D902-4),IF(E902="1",7,6))</f>
        <v>6:42PM</v>
      </c>
      <c r="G902" s="34" t="str">
        <f>TRIM(SUBSTITUTE(A902,TEXT(M902,"h:mmAM/PM"),""))</f>
        <v>B:O:H 10/Nov</v>
      </c>
      <c r="H902" s="34" t="b">
        <f>OR(LEFT(G902,1)="Y",LEFT(G902,1)="B",LEFT(G902,1)="R")</f>
        <v>1</v>
      </c>
      <c r="I902" s="34" t="str">
        <f>IF(H902,LEFT(G902,FIND(" ",G902)-1),MID(G902,FIND(" ",G902)+1,9))</f>
        <v>B:O:H</v>
      </c>
      <c r="J902" s="34" t="str">
        <f>TRIM(SUBSTITUTE(G902,I902,""))</f>
        <v>10/Nov</v>
      </c>
      <c r="K902" s="34">
        <f>LEFT(J902,2-ISERROR(1*MID(J902,2,1)))*1</f>
        <v>10</v>
      </c>
      <c r="L902" s="34" t="str">
        <f>IF(LEN(I902)=3,I902,LEFT(I902,1)&amp;MID(I902,3,1)&amp;RIGHT(I902,1))</f>
        <v>BOH</v>
      </c>
      <c r="M902" s="42">
        <f>TIMEVALUE(SUBSTITUTE(SUBSTITUTE(F902,"P"," P"),"A"," A"))</f>
        <v>0.77916666666666667</v>
      </c>
      <c r="N902" s="34">
        <f t="shared" si="50"/>
        <v>25</v>
      </c>
      <c r="O902" s="34" t="str">
        <f t="shared" si="51"/>
        <v>BOH25</v>
      </c>
      <c r="P902" s="44">
        <f>INDEX(Workings!$R$14:$R$853,MATCH(O902,Workings!$U$14:$U$853,0))</f>
        <v>0.77777777777777779</v>
      </c>
      <c r="Q902" s="34">
        <f t="shared" si="52"/>
        <v>2</v>
      </c>
      <c r="S902"/>
    </row>
    <row r="903" spans="1:19" ht="15" x14ac:dyDescent="0.25">
      <c r="A903" s="34" t="s">
        <v>1431</v>
      </c>
      <c r="B903" s="34">
        <f>SEARCH("PM",A903)</f>
        <v>5</v>
      </c>
      <c r="C903" s="34" t="e">
        <f>SEARCH("AM",A903)</f>
        <v>#VALUE!</v>
      </c>
      <c r="D903" s="34">
        <f>IFERROR(B903,C903)</f>
        <v>5</v>
      </c>
      <c r="E903" s="34" t="str">
        <f>IFERROR(MID(A903,D903-5,1)," ")</f>
        <v xml:space="preserve"> </v>
      </c>
      <c r="F903" s="34" t="str">
        <f>MID(A903,IF(E903="1",D903-5,D903-4),IF(E903="1",7,6))</f>
        <v>7:04PM</v>
      </c>
      <c r="G903" s="34" t="str">
        <f>TRIM(SUBSTITUTE(A903,TEXT(M903,"h:mmAM/PM"),""))</f>
        <v>B:O:H 10-Nov</v>
      </c>
      <c r="H903" s="34" t="b">
        <f>OR(LEFT(G903,1)="Y",LEFT(G903,1)="B",LEFT(G903,1)="R")</f>
        <v>1</v>
      </c>
      <c r="I903" s="34" t="str">
        <f>IF(H903,LEFT(G903,FIND(" ",G903)-1),MID(G903,FIND(" ",G903)+1,9))</f>
        <v>B:O:H</v>
      </c>
      <c r="J903" s="34" t="str">
        <f>TRIM(SUBSTITUTE(G903,I903,""))</f>
        <v>10-Nov</v>
      </c>
      <c r="K903" s="34">
        <f>LEFT(J903,2-ISERROR(1*MID(J903,2,1)))*1</f>
        <v>10</v>
      </c>
      <c r="L903" s="34" t="str">
        <f>IF(LEN(I903)=3,I903,LEFT(I903,1)&amp;MID(I903,3,1)&amp;RIGHT(I903,1))</f>
        <v>BOH</v>
      </c>
      <c r="M903" s="42">
        <f>TIMEVALUE(SUBSTITUTE(SUBSTITUTE(F903,"P"," P"),"A"," A"))</f>
        <v>0.7944444444444444</v>
      </c>
      <c r="N903" s="34">
        <f t="shared" si="50"/>
        <v>26</v>
      </c>
      <c r="O903" s="34" t="str">
        <f t="shared" si="51"/>
        <v>BOH26</v>
      </c>
      <c r="P903" s="44">
        <f>INDEX(Workings!$R$14:$R$853,MATCH(O903,Workings!$U$14:$U$853,0))</f>
        <v>0.79166666666666663</v>
      </c>
      <c r="Q903" s="34">
        <f t="shared" si="52"/>
        <v>4</v>
      </c>
      <c r="S903"/>
    </row>
    <row r="904" spans="1:19" ht="15" x14ac:dyDescent="0.25">
      <c r="A904" s="34" t="s">
        <v>1983</v>
      </c>
      <c r="B904" s="34">
        <f>SEARCH("PM",A904)</f>
        <v>12</v>
      </c>
      <c r="C904" s="34" t="e">
        <f>SEARCH("AM",A904)</f>
        <v>#VALUE!</v>
      </c>
      <c r="D904" s="34">
        <f>IFERROR(B904,C904)</f>
        <v>12</v>
      </c>
      <c r="E904" s="34" t="str">
        <f>IFERROR(MID(A904,D904-5,1)," ")</f>
        <v xml:space="preserve"> </v>
      </c>
      <c r="F904" s="34" t="str">
        <f>MID(A904,IF(E904="1",D904-5,D904-4),IF(E904="1",7,6))</f>
        <v>7:58PM</v>
      </c>
      <c r="G904" s="34" t="str">
        <f>TRIM(SUBSTITUTE(A904,TEXT(M904,"h:mmAM/PM"),""))</f>
        <v>10/Nov B-O-H</v>
      </c>
      <c r="H904" s="34" t="b">
        <f>OR(LEFT(G904,1)="Y",LEFT(G904,1)="B",LEFT(G904,1)="R")</f>
        <v>0</v>
      </c>
      <c r="I904" s="34" t="str">
        <f>IF(H904,LEFT(G904,FIND(" ",G904)-1),MID(G904,FIND(" ",G904)+1,9))</f>
        <v>B-O-H</v>
      </c>
      <c r="J904" s="34" t="str">
        <f>TRIM(SUBSTITUTE(G904,I904,""))</f>
        <v>10/Nov</v>
      </c>
      <c r="K904" s="34">
        <f>LEFT(J904,2-ISERROR(1*MID(J904,2,1)))*1</f>
        <v>10</v>
      </c>
      <c r="L904" s="34" t="str">
        <f>IF(LEN(I904)=3,I904,LEFT(I904,1)&amp;MID(I904,3,1)&amp;RIGHT(I904,1))</f>
        <v>BOH</v>
      </c>
      <c r="M904" s="42">
        <f>TIMEVALUE(SUBSTITUTE(SUBSTITUTE(F904,"P"," P"),"A"," A"))</f>
        <v>0.83194444444444438</v>
      </c>
      <c r="N904" s="34">
        <f t="shared" si="50"/>
        <v>27</v>
      </c>
      <c r="O904" s="34" t="str">
        <f t="shared" si="51"/>
        <v>BOH27</v>
      </c>
      <c r="P904" s="44">
        <f>INDEX(Workings!$R$14:$R$853,MATCH(O904,Workings!$U$14:$U$853,0))</f>
        <v>0.83333333333333326</v>
      </c>
      <c r="Q904" s="34">
        <f t="shared" si="52"/>
        <v>-2</v>
      </c>
      <c r="S904"/>
    </row>
    <row r="905" spans="1:19" ht="15" x14ac:dyDescent="0.25">
      <c r="A905" s="34" t="s">
        <v>2160</v>
      </c>
      <c r="B905" s="34">
        <f>SEARCH("PM",A905)</f>
        <v>5</v>
      </c>
      <c r="C905" s="34" t="e">
        <f>SEARCH("AM",A905)</f>
        <v>#VALUE!</v>
      </c>
      <c r="D905" s="34">
        <f>IFERROR(B905,C905)</f>
        <v>5</v>
      </c>
      <c r="E905" s="34" t="str">
        <f>IFERROR(MID(A905,D905-5,1)," ")</f>
        <v xml:space="preserve"> </v>
      </c>
      <c r="F905" s="34" t="str">
        <f>MID(A905,IF(E905="1",D905-5,D905-4),IF(E905="1",7,6))</f>
        <v>8:56PM</v>
      </c>
      <c r="G905" s="34" t="str">
        <f>TRIM(SUBSTITUTE(A905,TEXT(M905,"h:mmAM/PM"),""))</f>
        <v>10/Nov B/O/H</v>
      </c>
      <c r="H905" s="34" t="b">
        <f>OR(LEFT(G905,1)="Y",LEFT(G905,1)="B",LEFT(G905,1)="R")</f>
        <v>0</v>
      </c>
      <c r="I905" s="34" t="str">
        <f>IF(H905,LEFT(G905,FIND(" ",G905)-1),MID(G905,FIND(" ",G905)+1,9))</f>
        <v>B/O/H</v>
      </c>
      <c r="J905" s="34" t="str">
        <f>TRIM(SUBSTITUTE(G905,I905,""))</f>
        <v>10/Nov</v>
      </c>
      <c r="K905" s="34">
        <f>LEFT(J905,2-ISERROR(1*MID(J905,2,1)))*1</f>
        <v>10</v>
      </c>
      <c r="L905" s="34" t="str">
        <f>IF(LEN(I905)=3,I905,LEFT(I905,1)&amp;MID(I905,3,1)&amp;RIGHT(I905,1))</f>
        <v>BOH</v>
      </c>
      <c r="M905" s="42">
        <f>TIMEVALUE(SUBSTITUTE(SUBSTITUTE(F905,"P"," P"),"A"," A"))</f>
        <v>0.87222222222222223</v>
      </c>
      <c r="N905" s="34">
        <f t="shared" ref="N905:N968" si="53">1+(L905=L904)*(K905=K904)*N904</f>
        <v>28</v>
      </c>
      <c r="O905" s="34" t="str">
        <f t="shared" ref="O905:O968" si="54">L905&amp;N905</f>
        <v>BOH28</v>
      </c>
      <c r="P905" s="44">
        <f>INDEX(Workings!$R$14:$R$853,MATCH(O905,Workings!$U$14:$U$853,0))</f>
        <v>0.87499999999999989</v>
      </c>
      <c r="Q905" s="34">
        <f t="shared" ref="Q905:Q968" si="55">ROUND((M905-P905)*60*24,5)</f>
        <v>-4</v>
      </c>
      <c r="S905"/>
    </row>
    <row r="906" spans="1:19" ht="15" x14ac:dyDescent="0.25">
      <c r="A906" s="34" t="s">
        <v>2002</v>
      </c>
      <c r="B906" s="34">
        <f>SEARCH("PM",A906)</f>
        <v>13</v>
      </c>
      <c r="C906" s="34" t="e">
        <f>SEARCH("AM",A906)</f>
        <v>#VALUE!</v>
      </c>
      <c r="D906" s="34">
        <f>IFERROR(B906,C906)</f>
        <v>13</v>
      </c>
      <c r="E906" s="34" t="str">
        <f>IFERROR(MID(A906,D906-5,1)," ")</f>
        <v>1</v>
      </c>
      <c r="F906" s="34" t="str">
        <f>MID(A906,IF(E906="1",D906-5,D906-4),IF(E906="1",7,6))</f>
        <v>10:04PM</v>
      </c>
      <c r="G906" s="34" t="str">
        <f>TRIM(SUBSTITUTE(A906,TEXT(M906,"h:mmAM/PM"),""))</f>
        <v>10/Nov B/O/H</v>
      </c>
      <c r="H906" s="34" t="b">
        <f>OR(LEFT(G906,1)="Y",LEFT(G906,1)="B",LEFT(G906,1)="R")</f>
        <v>0</v>
      </c>
      <c r="I906" s="34" t="str">
        <f>IF(H906,LEFT(G906,FIND(" ",G906)-1),MID(G906,FIND(" ",G906)+1,9))</f>
        <v>B/O/H</v>
      </c>
      <c r="J906" s="34" t="str">
        <f>TRIM(SUBSTITUTE(G906,I906,""))</f>
        <v>10/Nov</v>
      </c>
      <c r="K906" s="34">
        <f>LEFT(J906,2-ISERROR(1*MID(J906,2,1)))*1</f>
        <v>10</v>
      </c>
      <c r="L906" s="34" t="str">
        <f>IF(LEN(I906)=3,I906,LEFT(I906,1)&amp;MID(I906,3,1)&amp;RIGHT(I906,1))</f>
        <v>BOH</v>
      </c>
      <c r="M906" s="42">
        <f>TIMEVALUE(SUBSTITUTE(SUBSTITUTE(F906,"P"," P"),"A"," A"))</f>
        <v>0.9194444444444444</v>
      </c>
      <c r="N906" s="34">
        <f t="shared" si="53"/>
        <v>29</v>
      </c>
      <c r="O906" s="34" t="str">
        <f t="shared" si="54"/>
        <v>BOH29</v>
      </c>
      <c r="P906" s="44">
        <f>INDEX(Workings!$R$14:$R$853,MATCH(O906,Workings!$U$14:$U$853,0))</f>
        <v>0.91666666666666652</v>
      </c>
      <c r="Q906" s="34">
        <f t="shared" si="55"/>
        <v>4</v>
      </c>
      <c r="S906"/>
    </row>
    <row r="907" spans="1:19" ht="15" x14ac:dyDescent="0.25">
      <c r="A907" s="34" t="s">
        <v>2286</v>
      </c>
      <c r="B907" s="34">
        <f>SEARCH("PM",A907)</f>
        <v>19</v>
      </c>
      <c r="C907" s="34" t="e">
        <f>SEARCH("AM",A907)</f>
        <v>#VALUE!</v>
      </c>
      <c r="D907" s="34">
        <f>IFERROR(B907,C907)</f>
        <v>19</v>
      </c>
      <c r="E907" s="34" t="str">
        <f>IFERROR(MID(A907,D907-5,1)," ")</f>
        <v>1</v>
      </c>
      <c r="F907" s="34" t="str">
        <f>MID(A907,IF(E907="1",D907-5,D907-4),IF(E907="1",7,6))</f>
        <v>11:04PM</v>
      </c>
      <c r="G907" s="34" t="str">
        <f>TRIM(SUBSTITUTE(A907,TEXT(M907,"h:mmAM/PM"),""))</f>
        <v>B:O:H 10/Nov</v>
      </c>
      <c r="H907" s="34" t="b">
        <f>OR(LEFT(G907,1)="Y",LEFT(G907,1)="B",LEFT(G907,1)="R")</f>
        <v>1</v>
      </c>
      <c r="I907" s="34" t="str">
        <f>IF(H907,LEFT(G907,FIND(" ",G907)-1),MID(G907,FIND(" ",G907)+1,9))</f>
        <v>B:O:H</v>
      </c>
      <c r="J907" s="34" t="str">
        <f>TRIM(SUBSTITUTE(G907,I907,""))</f>
        <v>10/Nov</v>
      </c>
      <c r="K907" s="34">
        <f>LEFT(J907,2-ISERROR(1*MID(J907,2,1)))*1</f>
        <v>10</v>
      </c>
      <c r="L907" s="34" t="str">
        <f>IF(LEN(I907)=3,I907,LEFT(I907,1)&amp;MID(I907,3,1)&amp;RIGHT(I907,1))</f>
        <v>BOH</v>
      </c>
      <c r="M907" s="42">
        <f>TIMEVALUE(SUBSTITUTE(SUBSTITUTE(F907,"P"," P"),"A"," A"))</f>
        <v>0.96111111111111114</v>
      </c>
      <c r="N907" s="34">
        <f t="shared" si="53"/>
        <v>30</v>
      </c>
      <c r="O907" s="34" t="str">
        <f t="shared" si="54"/>
        <v>BOH30</v>
      </c>
      <c r="P907" s="44">
        <f>INDEX(Workings!$R$14:$R$853,MATCH(O907,Workings!$U$14:$U$853,0))</f>
        <v>0.95833333333333315</v>
      </c>
      <c r="Q907" s="34">
        <f t="shared" si="55"/>
        <v>4</v>
      </c>
      <c r="S907"/>
    </row>
    <row r="908" spans="1:19" ht="15" x14ac:dyDescent="0.25">
      <c r="A908" s="34" t="s">
        <v>2357</v>
      </c>
      <c r="B908" s="34" t="e">
        <f>SEARCH("PM",A908)</f>
        <v>#VALUE!</v>
      </c>
      <c r="C908" s="34">
        <f>SEARCH("AM",A908)</f>
        <v>17</v>
      </c>
      <c r="D908" s="34">
        <f>IFERROR(B908,C908)</f>
        <v>17</v>
      </c>
      <c r="E908" s="34" t="str">
        <f>IFERROR(MID(A908,D908-5,1)," ")</f>
        <v xml:space="preserve"> </v>
      </c>
      <c r="F908" s="34" t="str">
        <f>MID(A908,IF(E908="1",D908-5,D908-4),IF(E908="1",7,6))</f>
        <v>7:42AM</v>
      </c>
      <c r="G908" s="34" t="str">
        <f>TRIM(SUBSTITUTE(A908,TEXT(M908,"h:mmAM/PM"),""))</f>
        <v>6-Nov R-I-H</v>
      </c>
      <c r="H908" s="34" t="b">
        <f>OR(LEFT(G908,1)="Y",LEFT(G908,1)="B",LEFT(G908,1)="R")</f>
        <v>0</v>
      </c>
      <c r="I908" s="34" t="str">
        <f>IF(H908,LEFT(G908,FIND(" ",G908)-1),MID(G908,FIND(" ",G908)+1,9))</f>
        <v>R-I-H</v>
      </c>
      <c r="J908" s="34" t="str">
        <f>TRIM(SUBSTITUTE(G908,I908,""))</f>
        <v>6-Nov</v>
      </c>
      <c r="K908" s="34">
        <f>LEFT(J908,2-ISERROR(1*MID(J908,2,1)))*1</f>
        <v>6</v>
      </c>
      <c r="L908" s="34" t="str">
        <f>IF(LEN(I908)=3,I908,LEFT(I908,1)&amp;MID(I908,3,1)&amp;RIGHT(I908,1))</f>
        <v>RIH</v>
      </c>
      <c r="M908" s="42">
        <f>TIMEVALUE(SUBSTITUTE(SUBSTITUTE(F908,"P"," P"),"A"," A"))</f>
        <v>0.32083333333333336</v>
      </c>
      <c r="N908" s="34">
        <f t="shared" si="53"/>
        <v>1</v>
      </c>
      <c r="O908" s="34" t="str">
        <f t="shared" si="54"/>
        <v>RIH1</v>
      </c>
      <c r="P908" s="44">
        <f>INDEX(Workings!$R$14:$R$853,MATCH(O908,Workings!$U$14:$U$853,0))</f>
        <v>0.31458333333333327</v>
      </c>
      <c r="Q908" s="34">
        <f t="shared" si="55"/>
        <v>9</v>
      </c>
      <c r="S908"/>
    </row>
    <row r="909" spans="1:19" ht="15" x14ac:dyDescent="0.25">
      <c r="A909" s="34" t="s">
        <v>1468</v>
      </c>
      <c r="B909" s="34" t="e">
        <f>SEARCH("PM",A909)</f>
        <v>#VALUE!</v>
      </c>
      <c r="C909" s="34">
        <f>SEARCH("AM",A909)</f>
        <v>5</v>
      </c>
      <c r="D909" s="34">
        <f>IFERROR(B909,C909)</f>
        <v>5</v>
      </c>
      <c r="E909" s="34" t="str">
        <f>IFERROR(MID(A909,D909-5,1)," ")</f>
        <v xml:space="preserve"> </v>
      </c>
      <c r="F909" s="34" t="str">
        <f>MID(A909,IF(E909="1",D909-5,D909-4),IF(E909="1",7,6))</f>
        <v>8:00AM</v>
      </c>
      <c r="G909" s="34" t="str">
        <f>TRIM(SUBSTITUTE(A909,TEXT(M909,"h:mmAM/PM"),""))</f>
        <v>6-Nov R-I-H</v>
      </c>
      <c r="H909" s="34" t="b">
        <f>OR(LEFT(G909,1)="Y",LEFT(G909,1)="B",LEFT(G909,1)="R")</f>
        <v>0</v>
      </c>
      <c r="I909" s="34" t="str">
        <f>IF(H909,LEFT(G909,FIND(" ",G909)-1),MID(G909,FIND(" ",G909)+1,9))</f>
        <v>R-I-H</v>
      </c>
      <c r="J909" s="34" t="str">
        <f>TRIM(SUBSTITUTE(G909,I909,""))</f>
        <v>6-Nov</v>
      </c>
      <c r="K909" s="34">
        <f>LEFT(J909,2-ISERROR(1*MID(J909,2,1)))*1</f>
        <v>6</v>
      </c>
      <c r="L909" s="34" t="str">
        <f>IF(LEN(I909)=3,I909,LEFT(I909,1)&amp;MID(I909,3,1)&amp;RIGHT(I909,1))</f>
        <v>RIH</v>
      </c>
      <c r="M909" s="42">
        <f>TIMEVALUE(SUBSTITUTE(SUBSTITUTE(F909,"P"," P"),"A"," A"))</f>
        <v>0.33333333333333331</v>
      </c>
      <c r="N909" s="34">
        <f t="shared" si="53"/>
        <v>2</v>
      </c>
      <c r="O909" s="34" t="str">
        <f t="shared" si="54"/>
        <v>RIH2</v>
      </c>
      <c r="P909" s="44">
        <f>INDEX(Workings!$R$14:$R$853,MATCH(O909,Workings!$U$14:$U$853,0))</f>
        <v>0.32847222222222217</v>
      </c>
      <c r="Q909" s="34">
        <f t="shared" si="55"/>
        <v>7</v>
      </c>
      <c r="S909"/>
    </row>
    <row r="910" spans="1:19" ht="15" x14ac:dyDescent="0.25">
      <c r="A910" s="34" t="s">
        <v>3643</v>
      </c>
      <c r="B910" s="34" t="e">
        <f>SEARCH("PM",A910)</f>
        <v>#VALUE!</v>
      </c>
      <c r="C910" s="34">
        <f>SEARCH("AM",A910)</f>
        <v>17</v>
      </c>
      <c r="D910" s="34">
        <f>IFERROR(B910,C910)</f>
        <v>17</v>
      </c>
      <c r="E910" s="34" t="str">
        <f>IFERROR(MID(A910,D910-5,1)," ")</f>
        <v xml:space="preserve"> </v>
      </c>
      <c r="F910" s="34" t="str">
        <f>MID(A910,IF(E910="1",D910-5,D910-4),IF(E910="1",7,6))</f>
        <v>8:19AM</v>
      </c>
      <c r="G910" s="34" t="str">
        <f>TRIM(SUBSTITUTE(A910,TEXT(M910,"h:mmAM/PM"),""))</f>
        <v>6-Nov R:I:H</v>
      </c>
      <c r="H910" s="34" t="b">
        <f>OR(LEFT(G910,1)="Y",LEFT(G910,1)="B",LEFT(G910,1)="R")</f>
        <v>0</v>
      </c>
      <c r="I910" s="34" t="str">
        <f>IF(H910,LEFT(G910,FIND(" ",G910)-1),MID(G910,FIND(" ",G910)+1,9))</f>
        <v>R:I:H</v>
      </c>
      <c r="J910" s="34" t="str">
        <f>TRIM(SUBSTITUTE(G910,I910,""))</f>
        <v>6-Nov</v>
      </c>
      <c r="K910" s="34">
        <f>LEFT(J910,2-ISERROR(1*MID(J910,2,1)))*1</f>
        <v>6</v>
      </c>
      <c r="L910" s="34" t="str">
        <f>IF(LEN(I910)=3,I910,LEFT(I910,1)&amp;MID(I910,3,1)&amp;RIGHT(I910,1))</f>
        <v>RIH</v>
      </c>
      <c r="M910" s="42">
        <f>TIMEVALUE(SUBSTITUTE(SUBSTITUTE(F910,"P"," P"),"A"," A"))</f>
        <v>0.34652777777777777</v>
      </c>
      <c r="N910" s="34">
        <f t="shared" si="53"/>
        <v>3</v>
      </c>
      <c r="O910" s="34" t="str">
        <f t="shared" si="54"/>
        <v>RIH3</v>
      </c>
      <c r="P910" s="44">
        <f>INDEX(Workings!$R$14:$R$853,MATCH(O910,Workings!$U$14:$U$853,0))</f>
        <v>0.34236111111111106</v>
      </c>
      <c r="Q910" s="34">
        <f t="shared" si="55"/>
        <v>6</v>
      </c>
      <c r="S910"/>
    </row>
    <row r="911" spans="1:19" ht="15" x14ac:dyDescent="0.25">
      <c r="A911" s="34" t="s">
        <v>2624</v>
      </c>
      <c r="B911" s="34" t="e">
        <f>SEARCH("PM",A911)</f>
        <v>#VALUE!</v>
      </c>
      <c r="C911" s="34">
        <f>SEARCH("AM",A911)</f>
        <v>11</v>
      </c>
      <c r="D911" s="34">
        <f>IFERROR(B911,C911)</f>
        <v>11</v>
      </c>
      <c r="E911" s="34" t="str">
        <f>IFERROR(MID(A911,D911-5,1)," ")</f>
        <v xml:space="preserve"> </v>
      </c>
      <c r="F911" s="34" t="str">
        <f>MID(A911,IF(E911="1",D911-5,D911-4),IF(E911="1",7,6))</f>
        <v>8:36AM</v>
      </c>
      <c r="G911" s="34" t="str">
        <f>TRIM(SUBSTITUTE(A911,TEXT(M911,"h:mmAM/PM"),""))</f>
        <v>6/Nov RIH</v>
      </c>
      <c r="H911" s="34" t="b">
        <f>OR(LEFT(G911,1)="Y",LEFT(G911,1)="B",LEFT(G911,1)="R")</f>
        <v>0</v>
      </c>
      <c r="I911" s="34" t="str">
        <f>IF(H911,LEFT(G911,FIND(" ",G911)-1),MID(G911,FIND(" ",G911)+1,9))</f>
        <v>RIH</v>
      </c>
      <c r="J911" s="34" t="str">
        <f>TRIM(SUBSTITUTE(G911,I911,""))</f>
        <v>6/Nov</v>
      </c>
      <c r="K911" s="34">
        <f>LEFT(J911,2-ISERROR(1*MID(J911,2,1)))*1</f>
        <v>6</v>
      </c>
      <c r="L911" s="34" t="str">
        <f>IF(LEN(I911)=3,I911,LEFT(I911,1)&amp;MID(I911,3,1)&amp;RIGHT(I911,1))</f>
        <v>RIH</v>
      </c>
      <c r="M911" s="42">
        <f>TIMEVALUE(SUBSTITUTE(SUBSTITUTE(F911,"P"," P"),"A"," A"))</f>
        <v>0.35833333333333334</v>
      </c>
      <c r="N911" s="34">
        <f t="shared" si="53"/>
        <v>4</v>
      </c>
      <c r="O911" s="34" t="str">
        <f t="shared" si="54"/>
        <v>RIH4</v>
      </c>
      <c r="P911" s="44">
        <f>INDEX(Workings!$R$14:$R$853,MATCH(O911,Workings!$U$14:$U$853,0))</f>
        <v>0.35624999999999996</v>
      </c>
      <c r="Q911" s="34">
        <f t="shared" si="55"/>
        <v>3</v>
      </c>
      <c r="S911"/>
    </row>
    <row r="912" spans="1:19" ht="15" x14ac:dyDescent="0.25">
      <c r="A912" s="34" t="s">
        <v>1101</v>
      </c>
      <c r="B912" s="34" t="e">
        <f>SEARCH("PM",A912)</f>
        <v>#VALUE!</v>
      </c>
      <c r="C912" s="34">
        <f>SEARCH("AM",A912)</f>
        <v>11</v>
      </c>
      <c r="D912" s="34">
        <f>IFERROR(B912,C912)</f>
        <v>11</v>
      </c>
      <c r="E912" s="34" t="str">
        <f>IFERROR(MID(A912,D912-5,1)," ")</f>
        <v xml:space="preserve"> </v>
      </c>
      <c r="F912" s="34" t="str">
        <f>MID(A912,IF(E912="1",D912-5,D912-4),IF(E912="1",7,6))</f>
        <v>9:00AM</v>
      </c>
      <c r="G912" s="34" t="str">
        <f>TRIM(SUBSTITUTE(A912,TEXT(M912,"h:mmAM/PM"),""))</f>
        <v>6/Nov RIH</v>
      </c>
      <c r="H912" s="34" t="b">
        <f>OR(LEFT(G912,1)="Y",LEFT(G912,1)="B",LEFT(G912,1)="R")</f>
        <v>0</v>
      </c>
      <c r="I912" s="34" t="str">
        <f>IF(H912,LEFT(G912,FIND(" ",G912)-1),MID(G912,FIND(" ",G912)+1,9))</f>
        <v>RIH</v>
      </c>
      <c r="J912" s="34" t="str">
        <f>TRIM(SUBSTITUTE(G912,I912,""))</f>
        <v>6/Nov</v>
      </c>
      <c r="K912" s="34">
        <f>LEFT(J912,2-ISERROR(1*MID(J912,2,1)))*1</f>
        <v>6</v>
      </c>
      <c r="L912" s="34" t="str">
        <f>IF(LEN(I912)=3,I912,LEFT(I912,1)&amp;MID(I912,3,1)&amp;RIGHT(I912,1))</f>
        <v>RIH</v>
      </c>
      <c r="M912" s="42">
        <f>TIMEVALUE(SUBSTITUTE(SUBSTITUTE(F912,"P"," P"),"A"," A"))</f>
        <v>0.375</v>
      </c>
      <c r="N912" s="34">
        <f t="shared" si="53"/>
        <v>5</v>
      </c>
      <c r="O912" s="34" t="str">
        <f t="shared" si="54"/>
        <v>RIH5</v>
      </c>
      <c r="P912" s="44">
        <f>INDEX(Workings!$R$14:$R$853,MATCH(O912,Workings!$U$14:$U$853,0))</f>
        <v>0.37013888888888885</v>
      </c>
      <c r="Q912" s="34">
        <f t="shared" si="55"/>
        <v>7</v>
      </c>
      <c r="S912"/>
    </row>
    <row r="913" spans="1:19" ht="15" x14ac:dyDescent="0.25">
      <c r="A913" s="34" t="s">
        <v>1643</v>
      </c>
      <c r="B913" s="34" t="e">
        <f>SEARCH("PM",A913)</f>
        <v>#VALUE!</v>
      </c>
      <c r="C913" s="34">
        <f>SEARCH("AM",A913)</f>
        <v>11</v>
      </c>
      <c r="D913" s="34">
        <f>IFERROR(B913,C913)</f>
        <v>11</v>
      </c>
      <c r="E913" s="34" t="str">
        <f>IFERROR(MID(A913,D913-5,1)," ")</f>
        <v xml:space="preserve"> </v>
      </c>
      <c r="F913" s="34" t="str">
        <f>MID(A913,IF(E913="1",D913-5,D913-4),IF(E913="1",7,6))</f>
        <v>9:23AM</v>
      </c>
      <c r="G913" s="34" t="str">
        <f>TRIM(SUBSTITUTE(A913,TEXT(M913,"h:mmAM/PM"),""))</f>
        <v>R:I:H 6-Nov</v>
      </c>
      <c r="H913" s="34" t="b">
        <f>OR(LEFT(G913,1)="Y",LEFT(G913,1)="B",LEFT(G913,1)="R")</f>
        <v>1</v>
      </c>
      <c r="I913" s="34" t="str">
        <f>IF(H913,LEFT(G913,FIND(" ",G913)-1),MID(G913,FIND(" ",G913)+1,9))</f>
        <v>R:I:H</v>
      </c>
      <c r="J913" s="34" t="str">
        <f>TRIM(SUBSTITUTE(G913,I913,""))</f>
        <v>6-Nov</v>
      </c>
      <c r="K913" s="34">
        <f>LEFT(J913,2-ISERROR(1*MID(J913,2,1)))*1</f>
        <v>6</v>
      </c>
      <c r="L913" s="34" t="str">
        <f>IF(LEN(I913)=3,I913,LEFT(I913,1)&amp;MID(I913,3,1)&amp;RIGHT(I913,1))</f>
        <v>RIH</v>
      </c>
      <c r="M913" s="42">
        <f>TIMEVALUE(SUBSTITUTE(SUBSTITUTE(F913,"P"," P"),"A"," A"))</f>
        <v>0.39097222222222222</v>
      </c>
      <c r="N913" s="34">
        <f t="shared" si="53"/>
        <v>6</v>
      </c>
      <c r="O913" s="34" t="str">
        <f t="shared" si="54"/>
        <v>RIH6</v>
      </c>
      <c r="P913" s="44">
        <f>INDEX(Workings!$R$14:$R$853,MATCH(O913,Workings!$U$14:$U$853,0))</f>
        <v>0.38402777777777775</v>
      </c>
      <c r="Q913" s="34">
        <f t="shared" si="55"/>
        <v>10</v>
      </c>
      <c r="S913"/>
    </row>
    <row r="914" spans="1:19" ht="15" x14ac:dyDescent="0.25">
      <c r="A914" s="34" t="s">
        <v>4095</v>
      </c>
      <c r="B914" s="34" t="e">
        <f>SEARCH("PM",A914)</f>
        <v>#VALUE!</v>
      </c>
      <c r="C914" s="34">
        <f>SEARCH("AM",A914)</f>
        <v>5</v>
      </c>
      <c r="D914" s="34">
        <f>IFERROR(B914,C914)</f>
        <v>5</v>
      </c>
      <c r="E914" s="34" t="str">
        <f>IFERROR(MID(A914,D914-5,1)," ")</f>
        <v xml:space="preserve"> </v>
      </c>
      <c r="F914" s="34" t="str">
        <f>MID(A914,IF(E914="1",D914-5,D914-4),IF(E914="1",7,6))</f>
        <v>9:38AM</v>
      </c>
      <c r="G914" s="34" t="str">
        <f>TRIM(SUBSTITUTE(A914,TEXT(M914,"h:mmAM/PM"),""))</f>
        <v>6-Nov RIH</v>
      </c>
      <c r="H914" s="34" t="b">
        <f>OR(LEFT(G914,1)="Y",LEFT(G914,1)="B",LEFT(G914,1)="R")</f>
        <v>0</v>
      </c>
      <c r="I914" s="34" t="str">
        <f>IF(H914,LEFT(G914,FIND(" ",G914)-1),MID(G914,FIND(" ",G914)+1,9))</f>
        <v>RIH</v>
      </c>
      <c r="J914" s="34" t="str">
        <f>TRIM(SUBSTITUTE(G914,I914,""))</f>
        <v>6-Nov</v>
      </c>
      <c r="K914" s="34">
        <f>LEFT(J914,2-ISERROR(1*MID(J914,2,1)))*1</f>
        <v>6</v>
      </c>
      <c r="L914" s="34" t="str">
        <f>IF(LEN(I914)=3,I914,LEFT(I914,1)&amp;MID(I914,3,1)&amp;RIGHT(I914,1))</f>
        <v>RIH</v>
      </c>
      <c r="M914" s="42">
        <f>TIMEVALUE(SUBSTITUTE(SUBSTITUTE(F914,"P"," P"),"A"," A"))</f>
        <v>0.40138888888888885</v>
      </c>
      <c r="N914" s="34">
        <f t="shared" si="53"/>
        <v>7</v>
      </c>
      <c r="O914" s="34" t="str">
        <f t="shared" si="54"/>
        <v>RIH7</v>
      </c>
      <c r="P914" s="44">
        <f>INDEX(Workings!$R$14:$R$853,MATCH(O914,Workings!$U$14:$U$853,0))</f>
        <v>0.39791666666666664</v>
      </c>
      <c r="Q914" s="34">
        <f t="shared" si="55"/>
        <v>5</v>
      </c>
      <c r="S914"/>
    </row>
    <row r="915" spans="1:19" ht="15" x14ac:dyDescent="0.25">
      <c r="A915" s="34" t="s">
        <v>1742</v>
      </c>
      <c r="B915" s="34" t="e">
        <f>SEARCH("PM",A915)</f>
        <v>#VALUE!</v>
      </c>
      <c r="C915" s="34">
        <f>SEARCH("AM",A915)</f>
        <v>12</v>
      </c>
      <c r="D915" s="34">
        <f>IFERROR(B915,C915)</f>
        <v>12</v>
      </c>
      <c r="E915" s="34" t="str">
        <f>IFERROR(MID(A915,D915-5,1)," ")</f>
        <v>1</v>
      </c>
      <c r="F915" s="34" t="str">
        <f>MID(A915,IF(E915="1",D915-5,D915-4),IF(E915="1",7,6))</f>
        <v>10:07AM</v>
      </c>
      <c r="G915" s="34" t="str">
        <f>TRIM(SUBSTITUTE(A915,TEXT(M915,"h:mmAM/PM"),""))</f>
        <v>R:I:H 6-Nov</v>
      </c>
      <c r="H915" s="34" t="b">
        <f>OR(LEFT(G915,1)="Y",LEFT(G915,1)="B",LEFT(G915,1)="R")</f>
        <v>1</v>
      </c>
      <c r="I915" s="34" t="str">
        <f>IF(H915,LEFT(G915,FIND(" ",G915)-1),MID(G915,FIND(" ",G915)+1,9))</f>
        <v>R:I:H</v>
      </c>
      <c r="J915" s="34" t="str">
        <f>TRIM(SUBSTITUTE(G915,I915,""))</f>
        <v>6-Nov</v>
      </c>
      <c r="K915" s="34">
        <f>LEFT(J915,2-ISERROR(1*MID(J915,2,1)))*1</f>
        <v>6</v>
      </c>
      <c r="L915" s="34" t="str">
        <f>IF(LEN(I915)=3,I915,LEFT(I915,1)&amp;MID(I915,3,1)&amp;RIGHT(I915,1))</f>
        <v>RIH</v>
      </c>
      <c r="M915" s="42">
        <f>TIMEVALUE(SUBSTITUTE(SUBSTITUTE(F915,"P"," P"),"A"," A"))</f>
        <v>0.42152777777777778</v>
      </c>
      <c r="N915" s="34">
        <f t="shared" si="53"/>
        <v>8</v>
      </c>
      <c r="O915" s="34" t="str">
        <f t="shared" si="54"/>
        <v>RIH8</v>
      </c>
      <c r="P915" s="44">
        <f>INDEX(Workings!$R$14:$R$853,MATCH(O915,Workings!$U$14:$U$853,0))</f>
        <v>0.41874999999999996</v>
      </c>
      <c r="Q915" s="34">
        <f t="shared" si="55"/>
        <v>4</v>
      </c>
      <c r="S915"/>
    </row>
    <row r="916" spans="1:19" ht="15" x14ac:dyDescent="0.25">
      <c r="A916" s="34" t="s">
        <v>1137</v>
      </c>
      <c r="B916" s="34" t="e">
        <f>SEARCH("PM",A916)</f>
        <v>#VALUE!</v>
      </c>
      <c r="C916" s="34">
        <f>SEARCH("AM",A916)</f>
        <v>6</v>
      </c>
      <c r="D916" s="34">
        <f>IFERROR(B916,C916)</f>
        <v>6</v>
      </c>
      <c r="E916" s="34" t="str">
        <f>IFERROR(MID(A916,D916-5,1)," ")</f>
        <v>1</v>
      </c>
      <c r="F916" s="34" t="str">
        <f>MID(A916,IF(E916="1",D916-5,D916-4),IF(E916="1",7,6))</f>
        <v>10:35AM</v>
      </c>
      <c r="G916" s="34" t="str">
        <f>TRIM(SUBSTITUTE(A916,TEXT(M916,"h:mmAM/PM"),""))</f>
        <v>R:I:H 6-Nov</v>
      </c>
      <c r="H916" s="34" t="b">
        <f>OR(LEFT(G916,1)="Y",LEFT(G916,1)="B",LEFT(G916,1)="R")</f>
        <v>1</v>
      </c>
      <c r="I916" s="34" t="str">
        <f>IF(H916,LEFT(G916,FIND(" ",G916)-1),MID(G916,FIND(" ",G916)+1,9))</f>
        <v>R:I:H</v>
      </c>
      <c r="J916" s="34" t="str">
        <f>TRIM(SUBSTITUTE(G916,I916,""))</f>
        <v>6-Nov</v>
      </c>
      <c r="K916" s="34">
        <f>LEFT(J916,2-ISERROR(1*MID(J916,2,1)))*1</f>
        <v>6</v>
      </c>
      <c r="L916" s="34" t="str">
        <f>IF(LEN(I916)=3,I916,LEFT(I916,1)&amp;MID(I916,3,1)&amp;RIGHT(I916,1))</f>
        <v>RIH</v>
      </c>
      <c r="M916" s="42">
        <f>TIMEVALUE(SUBSTITUTE(SUBSTITUTE(F916,"P"," P"),"A"," A"))</f>
        <v>0.44097222222222227</v>
      </c>
      <c r="N916" s="34">
        <f t="shared" si="53"/>
        <v>9</v>
      </c>
      <c r="O916" s="34" t="str">
        <f t="shared" si="54"/>
        <v>RIH9</v>
      </c>
      <c r="P916" s="44">
        <f>INDEX(Workings!$R$14:$R$853,MATCH(O916,Workings!$U$14:$U$853,0))</f>
        <v>0.43958333333333327</v>
      </c>
      <c r="Q916" s="34">
        <f t="shared" si="55"/>
        <v>2</v>
      </c>
      <c r="S916"/>
    </row>
    <row r="917" spans="1:19" ht="15" x14ac:dyDescent="0.25">
      <c r="A917" s="34" t="s">
        <v>2934</v>
      </c>
      <c r="B917" s="34" t="e">
        <f>SEARCH("PM",A917)</f>
        <v>#VALUE!</v>
      </c>
      <c r="C917" s="34">
        <f>SEARCH("AM",A917)</f>
        <v>6</v>
      </c>
      <c r="D917" s="34">
        <f>IFERROR(B917,C917)</f>
        <v>6</v>
      </c>
      <c r="E917" s="34" t="str">
        <f>IFERROR(MID(A917,D917-5,1)," ")</f>
        <v>1</v>
      </c>
      <c r="F917" s="34" t="str">
        <f>MID(A917,IF(E917="1",D917-5,D917-4),IF(E917="1",7,6))</f>
        <v>11:15AM</v>
      </c>
      <c r="G917" s="34" t="str">
        <f>TRIM(SUBSTITUTE(A917,TEXT(M917,"h:mmAM/PM"),""))</f>
        <v>R/I/H 6/Nov</v>
      </c>
      <c r="H917" s="34" t="b">
        <f>OR(LEFT(G917,1)="Y",LEFT(G917,1)="B",LEFT(G917,1)="R")</f>
        <v>1</v>
      </c>
      <c r="I917" s="34" t="str">
        <f>IF(H917,LEFT(G917,FIND(" ",G917)-1),MID(G917,FIND(" ",G917)+1,9))</f>
        <v>R/I/H</v>
      </c>
      <c r="J917" s="34" t="str">
        <f>TRIM(SUBSTITUTE(G917,I917,""))</f>
        <v>6/Nov</v>
      </c>
      <c r="K917" s="34">
        <f>LEFT(J917,2-ISERROR(1*MID(J917,2,1)))*1</f>
        <v>6</v>
      </c>
      <c r="L917" s="34" t="str">
        <f>IF(LEN(I917)=3,I917,LEFT(I917,1)&amp;MID(I917,3,1)&amp;RIGHT(I917,1))</f>
        <v>RIH</v>
      </c>
      <c r="M917" s="42">
        <f>TIMEVALUE(SUBSTITUTE(SUBSTITUTE(F917,"P"," P"),"A"," A"))</f>
        <v>0.46875</v>
      </c>
      <c r="N917" s="34">
        <f t="shared" si="53"/>
        <v>10</v>
      </c>
      <c r="O917" s="34" t="str">
        <f t="shared" si="54"/>
        <v>RIH10</v>
      </c>
      <c r="P917" s="44">
        <f>INDEX(Workings!$R$14:$R$853,MATCH(O917,Workings!$U$14:$U$853,0))</f>
        <v>0.46041666666666659</v>
      </c>
      <c r="Q917" s="34">
        <f t="shared" si="55"/>
        <v>12</v>
      </c>
      <c r="S917"/>
    </row>
    <row r="918" spans="1:19" ht="15" x14ac:dyDescent="0.25">
      <c r="A918" s="34" t="s">
        <v>532</v>
      </c>
      <c r="B918" s="34" t="e">
        <f>SEARCH("PM",A918)</f>
        <v>#VALUE!</v>
      </c>
      <c r="C918" s="34">
        <f>SEARCH("AM",A918)</f>
        <v>12</v>
      </c>
      <c r="D918" s="34">
        <f>IFERROR(B918,C918)</f>
        <v>12</v>
      </c>
      <c r="E918" s="34" t="str">
        <f>IFERROR(MID(A918,D918-5,1)," ")</f>
        <v>1</v>
      </c>
      <c r="F918" s="34" t="str">
        <f>MID(A918,IF(E918="1",D918-5,D918-4),IF(E918="1",7,6))</f>
        <v>11:40AM</v>
      </c>
      <c r="G918" s="34" t="str">
        <f>TRIM(SUBSTITUTE(A918,TEXT(M918,"h:mmAM/PM"),""))</f>
        <v>R:I:H 6-Nov</v>
      </c>
      <c r="H918" s="34" t="b">
        <f>OR(LEFT(G918,1)="Y",LEFT(G918,1)="B",LEFT(G918,1)="R")</f>
        <v>1</v>
      </c>
      <c r="I918" s="34" t="str">
        <f>IF(H918,LEFT(G918,FIND(" ",G918)-1),MID(G918,FIND(" ",G918)+1,9))</f>
        <v>R:I:H</v>
      </c>
      <c r="J918" s="34" t="str">
        <f>TRIM(SUBSTITUTE(G918,I918,""))</f>
        <v>6-Nov</v>
      </c>
      <c r="K918" s="34">
        <f>LEFT(J918,2-ISERROR(1*MID(J918,2,1)))*1</f>
        <v>6</v>
      </c>
      <c r="L918" s="34" t="str">
        <f>IF(LEN(I918)=3,I918,LEFT(I918,1)&amp;MID(I918,3,1)&amp;RIGHT(I918,1))</f>
        <v>RIH</v>
      </c>
      <c r="M918" s="42">
        <f>TIMEVALUE(SUBSTITUTE(SUBSTITUTE(F918,"P"," P"),"A"," A"))</f>
        <v>0.4861111111111111</v>
      </c>
      <c r="N918" s="34">
        <f t="shared" si="53"/>
        <v>11</v>
      </c>
      <c r="O918" s="34" t="str">
        <f t="shared" si="54"/>
        <v>RIH11</v>
      </c>
      <c r="P918" s="44">
        <f>INDEX(Workings!$R$14:$R$853,MATCH(O918,Workings!$U$14:$U$853,0))</f>
        <v>0.4812499999999999</v>
      </c>
      <c r="Q918" s="34">
        <f t="shared" si="55"/>
        <v>7</v>
      </c>
      <c r="S918"/>
    </row>
    <row r="919" spans="1:19" ht="15" x14ac:dyDescent="0.25">
      <c r="A919" s="34" t="s">
        <v>640</v>
      </c>
      <c r="B919" s="34">
        <f>SEARCH("PM",A919)</f>
        <v>18</v>
      </c>
      <c r="C919" s="34" t="e">
        <f>SEARCH("AM",A919)</f>
        <v>#VALUE!</v>
      </c>
      <c r="D919" s="34">
        <f>IFERROR(B919,C919)</f>
        <v>18</v>
      </c>
      <c r="E919" s="34" t="str">
        <f>IFERROR(MID(A919,D919-5,1)," ")</f>
        <v>1</v>
      </c>
      <c r="F919" s="34" t="str">
        <f>MID(A919,IF(E919="1",D919-5,D919-4),IF(E919="1",7,6))</f>
        <v>12:16PM</v>
      </c>
      <c r="G919" s="34" t="str">
        <f>TRIM(SUBSTITUTE(A919,TEXT(M919,"h:mmAM/PM"),""))</f>
        <v>6/Nov R:I:H</v>
      </c>
      <c r="H919" s="34" t="b">
        <f>OR(LEFT(G919,1)="Y",LEFT(G919,1)="B",LEFT(G919,1)="R")</f>
        <v>0</v>
      </c>
      <c r="I919" s="34" t="str">
        <f>IF(H919,LEFT(G919,FIND(" ",G919)-1),MID(G919,FIND(" ",G919)+1,9))</f>
        <v>R:I:H</v>
      </c>
      <c r="J919" s="34" t="str">
        <f>TRIM(SUBSTITUTE(G919,I919,""))</f>
        <v>6/Nov</v>
      </c>
      <c r="K919" s="34">
        <f>LEFT(J919,2-ISERROR(1*MID(J919,2,1)))*1</f>
        <v>6</v>
      </c>
      <c r="L919" s="34" t="str">
        <f>IF(LEN(I919)=3,I919,LEFT(I919,1)&amp;MID(I919,3,1)&amp;RIGHT(I919,1))</f>
        <v>RIH</v>
      </c>
      <c r="M919" s="42">
        <f>TIMEVALUE(SUBSTITUTE(SUBSTITUTE(F919,"P"," P"),"A"," A"))</f>
        <v>0.51111111111111118</v>
      </c>
      <c r="N919" s="34">
        <f t="shared" si="53"/>
        <v>12</v>
      </c>
      <c r="O919" s="34" t="str">
        <f t="shared" si="54"/>
        <v>RIH12</v>
      </c>
      <c r="P919" s="44">
        <f>INDEX(Workings!$R$14:$R$853,MATCH(O919,Workings!$U$14:$U$853,0))</f>
        <v>0.50208333333333321</v>
      </c>
      <c r="Q919" s="34">
        <f t="shared" si="55"/>
        <v>13</v>
      </c>
      <c r="S919"/>
    </row>
    <row r="920" spans="1:19" ht="15" x14ac:dyDescent="0.25">
      <c r="A920" s="34" t="s">
        <v>971</v>
      </c>
      <c r="B920" s="34">
        <f>SEARCH("PM",A920)</f>
        <v>18</v>
      </c>
      <c r="C920" s="34" t="e">
        <f>SEARCH("AM",A920)</f>
        <v>#VALUE!</v>
      </c>
      <c r="D920" s="34">
        <f>IFERROR(B920,C920)</f>
        <v>18</v>
      </c>
      <c r="E920" s="34" t="str">
        <f>IFERROR(MID(A920,D920-5,1)," ")</f>
        <v>1</v>
      </c>
      <c r="F920" s="34" t="str">
        <f>MID(A920,IF(E920="1",D920-5,D920-4),IF(E920="1",7,6))</f>
        <v>12:38PM</v>
      </c>
      <c r="G920" s="34" t="str">
        <f>TRIM(SUBSTITUTE(A920,TEXT(M920,"h:mmAM/PM"),""))</f>
        <v>R/I/H 6/Nov</v>
      </c>
      <c r="H920" s="34" t="b">
        <f>OR(LEFT(G920,1)="Y",LEFT(G920,1)="B",LEFT(G920,1)="R")</f>
        <v>1</v>
      </c>
      <c r="I920" s="34" t="str">
        <f>IF(H920,LEFT(G920,FIND(" ",G920)-1),MID(G920,FIND(" ",G920)+1,9))</f>
        <v>R/I/H</v>
      </c>
      <c r="J920" s="34" t="str">
        <f>TRIM(SUBSTITUTE(G920,I920,""))</f>
        <v>6/Nov</v>
      </c>
      <c r="K920" s="34">
        <f>LEFT(J920,2-ISERROR(1*MID(J920,2,1)))*1</f>
        <v>6</v>
      </c>
      <c r="L920" s="34" t="str">
        <f>IF(LEN(I920)=3,I920,LEFT(I920,1)&amp;MID(I920,3,1)&amp;RIGHT(I920,1))</f>
        <v>RIH</v>
      </c>
      <c r="M920" s="42">
        <f>TIMEVALUE(SUBSTITUTE(SUBSTITUTE(F920,"P"," P"),"A"," A"))</f>
        <v>0.52638888888888891</v>
      </c>
      <c r="N920" s="34">
        <f t="shared" si="53"/>
        <v>13</v>
      </c>
      <c r="O920" s="34" t="str">
        <f t="shared" si="54"/>
        <v>RIH13</v>
      </c>
      <c r="P920" s="44">
        <f>INDEX(Workings!$R$14:$R$853,MATCH(O920,Workings!$U$14:$U$853,0))</f>
        <v>0.52291666666666659</v>
      </c>
      <c r="Q920" s="34">
        <f t="shared" si="55"/>
        <v>5</v>
      </c>
      <c r="S920"/>
    </row>
    <row r="921" spans="1:19" ht="15" x14ac:dyDescent="0.25">
      <c r="A921" s="34" t="s">
        <v>1888</v>
      </c>
      <c r="B921" s="34">
        <f>SEARCH("PM",A921)</f>
        <v>5</v>
      </c>
      <c r="C921" s="34" t="e">
        <f>SEARCH("AM",A921)</f>
        <v>#VALUE!</v>
      </c>
      <c r="D921" s="34">
        <f>IFERROR(B921,C921)</f>
        <v>5</v>
      </c>
      <c r="E921" s="34" t="str">
        <f>IFERROR(MID(A921,D921-5,1)," ")</f>
        <v xml:space="preserve"> </v>
      </c>
      <c r="F921" s="34" t="str">
        <f>MID(A921,IF(E921="1",D921-5,D921-4),IF(E921="1",7,6))</f>
        <v>1:16PM</v>
      </c>
      <c r="G921" s="34" t="str">
        <f>TRIM(SUBSTITUTE(A921,TEXT(M921,"h:mmAM/PM"),""))</f>
        <v>R/I/H 6/Nov</v>
      </c>
      <c r="H921" s="34" t="b">
        <f>OR(LEFT(G921,1)="Y",LEFT(G921,1)="B",LEFT(G921,1)="R")</f>
        <v>1</v>
      </c>
      <c r="I921" s="34" t="str">
        <f>IF(H921,LEFT(G921,FIND(" ",G921)-1),MID(G921,FIND(" ",G921)+1,9))</f>
        <v>R/I/H</v>
      </c>
      <c r="J921" s="34" t="str">
        <f>TRIM(SUBSTITUTE(G921,I921,""))</f>
        <v>6/Nov</v>
      </c>
      <c r="K921" s="34">
        <f>LEFT(J921,2-ISERROR(1*MID(J921,2,1)))*1</f>
        <v>6</v>
      </c>
      <c r="L921" s="34" t="str">
        <f>IF(LEN(I921)=3,I921,LEFT(I921,1)&amp;MID(I921,3,1)&amp;RIGHT(I921,1))</f>
        <v>RIH</v>
      </c>
      <c r="M921" s="42">
        <f>TIMEVALUE(SUBSTITUTE(SUBSTITUTE(F921,"P"," P"),"A"," A"))</f>
        <v>0.55277777777777781</v>
      </c>
      <c r="N921" s="34">
        <f t="shared" si="53"/>
        <v>14</v>
      </c>
      <c r="O921" s="34" t="str">
        <f t="shared" si="54"/>
        <v>RIH14</v>
      </c>
      <c r="P921" s="44">
        <f>INDEX(Workings!$R$14:$R$853,MATCH(O921,Workings!$U$14:$U$853,0))</f>
        <v>0.54374999999999996</v>
      </c>
      <c r="Q921" s="34">
        <f t="shared" si="55"/>
        <v>13</v>
      </c>
      <c r="S921"/>
    </row>
    <row r="922" spans="1:19" ht="15" x14ac:dyDescent="0.25">
      <c r="A922" s="34" t="s">
        <v>4090</v>
      </c>
      <c r="B922" s="34">
        <f>SEARCH("PM",A922)</f>
        <v>17</v>
      </c>
      <c r="C922" s="34" t="e">
        <f>SEARCH("AM",A922)</f>
        <v>#VALUE!</v>
      </c>
      <c r="D922" s="34">
        <f>IFERROR(B922,C922)</f>
        <v>17</v>
      </c>
      <c r="E922" s="34" t="str">
        <f>IFERROR(MID(A922,D922-5,1)," ")</f>
        <v xml:space="preserve"> </v>
      </c>
      <c r="F922" s="34" t="str">
        <f>MID(A922,IF(E922="1",D922-5,D922-4),IF(E922="1",7,6))</f>
        <v>1:40PM</v>
      </c>
      <c r="G922" s="34" t="str">
        <f>TRIM(SUBSTITUTE(A922,TEXT(M922,"h:mmAM/PM"),""))</f>
        <v>R-I-H 6-Nov</v>
      </c>
      <c r="H922" s="34" t="b">
        <f>OR(LEFT(G922,1)="Y",LEFT(G922,1)="B",LEFT(G922,1)="R")</f>
        <v>1</v>
      </c>
      <c r="I922" s="34" t="str">
        <f>IF(H922,LEFT(G922,FIND(" ",G922)-1),MID(G922,FIND(" ",G922)+1,9))</f>
        <v>R-I-H</v>
      </c>
      <c r="J922" s="34" t="str">
        <f>TRIM(SUBSTITUTE(G922,I922,""))</f>
        <v>6-Nov</v>
      </c>
      <c r="K922" s="34">
        <f>LEFT(J922,2-ISERROR(1*MID(J922,2,1)))*1</f>
        <v>6</v>
      </c>
      <c r="L922" s="34" t="str">
        <f>IF(LEN(I922)=3,I922,LEFT(I922,1)&amp;MID(I922,3,1)&amp;RIGHT(I922,1))</f>
        <v>RIH</v>
      </c>
      <c r="M922" s="42">
        <f>TIMEVALUE(SUBSTITUTE(SUBSTITUTE(F922,"P"," P"),"A"," A"))</f>
        <v>0.56944444444444442</v>
      </c>
      <c r="N922" s="34">
        <f t="shared" si="53"/>
        <v>15</v>
      </c>
      <c r="O922" s="34" t="str">
        <f t="shared" si="54"/>
        <v>RIH15</v>
      </c>
      <c r="P922" s="44">
        <f>INDEX(Workings!$R$14:$R$853,MATCH(O922,Workings!$U$14:$U$853,0))</f>
        <v>0.56458333333333333</v>
      </c>
      <c r="Q922" s="34">
        <f t="shared" si="55"/>
        <v>7</v>
      </c>
      <c r="S922"/>
    </row>
    <row r="923" spans="1:19" ht="15" x14ac:dyDescent="0.25">
      <c r="A923" s="34" t="s">
        <v>2197</v>
      </c>
      <c r="B923" s="34">
        <f>SEARCH("PM",A923)</f>
        <v>11</v>
      </c>
      <c r="C923" s="34" t="e">
        <f>SEARCH("AM",A923)</f>
        <v>#VALUE!</v>
      </c>
      <c r="D923" s="34">
        <f>IFERROR(B923,C923)</f>
        <v>11</v>
      </c>
      <c r="E923" s="34" t="str">
        <f>IFERROR(MID(A923,D923-5,1)," ")</f>
        <v xml:space="preserve"> </v>
      </c>
      <c r="F923" s="34" t="str">
        <f>MID(A923,IF(E923="1",D923-5,D923-4),IF(E923="1",7,6))</f>
        <v>2:13PM</v>
      </c>
      <c r="G923" s="34" t="str">
        <f>TRIM(SUBSTITUTE(A923,TEXT(M923,"h:mmAM/PM"),""))</f>
        <v>R-I-H 6-Nov</v>
      </c>
      <c r="H923" s="34" t="b">
        <f>OR(LEFT(G923,1)="Y",LEFT(G923,1)="B",LEFT(G923,1)="R")</f>
        <v>1</v>
      </c>
      <c r="I923" s="34" t="str">
        <f>IF(H923,LEFT(G923,FIND(" ",G923)-1),MID(G923,FIND(" ",G923)+1,9))</f>
        <v>R-I-H</v>
      </c>
      <c r="J923" s="34" t="str">
        <f>TRIM(SUBSTITUTE(G923,I923,""))</f>
        <v>6-Nov</v>
      </c>
      <c r="K923" s="34">
        <f>LEFT(J923,2-ISERROR(1*MID(J923,2,1)))*1</f>
        <v>6</v>
      </c>
      <c r="L923" s="34" t="str">
        <f>IF(LEN(I923)=3,I923,LEFT(I923,1)&amp;MID(I923,3,1)&amp;RIGHT(I923,1))</f>
        <v>RIH</v>
      </c>
      <c r="M923" s="42">
        <f>TIMEVALUE(SUBSTITUTE(SUBSTITUTE(F923,"P"," P"),"A"," A"))</f>
        <v>0.59236111111111112</v>
      </c>
      <c r="N923" s="34">
        <f t="shared" si="53"/>
        <v>16</v>
      </c>
      <c r="O923" s="34" t="str">
        <f t="shared" si="54"/>
        <v>RIH16</v>
      </c>
      <c r="P923" s="44">
        <f>INDEX(Workings!$R$14:$R$853,MATCH(O923,Workings!$U$14:$U$853,0))</f>
        <v>0.5854166666666667</v>
      </c>
      <c r="Q923" s="34">
        <f t="shared" si="55"/>
        <v>10</v>
      </c>
      <c r="S923"/>
    </row>
    <row r="924" spans="1:19" ht="15" x14ac:dyDescent="0.25">
      <c r="A924" s="34" t="s">
        <v>2307</v>
      </c>
      <c r="B924" s="34">
        <f>SEARCH("PM",A924)</f>
        <v>11</v>
      </c>
      <c r="C924" s="34" t="e">
        <f>SEARCH("AM",A924)</f>
        <v>#VALUE!</v>
      </c>
      <c r="D924" s="34">
        <f>IFERROR(B924,C924)</f>
        <v>11</v>
      </c>
      <c r="E924" s="34" t="str">
        <f>IFERROR(MID(A924,D924-5,1)," ")</f>
        <v xml:space="preserve"> </v>
      </c>
      <c r="F924" s="34" t="str">
        <f>MID(A924,IF(E924="1",D924-5,D924-4),IF(E924="1",7,6))</f>
        <v>2:39PM</v>
      </c>
      <c r="G924" s="34" t="str">
        <f>TRIM(SUBSTITUTE(A924,TEXT(M924,"h:mmAM/PM"),""))</f>
        <v>6-Nov R/I/H</v>
      </c>
      <c r="H924" s="34" t="b">
        <f>OR(LEFT(G924,1)="Y",LEFT(G924,1)="B",LEFT(G924,1)="R")</f>
        <v>0</v>
      </c>
      <c r="I924" s="34" t="str">
        <f>IF(H924,LEFT(G924,FIND(" ",G924)-1),MID(G924,FIND(" ",G924)+1,9))</f>
        <v>R/I/H</v>
      </c>
      <c r="J924" s="34" t="str">
        <f>TRIM(SUBSTITUTE(G924,I924,""))</f>
        <v>6-Nov</v>
      </c>
      <c r="K924" s="34">
        <f>LEFT(J924,2-ISERROR(1*MID(J924,2,1)))*1</f>
        <v>6</v>
      </c>
      <c r="L924" s="34" t="str">
        <f>IF(LEN(I924)=3,I924,LEFT(I924,1)&amp;MID(I924,3,1)&amp;RIGHT(I924,1))</f>
        <v>RIH</v>
      </c>
      <c r="M924" s="42">
        <f>TIMEVALUE(SUBSTITUTE(SUBSTITUTE(F924,"P"," P"),"A"," A"))</f>
        <v>0.61041666666666672</v>
      </c>
      <c r="N924" s="34">
        <f t="shared" si="53"/>
        <v>17</v>
      </c>
      <c r="O924" s="34" t="str">
        <f t="shared" si="54"/>
        <v>RIH17</v>
      </c>
      <c r="P924" s="44">
        <f>INDEX(Workings!$R$14:$R$853,MATCH(O924,Workings!$U$14:$U$853,0))</f>
        <v>0.60625000000000007</v>
      </c>
      <c r="Q924" s="34">
        <f t="shared" si="55"/>
        <v>6</v>
      </c>
      <c r="S924"/>
    </row>
    <row r="925" spans="1:19" ht="15" x14ac:dyDescent="0.25">
      <c r="A925" s="34" t="s">
        <v>491</v>
      </c>
      <c r="B925" s="34">
        <f>SEARCH("PM",A925)</f>
        <v>15</v>
      </c>
      <c r="C925" s="34" t="e">
        <f>SEARCH("AM",A925)</f>
        <v>#VALUE!</v>
      </c>
      <c r="D925" s="34">
        <f>IFERROR(B925,C925)</f>
        <v>15</v>
      </c>
      <c r="E925" s="34" t="str">
        <f>IFERROR(MID(A925,D925-5,1)," ")</f>
        <v xml:space="preserve"> </v>
      </c>
      <c r="F925" s="34" t="str">
        <f>MID(A925,IF(E925="1",D925-5,D925-4),IF(E925="1",7,6))</f>
        <v>3:05PM</v>
      </c>
      <c r="G925" s="34" t="str">
        <f>TRIM(SUBSTITUTE(A925,TEXT(M925,"h:mmAM/PM"),""))</f>
        <v>RIH 6/Nov</v>
      </c>
      <c r="H925" s="34" t="b">
        <f>OR(LEFT(G925,1)="Y",LEFT(G925,1)="B",LEFT(G925,1)="R")</f>
        <v>1</v>
      </c>
      <c r="I925" s="34" t="str">
        <f>IF(H925,LEFT(G925,FIND(" ",G925)-1),MID(G925,FIND(" ",G925)+1,9))</f>
        <v>RIH</v>
      </c>
      <c r="J925" s="34" t="str">
        <f>TRIM(SUBSTITUTE(G925,I925,""))</f>
        <v>6/Nov</v>
      </c>
      <c r="K925" s="34">
        <f>LEFT(J925,2-ISERROR(1*MID(J925,2,1)))*1</f>
        <v>6</v>
      </c>
      <c r="L925" s="34" t="str">
        <f>IF(LEN(I925)=3,I925,LEFT(I925,1)&amp;MID(I925,3,1)&amp;RIGHT(I925,1))</f>
        <v>RIH</v>
      </c>
      <c r="M925" s="42">
        <f>TIMEVALUE(SUBSTITUTE(SUBSTITUTE(F925,"P"," P"),"A"," A"))</f>
        <v>0.62847222222222221</v>
      </c>
      <c r="N925" s="34">
        <f t="shared" si="53"/>
        <v>18</v>
      </c>
      <c r="O925" s="34" t="str">
        <f t="shared" si="54"/>
        <v>RIH18</v>
      </c>
      <c r="P925" s="44">
        <f>INDEX(Workings!$R$14:$R$853,MATCH(O925,Workings!$U$14:$U$853,0))</f>
        <v>0.62708333333333344</v>
      </c>
      <c r="Q925" s="34">
        <f t="shared" si="55"/>
        <v>2</v>
      </c>
      <c r="S925"/>
    </row>
    <row r="926" spans="1:19" ht="15" x14ac:dyDescent="0.25">
      <c r="A926" s="34" t="s">
        <v>1026</v>
      </c>
      <c r="B926" s="34">
        <f>SEARCH("PM",A926)</f>
        <v>17</v>
      </c>
      <c r="C926" s="34" t="e">
        <f>SEARCH("AM",A926)</f>
        <v>#VALUE!</v>
      </c>
      <c r="D926" s="34">
        <f>IFERROR(B926,C926)</f>
        <v>17</v>
      </c>
      <c r="E926" s="34" t="str">
        <f>IFERROR(MID(A926,D926-5,1)," ")</f>
        <v xml:space="preserve"> </v>
      </c>
      <c r="F926" s="34" t="str">
        <f>MID(A926,IF(E926="1",D926-5,D926-4),IF(E926="1",7,6))</f>
        <v>3:31PM</v>
      </c>
      <c r="G926" s="34" t="str">
        <f>TRIM(SUBSTITUTE(A926,TEXT(M926,"h:mmAM/PM"),""))</f>
        <v>R:I:H 6/Nov</v>
      </c>
      <c r="H926" s="34" t="b">
        <f>OR(LEFT(G926,1)="Y",LEFT(G926,1)="B",LEFT(G926,1)="R")</f>
        <v>1</v>
      </c>
      <c r="I926" s="34" t="str">
        <f>IF(H926,LEFT(G926,FIND(" ",G926)-1),MID(G926,FIND(" ",G926)+1,9))</f>
        <v>R:I:H</v>
      </c>
      <c r="J926" s="34" t="str">
        <f>TRIM(SUBSTITUTE(G926,I926,""))</f>
        <v>6/Nov</v>
      </c>
      <c r="K926" s="34">
        <f>LEFT(J926,2-ISERROR(1*MID(J926,2,1)))*1</f>
        <v>6</v>
      </c>
      <c r="L926" s="34" t="str">
        <f>IF(LEN(I926)=3,I926,LEFT(I926,1)&amp;MID(I926,3,1)&amp;RIGHT(I926,1))</f>
        <v>RIH</v>
      </c>
      <c r="M926" s="42">
        <f>TIMEVALUE(SUBSTITUTE(SUBSTITUTE(F926,"P"," P"),"A"," A"))</f>
        <v>0.64652777777777781</v>
      </c>
      <c r="N926" s="34">
        <f t="shared" si="53"/>
        <v>19</v>
      </c>
      <c r="O926" s="34" t="str">
        <f t="shared" si="54"/>
        <v>RIH19</v>
      </c>
      <c r="P926" s="44">
        <f>INDEX(Workings!$R$14:$R$853,MATCH(O926,Workings!$U$14:$U$853,0))</f>
        <v>0.64791666666666681</v>
      </c>
      <c r="Q926" s="34">
        <f t="shared" si="55"/>
        <v>-2</v>
      </c>
      <c r="S926"/>
    </row>
    <row r="927" spans="1:19" ht="15" x14ac:dyDescent="0.25">
      <c r="A927" s="34" t="s">
        <v>574</v>
      </c>
      <c r="B927" s="34">
        <f>SEARCH("PM",A927)</f>
        <v>17</v>
      </c>
      <c r="C927" s="34" t="e">
        <f>SEARCH("AM",A927)</f>
        <v>#VALUE!</v>
      </c>
      <c r="D927" s="34">
        <f>IFERROR(B927,C927)</f>
        <v>17</v>
      </c>
      <c r="E927" s="34" t="str">
        <f>IFERROR(MID(A927,D927-5,1)," ")</f>
        <v xml:space="preserve"> </v>
      </c>
      <c r="F927" s="34" t="str">
        <f>MID(A927,IF(E927="1",D927-5,D927-4),IF(E927="1",7,6))</f>
        <v>4:17PM</v>
      </c>
      <c r="G927" s="34" t="str">
        <f>TRIM(SUBSTITUTE(A927,TEXT(M927,"h:mmAM/PM"),""))</f>
        <v>6/Nov R-I-H</v>
      </c>
      <c r="H927" s="34" t="b">
        <f>OR(LEFT(G927,1)="Y",LEFT(G927,1)="B",LEFT(G927,1)="R")</f>
        <v>0</v>
      </c>
      <c r="I927" s="34" t="str">
        <f>IF(H927,LEFT(G927,FIND(" ",G927)-1),MID(G927,FIND(" ",G927)+1,9))</f>
        <v>R-I-H</v>
      </c>
      <c r="J927" s="34" t="str">
        <f>TRIM(SUBSTITUTE(G927,I927,""))</f>
        <v>6/Nov</v>
      </c>
      <c r="K927" s="34">
        <f>LEFT(J927,2-ISERROR(1*MID(J927,2,1)))*1</f>
        <v>6</v>
      </c>
      <c r="L927" s="34" t="str">
        <f>IF(LEN(I927)=3,I927,LEFT(I927,1)&amp;MID(I927,3,1)&amp;RIGHT(I927,1))</f>
        <v>RIH</v>
      </c>
      <c r="M927" s="42">
        <f>TIMEVALUE(SUBSTITUTE(SUBSTITUTE(F927,"P"," P"),"A"," A"))</f>
        <v>0.67847222222222225</v>
      </c>
      <c r="N927" s="34">
        <f t="shared" si="53"/>
        <v>20</v>
      </c>
      <c r="O927" s="34" t="str">
        <f t="shared" si="54"/>
        <v>RIH20</v>
      </c>
      <c r="P927" s="44">
        <f>INDEX(Workings!$R$14:$R$853,MATCH(O927,Workings!$U$14:$U$853,0))</f>
        <v>0.66875000000000018</v>
      </c>
      <c r="Q927" s="34">
        <f t="shared" si="55"/>
        <v>14</v>
      </c>
      <c r="S927"/>
    </row>
    <row r="928" spans="1:19" ht="15" x14ac:dyDescent="0.25">
      <c r="A928" s="34" t="s">
        <v>1776</v>
      </c>
      <c r="B928" s="34">
        <f>SEARCH("PM",A928)</f>
        <v>9</v>
      </c>
      <c r="C928" s="34" t="e">
        <f>SEARCH("AM",A928)</f>
        <v>#VALUE!</v>
      </c>
      <c r="D928" s="34">
        <f>IFERROR(B928,C928)</f>
        <v>9</v>
      </c>
      <c r="E928" s="34" t="str">
        <f>IFERROR(MID(A928,D928-5,1)," ")</f>
        <v xml:space="preserve"> </v>
      </c>
      <c r="F928" s="34" t="str">
        <f>MID(A928,IF(E928="1",D928-5,D928-4),IF(E928="1",7,6))</f>
        <v>4:36PM</v>
      </c>
      <c r="G928" s="34" t="str">
        <f>TRIM(SUBSTITUTE(A928,TEXT(M928,"h:mmAM/PM"),""))</f>
        <v>RIH 6-Nov</v>
      </c>
      <c r="H928" s="34" t="b">
        <f>OR(LEFT(G928,1)="Y",LEFT(G928,1)="B",LEFT(G928,1)="R")</f>
        <v>1</v>
      </c>
      <c r="I928" s="34" t="str">
        <f>IF(H928,LEFT(G928,FIND(" ",G928)-1),MID(G928,FIND(" ",G928)+1,9))</f>
        <v>RIH</v>
      </c>
      <c r="J928" s="34" t="str">
        <f>TRIM(SUBSTITUTE(G928,I928,""))</f>
        <v>6-Nov</v>
      </c>
      <c r="K928" s="34">
        <f>LEFT(J928,2-ISERROR(1*MID(J928,2,1)))*1</f>
        <v>6</v>
      </c>
      <c r="L928" s="34" t="str">
        <f>IF(LEN(I928)=3,I928,LEFT(I928,1)&amp;MID(I928,3,1)&amp;RIGHT(I928,1))</f>
        <v>RIH</v>
      </c>
      <c r="M928" s="42">
        <f>TIMEVALUE(SUBSTITUTE(SUBSTITUTE(F928,"P"," P"),"A"," A"))</f>
        <v>0.69166666666666676</v>
      </c>
      <c r="N928" s="34">
        <f t="shared" si="53"/>
        <v>21</v>
      </c>
      <c r="O928" s="34" t="str">
        <f t="shared" si="54"/>
        <v>RIH21</v>
      </c>
      <c r="P928" s="44">
        <f>INDEX(Workings!$R$14:$R$853,MATCH(O928,Workings!$U$14:$U$853,0))</f>
        <v>0.68958333333333355</v>
      </c>
      <c r="Q928" s="34">
        <f t="shared" si="55"/>
        <v>3</v>
      </c>
      <c r="S928"/>
    </row>
    <row r="929" spans="1:19" ht="15" x14ac:dyDescent="0.25">
      <c r="A929" s="34" t="s">
        <v>4022</v>
      </c>
      <c r="B929" s="34">
        <f>SEARCH("PM",A929)</f>
        <v>11</v>
      </c>
      <c r="C929" s="34" t="e">
        <f>SEARCH("AM",A929)</f>
        <v>#VALUE!</v>
      </c>
      <c r="D929" s="34">
        <f>IFERROR(B929,C929)</f>
        <v>11</v>
      </c>
      <c r="E929" s="34" t="str">
        <f>IFERROR(MID(A929,D929-5,1)," ")</f>
        <v xml:space="preserve"> </v>
      </c>
      <c r="F929" s="34" t="str">
        <f>MID(A929,IF(E929="1",D929-5,D929-4),IF(E929="1",7,6))</f>
        <v>5:07PM</v>
      </c>
      <c r="G929" s="34" t="str">
        <f>TRIM(SUBSTITUTE(A929,TEXT(M929,"h:mmAM/PM"),""))</f>
        <v>6-Nov RIH</v>
      </c>
      <c r="H929" s="34" t="b">
        <f>OR(LEFT(G929,1)="Y",LEFT(G929,1)="B",LEFT(G929,1)="R")</f>
        <v>0</v>
      </c>
      <c r="I929" s="34" t="str">
        <f>IF(H929,LEFT(G929,FIND(" ",G929)-1),MID(G929,FIND(" ",G929)+1,9))</f>
        <v>RIH</v>
      </c>
      <c r="J929" s="34" t="str">
        <f>TRIM(SUBSTITUTE(G929,I929,""))</f>
        <v>6-Nov</v>
      </c>
      <c r="K929" s="34">
        <f>LEFT(J929,2-ISERROR(1*MID(J929,2,1)))*1</f>
        <v>6</v>
      </c>
      <c r="L929" s="34" t="str">
        <f>IF(LEN(I929)=3,I929,LEFT(I929,1)&amp;MID(I929,3,1)&amp;RIGHT(I929,1))</f>
        <v>RIH</v>
      </c>
      <c r="M929" s="42">
        <f>TIMEVALUE(SUBSTITUTE(SUBSTITUTE(F929,"P"," P"),"A"," A"))</f>
        <v>0.71319444444444446</v>
      </c>
      <c r="N929" s="34">
        <f t="shared" si="53"/>
        <v>22</v>
      </c>
      <c r="O929" s="34" t="str">
        <f t="shared" si="54"/>
        <v>RIH22</v>
      </c>
      <c r="P929" s="44">
        <f>INDEX(Workings!$R$14:$R$853,MATCH(O929,Workings!$U$14:$U$853,0))</f>
        <v>0.71041666666666692</v>
      </c>
      <c r="Q929" s="34">
        <f t="shared" si="55"/>
        <v>4</v>
      </c>
      <c r="S929"/>
    </row>
    <row r="930" spans="1:19" ht="15" x14ac:dyDescent="0.25">
      <c r="A930" s="34" t="s">
        <v>4218</v>
      </c>
      <c r="B930" s="34">
        <f>SEARCH("PM",A930)</f>
        <v>17</v>
      </c>
      <c r="C930" s="34" t="e">
        <f>SEARCH("AM",A930)</f>
        <v>#VALUE!</v>
      </c>
      <c r="D930" s="34">
        <f>IFERROR(B930,C930)</f>
        <v>17</v>
      </c>
      <c r="E930" s="34" t="str">
        <f>IFERROR(MID(A930,D930-5,1)," ")</f>
        <v xml:space="preserve"> </v>
      </c>
      <c r="F930" s="34" t="str">
        <f>MID(A930,IF(E930="1",D930-5,D930-4),IF(E930="1",7,6))</f>
        <v>5:43PM</v>
      </c>
      <c r="G930" s="34" t="str">
        <f>TRIM(SUBSTITUTE(A930,TEXT(M930,"h:mmAM/PM"),""))</f>
        <v>R:I:H 6/Nov</v>
      </c>
      <c r="H930" s="34" t="b">
        <f>OR(LEFT(G930,1)="Y",LEFT(G930,1)="B",LEFT(G930,1)="R")</f>
        <v>1</v>
      </c>
      <c r="I930" s="34" t="str">
        <f>IF(H930,LEFT(G930,FIND(" ",G930)-1),MID(G930,FIND(" ",G930)+1,9))</f>
        <v>R:I:H</v>
      </c>
      <c r="J930" s="34" t="str">
        <f>TRIM(SUBSTITUTE(G930,I930,""))</f>
        <v>6/Nov</v>
      </c>
      <c r="K930" s="34">
        <f>LEFT(J930,2-ISERROR(1*MID(J930,2,1)))*1</f>
        <v>6</v>
      </c>
      <c r="L930" s="34" t="str">
        <f>IF(LEN(I930)=3,I930,LEFT(I930,1)&amp;MID(I930,3,1)&amp;RIGHT(I930,1))</f>
        <v>RIH</v>
      </c>
      <c r="M930" s="42">
        <f>TIMEVALUE(SUBSTITUTE(SUBSTITUTE(F930,"P"," P"),"A"," A"))</f>
        <v>0.73819444444444438</v>
      </c>
      <c r="N930" s="34">
        <f t="shared" si="53"/>
        <v>23</v>
      </c>
      <c r="O930" s="34" t="str">
        <f t="shared" si="54"/>
        <v>RIH23</v>
      </c>
      <c r="P930" s="44">
        <f>INDEX(Workings!$R$14:$R$853,MATCH(O930,Workings!$U$14:$U$853,0))</f>
        <v>0.73125000000000029</v>
      </c>
      <c r="Q930" s="34">
        <f t="shared" si="55"/>
        <v>10</v>
      </c>
      <c r="S930"/>
    </row>
    <row r="931" spans="1:19" ht="15" x14ac:dyDescent="0.25">
      <c r="A931" s="34" t="s">
        <v>133</v>
      </c>
      <c r="B931" s="34">
        <f>SEARCH("PM",A931)</f>
        <v>17</v>
      </c>
      <c r="C931" s="34" t="e">
        <f>SEARCH("AM",A931)</f>
        <v>#VALUE!</v>
      </c>
      <c r="D931" s="34">
        <f>IFERROR(B931,C931)</f>
        <v>17</v>
      </c>
      <c r="E931" s="34" t="str">
        <f>IFERROR(MID(A931,D931-5,1)," ")</f>
        <v xml:space="preserve"> </v>
      </c>
      <c r="F931" s="34" t="str">
        <f>MID(A931,IF(E931="1",D931-5,D931-4),IF(E931="1",7,6))</f>
        <v>6:15PM</v>
      </c>
      <c r="G931" s="34" t="str">
        <f>TRIM(SUBSTITUTE(A931,TEXT(M931,"h:mmAM/PM"),""))</f>
        <v>R:I:H 6/Nov</v>
      </c>
      <c r="H931" s="34" t="b">
        <f>OR(LEFT(G931,1)="Y",LEFT(G931,1)="B",LEFT(G931,1)="R")</f>
        <v>1</v>
      </c>
      <c r="I931" s="34" t="str">
        <f>IF(H931,LEFT(G931,FIND(" ",G931)-1),MID(G931,FIND(" ",G931)+1,9))</f>
        <v>R:I:H</v>
      </c>
      <c r="J931" s="34" t="str">
        <f>TRIM(SUBSTITUTE(G931,I931,""))</f>
        <v>6/Nov</v>
      </c>
      <c r="K931" s="34">
        <f>LEFT(J931,2-ISERROR(1*MID(J931,2,1)))*1</f>
        <v>6</v>
      </c>
      <c r="L931" s="34" t="str">
        <f>IF(LEN(I931)=3,I931,LEFT(I931,1)&amp;MID(I931,3,1)&amp;RIGHT(I931,1))</f>
        <v>RIH</v>
      </c>
      <c r="M931" s="42">
        <f>TIMEVALUE(SUBSTITUTE(SUBSTITUTE(F931,"P"," P"),"A"," A"))</f>
        <v>0.76041666666666663</v>
      </c>
      <c r="N931" s="34">
        <f t="shared" si="53"/>
        <v>24</v>
      </c>
      <c r="O931" s="34" t="str">
        <f t="shared" si="54"/>
        <v>RIH24</v>
      </c>
      <c r="P931" s="44">
        <f>INDEX(Workings!$R$14:$R$853,MATCH(O931,Workings!$U$14:$U$853,0))</f>
        <v>0.75902777777777808</v>
      </c>
      <c r="Q931" s="34">
        <f t="shared" si="55"/>
        <v>2</v>
      </c>
      <c r="S931"/>
    </row>
    <row r="932" spans="1:19" ht="15" x14ac:dyDescent="0.25">
      <c r="A932" s="34" t="s">
        <v>2519</v>
      </c>
      <c r="B932" s="34">
        <f>SEARCH("PM",A932)</f>
        <v>5</v>
      </c>
      <c r="C932" s="34" t="e">
        <f>SEARCH("AM",A932)</f>
        <v>#VALUE!</v>
      </c>
      <c r="D932" s="34">
        <f>IFERROR(B932,C932)</f>
        <v>5</v>
      </c>
      <c r="E932" s="34" t="str">
        <f>IFERROR(MID(A932,D932-5,1)," ")</f>
        <v xml:space="preserve"> </v>
      </c>
      <c r="F932" s="34" t="str">
        <f>MID(A932,IF(E932="1",D932-5,D932-4),IF(E932="1",7,6))</f>
        <v>7:08PM</v>
      </c>
      <c r="G932" s="34" t="str">
        <f>TRIM(SUBSTITUTE(A932,TEXT(M932,"h:mmAM/PM"),""))</f>
        <v>R-I-H 6-Nov</v>
      </c>
      <c r="H932" s="34" t="b">
        <f>OR(LEFT(G932,1)="Y",LEFT(G932,1)="B",LEFT(G932,1)="R")</f>
        <v>1</v>
      </c>
      <c r="I932" s="34" t="str">
        <f>IF(H932,LEFT(G932,FIND(" ",G932)-1),MID(G932,FIND(" ",G932)+1,9))</f>
        <v>R-I-H</v>
      </c>
      <c r="J932" s="34" t="str">
        <f>TRIM(SUBSTITUTE(G932,I932,""))</f>
        <v>6-Nov</v>
      </c>
      <c r="K932" s="34">
        <f>LEFT(J932,2-ISERROR(1*MID(J932,2,1)))*1</f>
        <v>6</v>
      </c>
      <c r="L932" s="34" t="str">
        <f>IF(LEN(I932)=3,I932,LEFT(I932,1)&amp;MID(I932,3,1)&amp;RIGHT(I932,1))</f>
        <v>RIH</v>
      </c>
      <c r="M932" s="42">
        <f>TIMEVALUE(SUBSTITUTE(SUBSTITUTE(F932,"P"," P"),"A"," A"))</f>
        <v>0.79722222222222217</v>
      </c>
      <c r="N932" s="34">
        <f t="shared" si="53"/>
        <v>25</v>
      </c>
      <c r="O932" s="34" t="str">
        <f t="shared" si="54"/>
        <v>RIH25</v>
      </c>
      <c r="P932" s="44">
        <f>INDEX(Workings!$R$14:$R$853,MATCH(O932,Workings!$U$14:$U$853,0))</f>
        <v>0.78680555555555587</v>
      </c>
      <c r="Q932" s="34">
        <f t="shared" si="55"/>
        <v>15</v>
      </c>
      <c r="S932"/>
    </row>
    <row r="933" spans="1:19" ht="15" x14ac:dyDescent="0.25">
      <c r="A933" s="34" t="s">
        <v>3184</v>
      </c>
      <c r="B933" s="34">
        <f>SEARCH("PM",A933)</f>
        <v>5</v>
      </c>
      <c r="C933" s="34" t="e">
        <f>SEARCH("AM",A933)</f>
        <v>#VALUE!</v>
      </c>
      <c r="D933" s="34">
        <f>IFERROR(B933,C933)</f>
        <v>5</v>
      </c>
      <c r="E933" s="34" t="str">
        <f>IFERROR(MID(A933,D933-5,1)," ")</f>
        <v xml:space="preserve"> </v>
      </c>
      <c r="F933" s="34" t="str">
        <f>MID(A933,IF(E933="1",D933-5,D933-4),IF(E933="1",7,6))</f>
        <v>7:42PM</v>
      </c>
      <c r="G933" s="34" t="str">
        <f>TRIM(SUBSTITUTE(A933,TEXT(M933,"h:mmAM/PM"),""))</f>
        <v>6-Nov R-I-H</v>
      </c>
      <c r="H933" s="34" t="b">
        <f>OR(LEFT(G933,1)="Y",LEFT(G933,1)="B",LEFT(G933,1)="R")</f>
        <v>0</v>
      </c>
      <c r="I933" s="34" t="str">
        <f>IF(H933,LEFT(G933,FIND(" ",G933)-1),MID(G933,FIND(" ",G933)+1,9))</f>
        <v>R-I-H</v>
      </c>
      <c r="J933" s="34" t="str">
        <f>TRIM(SUBSTITUTE(G933,I933,""))</f>
        <v>6-Nov</v>
      </c>
      <c r="K933" s="34">
        <f>LEFT(J933,2-ISERROR(1*MID(J933,2,1)))*1</f>
        <v>6</v>
      </c>
      <c r="L933" s="34" t="str">
        <f>IF(LEN(I933)=3,I933,LEFT(I933,1)&amp;MID(I933,3,1)&amp;RIGHT(I933,1))</f>
        <v>RIH</v>
      </c>
      <c r="M933" s="42">
        <f>TIMEVALUE(SUBSTITUTE(SUBSTITUTE(F933,"P"," P"),"A"," A"))</f>
        <v>0.8208333333333333</v>
      </c>
      <c r="N933" s="34">
        <f t="shared" si="53"/>
        <v>26</v>
      </c>
      <c r="O933" s="34" t="str">
        <f t="shared" si="54"/>
        <v>RIH26</v>
      </c>
      <c r="P933" s="44">
        <f>INDEX(Workings!$R$14:$R$853,MATCH(O933,Workings!$U$14:$U$853,0))</f>
        <v>0.81458333333333366</v>
      </c>
      <c r="Q933" s="34">
        <f t="shared" si="55"/>
        <v>9</v>
      </c>
      <c r="S933"/>
    </row>
    <row r="934" spans="1:19" ht="15" x14ac:dyDescent="0.25">
      <c r="A934" s="34" t="s">
        <v>85</v>
      </c>
      <c r="B934" s="34">
        <f>SEARCH("PM",A934)</f>
        <v>15</v>
      </c>
      <c r="C934" s="34" t="e">
        <f>SEARCH("AM",A934)</f>
        <v>#VALUE!</v>
      </c>
      <c r="D934" s="34">
        <f>IFERROR(B934,C934)</f>
        <v>15</v>
      </c>
      <c r="E934" s="34" t="str">
        <f>IFERROR(MID(A934,D934-5,1)," ")</f>
        <v xml:space="preserve"> </v>
      </c>
      <c r="F934" s="34" t="str">
        <f>MID(A934,IF(E934="1",D934-5,D934-4),IF(E934="1",7,6))</f>
        <v>8:36PM</v>
      </c>
      <c r="G934" s="34" t="str">
        <f>TRIM(SUBSTITUTE(A934,TEXT(M934,"h:mmAM/PM"),""))</f>
        <v>6-Nov RIH</v>
      </c>
      <c r="H934" s="34" t="b">
        <f>OR(LEFT(G934,1)="Y",LEFT(G934,1)="B",LEFT(G934,1)="R")</f>
        <v>0</v>
      </c>
      <c r="I934" s="34" t="str">
        <f>IF(H934,LEFT(G934,FIND(" ",G934)-1),MID(G934,FIND(" ",G934)+1,9))</f>
        <v>RIH</v>
      </c>
      <c r="J934" s="34" t="str">
        <f>TRIM(SUBSTITUTE(G934,I934,""))</f>
        <v>6-Nov</v>
      </c>
      <c r="K934" s="34">
        <f>LEFT(J934,2-ISERROR(1*MID(J934,2,1)))*1</f>
        <v>6</v>
      </c>
      <c r="L934" s="34" t="str">
        <f>IF(LEN(I934)=3,I934,LEFT(I934,1)&amp;MID(I934,3,1)&amp;RIGHT(I934,1))</f>
        <v>RIH</v>
      </c>
      <c r="M934" s="42">
        <f>TIMEVALUE(SUBSTITUTE(SUBSTITUTE(F934,"P"," P"),"A"," A"))</f>
        <v>0.85833333333333339</v>
      </c>
      <c r="N934" s="34">
        <f t="shared" si="53"/>
        <v>27</v>
      </c>
      <c r="O934" s="34" t="str">
        <f t="shared" si="54"/>
        <v>RIH27</v>
      </c>
      <c r="P934" s="44">
        <f>INDEX(Workings!$R$14:$R$853,MATCH(O934,Workings!$U$14:$U$853,0))</f>
        <v>0.85625000000000029</v>
      </c>
      <c r="Q934" s="34">
        <f t="shared" si="55"/>
        <v>3</v>
      </c>
      <c r="S934"/>
    </row>
    <row r="935" spans="1:19" ht="15" x14ac:dyDescent="0.25">
      <c r="A935" s="34" t="s">
        <v>4171</v>
      </c>
      <c r="B935" s="34">
        <f>SEARCH("PM",A935)</f>
        <v>11</v>
      </c>
      <c r="C935" s="34" t="e">
        <f>SEARCH("AM",A935)</f>
        <v>#VALUE!</v>
      </c>
      <c r="D935" s="34">
        <f>IFERROR(B935,C935)</f>
        <v>11</v>
      </c>
      <c r="E935" s="34" t="str">
        <f>IFERROR(MID(A935,D935-5,1)," ")</f>
        <v xml:space="preserve"> </v>
      </c>
      <c r="F935" s="34" t="str">
        <f>MID(A935,IF(E935="1",D935-5,D935-4),IF(E935="1",7,6))</f>
        <v>9:40PM</v>
      </c>
      <c r="G935" s="34" t="str">
        <f>TRIM(SUBSTITUTE(A935,TEXT(M935,"h:mmAM/PM"),""))</f>
        <v>R:I:H 6/Nov</v>
      </c>
      <c r="H935" s="34" t="b">
        <f>OR(LEFT(G935,1)="Y",LEFT(G935,1)="B",LEFT(G935,1)="R")</f>
        <v>1</v>
      </c>
      <c r="I935" s="34" t="str">
        <f>IF(H935,LEFT(G935,FIND(" ",G935)-1),MID(G935,FIND(" ",G935)+1,9))</f>
        <v>R:I:H</v>
      </c>
      <c r="J935" s="34" t="str">
        <f>TRIM(SUBSTITUTE(G935,I935,""))</f>
        <v>6/Nov</v>
      </c>
      <c r="K935" s="34">
        <f>LEFT(J935,2-ISERROR(1*MID(J935,2,1)))*1</f>
        <v>6</v>
      </c>
      <c r="L935" s="34" t="str">
        <f>IF(LEN(I935)=3,I935,LEFT(I935,1)&amp;MID(I935,3,1)&amp;RIGHT(I935,1))</f>
        <v>RIH</v>
      </c>
      <c r="M935" s="42">
        <f>TIMEVALUE(SUBSTITUTE(SUBSTITUTE(F935,"P"," P"),"A"," A"))</f>
        <v>0.90277777777777779</v>
      </c>
      <c r="N935" s="34">
        <f t="shared" si="53"/>
        <v>28</v>
      </c>
      <c r="O935" s="34" t="str">
        <f t="shared" si="54"/>
        <v>RIH28</v>
      </c>
      <c r="P935" s="44">
        <f>INDEX(Workings!$R$14:$R$853,MATCH(O935,Workings!$U$14:$U$853,0))</f>
        <v>0.89791666666666692</v>
      </c>
      <c r="Q935" s="34">
        <f t="shared" si="55"/>
        <v>7</v>
      </c>
      <c r="S935"/>
    </row>
    <row r="936" spans="1:19" ht="15" x14ac:dyDescent="0.25">
      <c r="A936" s="34" t="s">
        <v>4045</v>
      </c>
      <c r="B936" s="34">
        <f>SEARCH("PM",A936)</f>
        <v>12</v>
      </c>
      <c r="C936" s="34" t="e">
        <f>SEARCH("AM",A936)</f>
        <v>#VALUE!</v>
      </c>
      <c r="D936" s="34">
        <f>IFERROR(B936,C936)</f>
        <v>12</v>
      </c>
      <c r="E936" s="34" t="str">
        <f>IFERROR(MID(A936,D936-5,1)," ")</f>
        <v>1</v>
      </c>
      <c r="F936" s="34" t="str">
        <f>MID(A936,IF(E936="1",D936-5,D936-4),IF(E936="1",7,6))</f>
        <v>10:41PM</v>
      </c>
      <c r="G936" s="34" t="str">
        <f>TRIM(SUBSTITUTE(A936,TEXT(M936,"h:mmAM/PM"),""))</f>
        <v>6-Nov RIH</v>
      </c>
      <c r="H936" s="34" t="b">
        <f>OR(LEFT(G936,1)="Y",LEFT(G936,1)="B",LEFT(G936,1)="R")</f>
        <v>0</v>
      </c>
      <c r="I936" s="34" t="str">
        <f>IF(H936,LEFT(G936,FIND(" ",G936)-1),MID(G936,FIND(" ",G936)+1,9))</f>
        <v>RIH</v>
      </c>
      <c r="J936" s="34" t="str">
        <f>TRIM(SUBSTITUTE(G936,I936,""))</f>
        <v>6-Nov</v>
      </c>
      <c r="K936" s="34">
        <f>LEFT(J936,2-ISERROR(1*MID(J936,2,1)))*1</f>
        <v>6</v>
      </c>
      <c r="L936" s="34" t="str">
        <f>IF(LEN(I936)=3,I936,LEFT(I936,1)&amp;MID(I936,3,1)&amp;RIGHT(I936,1))</f>
        <v>RIH</v>
      </c>
      <c r="M936" s="42">
        <f>TIMEVALUE(SUBSTITUTE(SUBSTITUTE(F936,"P"," P"),"A"," A"))</f>
        <v>0.94513888888888886</v>
      </c>
      <c r="N936" s="34">
        <f t="shared" si="53"/>
        <v>29</v>
      </c>
      <c r="O936" s="34" t="str">
        <f t="shared" si="54"/>
        <v>RIH29</v>
      </c>
      <c r="P936" s="44">
        <f>INDEX(Workings!$R$14:$R$853,MATCH(O936,Workings!$U$14:$U$853,0))</f>
        <v>0.93958333333333355</v>
      </c>
      <c r="Q936" s="34">
        <f t="shared" si="55"/>
        <v>8</v>
      </c>
      <c r="S936"/>
    </row>
    <row r="937" spans="1:19" ht="15" x14ac:dyDescent="0.25">
      <c r="A937" s="34" t="s">
        <v>1435</v>
      </c>
      <c r="B937" s="34">
        <f>SEARCH("PM",A937)</f>
        <v>18</v>
      </c>
      <c r="C937" s="34" t="e">
        <f>SEARCH("AM",A937)</f>
        <v>#VALUE!</v>
      </c>
      <c r="D937" s="34">
        <f>IFERROR(B937,C937)</f>
        <v>18</v>
      </c>
      <c r="E937" s="34" t="str">
        <f>IFERROR(MID(A937,D937-5,1)," ")</f>
        <v>1</v>
      </c>
      <c r="F937" s="34" t="str">
        <f>MID(A937,IF(E937="1",D937-5,D937-4),IF(E937="1",7,6))</f>
        <v>11:45PM</v>
      </c>
      <c r="G937" s="34" t="str">
        <f>TRIM(SUBSTITUTE(A937,TEXT(M937,"h:mmAM/PM"),""))</f>
        <v>R:I:H 6/Nov</v>
      </c>
      <c r="H937" s="34" t="b">
        <f>OR(LEFT(G937,1)="Y",LEFT(G937,1)="B",LEFT(G937,1)="R")</f>
        <v>1</v>
      </c>
      <c r="I937" s="34" t="str">
        <f>IF(H937,LEFT(G937,FIND(" ",G937)-1),MID(G937,FIND(" ",G937)+1,9))</f>
        <v>R:I:H</v>
      </c>
      <c r="J937" s="34" t="str">
        <f>TRIM(SUBSTITUTE(G937,I937,""))</f>
        <v>6/Nov</v>
      </c>
      <c r="K937" s="34">
        <f>LEFT(J937,2-ISERROR(1*MID(J937,2,1)))*1</f>
        <v>6</v>
      </c>
      <c r="L937" s="34" t="str">
        <f>IF(LEN(I937)=3,I937,LEFT(I937,1)&amp;MID(I937,3,1)&amp;RIGHT(I937,1))</f>
        <v>RIH</v>
      </c>
      <c r="M937" s="42">
        <f>TIMEVALUE(SUBSTITUTE(SUBSTITUTE(F937,"P"," P"),"A"," A"))</f>
        <v>0.98958333333333337</v>
      </c>
      <c r="N937" s="34">
        <f t="shared" si="53"/>
        <v>30</v>
      </c>
      <c r="O937" s="34" t="str">
        <f t="shared" si="54"/>
        <v>RIH30</v>
      </c>
      <c r="P937" s="44">
        <f>INDEX(Workings!$R$14:$R$853,MATCH(O937,Workings!$U$14:$U$853,0))</f>
        <v>0.98125000000000018</v>
      </c>
      <c r="Q937" s="34">
        <f t="shared" si="55"/>
        <v>12</v>
      </c>
      <c r="S937"/>
    </row>
    <row r="938" spans="1:19" ht="15" x14ac:dyDescent="0.25">
      <c r="A938" s="34" t="s">
        <v>1546</v>
      </c>
      <c r="B938" s="34" t="e">
        <f>SEARCH("PM",A938)</f>
        <v>#VALUE!</v>
      </c>
      <c r="C938" s="34">
        <f>SEARCH("AM",A938)</f>
        <v>11</v>
      </c>
      <c r="D938" s="34">
        <f>IFERROR(B938,C938)</f>
        <v>11</v>
      </c>
      <c r="E938" s="34" t="str">
        <f>IFERROR(MID(A938,D938-5,1)," ")</f>
        <v xml:space="preserve"> </v>
      </c>
      <c r="F938" s="34" t="str">
        <f>MID(A938,IF(E938="1",D938-5,D938-4),IF(E938="1",7,6))</f>
        <v>7:43AM</v>
      </c>
      <c r="G938" s="34" t="str">
        <f>TRIM(SUBSTITUTE(A938,TEXT(M938,"h:mmAM/PM"),""))</f>
        <v>R/I/H 7-Nov</v>
      </c>
      <c r="H938" s="34" t="b">
        <f>OR(LEFT(G938,1)="Y",LEFT(G938,1)="B",LEFT(G938,1)="R")</f>
        <v>1</v>
      </c>
      <c r="I938" s="34" t="str">
        <f>IF(H938,LEFT(G938,FIND(" ",G938)-1),MID(G938,FIND(" ",G938)+1,9))</f>
        <v>R/I/H</v>
      </c>
      <c r="J938" s="34" t="str">
        <f>TRIM(SUBSTITUTE(G938,I938,""))</f>
        <v>7-Nov</v>
      </c>
      <c r="K938" s="34">
        <f>LEFT(J938,2-ISERROR(1*MID(J938,2,1)))*1</f>
        <v>7</v>
      </c>
      <c r="L938" s="34" t="str">
        <f>IF(LEN(I938)=3,I938,LEFT(I938,1)&amp;MID(I938,3,1)&amp;RIGHT(I938,1))</f>
        <v>RIH</v>
      </c>
      <c r="M938" s="42">
        <f>TIMEVALUE(SUBSTITUTE(SUBSTITUTE(F938,"P"," P"),"A"," A"))</f>
        <v>0.3215277777777778</v>
      </c>
      <c r="N938" s="34">
        <f t="shared" si="53"/>
        <v>1</v>
      </c>
      <c r="O938" s="34" t="str">
        <f t="shared" si="54"/>
        <v>RIH1</v>
      </c>
      <c r="P938" s="44">
        <f>INDEX(Workings!$R$14:$R$853,MATCH(O938,Workings!$U$14:$U$853,0))</f>
        <v>0.31458333333333327</v>
      </c>
      <c r="Q938" s="34">
        <f t="shared" si="55"/>
        <v>10</v>
      </c>
      <c r="S938"/>
    </row>
    <row r="939" spans="1:19" ht="15" x14ac:dyDescent="0.25">
      <c r="A939" s="34" t="s">
        <v>494</v>
      </c>
      <c r="B939" s="34" t="e">
        <f>SEARCH("PM",A939)</f>
        <v>#VALUE!</v>
      </c>
      <c r="C939" s="34">
        <f>SEARCH("AM",A939)</f>
        <v>5</v>
      </c>
      <c r="D939" s="34">
        <f>IFERROR(B939,C939)</f>
        <v>5</v>
      </c>
      <c r="E939" s="34" t="str">
        <f>IFERROR(MID(A939,D939-5,1)," ")</f>
        <v xml:space="preserve"> </v>
      </c>
      <c r="F939" s="34" t="str">
        <f>MID(A939,IF(E939="1",D939-5,D939-4),IF(E939="1",7,6))</f>
        <v>7:57AM</v>
      </c>
      <c r="G939" s="34" t="str">
        <f>TRIM(SUBSTITUTE(A939,TEXT(M939,"h:mmAM/PM"),""))</f>
        <v>7/Nov R/I/H</v>
      </c>
      <c r="H939" s="34" t="b">
        <f>OR(LEFT(G939,1)="Y",LEFT(G939,1)="B",LEFT(G939,1)="R")</f>
        <v>0</v>
      </c>
      <c r="I939" s="34" t="str">
        <f>IF(H939,LEFT(G939,FIND(" ",G939)-1),MID(G939,FIND(" ",G939)+1,9))</f>
        <v>R/I/H</v>
      </c>
      <c r="J939" s="34" t="str">
        <f>TRIM(SUBSTITUTE(G939,I939,""))</f>
        <v>7/Nov</v>
      </c>
      <c r="K939" s="34">
        <f>LEFT(J939,2-ISERROR(1*MID(J939,2,1)))*1</f>
        <v>7</v>
      </c>
      <c r="L939" s="34" t="str">
        <f>IF(LEN(I939)=3,I939,LEFT(I939,1)&amp;MID(I939,3,1)&amp;RIGHT(I939,1))</f>
        <v>RIH</v>
      </c>
      <c r="M939" s="42">
        <f>TIMEVALUE(SUBSTITUTE(SUBSTITUTE(F939,"P"," P"),"A"," A"))</f>
        <v>0.33124999999999999</v>
      </c>
      <c r="N939" s="34">
        <f t="shared" si="53"/>
        <v>2</v>
      </c>
      <c r="O939" s="34" t="str">
        <f t="shared" si="54"/>
        <v>RIH2</v>
      </c>
      <c r="P939" s="44">
        <f>INDEX(Workings!$R$14:$R$853,MATCH(O939,Workings!$U$14:$U$853,0))</f>
        <v>0.32847222222222217</v>
      </c>
      <c r="Q939" s="34">
        <f t="shared" si="55"/>
        <v>4</v>
      </c>
      <c r="S939"/>
    </row>
    <row r="940" spans="1:19" ht="15" x14ac:dyDescent="0.25">
      <c r="A940" s="34" t="s">
        <v>3279</v>
      </c>
      <c r="B940" s="34" t="e">
        <f>SEARCH("PM",A940)</f>
        <v>#VALUE!</v>
      </c>
      <c r="C940" s="34">
        <f>SEARCH("AM",A940)</f>
        <v>5</v>
      </c>
      <c r="D940" s="34">
        <f>IFERROR(B940,C940)</f>
        <v>5</v>
      </c>
      <c r="E940" s="34" t="str">
        <f>IFERROR(MID(A940,D940-5,1)," ")</f>
        <v xml:space="preserve"> </v>
      </c>
      <c r="F940" s="34" t="str">
        <f>MID(A940,IF(E940="1",D940-5,D940-4),IF(E940="1",7,6))</f>
        <v>8:14AM</v>
      </c>
      <c r="G940" s="34" t="str">
        <f>TRIM(SUBSTITUTE(A940,TEXT(M940,"h:mmAM/PM"),""))</f>
        <v>7/Nov RIH</v>
      </c>
      <c r="H940" s="34" t="b">
        <f>OR(LEFT(G940,1)="Y",LEFT(G940,1)="B",LEFT(G940,1)="R")</f>
        <v>0</v>
      </c>
      <c r="I940" s="34" t="str">
        <f>IF(H940,LEFT(G940,FIND(" ",G940)-1),MID(G940,FIND(" ",G940)+1,9))</f>
        <v>RIH</v>
      </c>
      <c r="J940" s="34" t="str">
        <f>TRIM(SUBSTITUTE(G940,I940,""))</f>
        <v>7/Nov</v>
      </c>
      <c r="K940" s="34">
        <f>LEFT(J940,2-ISERROR(1*MID(J940,2,1)))*1</f>
        <v>7</v>
      </c>
      <c r="L940" s="34" t="str">
        <f>IF(LEN(I940)=3,I940,LEFT(I940,1)&amp;MID(I940,3,1)&amp;RIGHT(I940,1))</f>
        <v>RIH</v>
      </c>
      <c r="M940" s="42">
        <f>TIMEVALUE(SUBSTITUTE(SUBSTITUTE(F940,"P"," P"),"A"," A"))</f>
        <v>0.3430555555555555</v>
      </c>
      <c r="N940" s="34">
        <f t="shared" si="53"/>
        <v>3</v>
      </c>
      <c r="O940" s="34" t="str">
        <f t="shared" si="54"/>
        <v>RIH3</v>
      </c>
      <c r="P940" s="44">
        <f>INDEX(Workings!$R$14:$R$853,MATCH(O940,Workings!$U$14:$U$853,0))</f>
        <v>0.34236111111111106</v>
      </c>
      <c r="Q940" s="34">
        <f t="shared" si="55"/>
        <v>1</v>
      </c>
      <c r="S940"/>
    </row>
    <row r="941" spans="1:19" ht="15" x14ac:dyDescent="0.25">
      <c r="A941" s="34" t="s">
        <v>1037</v>
      </c>
      <c r="B941" s="34" t="e">
        <f>SEARCH("PM",A941)</f>
        <v>#VALUE!</v>
      </c>
      <c r="C941" s="34">
        <f>SEARCH("AM",A941)</f>
        <v>11</v>
      </c>
      <c r="D941" s="34">
        <f>IFERROR(B941,C941)</f>
        <v>11</v>
      </c>
      <c r="E941" s="34" t="str">
        <f>IFERROR(MID(A941,D941-5,1)," ")</f>
        <v xml:space="preserve"> </v>
      </c>
      <c r="F941" s="34" t="str">
        <f>MID(A941,IF(E941="1",D941-5,D941-4),IF(E941="1",7,6))</f>
        <v>8:35AM</v>
      </c>
      <c r="G941" s="34" t="str">
        <f>TRIM(SUBSTITUTE(A941,TEXT(M941,"h:mmAM/PM"),""))</f>
        <v>7/Nov R/I/H</v>
      </c>
      <c r="H941" s="34" t="b">
        <f>OR(LEFT(G941,1)="Y",LEFT(G941,1)="B",LEFT(G941,1)="R")</f>
        <v>0</v>
      </c>
      <c r="I941" s="34" t="str">
        <f>IF(H941,LEFT(G941,FIND(" ",G941)-1),MID(G941,FIND(" ",G941)+1,9))</f>
        <v>R/I/H</v>
      </c>
      <c r="J941" s="34" t="str">
        <f>TRIM(SUBSTITUTE(G941,I941,""))</f>
        <v>7/Nov</v>
      </c>
      <c r="K941" s="34">
        <f>LEFT(J941,2-ISERROR(1*MID(J941,2,1)))*1</f>
        <v>7</v>
      </c>
      <c r="L941" s="34" t="str">
        <f>IF(LEN(I941)=3,I941,LEFT(I941,1)&amp;MID(I941,3,1)&amp;RIGHT(I941,1))</f>
        <v>RIH</v>
      </c>
      <c r="M941" s="42">
        <f>TIMEVALUE(SUBSTITUTE(SUBSTITUTE(F941,"P"," P"),"A"," A"))</f>
        <v>0.3576388888888889</v>
      </c>
      <c r="N941" s="34">
        <f t="shared" si="53"/>
        <v>4</v>
      </c>
      <c r="O941" s="34" t="str">
        <f t="shared" si="54"/>
        <v>RIH4</v>
      </c>
      <c r="P941" s="44">
        <f>INDEX(Workings!$R$14:$R$853,MATCH(O941,Workings!$U$14:$U$853,0))</f>
        <v>0.35624999999999996</v>
      </c>
      <c r="Q941" s="34">
        <f t="shared" si="55"/>
        <v>2</v>
      </c>
      <c r="S941"/>
    </row>
    <row r="942" spans="1:19" ht="15" x14ac:dyDescent="0.25">
      <c r="A942" s="34" t="s">
        <v>1077</v>
      </c>
      <c r="B942" s="34" t="e">
        <f>SEARCH("PM",A942)</f>
        <v>#VALUE!</v>
      </c>
      <c r="C942" s="34">
        <f>SEARCH("AM",A942)</f>
        <v>11</v>
      </c>
      <c r="D942" s="34">
        <f>IFERROR(B942,C942)</f>
        <v>11</v>
      </c>
      <c r="E942" s="34" t="str">
        <f>IFERROR(MID(A942,D942-5,1)," ")</f>
        <v xml:space="preserve"> </v>
      </c>
      <c r="F942" s="34" t="str">
        <f>MID(A942,IF(E942="1",D942-5,D942-4),IF(E942="1",7,6))</f>
        <v>8:54AM</v>
      </c>
      <c r="G942" s="34" t="str">
        <f>TRIM(SUBSTITUTE(A942,TEXT(M942,"h:mmAM/PM"),""))</f>
        <v>R-I-H 7/Nov</v>
      </c>
      <c r="H942" s="34" t="b">
        <f>OR(LEFT(G942,1)="Y",LEFT(G942,1)="B",LEFT(G942,1)="R")</f>
        <v>1</v>
      </c>
      <c r="I942" s="34" t="str">
        <f>IF(H942,LEFT(G942,FIND(" ",G942)-1),MID(G942,FIND(" ",G942)+1,9))</f>
        <v>R-I-H</v>
      </c>
      <c r="J942" s="34" t="str">
        <f>TRIM(SUBSTITUTE(G942,I942,""))</f>
        <v>7/Nov</v>
      </c>
      <c r="K942" s="34">
        <f>LEFT(J942,2-ISERROR(1*MID(J942,2,1)))*1</f>
        <v>7</v>
      </c>
      <c r="L942" s="34" t="str">
        <f>IF(LEN(I942)=3,I942,LEFT(I942,1)&amp;MID(I942,3,1)&amp;RIGHT(I942,1))</f>
        <v>RIH</v>
      </c>
      <c r="M942" s="42">
        <f>TIMEVALUE(SUBSTITUTE(SUBSTITUTE(F942,"P"," P"),"A"," A"))</f>
        <v>0.37083333333333335</v>
      </c>
      <c r="N942" s="34">
        <f t="shared" si="53"/>
        <v>5</v>
      </c>
      <c r="O942" s="34" t="str">
        <f t="shared" si="54"/>
        <v>RIH5</v>
      </c>
      <c r="P942" s="44">
        <f>INDEX(Workings!$R$14:$R$853,MATCH(O942,Workings!$U$14:$U$853,0))</f>
        <v>0.37013888888888885</v>
      </c>
      <c r="Q942" s="34">
        <f t="shared" si="55"/>
        <v>1</v>
      </c>
      <c r="S942"/>
    </row>
    <row r="943" spans="1:19" ht="15" x14ac:dyDescent="0.25">
      <c r="A943" s="34" t="s">
        <v>2179</v>
      </c>
      <c r="B943" s="34" t="e">
        <f>SEARCH("PM",A943)</f>
        <v>#VALUE!</v>
      </c>
      <c r="C943" s="34">
        <f>SEARCH("AM",A943)</f>
        <v>17</v>
      </c>
      <c r="D943" s="34">
        <f>IFERROR(B943,C943)</f>
        <v>17</v>
      </c>
      <c r="E943" s="34" t="str">
        <f>IFERROR(MID(A943,D943-5,1)," ")</f>
        <v xml:space="preserve"> </v>
      </c>
      <c r="F943" s="34" t="str">
        <f>MID(A943,IF(E943="1",D943-5,D943-4),IF(E943="1",7,6))</f>
        <v>9:22AM</v>
      </c>
      <c r="G943" s="34" t="str">
        <f>TRIM(SUBSTITUTE(A943,TEXT(M943,"h:mmAM/PM"),""))</f>
        <v>R/I/H 7/Nov</v>
      </c>
      <c r="H943" s="34" t="b">
        <f>OR(LEFT(G943,1)="Y",LEFT(G943,1)="B",LEFT(G943,1)="R")</f>
        <v>1</v>
      </c>
      <c r="I943" s="34" t="str">
        <f>IF(H943,LEFT(G943,FIND(" ",G943)-1),MID(G943,FIND(" ",G943)+1,9))</f>
        <v>R/I/H</v>
      </c>
      <c r="J943" s="34" t="str">
        <f>TRIM(SUBSTITUTE(G943,I943,""))</f>
        <v>7/Nov</v>
      </c>
      <c r="K943" s="34">
        <f>LEFT(J943,2-ISERROR(1*MID(J943,2,1)))*1</f>
        <v>7</v>
      </c>
      <c r="L943" s="34" t="str">
        <f>IF(LEN(I943)=3,I943,LEFT(I943,1)&amp;MID(I943,3,1)&amp;RIGHT(I943,1))</f>
        <v>RIH</v>
      </c>
      <c r="M943" s="42">
        <f>TIMEVALUE(SUBSTITUTE(SUBSTITUTE(F943,"P"," P"),"A"," A"))</f>
        <v>0.39027777777777778</v>
      </c>
      <c r="N943" s="34">
        <f t="shared" si="53"/>
        <v>6</v>
      </c>
      <c r="O943" s="34" t="str">
        <f t="shared" si="54"/>
        <v>RIH6</v>
      </c>
      <c r="P943" s="44">
        <f>INDEX(Workings!$R$14:$R$853,MATCH(O943,Workings!$U$14:$U$853,0))</f>
        <v>0.38402777777777775</v>
      </c>
      <c r="Q943" s="34">
        <f t="shared" si="55"/>
        <v>9</v>
      </c>
      <c r="S943"/>
    </row>
    <row r="944" spans="1:19" ht="15" x14ac:dyDescent="0.25">
      <c r="A944" s="34" t="s">
        <v>934</v>
      </c>
      <c r="B944" s="34" t="e">
        <f>SEARCH("PM",A944)</f>
        <v>#VALUE!</v>
      </c>
      <c r="C944" s="34">
        <f>SEARCH("AM",A944)</f>
        <v>11</v>
      </c>
      <c r="D944" s="34">
        <f>IFERROR(B944,C944)</f>
        <v>11</v>
      </c>
      <c r="E944" s="34" t="str">
        <f>IFERROR(MID(A944,D944-5,1)," ")</f>
        <v xml:space="preserve"> </v>
      </c>
      <c r="F944" s="34" t="str">
        <f>MID(A944,IF(E944="1",D944-5,D944-4),IF(E944="1",7,6))</f>
        <v>9:37AM</v>
      </c>
      <c r="G944" s="34" t="str">
        <f>TRIM(SUBSTITUTE(A944,TEXT(M944,"h:mmAM/PM"),""))</f>
        <v>7/Nov R:I:H</v>
      </c>
      <c r="H944" s="34" t="b">
        <f>OR(LEFT(G944,1)="Y",LEFT(G944,1)="B",LEFT(G944,1)="R")</f>
        <v>0</v>
      </c>
      <c r="I944" s="34" t="str">
        <f>IF(H944,LEFT(G944,FIND(" ",G944)-1),MID(G944,FIND(" ",G944)+1,9))</f>
        <v>R:I:H</v>
      </c>
      <c r="J944" s="34" t="str">
        <f>TRIM(SUBSTITUTE(G944,I944,""))</f>
        <v>7/Nov</v>
      </c>
      <c r="K944" s="34">
        <f>LEFT(J944,2-ISERROR(1*MID(J944,2,1)))*1</f>
        <v>7</v>
      </c>
      <c r="L944" s="34" t="str">
        <f>IF(LEN(I944)=3,I944,LEFT(I944,1)&amp;MID(I944,3,1)&amp;RIGHT(I944,1))</f>
        <v>RIH</v>
      </c>
      <c r="M944" s="42">
        <f>TIMEVALUE(SUBSTITUTE(SUBSTITUTE(F944,"P"," P"),"A"," A"))</f>
        <v>0.40069444444444446</v>
      </c>
      <c r="N944" s="34">
        <f t="shared" si="53"/>
        <v>7</v>
      </c>
      <c r="O944" s="34" t="str">
        <f t="shared" si="54"/>
        <v>RIH7</v>
      </c>
      <c r="P944" s="44">
        <f>INDEX(Workings!$R$14:$R$853,MATCH(O944,Workings!$U$14:$U$853,0))</f>
        <v>0.39791666666666664</v>
      </c>
      <c r="Q944" s="34">
        <f t="shared" si="55"/>
        <v>4</v>
      </c>
      <c r="S944"/>
    </row>
    <row r="945" spans="1:19" ht="15" x14ac:dyDescent="0.25">
      <c r="A945" s="34" t="s">
        <v>3490</v>
      </c>
      <c r="B945" s="34" t="e">
        <f>SEARCH("PM",A945)</f>
        <v>#VALUE!</v>
      </c>
      <c r="C945" s="34">
        <f>SEARCH("AM",A945)</f>
        <v>6</v>
      </c>
      <c r="D945" s="34">
        <f>IFERROR(B945,C945)</f>
        <v>6</v>
      </c>
      <c r="E945" s="34" t="str">
        <f>IFERROR(MID(A945,D945-5,1)," ")</f>
        <v>1</v>
      </c>
      <c r="F945" s="34" t="str">
        <f>MID(A945,IF(E945="1",D945-5,D945-4),IF(E945="1",7,6))</f>
        <v>10:17AM</v>
      </c>
      <c r="G945" s="34" t="str">
        <f>TRIM(SUBSTITUTE(A945,TEXT(M945,"h:mmAM/PM"),""))</f>
        <v>R/I/H 7-Nov</v>
      </c>
      <c r="H945" s="34" t="b">
        <f>OR(LEFT(G945,1)="Y",LEFT(G945,1)="B",LEFT(G945,1)="R")</f>
        <v>1</v>
      </c>
      <c r="I945" s="34" t="str">
        <f>IF(H945,LEFT(G945,FIND(" ",G945)-1),MID(G945,FIND(" ",G945)+1,9))</f>
        <v>R/I/H</v>
      </c>
      <c r="J945" s="34" t="str">
        <f>TRIM(SUBSTITUTE(G945,I945,""))</f>
        <v>7-Nov</v>
      </c>
      <c r="K945" s="34">
        <f>LEFT(J945,2-ISERROR(1*MID(J945,2,1)))*1</f>
        <v>7</v>
      </c>
      <c r="L945" s="34" t="str">
        <f>IF(LEN(I945)=3,I945,LEFT(I945,1)&amp;MID(I945,3,1)&amp;RIGHT(I945,1))</f>
        <v>RIH</v>
      </c>
      <c r="M945" s="42">
        <f>TIMEVALUE(SUBSTITUTE(SUBSTITUTE(F945,"P"," P"),"A"," A"))</f>
        <v>0.4284722222222222</v>
      </c>
      <c r="N945" s="34">
        <f t="shared" si="53"/>
        <v>8</v>
      </c>
      <c r="O945" s="34" t="str">
        <f t="shared" si="54"/>
        <v>RIH8</v>
      </c>
      <c r="P945" s="44">
        <f>INDEX(Workings!$R$14:$R$853,MATCH(O945,Workings!$U$14:$U$853,0))</f>
        <v>0.41874999999999996</v>
      </c>
      <c r="Q945" s="34">
        <f t="shared" si="55"/>
        <v>14</v>
      </c>
      <c r="S945"/>
    </row>
    <row r="946" spans="1:19" ht="15" x14ac:dyDescent="0.25">
      <c r="A946" s="34" t="s">
        <v>1492</v>
      </c>
      <c r="B946" s="34" t="e">
        <f>SEARCH("PM",A946)</f>
        <v>#VALUE!</v>
      </c>
      <c r="C946" s="34">
        <f>SEARCH("AM",A946)</f>
        <v>12</v>
      </c>
      <c r="D946" s="34">
        <f>IFERROR(B946,C946)</f>
        <v>12</v>
      </c>
      <c r="E946" s="34" t="str">
        <f>IFERROR(MID(A946,D946-5,1)," ")</f>
        <v>1</v>
      </c>
      <c r="F946" s="34" t="str">
        <f>MID(A946,IF(E946="1",D946-5,D946-4),IF(E946="1",7,6))</f>
        <v>10:46AM</v>
      </c>
      <c r="G946" s="34" t="str">
        <f>TRIM(SUBSTITUTE(A946,TEXT(M946,"h:mmAM/PM"),""))</f>
        <v>R:I:H 7/Nov</v>
      </c>
      <c r="H946" s="34" t="b">
        <f>OR(LEFT(G946,1)="Y",LEFT(G946,1)="B",LEFT(G946,1)="R")</f>
        <v>1</v>
      </c>
      <c r="I946" s="34" t="str">
        <f>IF(H946,LEFT(G946,FIND(" ",G946)-1),MID(G946,FIND(" ",G946)+1,9))</f>
        <v>R:I:H</v>
      </c>
      <c r="J946" s="34" t="str">
        <f>TRIM(SUBSTITUTE(G946,I946,""))</f>
        <v>7/Nov</v>
      </c>
      <c r="K946" s="34">
        <f>LEFT(J946,2-ISERROR(1*MID(J946,2,1)))*1</f>
        <v>7</v>
      </c>
      <c r="L946" s="34" t="str">
        <f>IF(LEN(I946)=3,I946,LEFT(I946,1)&amp;MID(I946,3,1)&amp;RIGHT(I946,1))</f>
        <v>RIH</v>
      </c>
      <c r="M946" s="42">
        <f>TIMEVALUE(SUBSTITUTE(SUBSTITUTE(F946,"P"," P"),"A"," A"))</f>
        <v>0.44861111111111113</v>
      </c>
      <c r="N946" s="34">
        <f t="shared" si="53"/>
        <v>9</v>
      </c>
      <c r="O946" s="34" t="str">
        <f t="shared" si="54"/>
        <v>RIH9</v>
      </c>
      <c r="P946" s="44">
        <f>INDEX(Workings!$R$14:$R$853,MATCH(O946,Workings!$U$14:$U$853,0))</f>
        <v>0.43958333333333327</v>
      </c>
      <c r="Q946" s="34">
        <f t="shared" si="55"/>
        <v>13</v>
      </c>
      <c r="S946"/>
    </row>
    <row r="947" spans="1:19" ht="15" x14ac:dyDescent="0.25">
      <c r="A947" s="34" t="s">
        <v>3463</v>
      </c>
      <c r="B947" s="34" t="e">
        <f>SEARCH("PM",A947)</f>
        <v>#VALUE!</v>
      </c>
      <c r="C947" s="34">
        <f>SEARCH("AM",A947)</f>
        <v>18</v>
      </c>
      <c r="D947" s="34">
        <f>IFERROR(B947,C947)</f>
        <v>18</v>
      </c>
      <c r="E947" s="34" t="str">
        <f>IFERROR(MID(A947,D947-5,1)," ")</f>
        <v>1</v>
      </c>
      <c r="F947" s="34" t="str">
        <f>MID(A947,IF(E947="1",D947-5,D947-4),IF(E947="1",7,6))</f>
        <v>11:11AM</v>
      </c>
      <c r="G947" s="34" t="str">
        <f>TRIM(SUBSTITUTE(A947,TEXT(M947,"h:mmAM/PM"),""))</f>
        <v>R:I:H 7/Nov</v>
      </c>
      <c r="H947" s="34" t="b">
        <f>OR(LEFT(G947,1)="Y",LEFT(G947,1)="B",LEFT(G947,1)="R")</f>
        <v>1</v>
      </c>
      <c r="I947" s="34" t="str">
        <f>IF(H947,LEFT(G947,FIND(" ",G947)-1),MID(G947,FIND(" ",G947)+1,9))</f>
        <v>R:I:H</v>
      </c>
      <c r="J947" s="34" t="str">
        <f>TRIM(SUBSTITUTE(G947,I947,""))</f>
        <v>7/Nov</v>
      </c>
      <c r="K947" s="34">
        <f>LEFT(J947,2-ISERROR(1*MID(J947,2,1)))*1</f>
        <v>7</v>
      </c>
      <c r="L947" s="34" t="str">
        <f>IF(LEN(I947)=3,I947,LEFT(I947,1)&amp;MID(I947,3,1)&amp;RIGHT(I947,1))</f>
        <v>RIH</v>
      </c>
      <c r="M947" s="42">
        <f>TIMEVALUE(SUBSTITUTE(SUBSTITUTE(F947,"P"," P"),"A"," A"))</f>
        <v>0.46597222222222223</v>
      </c>
      <c r="N947" s="34">
        <f t="shared" si="53"/>
        <v>10</v>
      </c>
      <c r="O947" s="34" t="str">
        <f t="shared" si="54"/>
        <v>RIH10</v>
      </c>
      <c r="P947" s="44">
        <f>INDEX(Workings!$R$14:$R$853,MATCH(O947,Workings!$U$14:$U$853,0))</f>
        <v>0.46041666666666659</v>
      </c>
      <c r="Q947" s="34">
        <f t="shared" si="55"/>
        <v>8</v>
      </c>
      <c r="S947"/>
    </row>
    <row r="948" spans="1:19" ht="15" x14ac:dyDescent="0.25">
      <c r="A948" s="34" t="s">
        <v>3887</v>
      </c>
      <c r="B948" s="34" t="e">
        <f>SEARCH("PM",A948)</f>
        <v>#VALUE!</v>
      </c>
      <c r="C948" s="34">
        <f>SEARCH("AM",A948)</f>
        <v>18</v>
      </c>
      <c r="D948" s="34">
        <f>IFERROR(B948,C948)</f>
        <v>18</v>
      </c>
      <c r="E948" s="34" t="str">
        <f>IFERROR(MID(A948,D948-5,1)," ")</f>
        <v>1</v>
      </c>
      <c r="F948" s="34" t="str">
        <f>MID(A948,IF(E948="1",D948-5,D948-4),IF(E948="1",7,6))</f>
        <v>11:44AM</v>
      </c>
      <c r="G948" s="34" t="str">
        <f>TRIM(SUBSTITUTE(A948,TEXT(M948,"h:mmAM/PM"),""))</f>
        <v>R:I:H 7/Nov</v>
      </c>
      <c r="H948" s="34" t="b">
        <f>OR(LEFT(G948,1)="Y",LEFT(G948,1)="B",LEFT(G948,1)="R")</f>
        <v>1</v>
      </c>
      <c r="I948" s="34" t="str">
        <f>IF(H948,LEFT(G948,FIND(" ",G948)-1),MID(G948,FIND(" ",G948)+1,9))</f>
        <v>R:I:H</v>
      </c>
      <c r="J948" s="34" t="str">
        <f>TRIM(SUBSTITUTE(G948,I948,""))</f>
        <v>7/Nov</v>
      </c>
      <c r="K948" s="34">
        <f>LEFT(J948,2-ISERROR(1*MID(J948,2,1)))*1</f>
        <v>7</v>
      </c>
      <c r="L948" s="34" t="str">
        <f>IF(LEN(I948)=3,I948,LEFT(I948,1)&amp;MID(I948,3,1)&amp;RIGHT(I948,1))</f>
        <v>RIH</v>
      </c>
      <c r="M948" s="42">
        <f>TIMEVALUE(SUBSTITUTE(SUBSTITUTE(F948,"P"," P"),"A"," A"))</f>
        <v>0.48888888888888887</v>
      </c>
      <c r="N948" s="34">
        <f t="shared" si="53"/>
        <v>11</v>
      </c>
      <c r="O948" s="34" t="str">
        <f t="shared" si="54"/>
        <v>RIH11</v>
      </c>
      <c r="P948" s="44">
        <f>INDEX(Workings!$R$14:$R$853,MATCH(O948,Workings!$U$14:$U$853,0))</f>
        <v>0.4812499999999999</v>
      </c>
      <c r="Q948" s="34">
        <f t="shared" si="55"/>
        <v>11</v>
      </c>
      <c r="S948"/>
    </row>
    <row r="949" spans="1:19" ht="15" x14ac:dyDescent="0.25">
      <c r="A949" s="34" t="s">
        <v>1116</v>
      </c>
      <c r="B949" s="34">
        <f>SEARCH("PM",A949)</f>
        <v>18</v>
      </c>
      <c r="C949" s="34" t="e">
        <f>SEARCH("AM",A949)</f>
        <v>#VALUE!</v>
      </c>
      <c r="D949" s="34">
        <f>IFERROR(B949,C949)</f>
        <v>18</v>
      </c>
      <c r="E949" s="34" t="str">
        <f>IFERROR(MID(A949,D949-5,1)," ")</f>
        <v>1</v>
      </c>
      <c r="F949" s="34" t="str">
        <f>MID(A949,IF(E949="1",D949-5,D949-4),IF(E949="1",7,6))</f>
        <v>12:19PM</v>
      </c>
      <c r="G949" s="34" t="str">
        <f>TRIM(SUBSTITUTE(A949,TEXT(M949,"h:mmAM/PM"),""))</f>
        <v>R:I:H 7-Nov</v>
      </c>
      <c r="H949" s="34" t="b">
        <f>OR(LEFT(G949,1)="Y",LEFT(G949,1)="B",LEFT(G949,1)="R")</f>
        <v>1</v>
      </c>
      <c r="I949" s="34" t="str">
        <f>IF(H949,LEFT(G949,FIND(" ",G949)-1),MID(G949,FIND(" ",G949)+1,9))</f>
        <v>R:I:H</v>
      </c>
      <c r="J949" s="34" t="str">
        <f>TRIM(SUBSTITUTE(G949,I949,""))</f>
        <v>7-Nov</v>
      </c>
      <c r="K949" s="34">
        <f>LEFT(J949,2-ISERROR(1*MID(J949,2,1)))*1</f>
        <v>7</v>
      </c>
      <c r="L949" s="34" t="str">
        <f>IF(LEN(I949)=3,I949,LEFT(I949,1)&amp;MID(I949,3,1)&amp;RIGHT(I949,1))</f>
        <v>RIH</v>
      </c>
      <c r="M949" s="42">
        <f>TIMEVALUE(SUBSTITUTE(SUBSTITUTE(F949,"P"," P"),"A"," A"))</f>
        <v>0.5131944444444444</v>
      </c>
      <c r="N949" s="34">
        <f t="shared" si="53"/>
        <v>12</v>
      </c>
      <c r="O949" s="34" t="str">
        <f t="shared" si="54"/>
        <v>RIH12</v>
      </c>
      <c r="P949" s="44">
        <f>INDEX(Workings!$R$14:$R$853,MATCH(O949,Workings!$U$14:$U$853,0))</f>
        <v>0.50208333333333321</v>
      </c>
      <c r="Q949" s="34">
        <f t="shared" si="55"/>
        <v>16</v>
      </c>
      <c r="S949"/>
    </row>
    <row r="950" spans="1:19" ht="15" x14ac:dyDescent="0.25">
      <c r="A950" s="34" t="s">
        <v>1149</v>
      </c>
      <c r="B950" s="34">
        <f>SEARCH("PM",A950)</f>
        <v>12</v>
      </c>
      <c r="C950" s="34" t="e">
        <f>SEARCH("AM",A950)</f>
        <v>#VALUE!</v>
      </c>
      <c r="D950" s="34">
        <f>IFERROR(B950,C950)</f>
        <v>12</v>
      </c>
      <c r="E950" s="34" t="str">
        <f>IFERROR(MID(A950,D950-5,1)," ")</f>
        <v>1</v>
      </c>
      <c r="F950" s="34" t="str">
        <f>MID(A950,IF(E950="1",D950-5,D950-4),IF(E950="1",7,6))</f>
        <v>12:44PM</v>
      </c>
      <c r="G950" s="34" t="str">
        <f>TRIM(SUBSTITUTE(A950,TEXT(M950,"h:mmAM/PM"),""))</f>
        <v>7-Nov R:I:H</v>
      </c>
      <c r="H950" s="34" t="b">
        <f>OR(LEFT(G950,1)="Y",LEFT(G950,1)="B",LEFT(G950,1)="R")</f>
        <v>0</v>
      </c>
      <c r="I950" s="34" t="str">
        <f>IF(H950,LEFT(G950,FIND(" ",G950)-1),MID(G950,FIND(" ",G950)+1,9))</f>
        <v>R:I:H</v>
      </c>
      <c r="J950" s="34" t="str">
        <f>TRIM(SUBSTITUTE(G950,I950,""))</f>
        <v>7-Nov</v>
      </c>
      <c r="K950" s="34">
        <f>LEFT(J950,2-ISERROR(1*MID(J950,2,1)))*1</f>
        <v>7</v>
      </c>
      <c r="L950" s="34" t="str">
        <f>IF(LEN(I950)=3,I950,LEFT(I950,1)&amp;MID(I950,3,1)&amp;RIGHT(I950,1))</f>
        <v>RIH</v>
      </c>
      <c r="M950" s="42">
        <f>TIMEVALUE(SUBSTITUTE(SUBSTITUTE(F950,"P"," P"),"A"," A"))</f>
        <v>0.53055555555555556</v>
      </c>
      <c r="N950" s="34">
        <f t="shared" si="53"/>
        <v>13</v>
      </c>
      <c r="O950" s="34" t="str">
        <f t="shared" si="54"/>
        <v>RIH13</v>
      </c>
      <c r="P950" s="44">
        <f>INDEX(Workings!$R$14:$R$853,MATCH(O950,Workings!$U$14:$U$853,0))</f>
        <v>0.52291666666666659</v>
      </c>
      <c r="Q950" s="34">
        <f t="shared" si="55"/>
        <v>11</v>
      </c>
      <c r="S950"/>
    </row>
    <row r="951" spans="1:19" ht="15" x14ac:dyDescent="0.25">
      <c r="A951" s="34" t="s">
        <v>1958</v>
      </c>
      <c r="B951" s="34">
        <f>SEARCH("PM",A951)</f>
        <v>17</v>
      </c>
      <c r="C951" s="34" t="e">
        <f>SEARCH("AM",A951)</f>
        <v>#VALUE!</v>
      </c>
      <c r="D951" s="34">
        <f>IFERROR(B951,C951)</f>
        <v>17</v>
      </c>
      <c r="E951" s="34" t="str">
        <f>IFERROR(MID(A951,D951-5,1)," ")</f>
        <v xml:space="preserve"> </v>
      </c>
      <c r="F951" s="34" t="str">
        <f>MID(A951,IF(E951="1",D951-5,D951-4),IF(E951="1",7,6))</f>
        <v>1:07PM</v>
      </c>
      <c r="G951" s="34" t="str">
        <f>TRIM(SUBSTITUTE(A951,TEXT(M951,"h:mmAM/PM"),""))</f>
        <v>R:I:H 7-Nov</v>
      </c>
      <c r="H951" s="34" t="b">
        <f>OR(LEFT(G951,1)="Y",LEFT(G951,1)="B",LEFT(G951,1)="R")</f>
        <v>1</v>
      </c>
      <c r="I951" s="34" t="str">
        <f>IF(H951,LEFT(G951,FIND(" ",G951)-1),MID(G951,FIND(" ",G951)+1,9))</f>
        <v>R:I:H</v>
      </c>
      <c r="J951" s="34" t="str">
        <f>TRIM(SUBSTITUTE(G951,I951,""))</f>
        <v>7-Nov</v>
      </c>
      <c r="K951" s="34">
        <f>LEFT(J951,2-ISERROR(1*MID(J951,2,1)))*1</f>
        <v>7</v>
      </c>
      <c r="L951" s="34" t="str">
        <f>IF(LEN(I951)=3,I951,LEFT(I951,1)&amp;MID(I951,3,1)&amp;RIGHT(I951,1))</f>
        <v>RIH</v>
      </c>
      <c r="M951" s="42">
        <f>TIMEVALUE(SUBSTITUTE(SUBSTITUTE(F951,"P"," P"),"A"," A"))</f>
        <v>0.54652777777777783</v>
      </c>
      <c r="N951" s="34">
        <f t="shared" si="53"/>
        <v>14</v>
      </c>
      <c r="O951" s="34" t="str">
        <f t="shared" si="54"/>
        <v>RIH14</v>
      </c>
      <c r="P951" s="44">
        <f>INDEX(Workings!$R$14:$R$853,MATCH(O951,Workings!$U$14:$U$853,0))</f>
        <v>0.54374999999999996</v>
      </c>
      <c r="Q951" s="34">
        <f t="shared" si="55"/>
        <v>4</v>
      </c>
      <c r="S951"/>
    </row>
    <row r="952" spans="1:19" ht="15" x14ac:dyDescent="0.25">
      <c r="A952" s="34" t="s">
        <v>3380</v>
      </c>
      <c r="B952" s="34">
        <f>SEARCH("PM",A952)</f>
        <v>11</v>
      </c>
      <c r="C952" s="34" t="e">
        <f>SEARCH("AM",A952)</f>
        <v>#VALUE!</v>
      </c>
      <c r="D952" s="34">
        <f>IFERROR(B952,C952)</f>
        <v>11</v>
      </c>
      <c r="E952" s="34" t="str">
        <f>IFERROR(MID(A952,D952-5,1)," ")</f>
        <v xml:space="preserve"> </v>
      </c>
      <c r="F952" s="34" t="str">
        <f>MID(A952,IF(E952="1",D952-5,D952-4),IF(E952="1",7,6))</f>
        <v>1:34PM</v>
      </c>
      <c r="G952" s="34" t="str">
        <f>TRIM(SUBSTITUTE(A952,TEXT(M952,"h:mmAM/PM"),""))</f>
        <v>7/Nov R/I/H</v>
      </c>
      <c r="H952" s="34" t="b">
        <f>OR(LEFT(G952,1)="Y",LEFT(G952,1)="B",LEFT(G952,1)="R")</f>
        <v>0</v>
      </c>
      <c r="I952" s="34" t="str">
        <f>IF(H952,LEFT(G952,FIND(" ",G952)-1),MID(G952,FIND(" ",G952)+1,9))</f>
        <v>R/I/H</v>
      </c>
      <c r="J952" s="34" t="str">
        <f>TRIM(SUBSTITUTE(G952,I952,""))</f>
        <v>7/Nov</v>
      </c>
      <c r="K952" s="34">
        <f>LEFT(J952,2-ISERROR(1*MID(J952,2,1)))*1</f>
        <v>7</v>
      </c>
      <c r="L952" s="34" t="str">
        <f>IF(LEN(I952)=3,I952,LEFT(I952,1)&amp;MID(I952,3,1)&amp;RIGHT(I952,1))</f>
        <v>RIH</v>
      </c>
      <c r="M952" s="42">
        <f>TIMEVALUE(SUBSTITUTE(SUBSTITUTE(F952,"P"," P"),"A"," A"))</f>
        <v>0.56527777777777777</v>
      </c>
      <c r="N952" s="34">
        <f t="shared" si="53"/>
        <v>15</v>
      </c>
      <c r="O952" s="34" t="str">
        <f t="shared" si="54"/>
        <v>RIH15</v>
      </c>
      <c r="P952" s="44">
        <f>INDEX(Workings!$R$14:$R$853,MATCH(O952,Workings!$U$14:$U$853,0))</f>
        <v>0.56458333333333333</v>
      </c>
      <c r="Q952" s="34">
        <f t="shared" si="55"/>
        <v>1</v>
      </c>
      <c r="S952"/>
    </row>
    <row r="953" spans="1:19" ht="15" x14ac:dyDescent="0.25">
      <c r="A953" s="34" t="s">
        <v>1096</v>
      </c>
      <c r="B953" s="34">
        <f>SEARCH("PM",A953)</f>
        <v>11</v>
      </c>
      <c r="C953" s="34" t="e">
        <f>SEARCH("AM",A953)</f>
        <v>#VALUE!</v>
      </c>
      <c r="D953" s="34">
        <f>IFERROR(B953,C953)</f>
        <v>11</v>
      </c>
      <c r="E953" s="34" t="str">
        <f>IFERROR(MID(A953,D953-5,1)," ")</f>
        <v xml:space="preserve"> </v>
      </c>
      <c r="F953" s="34" t="str">
        <f>MID(A953,IF(E953="1",D953-5,D953-4),IF(E953="1",7,6))</f>
        <v>2:17PM</v>
      </c>
      <c r="G953" s="34" t="str">
        <f>TRIM(SUBSTITUTE(A953,TEXT(M953,"h:mmAM/PM"),""))</f>
        <v>7-Nov R/I/H</v>
      </c>
      <c r="H953" s="34" t="b">
        <f>OR(LEFT(G953,1)="Y",LEFT(G953,1)="B",LEFT(G953,1)="R")</f>
        <v>0</v>
      </c>
      <c r="I953" s="34" t="str">
        <f>IF(H953,LEFT(G953,FIND(" ",G953)-1),MID(G953,FIND(" ",G953)+1,9))</f>
        <v>R/I/H</v>
      </c>
      <c r="J953" s="34" t="str">
        <f>TRIM(SUBSTITUTE(G953,I953,""))</f>
        <v>7-Nov</v>
      </c>
      <c r="K953" s="34">
        <f>LEFT(J953,2-ISERROR(1*MID(J953,2,1)))*1</f>
        <v>7</v>
      </c>
      <c r="L953" s="34" t="str">
        <f>IF(LEN(I953)=3,I953,LEFT(I953,1)&amp;MID(I953,3,1)&amp;RIGHT(I953,1))</f>
        <v>RIH</v>
      </c>
      <c r="M953" s="42">
        <f>TIMEVALUE(SUBSTITUTE(SUBSTITUTE(F953,"P"," P"),"A"," A"))</f>
        <v>0.59513888888888888</v>
      </c>
      <c r="N953" s="34">
        <f t="shared" si="53"/>
        <v>16</v>
      </c>
      <c r="O953" s="34" t="str">
        <f t="shared" si="54"/>
        <v>RIH16</v>
      </c>
      <c r="P953" s="44">
        <f>INDEX(Workings!$R$14:$R$853,MATCH(O953,Workings!$U$14:$U$853,0))</f>
        <v>0.5854166666666667</v>
      </c>
      <c r="Q953" s="34">
        <f t="shared" si="55"/>
        <v>14</v>
      </c>
      <c r="S953"/>
    </row>
    <row r="954" spans="1:19" ht="15" x14ac:dyDescent="0.25">
      <c r="A954" s="34" t="s">
        <v>3261</v>
      </c>
      <c r="B954" s="34">
        <f>SEARCH("PM",A954)</f>
        <v>17</v>
      </c>
      <c r="C954" s="34" t="e">
        <f>SEARCH("AM",A954)</f>
        <v>#VALUE!</v>
      </c>
      <c r="D954" s="34">
        <f>IFERROR(B954,C954)</f>
        <v>17</v>
      </c>
      <c r="E954" s="34" t="str">
        <f>IFERROR(MID(A954,D954-5,1)," ")</f>
        <v xml:space="preserve"> </v>
      </c>
      <c r="F954" s="34" t="str">
        <f>MID(A954,IF(E954="1",D954-5,D954-4),IF(E954="1",7,6))</f>
        <v>2:43PM</v>
      </c>
      <c r="G954" s="34" t="str">
        <f>TRIM(SUBSTITUTE(A954,TEXT(M954,"h:mmAM/PM"),""))</f>
        <v>7-Nov R:I:H</v>
      </c>
      <c r="H954" s="34" t="b">
        <f>OR(LEFT(G954,1)="Y",LEFT(G954,1)="B",LEFT(G954,1)="R")</f>
        <v>0</v>
      </c>
      <c r="I954" s="34" t="str">
        <f>IF(H954,LEFT(G954,FIND(" ",G954)-1),MID(G954,FIND(" ",G954)+1,9))</f>
        <v>R:I:H</v>
      </c>
      <c r="J954" s="34" t="str">
        <f>TRIM(SUBSTITUTE(G954,I954,""))</f>
        <v>7-Nov</v>
      </c>
      <c r="K954" s="34">
        <f>LEFT(J954,2-ISERROR(1*MID(J954,2,1)))*1</f>
        <v>7</v>
      </c>
      <c r="L954" s="34" t="str">
        <f>IF(LEN(I954)=3,I954,LEFT(I954,1)&amp;MID(I954,3,1)&amp;RIGHT(I954,1))</f>
        <v>RIH</v>
      </c>
      <c r="M954" s="42">
        <f>TIMEVALUE(SUBSTITUTE(SUBSTITUTE(F954,"P"," P"),"A"," A"))</f>
        <v>0.61319444444444449</v>
      </c>
      <c r="N954" s="34">
        <f t="shared" si="53"/>
        <v>17</v>
      </c>
      <c r="O954" s="34" t="str">
        <f t="shared" si="54"/>
        <v>RIH17</v>
      </c>
      <c r="P954" s="44">
        <f>INDEX(Workings!$R$14:$R$853,MATCH(O954,Workings!$U$14:$U$853,0))</f>
        <v>0.60625000000000007</v>
      </c>
      <c r="Q954" s="34">
        <f t="shared" si="55"/>
        <v>10</v>
      </c>
      <c r="S954"/>
    </row>
    <row r="955" spans="1:19" ht="15" x14ac:dyDescent="0.25">
      <c r="A955" s="34" t="s">
        <v>1145</v>
      </c>
      <c r="B955" s="34">
        <f>SEARCH("PM",A955)</f>
        <v>11</v>
      </c>
      <c r="C955" s="34" t="e">
        <f>SEARCH("AM",A955)</f>
        <v>#VALUE!</v>
      </c>
      <c r="D955" s="34">
        <f>IFERROR(B955,C955)</f>
        <v>11</v>
      </c>
      <c r="E955" s="34" t="str">
        <f>IFERROR(MID(A955,D955-5,1)," ")</f>
        <v xml:space="preserve"> </v>
      </c>
      <c r="F955" s="34" t="str">
        <f>MID(A955,IF(E955="1",D955-5,D955-4),IF(E955="1",7,6))</f>
        <v>3:18PM</v>
      </c>
      <c r="G955" s="34" t="str">
        <f>TRIM(SUBSTITUTE(A955,TEXT(M955,"h:mmAM/PM"),""))</f>
        <v>R/I/H 7/Nov</v>
      </c>
      <c r="H955" s="34" t="b">
        <f>OR(LEFT(G955,1)="Y",LEFT(G955,1)="B",LEFT(G955,1)="R")</f>
        <v>1</v>
      </c>
      <c r="I955" s="34" t="str">
        <f>IF(H955,LEFT(G955,FIND(" ",G955)-1),MID(G955,FIND(" ",G955)+1,9))</f>
        <v>R/I/H</v>
      </c>
      <c r="J955" s="34" t="str">
        <f>TRIM(SUBSTITUTE(G955,I955,""))</f>
        <v>7/Nov</v>
      </c>
      <c r="K955" s="34">
        <f>LEFT(J955,2-ISERROR(1*MID(J955,2,1)))*1</f>
        <v>7</v>
      </c>
      <c r="L955" s="34" t="str">
        <f>IF(LEN(I955)=3,I955,LEFT(I955,1)&amp;MID(I955,3,1)&amp;RIGHT(I955,1))</f>
        <v>RIH</v>
      </c>
      <c r="M955" s="42">
        <f>TIMEVALUE(SUBSTITUTE(SUBSTITUTE(F955,"P"," P"),"A"," A"))</f>
        <v>0.63750000000000007</v>
      </c>
      <c r="N955" s="34">
        <f t="shared" si="53"/>
        <v>18</v>
      </c>
      <c r="O955" s="34" t="str">
        <f t="shared" si="54"/>
        <v>RIH18</v>
      </c>
      <c r="P955" s="44">
        <f>INDEX(Workings!$R$14:$R$853,MATCH(O955,Workings!$U$14:$U$853,0))</f>
        <v>0.62708333333333344</v>
      </c>
      <c r="Q955" s="34">
        <f t="shared" si="55"/>
        <v>15</v>
      </c>
      <c r="S955"/>
    </row>
    <row r="956" spans="1:19" ht="15" x14ac:dyDescent="0.25">
      <c r="A956" s="34" t="s">
        <v>928</v>
      </c>
      <c r="B956" s="34">
        <f>SEARCH("PM",A956)</f>
        <v>11</v>
      </c>
      <c r="C956" s="34" t="e">
        <f>SEARCH("AM",A956)</f>
        <v>#VALUE!</v>
      </c>
      <c r="D956" s="34">
        <f>IFERROR(B956,C956)</f>
        <v>11</v>
      </c>
      <c r="E956" s="34" t="str">
        <f>IFERROR(MID(A956,D956-5,1)," ")</f>
        <v xml:space="preserve"> </v>
      </c>
      <c r="F956" s="34" t="str">
        <f>MID(A956,IF(E956="1",D956-5,D956-4),IF(E956="1",7,6))</f>
        <v>3:38PM</v>
      </c>
      <c r="G956" s="34" t="str">
        <f>TRIM(SUBSTITUTE(A956,TEXT(M956,"h:mmAM/PM"),""))</f>
        <v>7-Nov R-I-H</v>
      </c>
      <c r="H956" s="34" t="b">
        <f>OR(LEFT(G956,1)="Y",LEFT(G956,1)="B",LEFT(G956,1)="R")</f>
        <v>0</v>
      </c>
      <c r="I956" s="34" t="str">
        <f>IF(H956,LEFT(G956,FIND(" ",G956)-1),MID(G956,FIND(" ",G956)+1,9))</f>
        <v>R-I-H</v>
      </c>
      <c r="J956" s="34" t="str">
        <f>TRIM(SUBSTITUTE(G956,I956,""))</f>
        <v>7-Nov</v>
      </c>
      <c r="K956" s="34">
        <f>LEFT(J956,2-ISERROR(1*MID(J956,2,1)))*1</f>
        <v>7</v>
      </c>
      <c r="L956" s="34" t="str">
        <f>IF(LEN(I956)=3,I956,LEFT(I956,1)&amp;MID(I956,3,1)&amp;RIGHT(I956,1))</f>
        <v>RIH</v>
      </c>
      <c r="M956" s="42">
        <f>TIMEVALUE(SUBSTITUTE(SUBSTITUTE(F956,"P"," P"),"A"," A"))</f>
        <v>0.65138888888888891</v>
      </c>
      <c r="N956" s="34">
        <f t="shared" si="53"/>
        <v>19</v>
      </c>
      <c r="O956" s="34" t="str">
        <f t="shared" si="54"/>
        <v>RIH19</v>
      </c>
      <c r="P956" s="44">
        <f>INDEX(Workings!$R$14:$R$853,MATCH(O956,Workings!$U$14:$U$853,0))</f>
        <v>0.64791666666666681</v>
      </c>
      <c r="Q956" s="34">
        <f t="shared" si="55"/>
        <v>5</v>
      </c>
      <c r="S956"/>
    </row>
    <row r="957" spans="1:19" ht="15" x14ac:dyDescent="0.25">
      <c r="A957" s="34" t="s">
        <v>2740</v>
      </c>
      <c r="B957" s="34">
        <f>SEARCH("PM",A957)</f>
        <v>11</v>
      </c>
      <c r="C957" s="34" t="e">
        <f>SEARCH("AM",A957)</f>
        <v>#VALUE!</v>
      </c>
      <c r="D957" s="34">
        <f>IFERROR(B957,C957)</f>
        <v>11</v>
      </c>
      <c r="E957" s="34" t="str">
        <f>IFERROR(MID(A957,D957-5,1)," ")</f>
        <v xml:space="preserve"> </v>
      </c>
      <c r="F957" s="34" t="str">
        <f>MID(A957,IF(E957="1",D957-5,D957-4),IF(E957="1",7,6))</f>
        <v>4:07PM</v>
      </c>
      <c r="G957" s="34" t="str">
        <f>TRIM(SUBSTITUTE(A957,TEXT(M957,"h:mmAM/PM"),""))</f>
        <v>R/I/H 7/Nov</v>
      </c>
      <c r="H957" s="34" t="b">
        <f>OR(LEFT(G957,1)="Y",LEFT(G957,1)="B",LEFT(G957,1)="R")</f>
        <v>1</v>
      </c>
      <c r="I957" s="34" t="str">
        <f>IF(H957,LEFT(G957,FIND(" ",G957)-1),MID(G957,FIND(" ",G957)+1,9))</f>
        <v>R/I/H</v>
      </c>
      <c r="J957" s="34" t="str">
        <f>TRIM(SUBSTITUTE(G957,I957,""))</f>
        <v>7/Nov</v>
      </c>
      <c r="K957" s="34">
        <f>LEFT(J957,2-ISERROR(1*MID(J957,2,1)))*1</f>
        <v>7</v>
      </c>
      <c r="L957" s="34" t="str">
        <f>IF(LEN(I957)=3,I957,LEFT(I957,1)&amp;MID(I957,3,1)&amp;RIGHT(I957,1))</f>
        <v>RIH</v>
      </c>
      <c r="M957" s="42">
        <f>TIMEVALUE(SUBSTITUTE(SUBSTITUTE(F957,"P"," P"),"A"," A"))</f>
        <v>0.67152777777777783</v>
      </c>
      <c r="N957" s="34">
        <f t="shared" si="53"/>
        <v>20</v>
      </c>
      <c r="O957" s="34" t="str">
        <f t="shared" si="54"/>
        <v>RIH20</v>
      </c>
      <c r="P957" s="44">
        <f>INDEX(Workings!$R$14:$R$853,MATCH(O957,Workings!$U$14:$U$853,0))</f>
        <v>0.66875000000000018</v>
      </c>
      <c r="Q957" s="34">
        <f t="shared" si="55"/>
        <v>4</v>
      </c>
      <c r="S957"/>
    </row>
    <row r="958" spans="1:19" ht="15" x14ac:dyDescent="0.25">
      <c r="A958" s="34" t="s">
        <v>1990</v>
      </c>
      <c r="B958" s="34">
        <f>SEARCH("PM",A958)</f>
        <v>17</v>
      </c>
      <c r="C958" s="34" t="e">
        <f>SEARCH("AM",A958)</f>
        <v>#VALUE!</v>
      </c>
      <c r="D958" s="34">
        <f>IFERROR(B958,C958)</f>
        <v>17</v>
      </c>
      <c r="E958" s="34" t="str">
        <f>IFERROR(MID(A958,D958-5,1)," ")</f>
        <v xml:space="preserve"> </v>
      </c>
      <c r="F958" s="34" t="str">
        <f>MID(A958,IF(E958="1",D958-5,D958-4),IF(E958="1",7,6))</f>
        <v>4:39PM</v>
      </c>
      <c r="G958" s="34" t="str">
        <f>TRIM(SUBSTITUTE(A958,TEXT(M958,"h:mmAM/PM"),""))</f>
        <v>7/Nov R:I:H</v>
      </c>
      <c r="H958" s="34" t="b">
        <f>OR(LEFT(G958,1)="Y",LEFT(G958,1)="B",LEFT(G958,1)="R")</f>
        <v>0</v>
      </c>
      <c r="I958" s="34" t="str">
        <f>IF(H958,LEFT(G958,FIND(" ",G958)-1),MID(G958,FIND(" ",G958)+1,9))</f>
        <v>R:I:H</v>
      </c>
      <c r="J958" s="34" t="str">
        <f>TRIM(SUBSTITUTE(G958,I958,""))</f>
        <v>7/Nov</v>
      </c>
      <c r="K958" s="34">
        <f>LEFT(J958,2-ISERROR(1*MID(J958,2,1)))*1</f>
        <v>7</v>
      </c>
      <c r="L958" s="34" t="str">
        <f>IF(LEN(I958)=3,I958,LEFT(I958,1)&amp;MID(I958,3,1)&amp;RIGHT(I958,1))</f>
        <v>RIH</v>
      </c>
      <c r="M958" s="42">
        <f>TIMEVALUE(SUBSTITUTE(SUBSTITUTE(F958,"P"," P"),"A"," A"))</f>
        <v>0.69374999999999998</v>
      </c>
      <c r="N958" s="34">
        <f t="shared" si="53"/>
        <v>21</v>
      </c>
      <c r="O958" s="34" t="str">
        <f t="shared" si="54"/>
        <v>RIH21</v>
      </c>
      <c r="P958" s="44">
        <f>INDEX(Workings!$R$14:$R$853,MATCH(O958,Workings!$U$14:$U$853,0))</f>
        <v>0.68958333333333355</v>
      </c>
      <c r="Q958" s="34">
        <f t="shared" si="55"/>
        <v>6</v>
      </c>
      <c r="S958"/>
    </row>
    <row r="959" spans="1:19" ht="15" x14ac:dyDescent="0.25">
      <c r="A959" s="34" t="s">
        <v>3703</v>
      </c>
      <c r="B959" s="34">
        <f>SEARCH("PM",A959)</f>
        <v>17</v>
      </c>
      <c r="C959" s="34" t="e">
        <f>SEARCH("AM",A959)</f>
        <v>#VALUE!</v>
      </c>
      <c r="D959" s="34">
        <f>IFERROR(B959,C959)</f>
        <v>17</v>
      </c>
      <c r="E959" s="34" t="str">
        <f>IFERROR(MID(A959,D959-5,1)," ")</f>
        <v xml:space="preserve"> </v>
      </c>
      <c r="F959" s="34" t="str">
        <f>MID(A959,IF(E959="1",D959-5,D959-4),IF(E959="1",7,6))</f>
        <v>5:07PM</v>
      </c>
      <c r="G959" s="34" t="str">
        <f>TRIM(SUBSTITUTE(A959,TEXT(M959,"h:mmAM/PM"),""))</f>
        <v>R-I-H 7-Nov</v>
      </c>
      <c r="H959" s="34" t="b">
        <f>OR(LEFT(G959,1)="Y",LEFT(G959,1)="B",LEFT(G959,1)="R")</f>
        <v>1</v>
      </c>
      <c r="I959" s="34" t="str">
        <f>IF(H959,LEFT(G959,FIND(" ",G959)-1),MID(G959,FIND(" ",G959)+1,9))</f>
        <v>R-I-H</v>
      </c>
      <c r="J959" s="34" t="str">
        <f>TRIM(SUBSTITUTE(G959,I959,""))</f>
        <v>7-Nov</v>
      </c>
      <c r="K959" s="34">
        <f>LEFT(J959,2-ISERROR(1*MID(J959,2,1)))*1</f>
        <v>7</v>
      </c>
      <c r="L959" s="34" t="str">
        <f>IF(LEN(I959)=3,I959,LEFT(I959,1)&amp;MID(I959,3,1)&amp;RIGHT(I959,1))</f>
        <v>RIH</v>
      </c>
      <c r="M959" s="42">
        <f>TIMEVALUE(SUBSTITUTE(SUBSTITUTE(F959,"P"," P"),"A"," A"))</f>
        <v>0.71319444444444446</v>
      </c>
      <c r="N959" s="34">
        <f t="shared" si="53"/>
        <v>22</v>
      </c>
      <c r="O959" s="34" t="str">
        <f t="shared" si="54"/>
        <v>RIH22</v>
      </c>
      <c r="P959" s="44">
        <f>INDEX(Workings!$R$14:$R$853,MATCH(O959,Workings!$U$14:$U$853,0))</f>
        <v>0.71041666666666692</v>
      </c>
      <c r="Q959" s="34">
        <f t="shared" si="55"/>
        <v>4</v>
      </c>
      <c r="S959"/>
    </row>
    <row r="960" spans="1:19" ht="15" x14ac:dyDescent="0.25">
      <c r="A960" s="34" t="s">
        <v>2252</v>
      </c>
      <c r="B960" s="34">
        <f>SEARCH("PM",A960)</f>
        <v>11</v>
      </c>
      <c r="C960" s="34" t="e">
        <f>SEARCH("AM",A960)</f>
        <v>#VALUE!</v>
      </c>
      <c r="D960" s="34">
        <f>IFERROR(B960,C960)</f>
        <v>11</v>
      </c>
      <c r="E960" s="34" t="str">
        <f>IFERROR(MID(A960,D960-5,1)," ")</f>
        <v xml:space="preserve"> </v>
      </c>
      <c r="F960" s="34" t="str">
        <f>MID(A960,IF(E960="1",D960-5,D960-4),IF(E960="1",7,6))</f>
        <v>5:37PM</v>
      </c>
      <c r="G960" s="34" t="str">
        <f>TRIM(SUBSTITUTE(A960,TEXT(M960,"h:mmAM/PM"),""))</f>
        <v>7-Nov R/I/H</v>
      </c>
      <c r="H960" s="34" t="b">
        <f>OR(LEFT(G960,1)="Y",LEFT(G960,1)="B",LEFT(G960,1)="R")</f>
        <v>0</v>
      </c>
      <c r="I960" s="34" t="str">
        <f>IF(H960,LEFT(G960,FIND(" ",G960)-1),MID(G960,FIND(" ",G960)+1,9))</f>
        <v>R/I/H</v>
      </c>
      <c r="J960" s="34" t="str">
        <f>TRIM(SUBSTITUTE(G960,I960,""))</f>
        <v>7-Nov</v>
      </c>
      <c r="K960" s="34">
        <f>LEFT(J960,2-ISERROR(1*MID(J960,2,1)))*1</f>
        <v>7</v>
      </c>
      <c r="L960" s="34" t="str">
        <f>IF(LEN(I960)=3,I960,LEFT(I960,1)&amp;MID(I960,3,1)&amp;RIGHT(I960,1))</f>
        <v>RIH</v>
      </c>
      <c r="M960" s="42">
        <f>TIMEVALUE(SUBSTITUTE(SUBSTITUTE(F960,"P"," P"),"A"," A"))</f>
        <v>0.73402777777777783</v>
      </c>
      <c r="N960" s="34">
        <f t="shared" si="53"/>
        <v>23</v>
      </c>
      <c r="O960" s="34" t="str">
        <f t="shared" si="54"/>
        <v>RIH23</v>
      </c>
      <c r="P960" s="44">
        <f>INDEX(Workings!$R$14:$R$853,MATCH(O960,Workings!$U$14:$U$853,0))</f>
        <v>0.73125000000000029</v>
      </c>
      <c r="Q960" s="34">
        <f t="shared" si="55"/>
        <v>4</v>
      </c>
      <c r="S960"/>
    </row>
    <row r="961" spans="1:19" ht="15" x14ac:dyDescent="0.25">
      <c r="A961" s="34" t="s">
        <v>4053</v>
      </c>
      <c r="B961" s="34">
        <f>SEARCH("PM",A961)</f>
        <v>11</v>
      </c>
      <c r="C961" s="34" t="e">
        <f>SEARCH("AM",A961)</f>
        <v>#VALUE!</v>
      </c>
      <c r="D961" s="34">
        <f>IFERROR(B961,C961)</f>
        <v>11</v>
      </c>
      <c r="E961" s="34" t="str">
        <f>IFERROR(MID(A961,D961-5,1)," ")</f>
        <v xml:space="preserve"> </v>
      </c>
      <c r="F961" s="34" t="str">
        <f>MID(A961,IF(E961="1",D961-5,D961-4),IF(E961="1",7,6))</f>
        <v>6:17PM</v>
      </c>
      <c r="G961" s="34" t="str">
        <f>TRIM(SUBSTITUTE(A961,TEXT(M961,"h:mmAM/PM"),""))</f>
        <v>7-Nov R-I-H</v>
      </c>
      <c r="H961" s="34" t="b">
        <f>OR(LEFT(G961,1)="Y",LEFT(G961,1)="B",LEFT(G961,1)="R")</f>
        <v>0</v>
      </c>
      <c r="I961" s="34" t="str">
        <f>IF(H961,LEFT(G961,FIND(" ",G961)-1),MID(G961,FIND(" ",G961)+1,9))</f>
        <v>R-I-H</v>
      </c>
      <c r="J961" s="34" t="str">
        <f>TRIM(SUBSTITUTE(G961,I961,""))</f>
        <v>7-Nov</v>
      </c>
      <c r="K961" s="34">
        <f>LEFT(J961,2-ISERROR(1*MID(J961,2,1)))*1</f>
        <v>7</v>
      </c>
      <c r="L961" s="34" t="str">
        <f>IF(LEN(I961)=3,I961,LEFT(I961,1)&amp;MID(I961,3,1)&amp;RIGHT(I961,1))</f>
        <v>RIH</v>
      </c>
      <c r="M961" s="42">
        <f>TIMEVALUE(SUBSTITUTE(SUBSTITUTE(F961,"P"," P"),"A"," A"))</f>
        <v>0.76180555555555562</v>
      </c>
      <c r="N961" s="34">
        <f t="shared" si="53"/>
        <v>24</v>
      </c>
      <c r="O961" s="34" t="str">
        <f t="shared" si="54"/>
        <v>RIH24</v>
      </c>
      <c r="P961" s="44">
        <f>INDEX(Workings!$R$14:$R$853,MATCH(O961,Workings!$U$14:$U$853,0))</f>
        <v>0.75902777777777808</v>
      </c>
      <c r="Q961" s="34">
        <f t="shared" si="55"/>
        <v>4</v>
      </c>
      <c r="S961"/>
    </row>
    <row r="962" spans="1:19" ht="15" x14ac:dyDescent="0.25">
      <c r="A962" s="34" t="s">
        <v>1072</v>
      </c>
      <c r="B962" s="34">
        <f>SEARCH("PM",A962)</f>
        <v>11</v>
      </c>
      <c r="C962" s="34" t="e">
        <f>SEARCH("AM",A962)</f>
        <v>#VALUE!</v>
      </c>
      <c r="D962" s="34">
        <f>IFERROR(B962,C962)</f>
        <v>11</v>
      </c>
      <c r="E962" s="34" t="str">
        <f>IFERROR(MID(A962,D962-5,1)," ")</f>
        <v xml:space="preserve"> </v>
      </c>
      <c r="F962" s="34" t="str">
        <f>MID(A962,IF(E962="1",D962-5,D962-4),IF(E962="1",7,6))</f>
        <v>6:55PM</v>
      </c>
      <c r="G962" s="34" t="str">
        <f>TRIM(SUBSTITUTE(A962,TEXT(M962,"h:mmAM/PM"),""))</f>
        <v>R/I/H 7-Nov</v>
      </c>
      <c r="H962" s="34" t="b">
        <f>OR(LEFT(G962,1)="Y",LEFT(G962,1)="B",LEFT(G962,1)="R")</f>
        <v>1</v>
      </c>
      <c r="I962" s="34" t="str">
        <f>IF(H962,LEFT(G962,FIND(" ",G962)-1),MID(G962,FIND(" ",G962)+1,9))</f>
        <v>R/I/H</v>
      </c>
      <c r="J962" s="34" t="str">
        <f>TRIM(SUBSTITUTE(G962,I962,""))</f>
        <v>7-Nov</v>
      </c>
      <c r="K962" s="34">
        <f>LEFT(J962,2-ISERROR(1*MID(J962,2,1)))*1</f>
        <v>7</v>
      </c>
      <c r="L962" s="34" t="str">
        <f>IF(LEN(I962)=3,I962,LEFT(I962,1)&amp;MID(I962,3,1)&amp;RIGHT(I962,1))</f>
        <v>RIH</v>
      </c>
      <c r="M962" s="42">
        <f>TIMEVALUE(SUBSTITUTE(SUBSTITUTE(F962,"P"," P"),"A"," A"))</f>
        <v>0.78819444444444453</v>
      </c>
      <c r="N962" s="34">
        <f t="shared" si="53"/>
        <v>25</v>
      </c>
      <c r="O962" s="34" t="str">
        <f t="shared" si="54"/>
        <v>RIH25</v>
      </c>
      <c r="P962" s="44">
        <f>INDEX(Workings!$R$14:$R$853,MATCH(O962,Workings!$U$14:$U$853,0))</f>
        <v>0.78680555555555587</v>
      </c>
      <c r="Q962" s="34">
        <f t="shared" si="55"/>
        <v>2</v>
      </c>
      <c r="S962"/>
    </row>
    <row r="963" spans="1:19" ht="15" x14ac:dyDescent="0.25">
      <c r="A963" s="34" t="s">
        <v>1178</v>
      </c>
      <c r="B963" s="34">
        <f>SEARCH("PM",A963)</f>
        <v>11</v>
      </c>
      <c r="C963" s="34" t="e">
        <f>SEARCH("AM",A963)</f>
        <v>#VALUE!</v>
      </c>
      <c r="D963" s="34">
        <f>IFERROR(B963,C963)</f>
        <v>11</v>
      </c>
      <c r="E963" s="34" t="str">
        <f>IFERROR(MID(A963,D963-5,1)," ")</f>
        <v xml:space="preserve"> </v>
      </c>
      <c r="F963" s="34" t="str">
        <f>MID(A963,IF(E963="1",D963-5,D963-4),IF(E963="1",7,6))</f>
        <v>7:38PM</v>
      </c>
      <c r="G963" s="34" t="str">
        <f>TRIM(SUBSTITUTE(A963,TEXT(M963,"h:mmAM/PM"),""))</f>
        <v>7/Nov RIH</v>
      </c>
      <c r="H963" s="34" t="b">
        <f>OR(LEFT(G963,1)="Y",LEFT(G963,1)="B",LEFT(G963,1)="R")</f>
        <v>0</v>
      </c>
      <c r="I963" s="34" t="str">
        <f>IF(H963,LEFT(G963,FIND(" ",G963)-1),MID(G963,FIND(" ",G963)+1,9))</f>
        <v>RIH</v>
      </c>
      <c r="J963" s="34" t="str">
        <f>TRIM(SUBSTITUTE(G963,I963,""))</f>
        <v>7/Nov</v>
      </c>
      <c r="K963" s="34">
        <f>LEFT(J963,2-ISERROR(1*MID(J963,2,1)))*1</f>
        <v>7</v>
      </c>
      <c r="L963" s="34" t="str">
        <f>IF(LEN(I963)=3,I963,LEFT(I963,1)&amp;MID(I963,3,1)&amp;RIGHT(I963,1))</f>
        <v>RIH</v>
      </c>
      <c r="M963" s="42">
        <f>TIMEVALUE(SUBSTITUTE(SUBSTITUTE(F963,"P"," P"),"A"," A"))</f>
        <v>0.81805555555555554</v>
      </c>
      <c r="N963" s="34">
        <f t="shared" si="53"/>
        <v>26</v>
      </c>
      <c r="O963" s="34" t="str">
        <f t="shared" si="54"/>
        <v>RIH26</v>
      </c>
      <c r="P963" s="44">
        <f>INDEX(Workings!$R$14:$R$853,MATCH(O963,Workings!$U$14:$U$853,0))</f>
        <v>0.81458333333333366</v>
      </c>
      <c r="Q963" s="34">
        <f t="shared" si="55"/>
        <v>5</v>
      </c>
      <c r="S963"/>
    </row>
    <row r="964" spans="1:19" ht="15" x14ac:dyDescent="0.25">
      <c r="A964" s="34" t="s">
        <v>1526</v>
      </c>
      <c r="B964" s="34">
        <f>SEARCH("PM",A964)</f>
        <v>9</v>
      </c>
      <c r="C964" s="34" t="e">
        <f>SEARCH("AM",A964)</f>
        <v>#VALUE!</v>
      </c>
      <c r="D964" s="34">
        <f>IFERROR(B964,C964)</f>
        <v>9</v>
      </c>
      <c r="E964" s="34" t="str">
        <f>IFERROR(MID(A964,D964-5,1)," ")</f>
        <v xml:space="preserve"> </v>
      </c>
      <c r="F964" s="34" t="str">
        <f>MID(A964,IF(E964="1",D964-5,D964-4),IF(E964="1",7,6))</f>
        <v>8:46PM</v>
      </c>
      <c r="G964" s="34" t="str">
        <f>TRIM(SUBSTITUTE(A964,TEXT(M964,"h:mmAM/PM"),""))</f>
        <v>RIH 7/Nov</v>
      </c>
      <c r="H964" s="34" t="b">
        <f>OR(LEFT(G964,1)="Y",LEFT(G964,1)="B",LEFT(G964,1)="R")</f>
        <v>1</v>
      </c>
      <c r="I964" s="34" t="str">
        <f>IF(H964,LEFT(G964,FIND(" ",G964)-1),MID(G964,FIND(" ",G964)+1,9))</f>
        <v>RIH</v>
      </c>
      <c r="J964" s="34" t="str">
        <f>TRIM(SUBSTITUTE(G964,I964,""))</f>
        <v>7/Nov</v>
      </c>
      <c r="K964" s="34">
        <f>LEFT(J964,2-ISERROR(1*MID(J964,2,1)))*1</f>
        <v>7</v>
      </c>
      <c r="L964" s="34" t="str">
        <f>IF(LEN(I964)=3,I964,LEFT(I964,1)&amp;MID(I964,3,1)&amp;RIGHT(I964,1))</f>
        <v>RIH</v>
      </c>
      <c r="M964" s="42">
        <f>TIMEVALUE(SUBSTITUTE(SUBSTITUTE(F964,"P"," P"),"A"," A"))</f>
        <v>0.8652777777777777</v>
      </c>
      <c r="N964" s="34">
        <f t="shared" si="53"/>
        <v>27</v>
      </c>
      <c r="O964" s="34" t="str">
        <f t="shared" si="54"/>
        <v>RIH27</v>
      </c>
      <c r="P964" s="44">
        <f>INDEX(Workings!$R$14:$R$853,MATCH(O964,Workings!$U$14:$U$853,0))</f>
        <v>0.85625000000000029</v>
      </c>
      <c r="Q964" s="34">
        <f t="shared" si="55"/>
        <v>13</v>
      </c>
      <c r="S964"/>
    </row>
    <row r="965" spans="1:19" ht="15" x14ac:dyDescent="0.25">
      <c r="A965" s="34" t="s">
        <v>737</v>
      </c>
      <c r="B965" s="34">
        <f>SEARCH("PM",A965)</f>
        <v>5</v>
      </c>
      <c r="C965" s="34" t="e">
        <f>SEARCH("AM",A965)</f>
        <v>#VALUE!</v>
      </c>
      <c r="D965" s="34">
        <f>IFERROR(B965,C965)</f>
        <v>5</v>
      </c>
      <c r="E965" s="34" t="str">
        <f>IFERROR(MID(A965,D965-5,1)," ")</f>
        <v xml:space="preserve"> </v>
      </c>
      <c r="F965" s="34" t="str">
        <f>MID(A965,IF(E965="1",D965-5,D965-4),IF(E965="1",7,6))</f>
        <v>9:48PM</v>
      </c>
      <c r="G965" s="34" t="str">
        <f>TRIM(SUBSTITUTE(A965,TEXT(M965,"h:mmAM/PM"),""))</f>
        <v>7/Nov R-I-H</v>
      </c>
      <c r="H965" s="34" t="b">
        <f>OR(LEFT(G965,1)="Y",LEFT(G965,1)="B",LEFT(G965,1)="R")</f>
        <v>0</v>
      </c>
      <c r="I965" s="34" t="str">
        <f>IF(H965,LEFT(G965,FIND(" ",G965)-1),MID(G965,FIND(" ",G965)+1,9))</f>
        <v>R-I-H</v>
      </c>
      <c r="J965" s="34" t="str">
        <f>TRIM(SUBSTITUTE(G965,I965,""))</f>
        <v>7/Nov</v>
      </c>
      <c r="K965" s="34">
        <f>LEFT(J965,2-ISERROR(1*MID(J965,2,1)))*1</f>
        <v>7</v>
      </c>
      <c r="L965" s="34" t="str">
        <f>IF(LEN(I965)=3,I965,LEFT(I965,1)&amp;MID(I965,3,1)&amp;RIGHT(I965,1))</f>
        <v>RIH</v>
      </c>
      <c r="M965" s="42">
        <f>TIMEVALUE(SUBSTITUTE(SUBSTITUTE(F965,"P"," P"),"A"," A"))</f>
        <v>0.90833333333333333</v>
      </c>
      <c r="N965" s="34">
        <f t="shared" si="53"/>
        <v>28</v>
      </c>
      <c r="O965" s="34" t="str">
        <f t="shared" si="54"/>
        <v>RIH28</v>
      </c>
      <c r="P965" s="44">
        <f>INDEX(Workings!$R$14:$R$853,MATCH(O965,Workings!$U$14:$U$853,0))</f>
        <v>0.89791666666666692</v>
      </c>
      <c r="Q965" s="34">
        <f t="shared" si="55"/>
        <v>15</v>
      </c>
      <c r="S965"/>
    </row>
    <row r="966" spans="1:19" ht="15" x14ac:dyDescent="0.25">
      <c r="A966" s="34" t="s">
        <v>3523</v>
      </c>
      <c r="B966" s="34">
        <f>SEARCH("PM",A966)</f>
        <v>12</v>
      </c>
      <c r="C966" s="34" t="e">
        <f>SEARCH("AM",A966)</f>
        <v>#VALUE!</v>
      </c>
      <c r="D966" s="34">
        <f>IFERROR(B966,C966)</f>
        <v>12</v>
      </c>
      <c r="E966" s="34" t="str">
        <f>IFERROR(MID(A966,D966-5,1)," ")</f>
        <v>1</v>
      </c>
      <c r="F966" s="34" t="str">
        <f>MID(A966,IF(E966="1",D966-5,D966-4),IF(E966="1",7,6))</f>
        <v>10:45PM</v>
      </c>
      <c r="G966" s="34" t="str">
        <f>TRIM(SUBSTITUTE(A966,TEXT(M966,"h:mmAM/PM"),""))</f>
        <v>7/Nov R:I:H</v>
      </c>
      <c r="H966" s="34" t="b">
        <f>OR(LEFT(G966,1)="Y",LEFT(G966,1)="B",LEFT(G966,1)="R")</f>
        <v>0</v>
      </c>
      <c r="I966" s="34" t="str">
        <f>IF(H966,LEFT(G966,FIND(" ",G966)-1),MID(G966,FIND(" ",G966)+1,9))</f>
        <v>R:I:H</v>
      </c>
      <c r="J966" s="34" t="str">
        <f>TRIM(SUBSTITUTE(G966,I966,""))</f>
        <v>7/Nov</v>
      </c>
      <c r="K966" s="34">
        <f>LEFT(J966,2-ISERROR(1*MID(J966,2,1)))*1</f>
        <v>7</v>
      </c>
      <c r="L966" s="34" t="str">
        <f>IF(LEN(I966)=3,I966,LEFT(I966,1)&amp;MID(I966,3,1)&amp;RIGHT(I966,1))</f>
        <v>RIH</v>
      </c>
      <c r="M966" s="42">
        <f>TIMEVALUE(SUBSTITUTE(SUBSTITUTE(F966,"P"," P"),"A"," A"))</f>
        <v>0.94791666666666663</v>
      </c>
      <c r="N966" s="34">
        <f t="shared" si="53"/>
        <v>29</v>
      </c>
      <c r="O966" s="34" t="str">
        <f t="shared" si="54"/>
        <v>RIH29</v>
      </c>
      <c r="P966" s="44">
        <f>INDEX(Workings!$R$14:$R$853,MATCH(O966,Workings!$U$14:$U$853,0))</f>
        <v>0.93958333333333355</v>
      </c>
      <c r="Q966" s="34">
        <f t="shared" si="55"/>
        <v>12</v>
      </c>
      <c r="S966"/>
    </row>
    <row r="967" spans="1:19" ht="15" x14ac:dyDescent="0.25">
      <c r="A967" s="34" t="s">
        <v>2642</v>
      </c>
      <c r="B967" s="34">
        <f>SEARCH("PM",A967)</f>
        <v>6</v>
      </c>
      <c r="C967" s="34" t="e">
        <f>SEARCH("AM",A967)</f>
        <v>#VALUE!</v>
      </c>
      <c r="D967" s="34">
        <f>IFERROR(B967,C967)</f>
        <v>6</v>
      </c>
      <c r="E967" s="34" t="str">
        <f>IFERROR(MID(A967,D967-5,1)," ")</f>
        <v>1</v>
      </c>
      <c r="F967" s="34" t="str">
        <f>MID(A967,IF(E967="1",D967-5,D967-4),IF(E967="1",7,6))</f>
        <v>11:39PM</v>
      </c>
      <c r="G967" s="34" t="str">
        <f>TRIM(SUBSTITUTE(A967,TEXT(M967,"h:mmAM/PM"),""))</f>
        <v>7/Nov R/I/H</v>
      </c>
      <c r="H967" s="34" t="b">
        <f>OR(LEFT(G967,1)="Y",LEFT(G967,1)="B",LEFT(G967,1)="R")</f>
        <v>0</v>
      </c>
      <c r="I967" s="34" t="str">
        <f>IF(H967,LEFT(G967,FIND(" ",G967)-1),MID(G967,FIND(" ",G967)+1,9))</f>
        <v>R/I/H</v>
      </c>
      <c r="J967" s="34" t="str">
        <f>TRIM(SUBSTITUTE(G967,I967,""))</f>
        <v>7/Nov</v>
      </c>
      <c r="K967" s="34">
        <f>LEFT(J967,2-ISERROR(1*MID(J967,2,1)))*1</f>
        <v>7</v>
      </c>
      <c r="L967" s="34" t="str">
        <f>IF(LEN(I967)=3,I967,LEFT(I967,1)&amp;MID(I967,3,1)&amp;RIGHT(I967,1))</f>
        <v>RIH</v>
      </c>
      <c r="M967" s="42">
        <f>TIMEVALUE(SUBSTITUTE(SUBSTITUTE(F967,"P"," P"),"A"," A"))</f>
        <v>0.98541666666666661</v>
      </c>
      <c r="N967" s="34">
        <f t="shared" si="53"/>
        <v>30</v>
      </c>
      <c r="O967" s="34" t="str">
        <f t="shared" si="54"/>
        <v>RIH30</v>
      </c>
      <c r="P967" s="44">
        <f>INDEX(Workings!$R$14:$R$853,MATCH(O967,Workings!$U$14:$U$853,0))</f>
        <v>0.98125000000000018</v>
      </c>
      <c r="Q967" s="34">
        <f t="shared" si="55"/>
        <v>6</v>
      </c>
      <c r="S967"/>
    </row>
    <row r="968" spans="1:19" ht="15" x14ac:dyDescent="0.25">
      <c r="A968" s="34" t="s">
        <v>3188</v>
      </c>
      <c r="B968" s="34" t="e">
        <f>SEARCH("PM",A968)</f>
        <v>#VALUE!</v>
      </c>
      <c r="C968" s="34">
        <f>SEARCH("AM",A968)</f>
        <v>17</v>
      </c>
      <c r="D968" s="34">
        <f>IFERROR(B968,C968)</f>
        <v>17</v>
      </c>
      <c r="E968" s="34" t="str">
        <f>IFERROR(MID(A968,D968-5,1)," ")</f>
        <v xml:space="preserve"> </v>
      </c>
      <c r="F968" s="34" t="str">
        <f>MID(A968,IF(E968="1",D968-5,D968-4),IF(E968="1",7,6))</f>
        <v>7:44AM</v>
      </c>
      <c r="G968" s="34" t="str">
        <f>TRIM(SUBSTITUTE(A968,TEXT(M968,"h:mmAM/PM"),""))</f>
        <v>8/Nov R/I/H</v>
      </c>
      <c r="H968" s="34" t="b">
        <f>OR(LEFT(G968,1)="Y",LEFT(G968,1)="B",LEFT(G968,1)="R")</f>
        <v>0</v>
      </c>
      <c r="I968" s="34" t="str">
        <f>IF(H968,LEFT(G968,FIND(" ",G968)-1),MID(G968,FIND(" ",G968)+1,9))</f>
        <v>R/I/H</v>
      </c>
      <c r="J968" s="34" t="str">
        <f>TRIM(SUBSTITUTE(G968,I968,""))</f>
        <v>8/Nov</v>
      </c>
      <c r="K968" s="34">
        <f>LEFT(J968,2-ISERROR(1*MID(J968,2,1)))*1</f>
        <v>8</v>
      </c>
      <c r="L968" s="34" t="str">
        <f>IF(LEN(I968)=3,I968,LEFT(I968,1)&amp;MID(I968,3,1)&amp;RIGHT(I968,1))</f>
        <v>RIH</v>
      </c>
      <c r="M968" s="42">
        <f>TIMEVALUE(SUBSTITUTE(SUBSTITUTE(F968,"P"," P"),"A"," A"))</f>
        <v>0.32222222222222224</v>
      </c>
      <c r="N968" s="34">
        <f t="shared" si="53"/>
        <v>1</v>
      </c>
      <c r="O968" s="34" t="str">
        <f t="shared" si="54"/>
        <v>RIH1</v>
      </c>
      <c r="P968" s="44">
        <f>INDEX(Workings!$R$14:$R$853,MATCH(O968,Workings!$U$14:$U$853,0))</f>
        <v>0.31458333333333327</v>
      </c>
      <c r="Q968" s="34">
        <f t="shared" si="55"/>
        <v>11</v>
      </c>
      <c r="S968"/>
    </row>
    <row r="969" spans="1:19" ht="15" x14ac:dyDescent="0.25">
      <c r="A969" s="34" t="s">
        <v>3451</v>
      </c>
      <c r="B969" s="34" t="e">
        <f>SEARCH("PM",A969)</f>
        <v>#VALUE!</v>
      </c>
      <c r="C969" s="34">
        <f>SEARCH("AM",A969)</f>
        <v>5</v>
      </c>
      <c r="D969" s="34">
        <f>IFERROR(B969,C969)</f>
        <v>5</v>
      </c>
      <c r="E969" s="34" t="str">
        <f>IFERROR(MID(A969,D969-5,1)," ")</f>
        <v xml:space="preserve"> </v>
      </c>
      <c r="F969" s="34" t="str">
        <f>MID(A969,IF(E969="1",D969-5,D969-4),IF(E969="1",7,6))</f>
        <v>8:01AM</v>
      </c>
      <c r="G969" s="34" t="str">
        <f>TRIM(SUBSTITUTE(A969,TEXT(M969,"h:mmAM/PM"),""))</f>
        <v>RIH 8/Nov</v>
      </c>
      <c r="H969" s="34" t="b">
        <f>OR(LEFT(G969,1)="Y",LEFT(G969,1)="B",LEFT(G969,1)="R")</f>
        <v>1</v>
      </c>
      <c r="I969" s="34" t="str">
        <f>IF(H969,LEFT(G969,FIND(" ",G969)-1),MID(G969,FIND(" ",G969)+1,9))</f>
        <v>RIH</v>
      </c>
      <c r="J969" s="34" t="str">
        <f>TRIM(SUBSTITUTE(G969,I969,""))</f>
        <v>8/Nov</v>
      </c>
      <c r="K969" s="34">
        <f>LEFT(J969,2-ISERROR(1*MID(J969,2,1)))*1</f>
        <v>8</v>
      </c>
      <c r="L969" s="34" t="str">
        <f>IF(LEN(I969)=3,I969,LEFT(I969,1)&amp;MID(I969,3,1)&amp;RIGHT(I969,1))</f>
        <v>RIH</v>
      </c>
      <c r="M969" s="42">
        <f>TIMEVALUE(SUBSTITUTE(SUBSTITUTE(F969,"P"," P"),"A"," A"))</f>
        <v>0.33402777777777781</v>
      </c>
      <c r="N969" s="34">
        <f t="shared" ref="N969:N1032" si="56">1+(L969=L968)*(K969=K968)*N968</f>
        <v>2</v>
      </c>
      <c r="O969" s="34" t="str">
        <f t="shared" ref="O969:O1032" si="57">L969&amp;N969</f>
        <v>RIH2</v>
      </c>
      <c r="P969" s="44">
        <f>INDEX(Workings!$R$14:$R$853,MATCH(O969,Workings!$U$14:$U$853,0))</f>
        <v>0.32847222222222217</v>
      </c>
      <c r="Q969" s="34">
        <f t="shared" ref="Q969:Q1032" si="58">ROUND((M969-P969)*60*24,5)</f>
        <v>8</v>
      </c>
      <c r="S969"/>
    </row>
    <row r="970" spans="1:19" ht="15" x14ac:dyDescent="0.25">
      <c r="A970" s="34" t="s">
        <v>2966</v>
      </c>
      <c r="B970" s="34" t="e">
        <f>SEARCH("PM",A970)</f>
        <v>#VALUE!</v>
      </c>
      <c r="C970" s="34">
        <f>SEARCH("AM",A970)</f>
        <v>5</v>
      </c>
      <c r="D970" s="34">
        <f>IFERROR(B970,C970)</f>
        <v>5</v>
      </c>
      <c r="E970" s="34" t="str">
        <f>IFERROR(MID(A970,D970-5,1)," ")</f>
        <v xml:space="preserve"> </v>
      </c>
      <c r="F970" s="34" t="str">
        <f>MID(A970,IF(E970="1",D970-5,D970-4),IF(E970="1",7,6))</f>
        <v>8:19AM</v>
      </c>
      <c r="G970" s="34" t="str">
        <f>TRIM(SUBSTITUTE(A970,TEXT(M970,"h:mmAM/PM"),""))</f>
        <v>8-Nov R/I/H</v>
      </c>
      <c r="H970" s="34" t="b">
        <f>OR(LEFT(G970,1)="Y",LEFT(G970,1)="B",LEFT(G970,1)="R")</f>
        <v>0</v>
      </c>
      <c r="I970" s="34" t="str">
        <f>IF(H970,LEFT(G970,FIND(" ",G970)-1),MID(G970,FIND(" ",G970)+1,9))</f>
        <v>R/I/H</v>
      </c>
      <c r="J970" s="34" t="str">
        <f>TRIM(SUBSTITUTE(G970,I970,""))</f>
        <v>8-Nov</v>
      </c>
      <c r="K970" s="34">
        <f>LEFT(J970,2-ISERROR(1*MID(J970,2,1)))*1</f>
        <v>8</v>
      </c>
      <c r="L970" s="34" t="str">
        <f>IF(LEN(I970)=3,I970,LEFT(I970,1)&amp;MID(I970,3,1)&amp;RIGHT(I970,1))</f>
        <v>RIH</v>
      </c>
      <c r="M970" s="42">
        <f>TIMEVALUE(SUBSTITUTE(SUBSTITUTE(F970,"P"," P"),"A"," A"))</f>
        <v>0.34652777777777777</v>
      </c>
      <c r="N970" s="34">
        <f t="shared" si="56"/>
        <v>3</v>
      </c>
      <c r="O970" s="34" t="str">
        <f t="shared" si="57"/>
        <v>RIH3</v>
      </c>
      <c r="P970" s="44">
        <f>INDEX(Workings!$R$14:$R$853,MATCH(O970,Workings!$U$14:$U$853,0))</f>
        <v>0.34236111111111106</v>
      </c>
      <c r="Q970" s="34">
        <f t="shared" si="58"/>
        <v>6</v>
      </c>
      <c r="S970"/>
    </row>
    <row r="971" spans="1:19" ht="15" x14ac:dyDescent="0.25">
      <c r="A971" s="34" t="s">
        <v>810</v>
      </c>
      <c r="B971" s="34" t="e">
        <f>SEARCH("PM",A971)</f>
        <v>#VALUE!</v>
      </c>
      <c r="C971" s="34">
        <f>SEARCH("AM",A971)</f>
        <v>9</v>
      </c>
      <c r="D971" s="34">
        <f>IFERROR(B971,C971)</f>
        <v>9</v>
      </c>
      <c r="E971" s="34" t="str">
        <f>IFERROR(MID(A971,D971-5,1)," ")</f>
        <v xml:space="preserve"> </v>
      </c>
      <c r="F971" s="34" t="str">
        <f>MID(A971,IF(E971="1",D971-5,D971-4),IF(E971="1",7,6))</f>
        <v>8:38AM</v>
      </c>
      <c r="G971" s="34" t="str">
        <f>TRIM(SUBSTITUTE(A971,TEXT(M971,"h:mmAM/PM"),""))</f>
        <v>RIH 8-Nov</v>
      </c>
      <c r="H971" s="34" t="b">
        <f>OR(LEFT(G971,1)="Y",LEFT(G971,1)="B",LEFT(G971,1)="R")</f>
        <v>1</v>
      </c>
      <c r="I971" s="34" t="str">
        <f>IF(H971,LEFT(G971,FIND(" ",G971)-1),MID(G971,FIND(" ",G971)+1,9))</f>
        <v>RIH</v>
      </c>
      <c r="J971" s="34" t="str">
        <f>TRIM(SUBSTITUTE(G971,I971,""))</f>
        <v>8-Nov</v>
      </c>
      <c r="K971" s="34">
        <f>LEFT(J971,2-ISERROR(1*MID(J971,2,1)))*1</f>
        <v>8</v>
      </c>
      <c r="L971" s="34" t="str">
        <f>IF(LEN(I971)=3,I971,LEFT(I971,1)&amp;MID(I971,3,1)&amp;RIGHT(I971,1))</f>
        <v>RIH</v>
      </c>
      <c r="M971" s="42">
        <f>TIMEVALUE(SUBSTITUTE(SUBSTITUTE(F971,"P"," P"),"A"," A"))</f>
        <v>0.35972222222222222</v>
      </c>
      <c r="N971" s="34">
        <f t="shared" si="56"/>
        <v>4</v>
      </c>
      <c r="O971" s="34" t="str">
        <f t="shared" si="57"/>
        <v>RIH4</v>
      </c>
      <c r="P971" s="44">
        <f>INDEX(Workings!$R$14:$R$853,MATCH(O971,Workings!$U$14:$U$853,0))</f>
        <v>0.35624999999999996</v>
      </c>
      <c r="Q971" s="34">
        <f t="shared" si="58"/>
        <v>5</v>
      </c>
      <c r="S971"/>
    </row>
    <row r="972" spans="1:19" ht="15" x14ac:dyDescent="0.25">
      <c r="A972" s="34" t="s">
        <v>2634</v>
      </c>
      <c r="B972" s="34" t="e">
        <f>SEARCH("PM",A972)</f>
        <v>#VALUE!</v>
      </c>
      <c r="C972" s="34">
        <f>SEARCH("AM",A972)</f>
        <v>5</v>
      </c>
      <c r="D972" s="34">
        <f>IFERROR(B972,C972)</f>
        <v>5</v>
      </c>
      <c r="E972" s="34" t="str">
        <f>IFERROR(MID(A972,D972-5,1)," ")</f>
        <v xml:space="preserve"> </v>
      </c>
      <c r="F972" s="34" t="str">
        <f>MID(A972,IF(E972="1",D972-5,D972-4),IF(E972="1",7,6))</f>
        <v>9:01AM</v>
      </c>
      <c r="G972" s="34" t="str">
        <f>TRIM(SUBSTITUTE(A972,TEXT(M972,"h:mmAM/PM"),""))</f>
        <v>8/Nov R-I-H</v>
      </c>
      <c r="H972" s="34" t="b">
        <f>OR(LEFT(G972,1)="Y",LEFT(G972,1)="B",LEFT(G972,1)="R")</f>
        <v>0</v>
      </c>
      <c r="I972" s="34" t="str">
        <f>IF(H972,LEFT(G972,FIND(" ",G972)-1),MID(G972,FIND(" ",G972)+1,9))</f>
        <v>R-I-H</v>
      </c>
      <c r="J972" s="34" t="str">
        <f>TRIM(SUBSTITUTE(G972,I972,""))</f>
        <v>8/Nov</v>
      </c>
      <c r="K972" s="34">
        <f>LEFT(J972,2-ISERROR(1*MID(J972,2,1)))*1</f>
        <v>8</v>
      </c>
      <c r="L972" s="34" t="str">
        <f>IF(LEN(I972)=3,I972,LEFT(I972,1)&amp;MID(I972,3,1)&amp;RIGHT(I972,1))</f>
        <v>RIH</v>
      </c>
      <c r="M972" s="42">
        <f>TIMEVALUE(SUBSTITUTE(SUBSTITUTE(F972,"P"," P"),"A"," A"))</f>
        <v>0.3756944444444445</v>
      </c>
      <c r="N972" s="34">
        <f t="shared" si="56"/>
        <v>5</v>
      </c>
      <c r="O972" s="34" t="str">
        <f t="shared" si="57"/>
        <v>RIH5</v>
      </c>
      <c r="P972" s="44">
        <f>INDEX(Workings!$R$14:$R$853,MATCH(O972,Workings!$U$14:$U$853,0))</f>
        <v>0.37013888888888885</v>
      </c>
      <c r="Q972" s="34">
        <f t="shared" si="58"/>
        <v>8</v>
      </c>
      <c r="S972"/>
    </row>
    <row r="973" spans="1:19" ht="15" x14ac:dyDescent="0.25">
      <c r="A973" s="34" t="s">
        <v>2509</v>
      </c>
      <c r="B973" s="34" t="e">
        <f>SEARCH("PM",A973)</f>
        <v>#VALUE!</v>
      </c>
      <c r="C973" s="34">
        <f>SEARCH("AM",A973)</f>
        <v>9</v>
      </c>
      <c r="D973" s="34">
        <f>IFERROR(B973,C973)</f>
        <v>9</v>
      </c>
      <c r="E973" s="34" t="str">
        <f>IFERROR(MID(A973,D973-5,1)," ")</f>
        <v xml:space="preserve"> </v>
      </c>
      <c r="F973" s="34" t="str">
        <f>MID(A973,IF(E973="1",D973-5,D973-4),IF(E973="1",7,6))</f>
        <v>9:20AM</v>
      </c>
      <c r="G973" s="34" t="str">
        <f>TRIM(SUBSTITUTE(A973,TEXT(M973,"h:mmAM/PM"),""))</f>
        <v>RIH 8-Nov</v>
      </c>
      <c r="H973" s="34" t="b">
        <f>OR(LEFT(G973,1)="Y",LEFT(G973,1)="B",LEFT(G973,1)="R")</f>
        <v>1</v>
      </c>
      <c r="I973" s="34" t="str">
        <f>IF(H973,LEFT(G973,FIND(" ",G973)-1),MID(G973,FIND(" ",G973)+1,9))</f>
        <v>RIH</v>
      </c>
      <c r="J973" s="34" t="str">
        <f>TRIM(SUBSTITUTE(G973,I973,""))</f>
        <v>8-Nov</v>
      </c>
      <c r="K973" s="34">
        <f>LEFT(J973,2-ISERROR(1*MID(J973,2,1)))*1</f>
        <v>8</v>
      </c>
      <c r="L973" s="34" t="str">
        <f>IF(LEN(I973)=3,I973,LEFT(I973,1)&amp;MID(I973,3,1)&amp;RIGHT(I973,1))</f>
        <v>RIH</v>
      </c>
      <c r="M973" s="42">
        <f>TIMEVALUE(SUBSTITUTE(SUBSTITUTE(F973,"P"," P"),"A"," A"))</f>
        <v>0.3888888888888889</v>
      </c>
      <c r="N973" s="34">
        <f t="shared" si="56"/>
        <v>6</v>
      </c>
      <c r="O973" s="34" t="str">
        <f t="shared" si="57"/>
        <v>RIH6</v>
      </c>
      <c r="P973" s="44">
        <f>INDEX(Workings!$R$14:$R$853,MATCH(O973,Workings!$U$14:$U$853,0))</f>
        <v>0.38402777777777775</v>
      </c>
      <c r="Q973" s="34">
        <f t="shared" si="58"/>
        <v>7</v>
      </c>
      <c r="S973"/>
    </row>
    <row r="974" spans="1:19" ht="15" x14ac:dyDescent="0.25">
      <c r="A974" s="34" t="s">
        <v>421</v>
      </c>
      <c r="B974" s="34" t="e">
        <f>SEARCH("PM",A974)</f>
        <v>#VALUE!</v>
      </c>
      <c r="C974" s="34">
        <f>SEARCH("AM",A974)</f>
        <v>17</v>
      </c>
      <c r="D974" s="34">
        <f>IFERROR(B974,C974)</f>
        <v>17</v>
      </c>
      <c r="E974" s="34" t="str">
        <f>IFERROR(MID(A974,D974-5,1)," ")</f>
        <v xml:space="preserve"> </v>
      </c>
      <c r="F974" s="34" t="str">
        <f>MID(A974,IF(E974="1",D974-5,D974-4),IF(E974="1",7,6))</f>
        <v>9:39AM</v>
      </c>
      <c r="G974" s="34" t="str">
        <f>TRIM(SUBSTITUTE(A974,TEXT(M974,"h:mmAM/PM"),""))</f>
        <v>R/I/H 8-Nov</v>
      </c>
      <c r="H974" s="34" t="b">
        <f>OR(LEFT(G974,1)="Y",LEFT(G974,1)="B",LEFT(G974,1)="R")</f>
        <v>1</v>
      </c>
      <c r="I974" s="34" t="str">
        <f>IF(H974,LEFT(G974,FIND(" ",G974)-1),MID(G974,FIND(" ",G974)+1,9))</f>
        <v>R/I/H</v>
      </c>
      <c r="J974" s="34" t="str">
        <f>TRIM(SUBSTITUTE(G974,I974,""))</f>
        <v>8-Nov</v>
      </c>
      <c r="K974" s="34">
        <f>LEFT(J974,2-ISERROR(1*MID(J974,2,1)))*1</f>
        <v>8</v>
      </c>
      <c r="L974" s="34" t="str">
        <f>IF(LEN(I974)=3,I974,LEFT(I974,1)&amp;MID(I974,3,1)&amp;RIGHT(I974,1))</f>
        <v>RIH</v>
      </c>
      <c r="M974" s="42">
        <f>TIMEVALUE(SUBSTITUTE(SUBSTITUTE(F974,"P"," P"),"A"," A"))</f>
        <v>0.40208333333333335</v>
      </c>
      <c r="N974" s="34">
        <f t="shared" si="56"/>
        <v>7</v>
      </c>
      <c r="O974" s="34" t="str">
        <f t="shared" si="57"/>
        <v>RIH7</v>
      </c>
      <c r="P974" s="44">
        <f>INDEX(Workings!$R$14:$R$853,MATCH(O974,Workings!$U$14:$U$853,0))</f>
        <v>0.39791666666666664</v>
      </c>
      <c r="Q974" s="34">
        <f t="shared" si="58"/>
        <v>6</v>
      </c>
      <c r="S974"/>
    </row>
    <row r="975" spans="1:19" ht="15" x14ac:dyDescent="0.25">
      <c r="A975" s="34" t="s">
        <v>3932</v>
      </c>
      <c r="B975" s="34" t="e">
        <f>SEARCH("PM",A975)</f>
        <v>#VALUE!</v>
      </c>
      <c r="C975" s="34">
        <f>SEARCH("AM",A975)</f>
        <v>12</v>
      </c>
      <c r="D975" s="34">
        <f>IFERROR(B975,C975)</f>
        <v>12</v>
      </c>
      <c r="E975" s="34" t="str">
        <f>IFERROR(MID(A975,D975-5,1)," ")</f>
        <v>1</v>
      </c>
      <c r="F975" s="34" t="str">
        <f>MID(A975,IF(E975="1",D975-5,D975-4),IF(E975="1",7,6))</f>
        <v>10:05AM</v>
      </c>
      <c r="G975" s="34" t="str">
        <f>TRIM(SUBSTITUTE(A975,TEXT(M975,"h:mmAM/PM"),""))</f>
        <v>R-I-H 8-Nov</v>
      </c>
      <c r="H975" s="34" t="b">
        <f>OR(LEFT(G975,1)="Y",LEFT(G975,1)="B",LEFT(G975,1)="R")</f>
        <v>1</v>
      </c>
      <c r="I975" s="34" t="str">
        <f>IF(H975,LEFT(G975,FIND(" ",G975)-1),MID(G975,FIND(" ",G975)+1,9))</f>
        <v>R-I-H</v>
      </c>
      <c r="J975" s="34" t="str">
        <f>TRIM(SUBSTITUTE(G975,I975,""))</f>
        <v>8-Nov</v>
      </c>
      <c r="K975" s="34">
        <f>LEFT(J975,2-ISERROR(1*MID(J975,2,1)))*1</f>
        <v>8</v>
      </c>
      <c r="L975" s="34" t="str">
        <f>IF(LEN(I975)=3,I975,LEFT(I975,1)&amp;MID(I975,3,1)&amp;RIGHT(I975,1))</f>
        <v>RIH</v>
      </c>
      <c r="M975" s="42">
        <f>TIMEVALUE(SUBSTITUTE(SUBSTITUTE(F975,"P"," P"),"A"," A"))</f>
        <v>0.4201388888888889</v>
      </c>
      <c r="N975" s="34">
        <f t="shared" si="56"/>
        <v>8</v>
      </c>
      <c r="O975" s="34" t="str">
        <f t="shared" si="57"/>
        <v>RIH8</v>
      </c>
      <c r="P975" s="44">
        <f>INDEX(Workings!$R$14:$R$853,MATCH(O975,Workings!$U$14:$U$853,0))</f>
        <v>0.41874999999999996</v>
      </c>
      <c r="Q975" s="34">
        <f t="shared" si="58"/>
        <v>2</v>
      </c>
      <c r="S975"/>
    </row>
    <row r="976" spans="1:19" ht="15" x14ac:dyDescent="0.25">
      <c r="A976" s="34" t="s">
        <v>2413</v>
      </c>
      <c r="B976" s="34" t="e">
        <f>SEARCH("PM",A976)</f>
        <v>#VALUE!</v>
      </c>
      <c r="C976" s="34">
        <f>SEARCH("AM",A976)</f>
        <v>6</v>
      </c>
      <c r="D976" s="34">
        <f>IFERROR(B976,C976)</f>
        <v>6</v>
      </c>
      <c r="E976" s="34" t="str">
        <f>IFERROR(MID(A976,D976-5,1)," ")</f>
        <v>1</v>
      </c>
      <c r="F976" s="34" t="str">
        <f>MID(A976,IF(E976="1",D976-5,D976-4),IF(E976="1",7,6))</f>
        <v>10:41AM</v>
      </c>
      <c r="G976" s="34" t="str">
        <f>TRIM(SUBSTITUTE(A976,TEXT(M976,"h:mmAM/PM"),""))</f>
        <v>8-Nov RIH</v>
      </c>
      <c r="H976" s="34" t="b">
        <f>OR(LEFT(G976,1)="Y",LEFT(G976,1)="B",LEFT(G976,1)="R")</f>
        <v>0</v>
      </c>
      <c r="I976" s="34" t="str">
        <f>IF(H976,LEFT(G976,FIND(" ",G976)-1),MID(G976,FIND(" ",G976)+1,9))</f>
        <v>RIH</v>
      </c>
      <c r="J976" s="34" t="str">
        <f>TRIM(SUBSTITUTE(G976,I976,""))</f>
        <v>8-Nov</v>
      </c>
      <c r="K976" s="34">
        <f>LEFT(J976,2-ISERROR(1*MID(J976,2,1)))*1</f>
        <v>8</v>
      </c>
      <c r="L976" s="34" t="str">
        <f>IF(LEN(I976)=3,I976,LEFT(I976,1)&amp;MID(I976,3,1)&amp;RIGHT(I976,1))</f>
        <v>RIH</v>
      </c>
      <c r="M976" s="42">
        <f>TIMEVALUE(SUBSTITUTE(SUBSTITUTE(F976,"P"," P"),"A"," A"))</f>
        <v>0.44513888888888892</v>
      </c>
      <c r="N976" s="34">
        <f t="shared" si="56"/>
        <v>9</v>
      </c>
      <c r="O976" s="34" t="str">
        <f t="shared" si="57"/>
        <v>RIH9</v>
      </c>
      <c r="P976" s="44">
        <f>INDEX(Workings!$R$14:$R$853,MATCH(O976,Workings!$U$14:$U$853,0))</f>
        <v>0.43958333333333327</v>
      </c>
      <c r="Q976" s="34">
        <f t="shared" si="58"/>
        <v>8</v>
      </c>
      <c r="S976"/>
    </row>
    <row r="977" spans="1:19" ht="15" x14ac:dyDescent="0.25">
      <c r="A977" s="34" t="s">
        <v>725</v>
      </c>
      <c r="B977" s="34" t="e">
        <f>SEARCH("PM",A977)</f>
        <v>#VALUE!</v>
      </c>
      <c r="C977" s="34">
        <f>SEARCH("AM",A977)</f>
        <v>6</v>
      </c>
      <c r="D977" s="34">
        <f>IFERROR(B977,C977)</f>
        <v>6</v>
      </c>
      <c r="E977" s="34" t="str">
        <f>IFERROR(MID(A977,D977-5,1)," ")</f>
        <v>1</v>
      </c>
      <c r="F977" s="34" t="str">
        <f>MID(A977,IF(E977="1",D977-5,D977-4),IF(E977="1",7,6))</f>
        <v>11:14AM</v>
      </c>
      <c r="G977" s="34" t="str">
        <f>TRIM(SUBSTITUTE(A977,TEXT(M977,"h:mmAM/PM"),""))</f>
        <v>8-Nov RIH</v>
      </c>
      <c r="H977" s="34" t="b">
        <f>OR(LEFT(G977,1)="Y",LEFT(G977,1)="B",LEFT(G977,1)="R")</f>
        <v>0</v>
      </c>
      <c r="I977" s="34" t="str">
        <f>IF(H977,LEFT(G977,FIND(" ",G977)-1),MID(G977,FIND(" ",G977)+1,9))</f>
        <v>RIH</v>
      </c>
      <c r="J977" s="34" t="str">
        <f>TRIM(SUBSTITUTE(G977,I977,""))</f>
        <v>8-Nov</v>
      </c>
      <c r="K977" s="34">
        <f>LEFT(J977,2-ISERROR(1*MID(J977,2,1)))*1</f>
        <v>8</v>
      </c>
      <c r="L977" s="34" t="str">
        <f>IF(LEN(I977)=3,I977,LEFT(I977,1)&amp;MID(I977,3,1)&amp;RIGHT(I977,1))</f>
        <v>RIH</v>
      </c>
      <c r="M977" s="42">
        <f>TIMEVALUE(SUBSTITUTE(SUBSTITUTE(F977,"P"," P"),"A"," A"))</f>
        <v>0.4680555555555555</v>
      </c>
      <c r="N977" s="34">
        <f t="shared" si="56"/>
        <v>10</v>
      </c>
      <c r="O977" s="34" t="str">
        <f t="shared" si="57"/>
        <v>RIH10</v>
      </c>
      <c r="P977" s="44">
        <f>INDEX(Workings!$R$14:$R$853,MATCH(O977,Workings!$U$14:$U$853,0))</f>
        <v>0.46041666666666659</v>
      </c>
      <c r="Q977" s="34">
        <f t="shared" si="58"/>
        <v>11</v>
      </c>
      <c r="S977"/>
    </row>
    <row r="978" spans="1:19" ht="15" x14ac:dyDescent="0.25">
      <c r="A978" s="34" t="s">
        <v>1964</v>
      </c>
      <c r="B978" s="34" t="e">
        <f>SEARCH("PM",A978)</f>
        <v>#VALUE!</v>
      </c>
      <c r="C978" s="34">
        <f>SEARCH("AM",A978)</f>
        <v>12</v>
      </c>
      <c r="D978" s="34">
        <f>IFERROR(B978,C978)</f>
        <v>12</v>
      </c>
      <c r="E978" s="34" t="str">
        <f>IFERROR(MID(A978,D978-5,1)," ")</f>
        <v>1</v>
      </c>
      <c r="F978" s="34" t="str">
        <f>MID(A978,IF(E978="1",D978-5,D978-4),IF(E978="1",7,6))</f>
        <v>11:46AM</v>
      </c>
      <c r="G978" s="34" t="str">
        <f>TRIM(SUBSTITUTE(A978,TEXT(M978,"h:mmAM/PM"),""))</f>
        <v>R/I/H 8/Nov</v>
      </c>
      <c r="H978" s="34" t="b">
        <f>OR(LEFT(G978,1)="Y",LEFT(G978,1)="B",LEFT(G978,1)="R")</f>
        <v>1</v>
      </c>
      <c r="I978" s="34" t="str">
        <f>IF(H978,LEFT(G978,FIND(" ",G978)-1),MID(G978,FIND(" ",G978)+1,9))</f>
        <v>R/I/H</v>
      </c>
      <c r="J978" s="34" t="str">
        <f>TRIM(SUBSTITUTE(G978,I978,""))</f>
        <v>8/Nov</v>
      </c>
      <c r="K978" s="34">
        <f>LEFT(J978,2-ISERROR(1*MID(J978,2,1)))*1</f>
        <v>8</v>
      </c>
      <c r="L978" s="34" t="str">
        <f>IF(LEN(I978)=3,I978,LEFT(I978,1)&amp;MID(I978,3,1)&amp;RIGHT(I978,1))</f>
        <v>RIH</v>
      </c>
      <c r="M978" s="42">
        <f>TIMEVALUE(SUBSTITUTE(SUBSTITUTE(F978,"P"," P"),"A"," A"))</f>
        <v>0.49027777777777781</v>
      </c>
      <c r="N978" s="34">
        <f t="shared" si="56"/>
        <v>11</v>
      </c>
      <c r="O978" s="34" t="str">
        <f t="shared" si="57"/>
        <v>RIH11</v>
      </c>
      <c r="P978" s="44">
        <f>INDEX(Workings!$R$14:$R$853,MATCH(O978,Workings!$U$14:$U$853,0))</f>
        <v>0.4812499999999999</v>
      </c>
      <c r="Q978" s="34">
        <f t="shared" si="58"/>
        <v>13</v>
      </c>
      <c r="S978"/>
    </row>
    <row r="979" spans="1:19" ht="15" x14ac:dyDescent="0.25">
      <c r="A979" s="34" t="s">
        <v>2250</v>
      </c>
      <c r="B979" s="34">
        <f>SEARCH("PM",A979)</f>
        <v>18</v>
      </c>
      <c r="C979" s="34" t="e">
        <f>SEARCH("AM",A979)</f>
        <v>#VALUE!</v>
      </c>
      <c r="D979" s="34">
        <f>IFERROR(B979,C979)</f>
        <v>18</v>
      </c>
      <c r="E979" s="34" t="str">
        <f>IFERROR(MID(A979,D979-5,1)," ")</f>
        <v>1</v>
      </c>
      <c r="F979" s="34" t="str">
        <f>MID(A979,IF(E979="1",D979-5,D979-4),IF(E979="1",7,6))</f>
        <v>12:06PM</v>
      </c>
      <c r="G979" s="34" t="str">
        <f>TRIM(SUBSTITUTE(A979,TEXT(M979,"h:mmAM/PM"),""))</f>
        <v>R-I-H 8/Nov</v>
      </c>
      <c r="H979" s="34" t="b">
        <f>OR(LEFT(G979,1)="Y",LEFT(G979,1)="B",LEFT(G979,1)="R")</f>
        <v>1</v>
      </c>
      <c r="I979" s="34" t="str">
        <f>IF(H979,LEFT(G979,FIND(" ",G979)-1),MID(G979,FIND(" ",G979)+1,9))</f>
        <v>R-I-H</v>
      </c>
      <c r="J979" s="34" t="str">
        <f>TRIM(SUBSTITUTE(G979,I979,""))</f>
        <v>8/Nov</v>
      </c>
      <c r="K979" s="34">
        <f>LEFT(J979,2-ISERROR(1*MID(J979,2,1)))*1</f>
        <v>8</v>
      </c>
      <c r="L979" s="34" t="str">
        <f>IF(LEN(I979)=3,I979,LEFT(I979,1)&amp;MID(I979,3,1)&amp;RIGHT(I979,1))</f>
        <v>RIH</v>
      </c>
      <c r="M979" s="42">
        <f>TIMEVALUE(SUBSTITUTE(SUBSTITUTE(F979,"P"," P"),"A"," A"))</f>
        <v>0.50416666666666665</v>
      </c>
      <c r="N979" s="34">
        <f t="shared" si="56"/>
        <v>12</v>
      </c>
      <c r="O979" s="34" t="str">
        <f t="shared" si="57"/>
        <v>RIH12</v>
      </c>
      <c r="P979" s="44">
        <f>INDEX(Workings!$R$14:$R$853,MATCH(O979,Workings!$U$14:$U$853,0))</f>
        <v>0.50208333333333321</v>
      </c>
      <c r="Q979" s="34">
        <f t="shared" si="58"/>
        <v>3</v>
      </c>
      <c r="S979"/>
    </row>
    <row r="980" spans="1:19" ht="15" x14ac:dyDescent="0.25">
      <c r="A980" s="34" t="s">
        <v>4242</v>
      </c>
      <c r="B980" s="34">
        <f>SEARCH("PM",A980)</f>
        <v>6</v>
      </c>
      <c r="C980" s="34" t="e">
        <f>SEARCH("AM",A980)</f>
        <v>#VALUE!</v>
      </c>
      <c r="D980" s="34">
        <f>IFERROR(B980,C980)</f>
        <v>6</v>
      </c>
      <c r="E980" s="34" t="str">
        <f>IFERROR(MID(A980,D980-5,1)," ")</f>
        <v>1</v>
      </c>
      <c r="F980" s="34" t="str">
        <f>MID(A980,IF(E980="1",D980-5,D980-4),IF(E980="1",7,6))</f>
        <v>12:43PM</v>
      </c>
      <c r="G980" s="34" t="str">
        <f>TRIM(SUBSTITUTE(A980,TEXT(M980,"h:mmAM/PM"),""))</f>
        <v>8/Nov R-I-H</v>
      </c>
      <c r="H980" s="34" t="b">
        <f>OR(LEFT(G980,1)="Y",LEFT(G980,1)="B",LEFT(G980,1)="R")</f>
        <v>0</v>
      </c>
      <c r="I980" s="34" t="str">
        <f>IF(H980,LEFT(G980,FIND(" ",G980)-1),MID(G980,FIND(" ",G980)+1,9))</f>
        <v>R-I-H</v>
      </c>
      <c r="J980" s="34" t="str">
        <f>TRIM(SUBSTITUTE(G980,I980,""))</f>
        <v>8/Nov</v>
      </c>
      <c r="K980" s="34">
        <f>LEFT(J980,2-ISERROR(1*MID(J980,2,1)))*1</f>
        <v>8</v>
      </c>
      <c r="L980" s="34" t="str">
        <f>IF(LEN(I980)=3,I980,LEFT(I980,1)&amp;MID(I980,3,1)&amp;RIGHT(I980,1))</f>
        <v>RIH</v>
      </c>
      <c r="M980" s="42">
        <f>TIMEVALUE(SUBSTITUTE(SUBSTITUTE(F980,"P"," P"),"A"," A"))</f>
        <v>0.52986111111111112</v>
      </c>
      <c r="N980" s="34">
        <f t="shared" si="56"/>
        <v>13</v>
      </c>
      <c r="O980" s="34" t="str">
        <f t="shared" si="57"/>
        <v>RIH13</v>
      </c>
      <c r="P980" s="44">
        <f>INDEX(Workings!$R$14:$R$853,MATCH(O980,Workings!$U$14:$U$853,0))</f>
        <v>0.52291666666666659</v>
      </c>
      <c r="Q980" s="34">
        <f t="shared" si="58"/>
        <v>10</v>
      </c>
      <c r="S980"/>
    </row>
    <row r="981" spans="1:19" ht="15" x14ac:dyDescent="0.25">
      <c r="A981" s="34" t="s">
        <v>189</v>
      </c>
      <c r="B981" s="34">
        <f>SEARCH("PM",A981)</f>
        <v>5</v>
      </c>
      <c r="C981" s="34" t="e">
        <f>SEARCH("AM",A981)</f>
        <v>#VALUE!</v>
      </c>
      <c r="D981" s="34">
        <f>IFERROR(B981,C981)</f>
        <v>5</v>
      </c>
      <c r="E981" s="34" t="str">
        <f>IFERROR(MID(A981,D981-5,1)," ")</f>
        <v xml:space="preserve"> </v>
      </c>
      <c r="F981" s="34" t="str">
        <f>MID(A981,IF(E981="1",D981-5,D981-4),IF(E981="1",7,6))</f>
        <v>1:11PM</v>
      </c>
      <c r="G981" s="34" t="str">
        <f>TRIM(SUBSTITUTE(A981,TEXT(M981,"h:mmAM/PM"),""))</f>
        <v>8-Nov R:I:H</v>
      </c>
      <c r="H981" s="34" t="b">
        <f>OR(LEFT(G981,1)="Y",LEFT(G981,1)="B",LEFT(G981,1)="R")</f>
        <v>0</v>
      </c>
      <c r="I981" s="34" t="str">
        <f>IF(H981,LEFT(G981,FIND(" ",G981)-1),MID(G981,FIND(" ",G981)+1,9))</f>
        <v>R:I:H</v>
      </c>
      <c r="J981" s="34" t="str">
        <f>TRIM(SUBSTITUTE(G981,I981,""))</f>
        <v>8-Nov</v>
      </c>
      <c r="K981" s="34">
        <f>LEFT(J981,2-ISERROR(1*MID(J981,2,1)))*1</f>
        <v>8</v>
      </c>
      <c r="L981" s="34" t="str">
        <f>IF(LEN(I981)=3,I981,LEFT(I981,1)&amp;MID(I981,3,1)&amp;RIGHT(I981,1))</f>
        <v>RIH</v>
      </c>
      <c r="M981" s="42">
        <f>TIMEVALUE(SUBSTITUTE(SUBSTITUTE(F981,"P"," P"),"A"," A"))</f>
        <v>0.5493055555555556</v>
      </c>
      <c r="N981" s="34">
        <f t="shared" si="56"/>
        <v>14</v>
      </c>
      <c r="O981" s="34" t="str">
        <f t="shared" si="57"/>
        <v>RIH14</v>
      </c>
      <c r="P981" s="44">
        <f>INDEX(Workings!$R$14:$R$853,MATCH(O981,Workings!$U$14:$U$853,0))</f>
        <v>0.54374999999999996</v>
      </c>
      <c r="Q981" s="34">
        <f t="shared" si="58"/>
        <v>8</v>
      </c>
      <c r="S981"/>
    </row>
    <row r="982" spans="1:19" ht="15" x14ac:dyDescent="0.25">
      <c r="A982" s="34" t="s">
        <v>870</v>
      </c>
      <c r="B982" s="34">
        <f>SEARCH("PM",A982)</f>
        <v>15</v>
      </c>
      <c r="C982" s="34" t="e">
        <f>SEARCH("AM",A982)</f>
        <v>#VALUE!</v>
      </c>
      <c r="D982" s="34">
        <f>IFERROR(B982,C982)</f>
        <v>15</v>
      </c>
      <c r="E982" s="34" t="str">
        <f>IFERROR(MID(A982,D982-5,1)," ")</f>
        <v xml:space="preserve"> </v>
      </c>
      <c r="F982" s="34" t="str">
        <f>MID(A982,IF(E982="1",D982-5,D982-4),IF(E982="1",7,6))</f>
        <v>1:42PM</v>
      </c>
      <c r="G982" s="34" t="str">
        <f>TRIM(SUBSTITUTE(A982,TEXT(M982,"h:mmAM/PM"),""))</f>
        <v>8/Nov RIH</v>
      </c>
      <c r="H982" s="34" t="b">
        <f>OR(LEFT(G982,1)="Y",LEFT(G982,1)="B",LEFT(G982,1)="R")</f>
        <v>0</v>
      </c>
      <c r="I982" s="34" t="str">
        <f>IF(H982,LEFT(G982,FIND(" ",G982)-1),MID(G982,FIND(" ",G982)+1,9))</f>
        <v>RIH</v>
      </c>
      <c r="J982" s="34" t="str">
        <f>TRIM(SUBSTITUTE(G982,I982,""))</f>
        <v>8/Nov</v>
      </c>
      <c r="K982" s="34">
        <f>LEFT(J982,2-ISERROR(1*MID(J982,2,1)))*1</f>
        <v>8</v>
      </c>
      <c r="L982" s="34" t="str">
        <f>IF(LEN(I982)=3,I982,LEFT(I982,1)&amp;MID(I982,3,1)&amp;RIGHT(I982,1))</f>
        <v>RIH</v>
      </c>
      <c r="M982" s="42">
        <f>TIMEVALUE(SUBSTITUTE(SUBSTITUTE(F982,"P"," P"),"A"," A"))</f>
        <v>0.5708333333333333</v>
      </c>
      <c r="N982" s="34">
        <f t="shared" si="56"/>
        <v>15</v>
      </c>
      <c r="O982" s="34" t="str">
        <f t="shared" si="57"/>
        <v>RIH15</v>
      </c>
      <c r="P982" s="44">
        <f>INDEX(Workings!$R$14:$R$853,MATCH(O982,Workings!$U$14:$U$853,0))</f>
        <v>0.56458333333333333</v>
      </c>
      <c r="Q982" s="34">
        <f t="shared" si="58"/>
        <v>9</v>
      </c>
      <c r="S982"/>
    </row>
    <row r="983" spans="1:19" ht="15" x14ac:dyDescent="0.25">
      <c r="A983" s="34" t="s">
        <v>779</v>
      </c>
      <c r="B983" s="34">
        <f>SEARCH("PM",A983)</f>
        <v>11</v>
      </c>
      <c r="C983" s="34" t="e">
        <f>SEARCH("AM",A983)</f>
        <v>#VALUE!</v>
      </c>
      <c r="D983" s="34">
        <f>IFERROR(B983,C983)</f>
        <v>11</v>
      </c>
      <c r="E983" s="34" t="str">
        <f>IFERROR(MID(A983,D983-5,1)," ")</f>
        <v xml:space="preserve"> </v>
      </c>
      <c r="F983" s="34" t="str">
        <f>MID(A983,IF(E983="1",D983-5,D983-4),IF(E983="1",7,6))</f>
        <v>2:12PM</v>
      </c>
      <c r="G983" s="34" t="str">
        <f>TRIM(SUBSTITUTE(A983,TEXT(M983,"h:mmAM/PM"),""))</f>
        <v>R-I-H 8-Nov</v>
      </c>
      <c r="H983" s="34" t="b">
        <f>OR(LEFT(G983,1)="Y",LEFT(G983,1)="B",LEFT(G983,1)="R")</f>
        <v>1</v>
      </c>
      <c r="I983" s="34" t="str">
        <f>IF(H983,LEFT(G983,FIND(" ",G983)-1),MID(G983,FIND(" ",G983)+1,9))</f>
        <v>R-I-H</v>
      </c>
      <c r="J983" s="34" t="str">
        <f>TRIM(SUBSTITUTE(G983,I983,""))</f>
        <v>8-Nov</v>
      </c>
      <c r="K983" s="34">
        <f>LEFT(J983,2-ISERROR(1*MID(J983,2,1)))*1</f>
        <v>8</v>
      </c>
      <c r="L983" s="34" t="str">
        <f>IF(LEN(I983)=3,I983,LEFT(I983,1)&amp;MID(I983,3,1)&amp;RIGHT(I983,1))</f>
        <v>RIH</v>
      </c>
      <c r="M983" s="42">
        <f>TIMEVALUE(SUBSTITUTE(SUBSTITUTE(F983,"P"," P"),"A"," A"))</f>
        <v>0.59166666666666667</v>
      </c>
      <c r="N983" s="34">
        <f t="shared" si="56"/>
        <v>16</v>
      </c>
      <c r="O983" s="34" t="str">
        <f t="shared" si="57"/>
        <v>RIH16</v>
      </c>
      <c r="P983" s="44">
        <f>INDEX(Workings!$R$14:$R$853,MATCH(O983,Workings!$U$14:$U$853,0))</f>
        <v>0.5854166666666667</v>
      </c>
      <c r="Q983" s="34">
        <f t="shared" si="58"/>
        <v>9</v>
      </c>
      <c r="S983"/>
    </row>
    <row r="984" spans="1:19" ht="15" x14ac:dyDescent="0.25">
      <c r="A984" s="34" t="s">
        <v>3378</v>
      </c>
      <c r="B984" s="34">
        <f>SEARCH("PM",A984)</f>
        <v>11</v>
      </c>
      <c r="C984" s="34" t="e">
        <f>SEARCH("AM",A984)</f>
        <v>#VALUE!</v>
      </c>
      <c r="D984" s="34">
        <f>IFERROR(B984,C984)</f>
        <v>11</v>
      </c>
      <c r="E984" s="34" t="str">
        <f>IFERROR(MID(A984,D984-5,1)," ")</f>
        <v xml:space="preserve"> </v>
      </c>
      <c r="F984" s="34" t="str">
        <f>MID(A984,IF(E984="1",D984-5,D984-4),IF(E984="1",7,6))</f>
        <v>2:44PM</v>
      </c>
      <c r="G984" s="34" t="str">
        <f>TRIM(SUBSTITUTE(A984,TEXT(M984,"h:mmAM/PM"),""))</f>
        <v>8/Nov R:I:H</v>
      </c>
      <c r="H984" s="34" t="b">
        <f>OR(LEFT(G984,1)="Y",LEFT(G984,1)="B",LEFT(G984,1)="R")</f>
        <v>0</v>
      </c>
      <c r="I984" s="34" t="str">
        <f>IF(H984,LEFT(G984,FIND(" ",G984)-1),MID(G984,FIND(" ",G984)+1,9))</f>
        <v>R:I:H</v>
      </c>
      <c r="J984" s="34" t="str">
        <f>TRIM(SUBSTITUTE(G984,I984,""))</f>
        <v>8/Nov</v>
      </c>
      <c r="K984" s="34">
        <f>LEFT(J984,2-ISERROR(1*MID(J984,2,1)))*1</f>
        <v>8</v>
      </c>
      <c r="L984" s="34" t="str">
        <f>IF(LEN(I984)=3,I984,LEFT(I984,1)&amp;MID(I984,3,1)&amp;RIGHT(I984,1))</f>
        <v>RIH</v>
      </c>
      <c r="M984" s="42">
        <f>TIMEVALUE(SUBSTITUTE(SUBSTITUTE(F984,"P"," P"),"A"," A"))</f>
        <v>0.61388888888888882</v>
      </c>
      <c r="N984" s="34">
        <f t="shared" si="56"/>
        <v>17</v>
      </c>
      <c r="O984" s="34" t="str">
        <f t="shared" si="57"/>
        <v>RIH17</v>
      </c>
      <c r="P984" s="44">
        <f>INDEX(Workings!$R$14:$R$853,MATCH(O984,Workings!$U$14:$U$853,0))</f>
        <v>0.60625000000000007</v>
      </c>
      <c r="Q984" s="34">
        <f t="shared" si="58"/>
        <v>11</v>
      </c>
      <c r="S984"/>
    </row>
    <row r="985" spans="1:19" ht="15" x14ac:dyDescent="0.25">
      <c r="A985" s="34" t="s">
        <v>802</v>
      </c>
      <c r="B985" s="34">
        <f>SEARCH("PM",A985)</f>
        <v>5</v>
      </c>
      <c r="C985" s="34" t="e">
        <f>SEARCH("AM",A985)</f>
        <v>#VALUE!</v>
      </c>
      <c r="D985" s="34">
        <f>IFERROR(B985,C985)</f>
        <v>5</v>
      </c>
      <c r="E985" s="34" t="str">
        <f>IFERROR(MID(A985,D985-5,1)," ")</f>
        <v xml:space="preserve"> </v>
      </c>
      <c r="F985" s="34" t="str">
        <f>MID(A985,IF(E985="1",D985-5,D985-4),IF(E985="1",7,6))</f>
        <v>3:09PM</v>
      </c>
      <c r="G985" s="34" t="str">
        <f>TRIM(SUBSTITUTE(A985,TEXT(M985,"h:mmAM/PM"),""))</f>
        <v>R-I-H 8-Nov</v>
      </c>
      <c r="H985" s="34" t="b">
        <f>OR(LEFT(G985,1)="Y",LEFT(G985,1)="B",LEFT(G985,1)="R")</f>
        <v>1</v>
      </c>
      <c r="I985" s="34" t="str">
        <f>IF(H985,LEFT(G985,FIND(" ",G985)-1),MID(G985,FIND(" ",G985)+1,9))</f>
        <v>R-I-H</v>
      </c>
      <c r="J985" s="34" t="str">
        <f>TRIM(SUBSTITUTE(G985,I985,""))</f>
        <v>8-Nov</v>
      </c>
      <c r="K985" s="34">
        <f>LEFT(J985,2-ISERROR(1*MID(J985,2,1)))*1</f>
        <v>8</v>
      </c>
      <c r="L985" s="34" t="str">
        <f>IF(LEN(I985)=3,I985,LEFT(I985,1)&amp;MID(I985,3,1)&amp;RIGHT(I985,1))</f>
        <v>RIH</v>
      </c>
      <c r="M985" s="42">
        <f>TIMEVALUE(SUBSTITUTE(SUBSTITUTE(F985,"P"," P"),"A"," A"))</f>
        <v>0.63124999999999998</v>
      </c>
      <c r="N985" s="34">
        <f t="shared" si="56"/>
        <v>18</v>
      </c>
      <c r="O985" s="34" t="str">
        <f t="shared" si="57"/>
        <v>RIH18</v>
      </c>
      <c r="P985" s="44">
        <f>INDEX(Workings!$R$14:$R$853,MATCH(O985,Workings!$U$14:$U$853,0))</f>
        <v>0.62708333333333344</v>
      </c>
      <c r="Q985" s="34">
        <f t="shared" si="58"/>
        <v>6</v>
      </c>
      <c r="S985"/>
    </row>
    <row r="986" spans="1:19" ht="15" x14ac:dyDescent="0.25">
      <c r="A986" s="34" t="s">
        <v>1760</v>
      </c>
      <c r="B986" s="34">
        <f>SEARCH("PM",A986)</f>
        <v>17</v>
      </c>
      <c r="C986" s="34" t="e">
        <f>SEARCH("AM",A986)</f>
        <v>#VALUE!</v>
      </c>
      <c r="D986" s="34">
        <f>IFERROR(B986,C986)</f>
        <v>17</v>
      </c>
      <c r="E986" s="34" t="str">
        <f>IFERROR(MID(A986,D986-5,1)," ")</f>
        <v xml:space="preserve"> </v>
      </c>
      <c r="F986" s="34" t="str">
        <f>MID(A986,IF(E986="1",D986-5,D986-4),IF(E986="1",7,6))</f>
        <v>3:39PM</v>
      </c>
      <c r="G986" s="34" t="str">
        <f>TRIM(SUBSTITUTE(A986,TEXT(M986,"h:mmAM/PM"),""))</f>
        <v>R-I-H 8-Nov</v>
      </c>
      <c r="H986" s="34" t="b">
        <f>OR(LEFT(G986,1)="Y",LEFT(G986,1)="B",LEFT(G986,1)="R")</f>
        <v>1</v>
      </c>
      <c r="I986" s="34" t="str">
        <f>IF(H986,LEFT(G986,FIND(" ",G986)-1),MID(G986,FIND(" ",G986)+1,9))</f>
        <v>R-I-H</v>
      </c>
      <c r="J986" s="34" t="str">
        <f>TRIM(SUBSTITUTE(G986,I986,""))</f>
        <v>8-Nov</v>
      </c>
      <c r="K986" s="34">
        <f>LEFT(J986,2-ISERROR(1*MID(J986,2,1)))*1</f>
        <v>8</v>
      </c>
      <c r="L986" s="34" t="str">
        <f>IF(LEN(I986)=3,I986,LEFT(I986,1)&amp;MID(I986,3,1)&amp;RIGHT(I986,1))</f>
        <v>RIH</v>
      </c>
      <c r="M986" s="42">
        <f>TIMEVALUE(SUBSTITUTE(SUBSTITUTE(F986,"P"," P"),"A"," A"))</f>
        <v>0.65208333333333335</v>
      </c>
      <c r="N986" s="34">
        <f t="shared" si="56"/>
        <v>19</v>
      </c>
      <c r="O986" s="34" t="str">
        <f t="shared" si="57"/>
        <v>RIH19</v>
      </c>
      <c r="P986" s="44">
        <f>INDEX(Workings!$R$14:$R$853,MATCH(O986,Workings!$U$14:$U$853,0))</f>
        <v>0.64791666666666681</v>
      </c>
      <c r="Q986" s="34">
        <f t="shared" si="58"/>
        <v>6</v>
      </c>
      <c r="S986"/>
    </row>
    <row r="987" spans="1:19" ht="15" x14ac:dyDescent="0.25">
      <c r="A987" s="34" t="s">
        <v>180</v>
      </c>
      <c r="B987" s="34">
        <f>SEARCH("PM",A987)</f>
        <v>5</v>
      </c>
      <c r="C987" s="34" t="e">
        <f>SEARCH("AM",A987)</f>
        <v>#VALUE!</v>
      </c>
      <c r="D987" s="34">
        <f>IFERROR(B987,C987)</f>
        <v>5</v>
      </c>
      <c r="E987" s="34" t="str">
        <f>IFERROR(MID(A987,D987-5,1)," ")</f>
        <v xml:space="preserve"> </v>
      </c>
      <c r="F987" s="34" t="str">
        <f>MID(A987,IF(E987="1",D987-5,D987-4),IF(E987="1",7,6))</f>
        <v>4:10PM</v>
      </c>
      <c r="G987" s="34" t="str">
        <f>TRIM(SUBSTITUTE(A987,TEXT(M987,"h:mmAM/PM"),""))</f>
        <v>8-Nov R:I:H</v>
      </c>
      <c r="H987" s="34" t="b">
        <f>OR(LEFT(G987,1)="Y",LEFT(G987,1)="B",LEFT(G987,1)="R")</f>
        <v>0</v>
      </c>
      <c r="I987" s="34" t="str">
        <f>IF(H987,LEFT(G987,FIND(" ",G987)-1),MID(G987,FIND(" ",G987)+1,9))</f>
        <v>R:I:H</v>
      </c>
      <c r="J987" s="34" t="str">
        <f>TRIM(SUBSTITUTE(G987,I987,""))</f>
        <v>8-Nov</v>
      </c>
      <c r="K987" s="34">
        <f>LEFT(J987,2-ISERROR(1*MID(J987,2,1)))*1</f>
        <v>8</v>
      </c>
      <c r="L987" s="34" t="str">
        <f>IF(LEN(I987)=3,I987,LEFT(I987,1)&amp;MID(I987,3,1)&amp;RIGHT(I987,1))</f>
        <v>RIH</v>
      </c>
      <c r="M987" s="42">
        <f>TIMEVALUE(SUBSTITUTE(SUBSTITUTE(F987,"P"," P"),"A"," A"))</f>
        <v>0.67361111111111116</v>
      </c>
      <c r="N987" s="34">
        <f t="shared" si="56"/>
        <v>20</v>
      </c>
      <c r="O987" s="34" t="str">
        <f t="shared" si="57"/>
        <v>RIH20</v>
      </c>
      <c r="P987" s="44">
        <f>INDEX(Workings!$R$14:$R$853,MATCH(O987,Workings!$U$14:$U$853,0))</f>
        <v>0.66875000000000018</v>
      </c>
      <c r="Q987" s="34">
        <f t="shared" si="58"/>
        <v>7</v>
      </c>
      <c r="S987"/>
    </row>
    <row r="988" spans="1:19" ht="15" x14ac:dyDescent="0.25">
      <c r="A988" s="34" t="s">
        <v>2316</v>
      </c>
      <c r="B988" s="34">
        <f>SEARCH("PM",A988)</f>
        <v>11</v>
      </c>
      <c r="C988" s="34" t="e">
        <f>SEARCH("AM",A988)</f>
        <v>#VALUE!</v>
      </c>
      <c r="D988" s="34">
        <f>IFERROR(B988,C988)</f>
        <v>11</v>
      </c>
      <c r="E988" s="34" t="str">
        <f>IFERROR(MID(A988,D988-5,1)," ")</f>
        <v xml:space="preserve"> </v>
      </c>
      <c r="F988" s="34" t="str">
        <f>MID(A988,IF(E988="1",D988-5,D988-4),IF(E988="1",7,6))</f>
        <v>4:34PM</v>
      </c>
      <c r="G988" s="34" t="str">
        <f>TRIM(SUBSTITUTE(A988,TEXT(M988,"h:mmAM/PM"),""))</f>
        <v>R:I:H 8-Nov</v>
      </c>
      <c r="H988" s="34" t="b">
        <f>OR(LEFT(G988,1)="Y",LEFT(G988,1)="B",LEFT(G988,1)="R")</f>
        <v>1</v>
      </c>
      <c r="I988" s="34" t="str">
        <f>IF(H988,LEFT(G988,FIND(" ",G988)-1),MID(G988,FIND(" ",G988)+1,9))</f>
        <v>R:I:H</v>
      </c>
      <c r="J988" s="34" t="str">
        <f>TRIM(SUBSTITUTE(G988,I988,""))</f>
        <v>8-Nov</v>
      </c>
      <c r="K988" s="34">
        <f>LEFT(J988,2-ISERROR(1*MID(J988,2,1)))*1</f>
        <v>8</v>
      </c>
      <c r="L988" s="34" t="str">
        <f>IF(LEN(I988)=3,I988,LEFT(I988,1)&amp;MID(I988,3,1)&amp;RIGHT(I988,1))</f>
        <v>RIH</v>
      </c>
      <c r="M988" s="42">
        <f>TIMEVALUE(SUBSTITUTE(SUBSTITUTE(F988,"P"," P"),"A"," A"))</f>
        <v>0.69027777777777777</v>
      </c>
      <c r="N988" s="34">
        <f t="shared" si="56"/>
        <v>21</v>
      </c>
      <c r="O988" s="34" t="str">
        <f t="shared" si="57"/>
        <v>RIH21</v>
      </c>
      <c r="P988" s="44">
        <f>INDEX(Workings!$R$14:$R$853,MATCH(O988,Workings!$U$14:$U$853,0))</f>
        <v>0.68958333333333355</v>
      </c>
      <c r="Q988" s="34">
        <f t="shared" si="58"/>
        <v>1</v>
      </c>
      <c r="S988"/>
    </row>
    <row r="989" spans="1:19" ht="15" x14ac:dyDescent="0.25">
      <c r="A989" s="34" t="s">
        <v>2354</v>
      </c>
      <c r="B989" s="34">
        <f>SEARCH("PM",A989)</f>
        <v>5</v>
      </c>
      <c r="C989" s="34" t="e">
        <f>SEARCH("AM",A989)</f>
        <v>#VALUE!</v>
      </c>
      <c r="D989" s="34">
        <f>IFERROR(B989,C989)</f>
        <v>5</v>
      </c>
      <c r="E989" s="34" t="str">
        <f>IFERROR(MID(A989,D989-5,1)," ")</f>
        <v xml:space="preserve"> </v>
      </c>
      <c r="F989" s="34" t="str">
        <f>MID(A989,IF(E989="1",D989-5,D989-4),IF(E989="1",7,6))</f>
        <v>5:05PM</v>
      </c>
      <c r="G989" s="34" t="str">
        <f>TRIM(SUBSTITUTE(A989,TEXT(M989,"h:mmAM/PM"),""))</f>
        <v>8/Nov R-I-H</v>
      </c>
      <c r="H989" s="34" t="b">
        <f>OR(LEFT(G989,1)="Y",LEFT(G989,1)="B",LEFT(G989,1)="R")</f>
        <v>0</v>
      </c>
      <c r="I989" s="34" t="str">
        <f>IF(H989,LEFT(G989,FIND(" ",G989)-1),MID(G989,FIND(" ",G989)+1,9))</f>
        <v>R-I-H</v>
      </c>
      <c r="J989" s="34" t="str">
        <f>TRIM(SUBSTITUTE(G989,I989,""))</f>
        <v>8/Nov</v>
      </c>
      <c r="K989" s="34">
        <f>LEFT(J989,2-ISERROR(1*MID(J989,2,1)))*1</f>
        <v>8</v>
      </c>
      <c r="L989" s="34" t="str">
        <f>IF(LEN(I989)=3,I989,LEFT(I989,1)&amp;MID(I989,3,1)&amp;RIGHT(I989,1))</f>
        <v>RIH</v>
      </c>
      <c r="M989" s="42">
        <f>TIMEVALUE(SUBSTITUTE(SUBSTITUTE(F989,"P"," P"),"A"," A"))</f>
        <v>0.71180555555555547</v>
      </c>
      <c r="N989" s="34">
        <f t="shared" si="56"/>
        <v>22</v>
      </c>
      <c r="O989" s="34" t="str">
        <f t="shared" si="57"/>
        <v>RIH22</v>
      </c>
      <c r="P989" s="44">
        <f>INDEX(Workings!$R$14:$R$853,MATCH(O989,Workings!$U$14:$U$853,0))</f>
        <v>0.71041666666666692</v>
      </c>
      <c r="Q989" s="34">
        <f t="shared" si="58"/>
        <v>2</v>
      </c>
      <c r="S989"/>
    </row>
    <row r="990" spans="1:19" ht="15" x14ac:dyDescent="0.25">
      <c r="A990" s="34" t="s">
        <v>240</v>
      </c>
      <c r="B990" s="34">
        <f>SEARCH("PM",A990)</f>
        <v>17</v>
      </c>
      <c r="C990" s="34" t="e">
        <f>SEARCH("AM",A990)</f>
        <v>#VALUE!</v>
      </c>
      <c r="D990" s="34">
        <f>IFERROR(B990,C990)</f>
        <v>17</v>
      </c>
      <c r="E990" s="34" t="str">
        <f>IFERROR(MID(A990,D990-5,1)," ")</f>
        <v xml:space="preserve"> </v>
      </c>
      <c r="F990" s="34" t="str">
        <f>MID(A990,IF(E990="1",D990-5,D990-4),IF(E990="1",7,6))</f>
        <v>5:43PM</v>
      </c>
      <c r="G990" s="34" t="str">
        <f>TRIM(SUBSTITUTE(A990,TEXT(M990,"h:mmAM/PM"),""))</f>
        <v>8/Nov R-I-H</v>
      </c>
      <c r="H990" s="34" t="b">
        <f>OR(LEFT(G990,1)="Y",LEFT(G990,1)="B",LEFT(G990,1)="R")</f>
        <v>0</v>
      </c>
      <c r="I990" s="34" t="str">
        <f>IF(H990,LEFT(G990,FIND(" ",G990)-1),MID(G990,FIND(" ",G990)+1,9))</f>
        <v>R-I-H</v>
      </c>
      <c r="J990" s="34" t="str">
        <f>TRIM(SUBSTITUTE(G990,I990,""))</f>
        <v>8/Nov</v>
      </c>
      <c r="K990" s="34">
        <f>LEFT(J990,2-ISERROR(1*MID(J990,2,1)))*1</f>
        <v>8</v>
      </c>
      <c r="L990" s="34" t="str">
        <f>IF(LEN(I990)=3,I990,LEFT(I990,1)&amp;MID(I990,3,1)&amp;RIGHT(I990,1))</f>
        <v>RIH</v>
      </c>
      <c r="M990" s="42">
        <f>TIMEVALUE(SUBSTITUTE(SUBSTITUTE(F990,"P"," P"),"A"," A"))</f>
        <v>0.73819444444444438</v>
      </c>
      <c r="N990" s="34">
        <f t="shared" si="56"/>
        <v>23</v>
      </c>
      <c r="O990" s="34" t="str">
        <f t="shared" si="57"/>
        <v>RIH23</v>
      </c>
      <c r="P990" s="44">
        <f>INDEX(Workings!$R$14:$R$853,MATCH(O990,Workings!$U$14:$U$853,0))</f>
        <v>0.73125000000000029</v>
      </c>
      <c r="Q990" s="34">
        <f t="shared" si="58"/>
        <v>10</v>
      </c>
      <c r="S990"/>
    </row>
    <row r="991" spans="1:19" ht="15" x14ac:dyDescent="0.25">
      <c r="A991" s="34" t="s">
        <v>3876</v>
      </c>
      <c r="B991" s="34">
        <f>SEARCH("PM",A991)</f>
        <v>17</v>
      </c>
      <c r="C991" s="34" t="e">
        <f>SEARCH("AM",A991)</f>
        <v>#VALUE!</v>
      </c>
      <c r="D991" s="34">
        <f>IFERROR(B991,C991)</f>
        <v>17</v>
      </c>
      <c r="E991" s="34" t="str">
        <f>IFERROR(MID(A991,D991-5,1)," ")</f>
        <v xml:space="preserve"> </v>
      </c>
      <c r="F991" s="34" t="str">
        <f>MID(A991,IF(E991="1",D991-5,D991-4),IF(E991="1",7,6))</f>
        <v>6:23PM</v>
      </c>
      <c r="G991" s="34" t="str">
        <f>TRIM(SUBSTITUTE(A991,TEXT(M991,"h:mmAM/PM"),""))</f>
        <v>R-I-H 8-Nov</v>
      </c>
      <c r="H991" s="34" t="b">
        <f>OR(LEFT(G991,1)="Y",LEFT(G991,1)="B",LEFT(G991,1)="R")</f>
        <v>1</v>
      </c>
      <c r="I991" s="34" t="str">
        <f>IF(H991,LEFT(G991,FIND(" ",G991)-1),MID(G991,FIND(" ",G991)+1,9))</f>
        <v>R-I-H</v>
      </c>
      <c r="J991" s="34" t="str">
        <f>TRIM(SUBSTITUTE(G991,I991,""))</f>
        <v>8-Nov</v>
      </c>
      <c r="K991" s="34">
        <f>LEFT(J991,2-ISERROR(1*MID(J991,2,1)))*1</f>
        <v>8</v>
      </c>
      <c r="L991" s="34" t="str">
        <f>IF(LEN(I991)=3,I991,LEFT(I991,1)&amp;MID(I991,3,1)&amp;RIGHT(I991,1))</f>
        <v>RIH</v>
      </c>
      <c r="M991" s="42">
        <f>TIMEVALUE(SUBSTITUTE(SUBSTITUTE(F991,"P"," P"),"A"," A"))</f>
        <v>0.76597222222222217</v>
      </c>
      <c r="N991" s="34">
        <f t="shared" si="56"/>
        <v>24</v>
      </c>
      <c r="O991" s="34" t="str">
        <f t="shared" si="57"/>
        <v>RIH24</v>
      </c>
      <c r="P991" s="44">
        <f>INDEX(Workings!$R$14:$R$853,MATCH(O991,Workings!$U$14:$U$853,0))</f>
        <v>0.75902777777777808</v>
      </c>
      <c r="Q991" s="34">
        <f t="shared" si="58"/>
        <v>10</v>
      </c>
      <c r="S991"/>
    </row>
    <row r="992" spans="1:19" ht="15" x14ac:dyDescent="0.25">
      <c r="A992" s="34" t="s">
        <v>2982</v>
      </c>
      <c r="B992" s="34">
        <f>SEARCH("PM",A992)</f>
        <v>5</v>
      </c>
      <c r="C992" s="34" t="e">
        <f>SEARCH("AM",A992)</f>
        <v>#VALUE!</v>
      </c>
      <c r="D992" s="34">
        <f>IFERROR(B992,C992)</f>
        <v>5</v>
      </c>
      <c r="E992" s="34" t="str">
        <f>IFERROR(MID(A992,D992-5,1)," ")</f>
        <v xml:space="preserve"> </v>
      </c>
      <c r="F992" s="34" t="str">
        <f>MID(A992,IF(E992="1",D992-5,D992-4),IF(E992="1",7,6))</f>
        <v>7:00PM</v>
      </c>
      <c r="G992" s="34" t="str">
        <f>TRIM(SUBSTITUTE(A992,TEXT(M992,"h:mmAM/PM"),""))</f>
        <v>R:I:H 8-Nov</v>
      </c>
      <c r="H992" s="34" t="b">
        <f>OR(LEFT(G992,1)="Y",LEFT(G992,1)="B",LEFT(G992,1)="R")</f>
        <v>1</v>
      </c>
      <c r="I992" s="34" t="str">
        <f>IF(H992,LEFT(G992,FIND(" ",G992)-1),MID(G992,FIND(" ",G992)+1,9))</f>
        <v>R:I:H</v>
      </c>
      <c r="J992" s="34" t="str">
        <f>TRIM(SUBSTITUTE(G992,I992,""))</f>
        <v>8-Nov</v>
      </c>
      <c r="K992" s="34">
        <f>LEFT(J992,2-ISERROR(1*MID(J992,2,1)))*1</f>
        <v>8</v>
      </c>
      <c r="L992" s="34" t="str">
        <f>IF(LEN(I992)=3,I992,LEFT(I992,1)&amp;MID(I992,3,1)&amp;RIGHT(I992,1))</f>
        <v>RIH</v>
      </c>
      <c r="M992" s="42">
        <f>TIMEVALUE(SUBSTITUTE(SUBSTITUTE(F992,"P"," P"),"A"," A"))</f>
        <v>0.79166666666666663</v>
      </c>
      <c r="N992" s="34">
        <f t="shared" si="56"/>
        <v>25</v>
      </c>
      <c r="O992" s="34" t="str">
        <f t="shared" si="57"/>
        <v>RIH25</v>
      </c>
      <c r="P992" s="44">
        <f>INDEX(Workings!$R$14:$R$853,MATCH(O992,Workings!$U$14:$U$853,0))</f>
        <v>0.78680555555555587</v>
      </c>
      <c r="Q992" s="34">
        <f t="shared" si="58"/>
        <v>7</v>
      </c>
      <c r="S992"/>
    </row>
    <row r="993" spans="1:19" ht="15" x14ac:dyDescent="0.25">
      <c r="A993" s="34" t="s">
        <v>3836</v>
      </c>
      <c r="B993" s="34">
        <f>SEARCH("PM",A993)</f>
        <v>5</v>
      </c>
      <c r="C993" s="34" t="e">
        <f>SEARCH("AM",A993)</f>
        <v>#VALUE!</v>
      </c>
      <c r="D993" s="34">
        <f>IFERROR(B993,C993)</f>
        <v>5</v>
      </c>
      <c r="E993" s="34" t="str">
        <f>IFERROR(MID(A993,D993-5,1)," ")</f>
        <v xml:space="preserve"> </v>
      </c>
      <c r="F993" s="34" t="str">
        <f>MID(A993,IF(E993="1",D993-5,D993-4),IF(E993="1",7,6))</f>
        <v>7:48PM</v>
      </c>
      <c r="G993" s="34" t="str">
        <f>TRIM(SUBSTITUTE(A993,TEXT(M993,"h:mmAM/PM"),""))</f>
        <v>8-Nov R:I:H</v>
      </c>
      <c r="H993" s="34" t="b">
        <f>OR(LEFT(G993,1)="Y",LEFT(G993,1)="B",LEFT(G993,1)="R")</f>
        <v>0</v>
      </c>
      <c r="I993" s="34" t="str">
        <f>IF(H993,LEFT(G993,FIND(" ",G993)-1),MID(G993,FIND(" ",G993)+1,9))</f>
        <v>R:I:H</v>
      </c>
      <c r="J993" s="34" t="str">
        <f>TRIM(SUBSTITUTE(G993,I993,""))</f>
        <v>8-Nov</v>
      </c>
      <c r="K993" s="34">
        <f>LEFT(J993,2-ISERROR(1*MID(J993,2,1)))*1</f>
        <v>8</v>
      </c>
      <c r="L993" s="34" t="str">
        <f>IF(LEN(I993)=3,I993,LEFT(I993,1)&amp;MID(I993,3,1)&amp;RIGHT(I993,1))</f>
        <v>RIH</v>
      </c>
      <c r="M993" s="42">
        <f>TIMEVALUE(SUBSTITUTE(SUBSTITUTE(F993,"P"," P"),"A"," A"))</f>
        <v>0.82500000000000007</v>
      </c>
      <c r="N993" s="34">
        <f t="shared" si="56"/>
        <v>26</v>
      </c>
      <c r="O993" s="34" t="str">
        <f t="shared" si="57"/>
        <v>RIH26</v>
      </c>
      <c r="P993" s="44">
        <f>INDEX(Workings!$R$14:$R$853,MATCH(O993,Workings!$U$14:$U$853,0))</f>
        <v>0.81458333333333366</v>
      </c>
      <c r="Q993" s="34">
        <f t="shared" si="58"/>
        <v>15</v>
      </c>
      <c r="S993"/>
    </row>
    <row r="994" spans="1:19" ht="15" x14ac:dyDescent="0.25">
      <c r="A994" s="34" t="s">
        <v>3198</v>
      </c>
      <c r="B994" s="34">
        <f>SEARCH("PM",A994)</f>
        <v>15</v>
      </c>
      <c r="C994" s="34" t="e">
        <f>SEARCH("AM",A994)</f>
        <v>#VALUE!</v>
      </c>
      <c r="D994" s="34">
        <f>IFERROR(B994,C994)</f>
        <v>15</v>
      </c>
      <c r="E994" s="34" t="str">
        <f>IFERROR(MID(A994,D994-5,1)," ")</f>
        <v xml:space="preserve"> </v>
      </c>
      <c r="F994" s="34" t="str">
        <f>MID(A994,IF(E994="1",D994-5,D994-4),IF(E994="1",7,6))</f>
        <v>8:43PM</v>
      </c>
      <c r="G994" s="34" t="str">
        <f>TRIM(SUBSTITUTE(A994,TEXT(M994,"h:mmAM/PM"),""))</f>
        <v>RIH 8-Nov</v>
      </c>
      <c r="H994" s="34" t="b">
        <f>OR(LEFT(G994,1)="Y",LEFT(G994,1)="B",LEFT(G994,1)="R")</f>
        <v>1</v>
      </c>
      <c r="I994" s="34" t="str">
        <f>IF(H994,LEFT(G994,FIND(" ",G994)-1),MID(G994,FIND(" ",G994)+1,9))</f>
        <v>RIH</v>
      </c>
      <c r="J994" s="34" t="str">
        <f>TRIM(SUBSTITUTE(G994,I994,""))</f>
        <v>8-Nov</v>
      </c>
      <c r="K994" s="34">
        <f>LEFT(J994,2-ISERROR(1*MID(J994,2,1)))*1</f>
        <v>8</v>
      </c>
      <c r="L994" s="34" t="str">
        <f>IF(LEN(I994)=3,I994,LEFT(I994,1)&amp;MID(I994,3,1)&amp;RIGHT(I994,1))</f>
        <v>RIH</v>
      </c>
      <c r="M994" s="42">
        <f>TIMEVALUE(SUBSTITUTE(SUBSTITUTE(F994,"P"," P"),"A"," A"))</f>
        <v>0.86319444444444438</v>
      </c>
      <c r="N994" s="34">
        <f t="shared" si="56"/>
        <v>27</v>
      </c>
      <c r="O994" s="34" t="str">
        <f t="shared" si="57"/>
        <v>RIH27</v>
      </c>
      <c r="P994" s="44">
        <f>INDEX(Workings!$R$14:$R$853,MATCH(O994,Workings!$U$14:$U$853,0))</f>
        <v>0.85625000000000029</v>
      </c>
      <c r="Q994" s="34">
        <f t="shared" si="58"/>
        <v>10</v>
      </c>
      <c r="S994"/>
    </row>
    <row r="995" spans="1:19" ht="15" x14ac:dyDescent="0.25">
      <c r="A995" s="34" t="s">
        <v>274</v>
      </c>
      <c r="B995" s="34">
        <f>SEARCH("PM",A995)</f>
        <v>17</v>
      </c>
      <c r="C995" s="34" t="e">
        <f>SEARCH("AM",A995)</f>
        <v>#VALUE!</v>
      </c>
      <c r="D995" s="34">
        <f>IFERROR(B995,C995)</f>
        <v>17</v>
      </c>
      <c r="E995" s="34" t="str">
        <f>IFERROR(MID(A995,D995-5,1)," ")</f>
        <v xml:space="preserve"> </v>
      </c>
      <c r="F995" s="34" t="str">
        <f>MID(A995,IF(E995="1",D995-5,D995-4),IF(E995="1",7,6))</f>
        <v>9:48PM</v>
      </c>
      <c r="G995" s="34" t="str">
        <f>TRIM(SUBSTITUTE(A995,TEXT(M995,"h:mmAM/PM"),""))</f>
        <v>8-Nov R:I:H</v>
      </c>
      <c r="H995" s="34" t="b">
        <f>OR(LEFT(G995,1)="Y",LEFT(G995,1)="B",LEFT(G995,1)="R")</f>
        <v>0</v>
      </c>
      <c r="I995" s="34" t="str">
        <f>IF(H995,LEFT(G995,FIND(" ",G995)-1),MID(G995,FIND(" ",G995)+1,9))</f>
        <v>R:I:H</v>
      </c>
      <c r="J995" s="34" t="str">
        <f>TRIM(SUBSTITUTE(G995,I995,""))</f>
        <v>8-Nov</v>
      </c>
      <c r="K995" s="34">
        <f>LEFT(J995,2-ISERROR(1*MID(J995,2,1)))*1</f>
        <v>8</v>
      </c>
      <c r="L995" s="34" t="str">
        <f>IF(LEN(I995)=3,I995,LEFT(I995,1)&amp;MID(I995,3,1)&amp;RIGHT(I995,1))</f>
        <v>RIH</v>
      </c>
      <c r="M995" s="42">
        <f>TIMEVALUE(SUBSTITUTE(SUBSTITUTE(F995,"P"," P"),"A"," A"))</f>
        <v>0.90833333333333333</v>
      </c>
      <c r="N995" s="34">
        <f t="shared" si="56"/>
        <v>28</v>
      </c>
      <c r="O995" s="34" t="str">
        <f t="shared" si="57"/>
        <v>RIH28</v>
      </c>
      <c r="P995" s="44">
        <f>INDEX(Workings!$R$14:$R$853,MATCH(O995,Workings!$U$14:$U$853,0))</f>
        <v>0.89791666666666692</v>
      </c>
      <c r="Q995" s="34">
        <f t="shared" si="58"/>
        <v>15</v>
      </c>
      <c r="S995"/>
    </row>
    <row r="996" spans="1:19" ht="15" x14ac:dyDescent="0.25">
      <c r="A996" s="34" t="s">
        <v>1630</v>
      </c>
      <c r="B996" s="34">
        <f>SEARCH("PM",A996)</f>
        <v>6</v>
      </c>
      <c r="C996" s="34" t="e">
        <f>SEARCH("AM",A996)</f>
        <v>#VALUE!</v>
      </c>
      <c r="D996" s="34">
        <f>IFERROR(B996,C996)</f>
        <v>6</v>
      </c>
      <c r="E996" s="34" t="str">
        <f>IFERROR(MID(A996,D996-5,1)," ")</f>
        <v>1</v>
      </c>
      <c r="F996" s="34" t="str">
        <f>MID(A996,IF(E996="1",D996-5,D996-4),IF(E996="1",7,6))</f>
        <v>10:44PM</v>
      </c>
      <c r="G996" s="34" t="str">
        <f>TRIM(SUBSTITUTE(A996,TEXT(M996,"h:mmAM/PM"),""))</f>
        <v>8-Nov R/I/H</v>
      </c>
      <c r="H996" s="34" t="b">
        <f>OR(LEFT(G996,1)="Y",LEFT(G996,1)="B",LEFT(G996,1)="R")</f>
        <v>0</v>
      </c>
      <c r="I996" s="34" t="str">
        <f>IF(H996,LEFT(G996,FIND(" ",G996)-1),MID(G996,FIND(" ",G996)+1,9))</f>
        <v>R/I/H</v>
      </c>
      <c r="J996" s="34" t="str">
        <f>TRIM(SUBSTITUTE(G996,I996,""))</f>
        <v>8-Nov</v>
      </c>
      <c r="K996" s="34">
        <f>LEFT(J996,2-ISERROR(1*MID(J996,2,1)))*1</f>
        <v>8</v>
      </c>
      <c r="L996" s="34" t="str">
        <f>IF(LEN(I996)=3,I996,LEFT(I996,1)&amp;MID(I996,3,1)&amp;RIGHT(I996,1))</f>
        <v>RIH</v>
      </c>
      <c r="M996" s="42">
        <f>TIMEVALUE(SUBSTITUTE(SUBSTITUTE(F996,"P"," P"),"A"," A"))</f>
        <v>0.9472222222222223</v>
      </c>
      <c r="N996" s="34">
        <f t="shared" si="56"/>
        <v>29</v>
      </c>
      <c r="O996" s="34" t="str">
        <f t="shared" si="57"/>
        <v>RIH29</v>
      </c>
      <c r="P996" s="44">
        <f>INDEX(Workings!$R$14:$R$853,MATCH(O996,Workings!$U$14:$U$853,0))</f>
        <v>0.93958333333333355</v>
      </c>
      <c r="Q996" s="34">
        <f t="shared" si="58"/>
        <v>11</v>
      </c>
      <c r="S996"/>
    </row>
    <row r="997" spans="1:19" ht="15" x14ac:dyDescent="0.25">
      <c r="A997" s="34" t="s">
        <v>305</v>
      </c>
      <c r="B997" s="34">
        <f>SEARCH("PM",A997)</f>
        <v>6</v>
      </c>
      <c r="C997" s="34" t="e">
        <f>SEARCH("AM",A997)</f>
        <v>#VALUE!</v>
      </c>
      <c r="D997" s="34">
        <f>IFERROR(B997,C997)</f>
        <v>6</v>
      </c>
      <c r="E997" s="34" t="str">
        <f>IFERROR(MID(A997,D997-5,1)," ")</f>
        <v>1</v>
      </c>
      <c r="F997" s="34" t="str">
        <f>MID(A997,IF(E997="1",D997-5,D997-4),IF(E997="1",7,6))</f>
        <v>11:42PM</v>
      </c>
      <c r="G997" s="34" t="str">
        <f>TRIM(SUBSTITUTE(A997,TEXT(M997,"h:mmAM/PM"),""))</f>
        <v>R/I/H 8-Nov</v>
      </c>
      <c r="H997" s="34" t="b">
        <f>OR(LEFT(G997,1)="Y",LEFT(G997,1)="B",LEFT(G997,1)="R")</f>
        <v>1</v>
      </c>
      <c r="I997" s="34" t="str">
        <f>IF(H997,LEFT(G997,FIND(" ",G997)-1),MID(G997,FIND(" ",G997)+1,9))</f>
        <v>R/I/H</v>
      </c>
      <c r="J997" s="34" t="str">
        <f>TRIM(SUBSTITUTE(G997,I997,""))</f>
        <v>8-Nov</v>
      </c>
      <c r="K997" s="34">
        <f>LEFT(J997,2-ISERROR(1*MID(J997,2,1)))*1</f>
        <v>8</v>
      </c>
      <c r="L997" s="34" t="str">
        <f>IF(LEN(I997)=3,I997,LEFT(I997,1)&amp;MID(I997,3,1)&amp;RIGHT(I997,1))</f>
        <v>RIH</v>
      </c>
      <c r="M997" s="42">
        <f>TIMEVALUE(SUBSTITUTE(SUBSTITUTE(F997,"P"," P"),"A"," A"))</f>
        <v>0.98749999999999993</v>
      </c>
      <c r="N997" s="34">
        <f t="shared" si="56"/>
        <v>30</v>
      </c>
      <c r="O997" s="34" t="str">
        <f t="shared" si="57"/>
        <v>RIH30</v>
      </c>
      <c r="P997" s="44">
        <f>INDEX(Workings!$R$14:$R$853,MATCH(O997,Workings!$U$14:$U$853,0))</f>
        <v>0.98125000000000018</v>
      </c>
      <c r="Q997" s="34">
        <f t="shared" si="58"/>
        <v>9</v>
      </c>
      <c r="S997"/>
    </row>
    <row r="998" spans="1:19" ht="15" x14ac:dyDescent="0.25">
      <c r="A998" s="34" t="s">
        <v>3692</v>
      </c>
      <c r="B998" s="34" t="e">
        <f>SEARCH("PM",A998)</f>
        <v>#VALUE!</v>
      </c>
      <c r="C998" s="34">
        <f>SEARCH("AM",A998)</f>
        <v>17</v>
      </c>
      <c r="D998" s="34">
        <f>IFERROR(B998,C998)</f>
        <v>17</v>
      </c>
      <c r="E998" s="34" t="str">
        <f>IFERROR(MID(A998,D998-5,1)," ")</f>
        <v xml:space="preserve"> </v>
      </c>
      <c r="F998" s="34" t="str">
        <f>MID(A998,IF(E998="1",D998-5,D998-4),IF(E998="1",7,6))</f>
        <v>7:33AM</v>
      </c>
      <c r="G998" s="34" t="str">
        <f>TRIM(SUBSTITUTE(A998,TEXT(M998,"h:mmAM/PM"),""))</f>
        <v>9-Nov R-I-H</v>
      </c>
      <c r="H998" s="34" t="b">
        <f>OR(LEFT(G998,1)="Y",LEFT(G998,1)="B",LEFT(G998,1)="R")</f>
        <v>0</v>
      </c>
      <c r="I998" s="34" t="str">
        <f>IF(H998,LEFT(G998,FIND(" ",G998)-1),MID(G998,FIND(" ",G998)+1,9))</f>
        <v>R-I-H</v>
      </c>
      <c r="J998" s="34" t="str">
        <f>TRIM(SUBSTITUTE(G998,I998,""))</f>
        <v>9-Nov</v>
      </c>
      <c r="K998" s="34">
        <f>LEFT(J998,2-ISERROR(1*MID(J998,2,1)))*1</f>
        <v>9</v>
      </c>
      <c r="L998" s="34" t="str">
        <f>IF(LEN(I998)=3,I998,LEFT(I998,1)&amp;MID(I998,3,1)&amp;RIGHT(I998,1))</f>
        <v>RIH</v>
      </c>
      <c r="M998" s="42">
        <f>TIMEVALUE(SUBSTITUTE(SUBSTITUTE(F998,"P"," P"),"A"," A"))</f>
        <v>0.31458333333333333</v>
      </c>
      <c r="N998" s="34">
        <f t="shared" si="56"/>
        <v>1</v>
      </c>
      <c r="O998" s="34" t="str">
        <f t="shared" si="57"/>
        <v>RIH1</v>
      </c>
      <c r="P998" s="44">
        <f>INDEX(Workings!$R$14:$R$853,MATCH(O998,Workings!$U$14:$U$853,0))</f>
        <v>0.31458333333333327</v>
      </c>
      <c r="Q998" s="34">
        <f t="shared" si="58"/>
        <v>0</v>
      </c>
      <c r="S998"/>
    </row>
    <row r="999" spans="1:19" ht="15" x14ac:dyDescent="0.25">
      <c r="A999" s="34" t="s">
        <v>3122</v>
      </c>
      <c r="B999" s="34" t="e">
        <f>SEARCH("PM",A999)</f>
        <v>#VALUE!</v>
      </c>
      <c r="C999" s="34">
        <f>SEARCH("AM",A999)</f>
        <v>11</v>
      </c>
      <c r="D999" s="34">
        <f>IFERROR(B999,C999)</f>
        <v>11</v>
      </c>
      <c r="E999" s="34" t="str">
        <f>IFERROR(MID(A999,D999-5,1)," ")</f>
        <v xml:space="preserve"> </v>
      </c>
      <c r="F999" s="34" t="str">
        <f>MID(A999,IF(E999="1",D999-5,D999-4),IF(E999="1",7,6))</f>
        <v>8:07AM</v>
      </c>
      <c r="G999" s="34" t="str">
        <f>TRIM(SUBSTITUTE(A999,TEXT(M999,"h:mmAM/PM"),""))</f>
        <v>9/Nov R/I/H</v>
      </c>
      <c r="H999" s="34" t="b">
        <f>OR(LEFT(G999,1)="Y",LEFT(G999,1)="B",LEFT(G999,1)="R")</f>
        <v>0</v>
      </c>
      <c r="I999" s="34" t="str">
        <f>IF(H999,LEFT(G999,FIND(" ",G999)-1),MID(G999,FIND(" ",G999)+1,9))</f>
        <v>R/I/H</v>
      </c>
      <c r="J999" s="34" t="str">
        <f>TRIM(SUBSTITUTE(G999,I999,""))</f>
        <v>9/Nov</v>
      </c>
      <c r="K999" s="34">
        <f>LEFT(J999,2-ISERROR(1*MID(J999,2,1)))*1</f>
        <v>9</v>
      </c>
      <c r="L999" s="34" t="str">
        <f>IF(LEN(I999)=3,I999,LEFT(I999,1)&amp;MID(I999,3,1)&amp;RIGHT(I999,1))</f>
        <v>RIH</v>
      </c>
      <c r="M999" s="42">
        <f>TIMEVALUE(SUBSTITUTE(SUBSTITUTE(F999,"P"," P"),"A"," A"))</f>
        <v>0.33819444444444446</v>
      </c>
      <c r="N999" s="34">
        <f t="shared" si="56"/>
        <v>2</v>
      </c>
      <c r="O999" s="34" t="str">
        <f t="shared" si="57"/>
        <v>RIH2</v>
      </c>
      <c r="P999" s="44">
        <f>INDEX(Workings!$R$14:$R$853,MATCH(O999,Workings!$U$14:$U$853,0))</f>
        <v>0.32847222222222217</v>
      </c>
      <c r="Q999" s="34">
        <f t="shared" si="58"/>
        <v>14</v>
      </c>
      <c r="S999"/>
    </row>
    <row r="1000" spans="1:19" ht="15" x14ac:dyDescent="0.25">
      <c r="A1000" s="34" t="s">
        <v>620</v>
      </c>
      <c r="B1000" s="34" t="e">
        <f>SEARCH("PM",A1000)</f>
        <v>#VALUE!</v>
      </c>
      <c r="C1000" s="34">
        <f>SEARCH("AM",A1000)</f>
        <v>17</v>
      </c>
      <c r="D1000" s="34">
        <f>IFERROR(B1000,C1000)</f>
        <v>17</v>
      </c>
      <c r="E1000" s="34" t="str">
        <f>IFERROR(MID(A1000,D1000-5,1)," ")</f>
        <v xml:space="preserve"> </v>
      </c>
      <c r="F1000" s="34" t="str">
        <f>MID(A1000,IF(E1000="1",D1000-5,D1000-4),IF(E1000="1",7,6))</f>
        <v>8:21AM</v>
      </c>
      <c r="G1000" s="34" t="str">
        <f>TRIM(SUBSTITUTE(A1000,TEXT(M1000,"h:mmAM/PM"),""))</f>
        <v>R-I-H 9-Nov</v>
      </c>
      <c r="H1000" s="34" t="b">
        <f>OR(LEFT(G1000,1)="Y",LEFT(G1000,1)="B",LEFT(G1000,1)="R")</f>
        <v>1</v>
      </c>
      <c r="I1000" s="34" t="str">
        <f>IF(H1000,LEFT(G1000,FIND(" ",G1000)-1),MID(G1000,FIND(" ",G1000)+1,9))</f>
        <v>R-I-H</v>
      </c>
      <c r="J1000" s="34" t="str">
        <f>TRIM(SUBSTITUTE(G1000,I1000,""))</f>
        <v>9-Nov</v>
      </c>
      <c r="K1000" s="34">
        <f>LEFT(J1000,2-ISERROR(1*MID(J1000,2,1)))*1</f>
        <v>9</v>
      </c>
      <c r="L1000" s="34" t="str">
        <f>IF(LEN(I1000)=3,I1000,LEFT(I1000,1)&amp;MID(I1000,3,1)&amp;RIGHT(I1000,1))</f>
        <v>RIH</v>
      </c>
      <c r="M1000" s="42">
        <f>TIMEVALUE(SUBSTITUTE(SUBSTITUTE(F1000,"P"," P"),"A"," A"))</f>
        <v>0.34791666666666665</v>
      </c>
      <c r="N1000" s="34">
        <f t="shared" si="56"/>
        <v>3</v>
      </c>
      <c r="O1000" s="34" t="str">
        <f t="shared" si="57"/>
        <v>RIH3</v>
      </c>
      <c r="P1000" s="44">
        <f>INDEX(Workings!$R$14:$R$853,MATCH(O1000,Workings!$U$14:$U$853,0))</f>
        <v>0.34236111111111106</v>
      </c>
      <c r="Q1000" s="34">
        <f t="shared" si="58"/>
        <v>8</v>
      </c>
      <c r="S1000"/>
    </row>
    <row r="1001" spans="1:19" ht="15" x14ac:dyDescent="0.25">
      <c r="A1001" s="34" t="s">
        <v>1132</v>
      </c>
      <c r="B1001" s="34" t="e">
        <f>SEARCH("PM",A1001)</f>
        <v>#VALUE!</v>
      </c>
      <c r="C1001" s="34">
        <f>SEARCH("AM",A1001)</f>
        <v>5</v>
      </c>
      <c r="D1001" s="34">
        <f>IFERROR(B1001,C1001)</f>
        <v>5</v>
      </c>
      <c r="E1001" s="34" t="str">
        <f>IFERROR(MID(A1001,D1001-5,1)," ")</f>
        <v xml:space="preserve"> </v>
      </c>
      <c r="F1001" s="34" t="str">
        <f>MID(A1001,IF(E1001="1",D1001-5,D1001-4),IF(E1001="1",7,6))</f>
        <v>8:35AM</v>
      </c>
      <c r="G1001" s="34" t="str">
        <f>TRIM(SUBSTITUTE(A1001,TEXT(M1001,"h:mmAM/PM"),""))</f>
        <v>R/I/H 9-Nov</v>
      </c>
      <c r="H1001" s="34" t="b">
        <f>OR(LEFT(G1001,1)="Y",LEFT(G1001,1)="B",LEFT(G1001,1)="R")</f>
        <v>1</v>
      </c>
      <c r="I1001" s="34" t="str">
        <f>IF(H1001,LEFT(G1001,FIND(" ",G1001)-1),MID(G1001,FIND(" ",G1001)+1,9))</f>
        <v>R/I/H</v>
      </c>
      <c r="J1001" s="34" t="str">
        <f>TRIM(SUBSTITUTE(G1001,I1001,""))</f>
        <v>9-Nov</v>
      </c>
      <c r="K1001" s="34">
        <f>LEFT(J1001,2-ISERROR(1*MID(J1001,2,1)))*1</f>
        <v>9</v>
      </c>
      <c r="L1001" s="34" t="str">
        <f>IF(LEN(I1001)=3,I1001,LEFT(I1001,1)&amp;MID(I1001,3,1)&amp;RIGHT(I1001,1))</f>
        <v>RIH</v>
      </c>
      <c r="M1001" s="42">
        <f>TIMEVALUE(SUBSTITUTE(SUBSTITUTE(F1001,"P"," P"),"A"," A"))</f>
        <v>0.3576388888888889</v>
      </c>
      <c r="N1001" s="34">
        <f t="shared" si="56"/>
        <v>4</v>
      </c>
      <c r="O1001" s="34" t="str">
        <f t="shared" si="57"/>
        <v>RIH4</v>
      </c>
      <c r="P1001" s="44">
        <f>INDEX(Workings!$R$14:$R$853,MATCH(O1001,Workings!$U$14:$U$853,0))</f>
        <v>0.35624999999999996</v>
      </c>
      <c r="Q1001" s="34">
        <f t="shared" si="58"/>
        <v>2</v>
      </c>
      <c r="S1001"/>
    </row>
    <row r="1002" spans="1:19" ht="15" x14ac:dyDescent="0.25">
      <c r="A1002" s="34" t="s">
        <v>2082</v>
      </c>
      <c r="B1002" s="34" t="e">
        <f>SEARCH("PM",A1002)</f>
        <v>#VALUE!</v>
      </c>
      <c r="C1002" s="34">
        <f>SEARCH("AM",A1002)</f>
        <v>11</v>
      </c>
      <c r="D1002" s="34">
        <f>IFERROR(B1002,C1002)</f>
        <v>11</v>
      </c>
      <c r="E1002" s="34" t="str">
        <f>IFERROR(MID(A1002,D1002-5,1)," ")</f>
        <v xml:space="preserve"> </v>
      </c>
      <c r="F1002" s="34" t="str">
        <f>MID(A1002,IF(E1002="1",D1002-5,D1002-4),IF(E1002="1",7,6))</f>
        <v>9:08AM</v>
      </c>
      <c r="G1002" s="34" t="str">
        <f>TRIM(SUBSTITUTE(A1002,TEXT(M1002,"h:mmAM/PM"),""))</f>
        <v>9-Nov R:I:H</v>
      </c>
      <c r="H1002" s="34" t="b">
        <f>OR(LEFT(G1002,1)="Y",LEFT(G1002,1)="B",LEFT(G1002,1)="R")</f>
        <v>0</v>
      </c>
      <c r="I1002" s="34" t="str">
        <f>IF(H1002,LEFT(G1002,FIND(" ",G1002)-1),MID(G1002,FIND(" ",G1002)+1,9))</f>
        <v>R:I:H</v>
      </c>
      <c r="J1002" s="34" t="str">
        <f>TRIM(SUBSTITUTE(G1002,I1002,""))</f>
        <v>9-Nov</v>
      </c>
      <c r="K1002" s="34">
        <f>LEFT(J1002,2-ISERROR(1*MID(J1002,2,1)))*1</f>
        <v>9</v>
      </c>
      <c r="L1002" s="34" t="str">
        <f>IF(LEN(I1002)=3,I1002,LEFT(I1002,1)&amp;MID(I1002,3,1)&amp;RIGHT(I1002,1))</f>
        <v>RIH</v>
      </c>
      <c r="M1002" s="42">
        <f>TIMEVALUE(SUBSTITUTE(SUBSTITUTE(F1002,"P"," P"),"A"," A"))</f>
        <v>0.38055555555555554</v>
      </c>
      <c r="N1002" s="34">
        <f t="shared" si="56"/>
        <v>5</v>
      </c>
      <c r="O1002" s="34" t="str">
        <f t="shared" si="57"/>
        <v>RIH5</v>
      </c>
      <c r="P1002" s="44">
        <f>INDEX(Workings!$R$14:$R$853,MATCH(O1002,Workings!$U$14:$U$853,0))</f>
        <v>0.37013888888888885</v>
      </c>
      <c r="Q1002" s="34">
        <f t="shared" si="58"/>
        <v>15</v>
      </c>
      <c r="S1002"/>
    </row>
    <row r="1003" spans="1:19" ht="15" x14ac:dyDescent="0.25">
      <c r="A1003" s="34" t="s">
        <v>1598</v>
      </c>
      <c r="B1003" s="34" t="e">
        <f>SEARCH("PM",A1003)</f>
        <v>#VALUE!</v>
      </c>
      <c r="C1003" s="34">
        <f>SEARCH("AM",A1003)</f>
        <v>17</v>
      </c>
      <c r="D1003" s="34">
        <f>IFERROR(B1003,C1003)</f>
        <v>17</v>
      </c>
      <c r="E1003" s="34" t="str">
        <f>IFERROR(MID(A1003,D1003-5,1)," ")</f>
        <v xml:space="preserve"> </v>
      </c>
      <c r="F1003" s="34" t="str">
        <f>MID(A1003,IF(E1003="1",D1003-5,D1003-4),IF(E1003="1",7,6))</f>
        <v>9:17AM</v>
      </c>
      <c r="G1003" s="34" t="str">
        <f>TRIM(SUBSTITUTE(A1003,TEXT(M1003,"h:mmAM/PM"),""))</f>
        <v>9/Nov R:I:H</v>
      </c>
      <c r="H1003" s="34" t="b">
        <f>OR(LEFT(G1003,1)="Y",LEFT(G1003,1)="B",LEFT(G1003,1)="R")</f>
        <v>0</v>
      </c>
      <c r="I1003" s="34" t="str">
        <f>IF(H1003,LEFT(G1003,FIND(" ",G1003)-1),MID(G1003,FIND(" ",G1003)+1,9))</f>
        <v>R:I:H</v>
      </c>
      <c r="J1003" s="34" t="str">
        <f>TRIM(SUBSTITUTE(G1003,I1003,""))</f>
        <v>9/Nov</v>
      </c>
      <c r="K1003" s="34">
        <f>LEFT(J1003,2-ISERROR(1*MID(J1003,2,1)))*1</f>
        <v>9</v>
      </c>
      <c r="L1003" s="34" t="str">
        <f>IF(LEN(I1003)=3,I1003,LEFT(I1003,1)&amp;MID(I1003,3,1)&amp;RIGHT(I1003,1))</f>
        <v>RIH</v>
      </c>
      <c r="M1003" s="42">
        <f>TIMEVALUE(SUBSTITUTE(SUBSTITUTE(F1003,"P"," P"),"A"," A"))</f>
        <v>0.38680555555555557</v>
      </c>
      <c r="N1003" s="34">
        <f t="shared" si="56"/>
        <v>6</v>
      </c>
      <c r="O1003" s="34" t="str">
        <f t="shared" si="57"/>
        <v>RIH6</v>
      </c>
      <c r="P1003" s="44">
        <f>INDEX(Workings!$R$14:$R$853,MATCH(O1003,Workings!$U$14:$U$853,0))</f>
        <v>0.38402777777777775</v>
      </c>
      <c r="Q1003" s="34">
        <f t="shared" si="58"/>
        <v>4</v>
      </c>
      <c r="S1003"/>
    </row>
    <row r="1004" spans="1:19" ht="15" x14ac:dyDescent="0.25">
      <c r="A1004" s="34" t="s">
        <v>1568</v>
      </c>
      <c r="B1004" s="34" t="e">
        <f>SEARCH("PM",A1004)</f>
        <v>#VALUE!</v>
      </c>
      <c r="C1004" s="34">
        <f>SEARCH("AM",A1004)</f>
        <v>5</v>
      </c>
      <c r="D1004" s="34">
        <f>IFERROR(B1004,C1004)</f>
        <v>5</v>
      </c>
      <c r="E1004" s="34" t="str">
        <f>IFERROR(MID(A1004,D1004-5,1)," ")</f>
        <v xml:space="preserve"> </v>
      </c>
      <c r="F1004" s="34" t="str">
        <f>MID(A1004,IF(E1004="1",D1004-5,D1004-4),IF(E1004="1",7,6))</f>
        <v>9:40AM</v>
      </c>
      <c r="G1004" s="34" t="str">
        <f>TRIM(SUBSTITUTE(A1004,TEXT(M1004,"h:mmAM/PM"),""))</f>
        <v>9/Nov R:I:H</v>
      </c>
      <c r="H1004" s="34" t="b">
        <f>OR(LEFT(G1004,1)="Y",LEFT(G1004,1)="B",LEFT(G1004,1)="R")</f>
        <v>0</v>
      </c>
      <c r="I1004" s="34" t="str">
        <f>IF(H1004,LEFT(G1004,FIND(" ",G1004)-1),MID(G1004,FIND(" ",G1004)+1,9))</f>
        <v>R:I:H</v>
      </c>
      <c r="J1004" s="34" t="str">
        <f>TRIM(SUBSTITUTE(G1004,I1004,""))</f>
        <v>9/Nov</v>
      </c>
      <c r="K1004" s="34">
        <f>LEFT(J1004,2-ISERROR(1*MID(J1004,2,1)))*1</f>
        <v>9</v>
      </c>
      <c r="L1004" s="34" t="str">
        <f>IF(LEN(I1004)=3,I1004,LEFT(I1004,1)&amp;MID(I1004,3,1)&amp;RIGHT(I1004,1))</f>
        <v>RIH</v>
      </c>
      <c r="M1004" s="42">
        <f>TIMEVALUE(SUBSTITUTE(SUBSTITUTE(F1004,"P"," P"),"A"," A"))</f>
        <v>0.40277777777777773</v>
      </c>
      <c r="N1004" s="34">
        <f t="shared" si="56"/>
        <v>7</v>
      </c>
      <c r="O1004" s="34" t="str">
        <f t="shared" si="57"/>
        <v>RIH7</v>
      </c>
      <c r="P1004" s="44">
        <f>INDEX(Workings!$R$14:$R$853,MATCH(O1004,Workings!$U$14:$U$853,0))</f>
        <v>0.39791666666666664</v>
      </c>
      <c r="Q1004" s="34">
        <f t="shared" si="58"/>
        <v>7</v>
      </c>
      <c r="S1004"/>
    </row>
    <row r="1005" spans="1:19" ht="15" x14ac:dyDescent="0.25">
      <c r="A1005" s="34" t="s">
        <v>4199</v>
      </c>
      <c r="B1005" s="34" t="e">
        <f>SEARCH("PM",A1005)</f>
        <v>#VALUE!</v>
      </c>
      <c r="C1005" s="34">
        <f>SEARCH("AM",A1005)</f>
        <v>6</v>
      </c>
      <c r="D1005" s="34">
        <f>IFERROR(B1005,C1005)</f>
        <v>6</v>
      </c>
      <c r="E1005" s="34" t="str">
        <f>IFERROR(MID(A1005,D1005-5,1)," ")</f>
        <v>1</v>
      </c>
      <c r="F1005" s="34" t="str">
        <f>MID(A1005,IF(E1005="1",D1005-5,D1005-4),IF(E1005="1",7,6))</f>
        <v>10:10AM</v>
      </c>
      <c r="G1005" s="34" t="str">
        <f>TRIM(SUBSTITUTE(A1005,TEXT(M1005,"h:mmAM/PM"),""))</f>
        <v>9-Nov R/I/H</v>
      </c>
      <c r="H1005" s="34" t="b">
        <f>OR(LEFT(G1005,1)="Y",LEFT(G1005,1)="B",LEFT(G1005,1)="R")</f>
        <v>0</v>
      </c>
      <c r="I1005" s="34" t="str">
        <f>IF(H1005,LEFT(G1005,FIND(" ",G1005)-1),MID(G1005,FIND(" ",G1005)+1,9))</f>
        <v>R/I/H</v>
      </c>
      <c r="J1005" s="34" t="str">
        <f>TRIM(SUBSTITUTE(G1005,I1005,""))</f>
        <v>9-Nov</v>
      </c>
      <c r="K1005" s="34">
        <f>LEFT(J1005,2-ISERROR(1*MID(J1005,2,1)))*1</f>
        <v>9</v>
      </c>
      <c r="L1005" s="34" t="str">
        <f>IF(LEN(I1005)=3,I1005,LEFT(I1005,1)&amp;MID(I1005,3,1)&amp;RIGHT(I1005,1))</f>
        <v>RIH</v>
      </c>
      <c r="M1005" s="42">
        <f>TIMEVALUE(SUBSTITUTE(SUBSTITUTE(F1005,"P"," P"),"A"," A"))</f>
        <v>0.4236111111111111</v>
      </c>
      <c r="N1005" s="34">
        <f t="shared" si="56"/>
        <v>8</v>
      </c>
      <c r="O1005" s="34" t="str">
        <f t="shared" si="57"/>
        <v>RIH8</v>
      </c>
      <c r="P1005" s="44">
        <f>INDEX(Workings!$R$14:$R$853,MATCH(O1005,Workings!$U$14:$U$853,0))</f>
        <v>0.41874999999999996</v>
      </c>
      <c r="Q1005" s="34">
        <f t="shared" si="58"/>
        <v>7</v>
      </c>
      <c r="S1005"/>
    </row>
    <row r="1006" spans="1:19" ht="15" x14ac:dyDescent="0.25">
      <c r="A1006" s="34" t="s">
        <v>4041</v>
      </c>
      <c r="B1006" s="34" t="e">
        <f>SEARCH("PM",A1006)</f>
        <v>#VALUE!</v>
      </c>
      <c r="C1006" s="34">
        <f>SEARCH("AM",A1006)</f>
        <v>6</v>
      </c>
      <c r="D1006" s="34">
        <f>IFERROR(B1006,C1006)</f>
        <v>6</v>
      </c>
      <c r="E1006" s="34" t="str">
        <f>IFERROR(MID(A1006,D1006-5,1)," ")</f>
        <v>1</v>
      </c>
      <c r="F1006" s="34" t="str">
        <f>MID(A1006,IF(E1006="1",D1006-5,D1006-4),IF(E1006="1",7,6))</f>
        <v>10:46AM</v>
      </c>
      <c r="G1006" s="34" t="str">
        <f>TRIM(SUBSTITUTE(A1006,TEXT(M1006,"h:mmAM/PM"),""))</f>
        <v>9/Nov RIH</v>
      </c>
      <c r="H1006" s="34" t="b">
        <f>OR(LEFT(G1006,1)="Y",LEFT(G1006,1)="B",LEFT(G1006,1)="R")</f>
        <v>0</v>
      </c>
      <c r="I1006" s="34" t="str">
        <f>IF(H1006,LEFT(G1006,FIND(" ",G1006)-1),MID(G1006,FIND(" ",G1006)+1,9))</f>
        <v>RIH</v>
      </c>
      <c r="J1006" s="34" t="str">
        <f>TRIM(SUBSTITUTE(G1006,I1006,""))</f>
        <v>9/Nov</v>
      </c>
      <c r="K1006" s="34">
        <f>LEFT(J1006,2-ISERROR(1*MID(J1006,2,1)))*1</f>
        <v>9</v>
      </c>
      <c r="L1006" s="34" t="str">
        <f>IF(LEN(I1006)=3,I1006,LEFT(I1006,1)&amp;MID(I1006,3,1)&amp;RIGHT(I1006,1))</f>
        <v>RIH</v>
      </c>
      <c r="M1006" s="42">
        <f>TIMEVALUE(SUBSTITUTE(SUBSTITUTE(F1006,"P"," P"),"A"," A"))</f>
        <v>0.44861111111111113</v>
      </c>
      <c r="N1006" s="34">
        <f t="shared" si="56"/>
        <v>9</v>
      </c>
      <c r="O1006" s="34" t="str">
        <f t="shared" si="57"/>
        <v>RIH9</v>
      </c>
      <c r="P1006" s="44">
        <f>INDEX(Workings!$R$14:$R$853,MATCH(O1006,Workings!$U$14:$U$853,0))</f>
        <v>0.43958333333333327</v>
      </c>
      <c r="Q1006" s="34">
        <f t="shared" si="58"/>
        <v>13</v>
      </c>
      <c r="S1006"/>
    </row>
    <row r="1007" spans="1:19" ht="15" x14ac:dyDescent="0.25">
      <c r="A1007" s="34" t="s">
        <v>3844</v>
      </c>
      <c r="B1007" s="34" t="e">
        <f>SEARCH("PM",A1007)</f>
        <v>#VALUE!</v>
      </c>
      <c r="C1007" s="34">
        <f>SEARCH("AM",A1007)</f>
        <v>12</v>
      </c>
      <c r="D1007" s="34">
        <f>IFERROR(B1007,C1007)</f>
        <v>12</v>
      </c>
      <c r="E1007" s="34" t="str">
        <f>IFERROR(MID(A1007,D1007-5,1)," ")</f>
        <v>1</v>
      </c>
      <c r="F1007" s="34" t="str">
        <f>MID(A1007,IF(E1007="1",D1007-5,D1007-4),IF(E1007="1",7,6))</f>
        <v>11:06AM</v>
      </c>
      <c r="G1007" s="34" t="str">
        <f>TRIM(SUBSTITUTE(A1007,TEXT(M1007,"h:mmAM/PM"),""))</f>
        <v>9/Nov R-I-H</v>
      </c>
      <c r="H1007" s="34" t="b">
        <f>OR(LEFT(G1007,1)="Y",LEFT(G1007,1)="B",LEFT(G1007,1)="R")</f>
        <v>0</v>
      </c>
      <c r="I1007" s="34" t="str">
        <f>IF(H1007,LEFT(G1007,FIND(" ",G1007)-1),MID(G1007,FIND(" ",G1007)+1,9))</f>
        <v>R-I-H</v>
      </c>
      <c r="J1007" s="34" t="str">
        <f>TRIM(SUBSTITUTE(G1007,I1007,""))</f>
        <v>9/Nov</v>
      </c>
      <c r="K1007" s="34">
        <f>LEFT(J1007,2-ISERROR(1*MID(J1007,2,1)))*1</f>
        <v>9</v>
      </c>
      <c r="L1007" s="34" t="str">
        <f>IF(LEN(I1007)=3,I1007,LEFT(I1007,1)&amp;MID(I1007,3,1)&amp;RIGHT(I1007,1))</f>
        <v>RIH</v>
      </c>
      <c r="M1007" s="42">
        <f>TIMEVALUE(SUBSTITUTE(SUBSTITUTE(F1007,"P"," P"),"A"," A"))</f>
        <v>0.46249999999999997</v>
      </c>
      <c r="N1007" s="34">
        <f t="shared" si="56"/>
        <v>10</v>
      </c>
      <c r="O1007" s="34" t="str">
        <f t="shared" si="57"/>
        <v>RIH10</v>
      </c>
      <c r="P1007" s="44">
        <f>INDEX(Workings!$R$14:$R$853,MATCH(O1007,Workings!$U$14:$U$853,0))</f>
        <v>0.46041666666666659</v>
      </c>
      <c r="Q1007" s="34">
        <f t="shared" si="58"/>
        <v>3</v>
      </c>
      <c r="S1007"/>
    </row>
    <row r="1008" spans="1:19" ht="15" x14ac:dyDescent="0.25">
      <c r="A1008" s="34" t="s">
        <v>929</v>
      </c>
      <c r="B1008" s="34" t="e">
        <f>SEARCH("PM",A1008)</f>
        <v>#VALUE!</v>
      </c>
      <c r="C1008" s="34">
        <f>SEARCH("AM",A1008)</f>
        <v>16</v>
      </c>
      <c r="D1008" s="34">
        <f>IFERROR(B1008,C1008)</f>
        <v>16</v>
      </c>
      <c r="E1008" s="34" t="str">
        <f>IFERROR(MID(A1008,D1008-5,1)," ")</f>
        <v>1</v>
      </c>
      <c r="F1008" s="34" t="str">
        <f>MID(A1008,IF(E1008="1",D1008-5,D1008-4),IF(E1008="1",7,6))</f>
        <v>11:46AM</v>
      </c>
      <c r="G1008" s="34" t="str">
        <f>TRIM(SUBSTITUTE(A1008,TEXT(M1008,"h:mmAM/PM"),""))</f>
        <v>9-Nov RIH</v>
      </c>
      <c r="H1008" s="34" t="b">
        <f>OR(LEFT(G1008,1)="Y",LEFT(G1008,1)="B",LEFT(G1008,1)="R")</f>
        <v>0</v>
      </c>
      <c r="I1008" s="34" t="str">
        <f>IF(H1008,LEFT(G1008,FIND(" ",G1008)-1),MID(G1008,FIND(" ",G1008)+1,9))</f>
        <v>RIH</v>
      </c>
      <c r="J1008" s="34" t="str">
        <f>TRIM(SUBSTITUTE(G1008,I1008,""))</f>
        <v>9-Nov</v>
      </c>
      <c r="K1008" s="34">
        <f>LEFT(J1008,2-ISERROR(1*MID(J1008,2,1)))*1</f>
        <v>9</v>
      </c>
      <c r="L1008" s="34" t="str">
        <f>IF(LEN(I1008)=3,I1008,LEFT(I1008,1)&amp;MID(I1008,3,1)&amp;RIGHT(I1008,1))</f>
        <v>RIH</v>
      </c>
      <c r="M1008" s="42">
        <f>TIMEVALUE(SUBSTITUTE(SUBSTITUTE(F1008,"P"," P"),"A"," A"))</f>
        <v>0.49027777777777781</v>
      </c>
      <c r="N1008" s="34">
        <f t="shared" si="56"/>
        <v>11</v>
      </c>
      <c r="O1008" s="34" t="str">
        <f t="shared" si="57"/>
        <v>RIH11</v>
      </c>
      <c r="P1008" s="44">
        <f>INDEX(Workings!$R$14:$R$853,MATCH(O1008,Workings!$U$14:$U$853,0))</f>
        <v>0.4812499999999999</v>
      </c>
      <c r="Q1008" s="34">
        <f t="shared" si="58"/>
        <v>13</v>
      </c>
      <c r="S1008"/>
    </row>
    <row r="1009" spans="1:19" ht="15" x14ac:dyDescent="0.25">
      <c r="A1009" s="34" t="s">
        <v>3649</v>
      </c>
      <c r="B1009" s="34">
        <f>SEARCH("PM",A1009)</f>
        <v>6</v>
      </c>
      <c r="C1009" s="34" t="e">
        <f>SEARCH("AM",A1009)</f>
        <v>#VALUE!</v>
      </c>
      <c r="D1009" s="34">
        <f>IFERROR(B1009,C1009)</f>
        <v>6</v>
      </c>
      <c r="E1009" s="34" t="str">
        <f>IFERROR(MID(A1009,D1009-5,1)," ")</f>
        <v>1</v>
      </c>
      <c r="F1009" s="34" t="str">
        <f>MID(A1009,IF(E1009="1",D1009-5,D1009-4),IF(E1009="1",7,6))</f>
        <v>12:09PM</v>
      </c>
      <c r="G1009" s="34" t="str">
        <f>TRIM(SUBSTITUTE(A1009,TEXT(M1009,"h:mmAM/PM"),""))</f>
        <v>R-I-H 9/Nov</v>
      </c>
      <c r="H1009" s="34" t="b">
        <f>OR(LEFT(G1009,1)="Y",LEFT(G1009,1)="B",LEFT(G1009,1)="R")</f>
        <v>1</v>
      </c>
      <c r="I1009" s="34" t="str">
        <f>IF(H1009,LEFT(G1009,FIND(" ",G1009)-1),MID(G1009,FIND(" ",G1009)+1,9))</f>
        <v>R-I-H</v>
      </c>
      <c r="J1009" s="34" t="str">
        <f>TRIM(SUBSTITUTE(G1009,I1009,""))</f>
        <v>9/Nov</v>
      </c>
      <c r="K1009" s="34">
        <f>LEFT(J1009,2-ISERROR(1*MID(J1009,2,1)))*1</f>
        <v>9</v>
      </c>
      <c r="L1009" s="34" t="str">
        <f>IF(LEN(I1009)=3,I1009,LEFT(I1009,1)&amp;MID(I1009,3,1)&amp;RIGHT(I1009,1))</f>
        <v>RIH</v>
      </c>
      <c r="M1009" s="42">
        <f>TIMEVALUE(SUBSTITUTE(SUBSTITUTE(F1009,"P"," P"),"A"," A"))</f>
        <v>0.50624999999999998</v>
      </c>
      <c r="N1009" s="34">
        <f t="shared" si="56"/>
        <v>12</v>
      </c>
      <c r="O1009" s="34" t="str">
        <f t="shared" si="57"/>
        <v>RIH12</v>
      </c>
      <c r="P1009" s="44">
        <f>INDEX(Workings!$R$14:$R$853,MATCH(O1009,Workings!$U$14:$U$853,0))</f>
        <v>0.50208333333333321</v>
      </c>
      <c r="Q1009" s="34">
        <f t="shared" si="58"/>
        <v>6</v>
      </c>
      <c r="S1009"/>
    </row>
    <row r="1010" spans="1:19" ht="15" x14ac:dyDescent="0.25">
      <c r="A1010" s="34" t="s">
        <v>1794</v>
      </c>
      <c r="B1010" s="34">
        <f>SEARCH("PM",A1010)</f>
        <v>6</v>
      </c>
      <c r="C1010" s="34" t="e">
        <f>SEARCH("AM",A1010)</f>
        <v>#VALUE!</v>
      </c>
      <c r="D1010" s="34">
        <f>IFERROR(B1010,C1010)</f>
        <v>6</v>
      </c>
      <c r="E1010" s="34" t="str">
        <f>IFERROR(MID(A1010,D1010-5,1)," ")</f>
        <v>1</v>
      </c>
      <c r="F1010" s="34" t="str">
        <f>MID(A1010,IF(E1010="1",D1010-5,D1010-4),IF(E1010="1",7,6))</f>
        <v>12:37PM</v>
      </c>
      <c r="G1010" s="34" t="str">
        <f>TRIM(SUBSTITUTE(A1010,TEXT(M1010,"h:mmAM/PM"),""))</f>
        <v>9-Nov RIH</v>
      </c>
      <c r="H1010" s="34" t="b">
        <f>OR(LEFT(G1010,1)="Y",LEFT(G1010,1)="B",LEFT(G1010,1)="R")</f>
        <v>0</v>
      </c>
      <c r="I1010" s="34" t="str">
        <f>IF(H1010,LEFT(G1010,FIND(" ",G1010)-1),MID(G1010,FIND(" ",G1010)+1,9))</f>
        <v>RIH</v>
      </c>
      <c r="J1010" s="34" t="str">
        <f>TRIM(SUBSTITUTE(G1010,I1010,""))</f>
        <v>9-Nov</v>
      </c>
      <c r="K1010" s="34">
        <f>LEFT(J1010,2-ISERROR(1*MID(J1010,2,1)))*1</f>
        <v>9</v>
      </c>
      <c r="L1010" s="34" t="str">
        <f>IF(LEN(I1010)=3,I1010,LEFT(I1010,1)&amp;MID(I1010,3,1)&amp;RIGHT(I1010,1))</f>
        <v>RIH</v>
      </c>
      <c r="M1010" s="42">
        <f>TIMEVALUE(SUBSTITUTE(SUBSTITUTE(F1010,"P"," P"),"A"," A"))</f>
        <v>0.52569444444444446</v>
      </c>
      <c r="N1010" s="34">
        <f t="shared" si="56"/>
        <v>13</v>
      </c>
      <c r="O1010" s="34" t="str">
        <f t="shared" si="57"/>
        <v>RIH13</v>
      </c>
      <c r="P1010" s="44">
        <f>INDEX(Workings!$R$14:$R$853,MATCH(O1010,Workings!$U$14:$U$853,0))</f>
        <v>0.52291666666666659</v>
      </c>
      <c r="Q1010" s="34">
        <f t="shared" si="58"/>
        <v>4</v>
      </c>
      <c r="S1010"/>
    </row>
    <row r="1011" spans="1:19" ht="15" x14ac:dyDescent="0.25">
      <c r="A1011" s="34" t="s">
        <v>1883</v>
      </c>
      <c r="B1011" s="34">
        <f>SEARCH("PM",A1011)</f>
        <v>11</v>
      </c>
      <c r="C1011" s="34" t="e">
        <f>SEARCH("AM",A1011)</f>
        <v>#VALUE!</v>
      </c>
      <c r="D1011" s="34">
        <f>IFERROR(B1011,C1011)</f>
        <v>11</v>
      </c>
      <c r="E1011" s="34" t="str">
        <f>IFERROR(MID(A1011,D1011-5,1)," ")</f>
        <v xml:space="preserve"> </v>
      </c>
      <c r="F1011" s="34" t="str">
        <f>MID(A1011,IF(E1011="1",D1011-5,D1011-4),IF(E1011="1",7,6))</f>
        <v>1:20PM</v>
      </c>
      <c r="G1011" s="34" t="str">
        <f>TRIM(SUBSTITUTE(A1011,TEXT(M1011,"h:mmAM/PM"),""))</f>
        <v>R-I-H 9/Nov</v>
      </c>
      <c r="H1011" s="34" t="b">
        <f>OR(LEFT(G1011,1)="Y",LEFT(G1011,1)="B",LEFT(G1011,1)="R")</f>
        <v>1</v>
      </c>
      <c r="I1011" s="34" t="str">
        <f>IF(H1011,LEFT(G1011,FIND(" ",G1011)-1),MID(G1011,FIND(" ",G1011)+1,9))</f>
        <v>R-I-H</v>
      </c>
      <c r="J1011" s="34" t="str">
        <f>TRIM(SUBSTITUTE(G1011,I1011,""))</f>
        <v>9/Nov</v>
      </c>
      <c r="K1011" s="34">
        <f>LEFT(J1011,2-ISERROR(1*MID(J1011,2,1)))*1</f>
        <v>9</v>
      </c>
      <c r="L1011" s="34" t="str">
        <f>IF(LEN(I1011)=3,I1011,LEFT(I1011,1)&amp;MID(I1011,3,1)&amp;RIGHT(I1011,1))</f>
        <v>RIH</v>
      </c>
      <c r="M1011" s="42">
        <f>TIMEVALUE(SUBSTITUTE(SUBSTITUTE(F1011,"P"," P"),"A"," A"))</f>
        <v>0.55555555555555558</v>
      </c>
      <c r="N1011" s="34">
        <f t="shared" si="56"/>
        <v>14</v>
      </c>
      <c r="O1011" s="34" t="str">
        <f t="shared" si="57"/>
        <v>RIH14</v>
      </c>
      <c r="P1011" s="44">
        <f>INDEX(Workings!$R$14:$R$853,MATCH(O1011,Workings!$U$14:$U$853,0))</f>
        <v>0.54374999999999996</v>
      </c>
      <c r="Q1011" s="34">
        <f t="shared" si="58"/>
        <v>17</v>
      </c>
      <c r="S1011"/>
    </row>
    <row r="1012" spans="1:19" ht="15" x14ac:dyDescent="0.25">
      <c r="A1012" s="34" t="s">
        <v>3763</v>
      </c>
      <c r="B1012" s="34">
        <f>SEARCH("PM",A1012)</f>
        <v>5</v>
      </c>
      <c r="C1012" s="34" t="e">
        <f>SEARCH("AM",A1012)</f>
        <v>#VALUE!</v>
      </c>
      <c r="D1012" s="34">
        <f>IFERROR(B1012,C1012)</f>
        <v>5</v>
      </c>
      <c r="E1012" s="34" t="str">
        <f>IFERROR(MID(A1012,D1012-5,1)," ")</f>
        <v xml:space="preserve"> </v>
      </c>
      <c r="F1012" s="34" t="str">
        <f>MID(A1012,IF(E1012="1",D1012-5,D1012-4),IF(E1012="1",7,6))</f>
        <v>1:36PM</v>
      </c>
      <c r="G1012" s="34" t="str">
        <f>TRIM(SUBSTITUTE(A1012,TEXT(M1012,"h:mmAM/PM"),""))</f>
        <v>R-I-H 9/Nov</v>
      </c>
      <c r="H1012" s="34" t="b">
        <f>OR(LEFT(G1012,1)="Y",LEFT(G1012,1)="B",LEFT(G1012,1)="R")</f>
        <v>1</v>
      </c>
      <c r="I1012" s="34" t="str">
        <f>IF(H1012,LEFT(G1012,FIND(" ",G1012)-1),MID(G1012,FIND(" ",G1012)+1,9))</f>
        <v>R-I-H</v>
      </c>
      <c r="J1012" s="34" t="str">
        <f>TRIM(SUBSTITUTE(G1012,I1012,""))</f>
        <v>9/Nov</v>
      </c>
      <c r="K1012" s="34">
        <f>LEFT(J1012,2-ISERROR(1*MID(J1012,2,1)))*1</f>
        <v>9</v>
      </c>
      <c r="L1012" s="34" t="str">
        <f>IF(LEN(I1012)=3,I1012,LEFT(I1012,1)&amp;MID(I1012,3,1)&amp;RIGHT(I1012,1))</f>
        <v>RIH</v>
      </c>
      <c r="M1012" s="42">
        <f>TIMEVALUE(SUBSTITUTE(SUBSTITUTE(F1012,"P"," P"),"A"," A"))</f>
        <v>0.56666666666666665</v>
      </c>
      <c r="N1012" s="34">
        <f t="shared" si="56"/>
        <v>15</v>
      </c>
      <c r="O1012" s="34" t="str">
        <f t="shared" si="57"/>
        <v>RIH15</v>
      </c>
      <c r="P1012" s="44">
        <f>INDEX(Workings!$R$14:$R$853,MATCH(O1012,Workings!$U$14:$U$853,0))</f>
        <v>0.56458333333333333</v>
      </c>
      <c r="Q1012" s="34">
        <f t="shared" si="58"/>
        <v>3</v>
      </c>
      <c r="S1012"/>
    </row>
    <row r="1013" spans="1:19" ht="15" x14ac:dyDescent="0.25">
      <c r="A1013" s="34" t="s">
        <v>1045</v>
      </c>
      <c r="B1013" s="34">
        <f>SEARCH("PM",A1013)</f>
        <v>15</v>
      </c>
      <c r="C1013" s="34" t="e">
        <f>SEARCH("AM",A1013)</f>
        <v>#VALUE!</v>
      </c>
      <c r="D1013" s="34">
        <f>IFERROR(B1013,C1013)</f>
        <v>15</v>
      </c>
      <c r="E1013" s="34" t="str">
        <f>IFERROR(MID(A1013,D1013-5,1)," ")</f>
        <v xml:space="preserve"> </v>
      </c>
      <c r="F1013" s="34" t="str">
        <f>MID(A1013,IF(E1013="1",D1013-5,D1013-4),IF(E1013="1",7,6))</f>
        <v>2:12PM</v>
      </c>
      <c r="G1013" s="34" t="str">
        <f>TRIM(SUBSTITUTE(A1013,TEXT(M1013,"h:mmAM/PM"),""))</f>
        <v>RIH 9/Nov</v>
      </c>
      <c r="H1013" s="34" t="b">
        <f>OR(LEFT(G1013,1)="Y",LEFT(G1013,1)="B",LEFT(G1013,1)="R")</f>
        <v>1</v>
      </c>
      <c r="I1013" s="34" t="str">
        <f>IF(H1013,LEFT(G1013,FIND(" ",G1013)-1),MID(G1013,FIND(" ",G1013)+1,9))</f>
        <v>RIH</v>
      </c>
      <c r="J1013" s="34" t="str">
        <f>TRIM(SUBSTITUTE(G1013,I1013,""))</f>
        <v>9/Nov</v>
      </c>
      <c r="K1013" s="34">
        <f>LEFT(J1013,2-ISERROR(1*MID(J1013,2,1)))*1</f>
        <v>9</v>
      </c>
      <c r="L1013" s="34" t="str">
        <f>IF(LEN(I1013)=3,I1013,LEFT(I1013,1)&amp;MID(I1013,3,1)&amp;RIGHT(I1013,1))</f>
        <v>RIH</v>
      </c>
      <c r="M1013" s="42">
        <f>TIMEVALUE(SUBSTITUTE(SUBSTITUTE(F1013,"P"," P"),"A"," A"))</f>
        <v>0.59166666666666667</v>
      </c>
      <c r="N1013" s="34">
        <f t="shared" si="56"/>
        <v>16</v>
      </c>
      <c r="O1013" s="34" t="str">
        <f t="shared" si="57"/>
        <v>RIH16</v>
      </c>
      <c r="P1013" s="44">
        <f>INDEX(Workings!$R$14:$R$853,MATCH(O1013,Workings!$U$14:$U$853,0))</f>
        <v>0.5854166666666667</v>
      </c>
      <c r="Q1013" s="34">
        <f t="shared" si="58"/>
        <v>9</v>
      </c>
      <c r="S1013"/>
    </row>
    <row r="1014" spans="1:19" ht="15" x14ac:dyDescent="0.25">
      <c r="A1014" s="34" t="s">
        <v>4229</v>
      </c>
      <c r="B1014" s="34">
        <f>SEARCH("PM",A1014)</f>
        <v>5</v>
      </c>
      <c r="C1014" s="34" t="e">
        <f>SEARCH("AM",A1014)</f>
        <v>#VALUE!</v>
      </c>
      <c r="D1014" s="34">
        <f>IFERROR(B1014,C1014)</f>
        <v>5</v>
      </c>
      <c r="E1014" s="34" t="str">
        <f>IFERROR(MID(A1014,D1014-5,1)," ")</f>
        <v xml:space="preserve"> </v>
      </c>
      <c r="F1014" s="34" t="str">
        <f>MID(A1014,IF(E1014="1",D1014-5,D1014-4),IF(E1014="1",7,6))</f>
        <v>2:44PM</v>
      </c>
      <c r="G1014" s="34" t="str">
        <f>TRIM(SUBSTITUTE(A1014,TEXT(M1014,"h:mmAM/PM"),""))</f>
        <v>9/Nov R-I-H</v>
      </c>
      <c r="H1014" s="34" t="b">
        <f>OR(LEFT(G1014,1)="Y",LEFT(G1014,1)="B",LEFT(G1014,1)="R")</f>
        <v>0</v>
      </c>
      <c r="I1014" s="34" t="str">
        <f>IF(H1014,LEFT(G1014,FIND(" ",G1014)-1),MID(G1014,FIND(" ",G1014)+1,9))</f>
        <v>R-I-H</v>
      </c>
      <c r="J1014" s="34" t="str">
        <f>TRIM(SUBSTITUTE(G1014,I1014,""))</f>
        <v>9/Nov</v>
      </c>
      <c r="K1014" s="34">
        <f>LEFT(J1014,2-ISERROR(1*MID(J1014,2,1)))*1</f>
        <v>9</v>
      </c>
      <c r="L1014" s="34" t="str">
        <f>IF(LEN(I1014)=3,I1014,LEFT(I1014,1)&amp;MID(I1014,3,1)&amp;RIGHT(I1014,1))</f>
        <v>RIH</v>
      </c>
      <c r="M1014" s="42">
        <f>TIMEVALUE(SUBSTITUTE(SUBSTITUTE(F1014,"P"," P"),"A"," A"))</f>
        <v>0.61388888888888882</v>
      </c>
      <c r="N1014" s="34">
        <f t="shared" si="56"/>
        <v>17</v>
      </c>
      <c r="O1014" s="34" t="str">
        <f t="shared" si="57"/>
        <v>RIH17</v>
      </c>
      <c r="P1014" s="44">
        <f>INDEX(Workings!$R$14:$R$853,MATCH(O1014,Workings!$U$14:$U$853,0))</f>
        <v>0.60625000000000007</v>
      </c>
      <c r="Q1014" s="34">
        <f t="shared" si="58"/>
        <v>11</v>
      </c>
      <c r="S1014"/>
    </row>
    <row r="1015" spans="1:19" ht="15" x14ac:dyDescent="0.25">
      <c r="A1015" s="34" t="s">
        <v>2024</v>
      </c>
      <c r="B1015" s="34">
        <f>SEARCH("PM",A1015)</f>
        <v>11</v>
      </c>
      <c r="C1015" s="34" t="e">
        <f>SEARCH("AM",A1015)</f>
        <v>#VALUE!</v>
      </c>
      <c r="D1015" s="34">
        <f>IFERROR(B1015,C1015)</f>
        <v>11</v>
      </c>
      <c r="E1015" s="34" t="str">
        <f>IFERROR(MID(A1015,D1015-5,1)," ")</f>
        <v xml:space="preserve"> </v>
      </c>
      <c r="F1015" s="34" t="str">
        <f>MID(A1015,IF(E1015="1",D1015-5,D1015-4),IF(E1015="1",7,6))</f>
        <v>3:11PM</v>
      </c>
      <c r="G1015" s="34" t="str">
        <f>TRIM(SUBSTITUTE(A1015,TEXT(M1015,"h:mmAM/PM"),""))</f>
        <v>9-Nov R/I/H</v>
      </c>
      <c r="H1015" s="34" t="b">
        <f>OR(LEFT(G1015,1)="Y",LEFT(G1015,1)="B",LEFT(G1015,1)="R")</f>
        <v>0</v>
      </c>
      <c r="I1015" s="34" t="str">
        <f>IF(H1015,LEFT(G1015,FIND(" ",G1015)-1),MID(G1015,FIND(" ",G1015)+1,9))</f>
        <v>R/I/H</v>
      </c>
      <c r="J1015" s="34" t="str">
        <f>TRIM(SUBSTITUTE(G1015,I1015,""))</f>
        <v>9-Nov</v>
      </c>
      <c r="K1015" s="34">
        <f>LEFT(J1015,2-ISERROR(1*MID(J1015,2,1)))*1</f>
        <v>9</v>
      </c>
      <c r="L1015" s="34" t="str">
        <f>IF(LEN(I1015)=3,I1015,LEFT(I1015,1)&amp;MID(I1015,3,1)&amp;RIGHT(I1015,1))</f>
        <v>RIH</v>
      </c>
      <c r="M1015" s="42">
        <f>TIMEVALUE(SUBSTITUTE(SUBSTITUTE(F1015,"P"," P"),"A"," A"))</f>
        <v>0.63263888888888886</v>
      </c>
      <c r="N1015" s="34">
        <f t="shared" si="56"/>
        <v>18</v>
      </c>
      <c r="O1015" s="34" t="str">
        <f t="shared" si="57"/>
        <v>RIH18</v>
      </c>
      <c r="P1015" s="44">
        <f>INDEX(Workings!$R$14:$R$853,MATCH(O1015,Workings!$U$14:$U$853,0))</f>
        <v>0.62708333333333344</v>
      </c>
      <c r="Q1015" s="34">
        <f t="shared" si="58"/>
        <v>8</v>
      </c>
      <c r="S1015"/>
    </row>
    <row r="1016" spans="1:19" ht="15" x14ac:dyDescent="0.25">
      <c r="A1016" s="34" t="s">
        <v>2835</v>
      </c>
      <c r="B1016" s="34">
        <f>SEARCH("PM",A1016)</f>
        <v>5</v>
      </c>
      <c r="C1016" s="34" t="e">
        <f>SEARCH("AM",A1016)</f>
        <v>#VALUE!</v>
      </c>
      <c r="D1016" s="34">
        <f>IFERROR(B1016,C1016)</f>
        <v>5</v>
      </c>
      <c r="E1016" s="34" t="str">
        <f>IFERROR(MID(A1016,D1016-5,1)," ")</f>
        <v xml:space="preserve"> </v>
      </c>
      <c r="F1016" s="34" t="str">
        <f>MID(A1016,IF(E1016="1",D1016-5,D1016-4),IF(E1016="1",7,6))</f>
        <v>3:47PM</v>
      </c>
      <c r="G1016" s="34" t="str">
        <f>TRIM(SUBSTITUTE(A1016,TEXT(M1016,"h:mmAM/PM"),""))</f>
        <v>9/Nov R/I/H</v>
      </c>
      <c r="H1016" s="34" t="b">
        <f>OR(LEFT(G1016,1)="Y",LEFT(G1016,1)="B",LEFT(G1016,1)="R")</f>
        <v>0</v>
      </c>
      <c r="I1016" s="34" t="str">
        <f>IF(H1016,LEFT(G1016,FIND(" ",G1016)-1),MID(G1016,FIND(" ",G1016)+1,9))</f>
        <v>R/I/H</v>
      </c>
      <c r="J1016" s="34" t="str">
        <f>TRIM(SUBSTITUTE(G1016,I1016,""))</f>
        <v>9/Nov</v>
      </c>
      <c r="K1016" s="34">
        <f>LEFT(J1016,2-ISERROR(1*MID(J1016,2,1)))*1</f>
        <v>9</v>
      </c>
      <c r="L1016" s="34" t="str">
        <f>IF(LEN(I1016)=3,I1016,LEFT(I1016,1)&amp;MID(I1016,3,1)&amp;RIGHT(I1016,1))</f>
        <v>RIH</v>
      </c>
      <c r="M1016" s="42">
        <f>TIMEVALUE(SUBSTITUTE(SUBSTITUTE(F1016,"P"," P"),"A"," A"))</f>
        <v>0.65763888888888888</v>
      </c>
      <c r="N1016" s="34">
        <f t="shared" si="56"/>
        <v>19</v>
      </c>
      <c r="O1016" s="34" t="str">
        <f t="shared" si="57"/>
        <v>RIH19</v>
      </c>
      <c r="P1016" s="44">
        <f>INDEX(Workings!$R$14:$R$853,MATCH(O1016,Workings!$U$14:$U$853,0))</f>
        <v>0.64791666666666681</v>
      </c>
      <c r="Q1016" s="34">
        <f t="shared" si="58"/>
        <v>14</v>
      </c>
      <c r="S1016"/>
    </row>
    <row r="1017" spans="1:19" ht="15" x14ac:dyDescent="0.25">
      <c r="A1017" s="34" t="s">
        <v>831</v>
      </c>
      <c r="B1017" s="34">
        <f>SEARCH("PM",A1017)</f>
        <v>5</v>
      </c>
      <c r="C1017" s="34" t="e">
        <f>SEARCH("AM",A1017)</f>
        <v>#VALUE!</v>
      </c>
      <c r="D1017" s="34">
        <f>IFERROR(B1017,C1017)</f>
        <v>5</v>
      </c>
      <c r="E1017" s="34" t="str">
        <f>IFERROR(MID(A1017,D1017-5,1)," ")</f>
        <v xml:space="preserve"> </v>
      </c>
      <c r="F1017" s="34" t="str">
        <f>MID(A1017,IF(E1017="1",D1017-5,D1017-4),IF(E1017="1",7,6))</f>
        <v>4:15PM</v>
      </c>
      <c r="G1017" s="34" t="str">
        <f>TRIM(SUBSTITUTE(A1017,TEXT(M1017,"h:mmAM/PM"),""))</f>
        <v>9/Nov R:I:H</v>
      </c>
      <c r="H1017" s="34" t="b">
        <f>OR(LEFT(G1017,1)="Y",LEFT(G1017,1)="B",LEFT(G1017,1)="R")</f>
        <v>0</v>
      </c>
      <c r="I1017" s="34" t="str">
        <f>IF(H1017,LEFT(G1017,FIND(" ",G1017)-1),MID(G1017,FIND(" ",G1017)+1,9))</f>
        <v>R:I:H</v>
      </c>
      <c r="J1017" s="34" t="str">
        <f>TRIM(SUBSTITUTE(G1017,I1017,""))</f>
        <v>9/Nov</v>
      </c>
      <c r="K1017" s="34">
        <f>LEFT(J1017,2-ISERROR(1*MID(J1017,2,1)))*1</f>
        <v>9</v>
      </c>
      <c r="L1017" s="34" t="str">
        <f>IF(LEN(I1017)=3,I1017,LEFT(I1017,1)&amp;MID(I1017,3,1)&amp;RIGHT(I1017,1))</f>
        <v>RIH</v>
      </c>
      <c r="M1017" s="42">
        <f>TIMEVALUE(SUBSTITUTE(SUBSTITUTE(F1017,"P"," P"),"A"," A"))</f>
        <v>0.67708333333333337</v>
      </c>
      <c r="N1017" s="34">
        <f t="shared" si="56"/>
        <v>20</v>
      </c>
      <c r="O1017" s="34" t="str">
        <f t="shared" si="57"/>
        <v>RIH20</v>
      </c>
      <c r="P1017" s="44">
        <f>INDEX(Workings!$R$14:$R$853,MATCH(O1017,Workings!$U$14:$U$853,0))</f>
        <v>0.66875000000000018</v>
      </c>
      <c r="Q1017" s="34">
        <f t="shared" si="58"/>
        <v>12</v>
      </c>
      <c r="S1017"/>
    </row>
    <row r="1018" spans="1:19" ht="15" x14ac:dyDescent="0.25">
      <c r="A1018" s="34" t="s">
        <v>2015</v>
      </c>
      <c r="B1018" s="34">
        <f>SEARCH("PM",A1018)</f>
        <v>5</v>
      </c>
      <c r="C1018" s="34" t="e">
        <f>SEARCH("AM",A1018)</f>
        <v>#VALUE!</v>
      </c>
      <c r="D1018" s="34">
        <f>IFERROR(B1018,C1018)</f>
        <v>5</v>
      </c>
      <c r="E1018" s="34" t="str">
        <f>IFERROR(MID(A1018,D1018-5,1)," ")</f>
        <v xml:space="preserve"> </v>
      </c>
      <c r="F1018" s="34" t="str">
        <f>MID(A1018,IF(E1018="1",D1018-5,D1018-4),IF(E1018="1",7,6))</f>
        <v>4:41PM</v>
      </c>
      <c r="G1018" s="34" t="str">
        <f>TRIM(SUBSTITUTE(A1018,TEXT(M1018,"h:mmAM/PM"),""))</f>
        <v>R:I:H 9-Nov</v>
      </c>
      <c r="H1018" s="34" t="b">
        <f>OR(LEFT(G1018,1)="Y",LEFT(G1018,1)="B",LEFT(G1018,1)="R")</f>
        <v>1</v>
      </c>
      <c r="I1018" s="34" t="str">
        <f>IF(H1018,LEFT(G1018,FIND(" ",G1018)-1),MID(G1018,FIND(" ",G1018)+1,9))</f>
        <v>R:I:H</v>
      </c>
      <c r="J1018" s="34" t="str">
        <f>TRIM(SUBSTITUTE(G1018,I1018,""))</f>
        <v>9-Nov</v>
      </c>
      <c r="K1018" s="34">
        <f>LEFT(J1018,2-ISERROR(1*MID(J1018,2,1)))*1</f>
        <v>9</v>
      </c>
      <c r="L1018" s="34" t="str">
        <f>IF(LEN(I1018)=3,I1018,LEFT(I1018,1)&amp;MID(I1018,3,1)&amp;RIGHT(I1018,1))</f>
        <v>RIH</v>
      </c>
      <c r="M1018" s="42">
        <f>TIMEVALUE(SUBSTITUTE(SUBSTITUTE(F1018,"P"," P"),"A"," A"))</f>
        <v>0.69513888888888886</v>
      </c>
      <c r="N1018" s="34">
        <f t="shared" si="56"/>
        <v>21</v>
      </c>
      <c r="O1018" s="34" t="str">
        <f t="shared" si="57"/>
        <v>RIH21</v>
      </c>
      <c r="P1018" s="44">
        <f>INDEX(Workings!$R$14:$R$853,MATCH(O1018,Workings!$U$14:$U$853,0))</f>
        <v>0.68958333333333355</v>
      </c>
      <c r="Q1018" s="34">
        <f t="shared" si="58"/>
        <v>8</v>
      </c>
      <c r="S1018"/>
    </row>
    <row r="1019" spans="1:19" ht="15" x14ac:dyDescent="0.25">
      <c r="A1019" s="34" t="s">
        <v>599</v>
      </c>
      <c r="B1019" s="34">
        <f>SEARCH("PM",A1019)</f>
        <v>5</v>
      </c>
      <c r="C1019" s="34" t="e">
        <f>SEARCH("AM",A1019)</f>
        <v>#VALUE!</v>
      </c>
      <c r="D1019" s="34">
        <f>IFERROR(B1019,C1019)</f>
        <v>5</v>
      </c>
      <c r="E1019" s="34" t="str">
        <f>IFERROR(MID(A1019,D1019-5,1)," ")</f>
        <v xml:space="preserve"> </v>
      </c>
      <c r="F1019" s="34" t="str">
        <f>MID(A1019,IF(E1019="1",D1019-5,D1019-4),IF(E1019="1",7,6))</f>
        <v>5:09PM</v>
      </c>
      <c r="G1019" s="34" t="str">
        <f>TRIM(SUBSTITUTE(A1019,TEXT(M1019,"h:mmAM/PM"),""))</f>
        <v>R-I-H 9-Nov</v>
      </c>
      <c r="H1019" s="34" t="b">
        <f>OR(LEFT(G1019,1)="Y",LEFT(G1019,1)="B",LEFT(G1019,1)="R")</f>
        <v>1</v>
      </c>
      <c r="I1019" s="34" t="str">
        <f>IF(H1019,LEFT(G1019,FIND(" ",G1019)-1),MID(G1019,FIND(" ",G1019)+1,9))</f>
        <v>R-I-H</v>
      </c>
      <c r="J1019" s="34" t="str">
        <f>TRIM(SUBSTITUTE(G1019,I1019,""))</f>
        <v>9-Nov</v>
      </c>
      <c r="K1019" s="34">
        <f>LEFT(J1019,2-ISERROR(1*MID(J1019,2,1)))*1</f>
        <v>9</v>
      </c>
      <c r="L1019" s="34" t="str">
        <f>IF(LEN(I1019)=3,I1019,LEFT(I1019,1)&amp;MID(I1019,3,1)&amp;RIGHT(I1019,1))</f>
        <v>RIH</v>
      </c>
      <c r="M1019" s="42">
        <f>TIMEVALUE(SUBSTITUTE(SUBSTITUTE(F1019,"P"," P"),"A"," A"))</f>
        <v>0.71458333333333324</v>
      </c>
      <c r="N1019" s="34">
        <f t="shared" si="56"/>
        <v>22</v>
      </c>
      <c r="O1019" s="34" t="str">
        <f t="shared" si="57"/>
        <v>RIH22</v>
      </c>
      <c r="P1019" s="44">
        <f>INDEX(Workings!$R$14:$R$853,MATCH(O1019,Workings!$U$14:$U$853,0))</f>
        <v>0.71041666666666692</v>
      </c>
      <c r="Q1019" s="34">
        <f t="shared" si="58"/>
        <v>6</v>
      </c>
      <c r="S1019"/>
    </row>
    <row r="1020" spans="1:19" ht="15" x14ac:dyDescent="0.25">
      <c r="A1020" s="34" t="s">
        <v>2743</v>
      </c>
      <c r="B1020" s="34">
        <f>SEARCH("PM",A1020)</f>
        <v>17</v>
      </c>
      <c r="C1020" s="34" t="e">
        <f>SEARCH("AM",A1020)</f>
        <v>#VALUE!</v>
      </c>
      <c r="D1020" s="34">
        <f>IFERROR(B1020,C1020)</f>
        <v>17</v>
      </c>
      <c r="E1020" s="34" t="str">
        <f>IFERROR(MID(A1020,D1020-5,1)," ")</f>
        <v xml:space="preserve"> </v>
      </c>
      <c r="F1020" s="34" t="str">
        <f>MID(A1020,IF(E1020="1",D1020-5,D1020-4),IF(E1020="1",7,6))</f>
        <v>5:45PM</v>
      </c>
      <c r="G1020" s="34" t="str">
        <f>TRIM(SUBSTITUTE(A1020,TEXT(M1020,"h:mmAM/PM"),""))</f>
        <v>9/Nov R-I-H</v>
      </c>
      <c r="H1020" s="34" t="b">
        <f>OR(LEFT(G1020,1)="Y",LEFT(G1020,1)="B",LEFT(G1020,1)="R")</f>
        <v>0</v>
      </c>
      <c r="I1020" s="34" t="str">
        <f>IF(H1020,LEFT(G1020,FIND(" ",G1020)-1),MID(G1020,FIND(" ",G1020)+1,9))</f>
        <v>R-I-H</v>
      </c>
      <c r="J1020" s="34" t="str">
        <f>TRIM(SUBSTITUTE(G1020,I1020,""))</f>
        <v>9/Nov</v>
      </c>
      <c r="K1020" s="34">
        <f>LEFT(J1020,2-ISERROR(1*MID(J1020,2,1)))*1</f>
        <v>9</v>
      </c>
      <c r="L1020" s="34" t="str">
        <f>IF(LEN(I1020)=3,I1020,LEFT(I1020,1)&amp;MID(I1020,3,1)&amp;RIGHT(I1020,1))</f>
        <v>RIH</v>
      </c>
      <c r="M1020" s="42">
        <f>TIMEVALUE(SUBSTITUTE(SUBSTITUTE(F1020,"P"," P"),"A"," A"))</f>
        <v>0.73958333333333337</v>
      </c>
      <c r="N1020" s="34">
        <f t="shared" si="56"/>
        <v>23</v>
      </c>
      <c r="O1020" s="34" t="str">
        <f t="shared" si="57"/>
        <v>RIH23</v>
      </c>
      <c r="P1020" s="44">
        <f>INDEX(Workings!$R$14:$R$853,MATCH(O1020,Workings!$U$14:$U$853,0))</f>
        <v>0.73125000000000029</v>
      </c>
      <c r="Q1020" s="34">
        <f t="shared" si="58"/>
        <v>12</v>
      </c>
      <c r="S1020"/>
    </row>
    <row r="1021" spans="1:19" ht="15" x14ac:dyDescent="0.25">
      <c r="A1021" s="34" t="s">
        <v>1437</v>
      </c>
      <c r="B1021" s="34">
        <f>SEARCH("PM",A1021)</f>
        <v>17</v>
      </c>
      <c r="C1021" s="34" t="e">
        <f>SEARCH("AM",A1021)</f>
        <v>#VALUE!</v>
      </c>
      <c r="D1021" s="34">
        <f>IFERROR(B1021,C1021)</f>
        <v>17</v>
      </c>
      <c r="E1021" s="34" t="str">
        <f>IFERROR(MID(A1021,D1021-5,1)," ")</f>
        <v xml:space="preserve"> </v>
      </c>
      <c r="F1021" s="34" t="str">
        <f>MID(A1021,IF(E1021="1",D1021-5,D1021-4),IF(E1021="1",7,6))</f>
        <v>6:25PM</v>
      </c>
      <c r="G1021" s="34" t="str">
        <f>TRIM(SUBSTITUTE(A1021,TEXT(M1021,"h:mmAM/PM"),""))</f>
        <v>R:I:H 9/Nov</v>
      </c>
      <c r="H1021" s="34" t="b">
        <f>OR(LEFT(G1021,1)="Y",LEFT(G1021,1)="B",LEFT(G1021,1)="R")</f>
        <v>1</v>
      </c>
      <c r="I1021" s="34" t="str">
        <f>IF(H1021,LEFT(G1021,FIND(" ",G1021)-1),MID(G1021,FIND(" ",G1021)+1,9))</f>
        <v>R:I:H</v>
      </c>
      <c r="J1021" s="34" t="str">
        <f>TRIM(SUBSTITUTE(G1021,I1021,""))</f>
        <v>9/Nov</v>
      </c>
      <c r="K1021" s="34">
        <f>LEFT(J1021,2-ISERROR(1*MID(J1021,2,1)))*1</f>
        <v>9</v>
      </c>
      <c r="L1021" s="34" t="str">
        <f>IF(LEN(I1021)=3,I1021,LEFT(I1021,1)&amp;MID(I1021,3,1)&amp;RIGHT(I1021,1))</f>
        <v>RIH</v>
      </c>
      <c r="M1021" s="42">
        <f>TIMEVALUE(SUBSTITUTE(SUBSTITUTE(F1021,"P"," P"),"A"," A"))</f>
        <v>0.76736111111111116</v>
      </c>
      <c r="N1021" s="34">
        <f t="shared" si="56"/>
        <v>24</v>
      </c>
      <c r="O1021" s="34" t="str">
        <f t="shared" si="57"/>
        <v>RIH24</v>
      </c>
      <c r="P1021" s="44">
        <f>INDEX(Workings!$R$14:$R$853,MATCH(O1021,Workings!$U$14:$U$853,0))</f>
        <v>0.75902777777777808</v>
      </c>
      <c r="Q1021" s="34">
        <f t="shared" si="58"/>
        <v>12</v>
      </c>
      <c r="S1021"/>
    </row>
    <row r="1022" spans="1:19" ht="15" x14ac:dyDescent="0.25">
      <c r="A1022" s="34" t="s">
        <v>652</v>
      </c>
      <c r="B1022" s="34">
        <f>SEARCH("PM",A1022)</f>
        <v>5</v>
      </c>
      <c r="C1022" s="34" t="e">
        <f>SEARCH("AM",A1022)</f>
        <v>#VALUE!</v>
      </c>
      <c r="D1022" s="34">
        <f>IFERROR(B1022,C1022)</f>
        <v>5</v>
      </c>
      <c r="E1022" s="34" t="str">
        <f>IFERROR(MID(A1022,D1022-5,1)," ")</f>
        <v xml:space="preserve"> </v>
      </c>
      <c r="F1022" s="34" t="str">
        <f>MID(A1022,IF(E1022="1",D1022-5,D1022-4),IF(E1022="1",7,6))</f>
        <v>6:59PM</v>
      </c>
      <c r="G1022" s="34" t="str">
        <f>TRIM(SUBSTITUTE(A1022,TEXT(M1022,"h:mmAM/PM"),""))</f>
        <v>R-I-H 9/Nov</v>
      </c>
      <c r="H1022" s="34" t="b">
        <f>OR(LEFT(G1022,1)="Y",LEFT(G1022,1)="B",LEFT(G1022,1)="R")</f>
        <v>1</v>
      </c>
      <c r="I1022" s="34" t="str">
        <f>IF(H1022,LEFT(G1022,FIND(" ",G1022)-1),MID(G1022,FIND(" ",G1022)+1,9))</f>
        <v>R-I-H</v>
      </c>
      <c r="J1022" s="34" t="str">
        <f>TRIM(SUBSTITUTE(G1022,I1022,""))</f>
        <v>9/Nov</v>
      </c>
      <c r="K1022" s="34">
        <f>LEFT(J1022,2-ISERROR(1*MID(J1022,2,1)))*1</f>
        <v>9</v>
      </c>
      <c r="L1022" s="34" t="str">
        <f>IF(LEN(I1022)=3,I1022,LEFT(I1022,1)&amp;MID(I1022,3,1)&amp;RIGHT(I1022,1))</f>
        <v>RIH</v>
      </c>
      <c r="M1022" s="42">
        <f>TIMEVALUE(SUBSTITUTE(SUBSTITUTE(F1022,"P"," P"),"A"," A"))</f>
        <v>0.7909722222222223</v>
      </c>
      <c r="N1022" s="34">
        <f t="shared" si="56"/>
        <v>25</v>
      </c>
      <c r="O1022" s="34" t="str">
        <f t="shared" si="57"/>
        <v>RIH25</v>
      </c>
      <c r="P1022" s="44">
        <f>INDEX(Workings!$R$14:$R$853,MATCH(O1022,Workings!$U$14:$U$853,0))</f>
        <v>0.78680555555555587</v>
      </c>
      <c r="Q1022" s="34">
        <f t="shared" si="58"/>
        <v>6</v>
      </c>
      <c r="S1022"/>
    </row>
    <row r="1023" spans="1:19" ht="15" x14ac:dyDescent="0.25">
      <c r="A1023" s="34" t="s">
        <v>1911</v>
      </c>
      <c r="B1023" s="34">
        <f>SEARCH("PM",A1023)</f>
        <v>11</v>
      </c>
      <c r="C1023" s="34" t="e">
        <f>SEARCH("AM",A1023)</f>
        <v>#VALUE!</v>
      </c>
      <c r="D1023" s="34">
        <f>IFERROR(B1023,C1023)</f>
        <v>11</v>
      </c>
      <c r="E1023" s="34" t="str">
        <f>IFERROR(MID(A1023,D1023-5,1)," ")</f>
        <v xml:space="preserve"> </v>
      </c>
      <c r="F1023" s="34" t="str">
        <f>MID(A1023,IF(E1023="1",D1023-5,D1023-4),IF(E1023="1",7,6))</f>
        <v>7:44PM</v>
      </c>
      <c r="G1023" s="34" t="str">
        <f>TRIM(SUBSTITUTE(A1023,TEXT(M1023,"h:mmAM/PM"),""))</f>
        <v>9/Nov R:I:H</v>
      </c>
      <c r="H1023" s="34" t="b">
        <f>OR(LEFT(G1023,1)="Y",LEFT(G1023,1)="B",LEFT(G1023,1)="R")</f>
        <v>0</v>
      </c>
      <c r="I1023" s="34" t="str">
        <f>IF(H1023,LEFT(G1023,FIND(" ",G1023)-1),MID(G1023,FIND(" ",G1023)+1,9))</f>
        <v>R:I:H</v>
      </c>
      <c r="J1023" s="34" t="str">
        <f>TRIM(SUBSTITUTE(G1023,I1023,""))</f>
        <v>9/Nov</v>
      </c>
      <c r="K1023" s="34">
        <f>LEFT(J1023,2-ISERROR(1*MID(J1023,2,1)))*1</f>
        <v>9</v>
      </c>
      <c r="L1023" s="34" t="str">
        <f>IF(LEN(I1023)=3,I1023,LEFT(I1023,1)&amp;MID(I1023,3,1)&amp;RIGHT(I1023,1))</f>
        <v>RIH</v>
      </c>
      <c r="M1023" s="42">
        <f>TIMEVALUE(SUBSTITUTE(SUBSTITUTE(F1023,"P"," P"),"A"," A"))</f>
        <v>0.8222222222222223</v>
      </c>
      <c r="N1023" s="34">
        <f t="shared" si="56"/>
        <v>26</v>
      </c>
      <c r="O1023" s="34" t="str">
        <f t="shared" si="57"/>
        <v>RIH26</v>
      </c>
      <c r="P1023" s="44">
        <f>INDEX(Workings!$R$14:$R$853,MATCH(O1023,Workings!$U$14:$U$853,0))</f>
        <v>0.81458333333333366</v>
      </c>
      <c r="Q1023" s="34">
        <f t="shared" si="58"/>
        <v>11</v>
      </c>
      <c r="S1023"/>
    </row>
    <row r="1024" spans="1:19" ht="15" x14ac:dyDescent="0.25">
      <c r="A1024" s="34" t="s">
        <v>1957</v>
      </c>
      <c r="B1024" s="34">
        <f>SEARCH("PM",A1024)</f>
        <v>17</v>
      </c>
      <c r="C1024" s="34" t="e">
        <f>SEARCH("AM",A1024)</f>
        <v>#VALUE!</v>
      </c>
      <c r="D1024" s="34">
        <f>IFERROR(B1024,C1024)</f>
        <v>17</v>
      </c>
      <c r="E1024" s="34" t="str">
        <f>IFERROR(MID(A1024,D1024-5,1)," ")</f>
        <v xml:space="preserve"> </v>
      </c>
      <c r="F1024" s="34" t="str">
        <f>MID(A1024,IF(E1024="1",D1024-5,D1024-4),IF(E1024="1",7,6))</f>
        <v>8:44PM</v>
      </c>
      <c r="G1024" s="34" t="str">
        <f>TRIM(SUBSTITUTE(A1024,TEXT(M1024,"h:mmAM/PM"),""))</f>
        <v>9-Nov R:I:H</v>
      </c>
      <c r="H1024" s="34" t="b">
        <f>OR(LEFT(G1024,1)="Y",LEFT(G1024,1)="B",LEFT(G1024,1)="R")</f>
        <v>0</v>
      </c>
      <c r="I1024" s="34" t="str">
        <f>IF(H1024,LEFT(G1024,FIND(" ",G1024)-1),MID(G1024,FIND(" ",G1024)+1,9))</f>
        <v>R:I:H</v>
      </c>
      <c r="J1024" s="34" t="str">
        <f>TRIM(SUBSTITUTE(G1024,I1024,""))</f>
        <v>9-Nov</v>
      </c>
      <c r="K1024" s="34">
        <f>LEFT(J1024,2-ISERROR(1*MID(J1024,2,1)))*1</f>
        <v>9</v>
      </c>
      <c r="L1024" s="34" t="str">
        <f>IF(LEN(I1024)=3,I1024,LEFT(I1024,1)&amp;MID(I1024,3,1)&amp;RIGHT(I1024,1))</f>
        <v>RIH</v>
      </c>
      <c r="M1024" s="42">
        <f>TIMEVALUE(SUBSTITUTE(SUBSTITUTE(F1024,"P"," P"),"A"," A"))</f>
        <v>0.86388888888888893</v>
      </c>
      <c r="N1024" s="34">
        <f t="shared" si="56"/>
        <v>27</v>
      </c>
      <c r="O1024" s="34" t="str">
        <f t="shared" si="57"/>
        <v>RIH27</v>
      </c>
      <c r="P1024" s="44">
        <f>INDEX(Workings!$R$14:$R$853,MATCH(O1024,Workings!$U$14:$U$853,0))</f>
        <v>0.85625000000000029</v>
      </c>
      <c r="Q1024" s="34">
        <f t="shared" si="58"/>
        <v>11</v>
      </c>
      <c r="S1024"/>
    </row>
    <row r="1025" spans="1:19" ht="15" x14ac:dyDescent="0.25">
      <c r="A1025" s="34" t="s">
        <v>3309</v>
      </c>
      <c r="B1025" s="34">
        <f>SEARCH("PM",A1025)</f>
        <v>5</v>
      </c>
      <c r="C1025" s="34" t="e">
        <f>SEARCH("AM",A1025)</f>
        <v>#VALUE!</v>
      </c>
      <c r="D1025" s="34">
        <f>IFERROR(B1025,C1025)</f>
        <v>5</v>
      </c>
      <c r="E1025" s="34" t="str">
        <f>IFERROR(MID(A1025,D1025-5,1)," ")</f>
        <v xml:space="preserve"> </v>
      </c>
      <c r="F1025" s="34" t="str">
        <f>MID(A1025,IF(E1025="1",D1025-5,D1025-4),IF(E1025="1",7,6))</f>
        <v>9:39PM</v>
      </c>
      <c r="G1025" s="34" t="str">
        <f>TRIM(SUBSTITUTE(A1025,TEXT(M1025,"h:mmAM/PM"),""))</f>
        <v>9-Nov R/I/H</v>
      </c>
      <c r="H1025" s="34" t="b">
        <f>OR(LEFT(G1025,1)="Y",LEFT(G1025,1)="B",LEFT(G1025,1)="R")</f>
        <v>0</v>
      </c>
      <c r="I1025" s="34" t="str">
        <f>IF(H1025,LEFT(G1025,FIND(" ",G1025)-1),MID(G1025,FIND(" ",G1025)+1,9))</f>
        <v>R/I/H</v>
      </c>
      <c r="J1025" s="34" t="str">
        <f>TRIM(SUBSTITUTE(G1025,I1025,""))</f>
        <v>9-Nov</v>
      </c>
      <c r="K1025" s="34">
        <f>LEFT(J1025,2-ISERROR(1*MID(J1025,2,1)))*1</f>
        <v>9</v>
      </c>
      <c r="L1025" s="34" t="str">
        <f>IF(LEN(I1025)=3,I1025,LEFT(I1025,1)&amp;MID(I1025,3,1)&amp;RIGHT(I1025,1))</f>
        <v>RIH</v>
      </c>
      <c r="M1025" s="42">
        <f>TIMEVALUE(SUBSTITUTE(SUBSTITUTE(F1025,"P"," P"),"A"," A"))</f>
        <v>0.90208333333333324</v>
      </c>
      <c r="N1025" s="34">
        <f t="shared" si="56"/>
        <v>28</v>
      </c>
      <c r="O1025" s="34" t="str">
        <f t="shared" si="57"/>
        <v>RIH28</v>
      </c>
      <c r="P1025" s="44">
        <f>INDEX(Workings!$R$14:$R$853,MATCH(O1025,Workings!$U$14:$U$853,0))</f>
        <v>0.89791666666666692</v>
      </c>
      <c r="Q1025" s="34">
        <f t="shared" si="58"/>
        <v>6</v>
      </c>
      <c r="S1025"/>
    </row>
    <row r="1026" spans="1:19" ht="15" x14ac:dyDescent="0.25">
      <c r="A1026" s="34" t="s">
        <v>1536</v>
      </c>
      <c r="B1026" s="34">
        <f>SEARCH("PM",A1026)</f>
        <v>12</v>
      </c>
      <c r="C1026" s="34" t="e">
        <f>SEARCH("AM",A1026)</f>
        <v>#VALUE!</v>
      </c>
      <c r="D1026" s="34">
        <f>IFERROR(B1026,C1026)</f>
        <v>12</v>
      </c>
      <c r="E1026" s="34" t="str">
        <f>IFERROR(MID(A1026,D1026-5,1)," ")</f>
        <v>1</v>
      </c>
      <c r="F1026" s="34" t="str">
        <f>MID(A1026,IF(E1026="1",D1026-5,D1026-4),IF(E1026="1",7,6))</f>
        <v>10:40PM</v>
      </c>
      <c r="G1026" s="34" t="str">
        <f>TRIM(SUBSTITUTE(A1026,TEXT(M1026,"h:mmAM/PM"),""))</f>
        <v>9-Nov R/I/H</v>
      </c>
      <c r="H1026" s="34" t="b">
        <f>OR(LEFT(G1026,1)="Y",LEFT(G1026,1)="B",LEFT(G1026,1)="R")</f>
        <v>0</v>
      </c>
      <c r="I1026" s="34" t="str">
        <f>IF(H1026,LEFT(G1026,FIND(" ",G1026)-1),MID(G1026,FIND(" ",G1026)+1,9))</f>
        <v>R/I/H</v>
      </c>
      <c r="J1026" s="34" t="str">
        <f>TRIM(SUBSTITUTE(G1026,I1026,""))</f>
        <v>9-Nov</v>
      </c>
      <c r="K1026" s="34">
        <f>LEFT(J1026,2-ISERROR(1*MID(J1026,2,1)))*1</f>
        <v>9</v>
      </c>
      <c r="L1026" s="34" t="str">
        <f>IF(LEN(I1026)=3,I1026,LEFT(I1026,1)&amp;MID(I1026,3,1)&amp;RIGHT(I1026,1))</f>
        <v>RIH</v>
      </c>
      <c r="M1026" s="42">
        <f>TIMEVALUE(SUBSTITUTE(SUBSTITUTE(F1026,"P"," P"),"A"," A"))</f>
        <v>0.94444444444444453</v>
      </c>
      <c r="N1026" s="34">
        <f t="shared" si="56"/>
        <v>29</v>
      </c>
      <c r="O1026" s="34" t="str">
        <f t="shared" si="57"/>
        <v>RIH29</v>
      </c>
      <c r="P1026" s="44">
        <f>INDEX(Workings!$R$14:$R$853,MATCH(O1026,Workings!$U$14:$U$853,0))</f>
        <v>0.93958333333333355</v>
      </c>
      <c r="Q1026" s="34">
        <f t="shared" si="58"/>
        <v>7</v>
      </c>
      <c r="S1026"/>
    </row>
    <row r="1027" spans="1:19" ht="15" x14ac:dyDescent="0.25">
      <c r="A1027" s="34" t="s">
        <v>1190</v>
      </c>
      <c r="B1027" s="34">
        <f>SEARCH("PM",A1027)</f>
        <v>12</v>
      </c>
      <c r="C1027" s="34" t="e">
        <f>SEARCH("AM",A1027)</f>
        <v>#VALUE!</v>
      </c>
      <c r="D1027" s="34">
        <f>IFERROR(B1027,C1027)</f>
        <v>12</v>
      </c>
      <c r="E1027" s="34" t="str">
        <f>IFERROR(MID(A1027,D1027-5,1)," ")</f>
        <v>1</v>
      </c>
      <c r="F1027" s="34" t="str">
        <f>MID(A1027,IF(E1027="1",D1027-5,D1027-4),IF(E1027="1",7,6))</f>
        <v>11:35PM</v>
      </c>
      <c r="G1027" s="34" t="str">
        <f>TRIM(SUBSTITUTE(A1027,TEXT(M1027,"h:mmAM/PM"),""))</f>
        <v>9/Nov R:I:H</v>
      </c>
      <c r="H1027" s="34" t="b">
        <f>OR(LEFT(G1027,1)="Y",LEFT(G1027,1)="B",LEFT(G1027,1)="R")</f>
        <v>0</v>
      </c>
      <c r="I1027" s="34" t="str">
        <f>IF(H1027,LEFT(G1027,FIND(" ",G1027)-1),MID(G1027,FIND(" ",G1027)+1,9))</f>
        <v>R:I:H</v>
      </c>
      <c r="J1027" s="34" t="str">
        <f>TRIM(SUBSTITUTE(G1027,I1027,""))</f>
        <v>9/Nov</v>
      </c>
      <c r="K1027" s="34">
        <f>LEFT(J1027,2-ISERROR(1*MID(J1027,2,1)))*1</f>
        <v>9</v>
      </c>
      <c r="L1027" s="34" t="str">
        <f>IF(LEN(I1027)=3,I1027,LEFT(I1027,1)&amp;MID(I1027,3,1)&amp;RIGHT(I1027,1))</f>
        <v>RIH</v>
      </c>
      <c r="M1027" s="42">
        <f>TIMEVALUE(SUBSTITUTE(SUBSTITUTE(F1027,"P"," P"),"A"," A"))</f>
        <v>0.98263888888888884</v>
      </c>
      <c r="N1027" s="34">
        <f t="shared" si="56"/>
        <v>30</v>
      </c>
      <c r="O1027" s="34" t="str">
        <f t="shared" si="57"/>
        <v>RIH30</v>
      </c>
      <c r="P1027" s="44">
        <f>INDEX(Workings!$R$14:$R$853,MATCH(O1027,Workings!$U$14:$U$853,0))</f>
        <v>0.98125000000000018</v>
      </c>
      <c r="Q1027" s="34">
        <f t="shared" si="58"/>
        <v>2</v>
      </c>
      <c r="S1027"/>
    </row>
    <row r="1028" spans="1:19" ht="15" x14ac:dyDescent="0.25">
      <c r="A1028" s="34" t="s">
        <v>1525</v>
      </c>
      <c r="B1028" s="34" t="e">
        <f>SEARCH("PM",A1028)</f>
        <v>#VALUE!</v>
      </c>
      <c r="C1028" s="34">
        <f>SEARCH("AM",A1028)</f>
        <v>11</v>
      </c>
      <c r="D1028" s="34">
        <f>IFERROR(B1028,C1028)</f>
        <v>11</v>
      </c>
      <c r="E1028" s="34" t="str">
        <f>IFERROR(MID(A1028,D1028-5,1)," ")</f>
        <v xml:space="preserve"> </v>
      </c>
      <c r="F1028" s="34" t="str">
        <f>MID(A1028,IF(E1028="1",D1028-5,D1028-4),IF(E1028="1",7,6))</f>
        <v>7:47AM</v>
      </c>
      <c r="G1028" s="34" t="str">
        <f>TRIM(SUBSTITUTE(A1028,TEXT(M1028,"h:mmAM/PM"),""))</f>
        <v>R-I-H 10-Nov</v>
      </c>
      <c r="H1028" s="34" t="b">
        <f>OR(LEFT(G1028,1)="Y",LEFT(G1028,1)="B",LEFT(G1028,1)="R")</f>
        <v>1</v>
      </c>
      <c r="I1028" s="34" t="str">
        <f>IF(H1028,LEFT(G1028,FIND(" ",G1028)-1),MID(G1028,FIND(" ",G1028)+1,9))</f>
        <v>R-I-H</v>
      </c>
      <c r="J1028" s="34" t="str">
        <f>TRIM(SUBSTITUTE(G1028,I1028,""))</f>
        <v>10-Nov</v>
      </c>
      <c r="K1028" s="34">
        <f>LEFT(J1028,2-ISERROR(1*MID(J1028,2,1)))*1</f>
        <v>10</v>
      </c>
      <c r="L1028" s="34" t="str">
        <f>IF(LEN(I1028)=3,I1028,LEFT(I1028,1)&amp;MID(I1028,3,1)&amp;RIGHT(I1028,1))</f>
        <v>RIH</v>
      </c>
      <c r="M1028" s="42">
        <f>TIMEVALUE(SUBSTITUTE(SUBSTITUTE(F1028,"P"," P"),"A"," A"))</f>
        <v>0.32430555555555557</v>
      </c>
      <c r="N1028" s="34">
        <f t="shared" si="56"/>
        <v>1</v>
      </c>
      <c r="O1028" s="34" t="str">
        <f t="shared" si="57"/>
        <v>RIH1</v>
      </c>
      <c r="P1028" s="44">
        <f>INDEX(Workings!$R$14:$R$853,MATCH(O1028,Workings!$U$14:$U$853,0))</f>
        <v>0.31458333333333327</v>
      </c>
      <c r="Q1028" s="34">
        <f t="shared" si="58"/>
        <v>14</v>
      </c>
      <c r="S1028"/>
    </row>
    <row r="1029" spans="1:19" ht="15" x14ac:dyDescent="0.25">
      <c r="A1029" s="34" t="s">
        <v>4056</v>
      </c>
      <c r="B1029" s="34" t="e">
        <f>SEARCH("PM",A1029)</f>
        <v>#VALUE!</v>
      </c>
      <c r="C1029" s="34">
        <f>SEARCH("AM",A1029)</f>
        <v>18</v>
      </c>
      <c r="D1029" s="34">
        <f>IFERROR(B1029,C1029)</f>
        <v>18</v>
      </c>
      <c r="E1029" s="34" t="str">
        <f>IFERROR(MID(A1029,D1029-5,1)," ")</f>
        <v xml:space="preserve"> </v>
      </c>
      <c r="F1029" s="34" t="str">
        <f>MID(A1029,IF(E1029="1",D1029-5,D1029-4),IF(E1029="1",7,6))</f>
        <v>8:01AM</v>
      </c>
      <c r="G1029" s="34" t="str">
        <f>TRIM(SUBSTITUTE(A1029,TEXT(M1029,"h:mmAM/PM"),""))</f>
        <v>R:I:H 10/Nov</v>
      </c>
      <c r="H1029" s="34" t="b">
        <f>OR(LEFT(G1029,1)="Y",LEFT(G1029,1)="B",LEFT(G1029,1)="R")</f>
        <v>1</v>
      </c>
      <c r="I1029" s="34" t="str">
        <f>IF(H1029,LEFT(G1029,FIND(" ",G1029)-1),MID(G1029,FIND(" ",G1029)+1,9))</f>
        <v>R:I:H</v>
      </c>
      <c r="J1029" s="34" t="str">
        <f>TRIM(SUBSTITUTE(G1029,I1029,""))</f>
        <v>10/Nov</v>
      </c>
      <c r="K1029" s="34">
        <f>LEFT(J1029,2-ISERROR(1*MID(J1029,2,1)))*1</f>
        <v>10</v>
      </c>
      <c r="L1029" s="34" t="str">
        <f>IF(LEN(I1029)=3,I1029,LEFT(I1029,1)&amp;MID(I1029,3,1)&amp;RIGHT(I1029,1))</f>
        <v>RIH</v>
      </c>
      <c r="M1029" s="42">
        <f>TIMEVALUE(SUBSTITUTE(SUBSTITUTE(F1029,"P"," P"),"A"," A"))</f>
        <v>0.33402777777777781</v>
      </c>
      <c r="N1029" s="34">
        <f t="shared" si="56"/>
        <v>2</v>
      </c>
      <c r="O1029" s="34" t="str">
        <f t="shared" si="57"/>
        <v>RIH2</v>
      </c>
      <c r="P1029" s="44">
        <f>INDEX(Workings!$R$14:$R$853,MATCH(O1029,Workings!$U$14:$U$853,0))</f>
        <v>0.32847222222222217</v>
      </c>
      <c r="Q1029" s="34">
        <f t="shared" si="58"/>
        <v>8</v>
      </c>
      <c r="S1029"/>
    </row>
    <row r="1030" spans="1:19" ht="15" x14ac:dyDescent="0.25">
      <c r="A1030" s="34" t="s">
        <v>1954</v>
      </c>
      <c r="B1030" s="34" t="e">
        <f>SEARCH("PM",A1030)</f>
        <v>#VALUE!</v>
      </c>
      <c r="C1030" s="34">
        <f>SEARCH("AM",A1030)</f>
        <v>5</v>
      </c>
      <c r="D1030" s="34">
        <f>IFERROR(B1030,C1030)</f>
        <v>5</v>
      </c>
      <c r="E1030" s="34" t="str">
        <f>IFERROR(MID(A1030,D1030-5,1)," ")</f>
        <v xml:space="preserve"> </v>
      </c>
      <c r="F1030" s="34" t="str">
        <f>MID(A1030,IF(E1030="1",D1030-5,D1030-4),IF(E1030="1",7,6))</f>
        <v>8:17AM</v>
      </c>
      <c r="G1030" s="34" t="str">
        <f>TRIM(SUBSTITUTE(A1030,TEXT(M1030,"h:mmAM/PM"),""))</f>
        <v>R/I/H 10/Nov</v>
      </c>
      <c r="H1030" s="34" t="b">
        <f>OR(LEFT(G1030,1)="Y",LEFT(G1030,1)="B",LEFT(G1030,1)="R")</f>
        <v>1</v>
      </c>
      <c r="I1030" s="34" t="str">
        <f>IF(H1030,LEFT(G1030,FIND(" ",G1030)-1),MID(G1030,FIND(" ",G1030)+1,9))</f>
        <v>R/I/H</v>
      </c>
      <c r="J1030" s="34" t="str">
        <f>TRIM(SUBSTITUTE(G1030,I1030,""))</f>
        <v>10/Nov</v>
      </c>
      <c r="K1030" s="34">
        <f>LEFT(J1030,2-ISERROR(1*MID(J1030,2,1)))*1</f>
        <v>10</v>
      </c>
      <c r="L1030" s="34" t="str">
        <f>IF(LEN(I1030)=3,I1030,LEFT(I1030,1)&amp;MID(I1030,3,1)&amp;RIGHT(I1030,1))</f>
        <v>RIH</v>
      </c>
      <c r="M1030" s="42">
        <f>TIMEVALUE(SUBSTITUTE(SUBSTITUTE(F1030,"P"," P"),"A"," A"))</f>
        <v>0.34513888888888888</v>
      </c>
      <c r="N1030" s="34">
        <f t="shared" si="56"/>
        <v>3</v>
      </c>
      <c r="O1030" s="34" t="str">
        <f t="shared" si="57"/>
        <v>RIH3</v>
      </c>
      <c r="P1030" s="44">
        <f>INDEX(Workings!$R$14:$R$853,MATCH(O1030,Workings!$U$14:$U$853,0))</f>
        <v>0.34236111111111106</v>
      </c>
      <c r="Q1030" s="34">
        <f t="shared" si="58"/>
        <v>4</v>
      </c>
      <c r="S1030"/>
    </row>
    <row r="1031" spans="1:19" ht="15" x14ac:dyDescent="0.25">
      <c r="A1031" s="34" t="s">
        <v>896</v>
      </c>
      <c r="B1031" s="34" t="e">
        <f>SEARCH("PM",A1031)</f>
        <v>#VALUE!</v>
      </c>
      <c r="C1031" s="34">
        <f>SEARCH("AM",A1031)</f>
        <v>12</v>
      </c>
      <c r="D1031" s="34">
        <f>IFERROR(B1031,C1031)</f>
        <v>12</v>
      </c>
      <c r="E1031" s="34" t="str">
        <f>IFERROR(MID(A1031,D1031-5,1)," ")</f>
        <v xml:space="preserve"> </v>
      </c>
      <c r="F1031" s="34" t="str">
        <f>MID(A1031,IF(E1031="1",D1031-5,D1031-4),IF(E1031="1",7,6))</f>
        <v>8:40AM</v>
      </c>
      <c r="G1031" s="34" t="str">
        <f>TRIM(SUBSTITUTE(A1031,TEXT(M1031,"h:mmAM/PM"),""))</f>
        <v>10/Nov RIH</v>
      </c>
      <c r="H1031" s="34" t="b">
        <f>OR(LEFT(G1031,1)="Y",LEFT(G1031,1)="B",LEFT(G1031,1)="R")</f>
        <v>0</v>
      </c>
      <c r="I1031" s="34" t="str">
        <f>IF(H1031,LEFT(G1031,FIND(" ",G1031)-1),MID(G1031,FIND(" ",G1031)+1,9))</f>
        <v>RIH</v>
      </c>
      <c r="J1031" s="34" t="str">
        <f>TRIM(SUBSTITUTE(G1031,I1031,""))</f>
        <v>10/Nov</v>
      </c>
      <c r="K1031" s="34">
        <f>LEFT(J1031,2-ISERROR(1*MID(J1031,2,1)))*1</f>
        <v>10</v>
      </c>
      <c r="L1031" s="34" t="str">
        <f>IF(LEN(I1031)=3,I1031,LEFT(I1031,1)&amp;MID(I1031,3,1)&amp;RIGHT(I1031,1))</f>
        <v>RIH</v>
      </c>
      <c r="M1031" s="42">
        <f>TIMEVALUE(SUBSTITUTE(SUBSTITUTE(F1031,"P"," P"),"A"," A"))</f>
        <v>0.3611111111111111</v>
      </c>
      <c r="N1031" s="34">
        <f t="shared" si="56"/>
        <v>4</v>
      </c>
      <c r="O1031" s="34" t="str">
        <f t="shared" si="57"/>
        <v>RIH4</v>
      </c>
      <c r="P1031" s="44">
        <f>INDEX(Workings!$R$14:$R$853,MATCH(O1031,Workings!$U$14:$U$853,0))</f>
        <v>0.35624999999999996</v>
      </c>
      <c r="Q1031" s="34">
        <f t="shared" si="58"/>
        <v>7</v>
      </c>
      <c r="S1031"/>
    </row>
    <row r="1032" spans="1:19" ht="15" x14ac:dyDescent="0.25">
      <c r="A1032" s="34" t="s">
        <v>2786</v>
      </c>
      <c r="B1032" s="34" t="e">
        <f>SEARCH("PM",A1032)</f>
        <v>#VALUE!</v>
      </c>
      <c r="C1032" s="34">
        <f>SEARCH("AM",A1032)</f>
        <v>11</v>
      </c>
      <c r="D1032" s="34">
        <f>IFERROR(B1032,C1032)</f>
        <v>11</v>
      </c>
      <c r="E1032" s="34" t="str">
        <f>IFERROR(MID(A1032,D1032-5,1)," ")</f>
        <v xml:space="preserve"> </v>
      </c>
      <c r="F1032" s="34" t="str">
        <f>MID(A1032,IF(E1032="1",D1032-5,D1032-4),IF(E1032="1",7,6))</f>
        <v>8:58AM</v>
      </c>
      <c r="G1032" s="34" t="str">
        <f>TRIM(SUBSTITUTE(A1032,TEXT(M1032,"h:mmAM/PM"),""))</f>
        <v>R:I:H 10-Nov</v>
      </c>
      <c r="H1032" s="34" t="b">
        <f>OR(LEFT(G1032,1)="Y",LEFT(G1032,1)="B",LEFT(G1032,1)="R")</f>
        <v>1</v>
      </c>
      <c r="I1032" s="34" t="str">
        <f>IF(H1032,LEFT(G1032,FIND(" ",G1032)-1),MID(G1032,FIND(" ",G1032)+1,9))</f>
        <v>R:I:H</v>
      </c>
      <c r="J1032" s="34" t="str">
        <f>TRIM(SUBSTITUTE(G1032,I1032,""))</f>
        <v>10-Nov</v>
      </c>
      <c r="K1032" s="34">
        <f>LEFT(J1032,2-ISERROR(1*MID(J1032,2,1)))*1</f>
        <v>10</v>
      </c>
      <c r="L1032" s="34" t="str">
        <f>IF(LEN(I1032)=3,I1032,LEFT(I1032,1)&amp;MID(I1032,3,1)&amp;RIGHT(I1032,1))</f>
        <v>RIH</v>
      </c>
      <c r="M1032" s="42">
        <f>TIMEVALUE(SUBSTITUTE(SUBSTITUTE(F1032,"P"," P"),"A"," A"))</f>
        <v>0.37361111111111112</v>
      </c>
      <c r="N1032" s="34">
        <f t="shared" si="56"/>
        <v>5</v>
      </c>
      <c r="O1032" s="34" t="str">
        <f t="shared" si="57"/>
        <v>RIH5</v>
      </c>
      <c r="P1032" s="44">
        <f>INDEX(Workings!$R$14:$R$853,MATCH(O1032,Workings!$U$14:$U$853,0))</f>
        <v>0.37013888888888885</v>
      </c>
      <c r="Q1032" s="34">
        <f t="shared" si="58"/>
        <v>5</v>
      </c>
      <c r="S1032"/>
    </row>
    <row r="1033" spans="1:19" ht="15" x14ac:dyDescent="0.25">
      <c r="A1033" s="34" t="s">
        <v>1083</v>
      </c>
      <c r="B1033" s="34" t="e">
        <f>SEARCH("PM",A1033)</f>
        <v>#VALUE!</v>
      </c>
      <c r="C1033" s="34">
        <f>SEARCH("AM",A1033)</f>
        <v>5</v>
      </c>
      <c r="D1033" s="34">
        <f>IFERROR(B1033,C1033)</f>
        <v>5</v>
      </c>
      <c r="E1033" s="34" t="str">
        <f>IFERROR(MID(A1033,D1033-5,1)," ")</f>
        <v xml:space="preserve"> </v>
      </c>
      <c r="F1033" s="34" t="str">
        <f>MID(A1033,IF(E1033="1",D1033-5,D1033-4),IF(E1033="1",7,6))</f>
        <v>9:30AM</v>
      </c>
      <c r="G1033" s="34" t="str">
        <f>TRIM(SUBSTITUTE(A1033,TEXT(M1033,"h:mmAM/PM"),""))</f>
        <v>10-Nov R:I:H</v>
      </c>
      <c r="H1033" s="34" t="b">
        <f>OR(LEFT(G1033,1)="Y",LEFT(G1033,1)="B",LEFT(G1033,1)="R")</f>
        <v>0</v>
      </c>
      <c r="I1033" s="34" t="str">
        <f>IF(H1033,LEFT(G1033,FIND(" ",G1033)-1),MID(G1033,FIND(" ",G1033)+1,9))</f>
        <v>R:I:H</v>
      </c>
      <c r="J1033" s="34" t="str">
        <f>TRIM(SUBSTITUTE(G1033,I1033,""))</f>
        <v>10-Nov</v>
      </c>
      <c r="K1033" s="34">
        <f>LEFT(J1033,2-ISERROR(1*MID(J1033,2,1)))*1</f>
        <v>10</v>
      </c>
      <c r="L1033" s="34" t="str">
        <f>IF(LEN(I1033)=3,I1033,LEFT(I1033,1)&amp;MID(I1033,3,1)&amp;RIGHT(I1033,1))</f>
        <v>RIH</v>
      </c>
      <c r="M1033" s="42">
        <f>TIMEVALUE(SUBSTITUTE(SUBSTITUTE(F1033,"P"," P"),"A"," A"))</f>
        <v>0.39583333333333331</v>
      </c>
      <c r="N1033" s="34">
        <f t="shared" ref="N1033:N1096" si="59">1+(L1033=L1032)*(K1033=K1032)*N1032</f>
        <v>6</v>
      </c>
      <c r="O1033" s="34" t="str">
        <f t="shared" ref="O1033:O1096" si="60">L1033&amp;N1033</f>
        <v>RIH6</v>
      </c>
      <c r="P1033" s="44">
        <f>INDEX(Workings!$R$14:$R$853,MATCH(O1033,Workings!$U$14:$U$853,0))</f>
        <v>0.38402777777777775</v>
      </c>
      <c r="Q1033" s="34">
        <f t="shared" ref="Q1033:Q1096" si="61">ROUND((M1033-P1033)*60*24,5)</f>
        <v>17</v>
      </c>
      <c r="S1033"/>
    </row>
    <row r="1034" spans="1:19" ht="15" x14ac:dyDescent="0.25">
      <c r="A1034" s="34" t="s">
        <v>1732</v>
      </c>
      <c r="B1034" s="34" t="e">
        <f>SEARCH("PM",A1034)</f>
        <v>#VALUE!</v>
      </c>
      <c r="C1034" s="34">
        <f>SEARCH("AM",A1034)</f>
        <v>5</v>
      </c>
      <c r="D1034" s="34">
        <f>IFERROR(B1034,C1034)</f>
        <v>5</v>
      </c>
      <c r="E1034" s="34" t="str">
        <f>IFERROR(MID(A1034,D1034-5,1)," ")</f>
        <v xml:space="preserve"> </v>
      </c>
      <c r="F1034" s="34" t="str">
        <f>MID(A1034,IF(E1034="1",D1034-5,D1034-4),IF(E1034="1",7,6))</f>
        <v>9:40AM</v>
      </c>
      <c r="G1034" s="34" t="str">
        <f>TRIM(SUBSTITUTE(A1034,TEXT(M1034,"h:mmAM/PM"),""))</f>
        <v>10-Nov R:I:H</v>
      </c>
      <c r="H1034" s="34" t="b">
        <f>OR(LEFT(G1034,1)="Y",LEFT(G1034,1)="B",LEFT(G1034,1)="R")</f>
        <v>0</v>
      </c>
      <c r="I1034" s="34" t="str">
        <f>IF(H1034,LEFT(G1034,FIND(" ",G1034)-1),MID(G1034,FIND(" ",G1034)+1,9))</f>
        <v>R:I:H</v>
      </c>
      <c r="J1034" s="34" t="str">
        <f>TRIM(SUBSTITUTE(G1034,I1034,""))</f>
        <v>10-Nov</v>
      </c>
      <c r="K1034" s="34">
        <f>LEFT(J1034,2-ISERROR(1*MID(J1034,2,1)))*1</f>
        <v>10</v>
      </c>
      <c r="L1034" s="34" t="str">
        <f>IF(LEN(I1034)=3,I1034,LEFT(I1034,1)&amp;MID(I1034,3,1)&amp;RIGHT(I1034,1))</f>
        <v>RIH</v>
      </c>
      <c r="M1034" s="42">
        <f>TIMEVALUE(SUBSTITUTE(SUBSTITUTE(F1034,"P"," P"),"A"," A"))</f>
        <v>0.40277777777777773</v>
      </c>
      <c r="N1034" s="34">
        <f t="shared" si="59"/>
        <v>7</v>
      </c>
      <c r="O1034" s="34" t="str">
        <f t="shared" si="60"/>
        <v>RIH7</v>
      </c>
      <c r="P1034" s="44">
        <f>INDEX(Workings!$R$14:$R$853,MATCH(O1034,Workings!$U$14:$U$853,0))</f>
        <v>0.39791666666666664</v>
      </c>
      <c r="Q1034" s="34">
        <f t="shared" si="61"/>
        <v>7</v>
      </c>
      <c r="S1034"/>
    </row>
    <row r="1035" spans="1:19" ht="15" x14ac:dyDescent="0.25">
      <c r="A1035" s="34" t="s">
        <v>414</v>
      </c>
      <c r="B1035" s="34" t="e">
        <f>SEARCH("PM",A1035)</f>
        <v>#VALUE!</v>
      </c>
      <c r="C1035" s="34">
        <f>SEARCH("AM",A1035)</f>
        <v>6</v>
      </c>
      <c r="D1035" s="34">
        <f>IFERROR(B1035,C1035)</f>
        <v>6</v>
      </c>
      <c r="E1035" s="34" t="str">
        <f>IFERROR(MID(A1035,D1035-5,1)," ")</f>
        <v>1</v>
      </c>
      <c r="F1035" s="34" t="str">
        <f>MID(A1035,IF(E1035="1",D1035-5,D1035-4),IF(E1035="1",7,6))</f>
        <v>10:13AM</v>
      </c>
      <c r="G1035" s="34" t="str">
        <f>TRIM(SUBSTITUTE(A1035,TEXT(M1035,"h:mmAM/PM"),""))</f>
        <v>RIH 10/Nov</v>
      </c>
      <c r="H1035" s="34" t="b">
        <f>OR(LEFT(G1035,1)="Y",LEFT(G1035,1)="B",LEFT(G1035,1)="R")</f>
        <v>1</v>
      </c>
      <c r="I1035" s="34" t="str">
        <f>IF(H1035,LEFT(G1035,FIND(" ",G1035)-1),MID(G1035,FIND(" ",G1035)+1,9))</f>
        <v>RIH</v>
      </c>
      <c r="J1035" s="34" t="str">
        <f>TRIM(SUBSTITUTE(G1035,I1035,""))</f>
        <v>10/Nov</v>
      </c>
      <c r="K1035" s="34">
        <f>LEFT(J1035,2-ISERROR(1*MID(J1035,2,1)))*1</f>
        <v>10</v>
      </c>
      <c r="L1035" s="34" t="str">
        <f>IF(LEN(I1035)=3,I1035,LEFT(I1035,1)&amp;MID(I1035,3,1)&amp;RIGHT(I1035,1))</f>
        <v>RIH</v>
      </c>
      <c r="M1035" s="42">
        <f>TIMEVALUE(SUBSTITUTE(SUBSTITUTE(F1035,"P"," P"),"A"," A"))</f>
        <v>0.42569444444444443</v>
      </c>
      <c r="N1035" s="34">
        <f t="shared" si="59"/>
        <v>8</v>
      </c>
      <c r="O1035" s="34" t="str">
        <f t="shared" si="60"/>
        <v>RIH8</v>
      </c>
      <c r="P1035" s="44">
        <f>INDEX(Workings!$R$14:$R$853,MATCH(O1035,Workings!$U$14:$U$853,0))</f>
        <v>0.41874999999999996</v>
      </c>
      <c r="Q1035" s="34">
        <f t="shared" si="61"/>
        <v>10</v>
      </c>
      <c r="S1035"/>
    </row>
    <row r="1036" spans="1:19" ht="15" x14ac:dyDescent="0.25">
      <c r="A1036" s="34" t="s">
        <v>4059</v>
      </c>
      <c r="B1036" s="34" t="e">
        <f>SEARCH("PM",A1036)</f>
        <v>#VALUE!</v>
      </c>
      <c r="C1036" s="34">
        <f>SEARCH("AM",A1036)</f>
        <v>17</v>
      </c>
      <c r="D1036" s="34">
        <f>IFERROR(B1036,C1036)</f>
        <v>17</v>
      </c>
      <c r="E1036" s="34" t="str">
        <f>IFERROR(MID(A1036,D1036-5,1)," ")</f>
        <v>1</v>
      </c>
      <c r="F1036" s="34" t="str">
        <f>MID(A1036,IF(E1036="1",D1036-5,D1036-4),IF(E1036="1",7,6))</f>
        <v>10:49AM</v>
      </c>
      <c r="G1036" s="34" t="str">
        <f>TRIM(SUBSTITUTE(A1036,TEXT(M1036,"h:mmAM/PM"),""))</f>
        <v>10/Nov RIH</v>
      </c>
      <c r="H1036" s="34" t="b">
        <f>OR(LEFT(G1036,1)="Y",LEFT(G1036,1)="B",LEFT(G1036,1)="R")</f>
        <v>0</v>
      </c>
      <c r="I1036" s="34" t="str">
        <f>IF(H1036,LEFT(G1036,FIND(" ",G1036)-1),MID(G1036,FIND(" ",G1036)+1,9))</f>
        <v>RIH</v>
      </c>
      <c r="J1036" s="34" t="str">
        <f>TRIM(SUBSTITUTE(G1036,I1036,""))</f>
        <v>10/Nov</v>
      </c>
      <c r="K1036" s="34">
        <f>LEFT(J1036,2-ISERROR(1*MID(J1036,2,1)))*1</f>
        <v>10</v>
      </c>
      <c r="L1036" s="34" t="str">
        <f>IF(LEN(I1036)=3,I1036,LEFT(I1036,1)&amp;MID(I1036,3,1)&amp;RIGHT(I1036,1))</f>
        <v>RIH</v>
      </c>
      <c r="M1036" s="42">
        <f>TIMEVALUE(SUBSTITUTE(SUBSTITUTE(F1036,"P"," P"),"A"," A"))</f>
        <v>0.45069444444444445</v>
      </c>
      <c r="N1036" s="34">
        <f t="shared" si="59"/>
        <v>9</v>
      </c>
      <c r="O1036" s="34" t="str">
        <f t="shared" si="60"/>
        <v>RIH9</v>
      </c>
      <c r="P1036" s="44">
        <f>INDEX(Workings!$R$14:$R$853,MATCH(O1036,Workings!$U$14:$U$853,0))</f>
        <v>0.43958333333333327</v>
      </c>
      <c r="Q1036" s="34">
        <f t="shared" si="61"/>
        <v>16</v>
      </c>
      <c r="S1036"/>
    </row>
    <row r="1037" spans="1:19" ht="15" x14ac:dyDescent="0.25">
      <c r="A1037" s="34" t="s">
        <v>1242</v>
      </c>
      <c r="B1037" s="34" t="e">
        <f>SEARCH("PM",A1037)</f>
        <v>#VALUE!</v>
      </c>
      <c r="C1037" s="34">
        <f>SEARCH("AM",A1037)</f>
        <v>12</v>
      </c>
      <c r="D1037" s="34">
        <f>IFERROR(B1037,C1037)</f>
        <v>12</v>
      </c>
      <c r="E1037" s="34" t="str">
        <f>IFERROR(MID(A1037,D1037-5,1)," ")</f>
        <v>1</v>
      </c>
      <c r="F1037" s="34" t="str">
        <f>MID(A1037,IF(E1037="1",D1037-5,D1037-4),IF(E1037="1",7,6))</f>
        <v>11:11AM</v>
      </c>
      <c r="G1037" s="34" t="str">
        <f>TRIM(SUBSTITUTE(A1037,TEXT(M1037,"h:mmAM/PM"),""))</f>
        <v>R-I-H 10-Nov</v>
      </c>
      <c r="H1037" s="34" t="b">
        <f>OR(LEFT(G1037,1)="Y",LEFT(G1037,1)="B",LEFT(G1037,1)="R")</f>
        <v>1</v>
      </c>
      <c r="I1037" s="34" t="str">
        <f>IF(H1037,LEFT(G1037,FIND(" ",G1037)-1),MID(G1037,FIND(" ",G1037)+1,9))</f>
        <v>R-I-H</v>
      </c>
      <c r="J1037" s="34" t="str">
        <f>TRIM(SUBSTITUTE(G1037,I1037,""))</f>
        <v>10-Nov</v>
      </c>
      <c r="K1037" s="34">
        <f>LEFT(J1037,2-ISERROR(1*MID(J1037,2,1)))*1</f>
        <v>10</v>
      </c>
      <c r="L1037" s="34" t="str">
        <f>IF(LEN(I1037)=3,I1037,LEFT(I1037,1)&amp;MID(I1037,3,1)&amp;RIGHT(I1037,1))</f>
        <v>RIH</v>
      </c>
      <c r="M1037" s="42">
        <f>TIMEVALUE(SUBSTITUTE(SUBSTITUTE(F1037,"P"," P"),"A"," A"))</f>
        <v>0.46597222222222223</v>
      </c>
      <c r="N1037" s="34">
        <f t="shared" si="59"/>
        <v>10</v>
      </c>
      <c r="O1037" s="34" t="str">
        <f t="shared" si="60"/>
        <v>RIH10</v>
      </c>
      <c r="P1037" s="44">
        <f>INDEX(Workings!$R$14:$R$853,MATCH(O1037,Workings!$U$14:$U$853,0))</f>
        <v>0.46041666666666659</v>
      </c>
      <c r="Q1037" s="34">
        <f t="shared" si="61"/>
        <v>8</v>
      </c>
      <c r="S1037"/>
    </row>
    <row r="1038" spans="1:19" ht="15" x14ac:dyDescent="0.25">
      <c r="A1038" s="34" t="s">
        <v>125</v>
      </c>
      <c r="B1038" s="34" t="e">
        <f>SEARCH("PM",A1038)</f>
        <v>#VALUE!</v>
      </c>
      <c r="C1038" s="34">
        <f>SEARCH("AM",A1038)</f>
        <v>13</v>
      </c>
      <c r="D1038" s="34">
        <f>IFERROR(B1038,C1038)</f>
        <v>13</v>
      </c>
      <c r="E1038" s="34" t="str">
        <f>IFERROR(MID(A1038,D1038-5,1)," ")</f>
        <v>1</v>
      </c>
      <c r="F1038" s="34" t="str">
        <f>MID(A1038,IF(E1038="1",D1038-5,D1038-4),IF(E1038="1",7,6))</f>
        <v>11:37AM</v>
      </c>
      <c r="G1038" s="34" t="str">
        <f>TRIM(SUBSTITUTE(A1038,TEXT(M1038,"h:mmAM/PM"),""))</f>
        <v>10-Nov R/I/H</v>
      </c>
      <c r="H1038" s="34" t="b">
        <f>OR(LEFT(G1038,1)="Y",LEFT(G1038,1)="B",LEFT(G1038,1)="R")</f>
        <v>0</v>
      </c>
      <c r="I1038" s="34" t="str">
        <f>IF(H1038,LEFT(G1038,FIND(" ",G1038)-1),MID(G1038,FIND(" ",G1038)+1,9))</f>
        <v>R/I/H</v>
      </c>
      <c r="J1038" s="34" t="str">
        <f>TRIM(SUBSTITUTE(G1038,I1038,""))</f>
        <v>10-Nov</v>
      </c>
      <c r="K1038" s="34">
        <f>LEFT(J1038,2-ISERROR(1*MID(J1038,2,1)))*1</f>
        <v>10</v>
      </c>
      <c r="L1038" s="34" t="str">
        <f>IF(LEN(I1038)=3,I1038,LEFT(I1038,1)&amp;MID(I1038,3,1)&amp;RIGHT(I1038,1))</f>
        <v>RIH</v>
      </c>
      <c r="M1038" s="42">
        <f>TIMEVALUE(SUBSTITUTE(SUBSTITUTE(F1038,"P"," P"),"A"," A"))</f>
        <v>0.48402777777777778</v>
      </c>
      <c r="N1038" s="34">
        <f t="shared" si="59"/>
        <v>11</v>
      </c>
      <c r="O1038" s="34" t="str">
        <f t="shared" si="60"/>
        <v>RIH11</v>
      </c>
      <c r="P1038" s="44">
        <f>INDEX(Workings!$R$14:$R$853,MATCH(O1038,Workings!$U$14:$U$853,0))</f>
        <v>0.4812499999999999</v>
      </c>
      <c r="Q1038" s="34">
        <f t="shared" si="61"/>
        <v>4</v>
      </c>
      <c r="S1038"/>
    </row>
    <row r="1039" spans="1:19" ht="15" x14ac:dyDescent="0.25">
      <c r="A1039" s="34" t="s">
        <v>3115</v>
      </c>
      <c r="B1039" s="34">
        <f>SEARCH("PM",A1039)</f>
        <v>17</v>
      </c>
      <c r="C1039" s="34" t="e">
        <f>SEARCH("AM",A1039)</f>
        <v>#VALUE!</v>
      </c>
      <c r="D1039" s="34">
        <f>IFERROR(B1039,C1039)</f>
        <v>17</v>
      </c>
      <c r="E1039" s="34" t="str">
        <f>IFERROR(MID(A1039,D1039-5,1)," ")</f>
        <v>1</v>
      </c>
      <c r="F1039" s="34" t="str">
        <f>MID(A1039,IF(E1039="1",D1039-5,D1039-4),IF(E1039="1",7,6))</f>
        <v>12:06PM</v>
      </c>
      <c r="G1039" s="34" t="str">
        <f>TRIM(SUBSTITUTE(A1039,TEXT(M1039,"h:mmAM/PM"),""))</f>
        <v>10/Nov RIH</v>
      </c>
      <c r="H1039" s="34" t="b">
        <f>OR(LEFT(G1039,1)="Y",LEFT(G1039,1)="B",LEFT(G1039,1)="R")</f>
        <v>0</v>
      </c>
      <c r="I1039" s="34" t="str">
        <f>IF(H1039,LEFT(G1039,FIND(" ",G1039)-1),MID(G1039,FIND(" ",G1039)+1,9))</f>
        <v>RIH</v>
      </c>
      <c r="J1039" s="34" t="str">
        <f>TRIM(SUBSTITUTE(G1039,I1039,""))</f>
        <v>10/Nov</v>
      </c>
      <c r="K1039" s="34">
        <f>LEFT(J1039,2-ISERROR(1*MID(J1039,2,1)))*1</f>
        <v>10</v>
      </c>
      <c r="L1039" s="34" t="str">
        <f>IF(LEN(I1039)=3,I1039,LEFT(I1039,1)&amp;MID(I1039,3,1)&amp;RIGHT(I1039,1))</f>
        <v>RIH</v>
      </c>
      <c r="M1039" s="42">
        <f>TIMEVALUE(SUBSTITUTE(SUBSTITUTE(F1039,"P"," P"),"A"," A"))</f>
        <v>0.50416666666666665</v>
      </c>
      <c r="N1039" s="34">
        <f t="shared" si="59"/>
        <v>12</v>
      </c>
      <c r="O1039" s="34" t="str">
        <f t="shared" si="60"/>
        <v>RIH12</v>
      </c>
      <c r="P1039" s="44">
        <f>INDEX(Workings!$R$14:$R$853,MATCH(O1039,Workings!$U$14:$U$853,0))</f>
        <v>0.50208333333333321</v>
      </c>
      <c r="Q1039" s="34">
        <f t="shared" si="61"/>
        <v>3</v>
      </c>
      <c r="S1039"/>
    </row>
    <row r="1040" spans="1:19" ht="15" x14ac:dyDescent="0.25">
      <c r="A1040" s="34" t="s">
        <v>3619</v>
      </c>
      <c r="B1040" s="34">
        <f>SEARCH("PM",A1040)</f>
        <v>6</v>
      </c>
      <c r="C1040" s="34" t="e">
        <f>SEARCH("AM",A1040)</f>
        <v>#VALUE!</v>
      </c>
      <c r="D1040" s="34">
        <f>IFERROR(B1040,C1040)</f>
        <v>6</v>
      </c>
      <c r="E1040" s="34" t="str">
        <f>IFERROR(MID(A1040,D1040-5,1)," ")</f>
        <v>1</v>
      </c>
      <c r="F1040" s="34" t="str">
        <f>MID(A1040,IF(E1040="1",D1040-5,D1040-4),IF(E1040="1",7,6))</f>
        <v>12:42PM</v>
      </c>
      <c r="G1040" s="34" t="str">
        <f>TRIM(SUBSTITUTE(A1040,TEXT(M1040,"h:mmAM/PM"),""))</f>
        <v>10-Nov R-I-H</v>
      </c>
      <c r="H1040" s="34" t="b">
        <f>OR(LEFT(G1040,1)="Y",LEFT(G1040,1)="B",LEFT(G1040,1)="R")</f>
        <v>0</v>
      </c>
      <c r="I1040" s="34" t="str">
        <f>IF(H1040,LEFT(G1040,FIND(" ",G1040)-1),MID(G1040,FIND(" ",G1040)+1,9))</f>
        <v>R-I-H</v>
      </c>
      <c r="J1040" s="34" t="str">
        <f>TRIM(SUBSTITUTE(G1040,I1040,""))</f>
        <v>10-Nov</v>
      </c>
      <c r="K1040" s="34">
        <f>LEFT(J1040,2-ISERROR(1*MID(J1040,2,1)))*1</f>
        <v>10</v>
      </c>
      <c r="L1040" s="34" t="str">
        <f>IF(LEN(I1040)=3,I1040,LEFT(I1040,1)&amp;MID(I1040,3,1)&amp;RIGHT(I1040,1))</f>
        <v>RIH</v>
      </c>
      <c r="M1040" s="42">
        <f>TIMEVALUE(SUBSTITUTE(SUBSTITUTE(F1040,"P"," P"),"A"," A"))</f>
        <v>0.52916666666666667</v>
      </c>
      <c r="N1040" s="34">
        <f t="shared" si="59"/>
        <v>13</v>
      </c>
      <c r="O1040" s="34" t="str">
        <f t="shared" si="60"/>
        <v>RIH13</v>
      </c>
      <c r="P1040" s="44">
        <f>INDEX(Workings!$R$14:$R$853,MATCH(O1040,Workings!$U$14:$U$853,0))</f>
        <v>0.52291666666666659</v>
      </c>
      <c r="Q1040" s="34">
        <f t="shared" si="61"/>
        <v>9</v>
      </c>
      <c r="S1040"/>
    </row>
    <row r="1041" spans="1:19" ht="15" x14ac:dyDescent="0.25">
      <c r="A1041" s="34" t="s">
        <v>740</v>
      </c>
      <c r="B1041" s="34">
        <f>SEARCH("PM",A1041)</f>
        <v>5</v>
      </c>
      <c r="C1041" s="34" t="e">
        <f>SEARCH("AM",A1041)</f>
        <v>#VALUE!</v>
      </c>
      <c r="D1041" s="34">
        <f>IFERROR(B1041,C1041)</f>
        <v>5</v>
      </c>
      <c r="E1041" s="34" t="str">
        <f>IFERROR(MID(A1041,D1041-5,1)," ")</f>
        <v xml:space="preserve"> </v>
      </c>
      <c r="F1041" s="34" t="str">
        <f>MID(A1041,IF(E1041="1",D1041-5,D1041-4),IF(E1041="1",7,6))</f>
        <v>1:10PM</v>
      </c>
      <c r="G1041" s="34" t="str">
        <f>TRIM(SUBSTITUTE(A1041,TEXT(M1041,"h:mmAM/PM"),""))</f>
        <v>10/Nov R/I/H</v>
      </c>
      <c r="H1041" s="34" t="b">
        <f>OR(LEFT(G1041,1)="Y",LEFT(G1041,1)="B",LEFT(G1041,1)="R")</f>
        <v>0</v>
      </c>
      <c r="I1041" s="34" t="str">
        <f>IF(H1041,LEFT(G1041,FIND(" ",G1041)-1),MID(G1041,FIND(" ",G1041)+1,9))</f>
        <v>R/I/H</v>
      </c>
      <c r="J1041" s="34" t="str">
        <f>TRIM(SUBSTITUTE(G1041,I1041,""))</f>
        <v>10/Nov</v>
      </c>
      <c r="K1041" s="34">
        <f>LEFT(J1041,2-ISERROR(1*MID(J1041,2,1)))*1</f>
        <v>10</v>
      </c>
      <c r="L1041" s="34" t="str">
        <f>IF(LEN(I1041)=3,I1041,LEFT(I1041,1)&amp;MID(I1041,3,1)&amp;RIGHT(I1041,1))</f>
        <v>RIH</v>
      </c>
      <c r="M1041" s="42">
        <f>TIMEVALUE(SUBSTITUTE(SUBSTITUTE(F1041,"P"," P"),"A"," A"))</f>
        <v>0.54861111111111105</v>
      </c>
      <c r="N1041" s="34">
        <f t="shared" si="59"/>
        <v>14</v>
      </c>
      <c r="O1041" s="34" t="str">
        <f t="shared" si="60"/>
        <v>RIH14</v>
      </c>
      <c r="P1041" s="44">
        <f>INDEX(Workings!$R$14:$R$853,MATCH(O1041,Workings!$U$14:$U$853,0))</f>
        <v>0.54374999999999996</v>
      </c>
      <c r="Q1041" s="34">
        <f t="shared" si="61"/>
        <v>7</v>
      </c>
      <c r="S1041"/>
    </row>
    <row r="1042" spans="1:19" ht="15" x14ac:dyDescent="0.25">
      <c r="A1042" s="34" t="s">
        <v>508</v>
      </c>
      <c r="B1042" s="34">
        <f>SEARCH("PM",A1042)</f>
        <v>5</v>
      </c>
      <c r="C1042" s="34" t="e">
        <f>SEARCH("AM",A1042)</f>
        <v>#VALUE!</v>
      </c>
      <c r="D1042" s="34">
        <f>IFERROR(B1042,C1042)</f>
        <v>5</v>
      </c>
      <c r="E1042" s="34" t="str">
        <f>IFERROR(MID(A1042,D1042-5,1)," ")</f>
        <v xml:space="preserve"> </v>
      </c>
      <c r="F1042" s="34" t="str">
        <f>MID(A1042,IF(E1042="1",D1042-5,D1042-4),IF(E1042="1",7,6))</f>
        <v>1:40PM</v>
      </c>
      <c r="G1042" s="34" t="str">
        <f>TRIM(SUBSTITUTE(A1042,TEXT(M1042,"h:mmAM/PM"),""))</f>
        <v>R-I-H 10/Nov</v>
      </c>
      <c r="H1042" s="34" t="b">
        <f>OR(LEFT(G1042,1)="Y",LEFT(G1042,1)="B",LEFT(G1042,1)="R")</f>
        <v>1</v>
      </c>
      <c r="I1042" s="34" t="str">
        <f>IF(H1042,LEFT(G1042,FIND(" ",G1042)-1),MID(G1042,FIND(" ",G1042)+1,9))</f>
        <v>R-I-H</v>
      </c>
      <c r="J1042" s="34" t="str">
        <f>TRIM(SUBSTITUTE(G1042,I1042,""))</f>
        <v>10/Nov</v>
      </c>
      <c r="K1042" s="34">
        <f>LEFT(J1042,2-ISERROR(1*MID(J1042,2,1)))*1</f>
        <v>10</v>
      </c>
      <c r="L1042" s="34" t="str">
        <f>IF(LEN(I1042)=3,I1042,LEFT(I1042,1)&amp;MID(I1042,3,1)&amp;RIGHT(I1042,1))</f>
        <v>RIH</v>
      </c>
      <c r="M1042" s="42">
        <f>TIMEVALUE(SUBSTITUTE(SUBSTITUTE(F1042,"P"," P"),"A"," A"))</f>
        <v>0.56944444444444442</v>
      </c>
      <c r="N1042" s="34">
        <f t="shared" si="59"/>
        <v>15</v>
      </c>
      <c r="O1042" s="34" t="str">
        <f t="shared" si="60"/>
        <v>RIH15</v>
      </c>
      <c r="P1042" s="44">
        <f>INDEX(Workings!$R$14:$R$853,MATCH(O1042,Workings!$U$14:$U$853,0))</f>
        <v>0.56458333333333333</v>
      </c>
      <c r="Q1042" s="34">
        <f t="shared" si="61"/>
        <v>7</v>
      </c>
      <c r="S1042"/>
    </row>
    <row r="1043" spans="1:19" ht="15" x14ac:dyDescent="0.25">
      <c r="A1043" s="34" t="s">
        <v>3504</v>
      </c>
      <c r="B1043" s="34">
        <f>SEARCH("PM",A1043)</f>
        <v>18</v>
      </c>
      <c r="C1043" s="34" t="e">
        <f>SEARCH("AM",A1043)</f>
        <v>#VALUE!</v>
      </c>
      <c r="D1043" s="34">
        <f>IFERROR(B1043,C1043)</f>
        <v>18</v>
      </c>
      <c r="E1043" s="34" t="str">
        <f>IFERROR(MID(A1043,D1043-5,1)," ")</f>
        <v xml:space="preserve"> </v>
      </c>
      <c r="F1043" s="34" t="str">
        <f>MID(A1043,IF(E1043="1",D1043-5,D1043-4),IF(E1043="1",7,6))</f>
        <v>2:11PM</v>
      </c>
      <c r="G1043" s="34" t="str">
        <f>TRIM(SUBSTITUTE(A1043,TEXT(M1043,"h:mmAM/PM"),""))</f>
        <v>R-I-H 10-Nov</v>
      </c>
      <c r="H1043" s="34" t="b">
        <f>OR(LEFT(G1043,1)="Y",LEFT(G1043,1)="B",LEFT(G1043,1)="R")</f>
        <v>1</v>
      </c>
      <c r="I1043" s="34" t="str">
        <f>IF(H1043,LEFT(G1043,FIND(" ",G1043)-1),MID(G1043,FIND(" ",G1043)+1,9))</f>
        <v>R-I-H</v>
      </c>
      <c r="J1043" s="34" t="str">
        <f>TRIM(SUBSTITUTE(G1043,I1043,""))</f>
        <v>10-Nov</v>
      </c>
      <c r="K1043" s="34">
        <f>LEFT(J1043,2-ISERROR(1*MID(J1043,2,1)))*1</f>
        <v>10</v>
      </c>
      <c r="L1043" s="34" t="str">
        <f>IF(LEN(I1043)=3,I1043,LEFT(I1043,1)&amp;MID(I1043,3,1)&amp;RIGHT(I1043,1))</f>
        <v>RIH</v>
      </c>
      <c r="M1043" s="42">
        <f>TIMEVALUE(SUBSTITUTE(SUBSTITUTE(F1043,"P"," P"),"A"," A"))</f>
        <v>0.59097222222222223</v>
      </c>
      <c r="N1043" s="34">
        <f t="shared" si="59"/>
        <v>16</v>
      </c>
      <c r="O1043" s="34" t="str">
        <f t="shared" si="60"/>
        <v>RIH16</v>
      </c>
      <c r="P1043" s="44">
        <f>INDEX(Workings!$R$14:$R$853,MATCH(O1043,Workings!$U$14:$U$853,0))</f>
        <v>0.5854166666666667</v>
      </c>
      <c r="Q1043" s="34">
        <f t="shared" si="61"/>
        <v>8</v>
      </c>
      <c r="S1043"/>
    </row>
    <row r="1044" spans="1:19" ht="15" x14ac:dyDescent="0.25">
      <c r="A1044" s="34" t="s">
        <v>2157</v>
      </c>
      <c r="B1044" s="34">
        <f>SEARCH("PM",A1044)</f>
        <v>18</v>
      </c>
      <c r="C1044" s="34" t="e">
        <f>SEARCH("AM",A1044)</f>
        <v>#VALUE!</v>
      </c>
      <c r="D1044" s="34">
        <f>IFERROR(B1044,C1044)</f>
        <v>18</v>
      </c>
      <c r="E1044" s="34" t="str">
        <f>IFERROR(MID(A1044,D1044-5,1)," ")</f>
        <v xml:space="preserve"> </v>
      </c>
      <c r="F1044" s="34" t="str">
        <f>MID(A1044,IF(E1044="1",D1044-5,D1044-4),IF(E1044="1",7,6))</f>
        <v>2:51PM</v>
      </c>
      <c r="G1044" s="34" t="str">
        <f>TRIM(SUBSTITUTE(A1044,TEXT(M1044,"h:mmAM/PM"),""))</f>
        <v>R:I:H 10/Nov</v>
      </c>
      <c r="H1044" s="34" t="b">
        <f>OR(LEFT(G1044,1)="Y",LEFT(G1044,1)="B",LEFT(G1044,1)="R")</f>
        <v>1</v>
      </c>
      <c r="I1044" s="34" t="str">
        <f>IF(H1044,LEFT(G1044,FIND(" ",G1044)-1),MID(G1044,FIND(" ",G1044)+1,9))</f>
        <v>R:I:H</v>
      </c>
      <c r="J1044" s="34" t="str">
        <f>TRIM(SUBSTITUTE(G1044,I1044,""))</f>
        <v>10/Nov</v>
      </c>
      <c r="K1044" s="34">
        <f>LEFT(J1044,2-ISERROR(1*MID(J1044,2,1)))*1</f>
        <v>10</v>
      </c>
      <c r="L1044" s="34" t="str">
        <f>IF(LEN(I1044)=3,I1044,LEFT(I1044,1)&amp;MID(I1044,3,1)&amp;RIGHT(I1044,1))</f>
        <v>RIH</v>
      </c>
      <c r="M1044" s="42">
        <f>TIMEVALUE(SUBSTITUTE(SUBSTITUTE(F1044,"P"," P"),"A"," A"))</f>
        <v>0.61875000000000002</v>
      </c>
      <c r="N1044" s="34">
        <f t="shared" si="59"/>
        <v>17</v>
      </c>
      <c r="O1044" s="34" t="str">
        <f t="shared" si="60"/>
        <v>RIH17</v>
      </c>
      <c r="P1044" s="44">
        <f>INDEX(Workings!$R$14:$R$853,MATCH(O1044,Workings!$U$14:$U$853,0))</f>
        <v>0.60625000000000007</v>
      </c>
      <c r="Q1044" s="34">
        <f t="shared" si="61"/>
        <v>18</v>
      </c>
      <c r="S1044"/>
    </row>
    <row r="1045" spans="1:19" ht="15" x14ac:dyDescent="0.25">
      <c r="A1045" s="34" t="s">
        <v>3778</v>
      </c>
      <c r="B1045" s="34">
        <f>SEARCH("PM",A1045)</f>
        <v>18</v>
      </c>
      <c r="C1045" s="34" t="e">
        <f>SEARCH("AM",A1045)</f>
        <v>#VALUE!</v>
      </c>
      <c r="D1045" s="34">
        <f>IFERROR(B1045,C1045)</f>
        <v>18</v>
      </c>
      <c r="E1045" s="34" t="str">
        <f>IFERROR(MID(A1045,D1045-5,1)," ")</f>
        <v xml:space="preserve"> </v>
      </c>
      <c r="F1045" s="34" t="str">
        <f>MID(A1045,IF(E1045="1",D1045-5,D1045-4),IF(E1045="1",7,6))</f>
        <v>3:04PM</v>
      </c>
      <c r="G1045" s="34" t="str">
        <f>TRIM(SUBSTITUTE(A1045,TEXT(M1045,"h:mmAM/PM"),""))</f>
        <v>R/I/H 10/Nov</v>
      </c>
      <c r="H1045" s="34" t="b">
        <f>OR(LEFT(G1045,1)="Y",LEFT(G1045,1)="B",LEFT(G1045,1)="R")</f>
        <v>1</v>
      </c>
      <c r="I1045" s="34" t="str">
        <f>IF(H1045,LEFT(G1045,FIND(" ",G1045)-1),MID(G1045,FIND(" ",G1045)+1,9))</f>
        <v>R/I/H</v>
      </c>
      <c r="J1045" s="34" t="str">
        <f>TRIM(SUBSTITUTE(G1045,I1045,""))</f>
        <v>10/Nov</v>
      </c>
      <c r="K1045" s="34">
        <f>LEFT(J1045,2-ISERROR(1*MID(J1045,2,1)))*1</f>
        <v>10</v>
      </c>
      <c r="L1045" s="34" t="str">
        <f>IF(LEN(I1045)=3,I1045,LEFT(I1045,1)&amp;MID(I1045,3,1)&amp;RIGHT(I1045,1))</f>
        <v>RIH</v>
      </c>
      <c r="M1045" s="42">
        <f>TIMEVALUE(SUBSTITUTE(SUBSTITUTE(F1045,"P"," P"),"A"," A"))</f>
        <v>0.62777777777777777</v>
      </c>
      <c r="N1045" s="34">
        <f t="shared" si="59"/>
        <v>18</v>
      </c>
      <c r="O1045" s="34" t="str">
        <f t="shared" si="60"/>
        <v>RIH18</v>
      </c>
      <c r="P1045" s="44">
        <f>INDEX(Workings!$R$14:$R$853,MATCH(O1045,Workings!$U$14:$U$853,0))</f>
        <v>0.62708333333333344</v>
      </c>
      <c r="Q1045" s="34">
        <f t="shared" si="61"/>
        <v>1</v>
      </c>
      <c r="S1045"/>
    </row>
    <row r="1046" spans="1:19" ht="15" x14ac:dyDescent="0.25">
      <c r="A1046" s="34" t="s">
        <v>3728</v>
      </c>
      <c r="B1046" s="34">
        <f>SEARCH("PM",A1046)</f>
        <v>11</v>
      </c>
      <c r="C1046" s="34" t="e">
        <f>SEARCH("AM",A1046)</f>
        <v>#VALUE!</v>
      </c>
      <c r="D1046" s="34">
        <f>IFERROR(B1046,C1046)</f>
        <v>11</v>
      </c>
      <c r="E1046" s="34" t="str">
        <f>IFERROR(MID(A1046,D1046-5,1)," ")</f>
        <v xml:space="preserve"> </v>
      </c>
      <c r="F1046" s="34" t="str">
        <f>MID(A1046,IF(E1046="1",D1046-5,D1046-4),IF(E1046="1",7,6))</f>
        <v>3:48PM</v>
      </c>
      <c r="G1046" s="34" t="str">
        <f>TRIM(SUBSTITUTE(A1046,TEXT(M1046,"h:mmAM/PM"),""))</f>
        <v>R/I/H 10-Nov</v>
      </c>
      <c r="H1046" s="34" t="b">
        <f>OR(LEFT(G1046,1)="Y",LEFT(G1046,1)="B",LEFT(G1046,1)="R")</f>
        <v>1</v>
      </c>
      <c r="I1046" s="34" t="str">
        <f>IF(H1046,LEFT(G1046,FIND(" ",G1046)-1),MID(G1046,FIND(" ",G1046)+1,9))</f>
        <v>R/I/H</v>
      </c>
      <c r="J1046" s="34" t="str">
        <f>TRIM(SUBSTITUTE(G1046,I1046,""))</f>
        <v>10-Nov</v>
      </c>
      <c r="K1046" s="34">
        <f>LEFT(J1046,2-ISERROR(1*MID(J1046,2,1)))*1</f>
        <v>10</v>
      </c>
      <c r="L1046" s="34" t="str">
        <f>IF(LEN(I1046)=3,I1046,LEFT(I1046,1)&amp;MID(I1046,3,1)&amp;RIGHT(I1046,1))</f>
        <v>RIH</v>
      </c>
      <c r="M1046" s="42">
        <f>TIMEVALUE(SUBSTITUTE(SUBSTITUTE(F1046,"P"," P"),"A"," A"))</f>
        <v>0.65833333333333333</v>
      </c>
      <c r="N1046" s="34">
        <f t="shared" si="59"/>
        <v>19</v>
      </c>
      <c r="O1046" s="34" t="str">
        <f t="shared" si="60"/>
        <v>RIH19</v>
      </c>
      <c r="P1046" s="44">
        <f>INDEX(Workings!$R$14:$R$853,MATCH(O1046,Workings!$U$14:$U$853,0))</f>
        <v>0.64791666666666681</v>
      </c>
      <c r="Q1046" s="34">
        <f t="shared" si="61"/>
        <v>15</v>
      </c>
      <c r="S1046"/>
    </row>
    <row r="1047" spans="1:19" ht="15" x14ac:dyDescent="0.25">
      <c r="A1047" s="34" t="s">
        <v>2218</v>
      </c>
      <c r="B1047" s="34">
        <f>SEARCH("PM",A1047)</f>
        <v>5</v>
      </c>
      <c r="C1047" s="34" t="e">
        <f>SEARCH("AM",A1047)</f>
        <v>#VALUE!</v>
      </c>
      <c r="D1047" s="34">
        <f>IFERROR(B1047,C1047)</f>
        <v>5</v>
      </c>
      <c r="E1047" s="34" t="str">
        <f>IFERROR(MID(A1047,D1047-5,1)," ")</f>
        <v xml:space="preserve"> </v>
      </c>
      <c r="F1047" s="34" t="str">
        <f>MID(A1047,IF(E1047="1",D1047-5,D1047-4),IF(E1047="1",7,6))</f>
        <v>4:11PM</v>
      </c>
      <c r="G1047" s="34" t="str">
        <f>TRIM(SUBSTITUTE(A1047,TEXT(M1047,"h:mmAM/PM"),""))</f>
        <v>10-Nov R:I:H</v>
      </c>
      <c r="H1047" s="34" t="b">
        <f>OR(LEFT(G1047,1)="Y",LEFT(G1047,1)="B",LEFT(G1047,1)="R")</f>
        <v>0</v>
      </c>
      <c r="I1047" s="34" t="str">
        <f>IF(H1047,LEFT(G1047,FIND(" ",G1047)-1),MID(G1047,FIND(" ",G1047)+1,9))</f>
        <v>R:I:H</v>
      </c>
      <c r="J1047" s="34" t="str">
        <f>TRIM(SUBSTITUTE(G1047,I1047,""))</f>
        <v>10-Nov</v>
      </c>
      <c r="K1047" s="34">
        <f>LEFT(J1047,2-ISERROR(1*MID(J1047,2,1)))*1</f>
        <v>10</v>
      </c>
      <c r="L1047" s="34" t="str">
        <f>IF(LEN(I1047)=3,I1047,LEFT(I1047,1)&amp;MID(I1047,3,1)&amp;RIGHT(I1047,1))</f>
        <v>RIH</v>
      </c>
      <c r="M1047" s="42">
        <f>TIMEVALUE(SUBSTITUTE(SUBSTITUTE(F1047,"P"," P"),"A"," A"))</f>
        <v>0.6743055555555556</v>
      </c>
      <c r="N1047" s="34">
        <f t="shared" si="59"/>
        <v>20</v>
      </c>
      <c r="O1047" s="34" t="str">
        <f t="shared" si="60"/>
        <v>RIH20</v>
      </c>
      <c r="P1047" s="44">
        <f>INDEX(Workings!$R$14:$R$853,MATCH(O1047,Workings!$U$14:$U$853,0))</f>
        <v>0.66875000000000018</v>
      </c>
      <c r="Q1047" s="34">
        <f t="shared" si="61"/>
        <v>8</v>
      </c>
      <c r="S1047"/>
    </row>
    <row r="1048" spans="1:19" ht="15" x14ac:dyDescent="0.25">
      <c r="A1048" s="34" t="s">
        <v>2155</v>
      </c>
      <c r="B1048" s="34">
        <f>SEARCH("PM",A1048)</f>
        <v>18</v>
      </c>
      <c r="C1048" s="34" t="e">
        <f>SEARCH("AM",A1048)</f>
        <v>#VALUE!</v>
      </c>
      <c r="D1048" s="34">
        <f>IFERROR(B1048,C1048)</f>
        <v>18</v>
      </c>
      <c r="E1048" s="34" t="str">
        <f>IFERROR(MID(A1048,D1048-5,1)," ")</f>
        <v xml:space="preserve"> </v>
      </c>
      <c r="F1048" s="34" t="str">
        <f>MID(A1048,IF(E1048="1",D1048-5,D1048-4),IF(E1048="1",7,6))</f>
        <v>4:39PM</v>
      </c>
      <c r="G1048" s="34" t="str">
        <f>TRIM(SUBSTITUTE(A1048,TEXT(M1048,"h:mmAM/PM"),""))</f>
        <v>10-Nov R-I-H</v>
      </c>
      <c r="H1048" s="34" t="b">
        <f>OR(LEFT(G1048,1)="Y",LEFT(G1048,1)="B",LEFT(G1048,1)="R")</f>
        <v>0</v>
      </c>
      <c r="I1048" s="34" t="str">
        <f>IF(H1048,LEFT(G1048,FIND(" ",G1048)-1),MID(G1048,FIND(" ",G1048)+1,9))</f>
        <v>R-I-H</v>
      </c>
      <c r="J1048" s="34" t="str">
        <f>TRIM(SUBSTITUTE(G1048,I1048,""))</f>
        <v>10-Nov</v>
      </c>
      <c r="K1048" s="34">
        <f>LEFT(J1048,2-ISERROR(1*MID(J1048,2,1)))*1</f>
        <v>10</v>
      </c>
      <c r="L1048" s="34" t="str">
        <f>IF(LEN(I1048)=3,I1048,LEFT(I1048,1)&amp;MID(I1048,3,1)&amp;RIGHT(I1048,1))</f>
        <v>RIH</v>
      </c>
      <c r="M1048" s="42">
        <f>TIMEVALUE(SUBSTITUTE(SUBSTITUTE(F1048,"P"," P"),"A"," A"))</f>
        <v>0.69374999999999998</v>
      </c>
      <c r="N1048" s="34">
        <f t="shared" si="59"/>
        <v>21</v>
      </c>
      <c r="O1048" s="34" t="str">
        <f t="shared" si="60"/>
        <v>RIH21</v>
      </c>
      <c r="P1048" s="44">
        <f>INDEX(Workings!$R$14:$R$853,MATCH(O1048,Workings!$U$14:$U$853,0))</f>
        <v>0.68958333333333355</v>
      </c>
      <c r="Q1048" s="34">
        <f t="shared" si="61"/>
        <v>6</v>
      </c>
      <c r="S1048"/>
    </row>
    <row r="1049" spans="1:19" ht="15" x14ac:dyDescent="0.25">
      <c r="A1049" s="34" t="s">
        <v>2310</v>
      </c>
      <c r="B1049" s="34">
        <f>SEARCH("PM",A1049)</f>
        <v>5</v>
      </c>
      <c r="C1049" s="34" t="e">
        <f>SEARCH("AM",A1049)</f>
        <v>#VALUE!</v>
      </c>
      <c r="D1049" s="34">
        <f>IFERROR(B1049,C1049)</f>
        <v>5</v>
      </c>
      <c r="E1049" s="34" t="str">
        <f>IFERROR(MID(A1049,D1049-5,1)," ")</f>
        <v xml:space="preserve"> </v>
      </c>
      <c r="F1049" s="34" t="str">
        <f>MID(A1049,IF(E1049="1",D1049-5,D1049-4),IF(E1049="1",7,6))</f>
        <v>5:10PM</v>
      </c>
      <c r="G1049" s="34" t="str">
        <f>TRIM(SUBSTITUTE(A1049,TEXT(M1049,"h:mmAM/PM"),""))</f>
        <v>RIH 10-Nov</v>
      </c>
      <c r="H1049" s="34" t="b">
        <f>OR(LEFT(G1049,1)="Y",LEFT(G1049,1)="B",LEFT(G1049,1)="R")</f>
        <v>1</v>
      </c>
      <c r="I1049" s="34" t="str">
        <f>IF(H1049,LEFT(G1049,FIND(" ",G1049)-1),MID(G1049,FIND(" ",G1049)+1,9))</f>
        <v>RIH</v>
      </c>
      <c r="J1049" s="34" t="str">
        <f>TRIM(SUBSTITUTE(G1049,I1049,""))</f>
        <v>10-Nov</v>
      </c>
      <c r="K1049" s="34">
        <f>LEFT(J1049,2-ISERROR(1*MID(J1049,2,1)))*1</f>
        <v>10</v>
      </c>
      <c r="L1049" s="34" t="str">
        <f>IF(LEN(I1049)=3,I1049,LEFT(I1049,1)&amp;MID(I1049,3,1)&amp;RIGHT(I1049,1))</f>
        <v>RIH</v>
      </c>
      <c r="M1049" s="42">
        <f>TIMEVALUE(SUBSTITUTE(SUBSTITUTE(F1049,"P"," P"),"A"," A"))</f>
        <v>0.71527777777777779</v>
      </c>
      <c r="N1049" s="34">
        <f t="shared" si="59"/>
        <v>22</v>
      </c>
      <c r="O1049" s="34" t="str">
        <f t="shared" si="60"/>
        <v>RIH22</v>
      </c>
      <c r="P1049" s="44">
        <f>INDEX(Workings!$R$14:$R$853,MATCH(O1049,Workings!$U$14:$U$853,0))</f>
        <v>0.71041666666666692</v>
      </c>
      <c r="Q1049" s="34">
        <f t="shared" si="61"/>
        <v>7</v>
      </c>
      <c r="S1049"/>
    </row>
    <row r="1050" spans="1:19" ht="15" x14ac:dyDescent="0.25">
      <c r="A1050" s="34" t="s">
        <v>2766</v>
      </c>
      <c r="B1050" s="34">
        <f>SEARCH("PM",A1050)</f>
        <v>18</v>
      </c>
      <c r="C1050" s="34" t="e">
        <f>SEARCH("AM",A1050)</f>
        <v>#VALUE!</v>
      </c>
      <c r="D1050" s="34">
        <f>IFERROR(B1050,C1050)</f>
        <v>18</v>
      </c>
      <c r="E1050" s="34" t="str">
        <f>IFERROR(MID(A1050,D1050-5,1)," ")</f>
        <v xml:space="preserve"> </v>
      </c>
      <c r="F1050" s="34" t="str">
        <f>MID(A1050,IF(E1050="1",D1050-5,D1050-4),IF(E1050="1",7,6))</f>
        <v>5:40PM</v>
      </c>
      <c r="G1050" s="34" t="str">
        <f>TRIM(SUBSTITUTE(A1050,TEXT(M1050,"h:mmAM/PM"),""))</f>
        <v>10/Nov R:I:H</v>
      </c>
      <c r="H1050" s="34" t="b">
        <f>OR(LEFT(G1050,1)="Y",LEFT(G1050,1)="B",LEFT(G1050,1)="R")</f>
        <v>0</v>
      </c>
      <c r="I1050" s="34" t="str">
        <f>IF(H1050,LEFT(G1050,FIND(" ",G1050)-1),MID(G1050,FIND(" ",G1050)+1,9))</f>
        <v>R:I:H</v>
      </c>
      <c r="J1050" s="34" t="str">
        <f>TRIM(SUBSTITUTE(G1050,I1050,""))</f>
        <v>10/Nov</v>
      </c>
      <c r="K1050" s="34">
        <f>LEFT(J1050,2-ISERROR(1*MID(J1050,2,1)))*1</f>
        <v>10</v>
      </c>
      <c r="L1050" s="34" t="str">
        <f>IF(LEN(I1050)=3,I1050,LEFT(I1050,1)&amp;MID(I1050,3,1)&amp;RIGHT(I1050,1))</f>
        <v>RIH</v>
      </c>
      <c r="M1050" s="42">
        <f>TIMEVALUE(SUBSTITUTE(SUBSTITUTE(F1050,"P"," P"),"A"," A"))</f>
        <v>0.73611111111111116</v>
      </c>
      <c r="N1050" s="34">
        <f t="shared" si="59"/>
        <v>23</v>
      </c>
      <c r="O1050" s="34" t="str">
        <f t="shared" si="60"/>
        <v>RIH23</v>
      </c>
      <c r="P1050" s="44">
        <f>INDEX(Workings!$R$14:$R$853,MATCH(O1050,Workings!$U$14:$U$853,0))</f>
        <v>0.73125000000000029</v>
      </c>
      <c r="Q1050" s="34">
        <f t="shared" si="61"/>
        <v>7</v>
      </c>
      <c r="S1050"/>
    </row>
    <row r="1051" spans="1:19" ht="15" x14ac:dyDescent="0.25">
      <c r="A1051" s="34" t="s">
        <v>249</v>
      </c>
      <c r="B1051" s="34">
        <f>SEARCH("PM",A1051)</f>
        <v>18</v>
      </c>
      <c r="C1051" s="34" t="e">
        <f>SEARCH("AM",A1051)</f>
        <v>#VALUE!</v>
      </c>
      <c r="D1051" s="34">
        <f>IFERROR(B1051,C1051)</f>
        <v>18</v>
      </c>
      <c r="E1051" s="34" t="str">
        <f>IFERROR(MID(A1051,D1051-5,1)," ")</f>
        <v xml:space="preserve"> </v>
      </c>
      <c r="F1051" s="34" t="str">
        <f>MID(A1051,IF(E1051="1",D1051-5,D1051-4),IF(E1051="1",7,6))</f>
        <v>6:17PM</v>
      </c>
      <c r="G1051" s="34" t="str">
        <f>TRIM(SUBSTITUTE(A1051,TEXT(M1051,"h:mmAM/PM"),""))</f>
        <v>R/I/H 10-Nov</v>
      </c>
      <c r="H1051" s="34" t="b">
        <f>OR(LEFT(G1051,1)="Y",LEFT(G1051,1)="B",LEFT(G1051,1)="R")</f>
        <v>1</v>
      </c>
      <c r="I1051" s="34" t="str">
        <f>IF(H1051,LEFT(G1051,FIND(" ",G1051)-1),MID(G1051,FIND(" ",G1051)+1,9))</f>
        <v>R/I/H</v>
      </c>
      <c r="J1051" s="34" t="str">
        <f>TRIM(SUBSTITUTE(G1051,I1051,""))</f>
        <v>10-Nov</v>
      </c>
      <c r="K1051" s="34">
        <f>LEFT(J1051,2-ISERROR(1*MID(J1051,2,1)))*1</f>
        <v>10</v>
      </c>
      <c r="L1051" s="34" t="str">
        <f>IF(LEN(I1051)=3,I1051,LEFT(I1051,1)&amp;MID(I1051,3,1)&amp;RIGHT(I1051,1))</f>
        <v>RIH</v>
      </c>
      <c r="M1051" s="42">
        <f>TIMEVALUE(SUBSTITUTE(SUBSTITUTE(F1051,"P"," P"),"A"," A"))</f>
        <v>0.76180555555555562</v>
      </c>
      <c r="N1051" s="34">
        <f t="shared" si="59"/>
        <v>24</v>
      </c>
      <c r="O1051" s="34" t="str">
        <f t="shared" si="60"/>
        <v>RIH24</v>
      </c>
      <c r="P1051" s="44">
        <f>INDEX(Workings!$R$14:$R$853,MATCH(O1051,Workings!$U$14:$U$853,0))</f>
        <v>0.75902777777777808</v>
      </c>
      <c r="Q1051" s="34">
        <f t="shared" si="61"/>
        <v>4</v>
      </c>
      <c r="S1051"/>
    </row>
    <row r="1052" spans="1:19" ht="15" x14ac:dyDescent="0.25">
      <c r="A1052" s="34" t="s">
        <v>598</v>
      </c>
      <c r="B1052" s="34">
        <f>SEARCH("PM",A1052)</f>
        <v>18</v>
      </c>
      <c r="C1052" s="34" t="e">
        <f>SEARCH("AM",A1052)</f>
        <v>#VALUE!</v>
      </c>
      <c r="D1052" s="34">
        <f>IFERROR(B1052,C1052)</f>
        <v>18</v>
      </c>
      <c r="E1052" s="34" t="str">
        <f>IFERROR(MID(A1052,D1052-5,1)," ")</f>
        <v xml:space="preserve"> </v>
      </c>
      <c r="F1052" s="34" t="str">
        <f>MID(A1052,IF(E1052="1",D1052-5,D1052-4),IF(E1052="1",7,6))</f>
        <v>7:01PM</v>
      </c>
      <c r="G1052" s="34" t="str">
        <f>TRIM(SUBSTITUTE(A1052,TEXT(M1052,"h:mmAM/PM"),""))</f>
        <v>10/Nov R-I-H</v>
      </c>
      <c r="H1052" s="34" t="b">
        <f>OR(LEFT(G1052,1)="Y",LEFT(G1052,1)="B",LEFT(G1052,1)="R")</f>
        <v>0</v>
      </c>
      <c r="I1052" s="34" t="str">
        <f>IF(H1052,LEFT(G1052,FIND(" ",G1052)-1),MID(G1052,FIND(" ",G1052)+1,9))</f>
        <v>R-I-H</v>
      </c>
      <c r="J1052" s="34" t="str">
        <f>TRIM(SUBSTITUTE(G1052,I1052,""))</f>
        <v>10/Nov</v>
      </c>
      <c r="K1052" s="34">
        <f>LEFT(J1052,2-ISERROR(1*MID(J1052,2,1)))*1</f>
        <v>10</v>
      </c>
      <c r="L1052" s="34" t="str">
        <f>IF(LEN(I1052)=3,I1052,LEFT(I1052,1)&amp;MID(I1052,3,1)&amp;RIGHT(I1052,1))</f>
        <v>RIH</v>
      </c>
      <c r="M1052" s="42">
        <f>TIMEVALUE(SUBSTITUTE(SUBSTITUTE(F1052,"P"," P"),"A"," A"))</f>
        <v>0.79236111111111107</v>
      </c>
      <c r="N1052" s="34">
        <f t="shared" si="59"/>
        <v>25</v>
      </c>
      <c r="O1052" s="34" t="str">
        <f t="shared" si="60"/>
        <v>RIH25</v>
      </c>
      <c r="P1052" s="44">
        <f>INDEX(Workings!$R$14:$R$853,MATCH(O1052,Workings!$U$14:$U$853,0))</f>
        <v>0.78680555555555587</v>
      </c>
      <c r="Q1052" s="34">
        <f t="shared" si="61"/>
        <v>8</v>
      </c>
      <c r="S1052"/>
    </row>
    <row r="1053" spans="1:19" ht="15" x14ac:dyDescent="0.25">
      <c r="A1053" s="34" t="s">
        <v>3563</v>
      </c>
      <c r="B1053" s="34">
        <f>SEARCH("PM",A1053)</f>
        <v>11</v>
      </c>
      <c r="C1053" s="34" t="e">
        <f>SEARCH("AM",A1053)</f>
        <v>#VALUE!</v>
      </c>
      <c r="D1053" s="34">
        <f>IFERROR(B1053,C1053)</f>
        <v>11</v>
      </c>
      <c r="E1053" s="34" t="str">
        <f>IFERROR(MID(A1053,D1053-5,1)," ")</f>
        <v xml:space="preserve"> </v>
      </c>
      <c r="F1053" s="34" t="str">
        <f>MID(A1053,IF(E1053="1",D1053-5,D1053-4),IF(E1053="1",7,6))</f>
        <v>7:43PM</v>
      </c>
      <c r="G1053" s="34" t="str">
        <f>TRIM(SUBSTITUTE(A1053,TEXT(M1053,"h:mmAM/PM"),""))</f>
        <v>R-I-H 10-Nov</v>
      </c>
      <c r="H1053" s="34" t="b">
        <f>OR(LEFT(G1053,1)="Y",LEFT(G1053,1)="B",LEFT(G1053,1)="R")</f>
        <v>1</v>
      </c>
      <c r="I1053" s="34" t="str">
        <f>IF(H1053,LEFT(G1053,FIND(" ",G1053)-1),MID(G1053,FIND(" ",G1053)+1,9))</f>
        <v>R-I-H</v>
      </c>
      <c r="J1053" s="34" t="str">
        <f>TRIM(SUBSTITUTE(G1053,I1053,""))</f>
        <v>10-Nov</v>
      </c>
      <c r="K1053" s="34">
        <f>LEFT(J1053,2-ISERROR(1*MID(J1053,2,1)))*1</f>
        <v>10</v>
      </c>
      <c r="L1053" s="34" t="str">
        <f>IF(LEN(I1053)=3,I1053,LEFT(I1053,1)&amp;MID(I1053,3,1)&amp;RIGHT(I1053,1))</f>
        <v>RIH</v>
      </c>
      <c r="M1053" s="42">
        <f>TIMEVALUE(SUBSTITUTE(SUBSTITUTE(F1053,"P"," P"),"A"," A"))</f>
        <v>0.82152777777777775</v>
      </c>
      <c r="N1053" s="34">
        <f t="shared" si="59"/>
        <v>26</v>
      </c>
      <c r="O1053" s="34" t="str">
        <f t="shared" si="60"/>
        <v>RIH26</v>
      </c>
      <c r="P1053" s="44">
        <f>INDEX(Workings!$R$14:$R$853,MATCH(O1053,Workings!$U$14:$U$853,0))</f>
        <v>0.81458333333333366</v>
      </c>
      <c r="Q1053" s="34">
        <f t="shared" si="61"/>
        <v>10</v>
      </c>
      <c r="S1053"/>
    </row>
    <row r="1054" spans="1:19" ht="15" x14ac:dyDescent="0.25">
      <c r="A1054" s="34" t="s">
        <v>1057</v>
      </c>
      <c r="B1054" s="34">
        <f>SEARCH("PM",A1054)</f>
        <v>16</v>
      </c>
      <c r="C1054" s="34" t="e">
        <f>SEARCH("AM",A1054)</f>
        <v>#VALUE!</v>
      </c>
      <c r="D1054" s="34">
        <f>IFERROR(B1054,C1054)</f>
        <v>16</v>
      </c>
      <c r="E1054" s="34" t="str">
        <f>IFERROR(MID(A1054,D1054-5,1)," ")</f>
        <v xml:space="preserve"> </v>
      </c>
      <c r="F1054" s="34" t="str">
        <f>MID(A1054,IF(E1054="1",D1054-5,D1054-4),IF(E1054="1",7,6))</f>
        <v>8:43PM</v>
      </c>
      <c r="G1054" s="34" t="str">
        <f>TRIM(SUBSTITUTE(A1054,TEXT(M1054,"h:mmAM/PM"),""))</f>
        <v>RIH 10/Nov</v>
      </c>
      <c r="H1054" s="34" t="b">
        <f>OR(LEFT(G1054,1)="Y",LEFT(G1054,1)="B",LEFT(G1054,1)="R")</f>
        <v>1</v>
      </c>
      <c r="I1054" s="34" t="str">
        <f>IF(H1054,LEFT(G1054,FIND(" ",G1054)-1),MID(G1054,FIND(" ",G1054)+1,9))</f>
        <v>RIH</v>
      </c>
      <c r="J1054" s="34" t="str">
        <f>TRIM(SUBSTITUTE(G1054,I1054,""))</f>
        <v>10/Nov</v>
      </c>
      <c r="K1054" s="34">
        <f>LEFT(J1054,2-ISERROR(1*MID(J1054,2,1)))*1</f>
        <v>10</v>
      </c>
      <c r="L1054" s="34" t="str">
        <f>IF(LEN(I1054)=3,I1054,LEFT(I1054,1)&amp;MID(I1054,3,1)&amp;RIGHT(I1054,1))</f>
        <v>RIH</v>
      </c>
      <c r="M1054" s="42">
        <f>TIMEVALUE(SUBSTITUTE(SUBSTITUTE(F1054,"P"," P"),"A"," A"))</f>
        <v>0.86319444444444438</v>
      </c>
      <c r="N1054" s="34">
        <f t="shared" si="59"/>
        <v>27</v>
      </c>
      <c r="O1054" s="34" t="str">
        <f t="shared" si="60"/>
        <v>RIH27</v>
      </c>
      <c r="P1054" s="44">
        <f>INDEX(Workings!$R$14:$R$853,MATCH(O1054,Workings!$U$14:$U$853,0))</f>
        <v>0.85625000000000029</v>
      </c>
      <c r="Q1054" s="34">
        <f t="shared" si="61"/>
        <v>10</v>
      </c>
      <c r="S1054"/>
    </row>
    <row r="1055" spans="1:19" ht="15" x14ac:dyDescent="0.25">
      <c r="A1055" s="34" t="s">
        <v>1143</v>
      </c>
      <c r="B1055" s="34">
        <f>SEARCH("PM",A1055)</f>
        <v>5</v>
      </c>
      <c r="C1055" s="34" t="e">
        <f>SEARCH("AM",A1055)</f>
        <v>#VALUE!</v>
      </c>
      <c r="D1055" s="34">
        <f>IFERROR(B1055,C1055)</f>
        <v>5</v>
      </c>
      <c r="E1055" s="34" t="str">
        <f>IFERROR(MID(A1055,D1055-5,1)," ")</f>
        <v xml:space="preserve"> </v>
      </c>
      <c r="F1055" s="34" t="str">
        <f>MID(A1055,IF(E1055="1",D1055-5,D1055-4),IF(E1055="1",7,6))</f>
        <v>9:39PM</v>
      </c>
      <c r="G1055" s="34" t="str">
        <f>TRIM(SUBSTITUTE(A1055,TEXT(M1055,"h:mmAM/PM"),""))</f>
        <v>R-I-H 10-Nov</v>
      </c>
      <c r="H1055" s="34" t="b">
        <f>OR(LEFT(G1055,1)="Y",LEFT(G1055,1)="B",LEFT(G1055,1)="R")</f>
        <v>1</v>
      </c>
      <c r="I1055" s="34" t="str">
        <f>IF(H1055,LEFT(G1055,FIND(" ",G1055)-1),MID(G1055,FIND(" ",G1055)+1,9))</f>
        <v>R-I-H</v>
      </c>
      <c r="J1055" s="34" t="str">
        <f>TRIM(SUBSTITUTE(G1055,I1055,""))</f>
        <v>10-Nov</v>
      </c>
      <c r="K1055" s="34">
        <f>LEFT(J1055,2-ISERROR(1*MID(J1055,2,1)))*1</f>
        <v>10</v>
      </c>
      <c r="L1055" s="34" t="str">
        <f>IF(LEN(I1055)=3,I1055,LEFT(I1055,1)&amp;MID(I1055,3,1)&amp;RIGHT(I1055,1))</f>
        <v>RIH</v>
      </c>
      <c r="M1055" s="42">
        <f>TIMEVALUE(SUBSTITUTE(SUBSTITUTE(F1055,"P"," P"),"A"," A"))</f>
        <v>0.90208333333333324</v>
      </c>
      <c r="N1055" s="34">
        <f t="shared" si="59"/>
        <v>28</v>
      </c>
      <c r="O1055" s="34" t="str">
        <f t="shared" si="60"/>
        <v>RIH28</v>
      </c>
      <c r="P1055" s="44">
        <f>INDEX(Workings!$R$14:$R$853,MATCH(O1055,Workings!$U$14:$U$853,0))</f>
        <v>0.89791666666666692</v>
      </c>
      <c r="Q1055" s="34">
        <f t="shared" si="61"/>
        <v>6</v>
      </c>
      <c r="S1055"/>
    </row>
    <row r="1056" spans="1:19" ht="15" x14ac:dyDescent="0.25">
      <c r="A1056" s="34" t="s">
        <v>774</v>
      </c>
      <c r="B1056" s="34">
        <f>SEARCH("PM",A1056)</f>
        <v>6</v>
      </c>
      <c r="C1056" s="34" t="e">
        <f>SEARCH("AM",A1056)</f>
        <v>#VALUE!</v>
      </c>
      <c r="D1056" s="34">
        <f>IFERROR(B1056,C1056)</f>
        <v>6</v>
      </c>
      <c r="E1056" s="34" t="str">
        <f>IFERROR(MID(A1056,D1056-5,1)," ")</f>
        <v>1</v>
      </c>
      <c r="F1056" s="34" t="str">
        <f>MID(A1056,IF(E1056="1",D1056-5,D1056-4),IF(E1056="1",7,6))</f>
        <v>10:45PM</v>
      </c>
      <c r="G1056" s="34" t="str">
        <f>TRIM(SUBSTITUTE(A1056,TEXT(M1056,"h:mmAM/PM"),""))</f>
        <v>R:I:H 10-Nov</v>
      </c>
      <c r="H1056" s="34" t="b">
        <f>OR(LEFT(G1056,1)="Y",LEFT(G1056,1)="B",LEFT(G1056,1)="R")</f>
        <v>1</v>
      </c>
      <c r="I1056" s="34" t="str">
        <f>IF(H1056,LEFT(G1056,FIND(" ",G1056)-1),MID(G1056,FIND(" ",G1056)+1,9))</f>
        <v>R:I:H</v>
      </c>
      <c r="J1056" s="34" t="str">
        <f>TRIM(SUBSTITUTE(G1056,I1056,""))</f>
        <v>10-Nov</v>
      </c>
      <c r="K1056" s="34">
        <f>LEFT(J1056,2-ISERROR(1*MID(J1056,2,1)))*1</f>
        <v>10</v>
      </c>
      <c r="L1056" s="34" t="str">
        <f>IF(LEN(I1056)=3,I1056,LEFT(I1056,1)&amp;MID(I1056,3,1)&amp;RIGHT(I1056,1))</f>
        <v>RIH</v>
      </c>
      <c r="M1056" s="42">
        <f>TIMEVALUE(SUBSTITUTE(SUBSTITUTE(F1056,"P"," P"),"A"," A"))</f>
        <v>0.94791666666666663</v>
      </c>
      <c r="N1056" s="34">
        <f t="shared" si="59"/>
        <v>29</v>
      </c>
      <c r="O1056" s="34" t="str">
        <f t="shared" si="60"/>
        <v>RIH29</v>
      </c>
      <c r="P1056" s="44">
        <f>INDEX(Workings!$R$14:$R$853,MATCH(O1056,Workings!$U$14:$U$853,0))</f>
        <v>0.93958333333333355</v>
      </c>
      <c r="Q1056" s="34">
        <f t="shared" si="61"/>
        <v>12</v>
      </c>
      <c r="S1056"/>
    </row>
    <row r="1057" spans="1:19" ht="15" x14ac:dyDescent="0.25">
      <c r="A1057" s="34" t="s">
        <v>762</v>
      </c>
      <c r="B1057" s="34">
        <f>SEARCH("PM",A1057)</f>
        <v>6</v>
      </c>
      <c r="C1057" s="34" t="e">
        <f>SEARCH("AM",A1057)</f>
        <v>#VALUE!</v>
      </c>
      <c r="D1057" s="34">
        <f>IFERROR(B1057,C1057)</f>
        <v>6</v>
      </c>
      <c r="E1057" s="34" t="str">
        <f>IFERROR(MID(A1057,D1057-5,1)," ")</f>
        <v>1</v>
      </c>
      <c r="F1057" s="34" t="str">
        <f>MID(A1057,IF(E1057="1",D1057-5,D1057-4),IF(E1057="1",7,6))</f>
        <v>11:35PM</v>
      </c>
      <c r="G1057" s="34" t="str">
        <f>TRIM(SUBSTITUTE(A1057,TEXT(M1057,"h:mmAM/PM"),""))</f>
        <v>R-I-H 10-Nov</v>
      </c>
      <c r="H1057" s="34" t="b">
        <f>OR(LEFT(G1057,1)="Y",LEFT(G1057,1)="B",LEFT(G1057,1)="R")</f>
        <v>1</v>
      </c>
      <c r="I1057" s="34" t="str">
        <f>IF(H1057,LEFT(G1057,FIND(" ",G1057)-1),MID(G1057,FIND(" ",G1057)+1,9))</f>
        <v>R-I-H</v>
      </c>
      <c r="J1057" s="34" t="str">
        <f>TRIM(SUBSTITUTE(G1057,I1057,""))</f>
        <v>10-Nov</v>
      </c>
      <c r="K1057" s="34">
        <f>LEFT(J1057,2-ISERROR(1*MID(J1057,2,1)))*1</f>
        <v>10</v>
      </c>
      <c r="L1057" s="34" t="str">
        <f>IF(LEN(I1057)=3,I1057,LEFT(I1057,1)&amp;MID(I1057,3,1)&amp;RIGHT(I1057,1))</f>
        <v>RIH</v>
      </c>
      <c r="M1057" s="42">
        <f>TIMEVALUE(SUBSTITUTE(SUBSTITUTE(F1057,"P"," P"),"A"," A"))</f>
        <v>0.98263888888888884</v>
      </c>
      <c r="N1057" s="34">
        <f t="shared" si="59"/>
        <v>30</v>
      </c>
      <c r="O1057" s="34" t="str">
        <f t="shared" si="60"/>
        <v>RIH30</v>
      </c>
      <c r="P1057" s="44">
        <f>INDEX(Workings!$R$14:$R$853,MATCH(O1057,Workings!$U$14:$U$853,0))</f>
        <v>0.98125000000000018</v>
      </c>
      <c r="Q1057" s="34">
        <f t="shared" si="61"/>
        <v>2</v>
      </c>
      <c r="S1057"/>
    </row>
    <row r="1058" spans="1:19" ht="15" x14ac:dyDescent="0.25">
      <c r="A1058" s="34" t="s">
        <v>1719</v>
      </c>
      <c r="B1058" s="34" t="e">
        <f>SEARCH("PM",A1058)</f>
        <v>#VALUE!</v>
      </c>
      <c r="C1058" s="34">
        <f>SEARCH("AM",A1058)</f>
        <v>17</v>
      </c>
      <c r="D1058" s="34">
        <f>IFERROR(B1058,C1058)</f>
        <v>17</v>
      </c>
      <c r="E1058" s="34" t="str">
        <f>IFERROR(MID(A1058,D1058-5,1)," ")</f>
        <v xml:space="preserve"> </v>
      </c>
      <c r="F1058" s="34" t="str">
        <f>MID(A1058,IF(E1058="1",D1058-5,D1058-4),IF(E1058="1",7,6))</f>
        <v>7:37AM</v>
      </c>
      <c r="G1058" s="34" t="str">
        <f>TRIM(SUBSTITUTE(A1058,TEXT(M1058,"h:mmAM/PM"),""))</f>
        <v>R:I:I 6-Nov</v>
      </c>
      <c r="H1058" s="34" t="b">
        <f>OR(LEFT(G1058,1)="Y",LEFT(G1058,1)="B",LEFT(G1058,1)="R")</f>
        <v>1</v>
      </c>
      <c r="I1058" s="34" t="str">
        <f>IF(H1058,LEFT(G1058,FIND(" ",G1058)-1),MID(G1058,FIND(" ",G1058)+1,9))</f>
        <v>R:I:I</v>
      </c>
      <c r="J1058" s="34" t="str">
        <f>TRIM(SUBSTITUTE(G1058,I1058,""))</f>
        <v>6-Nov</v>
      </c>
      <c r="K1058" s="34">
        <f>LEFT(J1058,2-ISERROR(1*MID(J1058,2,1)))*1</f>
        <v>6</v>
      </c>
      <c r="L1058" s="34" t="str">
        <f>IF(LEN(I1058)=3,I1058,LEFT(I1058,1)&amp;MID(I1058,3,1)&amp;RIGHT(I1058,1))</f>
        <v>RII</v>
      </c>
      <c r="M1058" s="42">
        <f>TIMEVALUE(SUBSTITUTE(SUBSTITUTE(F1058,"P"," P"),"A"," A"))</f>
        <v>0.31736111111111115</v>
      </c>
      <c r="N1058" s="34">
        <f t="shared" si="59"/>
        <v>1</v>
      </c>
      <c r="O1058" s="34" t="str">
        <f t="shared" si="60"/>
        <v>RII1</v>
      </c>
      <c r="P1058" s="44">
        <f>INDEX(Workings!$R$14:$R$853,MATCH(O1058,Workings!$U$14:$U$853,0))</f>
        <v>0.3118055555555555</v>
      </c>
      <c r="Q1058" s="34">
        <f t="shared" si="61"/>
        <v>8</v>
      </c>
      <c r="S1058"/>
    </row>
    <row r="1059" spans="1:19" ht="15" x14ac:dyDescent="0.25">
      <c r="A1059" s="34" t="s">
        <v>161</v>
      </c>
      <c r="B1059" s="34" t="e">
        <f>SEARCH("PM",A1059)</f>
        <v>#VALUE!</v>
      </c>
      <c r="C1059" s="34">
        <f>SEARCH("AM",A1059)</f>
        <v>11</v>
      </c>
      <c r="D1059" s="34">
        <f>IFERROR(B1059,C1059)</f>
        <v>11</v>
      </c>
      <c r="E1059" s="34" t="str">
        <f>IFERROR(MID(A1059,D1059-5,1)," ")</f>
        <v xml:space="preserve"> </v>
      </c>
      <c r="F1059" s="34" t="str">
        <f>MID(A1059,IF(E1059="1",D1059-5,D1059-4),IF(E1059="1",7,6))</f>
        <v>7:55AM</v>
      </c>
      <c r="G1059" s="34" t="str">
        <f>TRIM(SUBSTITUTE(A1059,TEXT(M1059,"h:mmAM/PM"),""))</f>
        <v>6-Nov R/I/I</v>
      </c>
      <c r="H1059" s="34" t="b">
        <f>OR(LEFT(G1059,1)="Y",LEFT(G1059,1)="B",LEFT(G1059,1)="R")</f>
        <v>0</v>
      </c>
      <c r="I1059" s="34" t="str">
        <f>IF(H1059,LEFT(G1059,FIND(" ",G1059)-1),MID(G1059,FIND(" ",G1059)+1,9))</f>
        <v>R/I/I</v>
      </c>
      <c r="J1059" s="34" t="str">
        <f>TRIM(SUBSTITUTE(G1059,I1059,""))</f>
        <v>6-Nov</v>
      </c>
      <c r="K1059" s="34">
        <f>LEFT(J1059,2-ISERROR(1*MID(J1059,2,1)))*1</f>
        <v>6</v>
      </c>
      <c r="L1059" s="34" t="str">
        <f>IF(LEN(I1059)=3,I1059,LEFT(I1059,1)&amp;MID(I1059,3,1)&amp;RIGHT(I1059,1))</f>
        <v>RII</v>
      </c>
      <c r="M1059" s="42">
        <f>TIMEVALUE(SUBSTITUTE(SUBSTITUTE(F1059,"P"," P"),"A"," A"))</f>
        <v>0.3298611111111111</v>
      </c>
      <c r="N1059" s="34">
        <f t="shared" si="59"/>
        <v>2</v>
      </c>
      <c r="O1059" s="34" t="str">
        <f t="shared" si="60"/>
        <v>RII2</v>
      </c>
      <c r="P1059" s="44">
        <f>INDEX(Workings!$R$14:$R$853,MATCH(O1059,Workings!$U$14:$U$853,0))</f>
        <v>0.3256944444444444</v>
      </c>
      <c r="Q1059" s="34">
        <f t="shared" si="61"/>
        <v>6</v>
      </c>
      <c r="S1059"/>
    </row>
    <row r="1060" spans="1:19" ht="15" x14ac:dyDescent="0.25">
      <c r="A1060" s="34" t="s">
        <v>2147</v>
      </c>
      <c r="B1060" s="34" t="e">
        <f>SEARCH("PM",A1060)</f>
        <v>#VALUE!</v>
      </c>
      <c r="C1060" s="34">
        <f>SEARCH("AM",A1060)</f>
        <v>17</v>
      </c>
      <c r="D1060" s="34">
        <f>IFERROR(B1060,C1060)</f>
        <v>17</v>
      </c>
      <c r="E1060" s="34" t="str">
        <f>IFERROR(MID(A1060,D1060-5,1)," ")</f>
        <v xml:space="preserve"> </v>
      </c>
      <c r="F1060" s="34" t="str">
        <f>MID(A1060,IF(E1060="1",D1060-5,D1060-4),IF(E1060="1",7,6))</f>
        <v>8:14AM</v>
      </c>
      <c r="G1060" s="34" t="str">
        <f>TRIM(SUBSTITUTE(A1060,TEXT(M1060,"h:mmAM/PM"),""))</f>
        <v>R/I/I 6/Nov</v>
      </c>
      <c r="H1060" s="34" t="b">
        <f>OR(LEFT(G1060,1)="Y",LEFT(G1060,1)="B",LEFT(G1060,1)="R")</f>
        <v>1</v>
      </c>
      <c r="I1060" s="34" t="str">
        <f>IF(H1060,LEFT(G1060,FIND(" ",G1060)-1),MID(G1060,FIND(" ",G1060)+1,9))</f>
        <v>R/I/I</v>
      </c>
      <c r="J1060" s="34" t="str">
        <f>TRIM(SUBSTITUTE(G1060,I1060,""))</f>
        <v>6/Nov</v>
      </c>
      <c r="K1060" s="34">
        <f>LEFT(J1060,2-ISERROR(1*MID(J1060,2,1)))*1</f>
        <v>6</v>
      </c>
      <c r="L1060" s="34" t="str">
        <f>IF(LEN(I1060)=3,I1060,LEFT(I1060,1)&amp;MID(I1060,3,1)&amp;RIGHT(I1060,1))</f>
        <v>RII</v>
      </c>
      <c r="M1060" s="42">
        <f>TIMEVALUE(SUBSTITUTE(SUBSTITUTE(F1060,"P"," P"),"A"," A"))</f>
        <v>0.3430555555555555</v>
      </c>
      <c r="N1060" s="34">
        <f t="shared" si="59"/>
        <v>3</v>
      </c>
      <c r="O1060" s="34" t="str">
        <f t="shared" si="60"/>
        <v>RII3</v>
      </c>
      <c r="P1060" s="44">
        <f>INDEX(Workings!$R$14:$R$853,MATCH(O1060,Workings!$U$14:$U$853,0))</f>
        <v>0.33958333333333329</v>
      </c>
      <c r="Q1060" s="34">
        <f t="shared" si="61"/>
        <v>5</v>
      </c>
      <c r="S1060"/>
    </row>
    <row r="1061" spans="1:19" ht="15" x14ac:dyDescent="0.25">
      <c r="A1061" s="34" t="s">
        <v>2178</v>
      </c>
      <c r="B1061" s="34" t="e">
        <f>SEARCH("PM",A1061)</f>
        <v>#VALUE!</v>
      </c>
      <c r="C1061" s="34">
        <f>SEARCH("AM",A1061)</f>
        <v>5</v>
      </c>
      <c r="D1061" s="34">
        <f>IFERROR(B1061,C1061)</f>
        <v>5</v>
      </c>
      <c r="E1061" s="34" t="str">
        <f>IFERROR(MID(A1061,D1061-5,1)," ")</f>
        <v xml:space="preserve"> </v>
      </c>
      <c r="F1061" s="34" t="str">
        <f>MID(A1061,IF(E1061="1",D1061-5,D1061-4),IF(E1061="1",7,6))</f>
        <v>8:31AM</v>
      </c>
      <c r="G1061" s="34" t="str">
        <f>TRIM(SUBSTITUTE(A1061,TEXT(M1061,"h:mmAM/PM"),""))</f>
        <v>R-I-I 6-Nov</v>
      </c>
      <c r="H1061" s="34" t="b">
        <f>OR(LEFT(G1061,1)="Y",LEFT(G1061,1)="B",LEFT(G1061,1)="R")</f>
        <v>1</v>
      </c>
      <c r="I1061" s="34" t="str">
        <f>IF(H1061,LEFT(G1061,FIND(" ",G1061)-1),MID(G1061,FIND(" ",G1061)+1,9))</f>
        <v>R-I-I</v>
      </c>
      <c r="J1061" s="34" t="str">
        <f>TRIM(SUBSTITUTE(G1061,I1061,""))</f>
        <v>6-Nov</v>
      </c>
      <c r="K1061" s="34">
        <f>LEFT(J1061,2-ISERROR(1*MID(J1061,2,1)))*1</f>
        <v>6</v>
      </c>
      <c r="L1061" s="34" t="str">
        <f>IF(LEN(I1061)=3,I1061,LEFT(I1061,1)&amp;MID(I1061,3,1)&amp;RIGHT(I1061,1))</f>
        <v>RII</v>
      </c>
      <c r="M1061" s="42">
        <f>TIMEVALUE(SUBSTITUTE(SUBSTITUTE(F1061,"P"," P"),"A"," A"))</f>
        <v>0.35486111111111113</v>
      </c>
      <c r="N1061" s="34">
        <f t="shared" si="59"/>
        <v>4</v>
      </c>
      <c r="O1061" s="34" t="str">
        <f t="shared" si="60"/>
        <v>RII4</v>
      </c>
      <c r="P1061" s="44">
        <f>INDEX(Workings!$R$14:$R$853,MATCH(O1061,Workings!$U$14:$U$853,0))</f>
        <v>0.35347222222222219</v>
      </c>
      <c r="Q1061" s="34">
        <f t="shared" si="61"/>
        <v>2</v>
      </c>
      <c r="S1061"/>
    </row>
    <row r="1062" spans="1:19" ht="15" x14ac:dyDescent="0.25">
      <c r="A1062" s="34" t="s">
        <v>3686</v>
      </c>
      <c r="B1062" s="34" t="e">
        <f>SEARCH("PM",A1062)</f>
        <v>#VALUE!</v>
      </c>
      <c r="C1062" s="34">
        <f>SEARCH("AM",A1062)</f>
        <v>5</v>
      </c>
      <c r="D1062" s="34">
        <f>IFERROR(B1062,C1062)</f>
        <v>5</v>
      </c>
      <c r="E1062" s="34" t="str">
        <f>IFERROR(MID(A1062,D1062-5,1)," ")</f>
        <v xml:space="preserve"> </v>
      </c>
      <c r="F1062" s="34" t="str">
        <f>MID(A1062,IF(E1062="1",D1062-5,D1062-4),IF(E1062="1",7,6))</f>
        <v>8:55AM</v>
      </c>
      <c r="G1062" s="34" t="str">
        <f>TRIM(SUBSTITUTE(A1062,TEXT(M1062,"h:mmAM/PM"),""))</f>
        <v>6-Nov R/I/I</v>
      </c>
      <c r="H1062" s="34" t="b">
        <f>OR(LEFT(G1062,1)="Y",LEFT(G1062,1)="B",LEFT(G1062,1)="R")</f>
        <v>0</v>
      </c>
      <c r="I1062" s="34" t="str">
        <f>IF(H1062,LEFT(G1062,FIND(" ",G1062)-1),MID(G1062,FIND(" ",G1062)+1,9))</f>
        <v>R/I/I</v>
      </c>
      <c r="J1062" s="34" t="str">
        <f>TRIM(SUBSTITUTE(G1062,I1062,""))</f>
        <v>6-Nov</v>
      </c>
      <c r="K1062" s="34">
        <f>LEFT(J1062,2-ISERROR(1*MID(J1062,2,1)))*1</f>
        <v>6</v>
      </c>
      <c r="L1062" s="34" t="str">
        <f>IF(LEN(I1062)=3,I1062,LEFT(I1062,1)&amp;MID(I1062,3,1)&amp;RIGHT(I1062,1))</f>
        <v>RII</v>
      </c>
      <c r="M1062" s="42">
        <f>TIMEVALUE(SUBSTITUTE(SUBSTITUTE(F1062,"P"," P"),"A"," A"))</f>
        <v>0.37152777777777773</v>
      </c>
      <c r="N1062" s="34">
        <f t="shared" si="59"/>
        <v>5</v>
      </c>
      <c r="O1062" s="34" t="str">
        <f t="shared" si="60"/>
        <v>RII5</v>
      </c>
      <c r="P1062" s="44">
        <f>INDEX(Workings!$R$14:$R$853,MATCH(O1062,Workings!$U$14:$U$853,0))</f>
        <v>0.36736111111111108</v>
      </c>
      <c r="Q1062" s="34">
        <f t="shared" si="61"/>
        <v>6</v>
      </c>
      <c r="S1062"/>
    </row>
    <row r="1063" spans="1:19" ht="15" x14ac:dyDescent="0.25">
      <c r="A1063" s="34" t="s">
        <v>743</v>
      </c>
      <c r="B1063" s="34" t="e">
        <f>SEARCH("PM",A1063)</f>
        <v>#VALUE!</v>
      </c>
      <c r="C1063" s="34">
        <f>SEARCH("AM",A1063)</f>
        <v>11</v>
      </c>
      <c r="D1063" s="34">
        <f>IFERROR(B1063,C1063)</f>
        <v>11</v>
      </c>
      <c r="E1063" s="34" t="str">
        <f>IFERROR(MID(A1063,D1063-5,1)," ")</f>
        <v xml:space="preserve"> </v>
      </c>
      <c r="F1063" s="34" t="str">
        <f>MID(A1063,IF(E1063="1",D1063-5,D1063-4),IF(E1063="1",7,6))</f>
        <v>9:18AM</v>
      </c>
      <c r="G1063" s="34" t="str">
        <f>TRIM(SUBSTITUTE(A1063,TEXT(M1063,"h:mmAM/PM"),""))</f>
        <v>6-Nov R/I/I</v>
      </c>
      <c r="H1063" s="34" t="b">
        <f>OR(LEFT(G1063,1)="Y",LEFT(G1063,1)="B",LEFT(G1063,1)="R")</f>
        <v>0</v>
      </c>
      <c r="I1063" s="34" t="str">
        <f>IF(H1063,LEFT(G1063,FIND(" ",G1063)-1),MID(G1063,FIND(" ",G1063)+1,9))</f>
        <v>R/I/I</v>
      </c>
      <c r="J1063" s="34" t="str">
        <f>TRIM(SUBSTITUTE(G1063,I1063,""))</f>
        <v>6-Nov</v>
      </c>
      <c r="K1063" s="34">
        <f>LEFT(J1063,2-ISERROR(1*MID(J1063,2,1)))*1</f>
        <v>6</v>
      </c>
      <c r="L1063" s="34" t="str">
        <f>IF(LEN(I1063)=3,I1063,LEFT(I1063,1)&amp;MID(I1063,3,1)&amp;RIGHT(I1063,1))</f>
        <v>RII</v>
      </c>
      <c r="M1063" s="42">
        <f>TIMEVALUE(SUBSTITUTE(SUBSTITUTE(F1063,"P"," P"),"A"," A"))</f>
        <v>0.38750000000000001</v>
      </c>
      <c r="N1063" s="34">
        <f t="shared" si="59"/>
        <v>6</v>
      </c>
      <c r="O1063" s="34" t="str">
        <f t="shared" si="60"/>
        <v>RII6</v>
      </c>
      <c r="P1063" s="44">
        <f>INDEX(Workings!$R$14:$R$853,MATCH(O1063,Workings!$U$14:$U$853,0))</f>
        <v>0.38124999999999998</v>
      </c>
      <c r="Q1063" s="34">
        <f t="shared" si="61"/>
        <v>9</v>
      </c>
      <c r="S1063"/>
    </row>
    <row r="1064" spans="1:19" ht="15" x14ac:dyDescent="0.25">
      <c r="A1064" s="34" t="s">
        <v>3029</v>
      </c>
      <c r="B1064" s="34" t="e">
        <f>SEARCH("PM",A1064)</f>
        <v>#VALUE!</v>
      </c>
      <c r="C1064" s="34">
        <f>SEARCH("AM",A1064)</f>
        <v>5</v>
      </c>
      <c r="D1064" s="34">
        <f>IFERROR(B1064,C1064)</f>
        <v>5</v>
      </c>
      <c r="E1064" s="34" t="str">
        <f>IFERROR(MID(A1064,D1064-5,1)," ")</f>
        <v xml:space="preserve"> </v>
      </c>
      <c r="F1064" s="34" t="str">
        <f>MID(A1064,IF(E1064="1",D1064-5,D1064-4),IF(E1064="1",7,6))</f>
        <v>9:33AM</v>
      </c>
      <c r="G1064" s="34" t="str">
        <f>TRIM(SUBSTITUTE(A1064,TEXT(M1064,"h:mmAM/PM"),""))</f>
        <v>6-Nov R-I-I</v>
      </c>
      <c r="H1064" s="34" t="b">
        <f>OR(LEFT(G1064,1)="Y",LEFT(G1064,1)="B",LEFT(G1064,1)="R")</f>
        <v>0</v>
      </c>
      <c r="I1064" s="34" t="str">
        <f>IF(H1064,LEFT(G1064,FIND(" ",G1064)-1),MID(G1064,FIND(" ",G1064)+1,9))</f>
        <v>R-I-I</v>
      </c>
      <c r="J1064" s="34" t="str">
        <f>TRIM(SUBSTITUTE(G1064,I1064,""))</f>
        <v>6-Nov</v>
      </c>
      <c r="K1064" s="34">
        <f>LEFT(J1064,2-ISERROR(1*MID(J1064,2,1)))*1</f>
        <v>6</v>
      </c>
      <c r="L1064" s="34" t="str">
        <f>IF(LEN(I1064)=3,I1064,LEFT(I1064,1)&amp;MID(I1064,3,1)&amp;RIGHT(I1064,1))</f>
        <v>RII</v>
      </c>
      <c r="M1064" s="42">
        <f>TIMEVALUE(SUBSTITUTE(SUBSTITUTE(F1064,"P"," P"),"A"," A"))</f>
        <v>0.3979166666666667</v>
      </c>
      <c r="N1064" s="34">
        <f t="shared" si="59"/>
        <v>7</v>
      </c>
      <c r="O1064" s="34" t="str">
        <f t="shared" si="60"/>
        <v>RII7</v>
      </c>
      <c r="P1064" s="44">
        <f>INDEX(Workings!$R$14:$R$853,MATCH(O1064,Workings!$U$14:$U$853,0))</f>
        <v>0.39513888888888887</v>
      </c>
      <c r="Q1064" s="34">
        <f t="shared" si="61"/>
        <v>4</v>
      </c>
      <c r="S1064"/>
    </row>
    <row r="1065" spans="1:19" ht="15" x14ac:dyDescent="0.25">
      <c r="A1065" s="34" t="s">
        <v>1877</v>
      </c>
      <c r="B1065" s="34" t="e">
        <f>SEARCH("PM",A1065)</f>
        <v>#VALUE!</v>
      </c>
      <c r="C1065" s="34">
        <f>SEARCH("AM",A1065)</f>
        <v>18</v>
      </c>
      <c r="D1065" s="34">
        <f>IFERROR(B1065,C1065)</f>
        <v>18</v>
      </c>
      <c r="E1065" s="34" t="str">
        <f>IFERROR(MID(A1065,D1065-5,1)," ")</f>
        <v>1</v>
      </c>
      <c r="F1065" s="34" t="str">
        <f>MID(A1065,IF(E1065="1",D1065-5,D1065-4),IF(E1065="1",7,6))</f>
        <v>10:03AM</v>
      </c>
      <c r="G1065" s="34" t="str">
        <f>TRIM(SUBSTITUTE(A1065,TEXT(M1065,"h:mmAM/PM"),""))</f>
        <v>R-I-I 6/Nov</v>
      </c>
      <c r="H1065" s="34" t="b">
        <f>OR(LEFT(G1065,1)="Y",LEFT(G1065,1)="B",LEFT(G1065,1)="R")</f>
        <v>1</v>
      </c>
      <c r="I1065" s="34" t="str">
        <f>IF(H1065,LEFT(G1065,FIND(" ",G1065)-1),MID(G1065,FIND(" ",G1065)+1,9))</f>
        <v>R-I-I</v>
      </c>
      <c r="J1065" s="34" t="str">
        <f>TRIM(SUBSTITUTE(G1065,I1065,""))</f>
        <v>6/Nov</v>
      </c>
      <c r="K1065" s="34">
        <f>LEFT(J1065,2-ISERROR(1*MID(J1065,2,1)))*1</f>
        <v>6</v>
      </c>
      <c r="L1065" s="34" t="str">
        <f>IF(LEN(I1065)=3,I1065,LEFT(I1065,1)&amp;MID(I1065,3,1)&amp;RIGHT(I1065,1))</f>
        <v>RII</v>
      </c>
      <c r="M1065" s="42">
        <f>TIMEVALUE(SUBSTITUTE(SUBSTITUTE(F1065,"P"," P"),"A"," A"))</f>
        <v>0.41875000000000001</v>
      </c>
      <c r="N1065" s="34">
        <f t="shared" si="59"/>
        <v>8</v>
      </c>
      <c r="O1065" s="34" t="str">
        <f t="shared" si="60"/>
        <v>RII8</v>
      </c>
      <c r="P1065" s="44">
        <f>INDEX(Workings!$R$14:$R$853,MATCH(O1065,Workings!$U$14:$U$853,0))</f>
        <v>0.41597222222222219</v>
      </c>
      <c r="Q1065" s="34">
        <f t="shared" si="61"/>
        <v>4</v>
      </c>
      <c r="S1065"/>
    </row>
    <row r="1066" spans="1:19" ht="15" x14ac:dyDescent="0.25">
      <c r="A1066" s="34" t="s">
        <v>2353</v>
      </c>
      <c r="B1066" s="34" t="e">
        <f>SEARCH("PM",A1066)</f>
        <v>#VALUE!</v>
      </c>
      <c r="C1066" s="34">
        <f>SEARCH("AM",A1066)</f>
        <v>6</v>
      </c>
      <c r="D1066" s="34">
        <f>IFERROR(B1066,C1066)</f>
        <v>6</v>
      </c>
      <c r="E1066" s="34" t="str">
        <f>IFERROR(MID(A1066,D1066-5,1)," ")</f>
        <v>1</v>
      </c>
      <c r="F1066" s="34" t="str">
        <f>MID(A1066,IF(E1066="1",D1066-5,D1066-4),IF(E1066="1",7,6))</f>
        <v>10:30AM</v>
      </c>
      <c r="G1066" s="34" t="str">
        <f>TRIM(SUBSTITUTE(A1066,TEXT(M1066,"h:mmAM/PM"),""))</f>
        <v>6-Nov RII</v>
      </c>
      <c r="H1066" s="34" t="b">
        <f>OR(LEFT(G1066,1)="Y",LEFT(G1066,1)="B",LEFT(G1066,1)="R")</f>
        <v>0</v>
      </c>
      <c r="I1066" s="34" t="str">
        <f>IF(H1066,LEFT(G1066,FIND(" ",G1066)-1),MID(G1066,FIND(" ",G1066)+1,9))</f>
        <v>RII</v>
      </c>
      <c r="J1066" s="34" t="str">
        <f>TRIM(SUBSTITUTE(G1066,I1066,""))</f>
        <v>6-Nov</v>
      </c>
      <c r="K1066" s="34">
        <f>LEFT(J1066,2-ISERROR(1*MID(J1066,2,1)))*1</f>
        <v>6</v>
      </c>
      <c r="L1066" s="34" t="str">
        <f>IF(LEN(I1066)=3,I1066,LEFT(I1066,1)&amp;MID(I1066,3,1)&amp;RIGHT(I1066,1))</f>
        <v>RII</v>
      </c>
      <c r="M1066" s="42">
        <f>TIMEVALUE(SUBSTITUTE(SUBSTITUTE(F1066,"P"," P"),"A"," A"))</f>
        <v>0.4375</v>
      </c>
      <c r="N1066" s="34">
        <f t="shared" si="59"/>
        <v>9</v>
      </c>
      <c r="O1066" s="34" t="str">
        <f t="shared" si="60"/>
        <v>RII9</v>
      </c>
      <c r="P1066" s="44">
        <f>INDEX(Workings!$R$14:$R$853,MATCH(O1066,Workings!$U$14:$U$853,0))</f>
        <v>0.4368055555555555</v>
      </c>
      <c r="Q1066" s="34">
        <f t="shared" si="61"/>
        <v>1</v>
      </c>
      <c r="S1066"/>
    </row>
    <row r="1067" spans="1:19" ht="15" x14ac:dyDescent="0.25">
      <c r="A1067" s="34" t="s">
        <v>1658</v>
      </c>
      <c r="B1067" s="34" t="e">
        <f>SEARCH("PM",A1067)</f>
        <v>#VALUE!</v>
      </c>
      <c r="C1067" s="34">
        <f>SEARCH("AM",A1067)</f>
        <v>6</v>
      </c>
      <c r="D1067" s="34">
        <f>IFERROR(B1067,C1067)</f>
        <v>6</v>
      </c>
      <c r="E1067" s="34" t="str">
        <f>IFERROR(MID(A1067,D1067-5,1)," ")</f>
        <v>1</v>
      </c>
      <c r="F1067" s="34" t="str">
        <f>MID(A1067,IF(E1067="1",D1067-5,D1067-4),IF(E1067="1",7,6))</f>
        <v>11:10AM</v>
      </c>
      <c r="G1067" s="34" t="str">
        <f>TRIM(SUBSTITUTE(A1067,TEXT(M1067,"h:mmAM/PM"),""))</f>
        <v>R/I/I 6/Nov</v>
      </c>
      <c r="H1067" s="34" t="b">
        <f>OR(LEFT(G1067,1)="Y",LEFT(G1067,1)="B",LEFT(G1067,1)="R")</f>
        <v>1</v>
      </c>
      <c r="I1067" s="34" t="str">
        <f>IF(H1067,LEFT(G1067,FIND(" ",G1067)-1),MID(G1067,FIND(" ",G1067)+1,9))</f>
        <v>R/I/I</v>
      </c>
      <c r="J1067" s="34" t="str">
        <f>TRIM(SUBSTITUTE(G1067,I1067,""))</f>
        <v>6/Nov</v>
      </c>
      <c r="K1067" s="34">
        <f>LEFT(J1067,2-ISERROR(1*MID(J1067,2,1)))*1</f>
        <v>6</v>
      </c>
      <c r="L1067" s="34" t="str">
        <f>IF(LEN(I1067)=3,I1067,LEFT(I1067,1)&amp;MID(I1067,3,1)&amp;RIGHT(I1067,1))</f>
        <v>RII</v>
      </c>
      <c r="M1067" s="42">
        <f>TIMEVALUE(SUBSTITUTE(SUBSTITUTE(F1067,"P"," P"),"A"," A"))</f>
        <v>0.46527777777777773</v>
      </c>
      <c r="N1067" s="34">
        <f t="shared" si="59"/>
        <v>10</v>
      </c>
      <c r="O1067" s="34" t="str">
        <f t="shared" si="60"/>
        <v>RII10</v>
      </c>
      <c r="P1067" s="44">
        <f>INDEX(Workings!$R$14:$R$853,MATCH(O1067,Workings!$U$14:$U$853,0))</f>
        <v>0.45763888888888882</v>
      </c>
      <c r="Q1067" s="34">
        <f t="shared" si="61"/>
        <v>11</v>
      </c>
      <c r="S1067"/>
    </row>
    <row r="1068" spans="1:19" ht="15" x14ac:dyDescent="0.25">
      <c r="A1068" s="34" t="s">
        <v>676</v>
      </c>
      <c r="B1068" s="34" t="e">
        <f>SEARCH("PM",A1068)</f>
        <v>#VALUE!</v>
      </c>
      <c r="C1068" s="34">
        <f>SEARCH("AM",A1068)</f>
        <v>16</v>
      </c>
      <c r="D1068" s="34">
        <f>IFERROR(B1068,C1068)</f>
        <v>16</v>
      </c>
      <c r="E1068" s="34" t="str">
        <f>IFERROR(MID(A1068,D1068-5,1)," ")</f>
        <v>1</v>
      </c>
      <c r="F1068" s="34" t="str">
        <f>MID(A1068,IF(E1068="1",D1068-5,D1068-4),IF(E1068="1",7,6))</f>
        <v>11:36AM</v>
      </c>
      <c r="G1068" s="34" t="str">
        <f>TRIM(SUBSTITUTE(A1068,TEXT(M1068,"h:mmAM/PM"),""))</f>
        <v>6-Nov RII</v>
      </c>
      <c r="H1068" s="34" t="b">
        <f>OR(LEFT(G1068,1)="Y",LEFT(G1068,1)="B",LEFT(G1068,1)="R")</f>
        <v>0</v>
      </c>
      <c r="I1068" s="34" t="str">
        <f>IF(H1068,LEFT(G1068,FIND(" ",G1068)-1),MID(G1068,FIND(" ",G1068)+1,9))</f>
        <v>RII</v>
      </c>
      <c r="J1068" s="34" t="str">
        <f>TRIM(SUBSTITUTE(G1068,I1068,""))</f>
        <v>6-Nov</v>
      </c>
      <c r="K1068" s="34">
        <f>LEFT(J1068,2-ISERROR(1*MID(J1068,2,1)))*1</f>
        <v>6</v>
      </c>
      <c r="L1068" s="34" t="str">
        <f>IF(LEN(I1068)=3,I1068,LEFT(I1068,1)&amp;MID(I1068,3,1)&amp;RIGHT(I1068,1))</f>
        <v>RII</v>
      </c>
      <c r="M1068" s="42">
        <f>TIMEVALUE(SUBSTITUTE(SUBSTITUTE(F1068,"P"," P"),"A"," A"))</f>
        <v>0.48333333333333334</v>
      </c>
      <c r="N1068" s="34">
        <f t="shared" si="59"/>
        <v>11</v>
      </c>
      <c r="O1068" s="34" t="str">
        <f t="shared" si="60"/>
        <v>RII11</v>
      </c>
      <c r="P1068" s="44">
        <f>INDEX(Workings!$R$14:$R$853,MATCH(O1068,Workings!$U$14:$U$853,0))</f>
        <v>0.47847222222222213</v>
      </c>
      <c r="Q1068" s="34">
        <f t="shared" si="61"/>
        <v>7</v>
      </c>
      <c r="S1068"/>
    </row>
    <row r="1069" spans="1:19" ht="15" x14ac:dyDescent="0.25">
      <c r="A1069" s="34" t="s">
        <v>1486</v>
      </c>
      <c r="B1069" s="34">
        <f>SEARCH("PM",A1069)</f>
        <v>18</v>
      </c>
      <c r="C1069" s="34" t="e">
        <f>SEARCH("AM",A1069)</f>
        <v>#VALUE!</v>
      </c>
      <c r="D1069" s="34">
        <f>IFERROR(B1069,C1069)</f>
        <v>18</v>
      </c>
      <c r="E1069" s="34" t="str">
        <f>IFERROR(MID(A1069,D1069-5,1)," ")</f>
        <v>1</v>
      </c>
      <c r="F1069" s="34" t="str">
        <f>MID(A1069,IF(E1069="1",D1069-5,D1069-4),IF(E1069="1",7,6))</f>
        <v>12:12PM</v>
      </c>
      <c r="G1069" s="34" t="str">
        <f>TRIM(SUBSTITUTE(A1069,TEXT(M1069,"h:mmAM/PM"),""))</f>
        <v>R-I-I 6/Nov</v>
      </c>
      <c r="H1069" s="34" t="b">
        <f>OR(LEFT(G1069,1)="Y",LEFT(G1069,1)="B",LEFT(G1069,1)="R")</f>
        <v>1</v>
      </c>
      <c r="I1069" s="34" t="str">
        <f>IF(H1069,LEFT(G1069,FIND(" ",G1069)-1),MID(G1069,FIND(" ",G1069)+1,9))</f>
        <v>R-I-I</v>
      </c>
      <c r="J1069" s="34" t="str">
        <f>TRIM(SUBSTITUTE(G1069,I1069,""))</f>
        <v>6/Nov</v>
      </c>
      <c r="K1069" s="34">
        <f>LEFT(J1069,2-ISERROR(1*MID(J1069,2,1)))*1</f>
        <v>6</v>
      </c>
      <c r="L1069" s="34" t="str">
        <f>IF(LEN(I1069)=3,I1069,LEFT(I1069,1)&amp;MID(I1069,3,1)&amp;RIGHT(I1069,1))</f>
        <v>RII</v>
      </c>
      <c r="M1069" s="42">
        <f>TIMEVALUE(SUBSTITUTE(SUBSTITUTE(F1069,"P"," P"),"A"," A"))</f>
        <v>0.5083333333333333</v>
      </c>
      <c r="N1069" s="34">
        <f t="shared" si="59"/>
        <v>12</v>
      </c>
      <c r="O1069" s="34" t="str">
        <f t="shared" si="60"/>
        <v>RII12</v>
      </c>
      <c r="P1069" s="44">
        <f>INDEX(Workings!$R$14:$R$853,MATCH(O1069,Workings!$U$14:$U$853,0))</f>
        <v>0.49930555555555545</v>
      </c>
      <c r="Q1069" s="34">
        <f t="shared" si="61"/>
        <v>13</v>
      </c>
      <c r="S1069"/>
    </row>
    <row r="1070" spans="1:19" ht="15" x14ac:dyDescent="0.25">
      <c r="A1070" s="34" t="s">
        <v>1812</v>
      </c>
      <c r="B1070" s="34">
        <f>SEARCH("PM",A1070)</f>
        <v>18</v>
      </c>
      <c r="C1070" s="34" t="e">
        <f>SEARCH("AM",A1070)</f>
        <v>#VALUE!</v>
      </c>
      <c r="D1070" s="34">
        <f>IFERROR(B1070,C1070)</f>
        <v>18</v>
      </c>
      <c r="E1070" s="34" t="str">
        <f>IFERROR(MID(A1070,D1070-5,1)," ")</f>
        <v>1</v>
      </c>
      <c r="F1070" s="34" t="str">
        <f>MID(A1070,IF(E1070="1",D1070-5,D1070-4),IF(E1070="1",7,6))</f>
        <v>12:34PM</v>
      </c>
      <c r="G1070" s="34" t="str">
        <f>TRIM(SUBSTITUTE(A1070,TEXT(M1070,"h:mmAM/PM"),""))</f>
        <v>6-Nov R-I-I</v>
      </c>
      <c r="H1070" s="34" t="b">
        <f>OR(LEFT(G1070,1)="Y",LEFT(G1070,1)="B",LEFT(G1070,1)="R")</f>
        <v>0</v>
      </c>
      <c r="I1070" s="34" t="str">
        <f>IF(H1070,LEFT(G1070,FIND(" ",G1070)-1),MID(G1070,FIND(" ",G1070)+1,9))</f>
        <v>R-I-I</v>
      </c>
      <c r="J1070" s="34" t="str">
        <f>TRIM(SUBSTITUTE(G1070,I1070,""))</f>
        <v>6-Nov</v>
      </c>
      <c r="K1070" s="34">
        <f>LEFT(J1070,2-ISERROR(1*MID(J1070,2,1)))*1</f>
        <v>6</v>
      </c>
      <c r="L1070" s="34" t="str">
        <f>IF(LEN(I1070)=3,I1070,LEFT(I1070,1)&amp;MID(I1070,3,1)&amp;RIGHT(I1070,1))</f>
        <v>RII</v>
      </c>
      <c r="M1070" s="42">
        <f>TIMEVALUE(SUBSTITUTE(SUBSTITUTE(F1070,"P"," P"),"A"," A"))</f>
        <v>0.52361111111111114</v>
      </c>
      <c r="N1070" s="34">
        <f t="shared" si="59"/>
        <v>13</v>
      </c>
      <c r="O1070" s="34" t="str">
        <f t="shared" si="60"/>
        <v>RII13</v>
      </c>
      <c r="P1070" s="44">
        <f>INDEX(Workings!$R$14:$R$853,MATCH(O1070,Workings!$U$14:$U$853,0))</f>
        <v>0.52013888888888882</v>
      </c>
      <c r="Q1070" s="34">
        <f t="shared" si="61"/>
        <v>5</v>
      </c>
      <c r="S1070"/>
    </row>
    <row r="1071" spans="1:19" ht="15" x14ac:dyDescent="0.25">
      <c r="A1071" s="34" t="s">
        <v>384</v>
      </c>
      <c r="B1071" s="34">
        <f>SEARCH("PM",A1071)</f>
        <v>11</v>
      </c>
      <c r="C1071" s="34" t="e">
        <f>SEARCH("AM",A1071)</f>
        <v>#VALUE!</v>
      </c>
      <c r="D1071" s="34">
        <f>IFERROR(B1071,C1071)</f>
        <v>11</v>
      </c>
      <c r="E1071" s="34" t="str">
        <f>IFERROR(MID(A1071,D1071-5,1)," ")</f>
        <v xml:space="preserve"> </v>
      </c>
      <c r="F1071" s="34" t="str">
        <f>MID(A1071,IF(E1071="1",D1071-5,D1071-4),IF(E1071="1",7,6))</f>
        <v>1:12PM</v>
      </c>
      <c r="G1071" s="34" t="str">
        <f>TRIM(SUBSTITUTE(A1071,TEXT(M1071,"h:mmAM/PM"),""))</f>
        <v>R-I-I 6/Nov</v>
      </c>
      <c r="H1071" s="34" t="b">
        <f>OR(LEFT(G1071,1)="Y",LEFT(G1071,1)="B",LEFT(G1071,1)="R")</f>
        <v>1</v>
      </c>
      <c r="I1071" s="34" t="str">
        <f>IF(H1071,LEFT(G1071,FIND(" ",G1071)-1),MID(G1071,FIND(" ",G1071)+1,9))</f>
        <v>R-I-I</v>
      </c>
      <c r="J1071" s="34" t="str">
        <f>TRIM(SUBSTITUTE(G1071,I1071,""))</f>
        <v>6/Nov</v>
      </c>
      <c r="K1071" s="34">
        <f>LEFT(J1071,2-ISERROR(1*MID(J1071,2,1)))*1</f>
        <v>6</v>
      </c>
      <c r="L1071" s="34" t="str">
        <f>IF(LEN(I1071)=3,I1071,LEFT(I1071,1)&amp;MID(I1071,3,1)&amp;RIGHT(I1071,1))</f>
        <v>RII</v>
      </c>
      <c r="M1071" s="42">
        <f>TIMEVALUE(SUBSTITUTE(SUBSTITUTE(F1071,"P"," P"),"A"," A"))</f>
        <v>0.54999999999999993</v>
      </c>
      <c r="N1071" s="34">
        <f t="shared" si="59"/>
        <v>14</v>
      </c>
      <c r="O1071" s="34" t="str">
        <f t="shared" si="60"/>
        <v>RII14</v>
      </c>
      <c r="P1071" s="44">
        <f>INDEX(Workings!$R$14:$R$853,MATCH(O1071,Workings!$U$14:$U$853,0))</f>
        <v>0.54097222222222219</v>
      </c>
      <c r="Q1071" s="34">
        <f t="shared" si="61"/>
        <v>13</v>
      </c>
      <c r="S1071"/>
    </row>
    <row r="1072" spans="1:19" ht="15" x14ac:dyDescent="0.25">
      <c r="A1072" s="34" t="s">
        <v>2324</v>
      </c>
      <c r="B1072" s="34">
        <f>SEARCH("PM",A1072)</f>
        <v>5</v>
      </c>
      <c r="C1072" s="34" t="e">
        <f>SEARCH("AM",A1072)</f>
        <v>#VALUE!</v>
      </c>
      <c r="D1072" s="34">
        <f>IFERROR(B1072,C1072)</f>
        <v>5</v>
      </c>
      <c r="E1072" s="34" t="str">
        <f>IFERROR(MID(A1072,D1072-5,1)," ")</f>
        <v xml:space="preserve"> </v>
      </c>
      <c r="F1072" s="34" t="str">
        <f>MID(A1072,IF(E1072="1",D1072-5,D1072-4),IF(E1072="1",7,6))</f>
        <v>1:36PM</v>
      </c>
      <c r="G1072" s="34" t="str">
        <f>TRIM(SUBSTITUTE(A1072,TEXT(M1072,"h:mmAM/PM"),""))</f>
        <v>R-I-I 6/Nov</v>
      </c>
      <c r="H1072" s="34" t="b">
        <f>OR(LEFT(G1072,1)="Y",LEFT(G1072,1)="B",LEFT(G1072,1)="R")</f>
        <v>1</v>
      </c>
      <c r="I1072" s="34" t="str">
        <f>IF(H1072,LEFT(G1072,FIND(" ",G1072)-1),MID(G1072,FIND(" ",G1072)+1,9))</f>
        <v>R-I-I</v>
      </c>
      <c r="J1072" s="34" t="str">
        <f>TRIM(SUBSTITUTE(G1072,I1072,""))</f>
        <v>6/Nov</v>
      </c>
      <c r="K1072" s="34">
        <f>LEFT(J1072,2-ISERROR(1*MID(J1072,2,1)))*1</f>
        <v>6</v>
      </c>
      <c r="L1072" s="34" t="str">
        <f>IF(LEN(I1072)=3,I1072,LEFT(I1072,1)&amp;MID(I1072,3,1)&amp;RIGHT(I1072,1))</f>
        <v>RII</v>
      </c>
      <c r="M1072" s="42">
        <f>TIMEVALUE(SUBSTITUTE(SUBSTITUTE(F1072,"P"," P"),"A"," A"))</f>
        <v>0.56666666666666665</v>
      </c>
      <c r="N1072" s="34">
        <f t="shared" si="59"/>
        <v>15</v>
      </c>
      <c r="O1072" s="34" t="str">
        <f t="shared" si="60"/>
        <v>RII15</v>
      </c>
      <c r="P1072" s="44">
        <f>INDEX(Workings!$R$14:$R$853,MATCH(O1072,Workings!$U$14:$U$853,0))</f>
        <v>0.56180555555555556</v>
      </c>
      <c r="Q1072" s="34">
        <f t="shared" si="61"/>
        <v>7</v>
      </c>
      <c r="S1072"/>
    </row>
    <row r="1073" spans="1:19" ht="15" x14ac:dyDescent="0.25">
      <c r="A1073" s="34" t="s">
        <v>3344</v>
      </c>
      <c r="B1073" s="34">
        <f>SEARCH("PM",A1073)</f>
        <v>9</v>
      </c>
      <c r="C1073" s="34" t="e">
        <f>SEARCH("AM",A1073)</f>
        <v>#VALUE!</v>
      </c>
      <c r="D1073" s="34">
        <f>IFERROR(B1073,C1073)</f>
        <v>9</v>
      </c>
      <c r="E1073" s="34" t="str">
        <f>IFERROR(MID(A1073,D1073-5,1)," ")</f>
        <v xml:space="preserve"> </v>
      </c>
      <c r="F1073" s="34" t="str">
        <f>MID(A1073,IF(E1073="1",D1073-5,D1073-4),IF(E1073="1",7,6))</f>
        <v>2:08PM</v>
      </c>
      <c r="G1073" s="34" t="str">
        <f>TRIM(SUBSTITUTE(A1073,TEXT(M1073,"h:mmAM/PM"),""))</f>
        <v>RII 6/Nov</v>
      </c>
      <c r="H1073" s="34" t="b">
        <f>OR(LEFT(G1073,1)="Y",LEFT(G1073,1)="B",LEFT(G1073,1)="R")</f>
        <v>1</v>
      </c>
      <c r="I1073" s="34" t="str">
        <f>IF(H1073,LEFT(G1073,FIND(" ",G1073)-1),MID(G1073,FIND(" ",G1073)+1,9))</f>
        <v>RII</v>
      </c>
      <c r="J1073" s="34" t="str">
        <f>TRIM(SUBSTITUTE(G1073,I1073,""))</f>
        <v>6/Nov</v>
      </c>
      <c r="K1073" s="34">
        <f>LEFT(J1073,2-ISERROR(1*MID(J1073,2,1)))*1</f>
        <v>6</v>
      </c>
      <c r="L1073" s="34" t="str">
        <f>IF(LEN(I1073)=3,I1073,LEFT(I1073,1)&amp;MID(I1073,3,1)&amp;RIGHT(I1073,1))</f>
        <v>RII</v>
      </c>
      <c r="M1073" s="42">
        <f>TIMEVALUE(SUBSTITUTE(SUBSTITUTE(F1073,"P"," P"),"A"," A"))</f>
        <v>0.58888888888888891</v>
      </c>
      <c r="N1073" s="34">
        <f t="shared" si="59"/>
        <v>16</v>
      </c>
      <c r="O1073" s="34" t="str">
        <f t="shared" si="60"/>
        <v>RII16</v>
      </c>
      <c r="P1073" s="44">
        <f>INDEX(Workings!$R$14:$R$853,MATCH(O1073,Workings!$U$14:$U$853,0))</f>
        <v>0.58263888888888893</v>
      </c>
      <c r="Q1073" s="34">
        <f t="shared" si="61"/>
        <v>9</v>
      </c>
      <c r="S1073"/>
    </row>
    <row r="1074" spans="1:19" ht="15" x14ac:dyDescent="0.25">
      <c r="A1074" s="34" t="s">
        <v>2126</v>
      </c>
      <c r="B1074" s="34">
        <f>SEARCH("PM",A1074)</f>
        <v>5</v>
      </c>
      <c r="C1074" s="34" t="e">
        <f>SEARCH("AM",A1074)</f>
        <v>#VALUE!</v>
      </c>
      <c r="D1074" s="34">
        <f>IFERROR(B1074,C1074)</f>
        <v>5</v>
      </c>
      <c r="E1074" s="34" t="str">
        <f>IFERROR(MID(A1074,D1074-5,1)," ")</f>
        <v xml:space="preserve"> </v>
      </c>
      <c r="F1074" s="34" t="str">
        <f>MID(A1074,IF(E1074="1",D1074-5,D1074-4),IF(E1074="1",7,6))</f>
        <v>2:34PM</v>
      </c>
      <c r="G1074" s="34" t="str">
        <f>TRIM(SUBSTITUTE(A1074,TEXT(M1074,"h:mmAM/PM"),""))</f>
        <v>R:I:I 6/Nov</v>
      </c>
      <c r="H1074" s="34" t="b">
        <f>OR(LEFT(G1074,1)="Y",LEFT(G1074,1)="B",LEFT(G1074,1)="R")</f>
        <v>1</v>
      </c>
      <c r="I1074" s="34" t="str">
        <f>IF(H1074,LEFT(G1074,FIND(" ",G1074)-1),MID(G1074,FIND(" ",G1074)+1,9))</f>
        <v>R:I:I</v>
      </c>
      <c r="J1074" s="34" t="str">
        <f>TRIM(SUBSTITUTE(G1074,I1074,""))</f>
        <v>6/Nov</v>
      </c>
      <c r="K1074" s="34">
        <f>LEFT(J1074,2-ISERROR(1*MID(J1074,2,1)))*1</f>
        <v>6</v>
      </c>
      <c r="L1074" s="34" t="str">
        <f>IF(LEN(I1074)=3,I1074,LEFT(I1074,1)&amp;MID(I1074,3,1)&amp;RIGHT(I1074,1))</f>
        <v>RII</v>
      </c>
      <c r="M1074" s="42">
        <f>TIMEVALUE(SUBSTITUTE(SUBSTITUTE(F1074,"P"," P"),"A"," A"))</f>
        <v>0.6069444444444444</v>
      </c>
      <c r="N1074" s="34">
        <f t="shared" si="59"/>
        <v>17</v>
      </c>
      <c r="O1074" s="34" t="str">
        <f t="shared" si="60"/>
        <v>RII17</v>
      </c>
      <c r="P1074" s="44">
        <f>INDEX(Workings!$R$14:$R$853,MATCH(O1074,Workings!$U$14:$U$853,0))</f>
        <v>0.6034722222222223</v>
      </c>
      <c r="Q1074" s="34">
        <f t="shared" si="61"/>
        <v>5</v>
      </c>
      <c r="S1074"/>
    </row>
    <row r="1075" spans="1:19" ht="15" x14ac:dyDescent="0.25">
      <c r="A1075" s="34" t="s">
        <v>892</v>
      </c>
      <c r="B1075" s="34">
        <f>SEARCH("PM",A1075)</f>
        <v>17</v>
      </c>
      <c r="C1075" s="34" t="e">
        <f>SEARCH("AM",A1075)</f>
        <v>#VALUE!</v>
      </c>
      <c r="D1075" s="34">
        <f>IFERROR(B1075,C1075)</f>
        <v>17</v>
      </c>
      <c r="E1075" s="34" t="str">
        <f>IFERROR(MID(A1075,D1075-5,1)," ")</f>
        <v xml:space="preserve"> </v>
      </c>
      <c r="F1075" s="34" t="str">
        <f>MID(A1075,IF(E1075="1",D1075-5,D1075-4),IF(E1075="1",7,6))</f>
        <v>3:00PM</v>
      </c>
      <c r="G1075" s="34" t="str">
        <f>TRIM(SUBSTITUTE(A1075,TEXT(M1075,"h:mmAM/PM"),""))</f>
        <v>6/Nov R:I:I</v>
      </c>
      <c r="H1075" s="34" t="b">
        <f>OR(LEFT(G1075,1)="Y",LEFT(G1075,1)="B",LEFT(G1075,1)="R")</f>
        <v>0</v>
      </c>
      <c r="I1075" s="34" t="str">
        <f>IF(H1075,LEFT(G1075,FIND(" ",G1075)-1),MID(G1075,FIND(" ",G1075)+1,9))</f>
        <v>R:I:I</v>
      </c>
      <c r="J1075" s="34" t="str">
        <f>TRIM(SUBSTITUTE(G1075,I1075,""))</f>
        <v>6/Nov</v>
      </c>
      <c r="K1075" s="34">
        <f>LEFT(J1075,2-ISERROR(1*MID(J1075,2,1)))*1</f>
        <v>6</v>
      </c>
      <c r="L1075" s="34" t="str">
        <f>IF(LEN(I1075)=3,I1075,LEFT(I1075,1)&amp;MID(I1075,3,1)&amp;RIGHT(I1075,1))</f>
        <v>RII</v>
      </c>
      <c r="M1075" s="42">
        <f>TIMEVALUE(SUBSTITUTE(SUBSTITUTE(F1075,"P"," P"),"A"," A"))</f>
        <v>0.625</v>
      </c>
      <c r="N1075" s="34">
        <f t="shared" si="59"/>
        <v>18</v>
      </c>
      <c r="O1075" s="34" t="str">
        <f t="shared" si="60"/>
        <v>RII18</v>
      </c>
      <c r="P1075" s="44">
        <f>INDEX(Workings!$R$14:$R$853,MATCH(O1075,Workings!$U$14:$U$853,0))</f>
        <v>0.62430555555555567</v>
      </c>
      <c r="Q1075" s="34">
        <f t="shared" si="61"/>
        <v>1</v>
      </c>
      <c r="S1075"/>
    </row>
    <row r="1076" spans="1:19" ht="15" x14ac:dyDescent="0.25">
      <c r="A1076" s="34" t="s">
        <v>2875</v>
      </c>
      <c r="B1076" s="34">
        <f>SEARCH("PM",A1076)</f>
        <v>5</v>
      </c>
      <c r="C1076" s="34" t="e">
        <f>SEARCH("AM",A1076)</f>
        <v>#VALUE!</v>
      </c>
      <c r="D1076" s="34">
        <f>IFERROR(B1076,C1076)</f>
        <v>5</v>
      </c>
      <c r="E1076" s="34" t="str">
        <f>IFERROR(MID(A1076,D1076-5,1)," ")</f>
        <v xml:space="preserve"> </v>
      </c>
      <c r="F1076" s="34" t="str">
        <f>MID(A1076,IF(E1076="1",D1076-5,D1076-4),IF(E1076="1",7,6))</f>
        <v>3:27PM</v>
      </c>
      <c r="G1076" s="34" t="str">
        <f>TRIM(SUBSTITUTE(A1076,TEXT(M1076,"h:mmAM/PM"),""))</f>
        <v>6/Nov R-I-I</v>
      </c>
      <c r="H1076" s="34" t="b">
        <f>OR(LEFT(G1076,1)="Y",LEFT(G1076,1)="B",LEFT(G1076,1)="R")</f>
        <v>0</v>
      </c>
      <c r="I1076" s="34" t="str">
        <f>IF(H1076,LEFT(G1076,FIND(" ",G1076)-1),MID(G1076,FIND(" ",G1076)+1,9))</f>
        <v>R-I-I</v>
      </c>
      <c r="J1076" s="34" t="str">
        <f>TRIM(SUBSTITUTE(G1076,I1076,""))</f>
        <v>6/Nov</v>
      </c>
      <c r="K1076" s="34">
        <f>LEFT(J1076,2-ISERROR(1*MID(J1076,2,1)))*1</f>
        <v>6</v>
      </c>
      <c r="L1076" s="34" t="str">
        <f>IF(LEN(I1076)=3,I1076,LEFT(I1076,1)&amp;MID(I1076,3,1)&amp;RIGHT(I1076,1))</f>
        <v>RII</v>
      </c>
      <c r="M1076" s="42">
        <f>TIMEVALUE(SUBSTITUTE(SUBSTITUTE(F1076,"P"," P"),"A"," A"))</f>
        <v>0.64374999999999993</v>
      </c>
      <c r="N1076" s="34">
        <f t="shared" si="59"/>
        <v>19</v>
      </c>
      <c r="O1076" s="34" t="str">
        <f t="shared" si="60"/>
        <v>RII19</v>
      </c>
      <c r="P1076" s="44">
        <f>INDEX(Workings!$R$14:$R$853,MATCH(O1076,Workings!$U$14:$U$853,0))</f>
        <v>0.64513888888888904</v>
      </c>
      <c r="Q1076" s="34">
        <f t="shared" si="61"/>
        <v>-2</v>
      </c>
      <c r="S1076"/>
    </row>
    <row r="1077" spans="1:19" ht="15" x14ac:dyDescent="0.25">
      <c r="A1077" s="34" t="s">
        <v>3315</v>
      </c>
      <c r="B1077" s="34">
        <f>SEARCH("PM",A1077)</f>
        <v>5</v>
      </c>
      <c r="C1077" s="34" t="e">
        <f>SEARCH("AM",A1077)</f>
        <v>#VALUE!</v>
      </c>
      <c r="D1077" s="34">
        <f>IFERROR(B1077,C1077)</f>
        <v>5</v>
      </c>
      <c r="E1077" s="34" t="str">
        <f>IFERROR(MID(A1077,D1077-5,1)," ")</f>
        <v xml:space="preserve"> </v>
      </c>
      <c r="F1077" s="34" t="str">
        <f>MID(A1077,IF(E1077="1",D1077-5,D1077-4),IF(E1077="1",7,6))</f>
        <v>4:12PM</v>
      </c>
      <c r="G1077" s="34" t="str">
        <f>TRIM(SUBSTITUTE(A1077,TEXT(M1077,"h:mmAM/PM"),""))</f>
        <v>6/Nov RII</v>
      </c>
      <c r="H1077" s="34" t="b">
        <f>OR(LEFT(G1077,1)="Y",LEFT(G1077,1)="B",LEFT(G1077,1)="R")</f>
        <v>0</v>
      </c>
      <c r="I1077" s="34" t="str">
        <f>IF(H1077,LEFT(G1077,FIND(" ",G1077)-1),MID(G1077,FIND(" ",G1077)+1,9))</f>
        <v>RII</v>
      </c>
      <c r="J1077" s="34" t="str">
        <f>TRIM(SUBSTITUTE(G1077,I1077,""))</f>
        <v>6/Nov</v>
      </c>
      <c r="K1077" s="34">
        <f>LEFT(J1077,2-ISERROR(1*MID(J1077,2,1)))*1</f>
        <v>6</v>
      </c>
      <c r="L1077" s="34" t="str">
        <f>IF(LEN(I1077)=3,I1077,LEFT(I1077,1)&amp;MID(I1077,3,1)&amp;RIGHT(I1077,1))</f>
        <v>RII</v>
      </c>
      <c r="M1077" s="42">
        <f>TIMEVALUE(SUBSTITUTE(SUBSTITUTE(F1077,"P"," P"),"A"," A"))</f>
        <v>0.67499999999999993</v>
      </c>
      <c r="N1077" s="34">
        <f t="shared" si="59"/>
        <v>20</v>
      </c>
      <c r="O1077" s="34" t="str">
        <f t="shared" si="60"/>
        <v>RII20</v>
      </c>
      <c r="P1077" s="44">
        <f>INDEX(Workings!$R$14:$R$853,MATCH(O1077,Workings!$U$14:$U$853,0))</f>
        <v>0.66597222222222241</v>
      </c>
      <c r="Q1077" s="34">
        <f t="shared" si="61"/>
        <v>13</v>
      </c>
      <c r="S1077"/>
    </row>
    <row r="1078" spans="1:19" ht="15" x14ac:dyDescent="0.25">
      <c r="A1078" s="34" t="s">
        <v>1032</v>
      </c>
      <c r="B1078" s="34">
        <f>SEARCH("PM",A1078)</f>
        <v>5</v>
      </c>
      <c r="C1078" s="34" t="e">
        <f>SEARCH("AM",A1078)</f>
        <v>#VALUE!</v>
      </c>
      <c r="D1078" s="34">
        <f>IFERROR(B1078,C1078)</f>
        <v>5</v>
      </c>
      <c r="E1078" s="34" t="str">
        <f>IFERROR(MID(A1078,D1078-5,1)," ")</f>
        <v xml:space="preserve"> </v>
      </c>
      <c r="F1078" s="34" t="str">
        <f>MID(A1078,IF(E1078="1",D1078-5,D1078-4),IF(E1078="1",7,6))</f>
        <v>4:32PM</v>
      </c>
      <c r="G1078" s="34" t="str">
        <f>TRIM(SUBSTITUTE(A1078,TEXT(M1078,"h:mmAM/PM"),""))</f>
        <v>6-Nov R-I-I</v>
      </c>
      <c r="H1078" s="34" t="b">
        <f>OR(LEFT(G1078,1)="Y",LEFT(G1078,1)="B",LEFT(G1078,1)="R")</f>
        <v>0</v>
      </c>
      <c r="I1078" s="34" t="str">
        <f>IF(H1078,LEFT(G1078,FIND(" ",G1078)-1),MID(G1078,FIND(" ",G1078)+1,9))</f>
        <v>R-I-I</v>
      </c>
      <c r="J1078" s="34" t="str">
        <f>TRIM(SUBSTITUTE(G1078,I1078,""))</f>
        <v>6-Nov</v>
      </c>
      <c r="K1078" s="34">
        <f>LEFT(J1078,2-ISERROR(1*MID(J1078,2,1)))*1</f>
        <v>6</v>
      </c>
      <c r="L1078" s="34" t="str">
        <f>IF(LEN(I1078)=3,I1078,LEFT(I1078,1)&amp;MID(I1078,3,1)&amp;RIGHT(I1078,1))</f>
        <v>RII</v>
      </c>
      <c r="M1078" s="42">
        <f>TIMEVALUE(SUBSTITUTE(SUBSTITUTE(F1078,"P"," P"),"A"," A"))</f>
        <v>0.68888888888888899</v>
      </c>
      <c r="N1078" s="34">
        <f t="shared" si="59"/>
        <v>21</v>
      </c>
      <c r="O1078" s="34" t="str">
        <f t="shared" si="60"/>
        <v>RII21</v>
      </c>
      <c r="P1078" s="44">
        <f>INDEX(Workings!$R$14:$R$853,MATCH(O1078,Workings!$U$14:$U$853,0))</f>
        <v>0.68680555555555578</v>
      </c>
      <c r="Q1078" s="34">
        <f t="shared" si="61"/>
        <v>3</v>
      </c>
      <c r="S1078"/>
    </row>
    <row r="1079" spans="1:19" ht="15" x14ac:dyDescent="0.25">
      <c r="A1079" s="34" t="s">
        <v>2858</v>
      </c>
      <c r="B1079" s="34">
        <f>SEARCH("PM",A1079)</f>
        <v>5</v>
      </c>
      <c r="C1079" s="34" t="e">
        <f>SEARCH("AM",A1079)</f>
        <v>#VALUE!</v>
      </c>
      <c r="D1079" s="34">
        <f>IFERROR(B1079,C1079)</f>
        <v>5</v>
      </c>
      <c r="E1079" s="34" t="str">
        <f>IFERROR(MID(A1079,D1079-5,1)," ")</f>
        <v xml:space="preserve"> </v>
      </c>
      <c r="F1079" s="34" t="str">
        <f>MID(A1079,IF(E1079="1",D1079-5,D1079-4),IF(E1079="1",7,6))</f>
        <v>5:02PM</v>
      </c>
      <c r="G1079" s="34" t="str">
        <f>TRIM(SUBSTITUTE(A1079,TEXT(M1079,"h:mmAM/PM"),""))</f>
        <v>R/I/I 6/Nov</v>
      </c>
      <c r="H1079" s="34" t="b">
        <f>OR(LEFT(G1079,1)="Y",LEFT(G1079,1)="B",LEFT(G1079,1)="R")</f>
        <v>1</v>
      </c>
      <c r="I1079" s="34" t="str">
        <f>IF(H1079,LEFT(G1079,FIND(" ",G1079)-1),MID(G1079,FIND(" ",G1079)+1,9))</f>
        <v>R/I/I</v>
      </c>
      <c r="J1079" s="34" t="str">
        <f>TRIM(SUBSTITUTE(G1079,I1079,""))</f>
        <v>6/Nov</v>
      </c>
      <c r="K1079" s="34">
        <f>LEFT(J1079,2-ISERROR(1*MID(J1079,2,1)))*1</f>
        <v>6</v>
      </c>
      <c r="L1079" s="34" t="str">
        <f>IF(LEN(I1079)=3,I1079,LEFT(I1079,1)&amp;MID(I1079,3,1)&amp;RIGHT(I1079,1))</f>
        <v>RII</v>
      </c>
      <c r="M1079" s="42">
        <f>TIMEVALUE(SUBSTITUTE(SUBSTITUTE(F1079,"P"," P"),"A"," A"))</f>
        <v>0.70972222222222225</v>
      </c>
      <c r="N1079" s="34">
        <f t="shared" si="59"/>
        <v>22</v>
      </c>
      <c r="O1079" s="34" t="str">
        <f t="shared" si="60"/>
        <v>RII22</v>
      </c>
      <c r="P1079" s="44">
        <f>INDEX(Workings!$R$14:$R$853,MATCH(O1079,Workings!$U$14:$U$853,0))</f>
        <v>0.70763888888888915</v>
      </c>
      <c r="Q1079" s="34">
        <f t="shared" si="61"/>
        <v>3</v>
      </c>
      <c r="S1079"/>
    </row>
    <row r="1080" spans="1:19" ht="15" x14ac:dyDescent="0.25">
      <c r="A1080" s="34" t="s">
        <v>2163</v>
      </c>
      <c r="B1080" s="34">
        <f>SEARCH("PM",A1080)</f>
        <v>11</v>
      </c>
      <c r="C1080" s="34" t="e">
        <f>SEARCH("AM",A1080)</f>
        <v>#VALUE!</v>
      </c>
      <c r="D1080" s="34">
        <f>IFERROR(B1080,C1080)</f>
        <v>11</v>
      </c>
      <c r="E1080" s="34" t="str">
        <f>IFERROR(MID(A1080,D1080-5,1)," ")</f>
        <v xml:space="preserve"> </v>
      </c>
      <c r="F1080" s="34" t="str">
        <f>MID(A1080,IF(E1080="1",D1080-5,D1080-4),IF(E1080="1",7,6))</f>
        <v>5:39PM</v>
      </c>
      <c r="G1080" s="34" t="str">
        <f>TRIM(SUBSTITUTE(A1080,TEXT(M1080,"h:mmAM/PM"),""))</f>
        <v>R:I:I 6-Nov</v>
      </c>
      <c r="H1080" s="34" t="b">
        <f>OR(LEFT(G1080,1)="Y",LEFT(G1080,1)="B",LEFT(G1080,1)="R")</f>
        <v>1</v>
      </c>
      <c r="I1080" s="34" t="str">
        <f>IF(H1080,LEFT(G1080,FIND(" ",G1080)-1),MID(G1080,FIND(" ",G1080)+1,9))</f>
        <v>R:I:I</v>
      </c>
      <c r="J1080" s="34" t="str">
        <f>TRIM(SUBSTITUTE(G1080,I1080,""))</f>
        <v>6-Nov</v>
      </c>
      <c r="K1080" s="34">
        <f>LEFT(J1080,2-ISERROR(1*MID(J1080,2,1)))*1</f>
        <v>6</v>
      </c>
      <c r="L1080" s="34" t="str">
        <f>IF(LEN(I1080)=3,I1080,LEFT(I1080,1)&amp;MID(I1080,3,1)&amp;RIGHT(I1080,1))</f>
        <v>RII</v>
      </c>
      <c r="M1080" s="42">
        <f>TIMEVALUE(SUBSTITUTE(SUBSTITUTE(F1080,"P"," P"),"A"," A"))</f>
        <v>0.73541666666666661</v>
      </c>
      <c r="N1080" s="34">
        <f t="shared" si="59"/>
        <v>23</v>
      </c>
      <c r="O1080" s="34" t="str">
        <f t="shared" si="60"/>
        <v>RII23</v>
      </c>
      <c r="P1080" s="44">
        <f>INDEX(Workings!$R$14:$R$853,MATCH(O1080,Workings!$U$14:$U$853,0))</f>
        <v>0.72847222222222252</v>
      </c>
      <c r="Q1080" s="34">
        <f t="shared" si="61"/>
        <v>10</v>
      </c>
      <c r="S1080"/>
    </row>
    <row r="1081" spans="1:19" ht="15" x14ac:dyDescent="0.25">
      <c r="A1081" s="34" t="s">
        <v>2705</v>
      </c>
      <c r="B1081" s="34">
        <f>SEARCH("PM",A1081)</f>
        <v>5</v>
      </c>
      <c r="C1081" s="34" t="e">
        <f>SEARCH("AM",A1081)</f>
        <v>#VALUE!</v>
      </c>
      <c r="D1081" s="34">
        <f>IFERROR(B1081,C1081)</f>
        <v>5</v>
      </c>
      <c r="E1081" s="34" t="str">
        <f>IFERROR(MID(A1081,D1081-5,1)," ")</f>
        <v xml:space="preserve"> </v>
      </c>
      <c r="F1081" s="34" t="str">
        <f>MID(A1081,IF(E1081="1",D1081-5,D1081-4),IF(E1081="1",7,6))</f>
        <v>6:11PM</v>
      </c>
      <c r="G1081" s="34" t="str">
        <f>TRIM(SUBSTITUTE(A1081,TEXT(M1081,"h:mmAM/PM"),""))</f>
        <v>RII 6/Nov</v>
      </c>
      <c r="H1081" s="34" t="b">
        <f>OR(LEFT(G1081,1)="Y",LEFT(G1081,1)="B",LEFT(G1081,1)="R")</f>
        <v>1</v>
      </c>
      <c r="I1081" s="34" t="str">
        <f>IF(H1081,LEFT(G1081,FIND(" ",G1081)-1),MID(G1081,FIND(" ",G1081)+1,9))</f>
        <v>RII</v>
      </c>
      <c r="J1081" s="34" t="str">
        <f>TRIM(SUBSTITUTE(G1081,I1081,""))</f>
        <v>6/Nov</v>
      </c>
      <c r="K1081" s="34">
        <f>LEFT(J1081,2-ISERROR(1*MID(J1081,2,1)))*1</f>
        <v>6</v>
      </c>
      <c r="L1081" s="34" t="str">
        <f>IF(LEN(I1081)=3,I1081,LEFT(I1081,1)&amp;MID(I1081,3,1)&amp;RIGHT(I1081,1))</f>
        <v>RII</v>
      </c>
      <c r="M1081" s="42">
        <f>TIMEVALUE(SUBSTITUTE(SUBSTITUTE(F1081,"P"," P"),"A"," A"))</f>
        <v>0.75763888888888886</v>
      </c>
      <c r="N1081" s="34">
        <f t="shared" si="59"/>
        <v>24</v>
      </c>
      <c r="O1081" s="34" t="str">
        <f t="shared" si="60"/>
        <v>RII24</v>
      </c>
      <c r="P1081" s="44">
        <f>INDEX(Workings!$R$14:$R$853,MATCH(O1081,Workings!$U$14:$U$853,0))</f>
        <v>0.75625000000000031</v>
      </c>
      <c r="Q1081" s="34">
        <f t="shared" si="61"/>
        <v>2</v>
      </c>
      <c r="S1081"/>
    </row>
    <row r="1082" spans="1:19" ht="15" x14ac:dyDescent="0.25">
      <c r="A1082" s="34" t="s">
        <v>835</v>
      </c>
      <c r="B1082" s="34">
        <f>SEARCH("PM",A1082)</f>
        <v>5</v>
      </c>
      <c r="C1082" s="34" t="e">
        <f>SEARCH("AM",A1082)</f>
        <v>#VALUE!</v>
      </c>
      <c r="D1082" s="34">
        <f>IFERROR(B1082,C1082)</f>
        <v>5</v>
      </c>
      <c r="E1082" s="34" t="str">
        <f>IFERROR(MID(A1082,D1082-5,1)," ")</f>
        <v xml:space="preserve"> </v>
      </c>
      <c r="F1082" s="34" t="str">
        <f>MID(A1082,IF(E1082="1",D1082-5,D1082-4),IF(E1082="1",7,6))</f>
        <v>7:04PM</v>
      </c>
      <c r="G1082" s="34" t="str">
        <f>TRIM(SUBSTITUTE(A1082,TEXT(M1082,"h:mmAM/PM"),""))</f>
        <v>6/Nov RII</v>
      </c>
      <c r="H1082" s="34" t="b">
        <f>OR(LEFT(G1082,1)="Y",LEFT(G1082,1)="B",LEFT(G1082,1)="R")</f>
        <v>0</v>
      </c>
      <c r="I1082" s="34" t="str">
        <f>IF(H1082,LEFT(G1082,FIND(" ",G1082)-1),MID(G1082,FIND(" ",G1082)+1,9))</f>
        <v>RII</v>
      </c>
      <c r="J1082" s="34" t="str">
        <f>TRIM(SUBSTITUTE(G1082,I1082,""))</f>
        <v>6/Nov</v>
      </c>
      <c r="K1082" s="34">
        <f>LEFT(J1082,2-ISERROR(1*MID(J1082,2,1)))*1</f>
        <v>6</v>
      </c>
      <c r="L1082" s="34" t="str">
        <f>IF(LEN(I1082)=3,I1082,LEFT(I1082,1)&amp;MID(I1082,3,1)&amp;RIGHT(I1082,1))</f>
        <v>RII</v>
      </c>
      <c r="M1082" s="42">
        <f>TIMEVALUE(SUBSTITUTE(SUBSTITUTE(F1082,"P"," P"),"A"," A"))</f>
        <v>0.7944444444444444</v>
      </c>
      <c r="N1082" s="34">
        <f t="shared" si="59"/>
        <v>25</v>
      </c>
      <c r="O1082" s="34" t="str">
        <f t="shared" si="60"/>
        <v>RII25</v>
      </c>
      <c r="P1082" s="44">
        <f>INDEX(Workings!$R$14:$R$853,MATCH(O1082,Workings!$U$14:$U$853,0))</f>
        <v>0.7840277777777781</v>
      </c>
      <c r="Q1082" s="34">
        <f t="shared" si="61"/>
        <v>15</v>
      </c>
      <c r="S1082"/>
    </row>
    <row r="1083" spans="1:19" ht="15" x14ac:dyDescent="0.25">
      <c r="A1083" s="34" t="s">
        <v>915</v>
      </c>
      <c r="B1083" s="34">
        <f>SEARCH("PM",A1083)</f>
        <v>15</v>
      </c>
      <c r="C1083" s="34" t="e">
        <f>SEARCH("AM",A1083)</f>
        <v>#VALUE!</v>
      </c>
      <c r="D1083" s="34">
        <f>IFERROR(B1083,C1083)</f>
        <v>15</v>
      </c>
      <c r="E1083" s="34" t="str">
        <f>IFERROR(MID(A1083,D1083-5,1)," ")</f>
        <v xml:space="preserve"> </v>
      </c>
      <c r="F1083" s="34" t="str">
        <f>MID(A1083,IF(E1083="1",D1083-5,D1083-4),IF(E1083="1",7,6))</f>
        <v>7:37PM</v>
      </c>
      <c r="G1083" s="34" t="str">
        <f>TRIM(SUBSTITUTE(A1083,TEXT(M1083,"h:mmAM/PM"),""))</f>
        <v>RII 6/Nov</v>
      </c>
      <c r="H1083" s="34" t="b">
        <f>OR(LEFT(G1083,1)="Y",LEFT(G1083,1)="B",LEFT(G1083,1)="R")</f>
        <v>1</v>
      </c>
      <c r="I1083" s="34" t="str">
        <f>IF(H1083,LEFT(G1083,FIND(" ",G1083)-1),MID(G1083,FIND(" ",G1083)+1,9))</f>
        <v>RII</v>
      </c>
      <c r="J1083" s="34" t="str">
        <f>TRIM(SUBSTITUTE(G1083,I1083,""))</f>
        <v>6/Nov</v>
      </c>
      <c r="K1083" s="34">
        <f>LEFT(J1083,2-ISERROR(1*MID(J1083,2,1)))*1</f>
        <v>6</v>
      </c>
      <c r="L1083" s="34" t="str">
        <f>IF(LEN(I1083)=3,I1083,LEFT(I1083,1)&amp;MID(I1083,3,1)&amp;RIGHT(I1083,1))</f>
        <v>RII</v>
      </c>
      <c r="M1083" s="42">
        <f>TIMEVALUE(SUBSTITUTE(SUBSTITUTE(F1083,"P"," P"),"A"," A"))</f>
        <v>0.81736111111111109</v>
      </c>
      <c r="N1083" s="34">
        <f t="shared" si="59"/>
        <v>26</v>
      </c>
      <c r="O1083" s="34" t="str">
        <f t="shared" si="60"/>
        <v>RII26</v>
      </c>
      <c r="P1083" s="44">
        <f>INDEX(Workings!$R$14:$R$853,MATCH(O1083,Workings!$U$14:$U$853,0))</f>
        <v>0.81180555555555589</v>
      </c>
      <c r="Q1083" s="34">
        <f t="shared" si="61"/>
        <v>8</v>
      </c>
      <c r="S1083"/>
    </row>
    <row r="1084" spans="1:19" ht="15" x14ac:dyDescent="0.25">
      <c r="A1084" s="34" t="s">
        <v>2946</v>
      </c>
      <c r="B1084" s="34">
        <f>SEARCH("PM",A1084)</f>
        <v>5</v>
      </c>
      <c r="C1084" s="34" t="e">
        <f>SEARCH("AM",A1084)</f>
        <v>#VALUE!</v>
      </c>
      <c r="D1084" s="34">
        <f>IFERROR(B1084,C1084)</f>
        <v>5</v>
      </c>
      <c r="E1084" s="34" t="str">
        <f>IFERROR(MID(A1084,D1084-5,1)," ")</f>
        <v xml:space="preserve"> </v>
      </c>
      <c r="F1084" s="34" t="str">
        <f>MID(A1084,IF(E1084="1",D1084-5,D1084-4),IF(E1084="1",7,6))</f>
        <v>8:32PM</v>
      </c>
      <c r="G1084" s="34" t="str">
        <f>TRIM(SUBSTITUTE(A1084,TEXT(M1084,"h:mmAM/PM"),""))</f>
        <v>R/I/I 6/Nov</v>
      </c>
      <c r="H1084" s="34" t="b">
        <f>OR(LEFT(G1084,1)="Y",LEFT(G1084,1)="B",LEFT(G1084,1)="R")</f>
        <v>1</v>
      </c>
      <c r="I1084" s="34" t="str">
        <f>IF(H1084,LEFT(G1084,FIND(" ",G1084)-1),MID(G1084,FIND(" ",G1084)+1,9))</f>
        <v>R/I/I</v>
      </c>
      <c r="J1084" s="34" t="str">
        <f>TRIM(SUBSTITUTE(G1084,I1084,""))</f>
        <v>6/Nov</v>
      </c>
      <c r="K1084" s="34">
        <f>LEFT(J1084,2-ISERROR(1*MID(J1084,2,1)))*1</f>
        <v>6</v>
      </c>
      <c r="L1084" s="34" t="str">
        <f>IF(LEN(I1084)=3,I1084,LEFT(I1084,1)&amp;MID(I1084,3,1)&amp;RIGHT(I1084,1))</f>
        <v>RII</v>
      </c>
      <c r="M1084" s="42">
        <f>TIMEVALUE(SUBSTITUTE(SUBSTITUTE(F1084,"P"," P"),"A"," A"))</f>
        <v>0.85555555555555562</v>
      </c>
      <c r="N1084" s="34">
        <f t="shared" si="59"/>
        <v>27</v>
      </c>
      <c r="O1084" s="34" t="str">
        <f t="shared" si="60"/>
        <v>RII27</v>
      </c>
      <c r="P1084" s="44">
        <f>INDEX(Workings!$R$14:$R$853,MATCH(O1084,Workings!$U$14:$U$853,0))</f>
        <v>0.85347222222222252</v>
      </c>
      <c r="Q1084" s="34">
        <f t="shared" si="61"/>
        <v>3</v>
      </c>
      <c r="S1084"/>
    </row>
    <row r="1085" spans="1:19" ht="15" x14ac:dyDescent="0.25">
      <c r="A1085" s="34" t="s">
        <v>273</v>
      </c>
      <c r="B1085" s="34">
        <f>SEARCH("PM",A1085)</f>
        <v>5</v>
      </c>
      <c r="C1085" s="34" t="e">
        <f>SEARCH("AM",A1085)</f>
        <v>#VALUE!</v>
      </c>
      <c r="D1085" s="34">
        <f>IFERROR(B1085,C1085)</f>
        <v>5</v>
      </c>
      <c r="E1085" s="34" t="str">
        <f>IFERROR(MID(A1085,D1085-5,1)," ")</f>
        <v xml:space="preserve"> </v>
      </c>
      <c r="F1085" s="34" t="str">
        <f>MID(A1085,IF(E1085="1",D1085-5,D1085-4),IF(E1085="1",7,6))</f>
        <v>9:35PM</v>
      </c>
      <c r="G1085" s="34" t="str">
        <f>TRIM(SUBSTITUTE(A1085,TEXT(M1085,"h:mmAM/PM"),""))</f>
        <v>6-Nov R-I-I</v>
      </c>
      <c r="H1085" s="34" t="b">
        <f>OR(LEFT(G1085,1)="Y",LEFT(G1085,1)="B",LEFT(G1085,1)="R")</f>
        <v>0</v>
      </c>
      <c r="I1085" s="34" t="str">
        <f>IF(H1085,LEFT(G1085,FIND(" ",G1085)-1),MID(G1085,FIND(" ",G1085)+1,9))</f>
        <v>R-I-I</v>
      </c>
      <c r="J1085" s="34" t="str">
        <f>TRIM(SUBSTITUTE(G1085,I1085,""))</f>
        <v>6-Nov</v>
      </c>
      <c r="K1085" s="34">
        <f>LEFT(J1085,2-ISERROR(1*MID(J1085,2,1)))*1</f>
        <v>6</v>
      </c>
      <c r="L1085" s="34" t="str">
        <f>IF(LEN(I1085)=3,I1085,LEFT(I1085,1)&amp;MID(I1085,3,1)&amp;RIGHT(I1085,1))</f>
        <v>RII</v>
      </c>
      <c r="M1085" s="42">
        <f>TIMEVALUE(SUBSTITUTE(SUBSTITUTE(F1085,"P"," P"),"A"," A"))</f>
        <v>0.89930555555555547</v>
      </c>
      <c r="N1085" s="34">
        <f t="shared" si="59"/>
        <v>28</v>
      </c>
      <c r="O1085" s="34" t="str">
        <f t="shared" si="60"/>
        <v>RII28</v>
      </c>
      <c r="P1085" s="44">
        <f>INDEX(Workings!$R$14:$R$853,MATCH(O1085,Workings!$U$14:$U$853,0))</f>
        <v>0.89513888888888915</v>
      </c>
      <c r="Q1085" s="34">
        <f t="shared" si="61"/>
        <v>6</v>
      </c>
      <c r="S1085"/>
    </row>
    <row r="1086" spans="1:19" ht="15" x14ac:dyDescent="0.25">
      <c r="A1086" s="34" t="s">
        <v>417</v>
      </c>
      <c r="B1086" s="34">
        <f>SEARCH("PM",A1086)</f>
        <v>10</v>
      </c>
      <c r="C1086" s="34" t="e">
        <f>SEARCH("AM",A1086)</f>
        <v>#VALUE!</v>
      </c>
      <c r="D1086" s="34">
        <f>IFERROR(B1086,C1086)</f>
        <v>10</v>
      </c>
      <c r="E1086" s="34" t="str">
        <f>IFERROR(MID(A1086,D1086-5,1)," ")</f>
        <v>1</v>
      </c>
      <c r="F1086" s="34" t="str">
        <f>MID(A1086,IF(E1086="1",D1086-5,D1086-4),IF(E1086="1",7,6))</f>
        <v>10:36PM</v>
      </c>
      <c r="G1086" s="34" t="str">
        <f>TRIM(SUBSTITUTE(A1086,TEXT(M1086,"h:mmAM/PM"),""))</f>
        <v>RII 6/Nov</v>
      </c>
      <c r="H1086" s="34" t="b">
        <f>OR(LEFT(G1086,1)="Y",LEFT(G1086,1)="B",LEFT(G1086,1)="R")</f>
        <v>1</v>
      </c>
      <c r="I1086" s="34" t="str">
        <f>IF(H1086,LEFT(G1086,FIND(" ",G1086)-1),MID(G1086,FIND(" ",G1086)+1,9))</f>
        <v>RII</v>
      </c>
      <c r="J1086" s="34" t="str">
        <f>TRIM(SUBSTITUTE(G1086,I1086,""))</f>
        <v>6/Nov</v>
      </c>
      <c r="K1086" s="34">
        <f>LEFT(J1086,2-ISERROR(1*MID(J1086,2,1)))*1</f>
        <v>6</v>
      </c>
      <c r="L1086" s="34" t="str">
        <f>IF(LEN(I1086)=3,I1086,LEFT(I1086,1)&amp;MID(I1086,3,1)&amp;RIGHT(I1086,1))</f>
        <v>RII</v>
      </c>
      <c r="M1086" s="42">
        <f>TIMEVALUE(SUBSTITUTE(SUBSTITUTE(F1086,"P"," P"),"A"," A"))</f>
        <v>0.94166666666666676</v>
      </c>
      <c r="N1086" s="34">
        <f t="shared" si="59"/>
        <v>29</v>
      </c>
      <c r="O1086" s="34" t="str">
        <f t="shared" si="60"/>
        <v>RII29</v>
      </c>
      <c r="P1086" s="44">
        <f>INDEX(Workings!$R$14:$R$853,MATCH(O1086,Workings!$U$14:$U$853,0))</f>
        <v>0.93680555555555578</v>
      </c>
      <c r="Q1086" s="34">
        <f t="shared" si="61"/>
        <v>7</v>
      </c>
      <c r="S1086"/>
    </row>
    <row r="1087" spans="1:19" ht="15" x14ac:dyDescent="0.25">
      <c r="A1087" s="34" t="s">
        <v>3648</v>
      </c>
      <c r="B1087" s="34">
        <f>SEARCH("PM",A1087)</f>
        <v>12</v>
      </c>
      <c r="C1087" s="34" t="e">
        <f>SEARCH("AM",A1087)</f>
        <v>#VALUE!</v>
      </c>
      <c r="D1087" s="34">
        <f>IFERROR(B1087,C1087)</f>
        <v>12</v>
      </c>
      <c r="E1087" s="34" t="str">
        <f>IFERROR(MID(A1087,D1087-5,1)," ")</f>
        <v>1</v>
      </c>
      <c r="F1087" s="34" t="str">
        <f>MID(A1087,IF(E1087="1",D1087-5,D1087-4),IF(E1087="1",7,6))</f>
        <v>11:41PM</v>
      </c>
      <c r="G1087" s="34" t="str">
        <f>TRIM(SUBSTITUTE(A1087,TEXT(M1087,"h:mmAM/PM"),""))</f>
        <v>6-Nov RII</v>
      </c>
      <c r="H1087" s="34" t="b">
        <f>OR(LEFT(G1087,1)="Y",LEFT(G1087,1)="B",LEFT(G1087,1)="R")</f>
        <v>0</v>
      </c>
      <c r="I1087" s="34" t="str">
        <f>IF(H1087,LEFT(G1087,FIND(" ",G1087)-1),MID(G1087,FIND(" ",G1087)+1,9))</f>
        <v>RII</v>
      </c>
      <c r="J1087" s="34" t="str">
        <f>TRIM(SUBSTITUTE(G1087,I1087,""))</f>
        <v>6-Nov</v>
      </c>
      <c r="K1087" s="34">
        <f>LEFT(J1087,2-ISERROR(1*MID(J1087,2,1)))*1</f>
        <v>6</v>
      </c>
      <c r="L1087" s="34" t="str">
        <f>IF(LEN(I1087)=3,I1087,LEFT(I1087,1)&amp;MID(I1087,3,1)&amp;RIGHT(I1087,1))</f>
        <v>RII</v>
      </c>
      <c r="M1087" s="42">
        <f>TIMEVALUE(SUBSTITUTE(SUBSTITUTE(F1087,"P"," P"),"A"," A"))</f>
        <v>0.9868055555555556</v>
      </c>
      <c r="N1087" s="34">
        <f t="shared" si="59"/>
        <v>30</v>
      </c>
      <c r="O1087" s="34" t="str">
        <f t="shared" si="60"/>
        <v>RII30</v>
      </c>
      <c r="P1087" s="44">
        <f>INDEX(Workings!$R$14:$R$853,MATCH(O1087,Workings!$U$14:$U$853,0))</f>
        <v>0.97847222222222241</v>
      </c>
      <c r="Q1087" s="34">
        <f t="shared" si="61"/>
        <v>12</v>
      </c>
      <c r="S1087"/>
    </row>
    <row r="1088" spans="1:19" ht="15" x14ac:dyDescent="0.25">
      <c r="A1088" s="34" t="s">
        <v>3269</v>
      </c>
      <c r="B1088" s="34" t="e">
        <f>SEARCH("PM",A1088)</f>
        <v>#VALUE!</v>
      </c>
      <c r="C1088" s="34">
        <f>SEARCH("AM",A1088)</f>
        <v>5</v>
      </c>
      <c r="D1088" s="34">
        <f>IFERROR(B1088,C1088)</f>
        <v>5</v>
      </c>
      <c r="E1088" s="34" t="str">
        <f>IFERROR(MID(A1088,D1088-5,1)," ")</f>
        <v xml:space="preserve"> </v>
      </c>
      <c r="F1088" s="34" t="str">
        <f>MID(A1088,IF(E1088="1",D1088-5,D1088-4),IF(E1088="1",7,6))</f>
        <v>7:39AM</v>
      </c>
      <c r="G1088" s="34" t="str">
        <f>TRIM(SUBSTITUTE(A1088,TEXT(M1088,"h:mmAM/PM"),""))</f>
        <v>7-Nov R:I:I</v>
      </c>
      <c r="H1088" s="34" t="b">
        <f>OR(LEFT(G1088,1)="Y",LEFT(G1088,1)="B",LEFT(G1088,1)="R")</f>
        <v>0</v>
      </c>
      <c r="I1088" s="34" t="str">
        <f>IF(H1088,LEFT(G1088,FIND(" ",G1088)-1),MID(G1088,FIND(" ",G1088)+1,9))</f>
        <v>R:I:I</v>
      </c>
      <c r="J1088" s="34" t="str">
        <f>TRIM(SUBSTITUTE(G1088,I1088,""))</f>
        <v>7-Nov</v>
      </c>
      <c r="K1088" s="34">
        <f>LEFT(J1088,2-ISERROR(1*MID(J1088,2,1)))*1</f>
        <v>7</v>
      </c>
      <c r="L1088" s="34" t="str">
        <f>IF(LEN(I1088)=3,I1088,LEFT(I1088,1)&amp;MID(I1088,3,1)&amp;RIGHT(I1088,1))</f>
        <v>RII</v>
      </c>
      <c r="M1088" s="42">
        <f>TIMEVALUE(SUBSTITUTE(SUBSTITUTE(F1088,"P"," P"),"A"," A"))</f>
        <v>0.31875000000000003</v>
      </c>
      <c r="N1088" s="34">
        <f t="shared" si="59"/>
        <v>1</v>
      </c>
      <c r="O1088" s="34" t="str">
        <f t="shared" si="60"/>
        <v>RII1</v>
      </c>
      <c r="P1088" s="44">
        <f>INDEX(Workings!$R$14:$R$853,MATCH(O1088,Workings!$U$14:$U$853,0))</f>
        <v>0.3118055555555555</v>
      </c>
      <c r="Q1088" s="34">
        <f t="shared" si="61"/>
        <v>10</v>
      </c>
      <c r="S1088"/>
    </row>
    <row r="1089" spans="1:19" ht="15" x14ac:dyDescent="0.25">
      <c r="A1089" s="34" t="s">
        <v>2312</v>
      </c>
      <c r="B1089" s="34" t="e">
        <f>SEARCH("PM",A1089)</f>
        <v>#VALUE!</v>
      </c>
      <c r="C1089" s="34">
        <f>SEARCH("AM",A1089)</f>
        <v>17</v>
      </c>
      <c r="D1089" s="34">
        <f>IFERROR(B1089,C1089)</f>
        <v>17</v>
      </c>
      <c r="E1089" s="34" t="str">
        <f>IFERROR(MID(A1089,D1089-5,1)," ")</f>
        <v xml:space="preserve"> </v>
      </c>
      <c r="F1089" s="34" t="str">
        <f>MID(A1089,IF(E1089="1",D1089-5,D1089-4),IF(E1089="1",7,6))</f>
        <v>7:53AM</v>
      </c>
      <c r="G1089" s="34" t="str">
        <f>TRIM(SUBSTITUTE(A1089,TEXT(M1089,"h:mmAM/PM"),""))</f>
        <v>R-I-I 7-Nov</v>
      </c>
      <c r="H1089" s="34" t="b">
        <f>OR(LEFT(G1089,1)="Y",LEFT(G1089,1)="B",LEFT(G1089,1)="R")</f>
        <v>1</v>
      </c>
      <c r="I1089" s="34" t="str">
        <f>IF(H1089,LEFT(G1089,FIND(" ",G1089)-1),MID(G1089,FIND(" ",G1089)+1,9))</f>
        <v>R-I-I</v>
      </c>
      <c r="J1089" s="34" t="str">
        <f>TRIM(SUBSTITUTE(G1089,I1089,""))</f>
        <v>7-Nov</v>
      </c>
      <c r="K1089" s="34">
        <f>LEFT(J1089,2-ISERROR(1*MID(J1089,2,1)))*1</f>
        <v>7</v>
      </c>
      <c r="L1089" s="34" t="str">
        <f>IF(LEN(I1089)=3,I1089,LEFT(I1089,1)&amp;MID(I1089,3,1)&amp;RIGHT(I1089,1))</f>
        <v>RII</v>
      </c>
      <c r="M1089" s="42">
        <f>TIMEVALUE(SUBSTITUTE(SUBSTITUTE(F1089,"P"," P"),"A"," A"))</f>
        <v>0.32847222222222222</v>
      </c>
      <c r="N1089" s="34">
        <f t="shared" si="59"/>
        <v>2</v>
      </c>
      <c r="O1089" s="34" t="str">
        <f t="shared" si="60"/>
        <v>RII2</v>
      </c>
      <c r="P1089" s="44">
        <f>INDEX(Workings!$R$14:$R$853,MATCH(O1089,Workings!$U$14:$U$853,0))</f>
        <v>0.3256944444444444</v>
      </c>
      <c r="Q1089" s="34">
        <f t="shared" si="61"/>
        <v>4</v>
      </c>
      <c r="S1089"/>
    </row>
    <row r="1090" spans="1:19" ht="15" x14ac:dyDescent="0.25">
      <c r="A1090" s="34" t="s">
        <v>1033</v>
      </c>
      <c r="B1090" s="34" t="e">
        <f>SEARCH("PM",A1090)</f>
        <v>#VALUE!</v>
      </c>
      <c r="C1090" s="34">
        <f>SEARCH("AM",A1090)</f>
        <v>17</v>
      </c>
      <c r="D1090" s="34">
        <f>IFERROR(B1090,C1090)</f>
        <v>17</v>
      </c>
      <c r="E1090" s="34" t="str">
        <f>IFERROR(MID(A1090,D1090-5,1)," ")</f>
        <v xml:space="preserve"> </v>
      </c>
      <c r="F1090" s="34" t="str">
        <f>MID(A1090,IF(E1090="1",D1090-5,D1090-4),IF(E1090="1",7,6))</f>
        <v>8:10AM</v>
      </c>
      <c r="G1090" s="34" t="str">
        <f>TRIM(SUBSTITUTE(A1090,TEXT(M1090,"h:mmAM/PM"),""))</f>
        <v>R:I:I 7/Nov</v>
      </c>
      <c r="H1090" s="34" t="b">
        <f>OR(LEFT(G1090,1)="Y",LEFT(G1090,1)="B",LEFT(G1090,1)="R")</f>
        <v>1</v>
      </c>
      <c r="I1090" s="34" t="str">
        <f>IF(H1090,LEFT(G1090,FIND(" ",G1090)-1),MID(G1090,FIND(" ",G1090)+1,9))</f>
        <v>R:I:I</v>
      </c>
      <c r="J1090" s="34" t="str">
        <f>TRIM(SUBSTITUTE(G1090,I1090,""))</f>
        <v>7/Nov</v>
      </c>
      <c r="K1090" s="34">
        <f>LEFT(J1090,2-ISERROR(1*MID(J1090,2,1)))*1</f>
        <v>7</v>
      </c>
      <c r="L1090" s="34" t="str">
        <f>IF(LEN(I1090)=3,I1090,LEFT(I1090,1)&amp;MID(I1090,3,1)&amp;RIGHT(I1090,1))</f>
        <v>RII</v>
      </c>
      <c r="M1090" s="42">
        <f>TIMEVALUE(SUBSTITUTE(SUBSTITUTE(F1090,"P"," P"),"A"," A"))</f>
        <v>0.34027777777777773</v>
      </c>
      <c r="N1090" s="34">
        <f t="shared" si="59"/>
        <v>3</v>
      </c>
      <c r="O1090" s="34" t="str">
        <f t="shared" si="60"/>
        <v>RII3</v>
      </c>
      <c r="P1090" s="44">
        <f>INDEX(Workings!$R$14:$R$853,MATCH(O1090,Workings!$U$14:$U$853,0))</f>
        <v>0.33958333333333329</v>
      </c>
      <c r="Q1090" s="34">
        <f t="shared" si="61"/>
        <v>1</v>
      </c>
      <c r="S1090"/>
    </row>
    <row r="1091" spans="1:19" ht="15" x14ac:dyDescent="0.25">
      <c r="A1091" s="34" t="s">
        <v>1295</v>
      </c>
      <c r="B1091" s="34" t="e">
        <f>SEARCH("PM",A1091)</f>
        <v>#VALUE!</v>
      </c>
      <c r="C1091" s="34">
        <f>SEARCH("AM",A1091)</f>
        <v>5</v>
      </c>
      <c r="D1091" s="34">
        <f>IFERROR(B1091,C1091)</f>
        <v>5</v>
      </c>
      <c r="E1091" s="34" t="str">
        <f>IFERROR(MID(A1091,D1091-5,1)," ")</f>
        <v xml:space="preserve"> </v>
      </c>
      <c r="F1091" s="34" t="str">
        <f>MID(A1091,IF(E1091="1",D1091-5,D1091-4),IF(E1091="1",7,6))</f>
        <v>8:31AM</v>
      </c>
      <c r="G1091" s="34" t="str">
        <f>TRIM(SUBSTITUTE(A1091,TEXT(M1091,"h:mmAM/PM"),""))</f>
        <v>7/Nov R-I-I</v>
      </c>
      <c r="H1091" s="34" t="b">
        <f>OR(LEFT(G1091,1)="Y",LEFT(G1091,1)="B",LEFT(G1091,1)="R")</f>
        <v>0</v>
      </c>
      <c r="I1091" s="34" t="str">
        <f>IF(H1091,LEFT(G1091,FIND(" ",G1091)-1),MID(G1091,FIND(" ",G1091)+1,9))</f>
        <v>R-I-I</v>
      </c>
      <c r="J1091" s="34" t="str">
        <f>TRIM(SUBSTITUTE(G1091,I1091,""))</f>
        <v>7/Nov</v>
      </c>
      <c r="K1091" s="34">
        <f>LEFT(J1091,2-ISERROR(1*MID(J1091,2,1)))*1</f>
        <v>7</v>
      </c>
      <c r="L1091" s="34" t="str">
        <f>IF(LEN(I1091)=3,I1091,LEFT(I1091,1)&amp;MID(I1091,3,1)&amp;RIGHT(I1091,1))</f>
        <v>RII</v>
      </c>
      <c r="M1091" s="42">
        <f>TIMEVALUE(SUBSTITUTE(SUBSTITUTE(F1091,"P"," P"),"A"," A"))</f>
        <v>0.35486111111111113</v>
      </c>
      <c r="N1091" s="34">
        <f t="shared" si="59"/>
        <v>4</v>
      </c>
      <c r="O1091" s="34" t="str">
        <f t="shared" si="60"/>
        <v>RII4</v>
      </c>
      <c r="P1091" s="44">
        <f>INDEX(Workings!$R$14:$R$853,MATCH(O1091,Workings!$U$14:$U$853,0))</f>
        <v>0.35347222222222219</v>
      </c>
      <c r="Q1091" s="34">
        <f t="shared" si="61"/>
        <v>2</v>
      </c>
      <c r="S1091"/>
    </row>
    <row r="1092" spans="1:19" ht="15" x14ac:dyDescent="0.25">
      <c r="A1092" s="34" t="s">
        <v>1998</v>
      </c>
      <c r="B1092" s="34" t="e">
        <f>SEARCH("PM",A1092)</f>
        <v>#VALUE!</v>
      </c>
      <c r="C1092" s="34">
        <f>SEARCH("AM",A1092)</f>
        <v>11</v>
      </c>
      <c r="D1092" s="34">
        <f>IFERROR(B1092,C1092)</f>
        <v>11</v>
      </c>
      <c r="E1092" s="34" t="str">
        <f>IFERROR(MID(A1092,D1092-5,1)," ")</f>
        <v xml:space="preserve"> </v>
      </c>
      <c r="F1092" s="34" t="str">
        <f>MID(A1092,IF(E1092="1",D1092-5,D1092-4),IF(E1092="1",7,6))</f>
        <v>8:50AM</v>
      </c>
      <c r="G1092" s="34" t="str">
        <f>TRIM(SUBSTITUTE(A1092,TEXT(M1092,"h:mmAM/PM"),""))</f>
        <v>7/Nov R:I:I</v>
      </c>
      <c r="H1092" s="34" t="b">
        <f>OR(LEFT(G1092,1)="Y",LEFT(G1092,1)="B",LEFT(G1092,1)="R")</f>
        <v>0</v>
      </c>
      <c r="I1092" s="34" t="str">
        <f>IF(H1092,LEFT(G1092,FIND(" ",G1092)-1),MID(G1092,FIND(" ",G1092)+1,9))</f>
        <v>R:I:I</v>
      </c>
      <c r="J1092" s="34" t="str">
        <f>TRIM(SUBSTITUTE(G1092,I1092,""))</f>
        <v>7/Nov</v>
      </c>
      <c r="K1092" s="34">
        <f>LEFT(J1092,2-ISERROR(1*MID(J1092,2,1)))*1</f>
        <v>7</v>
      </c>
      <c r="L1092" s="34" t="str">
        <f>IF(LEN(I1092)=3,I1092,LEFT(I1092,1)&amp;MID(I1092,3,1)&amp;RIGHT(I1092,1))</f>
        <v>RII</v>
      </c>
      <c r="M1092" s="42">
        <f>TIMEVALUE(SUBSTITUTE(SUBSTITUTE(F1092,"P"," P"),"A"," A"))</f>
        <v>0.36805555555555558</v>
      </c>
      <c r="N1092" s="34">
        <f t="shared" si="59"/>
        <v>5</v>
      </c>
      <c r="O1092" s="34" t="str">
        <f t="shared" si="60"/>
        <v>RII5</v>
      </c>
      <c r="P1092" s="44">
        <f>INDEX(Workings!$R$14:$R$853,MATCH(O1092,Workings!$U$14:$U$853,0))</f>
        <v>0.36736111111111108</v>
      </c>
      <c r="Q1092" s="34">
        <f t="shared" si="61"/>
        <v>1</v>
      </c>
      <c r="S1092"/>
    </row>
    <row r="1093" spans="1:19" ht="15" x14ac:dyDescent="0.25">
      <c r="A1093" s="34" t="s">
        <v>2549</v>
      </c>
      <c r="B1093" s="34" t="e">
        <f>SEARCH("PM",A1093)</f>
        <v>#VALUE!</v>
      </c>
      <c r="C1093" s="34">
        <f>SEARCH("AM",A1093)</f>
        <v>11</v>
      </c>
      <c r="D1093" s="34">
        <f>IFERROR(B1093,C1093)</f>
        <v>11</v>
      </c>
      <c r="E1093" s="34" t="str">
        <f>IFERROR(MID(A1093,D1093-5,1)," ")</f>
        <v xml:space="preserve"> </v>
      </c>
      <c r="F1093" s="34" t="str">
        <f>MID(A1093,IF(E1093="1",D1093-5,D1093-4),IF(E1093="1",7,6))</f>
        <v>9:18AM</v>
      </c>
      <c r="G1093" s="34" t="str">
        <f>TRIM(SUBSTITUTE(A1093,TEXT(M1093,"h:mmAM/PM"),""))</f>
        <v>R-I-I 7-Nov</v>
      </c>
      <c r="H1093" s="34" t="b">
        <f>OR(LEFT(G1093,1)="Y",LEFT(G1093,1)="B",LEFT(G1093,1)="R")</f>
        <v>1</v>
      </c>
      <c r="I1093" s="34" t="str">
        <f>IF(H1093,LEFT(G1093,FIND(" ",G1093)-1),MID(G1093,FIND(" ",G1093)+1,9))</f>
        <v>R-I-I</v>
      </c>
      <c r="J1093" s="34" t="str">
        <f>TRIM(SUBSTITUTE(G1093,I1093,""))</f>
        <v>7-Nov</v>
      </c>
      <c r="K1093" s="34">
        <f>LEFT(J1093,2-ISERROR(1*MID(J1093,2,1)))*1</f>
        <v>7</v>
      </c>
      <c r="L1093" s="34" t="str">
        <f>IF(LEN(I1093)=3,I1093,LEFT(I1093,1)&amp;MID(I1093,3,1)&amp;RIGHT(I1093,1))</f>
        <v>RII</v>
      </c>
      <c r="M1093" s="42">
        <f>TIMEVALUE(SUBSTITUTE(SUBSTITUTE(F1093,"P"," P"),"A"," A"))</f>
        <v>0.38750000000000001</v>
      </c>
      <c r="N1093" s="34">
        <f t="shared" si="59"/>
        <v>6</v>
      </c>
      <c r="O1093" s="34" t="str">
        <f t="shared" si="60"/>
        <v>RII6</v>
      </c>
      <c r="P1093" s="44">
        <f>INDEX(Workings!$R$14:$R$853,MATCH(O1093,Workings!$U$14:$U$853,0))</f>
        <v>0.38124999999999998</v>
      </c>
      <c r="Q1093" s="34">
        <f t="shared" si="61"/>
        <v>9</v>
      </c>
      <c r="S1093"/>
    </row>
    <row r="1094" spans="1:19" ht="15" x14ac:dyDescent="0.25">
      <c r="A1094" s="34" t="s">
        <v>1783</v>
      </c>
      <c r="B1094" s="34" t="e">
        <f>SEARCH("PM",A1094)</f>
        <v>#VALUE!</v>
      </c>
      <c r="C1094" s="34">
        <f>SEARCH("AM",A1094)</f>
        <v>17</v>
      </c>
      <c r="D1094" s="34">
        <f>IFERROR(B1094,C1094)</f>
        <v>17</v>
      </c>
      <c r="E1094" s="34" t="str">
        <f>IFERROR(MID(A1094,D1094-5,1)," ")</f>
        <v xml:space="preserve"> </v>
      </c>
      <c r="F1094" s="34" t="str">
        <f>MID(A1094,IF(E1094="1",D1094-5,D1094-4),IF(E1094="1",7,6))</f>
        <v>9:32AM</v>
      </c>
      <c r="G1094" s="34" t="str">
        <f>TRIM(SUBSTITUTE(A1094,TEXT(M1094,"h:mmAM/PM"),""))</f>
        <v>7/Nov R/I/I</v>
      </c>
      <c r="H1094" s="34" t="b">
        <f>OR(LEFT(G1094,1)="Y",LEFT(G1094,1)="B",LEFT(G1094,1)="R")</f>
        <v>0</v>
      </c>
      <c r="I1094" s="34" t="str">
        <f>IF(H1094,LEFT(G1094,FIND(" ",G1094)-1),MID(G1094,FIND(" ",G1094)+1,9))</f>
        <v>R/I/I</v>
      </c>
      <c r="J1094" s="34" t="str">
        <f>TRIM(SUBSTITUTE(G1094,I1094,""))</f>
        <v>7/Nov</v>
      </c>
      <c r="K1094" s="34">
        <f>LEFT(J1094,2-ISERROR(1*MID(J1094,2,1)))*1</f>
        <v>7</v>
      </c>
      <c r="L1094" s="34" t="str">
        <f>IF(LEN(I1094)=3,I1094,LEFT(I1094,1)&amp;MID(I1094,3,1)&amp;RIGHT(I1094,1))</f>
        <v>RII</v>
      </c>
      <c r="M1094" s="42">
        <f>TIMEVALUE(SUBSTITUTE(SUBSTITUTE(F1094,"P"," P"),"A"," A"))</f>
        <v>0.3972222222222222</v>
      </c>
      <c r="N1094" s="34">
        <f t="shared" si="59"/>
        <v>7</v>
      </c>
      <c r="O1094" s="34" t="str">
        <f t="shared" si="60"/>
        <v>RII7</v>
      </c>
      <c r="P1094" s="44">
        <f>INDEX(Workings!$R$14:$R$853,MATCH(O1094,Workings!$U$14:$U$853,0))</f>
        <v>0.39513888888888887</v>
      </c>
      <c r="Q1094" s="34">
        <f t="shared" si="61"/>
        <v>3</v>
      </c>
      <c r="S1094"/>
    </row>
    <row r="1095" spans="1:19" ht="15" x14ac:dyDescent="0.25">
      <c r="A1095" s="34" t="s">
        <v>2940</v>
      </c>
      <c r="B1095" s="34" t="e">
        <f>SEARCH("PM",A1095)</f>
        <v>#VALUE!</v>
      </c>
      <c r="C1095" s="34">
        <f>SEARCH("AM",A1095)</f>
        <v>16</v>
      </c>
      <c r="D1095" s="34">
        <f>IFERROR(B1095,C1095)</f>
        <v>16</v>
      </c>
      <c r="E1095" s="34" t="str">
        <f>IFERROR(MID(A1095,D1095-5,1)," ")</f>
        <v>1</v>
      </c>
      <c r="F1095" s="34" t="str">
        <f>MID(A1095,IF(E1095="1",D1095-5,D1095-4),IF(E1095="1",7,6))</f>
        <v>10:13AM</v>
      </c>
      <c r="G1095" s="34" t="str">
        <f>TRIM(SUBSTITUTE(A1095,TEXT(M1095,"h:mmAM/PM"),""))</f>
        <v>RII 7/Nov</v>
      </c>
      <c r="H1095" s="34" t="b">
        <f>OR(LEFT(G1095,1)="Y",LEFT(G1095,1)="B",LEFT(G1095,1)="R")</f>
        <v>1</v>
      </c>
      <c r="I1095" s="34" t="str">
        <f>IF(H1095,LEFT(G1095,FIND(" ",G1095)-1),MID(G1095,FIND(" ",G1095)+1,9))</f>
        <v>RII</v>
      </c>
      <c r="J1095" s="34" t="str">
        <f>TRIM(SUBSTITUTE(G1095,I1095,""))</f>
        <v>7/Nov</v>
      </c>
      <c r="K1095" s="34">
        <f>LEFT(J1095,2-ISERROR(1*MID(J1095,2,1)))*1</f>
        <v>7</v>
      </c>
      <c r="L1095" s="34" t="str">
        <f>IF(LEN(I1095)=3,I1095,LEFT(I1095,1)&amp;MID(I1095,3,1)&amp;RIGHT(I1095,1))</f>
        <v>RII</v>
      </c>
      <c r="M1095" s="42">
        <f>TIMEVALUE(SUBSTITUTE(SUBSTITUTE(F1095,"P"," P"),"A"," A"))</f>
        <v>0.42569444444444443</v>
      </c>
      <c r="N1095" s="34">
        <f t="shared" si="59"/>
        <v>8</v>
      </c>
      <c r="O1095" s="34" t="str">
        <f t="shared" si="60"/>
        <v>RII8</v>
      </c>
      <c r="P1095" s="44">
        <f>INDEX(Workings!$R$14:$R$853,MATCH(O1095,Workings!$U$14:$U$853,0))</f>
        <v>0.41597222222222219</v>
      </c>
      <c r="Q1095" s="34">
        <f t="shared" si="61"/>
        <v>14</v>
      </c>
      <c r="S1095"/>
    </row>
    <row r="1096" spans="1:19" ht="15" x14ac:dyDescent="0.25">
      <c r="A1096" s="34" t="s">
        <v>2304</v>
      </c>
      <c r="B1096" s="34" t="e">
        <f>SEARCH("PM",A1096)</f>
        <v>#VALUE!</v>
      </c>
      <c r="C1096" s="34">
        <f>SEARCH("AM",A1096)</f>
        <v>10</v>
      </c>
      <c r="D1096" s="34">
        <f>IFERROR(B1096,C1096)</f>
        <v>10</v>
      </c>
      <c r="E1096" s="34" t="str">
        <f>IFERROR(MID(A1096,D1096-5,1)," ")</f>
        <v>1</v>
      </c>
      <c r="F1096" s="34" t="str">
        <f>MID(A1096,IF(E1096="1",D1096-5,D1096-4),IF(E1096="1",7,6))</f>
        <v>10:41AM</v>
      </c>
      <c r="G1096" s="34" t="str">
        <f>TRIM(SUBSTITUTE(A1096,TEXT(M1096,"h:mmAM/PM"),""))</f>
        <v>RII 7-Nov</v>
      </c>
      <c r="H1096" s="34" t="b">
        <f>OR(LEFT(G1096,1)="Y",LEFT(G1096,1)="B",LEFT(G1096,1)="R")</f>
        <v>1</v>
      </c>
      <c r="I1096" s="34" t="str">
        <f>IF(H1096,LEFT(G1096,FIND(" ",G1096)-1),MID(G1096,FIND(" ",G1096)+1,9))</f>
        <v>RII</v>
      </c>
      <c r="J1096" s="34" t="str">
        <f>TRIM(SUBSTITUTE(G1096,I1096,""))</f>
        <v>7-Nov</v>
      </c>
      <c r="K1096" s="34">
        <f>LEFT(J1096,2-ISERROR(1*MID(J1096,2,1)))*1</f>
        <v>7</v>
      </c>
      <c r="L1096" s="34" t="str">
        <f>IF(LEN(I1096)=3,I1096,LEFT(I1096,1)&amp;MID(I1096,3,1)&amp;RIGHT(I1096,1))</f>
        <v>RII</v>
      </c>
      <c r="M1096" s="42">
        <f>TIMEVALUE(SUBSTITUTE(SUBSTITUTE(F1096,"P"," P"),"A"," A"))</f>
        <v>0.44513888888888892</v>
      </c>
      <c r="N1096" s="34">
        <f t="shared" si="59"/>
        <v>9</v>
      </c>
      <c r="O1096" s="34" t="str">
        <f t="shared" si="60"/>
        <v>RII9</v>
      </c>
      <c r="P1096" s="44">
        <f>INDEX(Workings!$R$14:$R$853,MATCH(O1096,Workings!$U$14:$U$853,0))</f>
        <v>0.4368055555555555</v>
      </c>
      <c r="Q1096" s="34">
        <f t="shared" si="61"/>
        <v>12</v>
      </c>
      <c r="S1096"/>
    </row>
    <row r="1097" spans="1:19" ht="15" x14ac:dyDescent="0.25">
      <c r="A1097" s="34" t="s">
        <v>2348</v>
      </c>
      <c r="B1097" s="34" t="e">
        <f>SEARCH("PM",A1097)</f>
        <v>#VALUE!</v>
      </c>
      <c r="C1097" s="34">
        <f>SEARCH("AM",A1097)</f>
        <v>12</v>
      </c>
      <c r="D1097" s="34">
        <f>IFERROR(B1097,C1097)</f>
        <v>12</v>
      </c>
      <c r="E1097" s="34" t="str">
        <f>IFERROR(MID(A1097,D1097-5,1)," ")</f>
        <v>1</v>
      </c>
      <c r="F1097" s="34" t="str">
        <f>MID(A1097,IF(E1097="1",D1097-5,D1097-4),IF(E1097="1",7,6))</f>
        <v>11:06AM</v>
      </c>
      <c r="G1097" s="34" t="str">
        <f>TRIM(SUBSTITUTE(A1097,TEXT(M1097,"h:mmAM/PM"),""))</f>
        <v>R/I/I 7/Nov</v>
      </c>
      <c r="H1097" s="34" t="b">
        <f>OR(LEFT(G1097,1)="Y",LEFT(G1097,1)="B",LEFT(G1097,1)="R")</f>
        <v>1</v>
      </c>
      <c r="I1097" s="34" t="str">
        <f>IF(H1097,LEFT(G1097,FIND(" ",G1097)-1),MID(G1097,FIND(" ",G1097)+1,9))</f>
        <v>R/I/I</v>
      </c>
      <c r="J1097" s="34" t="str">
        <f>TRIM(SUBSTITUTE(G1097,I1097,""))</f>
        <v>7/Nov</v>
      </c>
      <c r="K1097" s="34">
        <f>LEFT(J1097,2-ISERROR(1*MID(J1097,2,1)))*1</f>
        <v>7</v>
      </c>
      <c r="L1097" s="34" t="str">
        <f>IF(LEN(I1097)=3,I1097,LEFT(I1097,1)&amp;MID(I1097,3,1)&amp;RIGHT(I1097,1))</f>
        <v>RII</v>
      </c>
      <c r="M1097" s="42">
        <f>TIMEVALUE(SUBSTITUTE(SUBSTITUTE(F1097,"P"," P"),"A"," A"))</f>
        <v>0.46249999999999997</v>
      </c>
      <c r="N1097" s="34">
        <f t="shared" ref="N1097:N1160" si="62">1+(L1097=L1096)*(K1097=K1096)*N1096</f>
        <v>10</v>
      </c>
      <c r="O1097" s="34" t="str">
        <f t="shared" ref="O1097:O1160" si="63">L1097&amp;N1097</f>
        <v>RII10</v>
      </c>
      <c r="P1097" s="44">
        <f>INDEX(Workings!$R$14:$R$853,MATCH(O1097,Workings!$U$14:$U$853,0))</f>
        <v>0.45763888888888882</v>
      </c>
      <c r="Q1097" s="34">
        <f t="shared" ref="Q1097:Q1160" si="64">ROUND((M1097-P1097)*60*24,5)</f>
        <v>7</v>
      </c>
      <c r="S1097"/>
    </row>
    <row r="1098" spans="1:19" ht="15" x14ac:dyDescent="0.25">
      <c r="A1098" s="34" t="s">
        <v>144</v>
      </c>
      <c r="B1098" s="34" t="e">
        <f>SEARCH("PM",A1098)</f>
        <v>#VALUE!</v>
      </c>
      <c r="C1098" s="34">
        <f>SEARCH("AM",A1098)</f>
        <v>6</v>
      </c>
      <c r="D1098" s="34">
        <f>IFERROR(B1098,C1098)</f>
        <v>6</v>
      </c>
      <c r="E1098" s="34" t="str">
        <f>IFERROR(MID(A1098,D1098-5,1)," ")</f>
        <v>1</v>
      </c>
      <c r="F1098" s="34" t="str">
        <f>MID(A1098,IF(E1098="1",D1098-5,D1098-4),IF(E1098="1",7,6))</f>
        <v>11:40AM</v>
      </c>
      <c r="G1098" s="34" t="str">
        <f>TRIM(SUBSTITUTE(A1098,TEXT(M1098,"h:mmAM/PM"),""))</f>
        <v>R:I:I 7-Nov</v>
      </c>
      <c r="H1098" s="34" t="b">
        <f>OR(LEFT(G1098,1)="Y",LEFT(G1098,1)="B",LEFT(G1098,1)="R")</f>
        <v>1</v>
      </c>
      <c r="I1098" s="34" t="str">
        <f>IF(H1098,LEFT(G1098,FIND(" ",G1098)-1),MID(G1098,FIND(" ",G1098)+1,9))</f>
        <v>R:I:I</v>
      </c>
      <c r="J1098" s="34" t="str">
        <f>TRIM(SUBSTITUTE(G1098,I1098,""))</f>
        <v>7-Nov</v>
      </c>
      <c r="K1098" s="34">
        <f>LEFT(J1098,2-ISERROR(1*MID(J1098,2,1)))*1</f>
        <v>7</v>
      </c>
      <c r="L1098" s="34" t="str">
        <f>IF(LEN(I1098)=3,I1098,LEFT(I1098,1)&amp;MID(I1098,3,1)&amp;RIGHT(I1098,1))</f>
        <v>RII</v>
      </c>
      <c r="M1098" s="42">
        <f>TIMEVALUE(SUBSTITUTE(SUBSTITUTE(F1098,"P"," P"),"A"," A"))</f>
        <v>0.4861111111111111</v>
      </c>
      <c r="N1098" s="34">
        <f t="shared" si="62"/>
        <v>11</v>
      </c>
      <c r="O1098" s="34" t="str">
        <f t="shared" si="63"/>
        <v>RII11</v>
      </c>
      <c r="P1098" s="44">
        <f>INDEX(Workings!$R$14:$R$853,MATCH(O1098,Workings!$U$14:$U$853,0))</f>
        <v>0.47847222222222213</v>
      </c>
      <c r="Q1098" s="34">
        <f t="shared" si="64"/>
        <v>11</v>
      </c>
      <c r="S1098"/>
    </row>
    <row r="1099" spans="1:19" ht="15" x14ac:dyDescent="0.25">
      <c r="A1099" s="34" t="s">
        <v>3211</v>
      </c>
      <c r="B1099" s="34">
        <f>SEARCH("PM",A1099)</f>
        <v>6</v>
      </c>
      <c r="C1099" s="34" t="e">
        <f>SEARCH("AM",A1099)</f>
        <v>#VALUE!</v>
      </c>
      <c r="D1099" s="34">
        <f>IFERROR(B1099,C1099)</f>
        <v>6</v>
      </c>
      <c r="E1099" s="34" t="str">
        <f>IFERROR(MID(A1099,D1099-5,1)," ")</f>
        <v>1</v>
      </c>
      <c r="F1099" s="34" t="str">
        <f>MID(A1099,IF(E1099="1",D1099-5,D1099-4),IF(E1099="1",7,6))</f>
        <v>12:15PM</v>
      </c>
      <c r="G1099" s="34" t="str">
        <f>TRIM(SUBSTITUTE(A1099,TEXT(M1099,"h:mmAM/PM"),""))</f>
        <v>R/I/I 7-Nov</v>
      </c>
      <c r="H1099" s="34" t="b">
        <f>OR(LEFT(G1099,1)="Y",LEFT(G1099,1)="B",LEFT(G1099,1)="R")</f>
        <v>1</v>
      </c>
      <c r="I1099" s="34" t="str">
        <f>IF(H1099,LEFT(G1099,FIND(" ",G1099)-1),MID(G1099,FIND(" ",G1099)+1,9))</f>
        <v>R/I/I</v>
      </c>
      <c r="J1099" s="34" t="str">
        <f>TRIM(SUBSTITUTE(G1099,I1099,""))</f>
        <v>7-Nov</v>
      </c>
      <c r="K1099" s="34">
        <f>LEFT(J1099,2-ISERROR(1*MID(J1099,2,1)))*1</f>
        <v>7</v>
      </c>
      <c r="L1099" s="34" t="str">
        <f>IF(LEN(I1099)=3,I1099,LEFT(I1099,1)&amp;MID(I1099,3,1)&amp;RIGHT(I1099,1))</f>
        <v>RII</v>
      </c>
      <c r="M1099" s="42">
        <f>TIMEVALUE(SUBSTITUTE(SUBSTITUTE(F1099,"P"," P"),"A"," A"))</f>
        <v>0.51041666666666663</v>
      </c>
      <c r="N1099" s="34">
        <f t="shared" si="62"/>
        <v>12</v>
      </c>
      <c r="O1099" s="34" t="str">
        <f t="shared" si="63"/>
        <v>RII12</v>
      </c>
      <c r="P1099" s="44">
        <f>INDEX(Workings!$R$14:$R$853,MATCH(O1099,Workings!$U$14:$U$853,0))</f>
        <v>0.49930555555555545</v>
      </c>
      <c r="Q1099" s="34">
        <f t="shared" si="64"/>
        <v>16</v>
      </c>
      <c r="S1099"/>
    </row>
    <row r="1100" spans="1:19" ht="15" x14ac:dyDescent="0.25">
      <c r="A1100" s="34" t="s">
        <v>4008</v>
      </c>
      <c r="B1100" s="34">
        <f>SEARCH("PM",A1100)</f>
        <v>6</v>
      </c>
      <c r="C1100" s="34" t="e">
        <f>SEARCH("AM",A1100)</f>
        <v>#VALUE!</v>
      </c>
      <c r="D1100" s="34">
        <f>IFERROR(B1100,C1100)</f>
        <v>6</v>
      </c>
      <c r="E1100" s="34" t="str">
        <f>IFERROR(MID(A1100,D1100-5,1)," ")</f>
        <v>1</v>
      </c>
      <c r="F1100" s="34" t="str">
        <f>MID(A1100,IF(E1100="1",D1100-5,D1100-4),IF(E1100="1",7,6))</f>
        <v>12:39PM</v>
      </c>
      <c r="G1100" s="34" t="str">
        <f>TRIM(SUBSTITUTE(A1100,TEXT(M1100,"h:mmAM/PM"),""))</f>
        <v>7-Nov RII</v>
      </c>
      <c r="H1100" s="34" t="b">
        <f>OR(LEFT(G1100,1)="Y",LEFT(G1100,1)="B",LEFT(G1100,1)="R")</f>
        <v>0</v>
      </c>
      <c r="I1100" s="34" t="str">
        <f>IF(H1100,LEFT(G1100,FIND(" ",G1100)-1),MID(G1100,FIND(" ",G1100)+1,9))</f>
        <v>RII</v>
      </c>
      <c r="J1100" s="34" t="str">
        <f>TRIM(SUBSTITUTE(G1100,I1100,""))</f>
        <v>7-Nov</v>
      </c>
      <c r="K1100" s="34">
        <f>LEFT(J1100,2-ISERROR(1*MID(J1100,2,1)))*1</f>
        <v>7</v>
      </c>
      <c r="L1100" s="34" t="str">
        <f>IF(LEN(I1100)=3,I1100,LEFT(I1100,1)&amp;MID(I1100,3,1)&amp;RIGHT(I1100,1))</f>
        <v>RII</v>
      </c>
      <c r="M1100" s="42">
        <f>TIMEVALUE(SUBSTITUTE(SUBSTITUTE(F1100,"P"," P"),"A"," A"))</f>
        <v>0.52708333333333335</v>
      </c>
      <c r="N1100" s="34">
        <f t="shared" si="62"/>
        <v>13</v>
      </c>
      <c r="O1100" s="34" t="str">
        <f t="shared" si="63"/>
        <v>RII13</v>
      </c>
      <c r="P1100" s="44">
        <f>INDEX(Workings!$R$14:$R$853,MATCH(O1100,Workings!$U$14:$U$853,0))</f>
        <v>0.52013888888888882</v>
      </c>
      <c r="Q1100" s="34">
        <f t="shared" si="64"/>
        <v>10</v>
      </c>
      <c r="S1100"/>
    </row>
    <row r="1101" spans="1:19" ht="15" x14ac:dyDescent="0.25">
      <c r="A1101" s="34" t="s">
        <v>3772</v>
      </c>
      <c r="B1101" s="34">
        <f>SEARCH("PM",A1101)</f>
        <v>11</v>
      </c>
      <c r="C1101" s="34" t="e">
        <f>SEARCH("AM",A1101)</f>
        <v>#VALUE!</v>
      </c>
      <c r="D1101" s="34">
        <f>IFERROR(B1101,C1101)</f>
        <v>11</v>
      </c>
      <c r="E1101" s="34" t="str">
        <f>IFERROR(MID(A1101,D1101-5,1)," ")</f>
        <v xml:space="preserve"> </v>
      </c>
      <c r="F1101" s="34" t="str">
        <f>MID(A1101,IF(E1101="1",D1101-5,D1101-4),IF(E1101="1",7,6))</f>
        <v>1:03PM</v>
      </c>
      <c r="G1101" s="34" t="str">
        <f>TRIM(SUBSTITUTE(A1101,TEXT(M1101,"h:mmAM/PM"),""))</f>
        <v>R-I-I 7-Nov</v>
      </c>
      <c r="H1101" s="34" t="b">
        <f>OR(LEFT(G1101,1)="Y",LEFT(G1101,1)="B",LEFT(G1101,1)="R")</f>
        <v>1</v>
      </c>
      <c r="I1101" s="34" t="str">
        <f>IF(H1101,LEFT(G1101,FIND(" ",G1101)-1),MID(G1101,FIND(" ",G1101)+1,9))</f>
        <v>R-I-I</v>
      </c>
      <c r="J1101" s="34" t="str">
        <f>TRIM(SUBSTITUTE(G1101,I1101,""))</f>
        <v>7-Nov</v>
      </c>
      <c r="K1101" s="34">
        <f>LEFT(J1101,2-ISERROR(1*MID(J1101,2,1)))*1</f>
        <v>7</v>
      </c>
      <c r="L1101" s="34" t="str">
        <f>IF(LEN(I1101)=3,I1101,LEFT(I1101,1)&amp;MID(I1101,3,1)&amp;RIGHT(I1101,1))</f>
        <v>RII</v>
      </c>
      <c r="M1101" s="42">
        <f>TIMEVALUE(SUBSTITUTE(SUBSTITUTE(F1101,"P"," P"),"A"," A"))</f>
        <v>0.54375000000000007</v>
      </c>
      <c r="N1101" s="34">
        <f t="shared" si="62"/>
        <v>14</v>
      </c>
      <c r="O1101" s="34" t="str">
        <f t="shared" si="63"/>
        <v>RII14</v>
      </c>
      <c r="P1101" s="44">
        <f>INDEX(Workings!$R$14:$R$853,MATCH(O1101,Workings!$U$14:$U$853,0))</f>
        <v>0.54097222222222219</v>
      </c>
      <c r="Q1101" s="34">
        <f t="shared" si="64"/>
        <v>4</v>
      </c>
      <c r="S1101"/>
    </row>
    <row r="1102" spans="1:19" ht="15" x14ac:dyDescent="0.25">
      <c r="A1102" s="34" t="s">
        <v>2542</v>
      </c>
      <c r="B1102" s="34">
        <f>SEARCH("PM",A1102)</f>
        <v>11</v>
      </c>
      <c r="C1102" s="34" t="e">
        <f>SEARCH("AM",A1102)</f>
        <v>#VALUE!</v>
      </c>
      <c r="D1102" s="34">
        <f>IFERROR(B1102,C1102)</f>
        <v>11</v>
      </c>
      <c r="E1102" s="34" t="str">
        <f>IFERROR(MID(A1102,D1102-5,1)," ")</f>
        <v xml:space="preserve"> </v>
      </c>
      <c r="F1102" s="34" t="str">
        <f>MID(A1102,IF(E1102="1",D1102-5,D1102-4),IF(E1102="1",7,6))</f>
        <v>1:30PM</v>
      </c>
      <c r="G1102" s="34" t="str">
        <f>TRIM(SUBSTITUTE(A1102,TEXT(M1102,"h:mmAM/PM"),""))</f>
        <v>R:I:I 7/Nov</v>
      </c>
      <c r="H1102" s="34" t="b">
        <f>OR(LEFT(G1102,1)="Y",LEFT(G1102,1)="B",LEFT(G1102,1)="R")</f>
        <v>1</v>
      </c>
      <c r="I1102" s="34" t="str">
        <f>IF(H1102,LEFT(G1102,FIND(" ",G1102)-1),MID(G1102,FIND(" ",G1102)+1,9))</f>
        <v>R:I:I</v>
      </c>
      <c r="J1102" s="34" t="str">
        <f>TRIM(SUBSTITUTE(G1102,I1102,""))</f>
        <v>7/Nov</v>
      </c>
      <c r="K1102" s="34">
        <f>LEFT(J1102,2-ISERROR(1*MID(J1102,2,1)))*1</f>
        <v>7</v>
      </c>
      <c r="L1102" s="34" t="str">
        <f>IF(LEN(I1102)=3,I1102,LEFT(I1102,1)&amp;MID(I1102,3,1)&amp;RIGHT(I1102,1))</f>
        <v>RII</v>
      </c>
      <c r="M1102" s="42">
        <f>TIMEVALUE(SUBSTITUTE(SUBSTITUTE(F1102,"P"," P"),"A"," A"))</f>
        <v>0.5625</v>
      </c>
      <c r="N1102" s="34">
        <f t="shared" si="62"/>
        <v>15</v>
      </c>
      <c r="O1102" s="34" t="str">
        <f t="shared" si="63"/>
        <v>RII15</v>
      </c>
      <c r="P1102" s="44">
        <f>INDEX(Workings!$R$14:$R$853,MATCH(O1102,Workings!$U$14:$U$853,0))</f>
        <v>0.56180555555555556</v>
      </c>
      <c r="Q1102" s="34">
        <f t="shared" si="64"/>
        <v>1</v>
      </c>
      <c r="S1102"/>
    </row>
    <row r="1103" spans="1:19" ht="15" x14ac:dyDescent="0.25">
      <c r="A1103" s="34" t="s">
        <v>4150</v>
      </c>
      <c r="B1103" s="34">
        <f>SEARCH("PM",A1103)</f>
        <v>11</v>
      </c>
      <c r="C1103" s="34" t="e">
        <f>SEARCH("AM",A1103)</f>
        <v>#VALUE!</v>
      </c>
      <c r="D1103" s="34">
        <f>IFERROR(B1103,C1103)</f>
        <v>11</v>
      </c>
      <c r="E1103" s="34" t="str">
        <f>IFERROR(MID(A1103,D1103-5,1)," ")</f>
        <v xml:space="preserve"> </v>
      </c>
      <c r="F1103" s="34" t="str">
        <f>MID(A1103,IF(E1103="1",D1103-5,D1103-4),IF(E1103="1",7,6))</f>
        <v>2:12PM</v>
      </c>
      <c r="G1103" s="34" t="str">
        <f>TRIM(SUBSTITUTE(A1103,TEXT(M1103,"h:mmAM/PM"),""))</f>
        <v>7/Nov RII</v>
      </c>
      <c r="H1103" s="34" t="b">
        <f>OR(LEFT(G1103,1)="Y",LEFT(G1103,1)="B",LEFT(G1103,1)="R")</f>
        <v>0</v>
      </c>
      <c r="I1103" s="34" t="str">
        <f>IF(H1103,LEFT(G1103,FIND(" ",G1103)-1),MID(G1103,FIND(" ",G1103)+1,9))</f>
        <v>RII</v>
      </c>
      <c r="J1103" s="34" t="str">
        <f>TRIM(SUBSTITUTE(G1103,I1103,""))</f>
        <v>7/Nov</v>
      </c>
      <c r="K1103" s="34">
        <f>LEFT(J1103,2-ISERROR(1*MID(J1103,2,1)))*1</f>
        <v>7</v>
      </c>
      <c r="L1103" s="34" t="str">
        <f>IF(LEN(I1103)=3,I1103,LEFT(I1103,1)&amp;MID(I1103,3,1)&amp;RIGHT(I1103,1))</f>
        <v>RII</v>
      </c>
      <c r="M1103" s="42">
        <f>TIMEVALUE(SUBSTITUTE(SUBSTITUTE(F1103,"P"," P"),"A"," A"))</f>
        <v>0.59166666666666667</v>
      </c>
      <c r="N1103" s="34">
        <f t="shared" si="62"/>
        <v>16</v>
      </c>
      <c r="O1103" s="34" t="str">
        <f t="shared" si="63"/>
        <v>RII16</v>
      </c>
      <c r="P1103" s="44">
        <f>INDEX(Workings!$R$14:$R$853,MATCH(O1103,Workings!$U$14:$U$853,0))</f>
        <v>0.58263888888888893</v>
      </c>
      <c r="Q1103" s="34">
        <f t="shared" si="64"/>
        <v>13</v>
      </c>
      <c r="S1103"/>
    </row>
    <row r="1104" spans="1:19" ht="15" x14ac:dyDescent="0.25">
      <c r="A1104" s="34" t="s">
        <v>1813</v>
      </c>
      <c r="B1104" s="34">
        <f>SEARCH("PM",A1104)</f>
        <v>5</v>
      </c>
      <c r="C1104" s="34" t="e">
        <f>SEARCH("AM",A1104)</f>
        <v>#VALUE!</v>
      </c>
      <c r="D1104" s="34">
        <f>IFERROR(B1104,C1104)</f>
        <v>5</v>
      </c>
      <c r="E1104" s="34" t="str">
        <f>IFERROR(MID(A1104,D1104-5,1)," ")</f>
        <v xml:space="preserve"> </v>
      </c>
      <c r="F1104" s="34" t="str">
        <f>MID(A1104,IF(E1104="1",D1104-5,D1104-4),IF(E1104="1",7,6))</f>
        <v>2:38PM</v>
      </c>
      <c r="G1104" s="34" t="str">
        <f>TRIM(SUBSTITUTE(A1104,TEXT(M1104,"h:mmAM/PM"),""))</f>
        <v>R-I-I 7/Nov</v>
      </c>
      <c r="H1104" s="34" t="b">
        <f>OR(LEFT(G1104,1)="Y",LEFT(G1104,1)="B",LEFT(G1104,1)="R")</f>
        <v>1</v>
      </c>
      <c r="I1104" s="34" t="str">
        <f>IF(H1104,LEFT(G1104,FIND(" ",G1104)-1),MID(G1104,FIND(" ",G1104)+1,9))</f>
        <v>R-I-I</v>
      </c>
      <c r="J1104" s="34" t="str">
        <f>TRIM(SUBSTITUTE(G1104,I1104,""))</f>
        <v>7/Nov</v>
      </c>
      <c r="K1104" s="34">
        <f>LEFT(J1104,2-ISERROR(1*MID(J1104,2,1)))*1</f>
        <v>7</v>
      </c>
      <c r="L1104" s="34" t="str">
        <f>IF(LEN(I1104)=3,I1104,LEFT(I1104,1)&amp;MID(I1104,3,1)&amp;RIGHT(I1104,1))</f>
        <v>RII</v>
      </c>
      <c r="M1104" s="42">
        <f>TIMEVALUE(SUBSTITUTE(SUBSTITUTE(F1104,"P"," P"),"A"," A"))</f>
        <v>0.60972222222222217</v>
      </c>
      <c r="N1104" s="34">
        <f t="shared" si="62"/>
        <v>17</v>
      </c>
      <c r="O1104" s="34" t="str">
        <f t="shared" si="63"/>
        <v>RII17</v>
      </c>
      <c r="P1104" s="44">
        <f>INDEX(Workings!$R$14:$R$853,MATCH(O1104,Workings!$U$14:$U$853,0))</f>
        <v>0.6034722222222223</v>
      </c>
      <c r="Q1104" s="34">
        <f t="shared" si="64"/>
        <v>9</v>
      </c>
      <c r="S1104"/>
    </row>
    <row r="1105" spans="1:19" ht="15" x14ac:dyDescent="0.25">
      <c r="A1105" s="34" t="s">
        <v>2258</v>
      </c>
      <c r="B1105" s="34">
        <f>SEARCH("PM",A1105)</f>
        <v>11</v>
      </c>
      <c r="C1105" s="34" t="e">
        <f>SEARCH("AM",A1105)</f>
        <v>#VALUE!</v>
      </c>
      <c r="D1105" s="34">
        <f>IFERROR(B1105,C1105)</f>
        <v>11</v>
      </c>
      <c r="E1105" s="34" t="str">
        <f>IFERROR(MID(A1105,D1105-5,1)," ")</f>
        <v xml:space="preserve"> </v>
      </c>
      <c r="F1105" s="34" t="str">
        <f>MID(A1105,IF(E1105="1",D1105-5,D1105-4),IF(E1105="1",7,6))</f>
        <v>3:14PM</v>
      </c>
      <c r="G1105" s="34" t="str">
        <f>TRIM(SUBSTITUTE(A1105,TEXT(M1105,"h:mmAM/PM"),""))</f>
        <v>R/I/I 7/Nov</v>
      </c>
      <c r="H1105" s="34" t="b">
        <f>OR(LEFT(G1105,1)="Y",LEFT(G1105,1)="B",LEFT(G1105,1)="R")</f>
        <v>1</v>
      </c>
      <c r="I1105" s="34" t="str">
        <f>IF(H1105,LEFT(G1105,FIND(" ",G1105)-1),MID(G1105,FIND(" ",G1105)+1,9))</f>
        <v>R/I/I</v>
      </c>
      <c r="J1105" s="34" t="str">
        <f>TRIM(SUBSTITUTE(G1105,I1105,""))</f>
        <v>7/Nov</v>
      </c>
      <c r="K1105" s="34">
        <f>LEFT(J1105,2-ISERROR(1*MID(J1105,2,1)))*1</f>
        <v>7</v>
      </c>
      <c r="L1105" s="34" t="str">
        <f>IF(LEN(I1105)=3,I1105,LEFT(I1105,1)&amp;MID(I1105,3,1)&amp;RIGHT(I1105,1))</f>
        <v>RII</v>
      </c>
      <c r="M1105" s="42">
        <f>TIMEVALUE(SUBSTITUTE(SUBSTITUTE(F1105,"P"," P"),"A"," A"))</f>
        <v>0.63472222222222219</v>
      </c>
      <c r="N1105" s="34">
        <f t="shared" si="62"/>
        <v>18</v>
      </c>
      <c r="O1105" s="34" t="str">
        <f t="shared" si="63"/>
        <v>RII18</v>
      </c>
      <c r="P1105" s="44">
        <f>INDEX(Workings!$R$14:$R$853,MATCH(O1105,Workings!$U$14:$U$853,0))</f>
        <v>0.62430555555555567</v>
      </c>
      <c r="Q1105" s="34">
        <f t="shared" si="64"/>
        <v>15</v>
      </c>
      <c r="S1105"/>
    </row>
    <row r="1106" spans="1:19" ht="15" x14ac:dyDescent="0.25">
      <c r="A1106" s="34" t="s">
        <v>392</v>
      </c>
      <c r="B1106" s="34">
        <f>SEARCH("PM",A1106)</f>
        <v>5</v>
      </c>
      <c r="C1106" s="34" t="e">
        <f>SEARCH("AM",A1106)</f>
        <v>#VALUE!</v>
      </c>
      <c r="D1106" s="34">
        <f>IFERROR(B1106,C1106)</f>
        <v>5</v>
      </c>
      <c r="E1106" s="34" t="str">
        <f>IFERROR(MID(A1106,D1106-5,1)," ")</f>
        <v xml:space="preserve"> </v>
      </c>
      <c r="F1106" s="34" t="str">
        <f>MID(A1106,IF(E1106="1",D1106-5,D1106-4),IF(E1106="1",7,6))</f>
        <v>3:34PM</v>
      </c>
      <c r="G1106" s="34" t="str">
        <f>TRIM(SUBSTITUTE(A1106,TEXT(M1106,"h:mmAM/PM"),""))</f>
        <v>7-Nov R:I:I</v>
      </c>
      <c r="H1106" s="34" t="b">
        <f>OR(LEFT(G1106,1)="Y",LEFT(G1106,1)="B",LEFT(G1106,1)="R")</f>
        <v>0</v>
      </c>
      <c r="I1106" s="34" t="str">
        <f>IF(H1106,LEFT(G1106,FIND(" ",G1106)-1),MID(G1106,FIND(" ",G1106)+1,9))</f>
        <v>R:I:I</v>
      </c>
      <c r="J1106" s="34" t="str">
        <f>TRIM(SUBSTITUTE(G1106,I1106,""))</f>
        <v>7-Nov</v>
      </c>
      <c r="K1106" s="34">
        <f>LEFT(J1106,2-ISERROR(1*MID(J1106,2,1)))*1</f>
        <v>7</v>
      </c>
      <c r="L1106" s="34" t="str">
        <f>IF(LEN(I1106)=3,I1106,LEFT(I1106,1)&amp;MID(I1106,3,1)&amp;RIGHT(I1106,1))</f>
        <v>RII</v>
      </c>
      <c r="M1106" s="42">
        <f>TIMEVALUE(SUBSTITUTE(SUBSTITUTE(F1106,"P"," P"),"A"," A"))</f>
        <v>0.64861111111111114</v>
      </c>
      <c r="N1106" s="34">
        <f t="shared" si="62"/>
        <v>19</v>
      </c>
      <c r="O1106" s="34" t="str">
        <f t="shared" si="63"/>
        <v>RII19</v>
      </c>
      <c r="P1106" s="44">
        <f>INDEX(Workings!$R$14:$R$853,MATCH(O1106,Workings!$U$14:$U$853,0))</f>
        <v>0.64513888888888904</v>
      </c>
      <c r="Q1106" s="34">
        <f t="shared" si="64"/>
        <v>5</v>
      </c>
      <c r="S1106"/>
    </row>
    <row r="1107" spans="1:19" ht="15" x14ac:dyDescent="0.25">
      <c r="A1107" s="34" t="s">
        <v>3453</v>
      </c>
      <c r="B1107" s="34">
        <f>SEARCH("PM",A1107)</f>
        <v>17</v>
      </c>
      <c r="C1107" s="34" t="e">
        <f>SEARCH("AM",A1107)</f>
        <v>#VALUE!</v>
      </c>
      <c r="D1107" s="34">
        <f>IFERROR(B1107,C1107)</f>
        <v>17</v>
      </c>
      <c r="E1107" s="34" t="str">
        <f>IFERROR(MID(A1107,D1107-5,1)," ")</f>
        <v xml:space="preserve"> </v>
      </c>
      <c r="F1107" s="34" t="str">
        <f>MID(A1107,IF(E1107="1",D1107-5,D1107-4),IF(E1107="1",7,6))</f>
        <v>4:02PM</v>
      </c>
      <c r="G1107" s="34" t="str">
        <f>TRIM(SUBSTITUTE(A1107,TEXT(M1107,"h:mmAM/PM"),""))</f>
        <v>7-Nov R:I:I</v>
      </c>
      <c r="H1107" s="34" t="b">
        <f>OR(LEFT(G1107,1)="Y",LEFT(G1107,1)="B",LEFT(G1107,1)="R")</f>
        <v>0</v>
      </c>
      <c r="I1107" s="34" t="str">
        <f>IF(H1107,LEFT(G1107,FIND(" ",G1107)-1),MID(G1107,FIND(" ",G1107)+1,9))</f>
        <v>R:I:I</v>
      </c>
      <c r="J1107" s="34" t="str">
        <f>TRIM(SUBSTITUTE(G1107,I1107,""))</f>
        <v>7-Nov</v>
      </c>
      <c r="K1107" s="34">
        <f>LEFT(J1107,2-ISERROR(1*MID(J1107,2,1)))*1</f>
        <v>7</v>
      </c>
      <c r="L1107" s="34" t="str">
        <f>IF(LEN(I1107)=3,I1107,LEFT(I1107,1)&amp;MID(I1107,3,1)&amp;RIGHT(I1107,1))</f>
        <v>RII</v>
      </c>
      <c r="M1107" s="42">
        <f>TIMEVALUE(SUBSTITUTE(SUBSTITUTE(F1107,"P"," P"),"A"," A"))</f>
        <v>0.66805555555555562</v>
      </c>
      <c r="N1107" s="34">
        <f t="shared" si="62"/>
        <v>20</v>
      </c>
      <c r="O1107" s="34" t="str">
        <f t="shared" si="63"/>
        <v>RII20</v>
      </c>
      <c r="P1107" s="44">
        <f>INDEX(Workings!$R$14:$R$853,MATCH(O1107,Workings!$U$14:$U$853,0))</f>
        <v>0.66597222222222241</v>
      </c>
      <c r="Q1107" s="34">
        <f t="shared" si="64"/>
        <v>3</v>
      </c>
      <c r="S1107"/>
    </row>
    <row r="1108" spans="1:19" ht="15" x14ac:dyDescent="0.25">
      <c r="A1108" s="34" t="s">
        <v>3875</v>
      </c>
      <c r="B1108" s="34">
        <f>SEARCH("PM",A1108)</f>
        <v>17</v>
      </c>
      <c r="C1108" s="34" t="e">
        <f>SEARCH("AM",A1108)</f>
        <v>#VALUE!</v>
      </c>
      <c r="D1108" s="34">
        <f>IFERROR(B1108,C1108)</f>
        <v>17</v>
      </c>
      <c r="E1108" s="34" t="str">
        <f>IFERROR(MID(A1108,D1108-5,1)," ")</f>
        <v xml:space="preserve"> </v>
      </c>
      <c r="F1108" s="34" t="str">
        <f>MID(A1108,IF(E1108="1",D1108-5,D1108-4),IF(E1108="1",7,6))</f>
        <v>4:35PM</v>
      </c>
      <c r="G1108" s="34" t="str">
        <f>TRIM(SUBSTITUTE(A1108,TEXT(M1108,"h:mmAM/PM"),""))</f>
        <v>R/I/I 7-Nov</v>
      </c>
      <c r="H1108" s="34" t="b">
        <f>OR(LEFT(G1108,1)="Y",LEFT(G1108,1)="B",LEFT(G1108,1)="R")</f>
        <v>1</v>
      </c>
      <c r="I1108" s="34" t="str">
        <f>IF(H1108,LEFT(G1108,FIND(" ",G1108)-1),MID(G1108,FIND(" ",G1108)+1,9))</f>
        <v>R/I/I</v>
      </c>
      <c r="J1108" s="34" t="str">
        <f>TRIM(SUBSTITUTE(G1108,I1108,""))</f>
        <v>7-Nov</v>
      </c>
      <c r="K1108" s="34">
        <f>LEFT(J1108,2-ISERROR(1*MID(J1108,2,1)))*1</f>
        <v>7</v>
      </c>
      <c r="L1108" s="34" t="str">
        <f>IF(LEN(I1108)=3,I1108,LEFT(I1108,1)&amp;MID(I1108,3,1)&amp;RIGHT(I1108,1))</f>
        <v>RII</v>
      </c>
      <c r="M1108" s="42">
        <f>TIMEVALUE(SUBSTITUTE(SUBSTITUTE(F1108,"P"," P"),"A"," A"))</f>
        <v>0.69097222222222221</v>
      </c>
      <c r="N1108" s="34">
        <f t="shared" si="62"/>
        <v>21</v>
      </c>
      <c r="O1108" s="34" t="str">
        <f t="shared" si="63"/>
        <v>RII21</v>
      </c>
      <c r="P1108" s="44">
        <f>INDEX(Workings!$R$14:$R$853,MATCH(O1108,Workings!$U$14:$U$853,0))</f>
        <v>0.68680555555555578</v>
      </c>
      <c r="Q1108" s="34">
        <f t="shared" si="64"/>
        <v>6</v>
      </c>
      <c r="S1108"/>
    </row>
    <row r="1109" spans="1:19" ht="15" x14ac:dyDescent="0.25">
      <c r="A1109" s="34" t="s">
        <v>2776</v>
      </c>
      <c r="B1109" s="34">
        <f>SEARCH("PM",A1109)</f>
        <v>11</v>
      </c>
      <c r="C1109" s="34" t="e">
        <f>SEARCH("AM",A1109)</f>
        <v>#VALUE!</v>
      </c>
      <c r="D1109" s="34">
        <f>IFERROR(B1109,C1109)</f>
        <v>11</v>
      </c>
      <c r="E1109" s="34" t="str">
        <f>IFERROR(MID(A1109,D1109-5,1)," ")</f>
        <v xml:space="preserve"> </v>
      </c>
      <c r="F1109" s="34" t="str">
        <f>MID(A1109,IF(E1109="1",D1109-5,D1109-4),IF(E1109="1",7,6))</f>
        <v>5:02PM</v>
      </c>
      <c r="G1109" s="34" t="str">
        <f>TRIM(SUBSTITUTE(A1109,TEXT(M1109,"h:mmAM/PM"),""))</f>
        <v>R-I-I 7/Nov</v>
      </c>
      <c r="H1109" s="34" t="b">
        <f>OR(LEFT(G1109,1)="Y",LEFT(G1109,1)="B",LEFT(G1109,1)="R")</f>
        <v>1</v>
      </c>
      <c r="I1109" s="34" t="str">
        <f>IF(H1109,LEFT(G1109,FIND(" ",G1109)-1),MID(G1109,FIND(" ",G1109)+1,9))</f>
        <v>R-I-I</v>
      </c>
      <c r="J1109" s="34" t="str">
        <f>TRIM(SUBSTITUTE(G1109,I1109,""))</f>
        <v>7/Nov</v>
      </c>
      <c r="K1109" s="34">
        <f>LEFT(J1109,2-ISERROR(1*MID(J1109,2,1)))*1</f>
        <v>7</v>
      </c>
      <c r="L1109" s="34" t="str">
        <f>IF(LEN(I1109)=3,I1109,LEFT(I1109,1)&amp;MID(I1109,3,1)&amp;RIGHT(I1109,1))</f>
        <v>RII</v>
      </c>
      <c r="M1109" s="42">
        <f>TIMEVALUE(SUBSTITUTE(SUBSTITUTE(F1109,"P"," P"),"A"," A"))</f>
        <v>0.70972222222222225</v>
      </c>
      <c r="N1109" s="34">
        <f t="shared" si="62"/>
        <v>22</v>
      </c>
      <c r="O1109" s="34" t="str">
        <f t="shared" si="63"/>
        <v>RII22</v>
      </c>
      <c r="P1109" s="44">
        <f>INDEX(Workings!$R$14:$R$853,MATCH(O1109,Workings!$U$14:$U$853,0))</f>
        <v>0.70763888888888915</v>
      </c>
      <c r="Q1109" s="34">
        <f t="shared" si="64"/>
        <v>3</v>
      </c>
      <c r="S1109"/>
    </row>
    <row r="1110" spans="1:19" ht="15" x14ac:dyDescent="0.25">
      <c r="A1110" s="34" t="s">
        <v>2248</v>
      </c>
      <c r="B1110" s="34">
        <f>SEARCH("PM",A1110)</f>
        <v>5</v>
      </c>
      <c r="C1110" s="34" t="e">
        <f>SEARCH("AM",A1110)</f>
        <v>#VALUE!</v>
      </c>
      <c r="D1110" s="34">
        <f>IFERROR(B1110,C1110)</f>
        <v>5</v>
      </c>
      <c r="E1110" s="34" t="str">
        <f>IFERROR(MID(A1110,D1110-5,1)," ")</f>
        <v xml:space="preserve"> </v>
      </c>
      <c r="F1110" s="34" t="str">
        <f>MID(A1110,IF(E1110="1",D1110-5,D1110-4),IF(E1110="1",7,6))</f>
        <v>5:32PM</v>
      </c>
      <c r="G1110" s="34" t="str">
        <f>TRIM(SUBSTITUTE(A1110,TEXT(M1110,"h:mmAM/PM"),""))</f>
        <v>R:I:I 7/Nov</v>
      </c>
      <c r="H1110" s="34" t="b">
        <f>OR(LEFT(G1110,1)="Y",LEFT(G1110,1)="B",LEFT(G1110,1)="R")</f>
        <v>1</v>
      </c>
      <c r="I1110" s="34" t="str">
        <f>IF(H1110,LEFT(G1110,FIND(" ",G1110)-1),MID(G1110,FIND(" ",G1110)+1,9))</f>
        <v>R:I:I</v>
      </c>
      <c r="J1110" s="34" t="str">
        <f>TRIM(SUBSTITUTE(G1110,I1110,""))</f>
        <v>7/Nov</v>
      </c>
      <c r="K1110" s="34">
        <f>LEFT(J1110,2-ISERROR(1*MID(J1110,2,1)))*1</f>
        <v>7</v>
      </c>
      <c r="L1110" s="34" t="str">
        <f>IF(LEN(I1110)=3,I1110,LEFT(I1110,1)&amp;MID(I1110,3,1)&amp;RIGHT(I1110,1))</f>
        <v>RII</v>
      </c>
      <c r="M1110" s="42">
        <f>TIMEVALUE(SUBSTITUTE(SUBSTITUTE(F1110,"P"," P"),"A"," A"))</f>
        <v>0.73055555555555562</v>
      </c>
      <c r="N1110" s="34">
        <f t="shared" si="62"/>
        <v>23</v>
      </c>
      <c r="O1110" s="34" t="str">
        <f t="shared" si="63"/>
        <v>RII23</v>
      </c>
      <c r="P1110" s="44">
        <f>INDEX(Workings!$R$14:$R$853,MATCH(O1110,Workings!$U$14:$U$853,0))</f>
        <v>0.72847222222222252</v>
      </c>
      <c r="Q1110" s="34">
        <f t="shared" si="64"/>
        <v>3</v>
      </c>
      <c r="S1110"/>
    </row>
    <row r="1111" spans="1:19" ht="15" x14ac:dyDescent="0.25">
      <c r="A1111" s="34" t="s">
        <v>3402</v>
      </c>
      <c r="B1111" s="34">
        <f>SEARCH("PM",A1111)</f>
        <v>17</v>
      </c>
      <c r="C1111" s="34" t="e">
        <f>SEARCH("AM",A1111)</f>
        <v>#VALUE!</v>
      </c>
      <c r="D1111" s="34">
        <f>IFERROR(B1111,C1111)</f>
        <v>17</v>
      </c>
      <c r="E1111" s="34" t="str">
        <f>IFERROR(MID(A1111,D1111-5,1)," ")</f>
        <v xml:space="preserve"> </v>
      </c>
      <c r="F1111" s="34" t="str">
        <f>MID(A1111,IF(E1111="1",D1111-5,D1111-4),IF(E1111="1",7,6))</f>
        <v>6:12PM</v>
      </c>
      <c r="G1111" s="34" t="str">
        <f>TRIM(SUBSTITUTE(A1111,TEXT(M1111,"h:mmAM/PM"),""))</f>
        <v>7-Nov R:I:I</v>
      </c>
      <c r="H1111" s="34" t="b">
        <f>OR(LEFT(G1111,1)="Y",LEFT(G1111,1)="B",LEFT(G1111,1)="R")</f>
        <v>0</v>
      </c>
      <c r="I1111" s="34" t="str">
        <f>IF(H1111,LEFT(G1111,FIND(" ",G1111)-1),MID(G1111,FIND(" ",G1111)+1,9))</f>
        <v>R:I:I</v>
      </c>
      <c r="J1111" s="34" t="str">
        <f>TRIM(SUBSTITUTE(G1111,I1111,""))</f>
        <v>7-Nov</v>
      </c>
      <c r="K1111" s="34">
        <f>LEFT(J1111,2-ISERROR(1*MID(J1111,2,1)))*1</f>
        <v>7</v>
      </c>
      <c r="L1111" s="34" t="str">
        <f>IF(LEN(I1111)=3,I1111,LEFT(I1111,1)&amp;MID(I1111,3,1)&amp;RIGHT(I1111,1))</f>
        <v>RII</v>
      </c>
      <c r="M1111" s="42">
        <f>TIMEVALUE(SUBSTITUTE(SUBSTITUTE(F1111,"P"," P"),"A"," A"))</f>
        <v>0.7583333333333333</v>
      </c>
      <c r="N1111" s="34">
        <f t="shared" si="62"/>
        <v>24</v>
      </c>
      <c r="O1111" s="34" t="str">
        <f t="shared" si="63"/>
        <v>RII24</v>
      </c>
      <c r="P1111" s="44">
        <f>INDEX(Workings!$R$14:$R$853,MATCH(O1111,Workings!$U$14:$U$853,0))</f>
        <v>0.75625000000000031</v>
      </c>
      <c r="Q1111" s="34">
        <f t="shared" si="64"/>
        <v>3</v>
      </c>
      <c r="S1111"/>
    </row>
    <row r="1112" spans="1:19" ht="15" x14ac:dyDescent="0.25">
      <c r="A1112" s="34" t="s">
        <v>2638</v>
      </c>
      <c r="B1112" s="34">
        <f>SEARCH("PM",A1112)</f>
        <v>11</v>
      </c>
      <c r="C1112" s="34" t="e">
        <f>SEARCH("AM",A1112)</f>
        <v>#VALUE!</v>
      </c>
      <c r="D1112" s="34">
        <f>IFERROR(B1112,C1112)</f>
        <v>11</v>
      </c>
      <c r="E1112" s="34" t="str">
        <f>IFERROR(MID(A1112,D1112-5,1)," ")</f>
        <v xml:space="preserve"> </v>
      </c>
      <c r="F1112" s="34" t="str">
        <f>MID(A1112,IF(E1112="1",D1112-5,D1112-4),IF(E1112="1",7,6))</f>
        <v>6:51PM</v>
      </c>
      <c r="G1112" s="34" t="str">
        <f>TRIM(SUBSTITUTE(A1112,TEXT(M1112,"h:mmAM/PM"),""))</f>
        <v>R:I:I 7/Nov</v>
      </c>
      <c r="H1112" s="34" t="b">
        <f>OR(LEFT(G1112,1)="Y",LEFT(G1112,1)="B",LEFT(G1112,1)="R")</f>
        <v>1</v>
      </c>
      <c r="I1112" s="34" t="str">
        <f>IF(H1112,LEFT(G1112,FIND(" ",G1112)-1),MID(G1112,FIND(" ",G1112)+1,9))</f>
        <v>R:I:I</v>
      </c>
      <c r="J1112" s="34" t="str">
        <f>TRIM(SUBSTITUTE(G1112,I1112,""))</f>
        <v>7/Nov</v>
      </c>
      <c r="K1112" s="34">
        <f>LEFT(J1112,2-ISERROR(1*MID(J1112,2,1)))*1</f>
        <v>7</v>
      </c>
      <c r="L1112" s="34" t="str">
        <f>IF(LEN(I1112)=3,I1112,LEFT(I1112,1)&amp;MID(I1112,3,1)&amp;RIGHT(I1112,1))</f>
        <v>RII</v>
      </c>
      <c r="M1112" s="42">
        <f>TIMEVALUE(SUBSTITUTE(SUBSTITUTE(F1112,"P"," P"),"A"," A"))</f>
        <v>0.78541666666666676</v>
      </c>
      <c r="N1112" s="34">
        <f t="shared" si="62"/>
        <v>25</v>
      </c>
      <c r="O1112" s="34" t="str">
        <f t="shared" si="63"/>
        <v>RII25</v>
      </c>
      <c r="P1112" s="44">
        <f>INDEX(Workings!$R$14:$R$853,MATCH(O1112,Workings!$U$14:$U$853,0))</f>
        <v>0.7840277777777781</v>
      </c>
      <c r="Q1112" s="34">
        <f t="shared" si="64"/>
        <v>2</v>
      </c>
      <c r="S1112"/>
    </row>
    <row r="1113" spans="1:19" ht="15" x14ac:dyDescent="0.25">
      <c r="A1113" s="34" t="s">
        <v>2060</v>
      </c>
      <c r="B1113" s="34">
        <f>SEARCH("PM",A1113)</f>
        <v>5</v>
      </c>
      <c r="C1113" s="34" t="e">
        <f>SEARCH("AM",A1113)</f>
        <v>#VALUE!</v>
      </c>
      <c r="D1113" s="34">
        <f>IFERROR(B1113,C1113)</f>
        <v>5</v>
      </c>
      <c r="E1113" s="34" t="str">
        <f>IFERROR(MID(A1113,D1113-5,1)," ")</f>
        <v xml:space="preserve"> </v>
      </c>
      <c r="F1113" s="34" t="str">
        <f>MID(A1113,IF(E1113="1",D1113-5,D1113-4),IF(E1113="1",7,6))</f>
        <v>7:33PM</v>
      </c>
      <c r="G1113" s="34" t="str">
        <f>TRIM(SUBSTITUTE(A1113,TEXT(M1113,"h:mmAM/PM"),""))</f>
        <v>RII 7/Nov</v>
      </c>
      <c r="H1113" s="34" t="b">
        <f>OR(LEFT(G1113,1)="Y",LEFT(G1113,1)="B",LEFT(G1113,1)="R")</f>
        <v>1</v>
      </c>
      <c r="I1113" s="34" t="str">
        <f>IF(H1113,LEFT(G1113,FIND(" ",G1113)-1),MID(G1113,FIND(" ",G1113)+1,9))</f>
        <v>RII</v>
      </c>
      <c r="J1113" s="34" t="str">
        <f>TRIM(SUBSTITUTE(G1113,I1113,""))</f>
        <v>7/Nov</v>
      </c>
      <c r="K1113" s="34">
        <f>LEFT(J1113,2-ISERROR(1*MID(J1113,2,1)))*1</f>
        <v>7</v>
      </c>
      <c r="L1113" s="34" t="str">
        <f>IF(LEN(I1113)=3,I1113,LEFT(I1113,1)&amp;MID(I1113,3,1)&amp;RIGHT(I1113,1))</f>
        <v>RII</v>
      </c>
      <c r="M1113" s="42">
        <f>TIMEVALUE(SUBSTITUTE(SUBSTITUTE(F1113,"P"," P"),"A"," A"))</f>
        <v>0.81458333333333333</v>
      </c>
      <c r="N1113" s="34">
        <f t="shared" si="62"/>
        <v>26</v>
      </c>
      <c r="O1113" s="34" t="str">
        <f t="shared" si="63"/>
        <v>RII26</v>
      </c>
      <c r="P1113" s="44">
        <f>INDEX(Workings!$R$14:$R$853,MATCH(O1113,Workings!$U$14:$U$853,0))</f>
        <v>0.81180555555555589</v>
      </c>
      <c r="Q1113" s="34">
        <f t="shared" si="64"/>
        <v>4</v>
      </c>
      <c r="S1113"/>
    </row>
    <row r="1114" spans="1:19" ht="15" x14ac:dyDescent="0.25">
      <c r="A1114" s="34" t="s">
        <v>3413</v>
      </c>
      <c r="B1114" s="34">
        <f>SEARCH("PM",A1114)</f>
        <v>11</v>
      </c>
      <c r="C1114" s="34" t="e">
        <f>SEARCH("AM",A1114)</f>
        <v>#VALUE!</v>
      </c>
      <c r="D1114" s="34">
        <f>IFERROR(B1114,C1114)</f>
        <v>11</v>
      </c>
      <c r="E1114" s="34" t="str">
        <f>IFERROR(MID(A1114,D1114-5,1)," ")</f>
        <v xml:space="preserve"> </v>
      </c>
      <c r="F1114" s="34" t="str">
        <f>MID(A1114,IF(E1114="1",D1114-5,D1114-4),IF(E1114="1",7,6))</f>
        <v>8:41PM</v>
      </c>
      <c r="G1114" s="34" t="str">
        <f>TRIM(SUBSTITUTE(A1114,TEXT(M1114,"h:mmAM/PM"),""))</f>
        <v>R:I:I 7-Nov</v>
      </c>
      <c r="H1114" s="34" t="b">
        <f>OR(LEFT(G1114,1)="Y",LEFT(G1114,1)="B",LEFT(G1114,1)="R")</f>
        <v>1</v>
      </c>
      <c r="I1114" s="34" t="str">
        <f>IF(H1114,LEFT(G1114,FIND(" ",G1114)-1),MID(G1114,FIND(" ",G1114)+1,9))</f>
        <v>R:I:I</v>
      </c>
      <c r="J1114" s="34" t="str">
        <f>TRIM(SUBSTITUTE(G1114,I1114,""))</f>
        <v>7-Nov</v>
      </c>
      <c r="K1114" s="34">
        <f>LEFT(J1114,2-ISERROR(1*MID(J1114,2,1)))*1</f>
        <v>7</v>
      </c>
      <c r="L1114" s="34" t="str">
        <f>IF(LEN(I1114)=3,I1114,LEFT(I1114,1)&amp;MID(I1114,3,1)&amp;RIGHT(I1114,1))</f>
        <v>RII</v>
      </c>
      <c r="M1114" s="42">
        <f>TIMEVALUE(SUBSTITUTE(SUBSTITUTE(F1114,"P"," P"),"A"," A"))</f>
        <v>0.8618055555555556</v>
      </c>
      <c r="N1114" s="34">
        <f t="shared" si="62"/>
        <v>27</v>
      </c>
      <c r="O1114" s="34" t="str">
        <f t="shared" si="63"/>
        <v>RII27</v>
      </c>
      <c r="P1114" s="44">
        <f>INDEX(Workings!$R$14:$R$853,MATCH(O1114,Workings!$U$14:$U$853,0))</f>
        <v>0.85347222222222252</v>
      </c>
      <c r="Q1114" s="34">
        <f t="shared" si="64"/>
        <v>12</v>
      </c>
      <c r="S1114"/>
    </row>
    <row r="1115" spans="1:19" ht="15" x14ac:dyDescent="0.25">
      <c r="A1115" s="34" t="s">
        <v>3886</v>
      </c>
      <c r="B1115" s="34">
        <f>SEARCH("PM",A1115)</f>
        <v>11</v>
      </c>
      <c r="C1115" s="34" t="e">
        <f>SEARCH("AM",A1115)</f>
        <v>#VALUE!</v>
      </c>
      <c r="D1115" s="34">
        <f>IFERROR(B1115,C1115)</f>
        <v>11</v>
      </c>
      <c r="E1115" s="34" t="str">
        <f>IFERROR(MID(A1115,D1115-5,1)," ")</f>
        <v xml:space="preserve"> </v>
      </c>
      <c r="F1115" s="34" t="str">
        <f>MID(A1115,IF(E1115="1",D1115-5,D1115-4),IF(E1115="1",7,6))</f>
        <v>9:44PM</v>
      </c>
      <c r="G1115" s="34" t="str">
        <f>TRIM(SUBSTITUTE(A1115,TEXT(M1115,"h:mmAM/PM"),""))</f>
        <v>7/Nov R-I-I</v>
      </c>
      <c r="H1115" s="34" t="b">
        <f>OR(LEFT(G1115,1)="Y",LEFT(G1115,1)="B",LEFT(G1115,1)="R")</f>
        <v>0</v>
      </c>
      <c r="I1115" s="34" t="str">
        <f>IF(H1115,LEFT(G1115,FIND(" ",G1115)-1),MID(G1115,FIND(" ",G1115)+1,9))</f>
        <v>R-I-I</v>
      </c>
      <c r="J1115" s="34" t="str">
        <f>TRIM(SUBSTITUTE(G1115,I1115,""))</f>
        <v>7/Nov</v>
      </c>
      <c r="K1115" s="34">
        <f>LEFT(J1115,2-ISERROR(1*MID(J1115,2,1)))*1</f>
        <v>7</v>
      </c>
      <c r="L1115" s="34" t="str">
        <f>IF(LEN(I1115)=3,I1115,LEFT(I1115,1)&amp;MID(I1115,3,1)&amp;RIGHT(I1115,1))</f>
        <v>RII</v>
      </c>
      <c r="M1115" s="42">
        <f>TIMEVALUE(SUBSTITUTE(SUBSTITUTE(F1115,"P"," P"),"A"," A"))</f>
        <v>0.90555555555555556</v>
      </c>
      <c r="N1115" s="34">
        <f t="shared" si="62"/>
        <v>28</v>
      </c>
      <c r="O1115" s="34" t="str">
        <f t="shared" si="63"/>
        <v>RII28</v>
      </c>
      <c r="P1115" s="44">
        <f>INDEX(Workings!$R$14:$R$853,MATCH(O1115,Workings!$U$14:$U$853,0))</f>
        <v>0.89513888888888915</v>
      </c>
      <c r="Q1115" s="34">
        <f t="shared" si="64"/>
        <v>15</v>
      </c>
      <c r="S1115"/>
    </row>
    <row r="1116" spans="1:19" ht="15" x14ac:dyDescent="0.25">
      <c r="A1116" s="34" t="s">
        <v>847</v>
      </c>
      <c r="B1116" s="34">
        <f>SEARCH("PM",A1116)</f>
        <v>18</v>
      </c>
      <c r="C1116" s="34" t="e">
        <f>SEARCH("AM",A1116)</f>
        <v>#VALUE!</v>
      </c>
      <c r="D1116" s="34">
        <f>IFERROR(B1116,C1116)</f>
        <v>18</v>
      </c>
      <c r="E1116" s="34" t="str">
        <f>IFERROR(MID(A1116,D1116-5,1)," ")</f>
        <v>1</v>
      </c>
      <c r="F1116" s="34" t="str">
        <f>MID(A1116,IF(E1116="1",D1116-5,D1116-4),IF(E1116="1",7,6))</f>
        <v>10:40PM</v>
      </c>
      <c r="G1116" s="34" t="str">
        <f>TRIM(SUBSTITUTE(A1116,TEXT(M1116,"h:mmAM/PM"),""))</f>
        <v>R:I:I 7-Nov</v>
      </c>
      <c r="H1116" s="34" t="b">
        <f>OR(LEFT(G1116,1)="Y",LEFT(G1116,1)="B",LEFT(G1116,1)="R")</f>
        <v>1</v>
      </c>
      <c r="I1116" s="34" t="str">
        <f>IF(H1116,LEFT(G1116,FIND(" ",G1116)-1),MID(G1116,FIND(" ",G1116)+1,9))</f>
        <v>R:I:I</v>
      </c>
      <c r="J1116" s="34" t="str">
        <f>TRIM(SUBSTITUTE(G1116,I1116,""))</f>
        <v>7-Nov</v>
      </c>
      <c r="K1116" s="34">
        <f>LEFT(J1116,2-ISERROR(1*MID(J1116,2,1)))*1</f>
        <v>7</v>
      </c>
      <c r="L1116" s="34" t="str">
        <f>IF(LEN(I1116)=3,I1116,LEFT(I1116,1)&amp;MID(I1116,3,1)&amp;RIGHT(I1116,1))</f>
        <v>RII</v>
      </c>
      <c r="M1116" s="42">
        <f>TIMEVALUE(SUBSTITUTE(SUBSTITUTE(F1116,"P"," P"),"A"," A"))</f>
        <v>0.94444444444444453</v>
      </c>
      <c r="N1116" s="34">
        <f t="shared" si="62"/>
        <v>29</v>
      </c>
      <c r="O1116" s="34" t="str">
        <f t="shared" si="63"/>
        <v>RII29</v>
      </c>
      <c r="P1116" s="44">
        <f>INDEX(Workings!$R$14:$R$853,MATCH(O1116,Workings!$U$14:$U$853,0))</f>
        <v>0.93680555555555578</v>
      </c>
      <c r="Q1116" s="34">
        <f t="shared" si="64"/>
        <v>11</v>
      </c>
      <c r="S1116"/>
    </row>
    <row r="1117" spans="1:19" ht="15" x14ac:dyDescent="0.25">
      <c r="A1117" s="34" t="s">
        <v>4183</v>
      </c>
      <c r="B1117" s="34">
        <f>SEARCH("PM",A1117)</f>
        <v>18</v>
      </c>
      <c r="C1117" s="34" t="e">
        <f>SEARCH("AM",A1117)</f>
        <v>#VALUE!</v>
      </c>
      <c r="D1117" s="34">
        <f>IFERROR(B1117,C1117)</f>
        <v>18</v>
      </c>
      <c r="E1117" s="34" t="str">
        <f>IFERROR(MID(A1117,D1117-5,1)," ")</f>
        <v>1</v>
      </c>
      <c r="F1117" s="34" t="str">
        <f>MID(A1117,IF(E1117="1",D1117-5,D1117-4),IF(E1117="1",7,6))</f>
        <v>11:34PM</v>
      </c>
      <c r="G1117" s="34" t="str">
        <f>TRIM(SUBSTITUTE(A1117,TEXT(M1117,"h:mmAM/PM"),""))</f>
        <v>7/Nov R-I-I</v>
      </c>
      <c r="H1117" s="34" t="b">
        <f>OR(LEFT(G1117,1)="Y",LEFT(G1117,1)="B",LEFT(G1117,1)="R")</f>
        <v>0</v>
      </c>
      <c r="I1117" s="34" t="str">
        <f>IF(H1117,LEFT(G1117,FIND(" ",G1117)-1),MID(G1117,FIND(" ",G1117)+1,9))</f>
        <v>R-I-I</v>
      </c>
      <c r="J1117" s="34" t="str">
        <f>TRIM(SUBSTITUTE(G1117,I1117,""))</f>
        <v>7/Nov</v>
      </c>
      <c r="K1117" s="34">
        <f>LEFT(J1117,2-ISERROR(1*MID(J1117,2,1)))*1</f>
        <v>7</v>
      </c>
      <c r="L1117" s="34" t="str">
        <f>IF(LEN(I1117)=3,I1117,LEFT(I1117,1)&amp;MID(I1117,3,1)&amp;RIGHT(I1117,1))</f>
        <v>RII</v>
      </c>
      <c r="M1117" s="42">
        <f>TIMEVALUE(SUBSTITUTE(SUBSTITUTE(F1117,"P"," P"),"A"," A"))</f>
        <v>0.9819444444444444</v>
      </c>
      <c r="N1117" s="34">
        <f t="shared" si="62"/>
        <v>30</v>
      </c>
      <c r="O1117" s="34" t="str">
        <f t="shared" si="63"/>
        <v>RII30</v>
      </c>
      <c r="P1117" s="44">
        <f>INDEX(Workings!$R$14:$R$853,MATCH(O1117,Workings!$U$14:$U$853,0))</f>
        <v>0.97847222222222241</v>
      </c>
      <c r="Q1117" s="34">
        <f t="shared" si="64"/>
        <v>5</v>
      </c>
      <c r="S1117"/>
    </row>
    <row r="1118" spans="1:19" ht="15" x14ac:dyDescent="0.25">
      <c r="A1118" s="34" t="s">
        <v>1184</v>
      </c>
      <c r="B1118" s="34" t="e">
        <f>SEARCH("PM",A1118)</f>
        <v>#VALUE!</v>
      </c>
      <c r="C1118" s="34">
        <f>SEARCH("AM",A1118)</f>
        <v>15</v>
      </c>
      <c r="D1118" s="34">
        <f>IFERROR(B1118,C1118)</f>
        <v>15</v>
      </c>
      <c r="E1118" s="34" t="str">
        <f>IFERROR(MID(A1118,D1118-5,1)," ")</f>
        <v xml:space="preserve"> </v>
      </c>
      <c r="F1118" s="34" t="str">
        <f>MID(A1118,IF(E1118="1",D1118-5,D1118-4),IF(E1118="1",7,6))</f>
        <v>7:40AM</v>
      </c>
      <c r="G1118" s="34" t="str">
        <f>TRIM(SUBSTITUTE(A1118,TEXT(M1118,"h:mmAM/PM"),""))</f>
        <v>8/Nov RII</v>
      </c>
      <c r="H1118" s="34" t="b">
        <f>OR(LEFT(G1118,1)="Y",LEFT(G1118,1)="B",LEFT(G1118,1)="R")</f>
        <v>0</v>
      </c>
      <c r="I1118" s="34" t="str">
        <f>IF(H1118,LEFT(G1118,FIND(" ",G1118)-1),MID(G1118,FIND(" ",G1118)+1,9))</f>
        <v>RII</v>
      </c>
      <c r="J1118" s="34" t="str">
        <f>TRIM(SUBSTITUTE(G1118,I1118,""))</f>
        <v>8/Nov</v>
      </c>
      <c r="K1118" s="34">
        <f>LEFT(J1118,2-ISERROR(1*MID(J1118,2,1)))*1</f>
        <v>8</v>
      </c>
      <c r="L1118" s="34" t="str">
        <f>IF(LEN(I1118)=3,I1118,LEFT(I1118,1)&amp;MID(I1118,3,1)&amp;RIGHT(I1118,1))</f>
        <v>RII</v>
      </c>
      <c r="M1118" s="42">
        <f>TIMEVALUE(SUBSTITUTE(SUBSTITUTE(F1118,"P"," P"),"A"," A"))</f>
        <v>0.31944444444444448</v>
      </c>
      <c r="N1118" s="34">
        <f t="shared" si="62"/>
        <v>1</v>
      </c>
      <c r="O1118" s="34" t="str">
        <f t="shared" si="63"/>
        <v>RII1</v>
      </c>
      <c r="P1118" s="44">
        <f>INDEX(Workings!$R$14:$R$853,MATCH(O1118,Workings!$U$14:$U$853,0))</f>
        <v>0.3118055555555555</v>
      </c>
      <c r="Q1118" s="34">
        <f t="shared" si="64"/>
        <v>11</v>
      </c>
      <c r="S1118"/>
    </row>
    <row r="1119" spans="1:19" ht="15" x14ac:dyDescent="0.25">
      <c r="A1119" s="34" t="s">
        <v>1747</v>
      </c>
      <c r="B1119" s="34" t="e">
        <f>SEARCH("PM",A1119)</f>
        <v>#VALUE!</v>
      </c>
      <c r="C1119" s="34">
        <f>SEARCH("AM",A1119)</f>
        <v>11</v>
      </c>
      <c r="D1119" s="34">
        <f>IFERROR(B1119,C1119)</f>
        <v>11</v>
      </c>
      <c r="E1119" s="34" t="str">
        <f>IFERROR(MID(A1119,D1119-5,1)," ")</f>
        <v xml:space="preserve"> </v>
      </c>
      <c r="F1119" s="34" t="str">
        <f>MID(A1119,IF(E1119="1",D1119-5,D1119-4),IF(E1119="1",7,6))</f>
        <v>7:56AM</v>
      </c>
      <c r="G1119" s="34" t="str">
        <f>TRIM(SUBSTITUTE(A1119,TEXT(M1119,"h:mmAM/PM"),""))</f>
        <v>8-Nov R:I:I</v>
      </c>
      <c r="H1119" s="34" t="b">
        <f>OR(LEFT(G1119,1)="Y",LEFT(G1119,1)="B",LEFT(G1119,1)="R")</f>
        <v>0</v>
      </c>
      <c r="I1119" s="34" t="str">
        <f>IF(H1119,LEFT(G1119,FIND(" ",G1119)-1),MID(G1119,FIND(" ",G1119)+1,9))</f>
        <v>R:I:I</v>
      </c>
      <c r="J1119" s="34" t="str">
        <f>TRIM(SUBSTITUTE(G1119,I1119,""))</f>
        <v>8-Nov</v>
      </c>
      <c r="K1119" s="34">
        <f>LEFT(J1119,2-ISERROR(1*MID(J1119,2,1)))*1</f>
        <v>8</v>
      </c>
      <c r="L1119" s="34" t="str">
        <f>IF(LEN(I1119)=3,I1119,LEFT(I1119,1)&amp;MID(I1119,3,1)&amp;RIGHT(I1119,1))</f>
        <v>RII</v>
      </c>
      <c r="M1119" s="42">
        <f>TIMEVALUE(SUBSTITUTE(SUBSTITUTE(F1119,"P"," P"),"A"," A"))</f>
        <v>0.33055555555555555</v>
      </c>
      <c r="N1119" s="34">
        <f t="shared" si="62"/>
        <v>2</v>
      </c>
      <c r="O1119" s="34" t="str">
        <f t="shared" si="63"/>
        <v>RII2</v>
      </c>
      <c r="P1119" s="44">
        <f>INDEX(Workings!$R$14:$R$853,MATCH(O1119,Workings!$U$14:$U$853,0))</f>
        <v>0.3256944444444444</v>
      </c>
      <c r="Q1119" s="34">
        <f t="shared" si="64"/>
        <v>7</v>
      </c>
      <c r="S1119"/>
    </row>
    <row r="1120" spans="1:19" ht="15" x14ac:dyDescent="0.25">
      <c r="A1120" s="34" t="s">
        <v>2327</v>
      </c>
      <c r="B1120" s="34" t="e">
        <f>SEARCH("PM",A1120)</f>
        <v>#VALUE!</v>
      </c>
      <c r="C1120" s="34">
        <f>SEARCH("AM",A1120)</f>
        <v>11</v>
      </c>
      <c r="D1120" s="34">
        <f>IFERROR(B1120,C1120)</f>
        <v>11</v>
      </c>
      <c r="E1120" s="34" t="str">
        <f>IFERROR(MID(A1120,D1120-5,1)," ")</f>
        <v xml:space="preserve"> </v>
      </c>
      <c r="F1120" s="34" t="str">
        <f>MID(A1120,IF(E1120="1",D1120-5,D1120-4),IF(E1120="1",7,6))</f>
        <v>8:15AM</v>
      </c>
      <c r="G1120" s="34" t="str">
        <f>TRIM(SUBSTITUTE(A1120,TEXT(M1120,"h:mmAM/PM"),""))</f>
        <v>8-Nov R/I/I</v>
      </c>
      <c r="H1120" s="34" t="b">
        <f>OR(LEFT(G1120,1)="Y",LEFT(G1120,1)="B",LEFT(G1120,1)="R")</f>
        <v>0</v>
      </c>
      <c r="I1120" s="34" t="str">
        <f>IF(H1120,LEFT(G1120,FIND(" ",G1120)-1),MID(G1120,FIND(" ",G1120)+1,9))</f>
        <v>R/I/I</v>
      </c>
      <c r="J1120" s="34" t="str">
        <f>TRIM(SUBSTITUTE(G1120,I1120,""))</f>
        <v>8-Nov</v>
      </c>
      <c r="K1120" s="34">
        <f>LEFT(J1120,2-ISERROR(1*MID(J1120,2,1)))*1</f>
        <v>8</v>
      </c>
      <c r="L1120" s="34" t="str">
        <f>IF(LEN(I1120)=3,I1120,LEFT(I1120,1)&amp;MID(I1120,3,1)&amp;RIGHT(I1120,1))</f>
        <v>RII</v>
      </c>
      <c r="M1120" s="42">
        <f>TIMEVALUE(SUBSTITUTE(SUBSTITUTE(F1120,"P"," P"),"A"," A"))</f>
        <v>0.34375</v>
      </c>
      <c r="N1120" s="34">
        <f t="shared" si="62"/>
        <v>3</v>
      </c>
      <c r="O1120" s="34" t="str">
        <f t="shared" si="63"/>
        <v>RII3</v>
      </c>
      <c r="P1120" s="44">
        <f>INDEX(Workings!$R$14:$R$853,MATCH(O1120,Workings!$U$14:$U$853,0))</f>
        <v>0.33958333333333329</v>
      </c>
      <c r="Q1120" s="34">
        <f t="shared" si="64"/>
        <v>6</v>
      </c>
      <c r="S1120"/>
    </row>
    <row r="1121" spans="1:19" ht="15" x14ac:dyDescent="0.25">
      <c r="A1121" s="34" t="s">
        <v>3238</v>
      </c>
      <c r="B1121" s="34" t="e">
        <f>SEARCH("PM",A1121)</f>
        <v>#VALUE!</v>
      </c>
      <c r="C1121" s="34">
        <f>SEARCH("AM",A1121)</f>
        <v>5</v>
      </c>
      <c r="D1121" s="34">
        <f>IFERROR(B1121,C1121)</f>
        <v>5</v>
      </c>
      <c r="E1121" s="34" t="str">
        <f>IFERROR(MID(A1121,D1121-5,1)," ")</f>
        <v xml:space="preserve"> </v>
      </c>
      <c r="F1121" s="34" t="str">
        <f>MID(A1121,IF(E1121="1",D1121-5,D1121-4),IF(E1121="1",7,6))</f>
        <v>8:34AM</v>
      </c>
      <c r="G1121" s="34" t="str">
        <f>TRIM(SUBSTITUTE(A1121,TEXT(M1121,"h:mmAM/PM"),""))</f>
        <v>R/I/I 8/Nov</v>
      </c>
      <c r="H1121" s="34" t="b">
        <f>OR(LEFT(G1121,1)="Y",LEFT(G1121,1)="B",LEFT(G1121,1)="R")</f>
        <v>1</v>
      </c>
      <c r="I1121" s="34" t="str">
        <f>IF(H1121,LEFT(G1121,FIND(" ",G1121)-1),MID(G1121,FIND(" ",G1121)+1,9))</f>
        <v>R/I/I</v>
      </c>
      <c r="J1121" s="34" t="str">
        <f>TRIM(SUBSTITUTE(G1121,I1121,""))</f>
        <v>8/Nov</v>
      </c>
      <c r="K1121" s="34">
        <f>LEFT(J1121,2-ISERROR(1*MID(J1121,2,1)))*1</f>
        <v>8</v>
      </c>
      <c r="L1121" s="34" t="str">
        <f>IF(LEN(I1121)=3,I1121,LEFT(I1121,1)&amp;MID(I1121,3,1)&amp;RIGHT(I1121,1))</f>
        <v>RII</v>
      </c>
      <c r="M1121" s="42">
        <f>TIMEVALUE(SUBSTITUTE(SUBSTITUTE(F1121,"P"," P"),"A"," A"))</f>
        <v>0.35694444444444445</v>
      </c>
      <c r="N1121" s="34">
        <f t="shared" si="62"/>
        <v>4</v>
      </c>
      <c r="O1121" s="34" t="str">
        <f t="shared" si="63"/>
        <v>RII4</v>
      </c>
      <c r="P1121" s="44">
        <f>INDEX(Workings!$R$14:$R$853,MATCH(O1121,Workings!$U$14:$U$853,0))</f>
        <v>0.35347222222222219</v>
      </c>
      <c r="Q1121" s="34">
        <f t="shared" si="64"/>
        <v>5</v>
      </c>
      <c r="S1121"/>
    </row>
    <row r="1122" spans="1:19" ht="15" x14ac:dyDescent="0.25">
      <c r="A1122" s="34" t="s">
        <v>3033</v>
      </c>
      <c r="B1122" s="34" t="e">
        <f>SEARCH("PM",A1122)</f>
        <v>#VALUE!</v>
      </c>
      <c r="C1122" s="34">
        <f>SEARCH("AM",A1122)</f>
        <v>17</v>
      </c>
      <c r="D1122" s="34">
        <f>IFERROR(B1122,C1122)</f>
        <v>17</v>
      </c>
      <c r="E1122" s="34" t="str">
        <f>IFERROR(MID(A1122,D1122-5,1)," ")</f>
        <v xml:space="preserve"> </v>
      </c>
      <c r="F1122" s="34" t="str">
        <f>MID(A1122,IF(E1122="1",D1122-5,D1122-4),IF(E1122="1",7,6))</f>
        <v>8:56AM</v>
      </c>
      <c r="G1122" s="34" t="str">
        <f>TRIM(SUBSTITUTE(A1122,TEXT(M1122,"h:mmAM/PM"),""))</f>
        <v>8-Nov R:I:I</v>
      </c>
      <c r="H1122" s="34" t="b">
        <f>OR(LEFT(G1122,1)="Y",LEFT(G1122,1)="B",LEFT(G1122,1)="R")</f>
        <v>0</v>
      </c>
      <c r="I1122" s="34" t="str">
        <f>IF(H1122,LEFT(G1122,FIND(" ",G1122)-1),MID(G1122,FIND(" ",G1122)+1,9))</f>
        <v>R:I:I</v>
      </c>
      <c r="J1122" s="34" t="str">
        <f>TRIM(SUBSTITUTE(G1122,I1122,""))</f>
        <v>8-Nov</v>
      </c>
      <c r="K1122" s="34">
        <f>LEFT(J1122,2-ISERROR(1*MID(J1122,2,1)))*1</f>
        <v>8</v>
      </c>
      <c r="L1122" s="34" t="str">
        <f>IF(LEN(I1122)=3,I1122,LEFT(I1122,1)&amp;MID(I1122,3,1)&amp;RIGHT(I1122,1))</f>
        <v>RII</v>
      </c>
      <c r="M1122" s="42">
        <f>TIMEVALUE(SUBSTITUTE(SUBSTITUTE(F1122,"P"," P"),"A"," A"))</f>
        <v>0.37222222222222223</v>
      </c>
      <c r="N1122" s="34">
        <f t="shared" si="62"/>
        <v>5</v>
      </c>
      <c r="O1122" s="34" t="str">
        <f t="shared" si="63"/>
        <v>RII5</v>
      </c>
      <c r="P1122" s="44">
        <f>INDEX(Workings!$R$14:$R$853,MATCH(O1122,Workings!$U$14:$U$853,0))</f>
        <v>0.36736111111111108</v>
      </c>
      <c r="Q1122" s="34">
        <f t="shared" si="64"/>
        <v>7</v>
      </c>
      <c r="S1122"/>
    </row>
    <row r="1123" spans="1:19" ht="15" x14ac:dyDescent="0.25">
      <c r="A1123" s="34" t="s">
        <v>3963</v>
      </c>
      <c r="B1123" s="34" t="e">
        <f>SEARCH("PM",A1123)</f>
        <v>#VALUE!</v>
      </c>
      <c r="C1123" s="34">
        <f>SEARCH("AM",A1123)</f>
        <v>15</v>
      </c>
      <c r="D1123" s="34">
        <f>IFERROR(B1123,C1123)</f>
        <v>15</v>
      </c>
      <c r="E1123" s="34" t="str">
        <f>IFERROR(MID(A1123,D1123-5,1)," ")</f>
        <v xml:space="preserve"> </v>
      </c>
      <c r="F1123" s="34" t="str">
        <f>MID(A1123,IF(E1123="1",D1123-5,D1123-4),IF(E1123="1",7,6))</f>
        <v>9:15AM</v>
      </c>
      <c r="G1123" s="34" t="str">
        <f>TRIM(SUBSTITUTE(A1123,TEXT(M1123,"h:mmAM/PM"),""))</f>
        <v>RII 8-Nov</v>
      </c>
      <c r="H1123" s="34" t="b">
        <f>OR(LEFT(G1123,1)="Y",LEFT(G1123,1)="B",LEFT(G1123,1)="R")</f>
        <v>1</v>
      </c>
      <c r="I1123" s="34" t="str">
        <f>IF(H1123,LEFT(G1123,FIND(" ",G1123)-1),MID(G1123,FIND(" ",G1123)+1,9))</f>
        <v>RII</v>
      </c>
      <c r="J1123" s="34" t="str">
        <f>TRIM(SUBSTITUTE(G1123,I1123,""))</f>
        <v>8-Nov</v>
      </c>
      <c r="K1123" s="34">
        <f>LEFT(J1123,2-ISERROR(1*MID(J1123,2,1)))*1</f>
        <v>8</v>
      </c>
      <c r="L1123" s="34" t="str">
        <f>IF(LEN(I1123)=3,I1123,LEFT(I1123,1)&amp;MID(I1123,3,1)&amp;RIGHT(I1123,1))</f>
        <v>RII</v>
      </c>
      <c r="M1123" s="42">
        <f>TIMEVALUE(SUBSTITUTE(SUBSTITUTE(F1123,"P"," P"),"A"," A"))</f>
        <v>0.38541666666666669</v>
      </c>
      <c r="N1123" s="34">
        <f t="shared" si="62"/>
        <v>6</v>
      </c>
      <c r="O1123" s="34" t="str">
        <f t="shared" si="63"/>
        <v>RII6</v>
      </c>
      <c r="P1123" s="44">
        <f>INDEX(Workings!$R$14:$R$853,MATCH(O1123,Workings!$U$14:$U$853,0))</f>
        <v>0.38124999999999998</v>
      </c>
      <c r="Q1123" s="34">
        <f t="shared" si="64"/>
        <v>6</v>
      </c>
      <c r="S1123"/>
    </row>
    <row r="1124" spans="1:19" ht="15" x14ac:dyDescent="0.25">
      <c r="A1124" s="34" t="s">
        <v>1375</v>
      </c>
      <c r="B1124" s="34" t="e">
        <f>SEARCH("PM",A1124)</f>
        <v>#VALUE!</v>
      </c>
      <c r="C1124" s="34">
        <f>SEARCH("AM",A1124)</f>
        <v>17</v>
      </c>
      <c r="D1124" s="34">
        <f>IFERROR(B1124,C1124)</f>
        <v>17</v>
      </c>
      <c r="E1124" s="34" t="str">
        <f>IFERROR(MID(A1124,D1124-5,1)," ")</f>
        <v xml:space="preserve"> </v>
      </c>
      <c r="F1124" s="34" t="str">
        <f>MID(A1124,IF(E1124="1",D1124-5,D1124-4),IF(E1124="1",7,6))</f>
        <v>9:35AM</v>
      </c>
      <c r="G1124" s="34" t="str">
        <f>TRIM(SUBSTITUTE(A1124,TEXT(M1124,"h:mmAM/PM"),""))</f>
        <v>8/Nov R:I:I</v>
      </c>
      <c r="H1124" s="34" t="b">
        <f>OR(LEFT(G1124,1)="Y",LEFT(G1124,1)="B",LEFT(G1124,1)="R")</f>
        <v>0</v>
      </c>
      <c r="I1124" s="34" t="str">
        <f>IF(H1124,LEFT(G1124,FIND(" ",G1124)-1),MID(G1124,FIND(" ",G1124)+1,9))</f>
        <v>R:I:I</v>
      </c>
      <c r="J1124" s="34" t="str">
        <f>TRIM(SUBSTITUTE(G1124,I1124,""))</f>
        <v>8/Nov</v>
      </c>
      <c r="K1124" s="34">
        <f>LEFT(J1124,2-ISERROR(1*MID(J1124,2,1)))*1</f>
        <v>8</v>
      </c>
      <c r="L1124" s="34" t="str">
        <f>IF(LEN(I1124)=3,I1124,LEFT(I1124,1)&amp;MID(I1124,3,1)&amp;RIGHT(I1124,1))</f>
        <v>RII</v>
      </c>
      <c r="M1124" s="42">
        <f>TIMEVALUE(SUBSTITUTE(SUBSTITUTE(F1124,"P"," P"),"A"," A"))</f>
        <v>0.39930555555555558</v>
      </c>
      <c r="N1124" s="34">
        <f t="shared" si="62"/>
        <v>7</v>
      </c>
      <c r="O1124" s="34" t="str">
        <f t="shared" si="63"/>
        <v>RII7</v>
      </c>
      <c r="P1124" s="44">
        <f>INDEX(Workings!$R$14:$R$853,MATCH(O1124,Workings!$U$14:$U$853,0))</f>
        <v>0.39513888888888887</v>
      </c>
      <c r="Q1124" s="34">
        <f t="shared" si="64"/>
        <v>6</v>
      </c>
      <c r="S1124"/>
    </row>
    <row r="1125" spans="1:19" ht="15" x14ac:dyDescent="0.25">
      <c r="A1125" s="34" t="s">
        <v>565</v>
      </c>
      <c r="B1125" s="34" t="e">
        <f>SEARCH("PM",A1125)</f>
        <v>#VALUE!</v>
      </c>
      <c r="C1125" s="34">
        <f>SEARCH("AM",A1125)</f>
        <v>6</v>
      </c>
      <c r="D1125" s="34">
        <f>IFERROR(B1125,C1125)</f>
        <v>6</v>
      </c>
      <c r="E1125" s="34" t="str">
        <f>IFERROR(MID(A1125,D1125-5,1)," ")</f>
        <v>1</v>
      </c>
      <c r="F1125" s="34" t="str">
        <f>MID(A1125,IF(E1125="1",D1125-5,D1125-4),IF(E1125="1",7,6))</f>
        <v>10:00AM</v>
      </c>
      <c r="G1125" s="34" t="str">
        <f>TRIM(SUBSTITUTE(A1125,TEXT(M1125,"h:mmAM/PM"),""))</f>
        <v>R:I:I 8-Nov</v>
      </c>
      <c r="H1125" s="34" t="b">
        <f>OR(LEFT(G1125,1)="Y",LEFT(G1125,1)="B",LEFT(G1125,1)="R")</f>
        <v>1</v>
      </c>
      <c r="I1125" s="34" t="str">
        <f>IF(H1125,LEFT(G1125,FIND(" ",G1125)-1),MID(G1125,FIND(" ",G1125)+1,9))</f>
        <v>R:I:I</v>
      </c>
      <c r="J1125" s="34" t="str">
        <f>TRIM(SUBSTITUTE(G1125,I1125,""))</f>
        <v>8-Nov</v>
      </c>
      <c r="K1125" s="34">
        <f>LEFT(J1125,2-ISERROR(1*MID(J1125,2,1)))*1</f>
        <v>8</v>
      </c>
      <c r="L1125" s="34" t="str">
        <f>IF(LEN(I1125)=3,I1125,LEFT(I1125,1)&amp;MID(I1125,3,1)&amp;RIGHT(I1125,1))</f>
        <v>RII</v>
      </c>
      <c r="M1125" s="42">
        <f>TIMEVALUE(SUBSTITUTE(SUBSTITUTE(F1125,"P"," P"),"A"," A"))</f>
        <v>0.41666666666666669</v>
      </c>
      <c r="N1125" s="34">
        <f t="shared" si="62"/>
        <v>8</v>
      </c>
      <c r="O1125" s="34" t="str">
        <f t="shared" si="63"/>
        <v>RII8</v>
      </c>
      <c r="P1125" s="44">
        <f>INDEX(Workings!$R$14:$R$853,MATCH(O1125,Workings!$U$14:$U$853,0))</f>
        <v>0.41597222222222219</v>
      </c>
      <c r="Q1125" s="34">
        <f t="shared" si="64"/>
        <v>1</v>
      </c>
      <c r="S1125"/>
    </row>
    <row r="1126" spans="1:19" ht="15" x14ac:dyDescent="0.25">
      <c r="A1126" s="34" t="s">
        <v>1200</v>
      </c>
      <c r="B1126" s="34" t="e">
        <f>SEARCH("PM",A1126)</f>
        <v>#VALUE!</v>
      </c>
      <c r="C1126" s="34">
        <f>SEARCH("AM",A1126)</f>
        <v>18</v>
      </c>
      <c r="D1126" s="34">
        <f>IFERROR(B1126,C1126)</f>
        <v>18</v>
      </c>
      <c r="E1126" s="34" t="str">
        <f>IFERROR(MID(A1126,D1126-5,1)," ")</f>
        <v>1</v>
      </c>
      <c r="F1126" s="34" t="str">
        <f>MID(A1126,IF(E1126="1",D1126-5,D1126-4),IF(E1126="1",7,6))</f>
        <v>10:37AM</v>
      </c>
      <c r="G1126" s="34" t="str">
        <f>TRIM(SUBSTITUTE(A1126,TEXT(M1126,"h:mmAM/PM"),""))</f>
        <v>8-Nov R/I/I</v>
      </c>
      <c r="H1126" s="34" t="b">
        <f>OR(LEFT(G1126,1)="Y",LEFT(G1126,1)="B",LEFT(G1126,1)="R")</f>
        <v>0</v>
      </c>
      <c r="I1126" s="34" t="str">
        <f>IF(H1126,LEFT(G1126,FIND(" ",G1126)-1),MID(G1126,FIND(" ",G1126)+1,9))</f>
        <v>R/I/I</v>
      </c>
      <c r="J1126" s="34" t="str">
        <f>TRIM(SUBSTITUTE(G1126,I1126,""))</f>
        <v>8-Nov</v>
      </c>
      <c r="K1126" s="34">
        <f>LEFT(J1126,2-ISERROR(1*MID(J1126,2,1)))*1</f>
        <v>8</v>
      </c>
      <c r="L1126" s="34" t="str">
        <f>IF(LEN(I1126)=3,I1126,LEFT(I1126,1)&amp;MID(I1126,3,1)&amp;RIGHT(I1126,1))</f>
        <v>RII</v>
      </c>
      <c r="M1126" s="42">
        <f>TIMEVALUE(SUBSTITUTE(SUBSTITUTE(F1126,"P"," P"),"A"," A"))</f>
        <v>0.44236111111111115</v>
      </c>
      <c r="N1126" s="34">
        <f t="shared" si="62"/>
        <v>9</v>
      </c>
      <c r="O1126" s="34" t="str">
        <f t="shared" si="63"/>
        <v>RII9</v>
      </c>
      <c r="P1126" s="44">
        <f>INDEX(Workings!$R$14:$R$853,MATCH(O1126,Workings!$U$14:$U$853,0))</f>
        <v>0.4368055555555555</v>
      </c>
      <c r="Q1126" s="34">
        <f t="shared" si="64"/>
        <v>8</v>
      </c>
      <c r="S1126"/>
    </row>
    <row r="1127" spans="1:19" ht="15" x14ac:dyDescent="0.25">
      <c r="A1127" s="34" t="s">
        <v>3944</v>
      </c>
      <c r="B1127" s="34" t="e">
        <f>SEARCH("PM",A1127)</f>
        <v>#VALUE!</v>
      </c>
      <c r="C1127" s="34">
        <f>SEARCH("AM",A1127)</f>
        <v>6</v>
      </c>
      <c r="D1127" s="34">
        <f>IFERROR(B1127,C1127)</f>
        <v>6</v>
      </c>
      <c r="E1127" s="34" t="str">
        <f>IFERROR(MID(A1127,D1127-5,1)," ")</f>
        <v>1</v>
      </c>
      <c r="F1127" s="34" t="str">
        <f>MID(A1127,IF(E1127="1",D1127-5,D1127-4),IF(E1127="1",7,6))</f>
        <v>11:09AM</v>
      </c>
      <c r="G1127" s="34" t="str">
        <f>TRIM(SUBSTITUTE(A1127,TEXT(M1127,"h:mmAM/PM"),""))</f>
        <v>R:I:I 8/Nov</v>
      </c>
      <c r="H1127" s="34" t="b">
        <f>OR(LEFT(G1127,1)="Y",LEFT(G1127,1)="B",LEFT(G1127,1)="R")</f>
        <v>1</v>
      </c>
      <c r="I1127" s="34" t="str">
        <f>IF(H1127,LEFT(G1127,FIND(" ",G1127)-1),MID(G1127,FIND(" ",G1127)+1,9))</f>
        <v>R:I:I</v>
      </c>
      <c r="J1127" s="34" t="str">
        <f>TRIM(SUBSTITUTE(G1127,I1127,""))</f>
        <v>8/Nov</v>
      </c>
      <c r="K1127" s="34">
        <f>LEFT(J1127,2-ISERROR(1*MID(J1127,2,1)))*1</f>
        <v>8</v>
      </c>
      <c r="L1127" s="34" t="str">
        <f>IF(LEN(I1127)=3,I1127,LEFT(I1127,1)&amp;MID(I1127,3,1)&amp;RIGHT(I1127,1))</f>
        <v>RII</v>
      </c>
      <c r="M1127" s="42">
        <f>TIMEVALUE(SUBSTITUTE(SUBSTITUTE(F1127,"P"," P"),"A"," A"))</f>
        <v>0.46458333333333335</v>
      </c>
      <c r="N1127" s="34">
        <f t="shared" si="62"/>
        <v>10</v>
      </c>
      <c r="O1127" s="34" t="str">
        <f t="shared" si="63"/>
        <v>RII10</v>
      </c>
      <c r="P1127" s="44">
        <f>INDEX(Workings!$R$14:$R$853,MATCH(O1127,Workings!$U$14:$U$853,0))</f>
        <v>0.45763888888888882</v>
      </c>
      <c r="Q1127" s="34">
        <f t="shared" si="64"/>
        <v>10</v>
      </c>
      <c r="S1127"/>
    </row>
    <row r="1128" spans="1:19" ht="15" x14ac:dyDescent="0.25">
      <c r="A1128" s="34" t="s">
        <v>3022</v>
      </c>
      <c r="B1128" s="34" t="e">
        <f>SEARCH("PM",A1128)</f>
        <v>#VALUE!</v>
      </c>
      <c r="C1128" s="34">
        <f>SEARCH("AM",A1128)</f>
        <v>18</v>
      </c>
      <c r="D1128" s="34">
        <f>IFERROR(B1128,C1128)</f>
        <v>18</v>
      </c>
      <c r="E1128" s="34" t="str">
        <f>IFERROR(MID(A1128,D1128-5,1)," ")</f>
        <v>1</v>
      </c>
      <c r="F1128" s="34" t="str">
        <f>MID(A1128,IF(E1128="1",D1128-5,D1128-4),IF(E1128="1",7,6))</f>
        <v>11:42AM</v>
      </c>
      <c r="G1128" s="34" t="str">
        <f>TRIM(SUBSTITUTE(A1128,TEXT(M1128,"h:mmAM/PM"),""))</f>
        <v>8-Nov R/I/I</v>
      </c>
      <c r="H1128" s="34" t="b">
        <f>OR(LEFT(G1128,1)="Y",LEFT(G1128,1)="B",LEFT(G1128,1)="R")</f>
        <v>0</v>
      </c>
      <c r="I1128" s="34" t="str">
        <f>IF(H1128,LEFT(G1128,FIND(" ",G1128)-1),MID(G1128,FIND(" ",G1128)+1,9))</f>
        <v>R/I/I</v>
      </c>
      <c r="J1128" s="34" t="str">
        <f>TRIM(SUBSTITUTE(G1128,I1128,""))</f>
        <v>8-Nov</v>
      </c>
      <c r="K1128" s="34">
        <f>LEFT(J1128,2-ISERROR(1*MID(J1128,2,1)))*1</f>
        <v>8</v>
      </c>
      <c r="L1128" s="34" t="str">
        <f>IF(LEN(I1128)=3,I1128,LEFT(I1128,1)&amp;MID(I1128,3,1)&amp;RIGHT(I1128,1))</f>
        <v>RII</v>
      </c>
      <c r="M1128" s="42">
        <f>TIMEVALUE(SUBSTITUTE(SUBSTITUTE(F1128,"P"," P"),"A"," A"))</f>
        <v>0.48749999999999999</v>
      </c>
      <c r="N1128" s="34">
        <f t="shared" si="62"/>
        <v>11</v>
      </c>
      <c r="O1128" s="34" t="str">
        <f t="shared" si="63"/>
        <v>RII11</v>
      </c>
      <c r="P1128" s="44">
        <f>INDEX(Workings!$R$14:$R$853,MATCH(O1128,Workings!$U$14:$U$853,0))</f>
        <v>0.47847222222222213</v>
      </c>
      <c r="Q1128" s="34">
        <f t="shared" si="64"/>
        <v>13</v>
      </c>
      <c r="S1128"/>
    </row>
    <row r="1129" spans="1:19" ht="15" x14ac:dyDescent="0.25">
      <c r="A1129" s="34" t="s">
        <v>1647</v>
      </c>
      <c r="B1129" s="34">
        <f>SEARCH("PM",A1129)</f>
        <v>6</v>
      </c>
      <c r="C1129" s="34" t="e">
        <f>SEARCH("AM",A1129)</f>
        <v>#VALUE!</v>
      </c>
      <c r="D1129" s="34">
        <f>IFERROR(B1129,C1129)</f>
        <v>6</v>
      </c>
      <c r="E1129" s="34" t="str">
        <f>IFERROR(MID(A1129,D1129-5,1)," ")</f>
        <v>1</v>
      </c>
      <c r="F1129" s="34" t="str">
        <f>MID(A1129,IF(E1129="1",D1129-5,D1129-4),IF(E1129="1",7,6))</f>
        <v>12:02PM</v>
      </c>
      <c r="G1129" s="34" t="str">
        <f>TRIM(SUBSTITUTE(A1129,TEXT(M1129,"h:mmAM/PM"),""))</f>
        <v>8/Nov RII</v>
      </c>
      <c r="H1129" s="34" t="b">
        <f>OR(LEFT(G1129,1)="Y",LEFT(G1129,1)="B",LEFT(G1129,1)="R")</f>
        <v>0</v>
      </c>
      <c r="I1129" s="34" t="str">
        <f>IF(H1129,LEFT(G1129,FIND(" ",G1129)-1),MID(G1129,FIND(" ",G1129)+1,9))</f>
        <v>RII</v>
      </c>
      <c r="J1129" s="34" t="str">
        <f>TRIM(SUBSTITUTE(G1129,I1129,""))</f>
        <v>8/Nov</v>
      </c>
      <c r="K1129" s="34">
        <f>LEFT(J1129,2-ISERROR(1*MID(J1129,2,1)))*1</f>
        <v>8</v>
      </c>
      <c r="L1129" s="34" t="str">
        <f>IF(LEN(I1129)=3,I1129,LEFT(I1129,1)&amp;MID(I1129,3,1)&amp;RIGHT(I1129,1))</f>
        <v>RII</v>
      </c>
      <c r="M1129" s="42">
        <f>TIMEVALUE(SUBSTITUTE(SUBSTITUTE(F1129,"P"," P"),"A"," A"))</f>
        <v>0.50138888888888888</v>
      </c>
      <c r="N1129" s="34">
        <f t="shared" si="62"/>
        <v>12</v>
      </c>
      <c r="O1129" s="34" t="str">
        <f t="shared" si="63"/>
        <v>RII12</v>
      </c>
      <c r="P1129" s="44">
        <f>INDEX(Workings!$R$14:$R$853,MATCH(O1129,Workings!$U$14:$U$853,0))</f>
        <v>0.49930555555555545</v>
      </c>
      <c r="Q1129" s="34">
        <f t="shared" si="64"/>
        <v>3</v>
      </c>
      <c r="S1129"/>
    </row>
    <row r="1130" spans="1:19" ht="15" x14ac:dyDescent="0.25">
      <c r="A1130" s="34" t="s">
        <v>3584</v>
      </c>
      <c r="B1130" s="34">
        <f>SEARCH("PM",A1130)</f>
        <v>6</v>
      </c>
      <c r="C1130" s="34" t="e">
        <f>SEARCH("AM",A1130)</f>
        <v>#VALUE!</v>
      </c>
      <c r="D1130" s="34">
        <f>IFERROR(B1130,C1130)</f>
        <v>6</v>
      </c>
      <c r="E1130" s="34" t="str">
        <f>IFERROR(MID(A1130,D1130-5,1)," ")</f>
        <v>1</v>
      </c>
      <c r="F1130" s="34" t="str">
        <f>MID(A1130,IF(E1130="1",D1130-5,D1130-4),IF(E1130="1",7,6))</f>
        <v>12:38PM</v>
      </c>
      <c r="G1130" s="34" t="str">
        <f>TRIM(SUBSTITUTE(A1130,TEXT(M1130,"h:mmAM/PM"),""))</f>
        <v>8/Nov R-I-I</v>
      </c>
      <c r="H1130" s="34" t="b">
        <f>OR(LEFT(G1130,1)="Y",LEFT(G1130,1)="B",LEFT(G1130,1)="R")</f>
        <v>0</v>
      </c>
      <c r="I1130" s="34" t="str">
        <f>IF(H1130,LEFT(G1130,FIND(" ",G1130)-1),MID(G1130,FIND(" ",G1130)+1,9))</f>
        <v>R-I-I</v>
      </c>
      <c r="J1130" s="34" t="str">
        <f>TRIM(SUBSTITUTE(G1130,I1130,""))</f>
        <v>8/Nov</v>
      </c>
      <c r="K1130" s="34">
        <f>LEFT(J1130,2-ISERROR(1*MID(J1130,2,1)))*1</f>
        <v>8</v>
      </c>
      <c r="L1130" s="34" t="str">
        <f>IF(LEN(I1130)=3,I1130,LEFT(I1130,1)&amp;MID(I1130,3,1)&amp;RIGHT(I1130,1))</f>
        <v>RII</v>
      </c>
      <c r="M1130" s="42">
        <f>TIMEVALUE(SUBSTITUTE(SUBSTITUTE(F1130,"P"," P"),"A"," A"))</f>
        <v>0.52638888888888891</v>
      </c>
      <c r="N1130" s="34">
        <f t="shared" si="62"/>
        <v>13</v>
      </c>
      <c r="O1130" s="34" t="str">
        <f t="shared" si="63"/>
        <v>RII13</v>
      </c>
      <c r="P1130" s="44">
        <f>INDEX(Workings!$R$14:$R$853,MATCH(O1130,Workings!$U$14:$U$853,0))</f>
        <v>0.52013888888888882</v>
      </c>
      <c r="Q1130" s="34">
        <f t="shared" si="64"/>
        <v>9</v>
      </c>
      <c r="S1130"/>
    </row>
    <row r="1131" spans="1:19" ht="15" x14ac:dyDescent="0.25">
      <c r="A1131" s="34" t="s">
        <v>1528</v>
      </c>
      <c r="B1131" s="34">
        <f>SEARCH("PM",A1131)</f>
        <v>17</v>
      </c>
      <c r="C1131" s="34" t="e">
        <f>SEARCH("AM",A1131)</f>
        <v>#VALUE!</v>
      </c>
      <c r="D1131" s="34">
        <f>IFERROR(B1131,C1131)</f>
        <v>17</v>
      </c>
      <c r="E1131" s="34" t="str">
        <f>IFERROR(MID(A1131,D1131-5,1)," ")</f>
        <v xml:space="preserve"> </v>
      </c>
      <c r="F1131" s="34" t="str">
        <f>MID(A1131,IF(E1131="1",D1131-5,D1131-4),IF(E1131="1",7,6))</f>
        <v>1:07PM</v>
      </c>
      <c r="G1131" s="34" t="str">
        <f>TRIM(SUBSTITUTE(A1131,TEXT(M1131,"h:mmAM/PM"),""))</f>
        <v>8/Nov R-I-I</v>
      </c>
      <c r="H1131" s="34" t="b">
        <f>OR(LEFT(G1131,1)="Y",LEFT(G1131,1)="B",LEFT(G1131,1)="R")</f>
        <v>0</v>
      </c>
      <c r="I1131" s="34" t="str">
        <f>IF(H1131,LEFT(G1131,FIND(" ",G1131)-1),MID(G1131,FIND(" ",G1131)+1,9))</f>
        <v>R-I-I</v>
      </c>
      <c r="J1131" s="34" t="str">
        <f>TRIM(SUBSTITUTE(G1131,I1131,""))</f>
        <v>8/Nov</v>
      </c>
      <c r="K1131" s="34">
        <f>LEFT(J1131,2-ISERROR(1*MID(J1131,2,1)))*1</f>
        <v>8</v>
      </c>
      <c r="L1131" s="34" t="str">
        <f>IF(LEN(I1131)=3,I1131,LEFT(I1131,1)&amp;MID(I1131,3,1)&amp;RIGHT(I1131,1))</f>
        <v>RII</v>
      </c>
      <c r="M1131" s="42">
        <f>TIMEVALUE(SUBSTITUTE(SUBSTITUTE(F1131,"P"," P"),"A"," A"))</f>
        <v>0.54652777777777783</v>
      </c>
      <c r="N1131" s="34">
        <f t="shared" si="62"/>
        <v>14</v>
      </c>
      <c r="O1131" s="34" t="str">
        <f t="shared" si="63"/>
        <v>RII14</v>
      </c>
      <c r="P1131" s="44">
        <f>INDEX(Workings!$R$14:$R$853,MATCH(O1131,Workings!$U$14:$U$853,0))</f>
        <v>0.54097222222222219</v>
      </c>
      <c r="Q1131" s="34">
        <f t="shared" si="64"/>
        <v>8</v>
      </c>
      <c r="S1131"/>
    </row>
    <row r="1132" spans="1:19" ht="15" x14ac:dyDescent="0.25">
      <c r="A1132" s="34" t="s">
        <v>1187</v>
      </c>
      <c r="B1132" s="34">
        <f>SEARCH("PM",A1132)</f>
        <v>15</v>
      </c>
      <c r="C1132" s="34" t="e">
        <f>SEARCH("AM",A1132)</f>
        <v>#VALUE!</v>
      </c>
      <c r="D1132" s="34">
        <f>IFERROR(B1132,C1132)</f>
        <v>15</v>
      </c>
      <c r="E1132" s="34" t="str">
        <f>IFERROR(MID(A1132,D1132-5,1)," ")</f>
        <v xml:space="preserve"> </v>
      </c>
      <c r="F1132" s="34" t="str">
        <f>MID(A1132,IF(E1132="1",D1132-5,D1132-4),IF(E1132="1",7,6))</f>
        <v>1:37PM</v>
      </c>
      <c r="G1132" s="34" t="str">
        <f>TRIM(SUBSTITUTE(A1132,TEXT(M1132,"h:mmAM/PM"),""))</f>
        <v>RII 8/Nov</v>
      </c>
      <c r="H1132" s="34" t="b">
        <f>OR(LEFT(G1132,1)="Y",LEFT(G1132,1)="B",LEFT(G1132,1)="R")</f>
        <v>1</v>
      </c>
      <c r="I1132" s="34" t="str">
        <f>IF(H1132,LEFT(G1132,FIND(" ",G1132)-1),MID(G1132,FIND(" ",G1132)+1,9))</f>
        <v>RII</v>
      </c>
      <c r="J1132" s="34" t="str">
        <f>TRIM(SUBSTITUTE(G1132,I1132,""))</f>
        <v>8/Nov</v>
      </c>
      <c r="K1132" s="34">
        <f>LEFT(J1132,2-ISERROR(1*MID(J1132,2,1)))*1</f>
        <v>8</v>
      </c>
      <c r="L1132" s="34" t="str">
        <f>IF(LEN(I1132)=3,I1132,LEFT(I1132,1)&amp;MID(I1132,3,1)&amp;RIGHT(I1132,1))</f>
        <v>RII</v>
      </c>
      <c r="M1132" s="42">
        <f>TIMEVALUE(SUBSTITUTE(SUBSTITUTE(F1132,"P"," P"),"A"," A"))</f>
        <v>0.56736111111111109</v>
      </c>
      <c r="N1132" s="34">
        <f t="shared" si="62"/>
        <v>15</v>
      </c>
      <c r="O1132" s="34" t="str">
        <f t="shared" si="63"/>
        <v>RII15</v>
      </c>
      <c r="P1132" s="44">
        <f>INDEX(Workings!$R$14:$R$853,MATCH(O1132,Workings!$U$14:$U$853,0))</f>
        <v>0.56180555555555556</v>
      </c>
      <c r="Q1132" s="34">
        <f t="shared" si="64"/>
        <v>8</v>
      </c>
      <c r="S1132"/>
    </row>
    <row r="1133" spans="1:19" ht="15" x14ac:dyDescent="0.25">
      <c r="A1133" s="34" t="s">
        <v>2360</v>
      </c>
      <c r="B1133" s="34">
        <f>SEARCH("PM",A1133)</f>
        <v>5</v>
      </c>
      <c r="C1133" s="34" t="e">
        <f>SEARCH("AM",A1133)</f>
        <v>#VALUE!</v>
      </c>
      <c r="D1133" s="34">
        <f>IFERROR(B1133,C1133)</f>
        <v>5</v>
      </c>
      <c r="E1133" s="34" t="str">
        <f>IFERROR(MID(A1133,D1133-5,1)," ")</f>
        <v xml:space="preserve"> </v>
      </c>
      <c r="F1133" s="34" t="str">
        <f>MID(A1133,IF(E1133="1",D1133-5,D1133-4),IF(E1133="1",7,6))</f>
        <v>2:07PM</v>
      </c>
      <c r="G1133" s="34" t="str">
        <f>TRIM(SUBSTITUTE(A1133,TEXT(M1133,"h:mmAM/PM"),""))</f>
        <v>R-I-I 8/Nov</v>
      </c>
      <c r="H1133" s="34" t="b">
        <f>OR(LEFT(G1133,1)="Y",LEFT(G1133,1)="B",LEFT(G1133,1)="R")</f>
        <v>1</v>
      </c>
      <c r="I1133" s="34" t="str">
        <f>IF(H1133,LEFT(G1133,FIND(" ",G1133)-1),MID(G1133,FIND(" ",G1133)+1,9))</f>
        <v>R-I-I</v>
      </c>
      <c r="J1133" s="34" t="str">
        <f>TRIM(SUBSTITUTE(G1133,I1133,""))</f>
        <v>8/Nov</v>
      </c>
      <c r="K1133" s="34">
        <f>LEFT(J1133,2-ISERROR(1*MID(J1133,2,1)))*1</f>
        <v>8</v>
      </c>
      <c r="L1133" s="34" t="str">
        <f>IF(LEN(I1133)=3,I1133,LEFT(I1133,1)&amp;MID(I1133,3,1)&amp;RIGHT(I1133,1))</f>
        <v>RII</v>
      </c>
      <c r="M1133" s="42">
        <f>TIMEVALUE(SUBSTITUTE(SUBSTITUTE(F1133,"P"," P"),"A"," A"))</f>
        <v>0.58819444444444446</v>
      </c>
      <c r="N1133" s="34">
        <f t="shared" si="62"/>
        <v>16</v>
      </c>
      <c r="O1133" s="34" t="str">
        <f t="shared" si="63"/>
        <v>RII16</v>
      </c>
      <c r="P1133" s="44">
        <f>INDEX(Workings!$R$14:$R$853,MATCH(O1133,Workings!$U$14:$U$853,0))</f>
        <v>0.58263888888888893</v>
      </c>
      <c r="Q1133" s="34">
        <f t="shared" si="64"/>
        <v>8</v>
      </c>
      <c r="S1133"/>
    </row>
    <row r="1134" spans="1:19" ht="15" x14ac:dyDescent="0.25">
      <c r="A1134" s="34" t="s">
        <v>168</v>
      </c>
      <c r="B1134" s="34">
        <f>SEARCH("PM",A1134)</f>
        <v>5</v>
      </c>
      <c r="C1134" s="34" t="e">
        <f>SEARCH("AM",A1134)</f>
        <v>#VALUE!</v>
      </c>
      <c r="D1134" s="34">
        <f>IFERROR(B1134,C1134)</f>
        <v>5</v>
      </c>
      <c r="E1134" s="34" t="str">
        <f>IFERROR(MID(A1134,D1134-5,1)," ")</f>
        <v xml:space="preserve"> </v>
      </c>
      <c r="F1134" s="34" t="str">
        <f>MID(A1134,IF(E1134="1",D1134-5,D1134-4),IF(E1134="1",7,6))</f>
        <v>2:39PM</v>
      </c>
      <c r="G1134" s="34" t="str">
        <f>TRIM(SUBSTITUTE(A1134,TEXT(M1134,"h:mmAM/PM"),""))</f>
        <v>8/Nov R/I/I</v>
      </c>
      <c r="H1134" s="34" t="b">
        <f>OR(LEFT(G1134,1)="Y",LEFT(G1134,1)="B",LEFT(G1134,1)="R")</f>
        <v>0</v>
      </c>
      <c r="I1134" s="34" t="str">
        <f>IF(H1134,LEFT(G1134,FIND(" ",G1134)-1),MID(G1134,FIND(" ",G1134)+1,9))</f>
        <v>R/I/I</v>
      </c>
      <c r="J1134" s="34" t="str">
        <f>TRIM(SUBSTITUTE(G1134,I1134,""))</f>
        <v>8/Nov</v>
      </c>
      <c r="K1134" s="34">
        <f>LEFT(J1134,2-ISERROR(1*MID(J1134,2,1)))*1</f>
        <v>8</v>
      </c>
      <c r="L1134" s="34" t="str">
        <f>IF(LEN(I1134)=3,I1134,LEFT(I1134,1)&amp;MID(I1134,3,1)&amp;RIGHT(I1134,1))</f>
        <v>RII</v>
      </c>
      <c r="M1134" s="42">
        <f>TIMEVALUE(SUBSTITUTE(SUBSTITUTE(F1134,"P"," P"),"A"," A"))</f>
        <v>0.61041666666666672</v>
      </c>
      <c r="N1134" s="34">
        <f t="shared" si="62"/>
        <v>17</v>
      </c>
      <c r="O1134" s="34" t="str">
        <f t="shared" si="63"/>
        <v>RII17</v>
      </c>
      <c r="P1134" s="44">
        <f>INDEX(Workings!$R$14:$R$853,MATCH(O1134,Workings!$U$14:$U$853,0))</f>
        <v>0.6034722222222223</v>
      </c>
      <c r="Q1134" s="34">
        <f t="shared" si="64"/>
        <v>10</v>
      </c>
      <c r="S1134"/>
    </row>
    <row r="1135" spans="1:19" ht="15" x14ac:dyDescent="0.25">
      <c r="A1135" s="34" t="s">
        <v>630</v>
      </c>
      <c r="B1135" s="34">
        <f>SEARCH("PM",A1135)</f>
        <v>11</v>
      </c>
      <c r="C1135" s="34" t="e">
        <f>SEARCH("AM",A1135)</f>
        <v>#VALUE!</v>
      </c>
      <c r="D1135" s="34">
        <f>IFERROR(B1135,C1135)</f>
        <v>11</v>
      </c>
      <c r="E1135" s="34" t="str">
        <f>IFERROR(MID(A1135,D1135-5,1)," ")</f>
        <v xml:space="preserve"> </v>
      </c>
      <c r="F1135" s="34" t="str">
        <f>MID(A1135,IF(E1135="1",D1135-5,D1135-4),IF(E1135="1",7,6))</f>
        <v>3:05PM</v>
      </c>
      <c r="G1135" s="34" t="str">
        <f>TRIM(SUBSTITUTE(A1135,TEXT(M1135,"h:mmAM/PM"),""))</f>
        <v>8/Nov R/I/I</v>
      </c>
      <c r="H1135" s="34" t="b">
        <f>OR(LEFT(G1135,1)="Y",LEFT(G1135,1)="B",LEFT(G1135,1)="R")</f>
        <v>0</v>
      </c>
      <c r="I1135" s="34" t="str">
        <f>IF(H1135,LEFT(G1135,FIND(" ",G1135)-1),MID(G1135,FIND(" ",G1135)+1,9))</f>
        <v>R/I/I</v>
      </c>
      <c r="J1135" s="34" t="str">
        <f>TRIM(SUBSTITUTE(G1135,I1135,""))</f>
        <v>8/Nov</v>
      </c>
      <c r="K1135" s="34">
        <f>LEFT(J1135,2-ISERROR(1*MID(J1135,2,1)))*1</f>
        <v>8</v>
      </c>
      <c r="L1135" s="34" t="str">
        <f>IF(LEN(I1135)=3,I1135,LEFT(I1135,1)&amp;MID(I1135,3,1)&amp;RIGHT(I1135,1))</f>
        <v>RII</v>
      </c>
      <c r="M1135" s="42">
        <f>TIMEVALUE(SUBSTITUTE(SUBSTITUTE(F1135,"P"," P"),"A"," A"))</f>
        <v>0.62847222222222221</v>
      </c>
      <c r="N1135" s="34">
        <f t="shared" si="62"/>
        <v>18</v>
      </c>
      <c r="O1135" s="34" t="str">
        <f t="shared" si="63"/>
        <v>RII18</v>
      </c>
      <c r="P1135" s="44">
        <f>INDEX(Workings!$R$14:$R$853,MATCH(O1135,Workings!$U$14:$U$853,0))</f>
        <v>0.62430555555555567</v>
      </c>
      <c r="Q1135" s="34">
        <f t="shared" si="64"/>
        <v>6</v>
      </c>
      <c r="S1135"/>
    </row>
    <row r="1136" spans="1:19" ht="15" x14ac:dyDescent="0.25">
      <c r="A1136" s="34" t="s">
        <v>731</v>
      </c>
      <c r="B1136" s="34">
        <f>SEARCH("PM",A1136)</f>
        <v>5</v>
      </c>
      <c r="C1136" s="34" t="e">
        <f>SEARCH("AM",A1136)</f>
        <v>#VALUE!</v>
      </c>
      <c r="D1136" s="34">
        <f>IFERROR(B1136,C1136)</f>
        <v>5</v>
      </c>
      <c r="E1136" s="34" t="str">
        <f>IFERROR(MID(A1136,D1136-5,1)," ")</f>
        <v xml:space="preserve"> </v>
      </c>
      <c r="F1136" s="34" t="str">
        <f>MID(A1136,IF(E1136="1",D1136-5,D1136-4),IF(E1136="1",7,6))</f>
        <v>3:35PM</v>
      </c>
      <c r="G1136" s="34" t="str">
        <f>TRIM(SUBSTITUTE(A1136,TEXT(M1136,"h:mmAM/PM"),""))</f>
        <v>R:I:I 8/Nov</v>
      </c>
      <c r="H1136" s="34" t="b">
        <f>OR(LEFT(G1136,1)="Y",LEFT(G1136,1)="B",LEFT(G1136,1)="R")</f>
        <v>1</v>
      </c>
      <c r="I1136" s="34" t="str">
        <f>IF(H1136,LEFT(G1136,FIND(" ",G1136)-1),MID(G1136,FIND(" ",G1136)+1,9))</f>
        <v>R:I:I</v>
      </c>
      <c r="J1136" s="34" t="str">
        <f>TRIM(SUBSTITUTE(G1136,I1136,""))</f>
        <v>8/Nov</v>
      </c>
      <c r="K1136" s="34">
        <f>LEFT(J1136,2-ISERROR(1*MID(J1136,2,1)))*1</f>
        <v>8</v>
      </c>
      <c r="L1136" s="34" t="str">
        <f>IF(LEN(I1136)=3,I1136,LEFT(I1136,1)&amp;MID(I1136,3,1)&amp;RIGHT(I1136,1))</f>
        <v>RII</v>
      </c>
      <c r="M1136" s="42">
        <f>TIMEVALUE(SUBSTITUTE(SUBSTITUTE(F1136,"P"," P"),"A"," A"))</f>
        <v>0.64930555555555558</v>
      </c>
      <c r="N1136" s="34">
        <f t="shared" si="62"/>
        <v>19</v>
      </c>
      <c r="O1136" s="34" t="str">
        <f t="shared" si="63"/>
        <v>RII19</v>
      </c>
      <c r="P1136" s="44">
        <f>INDEX(Workings!$R$14:$R$853,MATCH(O1136,Workings!$U$14:$U$853,0))</f>
        <v>0.64513888888888904</v>
      </c>
      <c r="Q1136" s="34">
        <f t="shared" si="64"/>
        <v>6</v>
      </c>
      <c r="S1136"/>
    </row>
    <row r="1137" spans="1:19" ht="15" x14ac:dyDescent="0.25">
      <c r="A1137" s="34" t="s">
        <v>3118</v>
      </c>
      <c r="B1137" s="34">
        <f>SEARCH("PM",A1137)</f>
        <v>5</v>
      </c>
      <c r="C1137" s="34" t="e">
        <f>SEARCH("AM",A1137)</f>
        <v>#VALUE!</v>
      </c>
      <c r="D1137" s="34">
        <f>IFERROR(B1137,C1137)</f>
        <v>5</v>
      </c>
      <c r="E1137" s="34" t="str">
        <f>IFERROR(MID(A1137,D1137-5,1)," ")</f>
        <v xml:space="preserve"> </v>
      </c>
      <c r="F1137" s="34" t="str">
        <f>MID(A1137,IF(E1137="1",D1137-5,D1137-4),IF(E1137="1",7,6))</f>
        <v>4:06PM</v>
      </c>
      <c r="G1137" s="34" t="str">
        <f>TRIM(SUBSTITUTE(A1137,TEXT(M1137,"h:mmAM/PM"),""))</f>
        <v>R:I:I 8/Nov</v>
      </c>
      <c r="H1137" s="34" t="b">
        <f>OR(LEFT(G1137,1)="Y",LEFT(G1137,1)="B",LEFT(G1137,1)="R")</f>
        <v>1</v>
      </c>
      <c r="I1137" s="34" t="str">
        <f>IF(H1137,LEFT(G1137,FIND(" ",G1137)-1),MID(G1137,FIND(" ",G1137)+1,9))</f>
        <v>R:I:I</v>
      </c>
      <c r="J1137" s="34" t="str">
        <f>TRIM(SUBSTITUTE(G1137,I1137,""))</f>
        <v>8/Nov</v>
      </c>
      <c r="K1137" s="34">
        <f>LEFT(J1137,2-ISERROR(1*MID(J1137,2,1)))*1</f>
        <v>8</v>
      </c>
      <c r="L1137" s="34" t="str">
        <f>IF(LEN(I1137)=3,I1137,LEFT(I1137,1)&amp;MID(I1137,3,1)&amp;RIGHT(I1137,1))</f>
        <v>RII</v>
      </c>
      <c r="M1137" s="42">
        <f>TIMEVALUE(SUBSTITUTE(SUBSTITUTE(F1137,"P"," P"),"A"," A"))</f>
        <v>0.67083333333333339</v>
      </c>
      <c r="N1137" s="34">
        <f t="shared" si="62"/>
        <v>20</v>
      </c>
      <c r="O1137" s="34" t="str">
        <f t="shared" si="63"/>
        <v>RII20</v>
      </c>
      <c r="P1137" s="44">
        <f>INDEX(Workings!$R$14:$R$853,MATCH(O1137,Workings!$U$14:$U$853,0))</f>
        <v>0.66597222222222241</v>
      </c>
      <c r="Q1137" s="34">
        <f t="shared" si="64"/>
        <v>7</v>
      </c>
      <c r="S1137"/>
    </row>
    <row r="1138" spans="1:19" ht="15" x14ac:dyDescent="0.25">
      <c r="A1138" s="34" t="s">
        <v>749</v>
      </c>
      <c r="B1138" s="34">
        <f>SEARCH("PM",A1138)</f>
        <v>11</v>
      </c>
      <c r="C1138" s="34" t="e">
        <f>SEARCH("AM",A1138)</f>
        <v>#VALUE!</v>
      </c>
      <c r="D1138" s="34">
        <f>IFERROR(B1138,C1138)</f>
        <v>11</v>
      </c>
      <c r="E1138" s="34" t="str">
        <f>IFERROR(MID(A1138,D1138-5,1)," ")</f>
        <v xml:space="preserve"> </v>
      </c>
      <c r="F1138" s="34" t="str">
        <f>MID(A1138,IF(E1138="1",D1138-5,D1138-4),IF(E1138="1",7,6))</f>
        <v>4:29PM</v>
      </c>
      <c r="G1138" s="34" t="str">
        <f>TRIM(SUBSTITUTE(A1138,TEXT(M1138,"h:mmAM/PM"),""))</f>
        <v>R-I-I 8-Nov</v>
      </c>
      <c r="H1138" s="34" t="b">
        <f>OR(LEFT(G1138,1)="Y",LEFT(G1138,1)="B",LEFT(G1138,1)="R")</f>
        <v>1</v>
      </c>
      <c r="I1138" s="34" t="str">
        <f>IF(H1138,LEFT(G1138,FIND(" ",G1138)-1),MID(G1138,FIND(" ",G1138)+1,9))</f>
        <v>R-I-I</v>
      </c>
      <c r="J1138" s="34" t="str">
        <f>TRIM(SUBSTITUTE(G1138,I1138,""))</f>
        <v>8-Nov</v>
      </c>
      <c r="K1138" s="34">
        <f>LEFT(J1138,2-ISERROR(1*MID(J1138,2,1)))*1</f>
        <v>8</v>
      </c>
      <c r="L1138" s="34" t="str">
        <f>IF(LEN(I1138)=3,I1138,LEFT(I1138,1)&amp;MID(I1138,3,1)&amp;RIGHT(I1138,1))</f>
        <v>RII</v>
      </c>
      <c r="M1138" s="42">
        <f>TIMEVALUE(SUBSTITUTE(SUBSTITUTE(F1138,"P"," P"),"A"," A"))</f>
        <v>0.68680555555555556</v>
      </c>
      <c r="N1138" s="34">
        <f t="shared" si="62"/>
        <v>21</v>
      </c>
      <c r="O1138" s="34" t="str">
        <f t="shared" si="63"/>
        <v>RII21</v>
      </c>
      <c r="P1138" s="44">
        <f>INDEX(Workings!$R$14:$R$853,MATCH(O1138,Workings!$U$14:$U$853,0))</f>
        <v>0.68680555555555578</v>
      </c>
      <c r="Q1138" s="34">
        <f t="shared" si="64"/>
        <v>0</v>
      </c>
      <c r="S1138"/>
    </row>
    <row r="1139" spans="1:19" ht="15" x14ac:dyDescent="0.25">
      <c r="A1139" s="34" t="s">
        <v>3128</v>
      </c>
      <c r="B1139" s="34">
        <f>SEARCH("PM",A1139)</f>
        <v>17</v>
      </c>
      <c r="C1139" s="34" t="e">
        <f>SEARCH("AM",A1139)</f>
        <v>#VALUE!</v>
      </c>
      <c r="D1139" s="34">
        <f>IFERROR(B1139,C1139)</f>
        <v>17</v>
      </c>
      <c r="E1139" s="34" t="str">
        <f>IFERROR(MID(A1139,D1139-5,1)," ")</f>
        <v xml:space="preserve"> </v>
      </c>
      <c r="F1139" s="34" t="str">
        <f>MID(A1139,IF(E1139="1",D1139-5,D1139-4),IF(E1139="1",7,6))</f>
        <v>5:00PM</v>
      </c>
      <c r="G1139" s="34" t="str">
        <f>TRIM(SUBSTITUTE(A1139,TEXT(M1139,"h:mmAM/PM"),""))</f>
        <v>8/Nov R-I-I</v>
      </c>
      <c r="H1139" s="34" t="b">
        <f>OR(LEFT(G1139,1)="Y",LEFT(G1139,1)="B",LEFT(G1139,1)="R")</f>
        <v>0</v>
      </c>
      <c r="I1139" s="34" t="str">
        <f>IF(H1139,LEFT(G1139,FIND(" ",G1139)-1),MID(G1139,FIND(" ",G1139)+1,9))</f>
        <v>R-I-I</v>
      </c>
      <c r="J1139" s="34" t="str">
        <f>TRIM(SUBSTITUTE(G1139,I1139,""))</f>
        <v>8/Nov</v>
      </c>
      <c r="K1139" s="34">
        <f>LEFT(J1139,2-ISERROR(1*MID(J1139,2,1)))*1</f>
        <v>8</v>
      </c>
      <c r="L1139" s="34" t="str">
        <f>IF(LEN(I1139)=3,I1139,LEFT(I1139,1)&amp;MID(I1139,3,1)&amp;RIGHT(I1139,1))</f>
        <v>RII</v>
      </c>
      <c r="M1139" s="42">
        <f>TIMEVALUE(SUBSTITUTE(SUBSTITUTE(F1139,"P"," P"),"A"," A"))</f>
        <v>0.70833333333333337</v>
      </c>
      <c r="N1139" s="34">
        <f t="shared" si="62"/>
        <v>22</v>
      </c>
      <c r="O1139" s="34" t="str">
        <f t="shared" si="63"/>
        <v>RII22</v>
      </c>
      <c r="P1139" s="44">
        <f>INDEX(Workings!$R$14:$R$853,MATCH(O1139,Workings!$U$14:$U$853,0))</f>
        <v>0.70763888888888915</v>
      </c>
      <c r="Q1139" s="34">
        <f t="shared" si="64"/>
        <v>1</v>
      </c>
      <c r="S1139"/>
    </row>
    <row r="1140" spans="1:19" ht="15" x14ac:dyDescent="0.25">
      <c r="A1140" s="34" t="s">
        <v>3702</v>
      </c>
      <c r="B1140" s="34">
        <f>SEARCH("PM",A1140)</f>
        <v>5</v>
      </c>
      <c r="C1140" s="34" t="e">
        <f>SEARCH("AM",A1140)</f>
        <v>#VALUE!</v>
      </c>
      <c r="D1140" s="34">
        <f>IFERROR(B1140,C1140)</f>
        <v>5</v>
      </c>
      <c r="E1140" s="34" t="str">
        <f>IFERROR(MID(A1140,D1140-5,1)," ")</f>
        <v xml:space="preserve"> </v>
      </c>
      <c r="F1140" s="34" t="str">
        <f>MID(A1140,IF(E1140="1",D1140-5,D1140-4),IF(E1140="1",7,6))</f>
        <v>5:38PM</v>
      </c>
      <c r="G1140" s="34" t="str">
        <f>TRIM(SUBSTITUTE(A1140,TEXT(M1140,"h:mmAM/PM"),""))</f>
        <v>R:I:I 8/Nov</v>
      </c>
      <c r="H1140" s="34" t="b">
        <f>OR(LEFT(G1140,1)="Y",LEFT(G1140,1)="B",LEFT(G1140,1)="R")</f>
        <v>1</v>
      </c>
      <c r="I1140" s="34" t="str">
        <f>IF(H1140,LEFT(G1140,FIND(" ",G1140)-1),MID(G1140,FIND(" ",G1140)+1,9))</f>
        <v>R:I:I</v>
      </c>
      <c r="J1140" s="34" t="str">
        <f>TRIM(SUBSTITUTE(G1140,I1140,""))</f>
        <v>8/Nov</v>
      </c>
      <c r="K1140" s="34">
        <f>LEFT(J1140,2-ISERROR(1*MID(J1140,2,1)))*1</f>
        <v>8</v>
      </c>
      <c r="L1140" s="34" t="str">
        <f>IF(LEN(I1140)=3,I1140,LEFT(I1140,1)&amp;MID(I1140,3,1)&amp;RIGHT(I1140,1))</f>
        <v>RII</v>
      </c>
      <c r="M1140" s="42">
        <f>TIMEVALUE(SUBSTITUTE(SUBSTITUTE(F1140,"P"," P"),"A"," A"))</f>
        <v>0.73472222222222217</v>
      </c>
      <c r="N1140" s="34">
        <f t="shared" si="62"/>
        <v>23</v>
      </c>
      <c r="O1140" s="34" t="str">
        <f t="shared" si="63"/>
        <v>RII23</v>
      </c>
      <c r="P1140" s="44">
        <f>INDEX(Workings!$R$14:$R$853,MATCH(O1140,Workings!$U$14:$U$853,0))</f>
        <v>0.72847222222222252</v>
      </c>
      <c r="Q1140" s="34">
        <f t="shared" si="64"/>
        <v>9</v>
      </c>
      <c r="S1140"/>
    </row>
    <row r="1141" spans="1:19" ht="15" x14ac:dyDescent="0.25">
      <c r="A1141" s="34" t="s">
        <v>1741</v>
      </c>
      <c r="B1141" s="34">
        <f>SEARCH("PM",A1141)</f>
        <v>17</v>
      </c>
      <c r="C1141" s="34" t="e">
        <f>SEARCH("AM",A1141)</f>
        <v>#VALUE!</v>
      </c>
      <c r="D1141" s="34">
        <f>IFERROR(B1141,C1141)</f>
        <v>17</v>
      </c>
      <c r="E1141" s="34" t="str">
        <f>IFERROR(MID(A1141,D1141-5,1)," ")</f>
        <v xml:space="preserve"> </v>
      </c>
      <c r="F1141" s="34" t="str">
        <f>MID(A1141,IF(E1141="1",D1141-5,D1141-4),IF(E1141="1",7,6))</f>
        <v>6:18PM</v>
      </c>
      <c r="G1141" s="34" t="str">
        <f>TRIM(SUBSTITUTE(A1141,TEXT(M1141,"h:mmAM/PM"),""))</f>
        <v>R:I:I 8/Nov</v>
      </c>
      <c r="H1141" s="34" t="b">
        <f>OR(LEFT(G1141,1)="Y",LEFT(G1141,1)="B",LEFT(G1141,1)="R")</f>
        <v>1</v>
      </c>
      <c r="I1141" s="34" t="str">
        <f>IF(H1141,LEFT(G1141,FIND(" ",G1141)-1),MID(G1141,FIND(" ",G1141)+1,9))</f>
        <v>R:I:I</v>
      </c>
      <c r="J1141" s="34" t="str">
        <f>TRIM(SUBSTITUTE(G1141,I1141,""))</f>
        <v>8/Nov</v>
      </c>
      <c r="K1141" s="34">
        <f>LEFT(J1141,2-ISERROR(1*MID(J1141,2,1)))*1</f>
        <v>8</v>
      </c>
      <c r="L1141" s="34" t="str">
        <f>IF(LEN(I1141)=3,I1141,LEFT(I1141,1)&amp;MID(I1141,3,1)&amp;RIGHT(I1141,1))</f>
        <v>RII</v>
      </c>
      <c r="M1141" s="42">
        <f>TIMEVALUE(SUBSTITUTE(SUBSTITUTE(F1141,"P"," P"),"A"," A"))</f>
        <v>0.76250000000000007</v>
      </c>
      <c r="N1141" s="34">
        <f t="shared" si="62"/>
        <v>24</v>
      </c>
      <c r="O1141" s="34" t="str">
        <f t="shared" si="63"/>
        <v>RII24</v>
      </c>
      <c r="P1141" s="44">
        <f>INDEX(Workings!$R$14:$R$853,MATCH(O1141,Workings!$U$14:$U$853,0))</f>
        <v>0.75625000000000031</v>
      </c>
      <c r="Q1141" s="34">
        <f t="shared" si="64"/>
        <v>9</v>
      </c>
      <c r="S1141"/>
    </row>
    <row r="1142" spans="1:19" ht="15" x14ac:dyDescent="0.25">
      <c r="A1142" s="34" t="s">
        <v>3202</v>
      </c>
      <c r="B1142" s="34">
        <f>SEARCH("PM",A1142)</f>
        <v>11</v>
      </c>
      <c r="C1142" s="34" t="e">
        <f>SEARCH("AM",A1142)</f>
        <v>#VALUE!</v>
      </c>
      <c r="D1142" s="34">
        <f>IFERROR(B1142,C1142)</f>
        <v>11</v>
      </c>
      <c r="E1142" s="34" t="str">
        <f>IFERROR(MID(A1142,D1142-5,1)," ")</f>
        <v xml:space="preserve"> </v>
      </c>
      <c r="F1142" s="34" t="str">
        <f>MID(A1142,IF(E1142="1",D1142-5,D1142-4),IF(E1142="1",7,6))</f>
        <v>6:55PM</v>
      </c>
      <c r="G1142" s="34" t="str">
        <f>TRIM(SUBSTITUTE(A1142,TEXT(M1142,"h:mmAM/PM"),""))</f>
        <v>R-I-I 8/Nov</v>
      </c>
      <c r="H1142" s="34" t="b">
        <f>OR(LEFT(G1142,1)="Y",LEFT(G1142,1)="B",LEFT(G1142,1)="R")</f>
        <v>1</v>
      </c>
      <c r="I1142" s="34" t="str">
        <f>IF(H1142,LEFT(G1142,FIND(" ",G1142)-1),MID(G1142,FIND(" ",G1142)+1,9))</f>
        <v>R-I-I</v>
      </c>
      <c r="J1142" s="34" t="str">
        <f>TRIM(SUBSTITUTE(G1142,I1142,""))</f>
        <v>8/Nov</v>
      </c>
      <c r="K1142" s="34">
        <f>LEFT(J1142,2-ISERROR(1*MID(J1142,2,1)))*1</f>
        <v>8</v>
      </c>
      <c r="L1142" s="34" t="str">
        <f>IF(LEN(I1142)=3,I1142,LEFT(I1142,1)&amp;MID(I1142,3,1)&amp;RIGHT(I1142,1))</f>
        <v>RII</v>
      </c>
      <c r="M1142" s="42">
        <f>TIMEVALUE(SUBSTITUTE(SUBSTITUTE(F1142,"P"," P"),"A"," A"))</f>
        <v>0.78819444444444453</v>
      </c>
      <c r="N1142" s="34">
        <f t="shared" si="62"/>
        <v>25</v>
      </c>
      <c r="O1142" s="34" t="str">
        <f t="shared" si="63"/>
        <v>RII25</v>
      </c>
      <c r="P1142" s="44">
        <f>INDEX(Workings!$R$14:$R$853,MATCH(O1142,Workings!$U$14:$U$853,0))</f>
        <v>0.7840277777777781</v>
      </c>
      <c r="Q1142" s="34">
        <f t="shared" si="64"/>
        <v>6</v>
      </c>
      <c r="S1142"/>
    </row>
    <row r="1143" spans="1:19" ht="15" x14ac:dyDescent="0.25">
      <c r="A1143" s="34" t="s">
        <v>489</v>
      </c>
      <c r="B1143" s="34">
        <f>SEARCH("PM",A1143)</f>
        <v>11</v>
      </c>
      <c r="C1143" s="34" t="e">
        <f>SEARCH("AM",A1143)</f>
        <v>#VALUE!</v>
      </c>
      <c r="D1143" s="34">
        <f>IFERROR(B1143,C1143)</f>
        <v>11</v>
      </c>
      <c r="E1143" s="34" t="str">
        <f>IFERROR(MID(A1143,D1143-5,1)," ")</f>
        <v xml:space="preserve"> </v>
      </c>
      <c r="F1143" s="34" t="str">
        <f>MID(A1143,IF(E1143="1",D1143-5,D1143-4),IF(E1143="1",7,6))</f>
        <v>7:43PM</v>
      </c>
      <c r="G1143" s="34" t="str">
        <f>TRIM(SUBSTITUTE(A1143,TEXT(M1143,"h:mmAM/PM"),""))</f>
        <v>R/I/I 8/Nov</v>
      </c>
      <c r="H1143" s="34" t="b">
        <f>OR(LEFT(G1143,1)="Y",LEFT(G1143,1)="B",LEFT(G1143,1)="R")</f>
        <v>1</v>
      </c>
      <c r="I1143" s="34" t="str">
        <f>IF(H1143,LEFT(G1143,FIND(" ",G1143)-1),MID(G1143,FIND(" ",G1143)+1,9))</f>
        <v>R/I/I</v>
      </c>
      <c r="J1143" s="34" t="str">
        <f>TRIM(SUBSTITUTE(G1143,I1143,""))</f>
        <v>8/Nov</v>
      </c>
      <c r="K1143" s="34">
        <f>LEFT(J1143,2-ISERROR(1*MID(J1143,2,1)))*1</f>
        <v>8</v>
      </c>
      <c r="L1143" s="34" t="str">
        <f>IF(LEN(I1143)=3,I1143,LEFT(I1143,1)&amp;MID(I1143,3,1)&amp;RIGHT(I1143,1))</f>
        <v>RII</v>
      </c>
      <c r="M1143" s="42">
        <f>TIMEVALUE(SUBSTITUTE(SUBSTITUTE(F1143,"P"," P"),"A"," A"))</f>
        <v>0.82152777777777775</v>
      </c>
      <c r="N1143" s="34">
        <f t="shared" si="62"/>
        <v>26</v>
      </c>
      <c r="O1143" s="34" t="str">
        <f t="shared" si="63"/>
        <v>RII26</v>
      </c>
      <c r="P1143" s="44">
        <f>INDEX(Workings!$R$14:$R$853,MATCH(O1143,Workings!$U$14:$U$853,0))</f>
        <v>0.81180555555555589</v>
      </c>
      <c r="Q1143" s="34">
        <f t="shared" si="64"/>
        <v>14</v>
      </c>
      <c r="S1143"/>
    </row>
    <row r="1144" spans="1:19" ht="15" x14ac:dyDescent="0.25">
      <c r="A1144" s="34" t="s">
        <v>716</v>
      </c>
      <c r="B1144" s="34">
        <f>SEARCH("PM",A1144)</f>
        <v>11</v>
      </c>
      <c r="C1144" s="34" t="e">
        <f>SEARCH("AM",A1144)</f>
        <v>#VALUE!</v>
      </c>
      <c r="D1144" s="34">
        <f>IFERROR(B1144,C1144)</f>
        <v>11</v>
      </c>
      <c r="E1144" s="34" t="str">
        <f>IFERROR(MID(A1144,D1144-5,1)," ")</f>
        <v xml:space="preserve"> </v>
      </c>
      <c r="F1144" s="34" t="str">
        <f>MID(A1144,IF(E1144="1",D1144-5,D1144-4),IF(E1144="1",7,6))</f>
        <v>8:38PM</v>
      </c>
      <c r="G1144" s="34" t="str">
        <f>TRIM(SUBSTITUTE(A1144,TEXT(M1144,"h:mmAM/PM"),""))</f>
        <v>8/Nov R:I:I</v>
      </c>
      <c r="H1144" s="34" t="b">
        <f>OR(LEFT(G1144,1)="Y",LEFT(G1144,1)="B",LEFT(G1144,1)="R")</f>
        <v>0</v>
      </c>
      <c r="I1144" s="34" t="str">
        <f>IF(H1144,LEFT(G1144,FIND(" ",G1144)-1),MID(G1144,FIND(" ",G1144)+1,9))</f>
        <v>R:I:I</v>
      </c>
      <c r="J1144" s="34" t="str">
        <f>TRIM(SUBSTITUTE(G1144,I1144,""))</f>
        <v>8/Nov</v>
      </c>
      <c r="K1144" s="34">
        <f>LEFT(J1144,2-ISERROR(1*MID(J1144,2,1)))*1</f>
        <v>8</v>
      </c>
      <c r="L1144" s="34" t="str">
        <f>IF(LEN(I1144)=3,I1144,LEFT(I1144,1)&amp;MID(I1144,3,1)&amp;RIGHT(I1144,1))</f>
        <v>RII</v>
      </c>
      <c r="M1144" s="42">
        <f>TIMEVALUE(SUBSTITUTE(SUBSTITUTE(F1144,"P"," P"),"A"," A"))</f>
        <v>0.85972222222222217</v>
      </c>
      <c r="N1144" s="34">
        <f t="shared" si="62"/>
        <v>27</v>
      </c>
      <c r="O1144" s="34" t="str">
        <f t="shared" si="63"/>
        <v>RII27</v>
      </c>
      <c r="P1144" s="44">
        <f>INDEX(Workings!$R$14:$R$853,MATCH(O1144,Workings!$U$14:$U$853,0))</f>
        <v>0.85347222222222252</v>
      </c>
      <c r="Q1144" s="34">
        <f t="shared" si="64"/>
        <v>9</v>
      </c>
      <c r="S1144"/>
    </row>
    <row r="1145" spans="1:19" ht="15" x14ac:dyDescent="0.25">
      <c r="A1145" s="34" t="s">
        <v>2067</v>
      </c>
      <c r="B1145" s="34">
        <f>SEARCH("PM",A1145)</f>
        <v>15</v>
      </c>
      <c r="C1145" s="34" t="e">
        <f>SEARCH("AM",A1145)</f>
        <v>#VALUE!</v>
      </c>
      <c r="D1145" s="34">
        <f>IFERROR(B1145,C1145)</f>
        <v>15</v>
      </c>
      <c r="E1145" s="34" t="str">
        <f>IFERROR(MID(A1145,D1145-5,1)," ")</f>
        <v xml:space="preserve"> </v>
      </c>
      <c r="F1145" s="34" t="str">
        <f>MID(A1145,IF(E1145="1",D1145-5,D1145-4),IF(E1145="1",7,6))</f>
        <v>9:44PM</v>
      </c>
      <c r="G1145" s="34" t="str">
        <f>TRIM(SUBSTITUTE(A1145,TEXT(M1145,"h:mmAM/PM"),""))</f>
        <v>8-Nov RII</v>
      </c>
      <c r="H1145" s="34" t="b">
        <f>OR(LEFT(G1145,1)="Y",LEFT(G1145,1)="B",LEFT(G1145,1)="R")</f>
        <v>0</v>
      </c>
      <c r="I1145" s="34" t="str">
        <f>IF(H1145,LEFT(G1145,FIND(" ",G1145)-1),MID(G1145,FIND(" ",G1145)+1,9))</f>
        <v>RII</v>
      </c>
      <c r="J1145" s="34" t="str">
        <f>TRIM(SUBSTITUTE(G1145,I1145,""))</f>
        <v>8-Nov</v>
      </c>
      <c r="K1145" s="34">
        <f>LEFT(J1145,2-ISERROR(1*MID(J1145,2,1)))*1</f>
        <v>8</v>
      </c>
      <c r="L1145" s="34" t="str">
        <f>IF(LEN(I1145)=3,I1145,LEFT(I1145,1)&amp;MID(I1145,3,1)&amp;RIGHT(I1145,1))</f>
        <v>RII</v>
      </c>
      <c r="M1145" s="42">
        <f>TIMEVALUE(SUBSTITUTE(SUBSTITUTE(F1145,"P"," P"),"A"," A"))</f>
        <v>0.90555555555555556</v>
      </c>
      <c r="N1145" s="34">
        <f t="shared" si="62"/>
        <v>28</v>
      </c>
      <c r="O1145" s="34" t="str">
        <f t="shared" si="63"/>
        <v>RII28</v>
      </c>
      <c r="P1145" s="44">
        <f>INDEX(Workings!$R$14:$R$853,MATCH(O1145,Workings!$U$14:$U$853,0))</f>
        <v>0.89513888888888915</v>
      </c>
      <c r="Q1145" s="34">
        <f t="shared" si="64"/>
        <v>15</v>
      </c>
      <c r="S1145"/>
    </row>
    <row r="1146" spans="1:19" ht="15" x14ac:dyDescent="0.25">
      <c r="A1146" s="34" t="s">
        <v>987</v>
      </c>
      <c r="B1146" s="34">
        <f>SEARCH("PM",A1146)</f>
        <v>12</v>
      </c>
      <c r="C1146" s="34" t="e">
        <f>SEARCH("AM",A1146)</f>
        <v>#VALUE!</v>
      </c>
      <c r="D1146" s="34">
        <f>IFERROR(B1146,C1146)</f>
        <v>12</v>
      </c>
      <c r="E1146" s="34" t="str">
        <f>IFERROR(MID(A1146,D1146-5,1)," ")</f>
        <v>1</v>
      </c>
      <c r="F1146" s="34" t="str">
        <f>MID(A1146,IF(E1146="1",D1146-5,D1146-4),IF(E1146="1",7,6))</f>
        <v>10:40PM</v>
      </c>
      <c r="G1146" s="34" t="str">
        <f>TRIM(SUBSTITUTE(A1146,TEXT(M1146,"h:mmAM/PM"),""))</f>
        <v>R:I:I 8-Nov</v>
      </c>
      <c r="H1146" s="34" t="b">
        <f>OR(LEFT(G1146,1)="Y",LEFT(G1146,1)="B",LEFT(G1146,1)="R")</f>
        <v>1</v>
      </c>
      <c r="I1146" s="34" t="str">
        <f>IF(H1146,LEFT(G1146,FIND(" ",G1146)-1),MID(G1146,FIND(" ",G1146)+1,9))</f>
        <v>R:I:I</v>
      </c>
      <c r="J1146" s="34" t="str">
        <f>TRIM(SUBSTITUTE(G1146,I1146,""))</f>
        <v>8-Nov</v>
      </c>
      <c r="K1146" s="34">
        <f>LEFT(J1146,2-ISERROR(1*MID(J1146,2,1)))*1</f>
        <v>8</v>
      </c>
      <c r="L1146" s="34" t="str">
        <f>IF(LEN(I1146)=3,I1146,LEFT(I1146,1)&amp;MID(I1146,3,1)&amp;RIGHT(I1146,1))</f>
        <v>RII</v>
      </c>
      <c r="M1146" s="42">
        <f>TIMEVALUE(SUBSTITUTE(SUBSTITUTE(F1146,"P"," P"),"A"," A"))</f>
        <v>0.94444444444444453</v>
      </c>
      <c r="N1146" s="34">
        <f t="shared" si="62"/>
        <v>29</v>
      </c>
      <c r="O1146" s="34" t="str">
        <f t="shared" si="63"/>
        <v>RII29</v>
      </c>
      <c r="P1146" s="44">
        <f>INDEX(Workings!$R$14:$R$853,MATCH(O1146,Workings!$U$14:$U$853,0))</f>
        <v>0.93680555555555578</v>
      </c>
      <c r="Q1146" s="34">
        <f t="shared" si="64"/>
        <v>11</v>
      </c>
      <c r="S1146"/>
    </row>
    <row r="1147" spans="1:19" ht="15" x14ac:dyDescent="0.25">
      <c r="A1147" s="34" t="s">
        <v>3995</v>
      </c>
      <c r="B1147" s="34">
        <f>SEARCH("PM",A1147)</f>
        <v>12</v>
      </c>
      <c r="C1147" s="34" t="e">
        <f>SEARCH("AM",A1147)</f>
        <v>#VALUE!</v>
      </c>
      <c r="D1147" s="34">
        <f>IFERROR(B1147,C1147)</f>
        <v>12</v>
      </c>
      <c r="E1147" s="34" t="str">
        <f>IFERROR(MID(A1147,D1147-5,1)," ")</f>
        <v>1</v>
      </c>
      <c r="F1147" s="34" t="str">
        <f>MID(A1147,IF(E1147="1",D1147-5,D1147-4),IF(E1147="1",7,6))</f>
        <v>11:38PM</v>
      </c>
      <c r="G1147" s="34" t="str">
        <f>TRIM(SUBSTITUTE(A1147,TEXT(M1147,"h:mmAM/PM"),""))</f>
        <v>8/Nov R:I:I</v>
      </c>
      <c r="H1147" s="34" t="b">
        <f>OR(LEFT(G1147,1)="Y",LEFT(G1147,1)="B",LEFT(G1147,1)="R")</f>
        <v>0</v>
      </c>
      <c r="I1147" s="34" t="str">
        <f>IF(H1147,LEFT(G1147,FIND(" ",G1147)-1),MID(G1147,FIND(" ",G1147)+1,9))</f>
        <v>R:I:I</v>
      </c>
      <c r="J1147" s="34" t="str">
        <f>TRIM(SUBSTITUTE(G1147,I1147,""))</f>
        <v>8/Nov</v>
      </c>
      <c r="K1147" s="34">
        <f>LEFT(J1147,2-ISERROR(1*MID(J1147,2,1)))*1</f>
        <v>8</v>
      </c>
      <c r="L1147" s="34" t="str">
        <f>IF(LEN(I1147)=3,I1147,LEFT(I1147,1)&amp;MID(I1147,3,1)&amp;RIGHT(I1147,1))</f>
        <v>RII</v>
      </c>
      <c r="M1147" s="42">
        <f>TIMEVALUE(SUBSTITUTE(SUBSTITUTE(F1147,"P"," P"),"A"," A"))</f>
        <v>0.98472222222222217</v>
      </c>
      <c r="N1147" s="34">
        <f t="shared" si="62"/>
        <v>30</v>
      </c>
      <c r="O1147" s="34" t="str">
        <f t="shared" si="63"/>
        <v>RII30</v>
      </c>
      <c r="P1147" s="44">
        <f>INDEX(Workings!$R$14:$R$853,MATCH(O1147,Workings!$U$14:$U$853,0))</f>
        <v>0.97847222222222241</v>
      </c>
      <c r="Q1147" s="34">
        <f t="shared" si="64"/>
        <v>9</v>
      </c>
      <c r="S1147"/>
    </row>
    <row r="1148" spans="1:19" ht="15" x14ac:dyDescent="0.25">
      <c r="A1148" s="34" t="s">
        <v>1464</v>
      </c>
      <c r="B1148" s="34" t="e">
        <f>SEARCH("PM",A1148)</f>
        <v>#VALUE!</v>
      </c>
      <c r="C1148" s="34">
        <f>SEARCH("AM",A1148)</f>
        <v>5</v>
      </c>
      <c r="D1148" s="34">
        <f>IFERROR(B1148,C1148)</f>
        <v>5</v>
      </c>
      <c r="E1148" s="34" t="str">
        <f>IFERROR(MID(A1148,D1148-5,1)," ")</f>
        <v xml:space="preserve"> </v>
      </c>
      <c r="F1148" s="34" t="str">
        <f>MID(A1148,IF(E1148="1",D1148-5,D1148-4),IF(E1148="1",7,6))</f>
        <v>7:28AM</v>
      </c>
      <c r="G1148" s="34" t="str">
        <f>TRIM(SUBSTITUTE(A1148,TEXT(M1148,"h:mmAM/PM"),""))</f>
        <v>9/Nov R-I-I</v>
      </c>
      <c r="H1148" s="34" t="b">
        <f>OR(LEFT(G1148,1)="Y",LEFT(G1148,1)="B",LEFT(G1148,1)="R")</f>
        <v>0</v>
      </c>
      <c r="I1148" s="34" t="str">
        <f>IF(H1148,LEFT(G1148,FIND(" ",G1148)-1),MID(G1148,FIND(" ",G1148)+1,9))</f>
        <v>R-I-I</v>
      </c>
      <c r="J1148" s="34" t="str">
        <f>TRIM(SUBSTITUTE(G1148,I1148,""))</f>
        <v>9/Nov</v>
      </c>
      <c r="K1148" s="34">
        <f>LEFT(J1148,2-ISERROR(1*MID(J1148,2,1)))*1</f>
        <v>9</v>
      </c>
      <c r="L1148" s="34" t="str">
        <f>IF(LEN(I1148)=3,I1148,LEFT(I1148,1)&amp;MID(I1148,3,1)&amp;RIGHT(I1148,1))</f>
        <v>RII</v>
      </c>
      <c r="M1148" s="42">
        <f>TIMEVALUE(SUBSTITUTE(SUBSTITUTE(F1148,"P"," P"),"A"," A"))</f>
        <v>0.31111111111111112</v>
      </c>
      <c r="N1148" s="34">
        <f t="shared" si="62"/>
        <v>1</v>
      </c>
      <c r="O1148" s="34" t="str">
        <f t="shared" si="63"/>
        <v>RII1</v>
      </c>
      <c r="P1148" s="44">
        <f>INDEX(Workings!$R$14:$R$853,MATCH(O1148,Workings!$U$14:$U$853,0))</f>
        <v>0.3118055555555555</v>
      </c>
      <c r="Q1148" s="34">
        <f t="shared" si="64"/>
        <v>-1</v>
      </c>
      <c r="S1148"/>
    </row>
    <row r="1149" spans="1:19" ht="15" x14ac:dyDescent="0.25">
      <c r="A1149" s="34" t="s">
        <v>3221</v>
      </c>
      <c r="B1149" s="34" t="e">
        <f>SEARCH("PM",A1149)</f>
        <v>#VALUE!</v>
      </c>
      <c r="C1149" s="34">
        <f>SEARCH("AM",A1149)</f>
        <v>17</v>
      </c>
      <c r="D1149" s="34">
        <f>IFERROR(B1149,C1149)</f>
        <v>17</v>
      </c>
      <c r="E1149" s="34" t="str">
        <f>IFERROR(MID(A1149,D1149-5,1)," ")</f>
        <v xml:space="preserve"> </v>
      </c>
      <c r="F1149" s="34" t="str">
        <f>MID(A1149,IF(E1149="1",D1149-5,D1149-4),IF(E1149="1",7,6))</f>
        <v>8:03AM</v>
      </c>
      <c r="G1149" s="34" t="str">
        <f>TRIM(SUBSTITUTE(A1149,TEXT(M1149,"h:mmAM/PM"),""))</f>
        <v>R-I-I 9-Nov</v>
      </c>
      <c r="H1149" s="34" t="b">
        <f>OR(LEFT(G1149,1)="Y",LEFT(G1149,1)="B",LEFT(G1149,1)="R")</f>
        <v>1</v>
      </c>
      <c r="I1149" s="34" t="str">
        <f>IF(H1149,LEFT(G1149,FIND(" ",G1149)-1),MID(G1149,FIND(" ",G1149)+1,9))</f>
        <v>R-I-I</v>
      </c>
      <c r="J1149" s="34" t="str">
        <f>TRIM(SUBSTITUTE(G1149,I1149,""))</f>
        <v>9-Nov</v>
      </c>
      <c r="K1149" s="34">
        <f>LEFT(J1149,2-ISERROR(1*MID(J1149,2,1)))*1</f>
        <v>9</v>
      </c>
      <c r="L1149" s="34" t="str">
        <f>IF(LEN(I1149)=3,I1149,LEFT(I1149,1)&amp;MID(I1149,3,1)&amp;RIGHT(I1149,1))</f>
        <v>RII</v>
      </c>
      <c r="M1149" s="42">
        <f>TIMEVALUE(SUBSTITUTE(SUBSTITUTE(F1149,"P"," P"),"A"," A"))</f>
        <v>0.3354166666666667</v>
      </c>
      <c r="N1149" s="34">
        <f t="shared" si="62"/>
        <v>2</v>
      </c>
      <c r="O1149" s="34" t="str">
        <f t="shared" si="63"/>
        <v>RII2</v>
      </c>
      <c r="P1149" s="44">
        <f>INDEX(Workings!$R$14:$R$853,MATCH(O1149,Workings!$U$14:$U$853,0))</f>
        <v>0.3256944444444444</v>
      </c>
      <c r="Q1149" s="34">
        <f t="shared" si="64"/>
        <v>14</v>
      </c>
      <c r="S1149"/>
    </row>
    <row r="1150" spans="1:19" ht="15" x14ac:dyDescent="0.25">
      <c r="A1150" s="34" t="s">
        <v>659</v>
      </c>
      <c r="B1150" s="34" t="e">
        <f>SEARCH("PM",A1150)</f>
        <v>#VALUE!</v>
      </c>
      <c r="C1150" s="34">
        <f>SEARCH("AM",A1150)</f>
        <v>5</v>
      </c>
      <c r="D1150" s="34">
        <f>IFERROR(B1150,C1150)</f>
        <v>5</v>
      </c>
      <c r="E1150" s="34" t="str">
        <f>IFERROR(MID(A1150,D1150-5,1)," ")</f>
        <v xml:space="preserve"> </v>
      </c>
      <c r="F1150" s="34" t="str">
        <f>MID(A1150,IF(E1150="1",D1150-5,D1150-4),IF(E1150="1",7,6))</f>
        <v>8:16AM</v>
      </c>
      <c r="G1150" s="34" t="str">
        <f>TRIM(SUBSTITUTE(A1150,TEXT(M1150,"h:mmAM/PM"),""))</f>
        <v>R:I:I 9/Nov</v>
      </c>
      <c r="H1150" s="34" t="b">
        <f>OR(LEFT(G1150,1)="Y",LEFT(G1150,1)="B",LEFT(G1150,1)="R")</f>
        <v>1</v>
      </c>
      <c r="I1150" s="34" t="str">
        <f>IF(H1150,LEFT(G1150,FIND(" ",G1150)-1),MID(G1150,FIND(" ",G1150)+1,9))</f>
        <v>R:I:I</v>
      </c>
      <c r="J1150" s="34" t="str">
        <f>TRIM(SUBSTITUTE(G1150,I1150,""))</f>
        <v>9/Nov</v>
      </c>
      <c r="K1150" s="34">
        <f>LEFT(J1150,2-ISERROR(1*MID(J1150,2,1)))*1</f>
        <v>9</v>
      </c>
      <c r="L1150" s="34" t="str">
        <f>IF(LEN(I1150)=3,I1150,LEFT(I1150,1)&amp;MID(I1150,3,1)&amp;RIGHT(I1150,1))</f>
        <v>RII</v>
      </c>
      <c r="M1150" s="42">
        <f>TIMEVALUE(SUBSTITUTE(SUBSTITUTE(F1150,"P"," P"),"A"," A"))</f>
        <v>0.3444444444444445</v>
      </c>
      <c r="N1150" s="34">
        <f t="shared" si="62"/>
        <v>3</v>
      </c>
      <c r="O1150" s="34" t="str">
        <f t="shared" si="63"/>
        <v>RII3</v>
      </c>
      <c r="P1150" s="44">
        <f>INDEX(Workings!$R$14:$R$853,MATCH(O1150,Workings!$U$14:$U$853,0))</f>
        <v>0.33958333333333329</v>
      </c>
      <c r="Q1150" s="34">
        <f t="shared" si="64"/>
        <v>7</v>
      </c>
      <c r="S1150"/>
    </row>
    <row r="1151" spans="1:19" ht="15" x14ac:dyDescent="0.25">
      <c r="A1151" s="34" t="s">
        <v>3560</v>
      </c>
      <c r="B1151" s="34" t="e">
        <f>SEARCH("PM",A1151)</f>
        <v>#VALUE!</v>
      </c>
      <c r="C1151" s="34">
        <f>SEARCH("AM",A1151)</f>
        <v>5</v>
      </c>
      <c r="D1151" s="34">
        <f>IFERROR(B1151,C1151)</f>
        <v>5</v>
      </c>
      <c r="E1151" s="34" t="str">
        <f>IFERROR(MID(A1151,D1151-5,1)," ")</f>
        <v xml:space="preserve"> </v>
      </c>
      <c r="F1151" s="34" t="str">
        <f>MID(A1151,IF(E1151="1",D1151-5,D1151-4),IF(E1151="1",7,6))</f>
        <v>8:30AM</v>
      </c>
      <c r="G1151" s="34" t="str">
        <f>TRIM(SUBSTITUTE(A1151,TEXT(M1151,"h:mmAM/PM"),""))</f>
        <v>9-Nov R:I:I</v>
      </c>
      <c r="H1151" s="34" t="b">
        <f>OR(LEFT(G1151,1)="Y",LEFT(G1151,1)="B",LEFT(G1151,1)="R")</f>
        <v>0</v>
      </c>
      <c r="I1151" s="34" t="str">
        <f>IF(H1151,LEFT(G1151,FIND(" ",G1151)-1),MID(G1151,FIND(" ",G1151)+1,9))</f>
        <v>R:I:I</v>
      </c>
      <c r="J1151" s="34" t="str">
        <f>TRIM(SUBSTITUTE(G1151,I1151,""))</f>
        <v>9-Nov</v>
      </c>
      <c r="K1151" s="34">
        <f>LEFT(J1151,2-ISERROR(1*MID(J1151,2,1)))*1</f>
        <v>9</v>
      </c>
      <c r="L1151" s="34" t="str">
        <f>IF(LEN(I1151)=3,I1151,LEFT(I1151,1)&amp;MID(I1151,3,1)&amp;RIGHT(I1151,1))</f>
        <v>RII</v>
      </c>
      <c r="M1151" s="42">
        <f>TIMEVALUE(SUBSTITUTE(SUBSTITUTE(F1151,"P"," P"),"A"," A"))</f>
        <v>0.35416666666666669</v>
      </c>
      <c r="N1151" s="34">
        <f t="shared" si="62"/>
        <v>4</v>
      </c>
      <c r="O1151" s="34" t="str">
        <f t="shared" si="63"/>
        <v>RII4</v>
      </c>
      <c r="P1151" s="44">
        <f>INDEX(Workings!$R$14:$R$853,MATCH(O1151,Workings!$U$14:$U$853,0))</f>
        <v>0.35347222222222219</v>
      </c>
      <c r="Q1151" s="34">
        <f t="shared" si="64"/>
        <v>1</v>
      </c>
      <c r="S1151"/>
    </row>
    <row r="1152" spans="1:19" ht="15" x14ac:dyDescent="0.25">
      <c r="A1152" s="34" t="s">
        <v>1103</v>
      </c>
      <c r="B1152" s="34" t="e">
        <f>SEARCH("PM",A1152)</f>
        <v>#VALUE!</v>
      </c>
      <c r="C1152" s="34">
        <f>SEARCH("AM",A1152)</f>
        <v>11</v>
      </c>
      <c r="D1152" s="34">
        <f>IFERROR(B1152,C1152)</f>
        <v>11</v>
      </c>
      <c r="E1152" s="34" t="str">
        <f>IFERROR(MID(A1152,D1152-5,1)," ")</f>
        <v xml:space="preserve"> </v>
      </c>
      <c r="F1152" s="34" t="str">
        <f>MID(A1152,IF(E1152="1",D1152-5,D1152-4),IF(E1152="1",7,6))</f>
        <v>9:03AM</v>
      </c>
      <c r="G1152" s="34" t="str">
        <f>TRIM(SUBSTITUTE(A1152,TEXT(M1152,"h:mmAM/PM"),""))</f>
        <v>R:I:I 9-Nov</v>
      </c>
      <c r="H1152" s="34" t="b">
        <f>OR(LEFT(G1152,1)="Y",LEFT(G1152,1)="B",LEFT(G1152,1)="R")</f>
        <v>1</v>
      </c>
      <c r="I1152" s="34" t="str">
        <f>IF(H1152,LEFT(G1152,FIND(" ",G1152)-1),MID(G1152,FIND(" ",G1152)+1,9))</f>
        <v>R:I:I</v>
      </c>
      <c r="J1152" s="34" t="str">
        <f>TRIM(SUBSTITUTE(G1152,I1152,""))</f>
        <v>9-Nov</v>
      </c>
      <c r="K1152" s="34">
        <f>LEFT(J1152,2-ISERROR(1*MID(J1152,2,1)))*1</f>
        <v>9</v>
      </c>
      <c r="L1152" s="34" t="str">
        <f>IF(LEN(I1152)=3,I1152,LEFT(I1152,1)&amp;MID(I1152,3,1)&amp;RIGHT(I1152,1))</f>
        <v>RII</v>
      </c>
      <c r="M1152" s="42">
        <f>TIMEVALUE(SUBSTITUTE(SUBSTITUTE(F1152,"P"," P"),"A"," A"))</f>
        <v>0.37708333333333338</v>
      </c>
      <c r="N1152" s="34">
        <f t="shared" si="62"/>
        <v>5</v>
      </c>
      <c r="O1152" s="34" t="str">
        <f t="shared" si="63"/>
        <v>RII5</v>
      </c>
      <c r="P1152" s="44">
        <f>INDEX(Workings!$R$14:$R$853,MATCH(O1152,Workings!$U$14:$U$853,0))</f>
        <v>0.36736111111111108</v>
      </c>
      <c r="Q1152" s="34">
        <f t="shared" si="64"/>
        <v>14</v>
      </c>
      <c r="S1152"/>
    </row>
    <row r="1153" spans="1:19" ht="15" x14ac:dyDescent="0.25">
      <c r="A1153" s="34" t="s">
        <v>2963</v>
      </c>
      <c r="B1153" s="34" t="e">
        <f>SEARCH("PM",A1153)</f>
        <v>#VALUE!</v>
      </c>
      <c r="C1153" s="34">
        <f>SEARCH("AM",A1153)</f>
        <v>11</v>
      </c>
      <c r="D1153" s="34">
        <f>IFERROR(B1153,C1153)</f>
        <v>11</v>
      </c>
      <c r="E1153" s="34" t="str">
        <f>IFERROR(MID(A1153,D1153-5,1)," ")</f>
        <v xml:space="preserve"> </v>
      </c>
      <c r="F1153" s="34" t="str">
        <f>MID(A1153,IF(E1153="1",D1153-5,D1153-4),IF(E1153="1",7,6))</f>
        <v>9:12AM</v>
      </c>
      <c r="G1153" s="34" t="str">
        <f>TRIM(SUBSTITUTE(A1153,TEXT(M1153,"h:mmAM/PM"),""))</f>
        <v>R/I/I 9/Nov</v>
      </c>
      <c r="H1153" s="34" t="b">
        <f>OR(LEFT(G1153,1)="Y",LEFT(G1153,1)="B",LEFT(G1153,1)="R")</f>
        <v>1</v>
      </c>
      <c r="I1153" s="34" t="str">
        <f>IF(H1153,LEFT(G1153,FIND(" ",G1153)-1),MID(G1153,FIND(" ",G1153)+1,9))</f>
        <v>R/I/I</v>
      </c>
      <c r="J1153" s="34" t="str">
        <f>TRIM(SUBSTITUTE(G1153,I1153,""))</f>
        <v>9/Nov</v>
      </c>
      <c r="K1153" s="34">
        <f>LEFT(J1153,2-ISERROR(1*MID(J1153,2,1)))*1</f>
        <v>9</v>
      </c>
      <c r="L1153" s="34" t="str">
        <f>IF(LEN(I1153)=3,I1153,LEFT(I1153,1)&amp;MID(I1153,3,1)&amp;RIGHT(I1153,1))</f>
        <v>RII</v>
      </c>
      <c r="M1153" s="42">
        <f>TIMEVALUE(SUBSTITUTE(SUBSTITUTE(F1153,"P"," P"),"A"," A"))</f>
        <v>0.3833333333333333</v>
      </c>
      <c r="N1153" s="34">
        <f t="shared" si="62"/>
        <v>6</v>
      </c>
      <c r="O1153" s="34" t="str">
        <f t="shared" si="63"/>
        <v>RII6</v>
      </c>
      <c r="P1153" s="44">
        <f>INDEX(Workings!$R$14:$R$853,MATCH(O1153,Workings!$U$14:$U$853,0))</f>
        <v>0.38124999999999998</v>
      </c>
      <c r="Q1153" s="34">
        <f t="shared" si="64"/>
        <v>3</v>
      </c>
      <c r="S1153"/>
    </row>
    <row r="1154" spans="1:19" ht="15" x14ac:dyDescent="0.25">
      <c r="A1154" s="34" t="s">
        <v>178</v>
      </c>
      <c r="B1154" s="34" t="e">
        <f>SEARCH("PM",A1154)</f>
        <v>#VALUE!</v>
      </c>
      <c r="C1154" s="34">
        <f>SEARCH("AM",A1154)</f>
        <v>17</v>
      </c>
      <c r="D1154" s="34">
        <f>IFERROR(B1154,C1154)</f>
        <v>17</v>
      </c>
      <c r="E1154" s="34" t="str">
        <f>IFERROR(MID(A1154,D1154-5,1)," ")</f>
        <v xml:space="preserve"> </v>
      </c>
      <c r="F1154" s="34" t="str">
        <f>MID(A1154,IF(E1154="1",D1154-5,D1154-4),IF(E1154="1",7,6))</f>
        <v>9:36AM</v>
      </c>
      <c r="G1154" s="34" t="str">
        <f>TRIM(SUBSTITUTE(A1154,TEXT(M1154,"h:mmAM/PM"),""))</f>
        <v>9/Nov R/I/I</v>
      </c>
      <c r="H1154" s="34" t="b">
        <f>OR(LEFT(G1154,1)="Y",LEFT(G1154,1)="B",LEFT(G1154,1)="R")</f>
        <v>0</v>
      </c>
      <c r="I1154" s="34" t="str">
        <f>IF(H1154,LEFT(G1154,FIND(" ",G1154)-1),MID(G1154,FIND(" ",G1154)+1,9))</f>
        <v>R/I/I</v>
      </c>
      <c r="J1154" s="34" t="str">
        <f>TRIM(SUBSTITUTE(G1154,I1154,""))</f>
        <v>9/Nov</v>
      </c>
      <c r="K1154" s="34">
        <f>LEFT(J1154,2-ISERROR(1*MID(J1154,2,1)))*1</f>
        <v>9</v>
      </c>
      <c r="L1154" s="34" t="str">
        <f>IF(LEN(I1154)=3,I1154,LEFT(I1154,1)&amp;MID(I1154,3,1)&amp;RIGHT(I1154,1))</f>
        <v>RII</v>
      </c>
      <c r="M1154" s="42">
        <f>TIMEVALUE(SUBSTITUTE(SUBSTITUTE(F1154,"P"," P"),"A"," A"))</f>
        <v>0.39999999999999997</v>
      </c>
      <c r="N1154" s="34">
        <f t="shared" si="62"/>
        <v>7</v>
      </c>
      <c r="O1154" s="34" t="str">
        <f t="shared" si="63"/>
        <v>RII7</v>
      </c>
      <c r="P1154" s="44">
        <f>INDEX(Workings!$R$14:$R$853,MATCH(O1154,Workings!$U$14:$U$853,0))</f>
        <v>0.39513888888888887</v>
      </c>
      <c r="Q1154" s="34">
        <f t="shared" si="64"/>
        <v>7</v>
      </c>
      <c r="S1154"/>
    </row>
    <row r="1155" spans="1:19" ht="15" x14ac:dyDescent="0.25">
      <c r="A1155" s="34" t="s">
        <v>2527</v>
      </c>
      <c r="B1155" s="34" t="e">
        <f>SEARCH("PM",A1155)</f>
        <v>#VALUE!</v>
      </c>
      <c r="C1155" s="34">
        <f>SEARCH("AM",A1155)</f>
        <v>12</v>
      </c>
      <c r="D1155" s="34">
        <f>IFERROR(B1155,C1155)</f>
        <v>12</v>
      </c>
      <c r="E1155" s="34" t="str">
        <f>IFERROR(MID(A1155,D1155-5,1)," ")</f>
        <v>1</v>
      </c>
      <c r="F1155" s="34" t="str">
        <f>MID(A1155,IF(E1155="1",D1155-5,D1155-4),IF(E1155="1",7,6))</f>
        <v>10:05AM</v>
      </c>
      <c r="G1155" s="34" t="str">
        <f>TRIM(SUBSTITUTE(A1155,TEXT(M1155,"h:mmAM/PM"),""))</f>
        <v>9-Nov R:I:I</v>
      </c>
      <c r="H1155" s="34" t="b">
        <f>OR(LEFT(G1155,1)="Y",LEFT(G1155,1)="B",LEFT(G1155,1)="R")</f>
        <v>0</v>
      </c>
      <c r="I1155" s="34" t="str">
        <f>IF(H1155,LEFT(G1155,FIND(" ",G1155)-1),MID(G1155,FIND(" ",G1155)+1,9))</f>
        <v>R:I:I</v>
      </c>
      <c r="J1155" s="34" t="str">
        <f>TRIM(SUBSTITUTE(G1155,I1155,""))</f>
        <v>9-Nov</v>
      </c>
      <c r="K1155" s="34">
        <f>LEFT(J1155,2-ISERROR(1*MID(J1155,2,1)))*1</f>
        <v>9</v>
      </c>
      <c r="L1155" s="34" t="str">
        <f>IF(LEN(I1155)=3,I1155,LEFT(I1155,1)&amp;MID(I1155,3,1)&amp;RIGHT(I1155,1))</f>
        <v>RII</v>
      </c>
      <c r="M1155" s="42">
        <f>TIMEVALUE(SUBSTITUTE(SUBSTITUTE(F1155,"P"," P"),"A"," A"))</f>
        <v>0.4201388888888889</v>
      </c>
      <c r="N1155" s="34">
        <f t="shared" si="62"/>
        <v>8</v>
      </c>
      <c r="O1155" s="34" t="str">
        <f t="shared" si="63"/>
        <v>RII8</v>
      </c>
      <c r="P1155" s="44">
        <f>INDEX(Workings!$R$14:$R$853,MATCH(O1155,Workings!$U$14:$U$853,0))</f>
        <v>0.41597222222222219</v>
      </c>
      <c r="Q1155" s="34">
        <f t="shared" si="64"/>
        <v>6</v>
      </c>
      <c r="S1155"/>
    </row>
    <row r="1156" spans="1:19" ht="15" x14ac:dyDescent="0.25">
      <c r="A1156" s="34" t="s">
        <v>2927</v>
      </c>
      <c r="B1156" s="34" t="e">
        <f>SEARCH("PM",A1156)</f>
        <v>#VALUE!</v>
      </c>
      <c r="C1156" s="34">
        <f>SEARCH("AM",A1156)</f>
        <v>18</v>
      </c>
      <c r="D1156" s="34">
        <f>IFERROR(B1156,C1156)</f>
        <v>18</v>
      </c>
      <c r="E1156" s="34" t="str">
        <f>IFERROR(MID(A1156,D1156-5,1)," ")</f>
        <v>1</v>
      </c>
      <c r="F1156" s="34" t="str">
        <f>MID(A1156,IF(E1156="1",D1156-5,D1156-4),IF(E1156="1",7,6))</f>
        <v>10:42AM</v>
      </c>
      <c r="G1156" s="34" t="str">
        <f>TRIM(SUBSTITUTE(A1156,TEXT(M1156,"h:mmAM/PM"),""))</f>
        <v>9-Nov R:I:I</v>
      </c>
      <c r="H1156" s="34" t="b">
        <f>OR(LEFT(G1156,1)="Y",LEFT(G1156,1)="B",LEFT(G1156,1)="R")</f>
        <v>0</v>
      </c>
      <c r="I1156" s="34" t="str">
        <f>IF(H1156,LEFT(G1156,FIND(" ",G1156)-1),MID(G1156,FIND(" ",G1156)+1,9))</f>
        <v>R:I:I</v>
      </c>
      <c r="J1156" s="34" t="str">
        <f>TRIM(SUBSTITUTE(G1156,I1156,""))</f>
        <v>9-Nov</v>
      </c>
      <c r="K1156" s="34">
        <f>LEFT(J1156,2-ISERROR(1*MID(J1156,2,1)))*1</f>
        <v>9</v>
      </c>
      <c r="L1156" s="34" t="str">
        <f>IF(LEN(I1156)=3,I1156,LEFT(I1156,1)&amp;MID(I1156,3,1)&amp;RIGHT(I1156,1))</f>
        <v>RII</v>
      </c>
      <c r="M1156" s="42">
        <f>TIMEVALUE(SUBSTITUTE(SUBSTITUTE(F1156,"P"," P"),"A"," A"))</f>
        <v>0.4458333333333333</v>
      </c>
      <c r="N1156" s="34">
        <f t="shared" si="62"/>
        <v>9</v>
      </c>
      <c r="O1156" s="34" t="str">
        <f t="shared" si="63"/>
        <v>RII9</v>
      </c>
      <c r="P1156" s="44">
        <f>INDEX(Workings!$R$14:$R$853,MATCH(O1156,Workings!$U$14:$U$853,0))</f>
        <v>0.4368055555555555</v>
      </c>
      <c r="Q1156" s="34">
        <f t="shared" si="64"/>
        <v>13</v>
      </c>
      <c r="S1156"/>
    </row>
    <row r="1157" spans="1:19" ht="15" x14ac:dyDescent="0.25">
      <c r="A1157" s="34" t="s">
        <v>2619</v>
      </c>
      <c r="B1157" s="34" t="e">
        <f>SEARCH("PM",A1157)</f>
        <v>#VALUE!</v>
      </c>
      <c r="C1157" s="34">
        <f>SEARCH("AM",A1157)</f>
        <v>16</v>
      </c>
      <c r="D1157" s="34">
        <f>IFERROR(B1157,C1157)</f>
        <v>16</v>
      </c>
      <c r="E1157" s="34" t="str">
        <f>IFERROR(MID(A1157,D1157-5,1)," ")</f>
        <v>1</v>
      </c>
      <c r="F1157" s="34" t="str">
        <f>MID(A1157,IF(E1157="1",D1157-5,D1157-4),IF(E1157="1",7,6))</f>
        <v>11:02AM</v>
      </c>
      <c r="G1157" s="34" t="str">
        <f>TRIM(SUBSTITUTE(A1157,TEXT(M1157,"h:mmAM/PM"),""))</f>
        <v>9-Nov RII</v>
      </c>
      <c r="H1157" s="34" t="b">
        <f>OR(LEFT(G1157,1)="Y",LEFT(G1157,1)="B",LEFT(G1157,1)="R")</f>
        <v>0</v>
      </c>
      <c r="I1157" s="34" t="str">
        <f>IF(H1157,LEFT(G1157,FIND(" ",G1157)-1),MID(G1157,FIND(" ",G1157)+1,9))</f>
        <v>RII</v>
      </c>
      <c r="J1157" s="34" t="str">
        <f>TRIM(SUBSTITUTE(G1157,I1157,""))</f>
        <v>9-Nov</v>
      </c>
      <c r="K1157" s="34">
        <f>LEFT(J1157,2-ISERROR(1*MID(J1157,2,1)))*1</f>
        <v>9</v>
      </c>
      <c r="L1157" s="34" t="str">
        <f>IF(LEN(I1157)=3,I1157,LEFT(I1157,1)&amp;MID(I1157,3,1)&amp;RIGHT(I1157,1))</f>
        <v>RII</v>
      </c>
      <c r="M1157" s="42">
        <f>TIMEVALUE(SUBSTITUTE(SUBSTITUTE(F1157,"P"," P"),"A"," A"))</f>
        <v>0.4597222222222222</v>
      </c>
      <c r="N1157" s="34">
        <f t="shared" si="62"/>
        <v>10</v>
      </c>
      <c r="O1157" s="34" t="str">
        <f t="shared" si="63"/>
        <v>RII10</v>
      </c>
      <c r="P1157" s="44">
        <f>INDEX(Workings!$R$14:$R$853,MATCH(O1157,Workings!$U$14:$U$853,0))</f>
        <v>0.45763888888888882</v>
      </c>
      <c r="Q1157" s="34">
        <f t="shared" si="64"/>
        <v>3</v>
      </c>
      <c r="S1157"/>
    </row>
    <row r="1158" spans="1:19" ht="15" x14ac:dyDescent="0.25">
      <c r="A1158" s="34" t="s">
        <v>2362</v>
      </c>
      <c r="B1158" s="34" t="e">
        <f>SEARCH("PM",A1158)</f>
        <v>#VALUE!</v>
      </c>
      <c r="C1158" s="34">
        <f>SEARCH("AM",A1158)</f>
        <v>18</v>
      </c>
      <c r="D1158" s="34">
        <f>IFERROR(B1158,C1158)</f>
        <v>18</v>
      </c>
      <c r="E1158" s="34" t="str">
        <f>IFERROR(MID(A1158,D1158-5,1)," ")</f>
        <v>1</v>
      </c>
      <c r="F1158" s="34" t="str">
        <f>MID(A1158,IF(E1158="1",D1158-5,D1158-4),IF(E1158="1",7,6))</f>
        <v>11:41AM</v>
      </c>
      <c r="G1158" s="34" t="str">
        <f>TRIM(SUBSTITUTE(A1158,TEXT(M1158,"h:mmAM/PM"),""))</f>
        <v>9-Nov R-I-I</v>
      </c>
      <c r="H1158" s="34" t="b">
        <f>OR(LEFT(G1158,1)="Y",LEFT(G1158,1)="B",LEFT(G1158,1)="R")</f>
        <v>0</v>
      </c>
      <c r="I1158" s="34" t="str">
        <f>IF(H1158,LEFT(G1158,FIND(" ",G1158)-1),MID(G1158,FIND(" ",G1158)+1,9))</f>
        <v>R-I-I</v>
      </c>
      <c r="J1158" s="34" t="str">
        <f>TRIM(SUBSTITUTE(G1158,I1158,""))</f>
        <v>9-Nov</v>
      </c>
      <c r="K1158" s="34">
        <f>LEFT(J1158,2-ISERROR(1*MID(J1158,2,1)))*1</f>
        <v>9</v>
      </c>
      <c r="L1158" s="34" t="str">
        <f>IF(LEN(I1158)=3,I1158,LEFT(I1158,1)&amp;MID(I1158,3,1)&amp;RIGHT(I1158,1))</f>
        <v>RII</v>
      </c>
      <c r="M1158" s="42">
        <f>TIMEVALUE(SUBSTITUTE(SUBSTITUTE(F1158,"P"," P"),"A"," A"))</f>
        <v>0.48680555555555555</v>
      </c>
      <c r="N1158" s="34">
        <f t="shared" si="62"/>
        <v>11</v>
      </c>
      <c r="O1158" s="34" t="str">
        <f t="shared" si="63"/>
        <v>RII11</v>
      </c>
      <c r="P1158" s="44">
        <f>INDEX(Workings!$R$14:$R$853,MATCH(O1158,Workings!$U$14:$U$853,0))</f>
        <v>0.47847222222222213</v>
      </c>
      <c r="Q1158" s="34">
        <f t="shared" si="64"/>
        <v>12</v>
      </c>
      <c r="S1158"/>
    </row>
    <row r="1159" spans="1:19" ht="15" x14ac:dyDescent="0.25">
      <c r="A1159" s="34" t="s">
        <v>2400</v>
      </c>
      <c r="B1159" s="34">
        <f>SEARCH("PM",A1159)</f>
        <v>10</v>
      </c>
      <c r="C1159" s="34" t="e">
        <f>SEARCH("AM",A1159)</f>
        <v>#VALUE!</v>
      </c>
      <c r="D1159" s="34">
        <f>IFERROR(B1159,C1159)</f>
        <v>10</v>
      </c>
      <c r="E1159" s="34" t="str">
        <f>IFERROR(MID(A1159,D1159-5,1)," ")</f>
        <v>1</v>
      </c>
      <c r="F1159" s="34" t="str">
        <f>MID(A1159,IF(E1159="1",D1159-5,D1159-4),IF(E1159="1",7,6))</f>
        <v>12:04PM</v>
      </c>
      <c r="G1159" s="34" t="str">
        <f>TRIM(SUBSTITUTE(A1159,TEXT(M1159,"h:mmAM/PM"),""))</f>
        <v>RII 9-Nov</v>
      </c>
      <c r="H1159" s="34" t="b">
        <f>OR(LEFT(G1159,1)="Y",LEFT(G1159,1)="B",LEFT(G1159,1)="R")</f>
        <v>1</v>
      </c>
      <c r="I1159" s="34" t="str">
        <f>IF(H1159,LEFT(G1159,FIND(" ",G1159)-1),MID(G1159,FIND(" ",G1159)+1,9))</f>
        <v>RII</v>
      </c>
      <c r="J1159" s="34" t="str">
        <f>TRIM(SUBSTITUTE(G1159,I1159,""))</f>
        <v>9-Nov</v>
      </c>
      <c r="K1159" s="34">
        <f>LEFT(J1159,2-ISERROR(1*MID(J1159,2,1)))*1</f>
        <v>9</v>
      </c>
      <c r="L1159" s="34" t="str">
        <f>IF(LEN(I1159)=3,I1159,LEFT(I1159,1)&amp;MID(I1159,3,1)&amp;RIGHT(I1159,1))</f>
        <v>RII</v>
      </c>
      <c r="M1159" s="42">
        <f>TIMEVALUE(SUBSTITUTE(SUBSTITUTE(F1159,"P"," P"),"A"," A"))</f>
        <v>0.50277777777777777</v>
      </c>
      <c r="N1159" s="34">
        <f t="shared" si="62"/>
        <v>12</v>
      </c>
      <c r="O1159" s="34" t="str">
        <f t="shared" si="63"/>
        <v>RII12</v>
      </c>
      <c r="P1159" s="44">
        <f>INDEX(Workings!$R$14:$R$853,MATCH(O1159,Workings!$U$14:$U$853,0))</f>
        <v>0.49930555555555545</v>
      </c>
      <c r="Q1159" s="34">
        <f t="shared" si="64"/>
        <v>5</v>
      </c>
      <c r="S1159"/>
    </row>
    <row r="1160" spans="1:19" ht="15" x14ac:dyDescent="0.25">
      <c r="A1160" s="34" t="s">
        <v>729</v>
      </c>
      <c r="B1160" s="34">
        <f>SEARCH("PM",A1160)</f>
        <v>18</v>
      </c>
      <c r="C1160" s="34" t="e">
        <f>SEARCH("AM",A1160)</f>
        <v>#VALUE!</v>
      </c>
      <c r="D1160" s="34">
        <f>IFERROR(B1160,C1160)</f>
        <v>18</v>
      </c>
      <c r="E1160" s="34" t="str">
        <f>IFERROR(MID(A1160,D1160-5,1)," ")</f>
        <v>1</v>
      </c>
      <c r="F1160" s="34" t="str">
        <f>MID(A1160,IF(E1160="1",D1160-5,D1160-4),IF(E1160="1",7,6))</f>
        <v>12:33PM</v>
      </c>
      <c r="G1160" s="34" t="str">
        <f>TRIM(SUBSTITUTE(A1160,TEXT(M1160,"h:mmAM/PM"),""))</f>
        <v>R/I/I 9/Nov</v>
      </c>
      <c r="H1160" s="34" t="b">
        <f>OR(LEFT(G1160,1)="Y",LEFT(G1160,1)="B",LEFT(G1160,1)="R")</f>
        <v>1</v>
      </c>
      <c r="I1160" s="34" t="str">
        <f>IF(H1160,LEFT(G1160,FIND(" ",G1160)-1),MID(G1160,FIND(" ",G1160)+1,9))</f>
        <v>R/I/I</v>
      </c>
      <c r="J1160" s="34" t="str">
        <f>TRIM(SUBSTITUTE(G1160,I1160,""))</f>
        <v>9/Nov</v>
      </c>
      <c r="K1160" s="34">
        <f>LEFT(J1160,2-ISERROR(1*MID(J1160,2,1)))*1</f>
        <v>9</v>
      </c>
      <c r="L1160" s="34" t="str">
        <f>IF(LEN(I1160)=3,I1160,LEFT(I1160,1)&amp;MID(I1160,3,1)&amp;RIGHT(I1160,1))</f>
        <v>RII</v>
      </c>
      <c r="M1160" s="42">
        <f>TIMEVALUE(SUBSTITUTE(SUBSTITUTE(F1160,"P"," P"),"A"," A"))</f>
        <v>0.5229166666666667</v>
      </c>
      <c r="N1160" s="34">
        <f t="shared" si="62"/>
        <v>13</v>
      </c>
      <c r="O1160" s="34" t="str">
        <f t="shared" si="63"/>
        <v>RII13</v>
      </c>
      <c r="P1160" s="44">
        <f>INDEX(Workings!$R$14:$R$853,MATCH(O1160,Workings!$U$14:$U$853,0))</f>
        <v>0.52013888888888882</v>
      </c>
      <c r="Q1160" s="34">
        <f t="shared" si="64"/>
        <v>4</v>
      </c>
      <c r="S1160"/>
    </row>
    <row r="1161" spans="1:19" ht="15" x14ac:dyDescent="0.25">
      <c r="A1161" s="34" t="s">
        <v>3879</v>
      </c>
      <c r="B1161" s="34">
        <f>SEARCH("PM",A1161)</f>
        <v>5</v>
      </c>
      <c r="C1161" s="34" t="e">
        <f>SEARCH("AM",A1161)</f>
        <v>#VALUE!</v>
      </c>
      <c r="D1161" s="34">
        <f>IFERROR(B1161,C1161)</f>
        <v>5</v>
      </c>
      <c r="E1161" s="34" t="str">
        <f>IFERROR(MID(A1161,D1161-5,1)," ")</f>
        <v xml:space="preserve"> </v>
      </c>
      <c r="F1161" s="34" t="str">
        <f>MID(A1161,IF(E1161="1",D1161-5,D1161-4),IF(E1161="1",7,6))</f>
        <v>1:15PM</v>
      </c>
      <c r="G1161" s="34" t="str">
        <f>TRIM(SUBSTITUTE(A1161,TEXT(M1161,"h:mmAM/PM"),""))</f>
        <v>R:I:I 9/Nov</v>
      </c>
      <c r="H1161" s="34" t="b">
        <f>OR(LEFT(G1161,1)="Y",LEFT(G1161,1)="B",LEFT(G1161,1)="R")</f>
        <v>1</v>
      </c>
      <c r="I1161" s="34" t="str">
        <f>IF(H1161,LEFT(G1161,FIND(" ",G1161)-1),MID(G1161,FIND(" ",G1161)+1,9))</f>
        <v>R:I:I</v>
      </c>
      <c r="J1161" s="34" t="str">
        <f>TRIM(SUBSTITUTE(G1161,I1161,""))</f>
        <v>9/Nov</v>
      </c>
      <c r="K1161" s="34">
        <f>LEFT(J1161,2-ISERROR(1*MID(J1161,2,1)))*1</f>
        <v>9</v>
      </c>
      <c r="L1161" s="34" t="str">
        <f>IF(LEN(I1161)=3,I1161,LEFT(I1161,1)&amp;MID(I1161,3,1)&amp;RIGHT(I1161,1))</f>
        <v>RII</v>
      </c>
      <c r="M1161" s="42">
        <f>TIMEVALUE(SUBSTITUTE(SUBSTITUTE(F1161,"P"," P"),"A"," A"))</f>
        <v>0.55208333333333337</v>
      </c>
      <c r="N1161" s="34">
        <f t="shared" ref="N1161:N1224" si="65">1+(L1161=L1160)*(K1161=K1160)*N1160</f>
        <v>14</v>
      </c>
      <c r="O1161" s="34" t="str">
        <f t="shared" ref="O1161:O1224" si="66">L1161&amp;N1161</f>
        <v>RII14</v>
      </c>
      <c r="P1161" s="44">
        <f>INDEX(Workings!$R$14:$R$853,MATCH(O1161,Workings!$U$14:$U$853,0))</f>
        <v>0.54097222222222219</v>
      </c>
      <c r="Q1161" s="34">
        <f t="shared" ref="Q1161:Q1224" si="67">ROUND((M1161-P1161)*60*24,5)</f>
        <v>16</v>
      </c>
      <c r="S1161"/>
    </row>
    <row r="1162" spans="1:19" ht="15" x14ac:dyDescent="0.25">
      <c r="A1162" s="34" t="s">
        <v>753</v>
      </c>
      <c r="B1162" s="34">
        <f>SEARCH("PM",A1162)</f>
        <v>17</v>
      </c>
      <c r="C1162" s="34" t="e">
        <f>SEARCH("AM",A1162)</f>
        <v>#VALUE!</v>
      </c>
      <c r="D1162" s="34">
        <f>IFERROR(B1162,C1162)</f>
        <v>17</v>
      </c>
      <c r="E1162" s="34" t="str">
        <f>IFERROR(MID(A1162,D1162-5,1)," ")</f>
        <v xml:space="preserve"> </v>
      </c>
      <c r="F1162" s="34" t="str">
        <f>MID(A1162,IF(E1162="1",D1162-5,D1162-4),IF(E1162="1",7,6))</f>
        <v>1:32PM</v>
      </c>
      <c r="G1162" s="34" t="str">
        <f>TRIM(SUBSTITUTE(A1162,TEXT(M1162,"h:mmAM/PM"),""))</f>
        <v>R/I/I 9/Nov</v>
      </c>
      <c r="H1162" s="34" t="b">
        <f>OR(LEFT(G1162,1)="Y",LEFT(G1162,1)="B",LEFT(G1162,1)="R")</f>
        <v>1</v>
      </c>
      <c r="I1162" s="34" t="str">
        <f>IF(H1162,LEFT(G1162,FIND(" ",G1162)-1),MID(G1162,FIND(" ",G1162)+1,9))</f>
        <v>R/I/I</v>
      </c>
      <c r="J1162" s="34" t="str">
        <f>TRIM(SUBSTITUTE(G1162,I1162,""))</f>
        <v>9/Nov</v>
      </c>
      <c r="K1162" s="34">
        <f>LEFT(J1162,2-ISERROR(1*MID(J1162,2,1)))*1</f>
        <v>9</v>
      </c>
      <c r="L1162" s="34" t="str">
        <f>IF(LEN(I1162)=3,I1162,LEFT(I1162,1)&amp;MID(I1162,3,1)&amp;RIGHT(I1162,1))</f>
        <v>RII</v>
      </c>
      <c r="M1162" s="42">
        <f>TIMEVALUE(SUBSTITUTE(SUBSTITUTE(F1162,"P"," P"),"A"," A"))</f>
        <v>0.56388888888888888</v>
      </c>
      <c r="N1162" s="34">
        <f t="shared" si="65"/>
        <v>15</v>
      </c>
      <c r="O1162" s="34" t="str">
        <f t="shared" si="66"/>
        <v>RII15</v>
      </c>
      <c r="P1162" s="44">
        <f>INDEX(Workings!$R$14:$R$853,MATCH(O1162,Workings!$U$14:$U$853,0))</f>
        <v>0.56180555555555556</v>
      </c>
      <c r="Q1162" s="34">
        <f t="shared" si="67"/>
        <v>3</v>
      </c>
      <c r="S1162"/>
    </row>
    <row r="1163" spans="1:19" ht="15" x14ac:dyDescent="0.25">
      <c r="A1163" s="34" t="s">
        <v>2008</v>
      </c>
      <c r="B1163" s="34">
        <f>SEARCH("PM",A1163)</f>
        <v>5</v>
      </c>
      <c r="C1163" s="34" t="e">
        <f>SEARCH("AM",A1163)</f>
        <v>#VALUE!</v>
      </c>
      <c r="D1163" s="34">
        <f>IFERROR(B1163,C1163)</f>
        <v>5</v>
      </c>
      <c r="E1163" s="34" t="str">
        <f>IFERROR(MID(A1163,D1163-5,1)," ")</f>
        <v xml:space="preserve"> </v>
      </c>
      <c r="F1163" s="34" t="str">
        <f>MID(A1163,IF(E1163="1",D1163-5,D1163-4),IF(E1163="1",7,6))</f>
        <v>2:07PM</v>
      </c>
      <c r="G1163" s="34" t="str">
        <f>TRIM(SUBSTITUTE(A1163,TEXT(M1163,"h:mmAM/PM"),""))</f>
        <v>9-Nov R-I-I</v>
      </c>
      <c r="H1163" s="34" t="b">
        <f>OR(LEFT(G1163,1)="Y",LEFT(G1163,1)="B",LEFT(G1163,1)="R")</f>
        <v>0</v>
      </c>
      <c r="I1163" s="34" t="str">
        <f>IF(H1163,LEFT(G1163,FIND(" ",G1163)-1),MID(G1163,FIND(" ",G1163)+1,9))</f>
        <v>R-I-I</v>
      </c>
      <c r="J1163" s="34" t="str">
        <f>TRIM(SUBSTITUTE(G1163,I1163,""))</f>
        <v>9-Nov</v>
      </c>
      <c r="K1163" s="34">
        <f>LEFT(J1163,2-ISERROR(1*MID(J1163,2,1)))*1</f>
        <v>9</v>
      </c>
      <c r="L1163" s="34" t="str">
        <f>IF(LEN(I1163)=3,I1163,LEFT(I1163,1)&amp;MID(I1163,3,1)&amp;RIGHT(I1163,1))</f>
        <v>RII</v>
      </c>
      <c r="M1163" s="42">
        <f>TIMEVALUE(SUBSTITUTE(SUBSTITUTE(F1163,"P"," P"),"A"," A"))</f>
        <v>0.58819444444444446</v>
      </c>
      <c r="N1163" s="34">
        <f t="shared" si="65"/>
        <v>16</v>
      </c>
      <c r="O1163" s="34" t="str">
        <f t="shared" si="66"/>
        <v>RII16</v>
      </c>
      <c r="P1163" s="44">
        <f>INDEX(Workings!$R$14:$R$853,MATCH(O1163,Workings!$U$14:$U$853,0))</f>
        <v>0.58263888888888893</v>
      </c>
      <c r="Q1163" s="34">
        <f t="shared" si="67"/>
        <v>8</v>
      </c>
      <c r="S1163"/>
    </row>
    <row r="1164" spans="1:19" ht="15" x14ac:dyDescent="0.25">
      <c r="A1164" s="34" t="s">
        <v>1267</v>
      </c>
      <c r="B1164" s="34">
        <f>SEARCH("PM",A1164)</f>
        <v>5</v>
      </c>
      <c r="C1164" s="34" t="e">
        <f>SEARCH("AM",A1164)</f>
        <v>#VALUE!</v>
      </c>
      <c r="D1164" s="34">
        <f>IFERROR(B1164,C1164)</f>
        <v>5</v>
      </c>
      <c r="E1164" s="34" t="str">
        <f>IFERROR(MID(A1164,D1164-5,1)," ")</f>
        <v xml:space="preserve"> </v>
      </c>
      <c r="F1164" s="34" t="str">
        <f>MID(A1164,IF(E1164="1",D1164-5,D1164-4),IF(E1164="1",7,6))</f>
        <v>2:39PM</v>
      </c>
      <c r="G1164" s="34" t="str">
        <f>TRIM(SUBSTITUTE(A1164,TEXT(M1164,"h:mmAM/PM"),""))</f>
        <v>RII 9/Nov</v>
      </c>
      <c r="H1164" s="34" t="b">
        <f>OR(LEFT(G1164,1)="Y",LEFT(G1164,1)="B",LEFT(G1164,1)="R")</f>
        <v>1</v>
      </c>
      <c r="I1164" s="34" t="str">
        <f>IF(H1164,LEFT(G1164,FIND(" ",G1164)-1),MID(G1164,FIND(" ",G1164)+1,9))</f>
        <v>RII</v>
      </c>
      <c r="J1164" s="34" t="str">
        <f>TRIM(SUBSTITUTE(G1164,I1164,""))</f>
        <v>9/Nov</v>
      </c>
      <c r="K1164" s="34">
        <f>LEFT(J1164,2-ISERROR(1*MID(J1164,2,1)))*1</f>
        <v>9</v>
      </c>
      <c r="L1164" s="34" t="str">
        <f>IF(LEN(I1164)=3,I1164,LEFT(I1164,1)&amp;MID(I1164,3,1)&amp;RIGHT(I1164,1))</f>
        <v>RII</v>
      </c>
      <c r="M1164" s="42">
        <f>TIMEVALUE(SUBSTITUTE(SUBSTITUTE(F1164,"P"," P"),"A"," A"))</f>
        <v>0.61041666666666672</v>
      </c>
      <c r="N1164" s="34">
        <f t="shared" si="65"/>
        <v>17</v>
      </c>
      <c r="O1164" s="34" t="str">
        <f t="shared" si="66"/>
        <v>RII17</v>
      </c>
      <c r="P1164" s="44">
        <f>INDEX(Workings!$R$14:$R$853,MATCH(O1164,Workings!$U$14:$U$853,0))</f>
        <v>0.6034722222222223</v>
      </c>
      <c r="Q1164" s="34">
        <f t="shared" si="67"/>
        <v>10</v>
      </c>
      <c r="S1164"/>
    </row>
    <row r="1165" spans="1:19" ht="15" x14ac:dyDescent="0.25">
      <c r="A1165" s="34" t="s">
        <v>2240</v>
      </c>
      <c r="B1165" s="34">
        <f>SEARCH("PM",A1165)</f>
        <v>11</v>
      </c>
      <c r="C1165" s="34" t="e">
        <f>SEARCH("AM",A1165)</f>
        <v>#VALUE!</v>
      </c>
      <c r="D1165" s="34">
        <f>IFERROR(B1165,C1165)</f>
        <v>11</v>
      </c>
      <c r="E1165" s="34" t="str">
        <f>IFERROR(MID(A1165,D1165-5,1)," ")</f>
        <v xml:space="preserve"> </v>
      </c>
      <c r="F1165" s="34" t="str">
        <f>MID(A1165,IF(E1165="1",D1165-5,D1165-4),IF(E1165="1",7,6))</f>
        <v>3:06PM</v>
      </c>
      <c r="G1165" s="34" t="str">
        <f>TRIM(SUBSTITUTE(A1165,TEXT(M1165,"h:mmAM/PM"),""))</f>
        <v>R/I/I 9-Nov</v>
      </c>
      <c r="H1165" s="34" t="b">
        <f>OR(LEFT(G1165,1)="Y",LEFT(G1165,1)="B",LEFT(G1165,1)="R")</f>
        <v>1</v>
      </c>
      <c r="I1165" s="34" t="str">
        <f>IF(H1165,LEFT(G1165,FIND(" ",G1165)-1),MID(G1165,FIND(" ",G1165)+1,9))</f>
        <v>R/I/I</v>
      </c>
      <c r="J1165" s="34" t="str">
        <f>TRIM(SUBSTITUTE(G1165,I1165,""))</f>
        <v>9-Nov</v>
      </c>
      <c r="K1165" s="34">
        <f>LEFT(J1165,2-ISERROR(1*MID(J1165,2,1)))*1</f>
        <v>9</v>
      </c>
      <c r="L1165" s="34" t="str">
        <f>IF(LEN(I1165)=3,I1165,LEFT(I1165,1)&amp;MID(I1165,3,1)&amp;RIGHT(I1165,1))</f>
        <v>RII</v>
      </c>
      <c r="M1165" s="42">
        <f>TIMEVALUE(SUBSTITUTE(SUBSTITUTE(F1165,"P"," P"),"A"," A"))</f>
        <v>0.62916666666666665</v>
      </c>
      <c r="N1165" s="34">
        <f t="shared" si="65"/>
        <v>18</v>
      </c>
      <c r="O1165" s="34" t="str">
        <f t="shared" si="66"/>
        <v>RII18</v>
      </c>
      <c r="P1165" s="44">
        <f>INDEX(Workings!$R$14:$R$853,MATCH(O1165,Workings!$U$14:$U$853,0))</f>
        <v>0.62430555555555567</v>
      </c>
      <c r="Q1165" s="34">
        <f t="shared" si="67"/>
        <v>7</v>
      </c>
      <c r="S1165"/>
    </row>
    <row r="1166" spans="1:19" ht="15" x14ac:dyDescent="0.25">
      <c r="A1166" s="34" t="s">
        <v>3727</v>
      </c>
      <c r="B1166" s="34">
        <f>SEARCH("PM",A1166)</f>
        <v>5</v>
      </c>
      <c r="C1166" s="34" t="e">
        <f>SEARCH("AM",A1166)</f>
        <v>#VALUE!</v>
      </c>
      <c r="D1166" s="34">
        <f>IFERROR(B1166,C1166)</f>
        <v>5</v>
      </c>
      <c r="E1166" s="34" t="str">
        <f>IFERROR(MID(A1166,D1166-5,1)," ")</f>
        <v xml:space="preserve"> </v>
      </c>
      <c r="F1166" s="34" t="str">
        <f>MID(A1166,IF(E1166="1",D1166-5,D1166-4),IF(E1166="1",7,6))</f>
        <v>3:42PM</v>
      </c>
      <c r="G1166" s="34" t="str">
        <f>TRIM(SUBSTITUTE(A1166,TEXT(M1166,"h:mmAM/PM"),""))</f>
        <v>RII 9-Nov</v>
      </c>
      <c r="H1166" s="34" t="b">
        <f>OR(LEFT(G1166,1)="Y",LEFT(G1166,1)="B",LEFT(G1166,1)="R")</f>
        <v>1</v>
      </c>
      <c r="I1166" s="34" t="str">
        <f>IF(H1166,LEFT(G1166,FIND(" ",G1166)-1),MID(G1166,FIND(" ",G1166)+1,9))</f>
        <v>RII</v>
      </c>
      <c r="J1166" s="34" t="str">
        <f>TRIM(SUBSTITUTE(G1166,I1166,""))</f>
        <v>9-Nov</v>
      </c>
      <c r="K1166" s="34">
        <f>LEFT(J1166,2-ISERROR(1*MID(J1166,2,1)))*1</f>
        <v>9</v>
      </c>
      <c r="L1166" s="34" t="str">
        <f>IF(LEN(I1166)=3,I1166,LEFT(I1166,1)&amp;MID(I1166,3,1)&amp;RIGHT(I1166,1))</f>
        <v>RII</v>
      </c>
      <c r="M1166" s="42">
        <f>TIMEVALUE(SUBSTITUTE(SUBSTITUTE(F1166,"P"," P"),"A"," A"))</f>
        <v>0.65416666666666667</v>
      </c>
      <c r="N1166" s="34">
        <f t="shared" si="65"/>
        <v>19</v>
      </c>
      <c r="O1166" s="34" t="str">
        <f t="shared" si="66"/>
        <v>RII19</v>
      </c>
      <c r="P1166" s="44">
        <f>INDEX(Workings!$R$14:$R$853,MATCH(O1166,Workings!$U$14:$U$853,0))</f>
        <v>0.64513888888888904</v>
      </c>
      <c r="Q1166" s="34">
        <f t="shared" si="67"/>
        <v>13</v>
      </c>
      <c r="S1166"/>
    </row>
    <row r="1167" spans="1:19" ht="15" x14ac:dyDescent="0.25">
      <c r="A1167" s="34" t="s">
        <v>3776</v>
      </c>
      <c r="B1167" s="34">
        <f>SEARCH("PM",A1167)</f>
        <v>11</v>
      </c>
      <c r="C1167" s="34" t="e">
        <f>SEARCH("AM",A1167)</f>
        <v>#VALUE!</v>
      </c>
      <c r="D1167" s="34">
        <f>IFERROR(B1167,C1167)</f>
        <v>11</v>
      </c>
      <c r="E1167" s="34" t="str">
        <f>IFERROR(MID(A1167,D1167-5,1)," ")</f>
        <v xml:space="preserve"> </v>
      </c>
      <c r="F1167" s="34" t="str">
        <f>MID(A1167,IF(E1167="1",D1167-5,D1167-4),IF(E1167="1",7,6))</f>
        <v>4:11PM</v>
      </c>
      <c r="G1167" s="34" t="str">
        <f>TRIM(SUBSTITUTE(A1167,TEXT(M1167,"h:mmAM/PM"),""))</f>
        <v>R-I-I 9/Nov</v>
      </c>
      <c r="H1167" s="34" t="b">
        <f>OR(LEFT(G1167,1)="Y",LEFT(G1167,1)="B",LEFT(G1167,1)="R")</f>
        <v>1</v>
      </c>
      <c r="I1167" s="34" t="str">
        <f>IF(H1167,LEFT(G1167,FIND(" ",G1167)-1),MID(G1167,FIND(" ",G1167)+1,9))</f>
        <v>R-I-I</v>
      </c>
      <c r="J1167" s="34" t="str">
        <f>TRIM(SUBSTITUTE(G1167,I1167,""))</f>
        <v>9/Nov</v>
      </c>
      <c r="K1167" s="34">
        <f>LEFT(J1167,2-ISERROR(1*MID(J1167,2,1)))*1</f>
        <v>9</v>
      </c>
      <c r="L1167" s="34" t="str">
        <f>IF(LEN(I1167)=3,I1167,LEFT(I1167,1)&amp;MID(I1167,3,1)&amp;RIGHT(I1167,1))</f>
        <v>RII</v>
      </c>
      <c r="M1167" s="42">
        <f>TIMEVALUE(SUBSTITUTE(SUBSTITUTE(F1167,"P"," P"),"A"," A"))</f>
        <v>0.6743055555555556</v>
      </c>
      <c r="N1167" s="34">
        <f t="shared" si="65"/>
        <v>20</v>
      </c>
      <c r="O1167" s="34" t="str">
        <f t="shared" si="66"/>
        <v>RII20</v>
      </c>
      <c r="P1167" s="44">
        <f>INDEX(Workings!$R$14:$R$853,MATCH(O1167,Workings!$U$14:$U$853,0))</f>
        <v>0.66597222222222241</v>
      </c>
      <c r="Q1167" s="34">
        <f t="shared" si="67"/>
        <v>12</v>
      </c>
      <c r="S1167"/>
    </row>
    <row r="1168" spans="1:19" ht="15" x14ac:dyDescent="0.25">
      <c r="A1168" s="34" t="s">
        <v>2173</v>
      </c>
      <c r="B1168" s="34">
        <f>SEARCH("PM",A1168)</f>
        <v>15</v>
      </c>
      <c r="C1168" s="34" t="e">
        <f>SEARCH("AM",A1168)</f>
        <v>#VALUE!</v>
      </c>
      <c r="D1168" s="34">
        <f>IFERROR(B1168,C1168)</f>
        <v>15</v>
      </c>
      <c r="E1168" s="34" t="str">
        <f>IFERROR(MID(A1168,D1168-5,1)," ")</f>
        <v xml:space="preserve"> </v>
      </c>
      <c r="F1168" s="34" t="str">
        <f>MID(A1168,IF(E1168="1",D1168-5,D1168-4),IF(E1168="1",7,6))</f>
        <v>4:36PM</v>
      </c>
      <c r="G1168" s="34" t="str">
        <f>TRIM(SUBSTITUTE(A1168,TEXT(M1168,"h:mmAM/PM"),""))</f>
        <v>RII 9/Nov</v>
      </c>
      <c r="H1168" s="34" t="b">
        <f>OR(LEFT(G1168,1)="Y",LEFT(G1168,1)="B",LEFT(G1168,1)="R")</f>
        <v>1</v>
      </c>
      <c r="I1168" s="34" t="str">
        <f>IF(H1168,LEFT(G1168,FIND(" ",G1168)-1),MID(G1168,FIND(" ",G1168)+1,9))</f>
        <v>RII</v>
      </c>
      <c r="J1168" s="34" t="str">
        <f>TRIM(SUBSTITUTE(G1168,I1168,""))</f>
        <v>9/Nov</v>
      </c>
      <c r="K1168" s="34">
        <f>LEFT(J1168,2-ISERROR(1*MID(J1168,2,1)))*1</f>
        <v>9</v>
      </c>
      <c r="L1168" s="34" t="str">
        <f>IF(LEN(I1168)=3,I1168,LEFT(I1168,1)&amp;MID(I1168,3,1)&amp;RIGHT(I1168,1))</f>
        <v>RII</v>
      </c>
      <c r="M1168" s="42">
        <f>TIMEVALUE(SUBSTITUTE(SUBSTITUTE(F1168,"P"," P"),"A"," A"))</f>
        <v>0.69166666666666676</v>
      </c>
      <c r="N1168" s="34">
        <f t="shared" si="65"/>
        <v>21</v>
      </c>
      <c r="O1168" s="34" t="str">
        <f t="shared" si="66"/>
        <v>RII21</v>
      </c>
      <c r="P1168" s="44">
        <f>INDEX(Workings!$R$14:$R$853,MATCH(O1168,Workings!$U$14:$U$853,0))</f>
        <v>0.68680555555555578</v>
      </c>
      <c r="Q1168" s="34">
        <f t="shared" si="67"/>
        <v>7</v>
      </c>
      <c r="S1168"/>
    </row>
    <row r="1169" spans="1:19" ht="15" x14ac:dyDescent="0.25">
      <c r="A1169" s="34" t="s">
        <v>4141</v>
      </c>
      <c r="B1169" s="34">
        <f>SEARCH("PM",A1169)</f>
        <v>5</v>
      </c>
      <c r="C1169" s="34" t="e">
        <f>SEARCH("AM",A1169)</f>
        <v>#VALUE!</v>
      </c>
      <c r="D1169" s="34">
        <f>IFERROR(B1169,C1169)</f>
        <v>5</v>
      </c>
      <c r="E1169" s="34" t="str">
        <f>IFERROR(MID(A1169,D1169-5,1)," ")</f>
        <v xml:space="preserve"> </v>
      </c>
      <c r="F1169" s="34" t="str">
        <f>MID(A1169,IF(E1169="1",D1169-5,D1169-4),IF(E1169="1",7,6))</f>
        <v>5:04PM</v>
      </c>
      <c r="G1169" s="34" t="str">
        <f>TRIM(SUBSTITUTE(A1169,TEXT(M1169,"h:mmAM/PM"),""))</f>
        <v>R-I-I 9-Nov</v>
      </c>
      <c r="H1169" s="34" t="b">
        <f>OR(LEFT(G1169,1)="Y",LEFT(G1169,1)="B",LEFT(G1169,1)="R")</f>
        <v>1</v>
      </c>
      <c r="I1169" s="34" t="str">
        <f>IF(H1169,LEFT(G1169,FIND(" ",G1169)-1),MID(G1169,FIND(" ",G1169)+1,9))</f>
        <v>R-I-I</v>
      </c>
      <c r="J1169" s="34" t="str">
        <f>TRIM(SUBSTITUTE(G1169,I1169,""))</f>
        <v>9-Nov</v>
      </c>
      <c r="K1169" s="34">
        <f>LEFT(J1169,2-ISERROR(1*MID(J1169,2,1)))*1</f>
        <v>9</v>
      </c>
      <c r="L1169" s="34" t="str">
        <f>IF(LEN(I1169)=3,I1169,LEFT(I1169,1)&amp;MID(I1169,3,1)&amp;RIGHT(I1169,1))</f>
        <v>RII</v>
      </c>
      <c r="M1169" s="42">
        <f>TIMEVALUE(SUBSTITUTE(SUBSTITUTE(F1169,"P"," P"),"A"," A"))</f>
        <v>0.71111111111111114</v>
      </c>
      <c r="N1169" s="34">
        <f t="shared" si="65"/>
        <v>22</v>
      </c>
      <c r="O1169" s="34" t="str">
        <f t="shared" si="66"/>
        <v>RII22</v>
      </c>
      <c r="P1169" s="44">
        <f>INDEX(Workings!$R$14:$R$853,MATCH(O1169,Workings!$U$14:$U$853,0))</f>
        <v>0.70763888888888915</v>
      </c>
      <c r="Q1169" s="34">
        <f t="shared" si="67"/>
        <v>5</v>
      </c>
      <c r="S1169"/>
    </row>
    <row r="1170" spans="1:19" ht="15" x14ac:dyDescent="0.25">
      <c r="A1170" s="34" t="s">
        <v>2614</v>
      </c>
      <c r="B1170" s="34">
        <f>SEARCH("PM",A1170)</f>
        <v>17</v>
      </c>
      <c r="C1170" s="34" t="e">
        <f>SEARCH("AM",A1170)</f>
        <v>#VALUE!</v>
      </c>
      <c r="D1170" s="34">
        <f>IFERROR(B1170,C1170)</f>
        <v>17</v>
      </c>
      <c r="E1170" s="34" t="str">
        <f>IFERROR(MID(A1170,D1170-5,1)," ")</f>
        <v xml:space="preserve"> </v>
      </c>
      <c r="F1170" s="34" t="str">
        <f>MID(A1170,IF(E1170="1",D1170-5,D1170-4),IF(E1170="1",7,6))</f>
        <v>5:41PM</v>
      </c>
      <c r="G1170" s="34" t="str">
        <f>TRIM(SUBSTITUTE(A1170,TEXT(M1170,"h:mmAM/PM"),""))</f>
        <v>R/I/I 9-Nov</v>
      </c>
      <c r="H1170" s="34" t="b">
        <f>OR(LEFT(G1170,1)="Y",LEFT(G1170,1)="B",LEFT(G1170,1)="R")</f>
        <v>1</v>
      </c>
      <c r="I1170" s="34" t="str">
        <f>IF(H1170,LEFT(G1170,FIND(" ",G1170)-1),MID(G1170,FIND(" ",G1170)+1,9))</f>
        <v>R/I/I</v>
      </c>
      <c r="J1170" s="34" t="str">
        <f>TRIM(SUBSTITUTE(G1170,I1170,""))</f>
        <v>9-Nov</v>
      </c>
      <c r="K1170" s="34">
        <f>LEFT(J1170,2-ISERROR(1*MID(J1170,2,1)))*1</f>
        <v>9</v>
      </c>
      <c r="L1170" s="34" t="str">
        <f>IF(LEN(I1170)=3,I1170,LEFT(I1170,1)&amp;MID(I1170,3,1)&amp;RIGHT(I1170,1))</f>
        <v>RII</v>
      </c>
      <c r="M1170" s="42">
        <f>TIMEVALUE(SUBSTITUTE(SUBSTITUTE(F1170,"P"," P"),"A"," A"))</f>
        <v>0.7368055555555556</v>
      </c>
      <c r="N1170" s="34">
        <f t="shared" si="65"/>
        <v>23</v>
      </c>
      <c r="O1170" s="34" t="str">
        <f t="shared" si="66"/>
        <v>RII23</v>
      </c>
      <c r="P1170" s="44">
        <f>INDEX(Workings!$R$14:$R$853,MATCH(O1170,Workings!$U$14:$U$853,0))</f>
        <v>0.72847222222222252</v>
      </c>
      <c r="Q1170" s="34">
        <f t="shared" si="67"/>
        <v>12</v>
      </c>
      <c r="S1170"/>
    </row>
    <row r="1171" spans="1:19" ht="15" x14ac:dyDescent="0.25">
      <c r="A1171" s="34" t="s">
        <v>2027</v>
      </c>
      <c r="B1171" s="34">
        <f>SEARCH("PM",A1171)</f>
        <v>9</v>
      </c>
      <c r="C1171" s="34" t="e">
        <f>SEARCH("AM",A1171)</f>
        <v>#VALUE!</v>
      </c>
      <c r="D1171" s="34">
        <f>IFERROR(B1171,C1171)</f>
        <v>9</v>
      </c>
      <c r="E1171" s="34" t="str">
        <f>IFERROR(MID(A1171,D1171-5,1)," ")</f>
        <v xml:space="preserve"> </v>
      </c>
      <c r="F1171" s="34" t="str">
        <f>MID(A1171,IF(E1171="1",D1171-5,D1171-4),IF(E1171="1",7,6))</f>
        <v>6:21PM</v>
      </c>
      <c r="G1171" s="34" t="str">
        <f>TRIM(SUBSTITUTE(A1171,TEXT(M1171,"h:mmAM/PM"),""))</f>
        <v>RII 9/Nov</v>
      </c>
      <c r="H1171" s="34" t="b">
        <f>OR(LEFT(G1171,1)="Y",LEFT(G1171,1)="B",LEFT(G1171,1)="R")</f>
        <v>1</v>
      </c>
      <c r="I1171" s="34" t="str">
        <f>IF(H1171,LEFT(G1171,FIND(" ",G1171)-1),MID(G1171,FIND(" ",G1171)+1,9))</f>
        <v>RII</v>
      </c>
      <c r="J1171" s="34" t="str">
        <f>TRIM(SUBSTITUTE(G1171,I1171,""))</f>
        <v>9/Nov</v>
      </c>
      <c r="K1171" s="34">
        <f>LEFT(J1171,2-ISERROR(1*MID(J1171,2,1)))*1</f>
        <v>9</v>
      </c>
      <c r="L1171" s="34" t="str">
        <f>IF(LEN(I1171)=3,I1171,LEFT(I1171,1)&amp;MID(I1171,3,1)&amp;RIGHT(I1171,1))</f>
        <v>RII</v>
      </c>
      <c r="M1171" s="42">
        <f>TIMEVALUE(SUBSTITUTE(SUBSTITUTE(F1171,"P"," P"),"A"," A"))</f>
        <v>0.76458333333333339</v>
      </c>
      <c r="N1171" s="34">
        <f t="shared" si="65"/>
        <v>24</v>
      </c>
      <c r="O1171" s="34" t="str">
        <f t="shared" si="66"/>
        <v>RII24</v>
      </c>
      <c r="P1171" s="44">
        <f>INDEX(Workings!$R$14:$R$853,MATCH(O1171,Workings!$U$14:$U$853,0))</f>
        <v>0.75625000000000031</v>
      </c>
      <c r="Q1171" s="34">
        <f t="shared" si="67"/>
        <v>12</v>
      </c>
      <c r="S1171"/>
    </row>
    <row r="1172" spans="1:19" ht="15" x14ac:dyDescent="0.25">
      <c r="A1172" s="34" t="s">
        <v>2759</v>
      </c>
      <c r="B1172" s="34">
        <f>SEARCH("PM",A1172)</f>
        <v>17</v>
      </c>
      <c r="C1172" s="34" t="e">
        <f>SEARCH("AM",A1172)</f>
        <v>#VALUE!</v>
      </c>
      <c r="D1172" s="34">
        <f>IFERROR(B1172,C1172)</f>
        <v>17</v>
      </c>
      <c r="E1172" s="34" t="str">
        <f>IFERROR(MID(A1172,D1172-5,1)," ")</f>
        <v xml:space="preserve"> </v>
      </c>
      <c r="F1172" s="34" t="str">
        <f>MID(A1172,IF(E1172="1",D1172-5,D1172-4),IF(E1172="1",7,6))</f>
        <v>6:55PM</v>
      </c>
      <c r="G1172" s="34" t="str">
        <f>TRIM(SUBSTITUTE(A1172,TEXT(M1172,"h:mmAM/PM"),""))</f>
        <v>9/Nov R/I/I</v>
      </c>
      <c r="H1172" s="34" t="b">
        <f>OR(LEFT(G1172,1)="Y",LEFT(G1172,1)="B",LEFT(G1172,1)="R")</f>
        <v>0</v>
      </c>
      <c r="I1172" s="34" t="str">
        <f>IF(H1172,LEFT(G1172,FIND(" ",G1172)-1),MID(G1172,FIND(" ",G1172)+1,9))</f>
        <v>R/I/I</v>
      </c>
      <c r="J1172" s="34" t="str">
        <f>TRIM(SUBSTITUTE(G1172,I1172,""))</f>
        <v>9/Nov</v>
      </c>
      <c r="K1172" s="34">
        <f>LEFT(J1172,2-ISERROR(1*MID(J1172,2,1)))*1</f>
        <v>9</v>
      </c>
      <c r="L1172" s="34" t="str">
        <f>IF(LEN(I1172)=3,I1172,LEFT(I1172,1)&amp;MID(I1172,3,1)&amp;RIGHT(I1172,1))</f>
        <v>RII</v>
      </c>
      <c r="M1172" s="42">
        <f>TIMEVALUE(SUBSTITUTE(SUBSTITUTE(F1172,"P"," P"),"A"," A"))</f>
        <v>0.78819444444444453</v>
      </c>
      <c r="N1172" s="34">
        <f t="shared" si="65"/>
        <v>25</v>
      </c>
      <c r="O1172" s="34" t="str">
        <f t="shared" si="66"/>
        <v>RII25</v>
      </c>
      <c r="P1172" s="44">
        <f>INDEX(Workings!$R$14:$R$853,MATCH(O1172,Workings!$U$14:$U$853,0))</f>
        <v>0.7840277777777781</v>
      </c>
      <c r="Q1172" s="34">
        <f t="shared" si="67"/>
        <v>6</v>
      </c>
      <c r="S1172"/>
    </row>
    <row r="1173" spans="1:19" ht="15" x14ac:dyDescent="0.25">
      <c r="A1173" s="34" t="s">
        <v>3446</v>
      </c>
      <c r="B1173" s="34">
        <f>SEARCH("PM",A1173)</f>
        <v>17</v>
      </c>
      <c r="C1173" s="34" t="e">
        <f>SEARCH("AM",A1173)</f>
        <v>#VALUE!</v>
      </c>
      <c r="D1173" s="34">
        <f>IFERROR(B1173,C1173)</f>
        <v>17</v>
      </c>
      <c r="E1173" s="34" t="str">
        <f>IFERROR(MID(A1173,D1173-5,1)," ")</f>
        <v xml:space="preserve"> </v>
      </c>
      <c r="F1173" s="34" t="str">
        <f>MID(A1173,IF(E1173="1",D1173-5,D1173-4),IF(E1173="1",7,6))</f>
        <v>7:40PM</v>
      </c>
      <c r="G1173" s="34" t="str">
        <f>TRIM(SUBSTITUTE(A1173,TEXT(M1173,"h:mmAM/PM"),""))</f>
        <v>R-I-I 9/Nov</v>
      </c>
      <c r="H1173" s="34" t="b">
        <f>OR(LEFT(G1173,1)="Y",LEFT(G1173,1)="B",LEFT(G1173,1)="R")</f>
        <v>1</v>
      </c>
      <c r="I1173" s="34" t="str">
        <f>IF(H1173,LEFT(G1173,FIND(" ",G1173)-1),MID(G1173,FIND(" ",G1173)+1,9))</f>
        <v>R-I-I</v>
      </c>
      <c r="J1173" s="34" t="str">
        <f>TRIM(SUBSTITUTE(G1173,I1173,""))</f>
        <v>9/Nov</v>
      </c>
      <c r="K1173" s="34">
        <f>LEFT(J1173,2-ISERROR(1*MID(J1173,2,1)))*1</f>
        <v>9</v>
      </c>
      <c r="L1173" s="34" t="str">
        <f>IF(LEN(I1173)=3,I1173,LEFT(I1173,1)&amp;MID(I1173,3,1)&amp;RIGHT(I1173,1))</f>
        <v>RII</v>
      </c>
      <c r="M1173" s="42">
        <f>TIMEVALUE(SUBSTITUTE(SUBSTITUTE(F1173,"P"," P"),"A"," A"))</f>
        <v>0.81944444444444453</v>
      </c>
      <c r="N1173" s="34">
        <f t="shared" si="65"/>
        <v>26</v>
      </c>
      <c r="O1173" s="34" t="str">
        <f t="shared" si="66"/>
        <v>RII26</v>
      </c>
      <c r="P1173" s="44">
        <f>INDEX(Workings!$R$14:$R$853,MATCH(O1173,Workings!$U$14:$U$853,0))</f>
        <v>0.81180555555555589</v>
      </c>
      <c r="Q1173" s="34">
        <f t="shared" si="67"/>
        <v>11</v>
      </c>
      <c r="S1173"/>
    </row>
    <row r="1174" spans="1:19" ht="15" x14ac:dyDescent="0.25">
      <c r="A1174" s="34" t="s">
        <v>689</v>
      </c>
      <c r="B1174" s="34">
        <f>SEARCH("PM",A1174)</f>
        <v>11</v>
      </c>
      <c r="C1174" s="34" t="e">
        <f>SEARCH("AM",A1174)</f>
        <v>#VALUE!</v>
      </c>
      <c r="D1174" s="34">
        <f>IFERROR(B1174,C1174)</f>
        <v>11</v>
      </c>
      <c r="E1174" s="34" t="str">
        <f>IFERROR(MID(A1174,D1174-5,1)," ")</f>
        <v xml:space="preserve"> </v>
      </c>
      <c r="F1174" s="34" t="str">
        <f>MID(A1174,IF(E1174="1",D1174-5,D1174-4),IF(E1174="1",7,6))</f>
        <v>8:40PM</v>
      </c>
      <c r="G1174" s="34" t="str">
        <f>TRIM(SUBSTITUTE(A1174,TEXT(M1174,"h:mmAM/PM"),""))</f>
        <v>R:I:I 9/Nov</v>
      </c>
      <c r="H1174" s="34" t="b">
        <f>OR(LEFT(G1174,1)="Y",LEFT(G1174,1)="B",LEFT(G1174,1)="R")</f>
        <v>1</v>
      </c>
      <c r="I1174" s="34" t="str">
        <f>IF(H1174,LEFT(G1174,FIND(" ",G1174)-1),MID(G1174,FIND(" ",G1174)+1,9))</f>
        <v>R:I:I</v>
      </c>
      <c r="J1174" s="34" t="str">
        <f>TRIM(SUBSTITUTE(G1174,I1174,""))</f>
        <v>9/Nov</v>
      </c>
      <c r="K1174" s="34">
        <f>LEFT(J1174,2-ISERROR(1*MID(J1174,2,1)))*1</f>
        <v>9</v>
      </c>
      <c r="L1174" s="34" t="str">
        <f>IF(LEN(I1174)=3,I1174,LEFT(I1174,1)&amp;MID(I1174,3,1)&amp;RIGHT(I1174,1))</f>
        <v>RII</v>
      </c>
      <c r="M1174" s="42">
        <f>TIMEVALUE(SUBSTITUTE(SUBSTITUTE(F1174,"P"," P"),"A"," A"))</f>
        <v>0.86111111111111116</v>
      </c>
      <c r="N1174" s="34">
        <f t="shared" si="65"/>
        <v>27</v>
      </c>
      <c r="O1174" s="34" t="str">
        <f t="shared" si="66"/>
        <v>RII27</v>
      </c>
      <c r="P1174" s="44">
        <f>INDEX(Workings!$R$14:$R$853,MATCH(O1174,Workings!$U$14:$U$853,0))</f>
        <v>0.85347222222222252</v>
      </c>
      <c r="Q1174" s="34">
        <f t="shared" si="67"/>
        <v>11</v>
      </c>
      <c r="S1174"/>
    </row>
    <row r="1175" spans="1:19" ht="15" x14ac:dyDescent="0.25">
      <c r="A1175" s="34" t="s">
        <v>185</v>
      </c>
      <c r="B1175" s="34">
        <f>SEARCH("PM",A1175)</f>
        <v>5</v>
      </c>
      <c r="C1175" s="34" t="e">
        <f>SEARCH("AM",A1175)</f>
        <v>#VALUE!</v>
      </c>
      <c r="D1175" s="34">
        <f>IFERROR(B1175,C1175)</f>
        <v>5</v>
      </c>
      <c r="E1175" s="34" t="str">
        <f>IFERROR(MID(A1175,D1175-5,1)," ")</f>
        <v xml:space="preserve"> </v>
      </c>
      <c r="F1175" s="34" t="str">
        <f>MID(A1175,IF(E1175="1",D1175-5,D1175-4),IF(E1175="1",7,6))</f>
        <v>9:34PM</v>
      </c>
      <c r="G1175" s="34" t="str">
        <f>TRIM(SUBSTITUTE(A1175,TEXT(M1175,"h:mmAM/PM"),""))</f>
        <v>9-Nov R:I:I</v>
      </c>
      <c r="H1175" s="34" t="b">
        <f>OR(LEFT(G1175,1)="Y",LEFT(G1175,1)="B",LEFT(G1175,1)="R")</f>
        <v>0</v>
      </c>
      <c r="I1175" s="34" t="str">
        <f>IF(H1175,LEFT(G1175,FIND(" ",G1175)-1),MID(G1175,FIND(" ",G1175)+1,9))</f>
        <v>R:I:I</v>
      </c>
      <c r="J1175" s="34" t="str">
        <f>TRIM(SUBSTITUTE(G1175,I1175,""))</f>
        <v>9-Nov</v>
      </c>
      <c r="K1175" s="34">
        <f>LEFT(J1175,2-ISERROR(1*MID(J1175,2,1)))*1</f>
        <v>9</v>
      </c>
      <c r="L1175" s="34" t="str">
        <f>IF(LEN(I1175)=3,I1175,LEFT(I1175,1)&amp;MID(I1175,3,1)&amp;RIGHT(I1175,1))</f>
        <v>RII</v>
      </c>
      <c r="M1175" s="42">
        <f>TIMEVALUE(SUBSTITUTE(SUBSTITUTE(F1175,"P"," P"),"A"," A"))</f>
        <v>0.89861111111111114</v>
      </c>
      <c r="N1175" s="34">
        <f t="shared" si="65"/>
        <v>28</v>
      </c>
      <c r="O1175" s="34" t="str">
        <f t="shared" si="66"/>
        <v>RII28</v>
      </c>
      <c r="P1175" s="44">
        <f>INDEX(Workings!$R$14:$R$853,MATCH(O1175,Workings!$U$14:$U$853,0))</f>
        <v>0.89513888888888915</v>
      </c>
      <c r="Q1175" s="34">
        <f t="shared" si="67"/>
        <v>5</v>
      </c>
      <c r="S1175"/>
    </row>
    <row r="1176" spans="1:19" ht="15" x14ac:dyDescent="0.25">
      <c r="A1176" s="34" t="s">
        <v>3894</v>
      </c>
      <c r="B1176" s="34">
        <f>SEARCH("PM",A1176)</f>
        <v>12</v>
      </c>
      <c r="C1176" s="34" t="e">
        <f>SEARCH("AM",A1176)</f>
        <v>#VALUE!</v>
      </c>
      <c r="D1176" s="34">
        <f>IFERROR(B1176,C1176)</f>
        <v>12</v>
      </c>
      <c r="E1176" s="34" t="str">
        <f>IFERROR(MID(A1176,D1176-5,1)," ")</f>
        <v>1</v>
      </c>
      <c r="F1176" s="34" t="str">
        <f>MID(A1176,IF(E1176="1",D1176-5,D1176-4),IF(E1176="1",7,6))</f>
        <v>10:35PM</v>
      </c>
      <c r="G1176" s="34" t="str">
        <f>TRIM(SUBSTITUTE(A1176,TEXT(M1176,"h:mmAM/PM"),""))</f>
        <v>9-Nov R-I-I</v>
      </c>
      <c r="H1176" s="34" t="b">
        <f>OR(LEFT(G1176,1)="Y",LEFT(G1176,1)="B",LEFT(G1176,1)="R")</f>
        <v>0</v>
      </c>
      <c r="I1176" s="34" t="str">
        <f>IF(H1176,LEFT(G1176,FIND(" ",G1176)-1),MID(G1176,FIND(" ",G1176)+1,9))</f>
        <v>R-I-I</v>
      </c>
      <c r="J1176" s="34" t="str">
        <f>TRIM(SUBSTITUTE(G1176,I1176,""))</f>
        <v>9-Nov</v>
      </c>
      <c r="K1176" s="34">
        <f>LEFT(J1176,2-ISERROR(1*MID(J1176,2,1)))*1</f>
        <v>9</v>
      </c>
      <c r="L1176" s="34" t="str">
        <f>IF(LEN(I1176)=3,I1176,LEFT(I1176,1)&amp;MID(I1176,3,1)&amp;RIGHT(I1176,1))</f>
        <v>RII</v>
      </c>
      <c r="M1176" s="42">
        <f>TIMEVALUE(SUBSTITUTE(SUBSTITUTE(F1176,"P"," P"),"A"," A"))</f>
        <v>0.94097222222222221</v>
      </c>
      <c r="N1176" s="34">
        <f t="shared" si="65"/>
        <v>29</v>
      </c>
      <c r="O1176" s="34" t="str">
        <f t="shared" si="66"/>
        <v>RII29</v>
      </c>
      <c r="P1176" s="44">
        <f>INDEX(Workings!$R$14:$R$853,MATCH(O1176,Workings!$U$14:$U$853,0))</f>
        <v>0.93680555555555578</v>
      </c>
      <c r="Q1176" s="34">
        <f t="shared" si="67"/>
        <v>6</v>
      </c>
      <c r="S1176"/>
    </row>
    <row r="1177" spans="1:19" ht="15" x14ac:dyDescent="0.25">
      <c r="A1177" s="34" t="s">
        <v>2300</v>
      </c>
      <c r="B1177" s="34">
        <f>SEARCH("PM",A1177)</f>
        <v>12</v>
      </c>
      <c r="C1177" s="34" t="e">
        <f>SEARCH("AM",A1177)</f>
        <v>#VALUE!</v>
      </c>
      <c r="D1177" s="34">
        <f>IFERROR(B1177,C1177)</f>
        <v>12</v>
      </c>
      <c r="E1177" s="34" t="str">
        <f>IFERROR(MID(A1177,D1177-5,1)," ")</f>
        <v>1</v>
      </c>
      <c r="F1177" s="34" t="str">
        <f>MID(A1177,IF(E1177="1",D1177-5,D1177-4),IF(E1177="1",7,6))</f>
        <v>11:31PM</v>
      </c>
      <c r="G1177" s="34" t="str">
        <f>TRIM(SUBSTITUTE(A1177,TEXT(M1177,"h:mmAM/PM"),""))</f>
        <v>R:I:I 9/Nov</v>
      </c>
      <c r="H1177" s="34" t="b">
        <f>OR(LEFT(G1177,1)="Y",LEFT(G1177,1)="B",LEFT(G1177,1)="R")</f>
        <v>1</v>
      </c>
      <c r="I1177" s="34" t="str">
        <f>IF(H1177,LEFT(G1177,FIND(" ",G1177)-1),MID(G1177,FIND(" ",G1177)+1,9))</f>
        <v>R:I:I</v>
      </c>
      <c r="J1177" s="34" t="str">
        <f>TRIM(SUBSTITUTE(G1177,I1177,""))</f>
        <v>9/Nov</v>
      </c>
      <c r="K1177" s="34">
        <f>LEFT(J1177,2-ISERROR(1*MID(J1177,2,1)))*1</f>
        <v>9</v>
      </c>
      <c r="L1177" s="34" t="str">
        <f>IF(LEN(I1177)=3,I1177,LEFT(I1177,1)&amp;MID(I1177,3,1)&amp;RIGHT(I1177,1))</f>
        <v>RII</v>
      </c>
      <c r="M1177" s="42">
        <f>TIMEVALUE(SUBSTITUTE(SUBSTITUTE(F1177,"P"," P"),"A"," A"))</f>
        <v>0.97986111111111107</v>
      </c>
      <c r="N1177" s="34">
        <f t="shared" si="65"/>
        <v>30</v>
      </c>
      <c r="O1177" s="34" t="str">
        <f t="shared" si="66"/>
        <v>RII30</v>
      </c>
      <c r="P1177" s="44">
        <f>INDEX(Workings!$R$14:$R$853,MATCH(O1177,Workings!$U$14:$U$853,0))</f>
        <v>0.97847222222222241</v>
      </c>
      <c r="Q1177" s="34">
        <f t="shared" si="67"/>
        <v>2</v>
      </c>
      <c r="S1177"/>
    </row>
    <row r="1178" spans="1:19" ht="15" x14ac:dyDescent="0.25">
      <c r="A1178" s="34" t="s">
        <v>3971</v>
      </c>
      <c r="B1178" s="34" t="e">
        <f>SEARCH("PM",A1178)</f>
        <v>#VALUE!</v>
      </c>
      <c r="C1178" s="34">
        <f>SEARCH("AM",A1178)</f>
        <v>5</v>
      </c>
      <c r="D1178" s="34">
        <f>IFERROR(B1178,C1178)</f>
        <v>5</v>
      </c>
      <c r="E1178" s="34" t="str">
        <f>IFERROR(MID(A1178,D1178-5,1)," ")</f>
        <v xml:space="preserve"> </v>
      </c>
      <c r="F1178" s="34" t="str">
        <f>MID(A1178,IF(E1178="1",D1178-5,D1178-4),IF(E1178="1",7,6))</f>
        <v>7:42AM</v>
      </c>
      <c r="G1178" s="34" t="str">
        <f>TRIM(SUBSTITUTE(A1178,TEXT(M1178,"h:mmAM/PM"),""))</f>
        <v>10-Nov R-I-I</v>
      </c>
      <c r="H1178" s="34" t="b">
        <f>OR(LEFT(G1178,1)="Y",LEFT(G1178,1)="B",LEFT(G1178,1)="R")</f>
        <v>0</v>
      </c>
      <c r="I1178" s="34" t="str">
        <f>IF(H1178,LEFT(G1178,FIND(" ",G1178)-1),MID(G1178,FIND(" ",G1178)+1,9))</f>
        <v>R-I-I</v>
      </c>
      <c r="J1178" s="34" t="str">
        <f>TRIM(SUBSTITUTE(G1178,I1178,""))</f>
        <v>10-Nov</v>
      </c>
      <c r="K1178" s="34">
        <f>LEFT(J1178,2-ISERROR(1*MID(J1178,2,1)))*1</f>
        <v>10</v>
      </c>
      <c r="L1178" s="34" t="str">
        <f>IF(LEN(I1178)=3,I1178,LEFT(I1178,1)&amp;MID(I1178,3,1)&amp;RIGHT(I1178,1))</f>
        <v>RII</v>
      </c>
      <c r="M1178" s="42">
        <f>TIMEVALUE(SUBSTITUTE(SUBSTITUTE(F1178,"P"," P"),"A"," A"))</f>
        <v>0.32083333333333336</v>
      </c>
      <c r="N1178" s="34">
        <f t="shared" si="65"/>
        <v>1</v>
      </c>
      <c r="O1178" s="34" t="str">
        <f t="shared" si="66"/>
        <v>RII1</v>
      </c>
      <c r="P1178" s="44">
        <f>INDEX(Workings!$R$14:$R$853,MATCH(O1178,Workings!$U$14:$U$853,0))</f>
        <v>0.3118055555555555</v>
      </c>
      <c r="Q1178" s="34">
        <f t="shared" si="67"/>
        <v>13</v>
      </c>
      <c r="S1178"/>
    </row>
    <row r="1179" spans="1:19" ht="15" x14ac:dyDescent="0.25">
      <c r="A1179" s="34" t="s">
        <v>3712</v>
      </c>
      <c r="B1179" s="34" t="e">
        <f>SEARCH("PM",A1179)</f>
        <v>#VALUE!</v>
      </c>
      <c r="C1179" s="34">
        <f>SEARCH("AM",A1179)</f>
        <v>18</v>
      </c>
      <c r="D1179" s="34">
        <f>IFERROR(B1179,C1179)</f>
        <v>18</v>
      </c>
      <c r="E1179" s="34" t="str">
        <f>IFERROR(MID(A1179,D1179-5,1)," ")</f>
        <v xml:space="preserve"> </v>
      </c>
      <c r="F1179" s="34" t="str">
        <f>MID(A1179,IF(E1179="1",D1179-5,D1179-4),IF(E1179="1",7,6))</f>
        <v>7:56AM</v>
      </c>
      <c r="G1179" s="34" t="str">
        <f>TRIM(SUBSTITUTE(A1179,TEXT(M1179,"h:mmAM/PM"),""))</f>
        <v>R-I-I 10-Nov</v>
      </c>
      <c r="H1179" s="34" t="b">
        <f>OR(LEFT(G1179,1)="Y",LEFT(G1179,1)="B",LEFT(G1179,1)="R")</f>
        <v>1</v>
      </c>
      <c r="I1179" s="34" t="str">
        <f>IF(H1179,LEFT(G1179,FIND(" ",G1179)-1),MID(G1179,FIND(" ",G1179)+1,9))</f>
        <v>R-I-I</v>
      </c>
      <c r="J1179" s="34" t="str">
        <f>TRIM(SUBSTITUTE(G1179,I1179,""))</f>
        <v>10-Nov</v>
      </c>
      <c r="K1179" s="34">
        <f>LEFT(J1179,2-ISERROR(1*MID(J1179,2,1)))*1</f>
        <v>10</v>
      </c>
      <c r="L1179" s="34" t="str">
        <f>IF(LEN(I1179)=3,I1179,LEFT(I1179,1)&amp;MID(I1179,3,1)&amp;RIGHT(I1179,1))</f>
        <v>RII</v>
      </c>
      <c r="M1179" s="42">
        <f>TIMEVALUE(SUBSTITUTE(SUBSTITUTE(F1179,"P"," P"),"A"," A"))</f>
        <v>0.33055555555555555</v>
      </c>
      <c r="N1179" s="34">
        <f t="shared" si="65"/>
        <v>2</v>
      </c>
      <c r="O1179" s="34" t="str">
        <f t="shared" si="66"/>
        <v>RII2</v>
      </c>
      <c r="P1179" s="44">
        <f>INDEX(Workings!$R$14:$R$853,MATCH(O1179,Workings!$U$14:$U$853,0))</f>
        <v>0.3256944444444444</v>
      </c>
      <c r="Q1179" s="34">
        <f t="shared" si="67"/>
        <v>7</v>
      </c>
      <c r="S1179"/>
    </row>
    <row r="1180" spans="1:19" ht="15" x14ac:dyDescent="0.25">
      <c r="A1180" s="34" t="s">
        <v>2377</v>
      </c>
      <c r="B1180" s="34" t="e">
        <f>SEARCH("PM",A1180)</f>
        <v>#VALUE!</v>
      </c>
      <c r="C1180" s="34">
        <f>SEARCH("AM",A1180)</f>
        <v>18</v>
      </c>
      <c r="D1180" s="34">
        <f>IFERROR(B1180,C1180)</f>
        <v>18</v>
      </c>
      <c r="E1180" s="34" t="str">
        <f>IFERROR(MID(A1180,D1180-5,1)," ")</f>
        <v xml:space="preserve"> </v>
      </c>
      <c r="F1180" s="34" t="str">
        <f>MID(A1180,IF(E1180="1",D1180-5,D1180-4),IF(E1180="1",7,6))</f>
        <v>8:13AM</v>
      </c>
      <c r="G1180" s="34" t="str">
        <f>TRIM(SUBSTITUTE(A1180,TEXT(M1180,"h:mmAM/PM"),""))</f>
        <v>10/Nov R/I/I</v>
      </c>
      <c r="H1180" s="34" t="b">
        <f>OR(LEFT(G1180,1)="Y",LEFT(G1180,1)="B",LEFT(G1180,1)="R")</f>
        <v>0</v>
      </c>
      <c r="I1180" s="34" t="str">
        <f>IF(H1180,LEFT(G1180,FIND(" ",G1180)-1),MID(G1180,FIND(" ",G1180)+1,9))</f>
        <v>R/I/I</v>
      </c>
      <c r="J1180" s="34" t="str">
        <f>TRIM(SUBSTITUTE(G1180,I1180,""))</f>
        <v>10/Nov</v>
      </c>
      <c r="K1180" s="34">
        <f>LEFT(J1180,2-ISERROR(1*MID(J1180,2,1)))*1</f>
        <v>10</v>
      </c>
      <c r="L1180" s="34" t="str">
        <f>IF(LEN(I1180)=3,I1180,LEFT(I1180,1)&amp;MID(I1180,3,1)&amp;RIGHT(I1180,1))</f>
        <v>RII</v>
      </c>
      <c r="M1180" s="42">
        <f>TIMEVALUE(SUBSTITUTE(SUBSTITUTE(F1180,"P"," P"),"A"," A"))</f>
        <v>0.34236111111111112</v>
      </c>
      <c r="N1180" s="34">
        <f t="shared" si="65"/>
        <v>3</v>
      </c>
      <c r="O1180" s="34" t="str">
        <f t="shared" si="66"/>
        <v>RII3</v>
      </c>
      <c r="P1180" s="44">
        <f>INDEX(Workings!$R$14:$R$853,MATCH(O1180,Workings!$U$14:$U$853,0))</f>
        <v>0.33958333333333329</v>
      </c>
      <c r="Q1180" s="34">
        <f t="shared" si="67"/>
        <v>4</v>
      </c>
      <c r="S1180"/>
    </row>
    <row r="1181" spans="1:19" ht="15" x14ac:dyDescent="0.25">
      <c r="A1181" s="34" t="s">
        <v>3477</v>
      </c>
      <c r="B1181" s="34" t="e">
        <f>SEARCH("PM",A1181)</f>
        <v>#VALUE!</v>
      </c>
      <c r="C1181" s="34">
        <f>SEARCH("AM",A1181)</f>
        <v>18</v>
      </c>
      <c r="D1181" s="34">
        <f>IFERROR(B1181,C1181)</f>
        <v>18</v>
      </c>
      <c r="E1181" s="34" t="str">
        <f>IFERROR(MID(A1181,D1181-5,1)," ")</f>
        <v xml:space="preserve"> </v>
      </c>
      <c r="F1181" s="34" t="str">
        <f>MID(A1181,IF(E1181="1",D1181-5,D1181-4),IF(E1181="1",7,6))</f>
        <v>8:35AM</v>
      </c>
      <c r="G1181" s="34" t="str">
        <f>TRIM(SUBSTITUTE(A1181,TEXT(M1181,"h:mmAM/PM"),""))</f>
        <v>10-Nov R-I-I</v>
      </c>
      <c r="H1181" s="34" t="b">
        <f>OR(LEFT(G1181,1)="Y",LEFT(G1181,1)="B",LEFT(G1181,1)="R")</f>
        <v>0</v>
      </c>
      <c r="I1181" s="34" t="str">
        <f>IF(H1181,LEFT(G1181,FIND(" ",G1181)-1),MID(G1181,FIND(" ",G1181)+1,9))</f>
        <v>R-I-I</v>
      </c>
      <c r="J1181" s="34" t="str">
        <f>TRIM(SUBSTITUTE(G1181,I1181,""))</f>
        <v>10-Nov</v>
      </c>
      <c r="K1181" s="34">
        <f>LEFT(J1181,2-ISERROR(1*MID(J1181,2,1)))*1</f>
        <v>10</v>
      </c>
      <c r="L1181" s="34" t="str">
        <f>IF(LEN(I1181)=3,I1181,LEFT(I1181,1)&amp;MID(I1181,3,1)&amp;RIGHT(I1181,1))</f>
        <v>RII</v>
      </c>
      <c r="M1181" s="42">
        <f>TIMEVALUE(SUBSTITUTE(SUBSTITUTE(F1181,"P"," P"),"A"," A"))</f>
        <v>0.3576388888888889</v>
      </c>
      <c r="N1181" s="34">
        <f t="shared" si="65"/>
        <v>4</v>
      </c>
      <c r="O1181" s="34" t="str">
        <f t="shared" si="66"/>
        <v>RII4</v>
      </c>
      <c r="P1181" s="44">
        <f>INDEX(Workings!$R$14:$R$853,MATCH(O1181,Workings!$U$14:$U$853,0))</f>
        <v>0.35347222222222219</v>
      </c>
      <c r="Q1181" s="34">
        <f t="shared" si="67"/>
        <v>6</v>
      </c>
      <c r="S1181"/>
    </row>
    <row r="1182" spans="1:19" ht="15" x14ac:dyDescent="0.25">
      <c r="A1182" s="34" t="s">
        <v>664</v>
      </c>
      <c r="B1182" s="34" t="e">
        <f>SEARCH("PM",A1182)</f>
        <v>#VALUE!</v>
      </c>
      <c r="C1182" s="34">
        <f>SEARCH("AM",A1182)</f>
        <v>5</v>
      </c>
      <c r="D1182" s="34">
        <f>IFERROR(B1182,C1182)</f>
        <v>5</v>
      </c>
      <c r="E1182" s="34" t="str">
        <f>IFERROR(MID(A1182,D1182-5,1)," ")</f>
        <v xml:space="preserve"> </v>
      </c>
      <c r="F1182" s="34" t="str">
        <f>MID(A1182,IF(E1182="1",D1182-5,D1182-4),IF(E1182="1",7,6))</f>
        <v>8:54AM</v>
      </c>
      <c r="G1182" s="34" t="str">
        <f>TRIM(SUBSTITUTE(A1182,TEXT(M1182,"h:mmAM/PM"),""))</f>
        <v>10-Nov R:I:I</v>
      </c>
      <c r="H1182" s="34" t="b">
        <f>OR(LEFT(G1182,1)="Y",LEFT(G1182,1)="B",LEFT(G1182,1)="R")</f>
        <v>0</v>
      </c>
      <c r="I1182" s="34" t="str">
        <f>IF(H1182,LEFT(G1182,FIND(" ",G1182)-1),MID(G1182,FIND(" ",G1182)+1,9))</f>
        <v>R:I:I</v>
      </c>
      <c r="J1182" s="34" t="str">
        <f>TRIM(SUBSTITUTE(G1182,I1182,""))</f>
        <v>10-Nov</v>
      </c>
      <c r="K1182" s="34">
        <f>LEFT(J1182,2-ISERROR(1*MID(J1182,2,1)))*1</f>
        <v>10</v>
      </c>
      <c r="L1182" s="34" t="str">
        <f>IF(LEN(I1182)=3,I1182,LEFT(I1182,1)&amp;MID(I1182,3,1)&amp;RIGHT(I1182,1))</f>
        <v>RII</v>
      </c>
      <c r="M1182" s="42">
        <f>TIMEVALUE(SUBSTITUTE(SUBSTITUTE(F1182,"P"," P"),"A"," A"))</f>
        <v>0.37083333333333335</v>
      </c>
      <c r="N1182" s="34">
        <f t="shared" si="65"/>
        <v>5</v>
      </c>
      <c r="O1182" s="34" t="str">
        <f t="shared" si="66"/>
        <v>RII5</v>
      </c>
      <c r="P1182" s="44">
        <f>INDEX(Workings!$R$14:$R$853,MATCH(O1182,Workings!$U$14:$U$853,0))</f>
        <v>0.36736111111111108</v>
      </c>
      <c r="Q1182" s="34">
        <f t="shared" si="67"/>
        <v>5</v>
      </c>
      <c r="S1182"/>
    </row>
    <row r="1183" spans="1:19" ht="15" x14ac:dyDescent="0.25">
      <c r="A1183" s="34" t="s">
        <v>1356</v>
      </c>
      <c r="B1183" s="34" t="e">
        <f>SEARCH("PM",A1183)</f>
        <v>#VALUE!</v>
      </c>
      <c r="C1183" s="34">
        <f>SEARCH("AM",A1183)</f>
        <v>12</v>
      </c>
      <c r="D1183" s="34">
        <f>IFERROR(B1183,C1183)</f>
        <v>12</v>
      </c>
      <c r="E1183" s="34" t="str">
        <f>IFERROR(MID(A1183,D1183-5,1)," ")</f>
        <v xml:space="preserve"> </v>
      </c>
      <c r="F1183" s="34" t="str">
        <f>MID(A1183,IF(E1183="1",D1183-5,D1183-4),IF(E1183="1",7,6))</f>
        <v>9:26AM</v>
      </c>
      <c r="G1183" s="34" t="str">
        <f>TRIM(SUBSTITUTE(A1183,TEXT(M1183,"h:mmAM/PM"),""))</f>
        <v>10/Nov R:I:I</v>
      </c>
      <c r="H1183" s="34" t="b">
        <f>OR(LEFT(G1183,1)="Y",LEFT(G1183,1)="B",LEFT(G1183,1)="R")</f>
        <v>0</v>
      </c>
      <c r="I1183" s="34" t="str">
        <f>IF(H1183,LEFT(G1183,FIND(" ",G1183)-1),MID(G1183,FIND(" ",G1183)+1,9))</f>
        <v>R:I:I</v>
      </c>
      <c r="J1183" s="34" t="str">
        <f>TRIM(SUBSTITUTE(G1183,I1183,""))</f>
        <v>10/Nov</v>
      </c>
      <c r="K1183" s="34">
        <f>LEFT(J1183,2-ISERROR(1*MID(J1183,2,1)))*1</f>
        <v>10</v>
      </c>
      <c r="L1183" s="34" t="str">
        <f>IF(LEN(I1183)=3,I1183,LEFT(I1183,1)&amp;MID(I1183,3,1)&amp;RIGHT(I1183,1))</f>
        <v>RII</v>
      </c>
      <c r="M1183" s="42">
        <f>TIMEVALUE(SUBSTITUTE(SUBSTITUTE(F1183,"P"," P"),"A"," A"))</f>
        <v>0.39305555555555555</v>
      </c>
      <c r="N1183" s="34">
        <f t="shared" si="65"/>
        <v>6</v>
      </c>
      <c r="O1183" s="34" t="str">
        <f t="shared" si="66"/>
        <v>RII6</v>
      </c>
      <c r="P1183" s="44">
        <f>INDEX(Workings!$R$14:$R$853,MATCH(O1183,Workings!$U$14:$U$853,0))</f>
        <v>0.38124999999999998</v>
      </c>
      <c r="Q1183" s="34">
        <f t="shared" si="67"/>
        <v>17</v>
      </c>
      <c r="S1183"/>
    </row>
    <row r="1184" spans="1:19" ht="15" x14ac:dyDescent="0.25">
      <c r="A1184" s="34" t="s">
        <v>4075</v>
      </c>
      <c r="B1184" s="34" t="e">
        <f>SEARCH("PM",A1184)</f>
        <v>#VALUE!</v>
      </c>
      <c r="C1184" s="34">
        <f>SEARCH("AM",A1184)</f>
        <v>12</v>
      </c>
      <c r="D1184" s="34">
        <f>IFERROR(B1184,C1184)</f>
        <v>12</v>
      </c>
      <c r="E1184" s="34" t="str">
        <f>IFERROR(MID(A1184,D1184-5,1)," ")</f>
        <v xml:space="preserve"> </v>
      </c>
      <c r="F1184" s="34" t="str">
        <f>MID(A1184,IF(E1184="1",D1184-5,D1184-4),IF(E1184="1",7,6))</f>
        <v>9:36AM</v>
      </c>
      <c r="G1184" s="34" t="str">
        <f>TRIM(SUBSTITUTE(A1184,TEXT(M1184,"h:mmAM/PM"),""))</f>
        <v>10-Nov R/I/I</v>
      </c>
      <c r="H1184" s="34" t="b">
        <f>OR(LEFT(G1184,1)="Y",LEFT(G1184,1)="B",LEFT(G1184,1)="R")</f>
        <v>0</v>
      </c>
      <c r="I1184" s="34" t="str">
        <f>IF(H1184,LEFT(G1184,FIND(" ",G1184)-1),MID(G1184,FIND(" ",G1184)+1,9))</f>
        <v>R/I/I</v>
      </c>
      <c r="J1184" s="34" t="str">
        <f>TRIM(SUBSTITUTE(G1184,I1184,""))</f>
        <v>10-Nov</v>
      </c>
      <c r="K1184" s="34">
        <f>LEFT(J1184,2-ISERROR(1*MID(J1184,2,1)))*1</f>
        <v>10</v>
      </c>
      <c r="L1184" s="34" t="str">
        <f>IF(LEN(I1184)=3,I1184,LEFT(I1184,1)&amp;MID(I1184,3,1)&amp;RIGHT(I1184,1))</f>
        <v>RII</v>
      </c>
      <c r="M1184" s="42">
        <f>TIMEVALUE(SUBSTITUTE(SUBSTITUTE(F1184,"P"," P"),"A"," A"))</f>
        <v>0.39999999999999997</v>
      </c>
      <c r="N1184" s="34">
        <f t="shared" si="65"/>
        <v>7</v>
      </c>
      <c r="O1184" s="34" t="str">
        <f t="shared" si="66"/>
        <v>RII7</v>
      </c>
      <c r="P1184" s="44">
        <f>INDEX(Workings!$R$14:$R$853,MATCH(O1184,Workings!$U$14:$U$853,0))</f>
        <v>0.39513888888888887</v>
      </c>
      <c r="Q1184" s="34">
        <f t="shared" si="67"/>
        <v>7</v>
      </c>
      <c r="S1184"/>
    </row>
    <row r="1185" spans="1:19" ht="15" x14ac:dyDescent="0.25">
      <c r="A1185" s="34" t="s">
        <v>4248</v>
      </c>
      <c r="B1185" s="34" t="e">
        <f>SEARCH("PM",A1185)</f>
        <v>#VALUE!</v>
      </c>
      <c r="C1185" s="34">
        <f>SEARCH("AM",A1185)</f>
        <v>12</v>
      </c>
      <c r="D1185" s="34">
        <f>IFERROR(B1185,C1185)</f>
        <v>12</v>
      </c>
      <c r="E1185" s="34" t="str">
        <f>IFERROR(MID(A1185,D1185-5,1)," ")</f>
        <v>1</v>
      </c>
      <c r="F1185" s="34" t="str">
        <f>MID(A1185,IF(E1185="1",D1185-5,D1185-4),IF(E1185="1",7,6))</f>
        <v>10:09AM</v>
      </c>
      <c r="G1185" s="34" t="str">
        <f>TRIM(SUBSTITUTE(A1185,TEXT(M1185,"h:mmAM/PM"),""))</f>
        <v>R:I:I 10/Nov</v>
      </c>
      <c r="H1185" s="34" t="b">
        <f>OR(LEFT(G1185,1)="Y",LEFT(G1185,1)="B",LEFT(G1185,1)="R")</f>
        <v>1</v>
      </c>
      <c r="I1185" s="34" t="str">
        <f>IF(H1185,LEFT(G1185,FIND(" ",G1185)-1),MID(G1185,FIND(" ",G1185)+1,9))</f>
        <v>R:I:I</v>
      </c>
      <c r="J1185" s="34" t="str">
        <f>TRIM(SUBSTITUTE(G1185,I1185,""))</f>
        <v>10/Nov</v>
      </c>
      <c r="K1185" s="34">
        <f>LEFT(J1185,2-ISERROR(1*MID(J1185,2,1)))*1</f>
        <v>10</v>
      </c>
      <c r="L1185" s="34" t="str">
        <f>IF(LEN(I1185)=3,I1185,LEFT(I1185,1)&amp;MID(I1185,3,1)&amp;RIGHT(I1185,1))</f>
        <v>RII</v>
      </c>
      <c r="M1185" s="42">
        <f>TIMEVALUE(SUBSTITUTE(SUBSTITUTE(F1185,"P"," P"),"A"," A"))</f>
        <v>0.42291666666666666</v>
      </c>
      <c r="N1185" s="34">
        <f t="shared" si="65"/>
        <v>8</v>
      </c>
      <c r="O1185" s="34" t="str">
        <f t="shared" si="66"/>
        <v>RII8</v>
      </c>
      <c r="P1185" s="44">
        <f>INDEX(Workings!$R$14:$R$853,MATCH(O1185,Workings!$U$14:$U$853,0))</f>
        <v>0.41597222222222219</v>
      </c>
      <c r="Q1185" s="34">
        <f t="shared" si="67"/>
        <v>10</v>
      </c>
      <c r="S1185"/>
    </row>
    <row r="1186" spans="1:19" ht="15" x14ac:dyDescent="0.25">
      <c r="A1186" s="34" t="s">
        <v>3872</v>
      </c>
      <c r="B1186" s="34" t="e">
        <f>SEARCH("PM",A1186)</f>
        <v>#VALUE!</v>
      </c>
      <c r="C1186" s="34">
        <f>SEARCH("AM",A1186)</f>
        <v>6</v>
      </c>
      <c r="D1186" s="34">
        <f>IFERROR(B1186,C1186)</f>
        <v>6</v>
      </c>
      <c r="E1186" s="34" t="str">
        <f>IFERROR(MID(A1186,D1186-5,1)," ")</f>
        <v>1</v>
      </c>
      <c r="F1186" s="34" t="str">
        <f>MID(A1186,IF(E1186="1",D1186-5,D1186-4),IF(E1186="1",7,6))</f>
        <v>10:44AM</v>
      </c>
      <c r="G1186" s="34" t="str">
        <f>TRIM(SUBSTITUTE(A1186,TEXT(M1186,"h:mmAM/PM"),""))</f>
        <v>10/Nov RII</v>
      </c>
      <c r="H1186" s="34" t="b">
        <f>OR(LEFT(G1186,1)="Y",LEFT(G1186,1)="B",LEFT(G1186,1)="R")</f>
        <v>0</v>
      </c>
      <c r="I1186" s="34" t="str">
        <f>IF(H1186,LEFT(G1186,FIND(" ",G1186)-1),MID(G1186,FIND(" ",G1186)+1,9))</f>
        <v>RII</v>
      </c>
      <c r="J1186" s="34" t="str">
        <f>TRIM(SUBSTITUTE(G1186,I1186,""))</f>
        <v>10/Nov</v>
      </c>
      <c r="K1186" s="34">
        <f>LEFT(J1186,2-ISERROR(1*MID(J1186,2,1)))*1</f>
        <v>10</v>
      </c>
      <c r="L1186" s="34" t="str">
        <f>IF(LEN(I1186)=3,I1186,LEFT(I1186,1)&amp;MID(I1186,3,1)&amp;RIGHT(I1186,1))</f>
        <v>RII</v>
      </c>
      <c r="M1186" s="42">
        <f>TIMEVALUE(SUBSTITUTE(SUBSTITUTE(F1186,"P"," P"),"A"," A"))</f>
        <v>0.44722222222222219</v>
      </c>
      <c r="N1186" s="34">
        <f t="shared" si="65"/>
        <v>9</v>
      </c>
      <c r="O1186" s="34" t="str">
        <f t="shared" si="66"/>
        <v>RII9</v>
      </c>
      <c r="P1186" s="44">
        <f>INDEX(Workings!$R$14:$R$853,MATCH(O1186,Workings!$U$14:$U$853,0))</f>
        <v>0.4368055555555555</v>
      </c>
      <c r="Q1186" s="34">
        <f t="shared" si="67"/>
        <v>15</v>
      </c>
      <c r="S1186"/>
    </row>
    <row r="1187" spans="1:19" ht="15" x14ac:dyDescent="0.25">
      <c r="A1187" s="34" t="s">
        <v>1571</v>
      </c>
      <c r="B1187" s="34" t="e">
        <f>SEARCH("PM",A1187)</f>
        <v>#VALUE!</v>
      </c>
      <c r="C1187" s="34">
        <f>SEARCH("AM",A1187)</f>
        <v>13</v>
      </c>
      <c r="D1187" s="34">
        <f>IFERROR(B1187,C1187)</f>
        <v>13</v>
      </c>
      <c r="E1187" s="34" t="str">
        <f>IFERROR(MID(A1187,D1187-5,1)," ")</f>
        <v>1</v>
      </c>
      <c r="F1187" s="34" t="str">
        <f>MID(A1187,IF(E1187="1",D1187-5,D1187-4),IF(E1187="1",7,6))</f>
        <v>11:06AM</v>
      </c>
      <c r="G1187" s="34" t="str">
        <f>TRIM(SUBSTITUTE(A1187,TEXT(M1187,"h:mmAM/PM"),""))</f>
        <v>10-Nov R:I:I</v>
      </c>
      <c r="H1187" s="34" t="b">
        <f>OR(LEFT(G1187,1)="Y",LEFT(G1187,1)="B",LEFT(G1187,1)="R")</f>
        <v>0</v>
      </c>
      <c r="I1187" s="34" t="str">
        <f>IF(H1187,LEFT(G1187,FIND(" ",G1187)-1),MID(G1187,FIND(" ",G1187)+1,9))</f>
        <v>R:I:I</v>
      </c>
      <c r="J1187" s="34" t="str">
        <f>TRIM(SUBSTITUTE(G1187,I1187,""))</f>
        <v>10-Nov</v>
      </c>
      <c r="K1187" s="34">
        <f>LEFT(J1187,2-ISERROR(1*MID(J1187,2,1)))*1</f>
        <v>10</v>
      </c>
      <c r="L1187" s="34" t="str">
        <f>IF(LEN(I1187)=3,I1187,LEFT(I1187,1)&amp;MID(I1187,3,1)&amp;RIGHT(I1187,1))</f>
        <v>RII</v>
      </c>
      <c r="M1187" s="42">
        <f>TIMEVALUE(SUBSTITUTE(SUBSTITUTE(F1187,"P"," P"),"A"," A"))</f>
        <v>0.46249999999999997</v>
      </c>
      <c r="N1187" s="34">
        <f t="shared" si="65"/>
        <v>10</v>
      </c>
      <c r="O1187" s="34" t="str">
        <f t="shared" si="66"/>
        <v>RII10</v>
      </c>
      <c r="P1187" s="44">
        <f>INDEX(Workings!$R$14:$R$853,MATCH(O1187,Workings!$U$14:$U$853,0))</f>
        <v>0.45763888888888882</v>
      </c>
      <c r="Q1187" s="34">
        <f t="shared" si="67"/>
        <v>7</v>
      </c>
      <c r="S1187"/>
    </row>
    <row r="1188" spans="1:19" ht="15" x14ac:dyDescent="0.25">
      <c r="A1188" s="34" t="s">
        <v>902</v>
      </c>
      <c r="B1188" s="34" t="e">
        <f>SEARCH("PM",A1188)</f>
        <v>#VALUE!</v>
      </c>
      <c r="C1188" s="34">
        <f>SEARCH("AM",A1188)</f>
        <v>19</v>
      </c>
      <c r="D1188" s="34">
        <f>IFERROR(B1188,C1188)</f>
        <v>19</v>
      </c>
      <c r="E1188" s="34" t="str">
        <f>IFERROR(MID(A1188,D1188-5,1)," ")</f>
        <v>1</v>
      </c>
      <c r="F1188" s="34" t="str">
        <f>MID(A1188,IF(E1188="1",D1188-5,D1188-4),IF(E1188="1",7,6))</f>
        <v>11:33AM</v>
      </c>
      <c r="G1188" s="34" t="str">
        <f>TRIM(SUBSTITUTE(A1188,TEXT(M1188,"h:mmAM/PM"),""))</f>
        <v>10-Nov R:I:I</v>
      </c>
      <c r="H1188" s="34" t="b">
        <f>OR(LEFT(G1188,1)="Y",LEFT(G1188,1)="B",LEFT(G1188,1)="R")</f>
        <v>0</v>
      </c>
      <c r="I1188" s="34" t="str">
        <f>IF(H1188,LEFT(G1188,FIND(" ",G1188)-1),MID(G1188,FIND(" ",G1188)+1,9))</f>
        <v>R:I:I</v>
      </c>
      <c r="J1188" s="34" t="str">
        <f>TRIM(SUBSTITUTE(G1188,I1188,""))</f>
        <v>10-Nov</v>
      </c>
      <c r="K1188" s="34">
        <f>LEFT(J1188,2-ISERROR(1*MID(J1188,2,1)))*1</f>
        <v>10</v>
      </c>
      <c r="L1188" s="34" t="str">
        <f>IF(LEN(I1188)=3,I1188,LEFT(I1188,1)&amp;MID(I1188,3,1)&amp;RIGHT(I1188,1))</f>
        <v>RII</v>
      </c>
      <c r="M1188" s="42">
        <f>TIMEVALUE(SUBSTITUTE(SUBSTITUTE(F1188,"P"," P"),"A"," A"))</f>
        <v>0.48125000000000001</v>
      </c>
      <c r="N1188" s="34">
        <f t="shared" si="65"/>
        <v>11</v>
      </c>
      <c r="O1188" s="34" t="str">
        <f t="shared" si="66"/>
        <v>RII11</v>
      </c>
      <c r="P1188" s="44">
        <f>INDEX(Workings!$R$14:$R$853,MATCH(O1188,Workings!$U$14:$U$853,0))</f>
        <v>0.47847222222222213</v>
      </c>
      <c r="Q1188" s="34">
        <f t="shared" si="67"/>
        <v>4</v>
      </c>
      <c r="S1188"/>
    </row>
    <row r="1189" spans="1:19" ht="15" x14ac:dyDescent="0.25">
      <c r="A1189" s="34" t="s">
        <v>2102</v>
      </c>
      <c r="B1189" s="34">
        <f>SEARCH("PM",A1189)</f>
        <v>13</v>
      </c>
      <c r="C1189" s="34" t="e">
        <f>SEARCH("AM",A1189)</f>
        <v>#VALUE!</v>
      </c>
      <c r="D1189" s="34">
        <f>IFERROR(B1189,C1189)</f>
        <v>13</v>
      </c>
      <c r="E1189" s="34" t="str">
        <f>IFERROR(MID(A1189,D1189-5,1)," ")</f>
        <v>1</v>
      </c>
      <c r="F1189" s="34" t="str">
        <f>MID(A1189,IF(E1189="1",D1189-5,D1189-4),IF(E1189="1",7,6))</f>
        <v>12:01PM</v>
      </c>
      <c r="G1189" s="34" t="str">
        <f>TRIM(SUBSTITUTE(A1189,TEXT(M1189,"h:mmAM/PM"),""))</f>
        <v>10-Nov R/I/I</v>
      </c>
      <c r="H1189" s="34" t="b">
        <f>OR(LEFT(G1189,1)="Y",LEFT(G1189,1)="B",LEFT(G1189,1)="R")</f>
        <v>0</v>
      </c>
      <c r="I1189" s="34" t="str">
        <f>IF(H1189,LEFT(G1189,FIND(" ",G1189)-1),MID(G1189,FIND(" ",G1189)+1,9))</f>
        <v>R/I/I</v>
      </c>
      <c r="J1189" s="34" t="str">
        <f>TRIM(SUBSTITUTE(G1189,I1189,""))</f>
        <v>10-Nov</v>
      </c>
      <c r="K1189" s="34">
        <f>LEFT(J1189,2-ISERROR(1*MID(J1189,2,1)))*1</f>
        <v>10</v>
      </c>
      <c r="L1189" s="34" t="str">
        <f>IF(LEN(I1189)=3,I1189,LEFT(I1189,1)&amp;MID(I1189,3,1)&amp;RIGHT(I1189,1))</f>
        <v>RII</v>
      </c>
      <c r="M1189" s="42">
        <f>TIMEVALUE(SUBSTITUTE(SUBSTITUTE(F1189,"P"," P"),"A"," A"))</f>
        <v>0.50069444444444444</v>
      </c>
      <c r="N1189" s="34">
        <f t="shared" si="65"/>
        <v>12</v>
      </c>
      <c r="O1189" s="34" t="str">
        <f t="shared" si="66"/>
        <v>RII12</v>
      </c>
      <c r="P1189" s="44">
        <f>INDEX(Workings!$R$14:$R$853,MATCH(O1189,Workings!$U$14:$U$853,0))</f>
        <v>0.49930555555555545</v>
      </c>
      <c r="Q1189" s="34">
        <f t="shared" si="67"/>
        <v>2</v>
      </c>
      <c r="S1189"/>
    </row>
    <row r="1190" spans="1:19" ht="15" x14ac:dyDescent="0.25">
      <c r="A1190" s="34" t="s">
        <v>4207</v>
      </c>
      <c r="B1190" s="34">
        <f>SEARCH("PM",A1190)</f>
        <v>12</v>
      </c>
      <c r="C1190" s="34" t="e">
        <f>SEARCH("AM",A1190)</f>
        <v>#VALUE!</v>
      </c>
      <c r="D1190" s="34">
        <f>IFERROR(B1190,C1190)</f>
        <v>12</v>
      </c>
      <c r="E1190" s="34" t="str">
        <f>IFERROR(MID(A1190,D1190-5,1)," ")</f>
        <v>1</v>
      </c>
      <c r="F1190" s="34" t="str">
        <f>MID(A1190,IF(E1190="1",D1190-5,D1190-4),IF(E1190="1",7,6))</f>
        <v>12:38PM</v>
      </c>
      <c r="G1190" s="34" t="str">
        <f>TRIM(SUBSTITUTE(A1190,TEXT(M1190,"h:mmAM/PM"),""))</f>
        <v>R-I-I 10-Nov</v>
      </c>
      <c r="H1190" s="34" t="b">
        <f>OR(LEFT(G1190,1)="Y",LEFT(G1190,1)="B",LEFT(G1190,1)="R")</f>
        <v>1</v>
      </c>
      <c r="I1190" s="34" t="str">
        <f>IF(H1190,LEFT(G1190,FIND(" ",G1190)-1),MID(G1190,FIND(" ",G1190)+1,9))</f>
        <v>R-I-I</v>
      </c>
      <c r="J1190" s="34" t="str">
        <f>TRIM(SUBSTITUTE(G1190,I1190,""))</f>
        <v>10-Nov</v>
      </c>
      <c r="K1190" s="34">
        <f>LEFT(J1190,2-ISERROR(1*MID(J1190,2,1)))*1</f>
        <v>10</v>
      </c>
      <c r="L1190" s="34" t="str">
        <f>IF(LEN(I1190)=3,I1190,LEFT(I1190,1)&amp;MID(I1190,3,1)&amp;RIGHT(I1190,1))</f>
        <v>RII</v>
      </c>
      <c r="M1190" s="42">
        <f>TIMEVALUE(SUBSTITUTE(SUBSTITUTE(F1190,"P"," P"),"A"," A"))</f>
        <v>0.52638888888888891</v>
      </c>
      <c r="N1190" s="34">
        <f t="shared" si="65"/>
        <v>13</v>
      </c>
      <c r="O1190" s="34" t="str">
        <f t="shared" si="66"/>
        <v>RII13</v>
      </c>
      <c r="P1190" s="44">
        <f>INDEX(Workings!$R$14:$R$853,MATCH(O1190,Workings!$U$14:$U$853,0))</f>
        <v>0.52013888888888882</v>
      </c>
      <c r="Q1190" s="34">
        <f t="shared" si="67"/>
        <v>9</v>
      </c>
      <c r="S1190"/>
    </row>
    <row r="1191" spans="1:19" ht="15" x14ac:dyDescent="0.25">
      <c r="A1191" s="34" t="s">
        <v>2480</v>
      </c>
      <c r="B1191" s="34">
        <f>SEARCH("PM",A1191)</f>
        <v>11</v>
      </c>
      <c r="C1191" s="34" t="e">
        <f>SEARCH("AM",A1191)</f>
        <v>#VALUE!</v>
      </c>
      <c r="D1191" s="34">
        <f>IFERROR(B1191,C1191)</f>
        <v>11</v>
      </c>
      <c r="E1191" s="34" t="str">
        <f>IFERROR(MID(A1191,D1191-5,1)," ")</f>
        <v xml:space="preserve"> </v>
      </c>
      <c r="F1191" s="34" t="str">
        <f>MID(A1191,IF(E1191="1",D1191-5,D1191-4),IF(E1191="1",7,6))</f>
        <v>1:05PM</v>
      </c>
      <c r="G1191" s="34" t="str">
        <f>TRIM(SUBSTITUTE(A1191,TEXT(M1191,"h:mmAM/PM"),""))</f>
        <v>R:I:I 10-Nov</v>
      </c>
      <c r="H1191" s="34" t="b">
        <f>OR(LEFT(G1191,1)="Y",LEFT(G1191,1)="B",LEFT(G1191,1)="R")</f>
        <v>1</v>
      </c>
      <c r="I1191" s="34" t="str">
        <f>IF(H1191,LEFT(G1191,FIND(" ",G1191)-1),MID(G1191,FIND(" ",G1191)+1,9))</f>
        <v>R:I:I</v>
      </c>
      <c r="J1191" s="34" t="str">
        <f>TRIM(SUBSTITUTE(G1191,I1191,""))</f>
        <v>10-Nov</v>
      </c>
      <c r="K1191" s="34">
        <f>LEFT(J1191,2-ISERROR(1*MID(J1191,2,1)))*1</f>
        <v>10</v>
      </c>
      <c r="L1191" s="34" t="str">
        <f>IF(LEN(I1191)=3,I1191,LEFT(I1191,1)&amp;MID(I1191,3,1)&amp;RIGHT(I1191,1))</f>
        <v>RII</v>
      </c>
      <c r="M1191" s="42">
        <f>TIMEVALUE(SUBSTITUTE(SUBSTITUTE(F1191,"P"," P"),"A"," A"))</f>
        <v>0.54513888888888895</v>
      </c>
      <c r="N1191" s="34">
        <f t="shared" si="65"/>
        <v>14</v>
      </c>
      <c r="O1191" s="34" t="str">
        <f t="shared" si="66"/>
        <v>RII14</v>
      </c>
      <c r="P1191" s="44">
        <f>INDEX(Workings!$R$14:$R$853,MATCH(O1191,Workings!$U$14:$U$853,0))</f>
        <v>0.54097222222222219</v>
      </c>
      <c r="Q1191" s="34">
        <f t="shared" si="67"/>
        <v>6</v>
      </c>
      <c r="S1191"/>
    </row>
    <row r="1192" spans="1:19" ht="15" x14ac:dyDescent="0.25">
      <c r="A1192" s="34" t="s">
        <v>3880</v>
      </c>
      <c r="B1192" s="34">
        <f>SEARCH("PM",A1192)</f>
        <v>9</v>
      </c>
      <c r="C1192" s="34" t="e">
        <f>SEARCH("AM",A1192)</f>
        <v>#VALUE!</v>
      </c>
      <c r="D1192" s="34">
        <f>IFERROR(B1192,C1192)</f>
        <v>9</v>
      </c>
      <c r="E1192" s="34" t="str">
        <f>IFERROR(MID(A1192,D1192-5,1)," ")</f>
        <v xml:space="preserve"> </v>
      </c>
      <c r="F1192" s="34" t="str">
        <f>MID(A1192,IF(E1192="1",D1192-5,D1192-4),IF(E1192="1",7,6))</f>
        <v>1:36PM</v>
      </c>
      <c r="G1192" s="34" t="str">
        <f>TRIM(SUBSTITUTE(A1192,TEXT(M1192,"h:mmAM/PM"),""))</f>
        <v>RII 10-Nov</v>
      </c>
      <c r="H1192" s="34" t="b">
        <f>OR(LEFT(G1192,1)="Y",LEFT(G1192,1)="B",LEFT(G1192,1)="R")</f>
        <v>1</v>
      </c>
      <c r="I1192" s="34" t="str">
        <f>IF(H1192,LEFT(G1192,FIND(" ",G1192)-1),MID(G1192,FIND(" ",G1192)+1,9))</f>
        <v>RII</v>
      </c>
      <c r="J1192" s="34" t="str">
        <f>TRIM(SUBSTITUTE(G1192,I1192,""))</f>
        <v>10-Nov</v>
      </c>
      <c r="K1192" s="34">
        <f>LEFT(J1192,2-ISERROR(1*MID(J1192,2,1)))*1</f>
        <v>10</v>
      </c>
      <c r="L1192" s="34" t="str">
        <f>IF(LEN(I1192)=3,I1192,LEFT(I1192,1)&amp;MID(I1192,3,1)&amp;RIGHT(I1192,1))</f>
        <v>RII</v>
      </c>
      <c r="M1192" s="42">
        <f>TIMEVALUE(SUBSTITUTE(SUBSTITUTE(F1192,"P"," P"),"A"," A"))</f>
        <v>0.56666666666666665</v>
      </c>
      <c r="N1192" s="34">
        <f t="shared" si="65"/>
        <v>15</v>
      </c>
      <c r="O1192" s="34" t="str">
        <f t="shared" si="66"/>
        <v>RII15</v>
      </c>
      <c r="P1192" s="44">
        <f>INDEX(Workings!$R$14:$R$853,MATCH(O1192,Workings!$U$14:$U$853,0))</f>
        <v>0.56180555555555556</v>
      </c>
      <c r="Q1192" s="34">
        <f t="shared" si="67"/>
        <v>7</v>
      </c>
      <c r="S1192"/>
    </row>
    <row r="1193" spans="1:19" ht="15" x14ac:dyDescent="0.25">
      <c r="A1193" s="34" t="s">
        <v>1106</v>
      </c>
      <c r="B1193" s="34">
        <f>SEARCH("PM",A1193)</f>
        <v>12</v>
      </c>
      <c r="C1193" s="34" t="e">
        <f>SEARCH("AM",A1193)</f>
        <v>#VALUE!</v>
      </c>
      <c r="D1193" s="34">
        <f>IFERROR(B1193,C1193)</f>
        <v>12</v>
      </c>
      <c r="E1193" s="34" t="str">
        <f>IFERROR(MID(A1193,D1193-5,1)," ")</f>
        <v xml:space="preserve"> </v>
      </c>
      <c r="F1193" s="34" t="str">
        <f>MID(A1193,IF(E1193="1",D1193-5,D1193-4),IF(E1193="1",7,6))</f>
        <v>2:06PM</v>
      </c>
      <c r="G1193" s="34" t="str">
        <f>TRIM(SUBSTITUTE(A1193,TEXT(M1193,"h:mmAM/PM"),""))</f>
        <v>10/Nov R-I-I</v>
      </c>
      <c r="H1193" s="34" t="b">
        <f>OR(LEFT(G1193,1)="Y",LEFT(G1193,1)="B",LEFT(G1193,1)="R")</f>
        <v>0</v>
      </c>
      <c r="I1193" s="34" t="str">
        <f>IF(H1193,LEFT(G1193,FIND(" ",G1193)-1),MID(G1193,FIND(" ",G1193)+1,9))</f>
        <v>R-I-I</v>
      </c>
      <c r="J1193" s="34" t="str">
        <f>TRIM(SUBSTITUTE(G1193,I1193,""))</f>
        <v>10/Nov</v>
      </c>
      <c r="K1193" s="34">
        <f>LEFT(J1193,2-ISERROR(1*MID(J1193,2,1)))*1</f>
        <v>10</v>
      </c>
      <c r="L1193" s="34" t="str">
        <f>IF(LEN(I1193)=3,I1193,LEFT(I1193,1)&amp;MID(I1193,3,1)&amp;RIGHT(I1193,1))</f>
        <v>RII</v>
      </c>
      <c r="M1193" s="42">
        <f>TIMEVALUE(SUBSTITUTE(SUBSTITUTE(F1193,"P"," P"),"A"," A"))</f>
        <v>0.58750000000000002</v>
      </c>
      <c r="N1193" s="34">
        <f t="shared" si="65"/>
        <v>16</v>
      </c>
      <c r="O1193" s="34" t="str">
        <f t="shared" si="66"/>
        <v>RII16</v>
      </c>
      <c r="P1193" s="44">
        <f>INDEX(Workings!$R$14:$R$853,MATCH(O1193,Workings!$U$14:$U$853,0))</f>
        <v>0.58263888888888893</v>
      </c>
      <c r="Q1193" s="34">
        <f t="shared" si="67"/>
        <v>7</v>
      </c>
      <c r="S1193"/>
    </row>
    <row r="1194" spans="1:19" ht="15" x14ac:dyDescent="0.25">
      <c r="A1194" s="34" t="s">
        <v>692</v>
      </c>
      <c r="B1194" s="34">
        <f>SEARCH("PM",A1194)</f>
        <v>12</v>
      </c>
      <c r="C1194" s="34" t="e">
        <f>SEARCH("AM",A1194)</f>
        <v>#VALUE!</v>
      </c>
      <c r="D1194" s="34">
        <f>IFERROR(B1194,C1194)</f>
        <v>12</v>
      </c>
      <c r="E1194" s="34" t="str">
        <f>IFERROR(MID(A1194,D1194-5,1)," ")</f>
        <v xml:space="preserve"> </v>
      </c>
      <c r="F1194" s="34" t="str">
        <f>MID(A1194,IF(E1194="1",D1194-5,D1194-4),IF(E1194="1",7,6))</f>
        <v>2:46PM</v>
      </c>
      <c r="G1194" s="34" t="str">
        <f>TRIM(SUBSTITUTE(A1194,TEXT(M1194,"h:mmAM/PM"),""))</f>
        <v>10/Nov RII</v>
      </c>
      <c r="H1194" s="34" t="b">
        <f>OR(LEFT(G1194,1)="Y",LEFT(G1194,1)="B",LEFT(G1194,1)="R")</f>
        <v>0</v>
      </c>
      <c r="I1194" s="34" t="str">
        <f>IF(H1194,LEFT(G1194,FIND(" ",G1194)-1),MID(G1194,FIND(" ",G1194)+1,9))</f>
        <v>RII</v>
      </c>
      <c r="J1194" s="34" t="str">
        <f>TRIM(SUBSTITUTE(G1194,I1194,""))</f>
        <v>10/Nov</v>
      </c>
      <c r="K1194" s="34">
        <f>LEFT(J1194,2-ISERROR(1*MID(J1194,2,1)))*1</f>
        <v>10</v>
      </c>
      <c r="L1194" s="34" t="str">
        <f>IF(LEN(I1194)=3,I1194,LEFT(I1194,1)&amp;MID(I1194,3,1)&amp;RIGHT(I1194,1))</f>
        <v>RII</v>
      </c>
      <c r="M1194" s="42">
        <f>TIMEVALUE(SUBSTITUTE(SUBSTITUTE(F1194,"P"," P"),"A"," A"))</f>
        <v>0.61527777777777781</v>
      </c>
      <c r="N1194" s="34">
        <f t="shared" si="65"/>
        <v>17</v>
      </c>
      <c r="O1194" s="34" t="str">
        <f t="shared" si="66"/>
        <v>RII17</v>
      </c>
      <c r="P1194" s="44">
        <f>INDEX(Workings!$R$14:$R$853,MATCH(O1194,Workings!$U$14:$U$853,0))</f>
        <v>0.6034722222222223</v>
      </c>
      <c r="Q1194" s="34">
        <f t="shared" si="67"/>
        <v>17</v>
      </c>
      <c r="S1194"/>
    </row>
    <row r="1195" spans="1:19" ht="15" x14ac:dyDescent="0.25">
      <c r="A1195" s="34" t="s">
        <v>1274</v>
      </c>
      <c r="B1195" s="34">
        <f>SEARCH("PM",A1195)</f>
        <v>18</v>
      </c>
      <c r="C1195" s="34" t="e">
        <f>SEARCH("AM",A1195)</f>
        <v>#VALUE!</v>
      </c>
      <c r="D1195" s="34">
        <f>IFERROR(B1195,C1195)</f>
        <v>18</v>
      </c>
      <c r="E1195" s="34" t="str">
        <f>IFERROR(MID(A1195,D1195-5,1)," ")</f>
        <v xml:space="preserve"> </v>
      </c>
      <c r="F1195" s="34" t="str">
        <f>MID(A1195,IF(E1195="1",D1195-5,D1195-4),IF(E1195="1",7,6))</f>
        <v>3:00PM</v>
      </c>
      <c r="G1195" s="34" t="str">
        <f>TRIM(SUBSTITUTE(A1195,TEXT(M1195,"h:mmAM/PM"),""))</f>
        <v>10-Nov R/I/I</v>
      </c>
      <c r="H1195" s="34" t="b">
        <f>OR(LEFT(G1195,1)="Y",LEFT(G1195,1)="B",LEFT(G1195,1)="R")</f>
        <v>0</v>
      </c>
      <c r="I1195" s="34" t="str">
        <f>IF(H1195,LEFT(G1195,FIND(" ",G1195)-1),MID(G1195,FIND(" ",G1195)+1,9))</f>
        <v>R/I/I</v>
      </c>
      <c r="J1195" s="34" t="str">
        <f>TRIM(SUBSTITUTE(G1195,I1195,""))</f>
        <v>10-Nov</v>
      </c>
      <c r="K1195" s="34">
        <f>LEFT(J1195,2-ISERROR(1*MID(J1195,2,1)))*1</f>
        <v>10</v>
      </c>
      <c r="L1195" s="34" t="str">
        <f>IF(LEN(I1195)=3,I1195,LEFT(I1195,1)&amp;MID(I1195,3,1)&amp;RIGHT(I1195,1))</f>
        <v>RII</v>
      </c>
      <c r="M1195" s="42">
        <f>TIMEVALUE(SUBSTITUTE(SUBSTITUTE(F1195,"P"," P"),"A"," A"))</f>
        <v>0.625</v>
      </c>
      <c r="N1195" s="34">
        <f t="shared" si="65"/>
        <v>18</v>
      </c>
      <c r="O1195" s="34" t="str">
        <f t="shared" si="66"/>
        <v>RII18</v>
      </c>
      <c r="P1195" s="44">
        <f>INDEX(Workings!$R$14:$R$853,MATCH(O1195,Workings!$U$14:$U$853,0))</f>
        <v>0.62430555555555567</v>
      </c>
      <c r="Q1195" s="34">
        <f t="shared" si="67"/>
        <v>1</v>
      </c>
      <c r="S1195"/>
    </row>
    <row r="1196" spans="1:19" ht="15" x14ac:dyDescent="0.25">
      <c r="A1196" s="34" t="s">
        <v>3189</v>
      </c>
      <c r="B1196" s="34">
        <f>SEARCH("PM",A1196)</f>
        <v>18</v>
      </c>
      <c r="C1196" s="34" t="e">
        <f>SEARCH("AM",A1196)</f>
        <v>#VALUE!</v>
      </c>
      <c r="D1196" s="34">
        <f>IFERROR(B1196,C1196)</f>
        <v>18</v>
      </c>
      <c r="E1196" s="34" t="str">
        <f>IFERROR(MID(A1196,D1196-5,1)," ")</f>
        <v xml:space="preserve"> </v>
      </c>
      <c r="F1196" s="34" t="str">
        <f>MID(A1196,IF(E1196="1",D1196-5,D1196-4),IF(E1196="1",7,6))</f>
        <v>3:43PM</v>
      </c>
      <c r="G1196" s="34" t="str">
        <f>TRIM(SUBSTITUTE(A1196,TEXT(M1196,"h:mmAM/PM"),""))</f>
        <v>10/Nov R/I/I</v>
      </c>
      <c r="H1196" s="34" t="b">
        <f>OR(LEFT(G1196,1)="Y",LEFT(G1196,1)="B",LEFT(G1196,1)="R")</f>
        <v>0</v>
      </c>
      <c r="I1196" s="34" t="str">
        <f>IF(H1196,LEFT(G1196,FIND(" ",G1196)-1),MID(G1196,FIND(" ",G1196)+1,9))</f>
        <v>R/I/I</v>
      </c>
      <c r="J1196" s="34" t="str">
        <f>TRIM(SUBSTITUTE(G1196,I1196,""))</f>
        <v>10/Nov</v>
      </c>
      <c r="K1196" s="34">
        <f>LEFT(J1196,2-ISERROR(1*MID(J1196,2,1)))*1</f>
        <v>10</v>
      </c>
      <c r="L1196" s="34" t="str">
        <f>IF(LEN(I1196)=3,I1196,LEFT(I1196,1)&amp;MID(I1196,3,1)&amp;RIGHT(I1196,1))</f>
        <v>RII</v>
      </c>
      <c r="M1196" s="42">
        <f>TIMEVALUE(SUBSTITUTE(SUBSTITUTE(F1196,"P"," P"),"A"," A"))</f>
        <v>0.65486111111111112</v>
      </c>
      <c r="N1196" s="34">
        <f t="shared" si="65"/>
        <v>19</v>
      </c>
      <c r="O1196" s="34" t="str">
        <f t="shared" si="66"/>
        <v>RII19</v>
      </c>
      <c r="P1196" s="44">
        <f>INDEX(Workings!$R$14:$R$853,MATCH(O1196,Workings!$U$14:$U$853,0))</f>
        <v>0.64513888888888904</v>
      </c>
      <c r="Q1196" s="34">
        <f t="shared" si="67"/>
        <v>14</v>
      </c>
      <c r="S1196"/>
    </row>
    <row r="1197" spans="1:19" ht="15" x14ac:dyDescent="0.25">
      <c r="A1197" s="34" t="s">
        <v>2750</v>
      </c>
      <c r="B1197" s="34">
        <f>SEARCH("PM",A1197)</f>
        <v>11</v>
      </c>
      <c r="C1197" s="34" t="e">
        <f>SEARCH("AM",A1197)</f>
        <v>#VALUE!</v>
      </c>
      <c r="D1197" s="34">
        <f>IFERROR(B1197,C1197)</f>
        <v>11</v>
      </c>
      <c r="E1197" s="34" t="str">
        <f>IFERROR(MID(A1197,D1197-5,1)," ")</f>
        <v xml:space="preserve"> </v>
      </c>
      <c r="F1197" s="34" t="str">
        <f>MID(A1197,IF(E1197="1",D1197-5,D1197-4),IF(E1197="1",7,6))</f>
        <v>4:07PM</v>
      </c>
      <c r="G1197" s="34" t="str">
        <f>TRIM(SUBSTITUTE(A1197,TEXT(M1197,"h:mmAM/PM"),""))</f>
        <v>R/I/I 10-Nov</v>
      </c>
      <c r="H1197" s="34" t="b">
        <f>OR(LEFT(G1197,1)="Y",LEFT(G1197,1)="B",LEFT(G1197,1)="R")</f>
        <v>1</v>
      </c>
      <c r="I1197" s="34" t="str">
        <f>IF(H1197,LEFT(G1197,FIND(" ",G1197)-1),MID(G1197,FIND(" ",G1197)+1,9))</f>
        <v>R/I/I</v>
      </c>
      <c r="J1197" s="34" t="str">
        <f>TRIM(SUBSTITUTE(G1197,I1197,""))</f>
        <v>10-Nov</v>
      </c>
      <c r="K1197" s="34">
        <f>LEFT(J1197,2-ISERROR(1*MID(J1197,2,1)))*1</f>
        <v>10</v>
      </c>
      <c r="L1197" s="34" t="str">
        <f>IF(LEN(I1197)=3,I1197,LEFT(I1197,1)&amp;MID(I1197,3,1)&amp;RIGHT(I1197,1))</f>
        <v>RII</v>
      </c>
      <c r="M1197" s="42">
        <f>TIMEVALUE(SUBSTITUTE(SUBSTITUTE(F1197,"P"," P"),"A"," A"))</f>
        <v>0.67152777777777783</v>
      </c>
      <c r="N1197" s="34">
        <f t="shared" si="65"/>
        <v>20</v>
      </c>
      <c r="O1197" s="34" t="str">
        <f t="shared" si="66"/>
        <v>RII20</v>
      </c>
      <c r="P1197" s="44">
        <f>INDEX(Workings!$R$14:$R$853,MATCH(O1197,Workings!$U$14:$U$853,0))</f>
        <v>0.66597222222222241</v>
      </c>
      <c r="Q1197" s="34">
        <f t="shared" si="67"/>
        <v>8</v>
      </c>
      <c r="S1197"/>
    </row>
    <row r="1198" spans="1:19" ht="15" x14ac:dyDescent="0.25">
      <c r="A1198" s="34" t="s">
        <v>3376</v>
      </c>
      <c r="B1198" s="34">
        <f>SEARCH("PM",A1198)</f>
        <v>18</v>
      </c>
      <c r="C1198" s="34" t="e">
        <f>SEARCH("AM",A1198)</f>
        <v>#VALUE!</v>
      </c>
      <c r="D1198" s="34">
        <f>IFERROR(B1198,C1198)</f>
        <v>18</v>
      </c>
      <c r="E1198" s="34" t="str">
        <f>IFERROR(MID(A1198,D1198-5,1)," ")</f>
        <v xml:space="preserve"> </v>
      </c>
      <c r="F1198" s="34" t="str">
        <f>MID(A1198,IF(E1198="1",D1198-5,D1198-4),IF(E1198="1",7,6))</f>
        <v>4:34PM</v>
      </c>
      <c r="G1198" s="34" t="str">
        <f>TRIM(SUBSTITUTE(A1198,TEXT(M1198,"h:mmAM/PM"),""))</f>
        <v>R:I:I 10-Nov</v>
      </c>
      <c r="H1198" s="34" t="b">
        <f>OR(LEFT(G1198,1)="Y",LEFT(G1198,1)="B",LEFT(G1198,1)="R")</f>
        <v>1</v>
      </c>
      <c r="I1198" s="34" t="str">
        <f>IF(H1198,LEFT(G1198,FIND(" ",G1198)-1),MID(G1198,FIND(" ",G1198)+1,9))</f>
        <v>R:I:I</v>
      </c>
      <c r="J1198" s="34" t="str">
        <f>TRIM(SUBSTITUTE(G1198,I1198,""))</f>
        <v>10-Nov</v>
      </c>
      <c r="K1198" s="34">
        <f>LEFT(J1198,2-ISERROR(1*MID(J1198,2,1)))*1</f>
        <v>10</v>
      </c>
      <c r="L1198" s="34" t="str">
        <f>IF(LEN(I1198)=3,I1198,LEFT(I1198,1)&amp;MID(I1198,3,1)&amp;RIGHT(I1198,1))</f>
        <v>RII</v>
      </c>
      <c r="M1198" s="42">
        <f>TIMEVALUE(SUBSTITUTE(SUBSTITUTE(F1198,"P"," P"),"A"," A"))</f>
        <v>0.69027777777777777</v>
      </c>
      <c r="N1198" s="34">
        <f t="shared" si="65"/>
        <v>21</v>
      </c>
      <c r="O1198" s="34" t="str">
        <f t="shared" si="66"/>
        <v>RII21</v>
      </c>
      <c r="P1198" s="44">
        <f>INDEX(Workings!$R$14:$R$853,MATCH(O1198,Workings!$U$14:$U$853,0))</f>
        <v>0.68680555555555578</v>
      </c>
      <c r="Q1198" s="34">
        <f t="shared" si="67"/>
        <v>5</v>
      </c>
      <c r="S1198"/>
    </row>
    <row r="1199" spans="1:19" ht="15" x14ac:dyDescent="0.25">
      <c r="A1199" s="34" t="s">
        <v>1391</v>
      </c>
      <c r="B1199" s="34">
        <f>SEARCH("PM",A1199)</f>
        <v>11</v>
      </c>
      <c r="C1199" s="34" t="e">
        <f>SEARCH("AM",A1199)</f>
        <v>#VALUE!</v>
      </c>
      <c r="D1199" s="34">
        <f>IFERROR(B1199,C1199)</f>
        <v>11</v>
      </c>
      <c r="E1199" s="34" t="str">
        <f>IFERROR(MID(A1199,D1199-5,1)," ")</f>
        <v xml:space="preserve"> </v>
      </c>
      <c r="F1199" s="34" t="str">
        <f>MID(A1199,IF(E1199="1",D1199-5,D1199-4),IF(E1199="1",7,6))</f>
        <v>5:06PM</v>
      </c>
      <c r="G1199" s="34" t="str">
        <f>TRIM(SUBSTITUTE(A1199,TEXT(M1199,"h:mmAM/PM"),""))</f>
        <v>R:I:I 10/Nov</v>
      </c>
      <c r="H1199" s="34" t="b">
        <f>OR(LEFT(G1199,1)="Y",LEFT(G1199,1)="B",LEFT(G1199,1)="R")</f>
        <v>1</v>
      </c>
      <c r="I1199" s="34" t="str">
        <f>IF(H1199,LEFT(G1199,FIND(" ",G1199)-1),MID(G1199,FIND(" ",G1199)+1,9))</f>
        <v>R:I:I</v>
      </c>
      <c r="J1199" s="34" t="str">
        <f>TRIM(SUBSTITUTE(G1199,I1199,""))</f>
        <v>10/Nov</v>
      </c>
      <c r="K1199" s="34">
        <f>LEFT(J1199,2-ISERROR(1*MID(J1199,2,1)))*1</f>
        <v>10</v>
      </c>
      <c r="L1199" s="34" t="str">
        <f>IF(LEN(I1199)=3,I1199,LEFT(I1199,1)&amp;MID(I1199,3,1)&amp;RIGHT(I1199,1))</f>
        <v>RII</v>
      </c>
      <c r="M1199" s="42">
        <f>TIMEVALUE(SUBSTITUTE(SUBSTITUTE(F1199,"P"," P"),"A"," A"))</f>
        <v>0.71250000000000002</v>
      </c>
      <c r="N1199" s="34">
        <f t="shared" si="65"/>
        <v>22</v>
      </c>
      <c r="O1199" s="34" t="str">
        <f t="shared" si="66"/>
        <v>RII22</v>
      </c>
      <c r="P1199" s="44">
        <f>INDEX(Workings!$R$14:$R$853,MATCH(O1199,Workings!$U$14:$U$853,0))</f>
        <v>0.70763888888888915</v>
      </c>
      <c r="Q1199" s="34">
        <f t="shared" si="67"/>
        <v>7</v>
      </c>
      <c r="S1199"/>
    </row>
    <row r="1200" spans="1:19" ht="15" x14ac:dyDescent="0.25">
      <c r="A1200" s="34" t="s">
        <v>1803</v>
      </c>
      <c r="B1200" s="34">
        <f>SEARCH("PM",A1200)</f>
        <v>5</v>
      </c>
      <c r="C1200" s="34" t="e">
        <f>SEARCH("AM",A1200)</f>
        <v>#VALUE!</v>
      </c>
      <c r="D1200" s="34">
        <f>IFERROR(B1200,C1200)</f>
        <v>5</v>
      </c>
      <c r="E1200" s="34" t="str">
        <f>IFERROR(MID(A1200,D1200-5,1)," ")</f>
        <v xml:space="preserve"> </v>
      </c>
      <c r="F1200" s="34" t="str">
        <f>MID(A1200,IF(E1200="1",D1200-5,D1200-4),IF(E1200="1",7,6))</f>
        <v>5:35PM</v>
      </c>
      <c r="G1200" s="34" t="str">
        <f>TRIM(SUBSTITUTE(A1200,TEXT(M1200,"h:mmAM/PM"),""))</f>
        <v>RII 10/Nov</v>
      </c>
      <c r="H1200" s="34" t="b">
        <f>OR(LEFT(G1200,1)="Y",LEFT(G1200,1)="B",LEFT(G1200,1)="R")</f>
        <v>1</v>
      </c>
      <c r="I1200" s="34" t="str">
        <f>IF(H1200,LEFT(G1200,FIND(" ",G1200)-1),MID(G1200,FIND(" ",G1200)+1,9))</f>
        <v>RII</v>
      </c>
      <c r="J1200" s="34" t="str">
        <f>TRIM(SUBSTITUTE(G1200,I1200,""))</f>
        <v>10/Nov</v>
      </c>
      <c r="K1200" s="34">
        <f>LEFT(J1200,2-ISERROR(1*MID(J1200,2,1)))*1</f>
        <v>10</v>
      </c>
      <c r="L1200" s="34" t="str">
        <f>IF(LEN(I1200)=3,I1200,LEFT(I1200,1)&amp;MID(I1200,3,1)&amp;RIGHT(I1200,1))</f>
        <v>RII</v>
      </c>
      <c r="M1200" s="42">
        <f>TIMEVALUE(SUBSTITUTE(SUBSTITUTE(F1200,"P"," P"),"A"," A"))</f>
        <v>0.73263888888888884</v>
      </c>
      <c r="N1200" s="34">
        <f t="shared" si="65"/>
        <v>23</v>
      </c>
      <c r="O1200" s="34" t="str">
        <f t="shared" si="66"/>
        <v>RII23</v>
      </c>
      <c r="P1200" s="44">
        <f>INDEX(Workings!$R$14:$R$853,MATCH(O1200,Workings!$U$14:$U$853,0))</f>
        <v>0.72847222222222252</v>
      </c>
      <c r="Q1200" s="34">
        <f t="shared" si="67"/>
        <v>6</v>
      </c>
      <c r="S1200"/>
    </row>
    <row r="1201" spans="1:19" ht="15" x14ac:dyDescent="0.25">
      <c r="A1201" s="34" t="s">
        <v>2349</v>
      </c>
      <c r="B1201" s="34">
        <f>SEARCH("PM",A1201)</f>
        <v>5</v>
      </c>
      <c r="C1201" s="34" t="e">
        <f>SEARCH("AM",A1201)</f>
        <v>#VALUE!</v>
      </c>
      <c r="D1201" s="34">
        <f>IFERROR(B1201,C1201)</f>
        <v>5</v>
      </c>
      <c r="E1201" s="34" t="str">
        <f>IFERROR(MID(A1201,D1201-5,1)," ")</f>
        <v xml:space="preserve"> </v>
      </c>
      <c r="F1201" s="34" t="str">
        <f>MID(A1201,IF(E1201="1",D1201-5,D1201-4),IF(E1201="1",7,6))</f>
        <v>6:12PM</v>
      </c>
      <c r="G1201" s="34" t="str">
        <f>TRIM(SUBSTITUTE(A1201,TEXT(M1201,"h:mmAM/PM"),""))</f>
        <v>10-Nov R-I-I</v>
      </c>
      <c r="H1201" s="34" t="b">
        <f>OR(LEFT(G1201,1)="Y",LEFT(G1201,1)="B",LEFT(G1201,1)="R")</f>
        <v>0</v>
      </c>
      <c r="I1201" s="34" t="str">
        <f>IF(H1201,LEFT(G1201,FIND(" ",G1201)-1),MID(G1201,FIND(" ",G1201)+1,9))</f>
        <v>R-I-I</v>
      </c>
      <c r="J1201" s="34" t="str">
        <f>TRIM(SUBSTITUTE(G1201,I1201,""))</f>
        <v>10-Nov</v>
      </c>
      <c r="K1201" s="34">
        <f>LEFT(J1201,2-ISERROR(1*MID(J1201,2,1)))*1</f>
        <v>10</v>
      </c>
      <c r="L1201" s="34" t="str">
        <f>IF(LEN(I1201)=3,I1201,LEFT(I1201,1)&amp;MID(I1201,3,1)&amp;RIGHT(I1201,1))</f>
        <v>RII</v>
      </c>
      <c r="M1201" s="42">
        <f>TIMEVALUE(SUBSTITUTE(SUBSTITUTE(F1201,"P"," P"),"A"," A"))</f>
        <v>0.7583333333333333</v>
      </c>
      <c r="N1201" s="34">
        <f t="shared" si="65"/>
        <v>24</v>
      </c>
      <c r="O1201" s="34" t="str">
        <f t="shared" si="66"/>
        <v>RII24</v>
      </c>
      <c r="P1201" s="44">
        <f>INDEX(Workings!$R$14:$R$853,MATCH(O1201,Workings!$U$14:$U$853,0))</f>
        <v>0.75625000000000031</v>
      </c>
      <c r="Q1201" s="34">
        <f t="shared" si="67"/>
        <v>3</v>
      </c>
      <c r="S1201"/>
    </row>
    <row r="1202" spans="1:19" ht="15" x14ac:dyDescent="0.25">
      <c r="A1202" s="34" t="s">
        <v>2925</v>
      </c>
      <c r="B1202" s="34">
        <f>SEARCH("PM",A1202)</f>
        <v>5</v>
      </c>
      <c r="C1202" s="34" t="e">
        <f>SEARCH("AM",A1202)</f>
        <v>#VALUE!</v>
      </c>
      <c r="D1202" s="34">
        <f>IFERROR(B1202,C1202)</f>
        <v>5</v>
      </c>
      <c r="E1202" s="34" t="str">
        <f>IFERROR(MID(A1202,D1202-5,1)," ")</f>
        <v xml:space="preserve"> </v>
      </c>
      <c r="F1202" s="34" t="str">
        <f>MID(A1202,IF(E1202="1",D1202-5,D1202-4),IF(E1202="1",7,6))</f>
        <v>6:57PM</v>
      </c>
      <c r="G1202" s="34" t="str">
        <f>TRIM(SUBSTITUTE(A1202,TEXT(M1202,"h:mmAM/PM"),""))</f>
        <v>RII 10/Nov</v>
      </c>
      <c r="H1202" s="34" t="b">
        <f>OR(LEFT(G1202,1)="Y",LEFT(G1202,1)="B",LEFT(G1202,1)="R")</f>
        <v>1</v>
      </c>
      <c r="I1202" s="34" t="str">
        <f>IF(H1202,LEFT(G1202,FIND(" ",G1202)-1),MID(G1202,FIND(" ",G1202)+1,9))</f>
        <v>RII</v>
      </c>
      <c r="J1202" s="34" t="str">
        <f>TRIM(SUBSTITUTE(G1202,I1202,""))</f>
        <v>10/Nov</v>
      </c>
      <c r="K1202" s="34">
        <f>LEFT(J1202,2-ISERROR(1*MID(J1202,2,1)))*1</f>
        <v>10</v>
      </c>
      <c r="L1202" s="34" t="str">
        <f>IF(LEN(I1202)=3,I1202,LEFT(I1202,1)&amp;MID(I1202,3,1)&amp;RIGHT(I1202,1))</f>
        <v>RII</v>
      </c>
      <c r="M1202" s="42">
        <f>TIMEVALUE(SUBSTITUTE(SUBSTITUTE(F1202,"P"," P"),"A"," A"))</f>
        <v>0.7895833333333333</v>
      </c>
      <c r="N1202" s="34">
        <f t="shared" si="65"/>
        <v>25</v>
      </c>
      <c r="O1202" s="34" t="str">
        <f t="shared" si="66"/>
        <v>RII25</v>
      </c>
      <c r="P1202" s="44">
        <f>INDEX(Workings!$R$14:$R$853,MATCH(O1202,Workings!$U$14:$U$853,0))</f>
        <v>0.7840277777777781</v>
      </c>
      <c r="Q1202" s="34">
        <f t="shared" si="67"/>
        <v>8</v>
      </c>
      <c r="S1202"/>
    </row>
    <row r="1203" spans="1:19" ht="15" x14ac:dyDescent="0.25">
      <c r="A1203" s="34" t="s">
        <v>1975</v>
      </c>
      <c r="B1203" s="34">
        <f>SEARCH("PM",A1203)</f>
        <v>16</v>
      </c>
      <c r="C1203" s="34" t="e">
        <f>SEARCH("AM",A1203)</f>
        <v>#VALUE!</v>
      </c>
      <c r="D1203" s="34">
        <f>IFERROR(B1203,C1203)</f>
        <v>16</v>
      </c>
      <c r="E1203" s="34" t="str">
        <f>IFERROR(MID(A1203,D1203-5,1)," ")</f>
        <v xml:space="preserve"> </v>
      </c>
      <c r="F1203" s="34" t="str">
        <f>MID(A1203,IF(E1203="1",D1203-5,D1203-4),IF(E1203="1",7,6))</f>
        <v>7:39PM</v>
      </c>
      <c r="G1203" s="34" t="str">
        <f>TRIM(SUBSTITUTE(A1203,TEXT(M1203,"h:mmAM/PM"),""))</f>
        <v>RII 10/Nov</v>
      </c>
      <c r="H1203" s="34" t="b">
        <f>OR(LEFT(G1203,1)="Y",LEFT(G1203,1)="B",LEFT(G1203,1)="R")</f>
        <v>1</v>
      </c>
      <c r="I1203" s="34" t="str">
        <f>IF(H1203,LEFT(G1203,FIND(" ",G1203)-1),MID(G1203,FIND(" ",G1203)+1,9))</f>
        <v>RII</v>
      </c>
      <c r="J1203" s="34" t="str">
        <f>TRIM(SUBSTITUTE(G1203,I1203,""))</f>
        <v>10/Nov</v>
      </c>
      <c r="K1203" s="34">
        <f>LEFT(J1203,2-ISERROR(1*MID(J1203,2,1)))*1</f>
        <v>10</v>
      </c>
      <c r="L1203" s="34" t="str">
        <f>IF(LEN(I1203)=3,I1203,LEFT(I1203,1)&amp;MID(I1203,3,1)&amp;RIGHT(I1203,1))</f>
        <v>RII</v>
      </c>
      <c r="M1203" s="42">
        <f>TIMEVALUE(SUBSTITUTE(SUBSTITUTE(F1203,"P"," P"),"A"," A"))</f>
        <v>0.81874999999999998</v>
      </c>
      <c r="N1203" s="34">
        <f t="shared" si="65"/>
        <v>26</v>
      </c>
      <c r="O1203" s="34" t="str">
        <f t="shared" si="66"/>
        <v>RII26</v>
      </c>
      <c r="P1203" s="44">
        <f>INDEX(Workings!$R$14:$R$853,MATCH(O1203,Workings!$U$14:$U$853,0))</f>
        <v>0.81180555555555589</v>
      </c>
      <c r="Q1203" s="34">
        <f t="shared" si="67"/>
        <v>10</v>
      </c>
      <c r="S1203"/>
    </row>
    <row r="1204" spans="1:19" ht="15" x14ac:dyDescent="0.25">
      <c r="A1204" s="34" t="s">
        <v>74</v>
      </c>
      <c r="B1204" s="34">
        <f>SEARCH("PM",A1204)</f>
        <v>11</v>
      </c>
      <c r="C1204" s="34" t="e">
        <f>SEARCH("AM",A1204)</f>
        <v>#VALUE!</v>
      </c>
      <c r="D1204" s="34">
        <f>IFERROR(B1204,C1204)</f>
        <v>11</v>
      </c>
      <c r="E1204" s="34" t="str">
        <f>IFERROR(MID(A1204,D1204-5,1)," ")</f>
        <v xml:space="preserve"> </v>
      </c>
      <c r="F1204" s="34" t="str">
        <f>MID(A1204,IF(E1204="1",D1204-5,D1204-4),IF(E1204="1",7,6))</f>
        <v>8:39PM</v>
      </c>
      <c r="G1204" s="34" t="str">
        <f>TRIM(SUBSTITUTE(A1204,TEXT(M1204,"h:mmAM/PM"),""))</f>
        <v>R-I-I 10-Nov</v>
      </c>
      <c r="H1204" s="34" t="b">
        <f>OR(LEFT(G1204,1)="Y",LEFT(G1204,1)="B",LEFT(G1204,1)="R")</f>
        <v>1</v>
      </c>
      <c r="I1204" s="34" t="str">
        <f>IF(H1204,LEFT(G1204,FIND(" ",G1204)-1),MID(G1204,FIND(" ",G1204)+1,9))</f>
        <v>R-I-I</v>
      </c>
      <c r="J1204" s="34" t="str">
        <f>TRIM(SUBSTITUTE(G1204,I1204,""))</f>
        <v>10-Nov</v>
      </c>
      <c r="K1204" s="34">
        <f>LEFT(J1204,2-ISERROR(1*MID(J1204,2,1)))*1</f>
        <v>10</v>
      </c>
      <c r="L1204" s="34" t="str">
        <f>IF(LEN(I1204)=3,I1204,LEFT(I1204,1)&amp;MID(I1204,3,1)&amp;RIGHT(I1204,1))</f>
        <v>RII</v>
      </c>
      <c r="M1204" s="42">
        <f>TIMEVALUE(SUBSTITUTE(SUBSTITUTE(F1204,"P"," P"),"A"," A"))</f>
        <v>0.86041666666666661</v>
      </c>
      <c r="N1204" s="34">
        <f t="shared" si="65"/>
        <v>27</v>
      </c>
      <c r="O1204" s="34" t="str">
        <f t="shared" si="66"/>
        <v>RII27</v>
      </c>
      <c r="P1204" s="44">
        <f>INDEX(Workings!$R$14:$R$853,MATCH(O1204,Workings!$U$14:$U$853,0))</f>
        <v>0.85347222222222252</v>
      </c>
      <c r="Q1204" s="34">
        <f t="shared" si="67"/>
        <v>10</v>
      </c>
      <c r="S1204"/>
    </row>
    <row r="1205" spans="1:19" ht="15" x14ac:dyDescent="0.25">
      <c r="A1205" s="34" t="s">
        <v>3064</v>
      </c>
      <c r="B1205" s="34">
        <f>SEARCH("PM",A1205)</f>
        <v>5</v>
      </c>
      <c r="C1205" s="34" t="e">
        <f>SEARCH("AM",A1205)</f>
        <v>#VALUE!</v>
      </c>
      <c r="D1205" s="34">
        <f>IFERROR(B1205,C1205)</f>
        <v>5</v>
      </c>
      <c r="E1205" s="34" t="str">
        <f>IFERROR(MID(A1205,D1205-5,1)," ")</f>
        <v xml:space="preserve"> </v>
      </c>
      <c r="F1205" s="34" t="str">
        <f>MID(A1205,IF(E1205="1",D1205-5,D1205-4),IF(E1205="1",7,6))</f>
        <v>9:34PM</v>
      </c>
      <c r="G1205" s="34" t="str">
        <f>TRIM(SUBSTITUTE(A1205,TEXT(M1205,"h:mmAM/PM"),""))</f>
        <v>R:I:I 10/Nov</v>
      </c>
      <c r="H1205" s="34" t="b">
        <f>OR(LEFT(G1205,1)="Y",LEFT(G1205,1)="B",LEFT(G1205,1)="R")</f>
        <v>1</v>
      </c>
      <c r="I1205" s="34" t="str">
        <f>IF(H1205,LEFT(G1205,FIND(" ",G1205)-1),MID(G1205,FIND(" ",G1205)+1,9))</f>
        <v>R:I:I</v>
      </c>
      <c r="J1205" s="34" t="str">
        <f>TRIM(SUBSTITUTE(G1205,I1205,""))</f>
        <v>10/Nov</v>
      </c>
      <c r="K1205" s="34">
        <f>LEFT(J1205,2-ISERROR(1*MID(J1205,2,1)))*1</f>
        <v>10</v>
      </c>
      <c r="L1205" s="34" t="str">
        <f>IF(LEN(I1205)=3,I1205,LEFT(I1205,1)&amp;MID(I1205,3,1)&amp;RIGHT(I1205,1))</f>
        <v>RII</v>
      </c>
      <c r="M1205" s="42">
        <f>TIMEVALUE(SUBSTITUTE(SUBSTITUTE(F1205,"P"," P"),"A"," A"))</f>
        <v>0.89861111111111114</v>
      </c>
      <c r="N1205" s="34">
        <f t="shared" si="65"/>
        <v>28</v>
      </c>
      <c r="O1205" s="34" t="str">
        <f t="shared" si="66"/>
        <v>RII28</v>
      </c>
      <c r="P1205" s="44">
        <f>INDEX(Workings!$R$14:$R$853,MATCH(O1205,Workings!$U$14:$U$853,0))</f>
        <v>0.89513888888888915</v>
      </c>
      <c r="Q1205" s="34">
        <f t="shared" si="67"/>
        <v>5</v>
      </c>
      <c r="S1205"/>
    </row>
    <row r="1206" spans="1:19" ht="15" x14ac:dyDescent="0.25">
      <c r="A1206" s="34" t="s">
        <v>3620</v>
      </c>
      <c r="B1206" s="34">
        <f>SEARCH("PM",A1206)</f>
        <v>6</v>
      </c>
      <c r="C1206" s="34" t="e">
        <f>SEARCH("AM",A1206)</f>
        <v>#VALUE!</v>
      </c>
      <c r="D1206" s="34">
        <f>IFERROR(B1206,C1206)</f>
        <v>6</v>
      </c>
      <c r="E1206" s="34" t="str">
        <f>IFERROR(MID(A1206,D1206-5,1)," ")</f>
        <v>1</v>
      </c>
      <c r="F1206" s="34" t="str">
        <f>MID(A1206,IF(E1206="1",D1206-5,D1206-4),IF(E1206="1",7,6))</f>
        <v>10:40PM</v>
      </c>
      <c r="G1206" s="34" t="str">
        <f>TRIM(SUBSTITUTE(A1206,TEXT(M1206,"h:mmAM/PM"),""))</f>
        <v>10-Nov R:I:I</v>
      </c>
      <c r="H1206" s="34" t="b">
        <f>OR(LEFT(G1206,1)="Y",LEFT(G1206,1)="B",LEFT(G1206,1)="R")</f>
        <v>0</v>
      </c>
      <c r="I1206" s="34" t="str">
        <f>IF(H1206,LEFT(G1206,FIND(" ",G1206)-1),MID(G1206,FIND(" ",G1206)+1,9))</f>
        <v>R:I:I</v>
      </c>
      <c r="J1206" s="34" t="str">
        <f>TRIM(SUBSTITUTE(G1206,I1206,""))</f>
        <v>10-Nov</v>
      </c>
      <c r="K1206" s="34">
        <f>LEFT(J1206,2-ISERROR(1*MID(J1206,2,1)))*1</f>
        <v>10</v>
      </c>
      <c r="L1206" s="34" t="str">
        <f>IF(LEN(I1206)=3,I1206,LEFT(I1206,1)&amp;MID(I1206,3,1)&amp;RIGHT(I1206,1))</f>
        <v>RII</v>
      </c>
      <c r="M1206" s="42">
        <f>TIMEVALUE(SUBSTITUTE(SUBSTITUTE(F1206,"P"," P"),"A"," A"))</f>
        <v>0.94444444444444453</v>
      </c>
      <c r="N1206" s="34">
        <f t="shared" si="65"/>
        <v>29</v>
      </c>
      <c r="O1206" s="34" t="str">
        <f t="shared" si="66"/>
        <v>RII29</v>
      </c>
      <c r="P1206" s="44">
        <f>INDEX(Workings!$R$14:$R$853,MATCH(O1206,Workings!$U$14:$U$853,0))</f>
        <v>0.93680555555555578</v>
      </c>
      <c r="Q1206" s="34">
        <f t="shared" si="67"/>
        <v>11</v>
      </c>
      <c r="S1206"/>
    </row>
    <row r="1207" spans="1:19" ht="15" x14ac:dyDescent="0.25">
      <c r="A1207" s="34" t="s">
        <v>1393</v>
      </c>
      <c r="B1207" s="34">
        <f>SEARCH("PM",A1207)</f>
        <v>19</v>
      </c>
      <c r="C1207" s="34" t="e">
        <f>SEARCH("AM",A1207)</f>
        <v>#VALUE!</v>
      </c>
      <c r="D1207" s="34">
        <f>IFERROR(B1207,C1207)</f>
        <v>19</v>
      </c>
      <c r="E1207" s="34" t="str">
        <f>IFERROR(MID(A1207,D1207-5,1)," ")</f>
        <v>1</v>
      </c>
      <c r="F1207" s="34" t="str">
        <f>MID(A1207,IF(E1207="1",D1207-5,D1207-4),IF(E1207="1",7,6))</f>
        <v>11:30PM</v>
      </c>
      <c r="G1207" s="34" t="str">
        <f>TRIM(SUBSTITUTE(A1207,TEXT(M1207,"h:mmAM/PM"),""))</f>
        <v>R/I/I 10/Nov</v>
      </c>
      <c r="H1207" s="34" t="b">
        <f>OR(LEFT(G1207,1)="Y",LEFT(G1207,1)="B",LEFT(G1207,1)="R")</f>
        <v>1</v>
      </c>
      <c r="I1207" s="34" t="str">
        <f>IF(H1207,LEFT(G1207,FIND(" ",G1207)-1),MID(G1207,FIND(" ",G1207)+1,9))</f>
        <v>R/I/I</v>
      </c>
      <c r="J1207" s="34" t="str">
        <f>TRIM(SUBSTITUTE(G1207,I1207,""))</f>
        <v>10/Nov</v>
      </c>
      <c r="K1207" s="34">
        <f>LEFT(J1207,2-ISERROR(1*MID(J1207,2,1)))*1</f>
        <v>10</v>
      </c>
      <c r="L1207" s="34" t="str">
        <f>IF(LEN(I1207)=3,I1207,LEFT(I1207,1)&amp;MID(I1207,3,1)&amp;RIGHT(I1207,1))</f>
        <v>RII</v>
      </c>
      <c r="M1207" s="42">
        <f>TIMEVALUE(SUBSTITUTE(SUBSTITUTE(F1207,"P"," P"),"A"," A"))</f>
        <v>0.97916666666666663</v>
      </c>
      <c r="N1207" s="34">
        <f t="shared" si="65"/>
        <v>30</v>
      </c>
      <c r="O1207" s="34" t="str">
        <f t="shared" si="66"/>
        <v>RII30</v>
      </c>
      <c r="P1207" s="44">
        <f>INDEX(Workings!$R$14:$R$853,MATCH(O1207,Workings!$U$14:$U$853,0))</f>
        <v>0.97847222222222241</v>
      </c>
      <c r="Q1207" s="34">
        <f t="shared" si="67"/>
        <v>1</v>
      </c>
      <c r="S1207"/>
    </row>
    <row r="1208" spans="1:19" ht="15" x14ac:dyDescent="0.25">
      <c r="A1208" s="34" t="s">
        <v>176</v>
      </c>
      <c r="B1208" s="34" t="e">
        <f>SEARCH("PM",A1208)</f>
        <v>#VALUE!</v>
      </c>
      <c r="C1208" s="34">
        <f>SEARCH("AM",A1208)</f>
        <v>5</v>
      </c>
      <c r="D1208" s="34">
        <f>IFERROR(B1208,C1208)</f>
        <v>5</v>
      </c>
      <c r="E1208" s="34" t="str">
        <f>IFERROR(MID(A1208,D1208-5,1)," ")</f>
        <v xml:space="preserve"> </v>
      </c>
      <c r="F1208" s="34" t="str">
        <f>MID(A1208,IF(E1208="1",D1208-5,D1208-4),IF(E1208="1",7,6))</f>
        <v>7:28AM</v>
      </c>
      <c r="G1208" s="34" t="str">
        <f>TRIM(SUBSTITUTE(A1208,TEXT(M1208,"h:mmAM/PM"),""))</f>
        <v>R:I:J 6-Nov</v>
      </c>
      <c r="H1208" s="34" t="b">
        <f>OR(LEFT(G1208,1)="Y",LEFT(G1208,1)="B",LEFT(G1208,1)="R")</f>
        <v>1</v>
      </c>
      <c r="I1208" s="34" t="str">
        <f>IF(H1208,LEFT(G1208,FIND(" ",G1208)-1),MID(G1208,FIND(" ",G1208)+1,9))</f>
        <v>R:I:J</v>
      </c>
      <c r="J1208" s="34" t="str">
        <f>TRIM(SUBSTITUTE(G1208,I1208,""))</f>
        <v>6-Nov</v>
      </c>
      <c r="K1208" s="34">
        <f>LEFT(J1208,2-ISERROR(1*MID(J1208,2,1)))*1</f>
        <v>6</v>
      </c>
      <c r="L1208" s="34" t="str">
        <f>IF(LEN(I1208)=3,I1208,LEFT(I1208,1)&amp;MID(I1208,3,1)&amp;RIGHT(I1208,1))</f>
        <v>RIJ</v>
      </c>
      <c r="M1208" s="42">
        <f>TIMEVALUE(SUBSTITUTE(SUBSTITUTE(F1208,"P"," P"),"A"," A"))</f>
        <v>0.31111111111111112</v>
      </c>
      <c r="N1208" s="34">
        <f t="shared" si="65"/>
        <v>1</v>
      </c>
      <c r="O1208" s="34" t="str">
        <f t="shared" si="66"/>
        <v>RIJ1</v>
      </c>
      <c r="P1208" s="44">
        <f>INDEX(Workings!$R$14:$R$853,MATCH(O1208,Workings!$U$14:$U$853,0))</f>
        <v>0.30763888888888885</v>
      </c>
      <c r="Q1208" s="34">
        <f t="shared" si="67"/>
        <v>5</v>
      </c>
      <c r="S1208"/>
    </row>
    <row r="1209" spans="1:19" ht="15" x14ac:dyDescent="0.25">
      <c r="A1209" s="34" t="s">
        <v>845</v>
      </c>
      <c r="B1209" s="34" t="e">
        <f>SEARCH("PM",A1209)</f>
        <v>#VALUE!</v>
      </c>
      <c r="C1209" s="34">
        <f>SEARCH("AM",A1209)</f>
        <v>5</v>
      </c>
      <c r="D1209" s="34">
        <f>IFERROR(B1209,C1209)</f>
        <v>5</v>
      </c>
      <c r="E1209" s="34" t="str">
        <f>IFERROR(MID(A1209,D1209-5,1)," ")</f>
        <v xml:space="preserve"> </v>
      </c>
      <c r="F1209" s="34" t="str">
        <f>MID(A1209,IF(E1209="1",D1209-5,D1209-4),IF(E1209="1",7,6))</f>
        <v>7:47AM</v>
      </c>
      <c r="G1209" s="34" t="str">
        <f>TRIM(SUBSTITUTE(A1209,TEXT(M1209,"h:mmAM/PM"),""))</f>
        <v>R-I-J 6/Nov</v>
      </c>
      <c r="H1209" s="34" t="b">
        <f>OR(LEFT(G1209,1)="Y",LEFT(G1209,1)="B",LEFT(G1209,1)="R")</f>
        <v>1</v>
      </c>
      <c r="I1209" s="34" t="str">
        <f>IF(H1209,LEFT(G1209,FIND(" ",G1209)-1),MID(G1209,FIND(" ",G1209)+1,9))</f>
        <v>R-I-J</v>
      </c>
      <c r="J1209" s="34" t="str">
        <f>TRIM(SUBSTITUTE(G1209,I1209,""))</f>
        <v>6/Nov</v>
      </c>
      <c r="K1209" s="34">
        <f>LEFT(J1209,2-ISERROR(1*MID(J1209,2,1)))*1</f>
        <v>6</v>
      </c>
      <c r="L1209" s="34" t="str">
        <f>IF(LEN(I1209)=3,I1209,LEFT(I1209,1)&amp;MID(I1209,3,1)&amp;RIGHT(I1209,1))</f>
        <v>RIJ</v>
      </c>
      <c r="M1209" s="42">
        <f>TIMEVALUE(SUBSTITUTE(SUBSTITUTE(F1209,"P"," P"),"A"," A"))</f>
        <v>0.32430555555555557</v>
      </c>
      <c r="N1209" s="34">
        <f t="shared" si="65"/>
        <v>2</v>
      </c>
      <c r="O1209" s="34" t="str">
        <f t="shared" si="66"/>
        <v>RIJ2</v>
      </c>
      <c r="P1209" s="44">
        <f>INDEX(Workings!$R$14:$R$853,MATCH(O1209,Workings!$U$14:$U$853,0))</f>
        <v>0.32152777777777775</v>
      </c>
      <c r="Q1209" s="34">
        <f t="shared" si="67"/>
        <v>4</v>
      </c>
      <c r="S1209"/>
    </row>
    <row r="1210" spans="1:19" ht="15" x14ac:dyDescent="0.25">
      <c r="A1210" s="34" t="s">
        <v>1147</v>
      </c>
      <c r="B1210" s="34" t="e">
        <f>SEARCH("PM",A1210)</f>
        <v>#VALUE!</v>
      </c>
      <c r="C1210" s="34">
        <f>SEARCH("AM",A1210)</f>
        <v>5</v>
      </c>
      <c r="D1210" s="34">
        <f>IFERROR(B1210,C1210)</f>
        <v>5</v>
      </c>
      <c r="E1210" s="34" t="str">
        <f>IFERROR(MID(A1210,D1210-5,1)," ")</f>
        <v xml:space="preserve"> </v>
      </c>
      <c r="F1210" s="34" t="str">
        <f>MID(A1210,IF(E1210="1",D1210-5,D1210-4),IF(E1210="1",7,6))</f>
        <v>8:08AM</v>
      </c>
      <c r="G1210" s="34" t="str">
        <f>TRIM(SUBSTITUTE(A1210,TEXT(M1210,"h:mmAM/PM"),""))</f>
        <v>6/Nov R:I:J</v>
      </c>
      <c r="H1210" s="34" t="b">
        <f>OR(LEFT(G1210,1)="Y",LEFT(G1210,1)="B",LEFT(G1210,1)="R")</f>
        <v>0</v>
      </c>
      <c r="I1210" s="34" t="str">
        <f>IF(H1210,LEFT(G1210,FIND(" ",G1210)-1),MID(G1210,FIND(" ",G1210)+1,9))</f>
        <v>R:I:J</v>
      </c>
      <c r="J1210" s="34" t="str">
        <f>TRIM(SUBSTITUTE(G1210,I1210,""))</f>
        <v>6/Nov</v>
      </c>
      <c r="K1210" s="34">
        <f>LEFT(J1210,2-ISERROR(1*MID(J1210,2,1)))*1</f>
        <v>6</v>
      </c>
      <c r="L1210" s="34" t="str">
        <f>IF(LEN(I1210)=3,I1210,LEFT(I1210,1)&amp;MID(I1210,3,1)&amp;RIGHT(I1210,1))</f>
        <v>RIJ</v>
      </c>
      <c r="M1210" s="42">
        <f>TIMEVALUE(SUBSTITUTE(SUBSTITUTE(F1210,"P"," P"),"A"," A"))</f>
        <v>0.33888888888888885</v>
      </c>
      <c r="N1210" s="34">
        <f t="shared" si="65"/>
        <v>3</v>
      </c>
      <c r="O1210" s="34" t="str">
        <f t="shared" si="66"/>
        <v>RIJ3</v>
      </c>
      <c r="P1210" s="44">
        <f>INDEX(Workings!$R$14:$R$853,MATCH(O1210,Workings!$U$14:$U$853,0))</f>
        <v>0.33541666666666664</v>
      </c>
      <c r="Q1210" s="34">
        <f t="shared" si="67"/>
        <v>5</v>
      </c>
      <c r="S1210"/>
    </row>
    <row r="1211" spans="1:19" ht="15" x14ac:dyDescent="0.25">
      <c r="A1211" s="34" t="s">
        <v>239</v>
      </c>
      <c r="B1211" s="34" t="e">
        <f>SEARCH("PM",A1211)</f>
        <v>#VALUE!</v>
      </c>
      <c r="C1211" s="34">
        <f>SEARCH("AM",A1211)</f>
        <v>5</v>
      </c>
      <c r="D1211" s="34">
        <f>IFERROR(B1211,C1211)</f>
        <v>5</v>
      </c>
      <c r="E1211" s="34" t="str">
        <f>IFERROR(MID(A1211,D1211-5,1)," ")</f>
        <v xml:space="preserve"> </v>
      </c>
      <c r="F1211" s="34" t="str">
        <f>MID(A1211,IF(E1211="1",D1211-5,D1211-4),IF(E1211="1",7,6))</f>
        <v>8:24AM</v>
      </c>
      <c r="G1211" s="34" t="str">
        <f>TRIM(SUBSTITUTE(A1211,TEXT(M1211,"h:mmAM/PM"),""))</f>
        <v>6/Nov R:I:J</v>
      </c>
      <c r="H1211" s="34" t="b">
        <f>OR(LEFT(G1211,1)="Y",LEFT(G1211,1)="B",LEFT(G1211,1)="R")</f>
        <v>0</v>
      </c>
      <c r="I1211" s="34" t="str">
        <f>IF(H1211,LEFT(G1211,FIND(" ",G1211)-1),MID(G1211,FIND(" ",G1211)+1,9))</f>
        <v>R:I:J</v>
      </c>
      <c r="J1211" s="34" t="str">
        <f>TRIM(SUBSTITUTE(G1211,I1211,""))</f>
        <v>6/Nov</v>
      </c>
      <c r="K1211" s="34">
        <f>LEFT(J1211,2-ISERROR(1*MID(J1211,2,1)))*1</f>
        <v>6</v>
      </c>
      <c r="L1211" s="34" t="str">
        <f>IF(LEN(I1211)=3,I1211,LEFT(I1211,1)&amp;MID(I1211,3,1)&amp;RIGHT(I1211,1))</f>
        <v>RIJ</v>
      </c>
      <c r="M1211" s="42">
        <f>TIMEVALUE(SUBSTITUTE(SUBSTITUTE(F1211,"P"," P"),"A"," A"))</f>
        <v>0.35000000000000003</v>
      </c>
      <c r="N1211" s="34">
        <f t="shared" si="65"/>
        <v>4</v>
      </c>
      <c r="O1211" s="34" t="str">
        <f t="shared" si="66"/>
        <v>RIJ4</v>
      </c>
      <c r="P1211" s="44">
        <f>INDEX(Workings!$R$14:$R$853,MATCH(O1211,Workings!$U$14:$U$853,0))</f>
        <v>0.34930555555555554</v>
      </c>
      <c r="Q1211" s="34">
        <f t="shared" si="67"/>
        <v>1</v>
      </c>
      <c r="S1211"/>
    </row>
    <row r="1212" spans="1:19" ht="15" x14ac:dyDescent="0.25">
      <c r="A1212" s="34" t="s">
        <v>1146</v>
      </c>
      <c r="B1212" s="34" t="e">
        <f>SEARCH("PM",A1212)</f>
        <v>#VALUE!</v>
      </c>
      <c r="C1212" s="34">
        <f>SEARCH("AM",A1212)</f>
        <v>11</v>
      </c>
      <c r="D1212" s="34">
        <f>IFERROR(B1212,C1212)</f>
        <v>11</v>
      </c>
      <c r="E1212" s="34" t="str">
        <f>IFERROR(MID(A1212,D1212-5,1)," ")</f>
        <v xml:space="preserve"> </v>
      </c>
      <c r="F1212" s="34" t="str">
        <f>MID(A1212,IF(E1212="1",D1212-5,D1212-4),IF(E1212="1",7,6))</f>
        <v>8:47AM</v>
      </c>
      <c r="G1212" s="34" t="str">
        <f>TRIM(SUBSTITUTE(A1212,TEXT(M1212,"h:mmAM/PM"),""))</f>
        <v>R:I:J 6/Nov</v>
      </c>
      <c r="H1212" s="34" t="b">
        <f>OR(LEFT(G1212,1)="Y",LEFT(G1212,1)="B",LEFT(G1212,1)="R")</f>
        <v>1</v>
      </c>
      <c r="I1212" s="34" t="str">
        <f>IF(H1212,LEFT(G1212,FIND(" ",G1212)-1),MID(G1212,FIND(" ",G1212)+1,9))</f>
        <v>R:I:J</v>
      </c>
      <c r="J1212" s="34" t="str">
        <f>TRIM(SUBSTITUTE(G1212,I1212,""))</f>
        <v>6/Nov</v>
      </c>
      <c r="K1212" s="34">
        <f>LEFT(J1212,2-ISERROR(1*MID(J1212,2,1)))*1</f>
        <v>6</v>
      </c>
      <c r="L1212" s="34" t="str">
        <f>IF(LEN(I1212)=3,I1212,LEFT(I1212,1)&amp;MID(I1212,3,1)&amp;RIGHT(I1212,1))</f>
        <v>RIJ</v>
      </c>
      <c r="M1212" s="42">
        <f>TIMEVALUE(SUBSTITUTE(SUBSTITUTE(F1212,"P"," P"),"A"," A"))</f>
        <v>0.3659722222222222</v>
      </c>
      <c r="N1212" s="34">
        <f t="shared" si="65"/>
        <v>5</v>
      </c>
      <c r="O1212" s="34" t="str">
        <f t="shared" si="66"/>
        <v>RIJ5</v>
      </c>
      <c r="P1212" s="44">
        <f>INDEX(Workings!$R$14:$R$853,MATCH(O1212,Workings!$U$14:$U$853,0))</f>
        <v>0.36319444444444443</v>
      </c>
      <c r="Q1212" s="34">
        <f t="shared" si="67"/>
        <v>4</v>
      </c>
      <c r="S1212"/>
    </row>
    <row r="1213" spans="1:19" ht="15" x14ac:dyDescent="0.25">
      <c r="A1213" s="34" t="s">
        <v>2984</v>
      </c>
      <c r="B1213" s="34" t="e">
        <f>SEARCH("PM",A1213)</f>
        <v>#VALUE!</v>
      </c>
      <c r="C1213" s="34">
        <f>SEARCH("AM",A1213)</f>
        <v>17</v>
      </c>
      <c r="D1213" s="34">
        <f>IFERROR(B1213,C1213)</f>
        <v>17</v>
      </c>
      <c r="E1213" s="34" t="str">
        <f>IFERROR(MID(A1213,D1213-5,1)," ")</f>
        <v xml:space="preserve"> </v>
      </c>
      <c r="F1213" s="34" t="str">
        <f>MID(A1213,IF(E1213="1",D1213-5,D1213-4),IF(E1213="1",7,6))</f>
        <v>9:10AM</v>
      </c>
      <c r="G1213" s="34" t="str">
        <f>TRIM(SUBSTITUTE(A1213,TEXT(M1213,"h:mmAM/PM"),""))</f>
        <v>R:I:J 6/Nov</v>
      </c>
      <c r="H1213" s="34" t="b">
        <f>OR(LEFT(G1213,1)="Y",LEFT(G1213,1)="B",LEFT(G1213,1)="R")</f>
        <v>1</v>
      </c>
      <c r="I1213" s="34" t="str">
        <f>IF(H1213,LEFT(G1213,FIND(" ",G1213)-1),MID(G1213,FIND(" ",G1213)+1,9))</f>
        <v>R:I:J</v>
      </c>
      <c r="J1213" s="34" t="str">
        <f>TRIM(SUBSTITUTE(G1213,I1213,""))</f>
        <v>6/Nov</v>
      </c>
      <c r="K1213" s="34">
        <f>LEFT(J1213,2-ISERROR(1*MID(J1213,2,1)))*1</f>
        <v>6</v>
      </c>
      <c r="L1213" s="34" t="str">
        <f>IF(LEN(I1213)=3,I1213,LEFT(I1213,1)&amp;MID(I1213,3,1)&amp;RIGHT(I1213,1))</f>
        <v>RIJ</v>
      </c>
      <c r="M1213" s="42">
        <f>TIMEVALUE(SUBSTITUTE(SUBSTITUTE(F1213,"P"," P"),"A"," A"))</f>
        <v>0.38194444444444442</v>
      </c>
      <c r="N1213" s="34">
        <f t="shared" si="65"/>
        <v>6</v>
      </c>
      <c r="O1213" s="34" t="str">
        <f t="shared" si="66"/>
        <v>RIJ6</v>
      </c>
      <c r="P1213" s="44">
        <f>INDEX(Workings!$R$14:$R$853,MATCH(O1213,Workings!$U$14:$U$853,0))</f>
        <v>0.37708333333333333</v>
      </c>
      <c r="Q1213" s="34">
        <f t="shared" si="67"/>
        <v>7</v>
      </c>
      <c r="S1213"/>
    </row>
    <row r="1214" spans="1:19" ht="15" x14ac:dyDescent="0.25">
      <c r="A1214" s="34" t="s">
        <v>1412</v>
      </c>
      <c r="B1214" s="34" t="e">
        <f>SEARCH("PM",A1214)</f>
        <v>#VALUE!</v>
      </c>
      <c r="C1214" s="34">
        <f>SEARCH("AM",A1214)</f>
        <v>17</v>
      </c>
      <c r="D1214" s="34">
        <f>IFERROR(B1214,C1214)</f>
        <v>17</v>
      </c>
      <c r="E1214" s="34" t="str">
        <f>IFERROR(MID(A1214,D1214-5,1)," ")</f>
        <v xml:space="preserve"> </v>
      </c>
      <c r="F1214" s="34" t="str">
        <f>MID(A1214,IF(E1214="1",D1214-5,D1214-4),IF(E1214="1",7,6))</f>
        <v>9:25AM</v>
      </c>
      <c r="G1214" s="34" t="str">
        <f>TRIM(SUBSTITUTE(A1214,TEXT(M1214,"h:mmAM/PM"),""))</f>
        <v>6/Nov R/I/J</v>
      </c>
      <c r="H1214" s="34" t="b">
        <f>OR(LEFT(G1214,1)="Y",LEFT(G1214,1)="B",LEFT(G1214,1)="R")</f>
        <v>0</v>
      </c>
      <c r="I1214" s="34" t="str">
        <f>IF(H1214,LEFT(G1214,FIND(" ",G1214)-1),MID(G1214,FIND(" ",G1214)+1,9))</f>
        <v>R/I/J</v>
      </c>
      <c r="J1214" s="34" t="str">
        <f>TRIM(SUBSTITUTE(G1214,I1214,""))</f>
        <v>6/Nov</v>
      </c>
      <c r="K1214" s="34">
        <f>LEFT(J1214,2-ISERROR(1*MID(J1214,2,1)))*1</f>
        <v>6</v>
      </c>
      <c r="L1214" s="34" t="str">
        <f>IF(LEN(I1214)=3,I1214,LEFT(I1214,1)&amp;MID(I1214,3,1)&amp;RIGHT(I1214,1))</f>
        <v>RIJ</v>
      </c>
      <c r="M1214" s="42">
        <f>TIMEVALUE(SUBSTITUTE(SUBSTITUTE(F1214,"P"," P"),"A"," A"))</f>
        <v>0.3923611111111111</v>
      </c>
      <c r="N1214" s="34">
        <f t="shared" si="65"/>
        <v>7</v>
      </c>
      <c r="O1214" s="34" t="str">
        <f t="shared" si="66"/>
        <v>RIJ7</v>
      </c>
      <c r="P1214" s="44">
        <f>INDEX(Workings!$R$14:$R$853,MATCH(O1214,Workings!$U$14:$U$853,0))</f>
        <v>0.39097222222222222</v>
      </c>
      <c r="Q1214" s="34">
        <f t="shared" si="67"/>
        <v>2</v>
      </c>
      <c r="S1214"/>
    </row>
    <row r="1215" spans="1:19" ht="15" x14ac:dyDescent="0.25">
      <c r="A1215" s="34" t="s">
        <v>1891</v>
      </c>
      <c r="B1215" s="34" t="e">
        <f>SEARCH("PM",A1215)</f>
        <v>#VALUE!</v>
      </c>
      <c r="C1215" s="34">
        <f>SEARCH("AM",A1215)</f>
        <v>11</v>
      </c>
      <c r="D1215" s="34">
        <f>IFERROR(B1215,C1215)</f>
        <v>11</v>
      </c>
      <c r="E1215" s="34" t="str">
        <f>IFERROR(MID(A1215,D1215-5,1)," ")</f>
        <v xml:space="preserve"> </v>
      </c>
      <c r="F1215" s="34" t="str">
        <f>MID(A1215,IF(E1215="1",D1215-5,D1215-4),IF(E1215="1",7,6))</f>
        <v>9:57AM</v>
      </c>
      <c r="G1215" s="34" t="str">
        <f>TRIM(SUBSTITUTE(A1215,TEXT(M1215,"h:mmAM/PM"),""))</f>
        <v>R:I:J 6-Nov</v>
      </c>
      <c r="H1215" s="34" t="b">
        <f>OR(LEFT(G1215,1)="Y",LEFT(G1215,1)="B",LEFT(G1215,1)="R")</f>
        <v>1</v>
      </c>
      <c r="I1215" s="34" t="str">
        <f>IF(H1215,LEFT(G1215,FIND(" ",G1215)-1),MID(G1215,FIND(" ",G1215)+1,9))</f>
        <v>R:I:J</v>
      </c>
      <c r="J1215" s="34" t="str">
        <f>TRIM(SUBSTITUTE(G1215,I1215,""))</f>
        <v>6-Nov</v>
      </c>
      <c r="K1215" s="34">
        <f>LEFT(J1215,2-ISERROR(1*MID(J1215,2,1)))*1</f>
        <v>6</v>
      </c>
      <c r="L1215" s="34" t="str">
        <f>IF(LEN(I1215)=3,I1215,LEFT(I1215,1)&amp;MID(I1215,3,1)&amp;RIGHT(I1215,1))</f>
        <v>RIJ</v>
      </c>
      <c r="M1215" s="42">
        <f>TIMEVALUE(SUBSTITUTE(SUBSTITUTE(F1215,"P"," P"),"A"," A"))</f>
        <v>0.4145833333333333</v>
      </c>
      <c r="N1215" s="34">
        <f t="shared" si="65"/>
        <v>8</v>
      </c>
      <c r="O1215" s="34" t="str">
        <f t="shared" si="66"/>
        <v>RIJ8</v>
      </c>
      <c r="P1215" s="44">
        <f>INDEX(Workings!$R$14:$R$853,MATCH(O1215,Workings!$U$14:$U$853,0))</f>
        <v>0.41180555555555554</v>
      </c>
      <c r="Q1215" s="34">
        <f t="shared" si="67"/>
        <v>4</v>
      </c>
      <c r="S1215"/>
    </row>
    <row r="1216" spans="1:19" ht="15" x14ac:dyDescent="0.25">
      <c r="A1216" s="34" t="s">
        <v>1219</v>
      </c>
      <c r="B1216" s="34" t="e">
        <f>SEARCH("PM",A1216)</f>
        <v>#VALUE!</v>
      </c>
      <c r="C1216" s="34">
        <f>SEARCH("AM",A1216)</f>
        <v>18</v>
      </c>
      <c r="D1216" s="34">
        <f>IFERROR(B1216,C1216)</f>
        <v>18</v>
      </c>
      <c r="E1216" s="34" t="str">
        <f>IFERROR(MID(A1216,D1216-5,1)," ")</f>
        <v>1</v>
      </c>
      <c r="F1216" s="34" t="str">
        <f>MID(A1216,IF(E1216="1",D1216-5,D1216-4),IF(E1216="1",7,6))</f>
        <v>10:21AM</v>
      </c>
      <c r="G1216" s="34" t="str">
        <f>TRIM(SUBSTITUTE(A1216,TEXT(M1216,"h:mmAM/PM"),""))</f>
        <v>R/I/J 6-Nov</v>
      </c>
      <c r="H1216" s="34" t="b">
        <f>OR(LEFT(G1216,1)="Y",LEFT(G1216,1)="B",LEFT(G1216,1)="R")</f>
        <v>1</v>
      </c>
      <c r="I1216" s="34" t="str">
        <f>IF(H1216,LEFT(G1216,FIND(" ",G1216)-1),MID(G1216,FIND(" ",G1216)+1,9))</f>
        <v>R/I/J</v>
      </c>
      <c r="J1216" s="34" t="str">
        <f>TRIM(SUBSTITUTE(G1216,I1216,""))</f>
        <v>6-Nov</v>
      </c>
      <c r="K1216" s="34">
        <f>LEFT(J1216,2-ISERROR(1*MID(J1216,2,1)))*1</f>
        <v>6</v>
      </c>
      <c r="L1216" s="34" t="str">
        <f>IF(LEN(I1216)=3,I1216,LEFT(I1216,1)&amp;MID(I1216,3,1)&amp;RIGHT(I1216,1))</f>
        <v>RIJ</v>
      </c>
      <c r="M1216" s="42">
        <f>TIMEVALUE(SUBSTITUTE(SUBSTITUTE(F1216,"P"," P"),"A"," A"))</f>
        <v>0.43124999999999997</v>
      </c>
      <c r="N1216" s="34">
        <f t="shared" si="65"/>
        <v>9</v>
      </c>
      <c r="O1216" s="34" t="str">
        <f t="shared" si="66"/>
        <v>RIJ9</v>
      </c>
      <c r="P1216" s="44">
        <f>INDEX(Workings!$R$14:$R$853,MATCH(O1216,Workings!$U$14:$U$853,0))</f>
        <v>0.43263888888888885</v>
      </c>
      <c r="Q1216" s="34">
        <f t="shared" si="67"/>
        <v>-2</v>
      </c>
      <c r="S1216"/>
    </row>
    <row r="1217" spans="1:19" ht="15" x14ac:dyDescent="0.25">
      <c r="A1217" s="34" t="s">
        <v>3178</v>
      </c>
      <c r="B1217" s="34" t="e">
        <f>SEARCH("PM",A1217)</f>
        <v>#VALUE!</v>
      </c>
      <c r="C1217" s="34">
        <f>SEARCH("AM",A1217)</f>
        <v>12</v>
      </c>
      <c r="D1217" s="34">
        <f>IFERROR(B1217,C1217)</f>
        <v>12</v>
      </c>
      <c r="E1217" s="34" t="str">
        <f>IFERROR(MID(A1217,D1217-5,1)," ")</f>
        <v>1</v>
      </c>
      <c r="F1217" s="34" t="str">
        <f>MID(A1217,IF(E1217="1",D1217-5,D1217-4),IF(E1217="1",7,6))</f>
        <v>11:02AM</v>
      </c>
      <c r="G1217" s="34" t="str">
        <f>TRIM(SUBSTITUTE(A1217,TEXT(M1217,"h:mmAM/PM"),""))</f>
        <v>6-Nov R/I/J</v>
      </c>
      <c r="H1217" s="34" t="b">
        <f>OR(LEFT(G1217,1)="Y",LEFT(G1217,1)="B",LEFT(G1217,1)="R")</f>
        <v>0</v>
      </c>
      <c r="I1217" s="34" t="str">
        <f>IF(H1217,LEFT(G1217,FIND(" ",G1217)-1),MID(G1217,FIND(" ",G1217)+1,9))</f>
        <v>R/I/J</v>
      </c>
      <c r="J1217" s="34" t="str">
        <f>TRIM(SUBSTITUTE(G1217,I1217,""))</f>
        <v>6-Nov</v>
      </c>
      <c r="K1217" s="34">
        <f>LEFT(J1217,2-ISERROR(1*MID(J1217,2,1)))*1</f>
        <v>6</v>
      </c>
      <c r="L1217" s="34" t="str">
        <f>IF(LEN(I1217)=3,I1217,LEFT(I1217,1)&amp;MID(I1217,3,1)&amp;RIGHT(I1217,1))</f>
        <v>RIJ</v>
      </c>
      <c r="M1217" s="42">
        <f>TIMEVALUE(SUBSTITUTE(SUBSTITUTE(F1217,"P"," P"),"A"," A"))</f>
        <v>0.4597222222222222</v>
      </c>
      <c r="N1217" s="34">
        <f t="shared" si="65"/>
        <v>10</v>
      </c>
      <c r="O1217" s="34" t="str">
        <f t="shared" si="66"/>
        <v>RIJ10</v>
      </c>
      <c r="P1217" s="44">
        <f>INDEX(Workings!$R$14:$R$853,MATCH(O1217,Workings!$U$14:$U$853,0))</f>
        <v>0.45347222222222217</v>
      </c>
      <c r="Q1217" s="34">
        <f t="shared" si="67"/>
        <v>9</v>
      </c>
      <c r="S1217"/>
    </row>
    <row r="1218" spans="1:19" ht="15" x14ac:dyDescent="0.25">
      <c r="A1218" s="34" t="s">
        <v>1971</v>
      </c>
      <c r="B1218" s="34" t="e">
        <f>SEARCH("PM",A1218)</f>
        <v>#VALUE!</v>
      </c>
      <c r="C1218" s="34">
        <f>SEARCH("AM",A1218)</f>
        <v>6</v>
      </c>
      <c r="D1218" s="34">
        <f>IFERROR(B1218,C1218)</f>
        <v>6</v>
      </c>
      <c r="E1218" s="34" t="str">
        <f>IFERROR(MID(A1218,D1218-5,1)," ")</f>
        <v>1</v>
      </c>
      <c r="F1218" s="34" t="str">
        <f>MID(A1218,IF(E1218="1",D1218-5,D1218-4),IF(E1218="1",7,6))</f>
        <v>11:27AM</v>
      </c>
      <c r="G1218" s="34" t="str">
        <f>TRIM(SUBSTITUTE(A1218,TEXT(M1218,"h:mmAM/PM"),""))</f>
        <v>RIJ 6/Nov</v>
      </c>
      <c r="H1218" s="34" t="b">
        <f>OR(LEFT(G1218,1)="Y",LEFT(G1218,1)="B",LEFT(G1218,1)="R")</f>
        <v>1</v>
      </c>
      <c r="I1218" s="34" t="str">
        <f>IF(H1218,LEFT(G1218,FIND(" ",G1218)-1),MID(G1218,FIND(" ",G1218)+1,9))</f>
        <v>RIJ</v>
      </c>
      <c r="J1218" s="34" t="str">
        <f>TRIM(SUBSTITUTE(G1218,I1218,""))</f>
        <v>6/Nov</v>
      </c>
      <c r="K1218" s="34">
        <f>LEFT(J1218,2-ISERROR(1*MID(J1218,2,1)))*1</f>
        <v>6</v>
      </c>
      <c r="L1218" s="34" t="str">
        <f>IF(LEN(I1218)=3,I1218,LEFT(I1218,1)&amp;MID(I1218,3,1)&amp;RIGHT(I1218,1))</f>
        <v>RIJ</v>
      </c>
      <c r="M1218" s="42">
        <f>TIMEVALUE(SUBSTITUTE(SUBSTITUTE(F1218,"P"," P"),"A"," A"))</f>
        <v>0.4770833333333333</v>
      </c>
      <c r="N1218" s="34">
        <f t="shared" si="65"/>
        <v>11</v>
      </c>
      <c r="O1218" s="34" t="str">
        <f t="shared" si="66"/>
        <v>RIJ11</v>
      </c>
      <c r="P1218" s="44">
        <f>INDEX(Workings!$R$14:$R$853,MATCH(O1218,Workings!$U$14:$U$853,0))</f>
        <v>0.47430555555555548</v>
      </c>
      <c r="Q1218" s="34">
        <f t="shared" si="67"/>
        <v>4</v>
      </c>
      <c r="S1218"/>
    </row>
    <row r="1219" spans="1:19" ht="15" x14ac:dyDescent="0.25">
      <c r="A1219" s="34" t="s">
        <v>3042</v>
      </c>
      <c r="B1219" s="34">
        <f>SEARCH("PM",A1219)</f>
        <v>6</v>
      </c>
      <c r="C1219" s="34" t="e">
        <f>SEARCH("AM",A1219)</f>
        <v>#VALUE!</v>
      </c>
      <c r="D1219" s="34">
        <f>IFERROR(B1219,C1219)</f>
        <v>6</v>
      </c>
      <c r="E1219" s="34" t="str">
        <f>IFERROR(MID(A1219,D1219-5,1)," ")</f>
        <v>1</v>
      </c>
      <c r="F1219" s="34" t="str">
        <f>MID(A1219,IF(E1219="1",D1219-5,D1219-4),IF(E1219="1",7,6))</f>
        <v>12:03PM</v>
      </c>
      <c r="G1219" s="34" t="str">
        <f>TRIM(SUBSTITUTE(A1219,TEXT(M1219,"h:mmAM/PM"),""))</f>
        <v>6-Nov R/I/J</v>
      </c>
      <c r="H1219" s="34" t="b">
        <f>OR(LEFT(G1219,1)="Y",LEFT(G1219,1)="B",LEFT(G1219,1)="R")</f>
        <v>0</v>
      </c>
      <c r="I1219" s="34" t="str">
        <f>IF(H1219,LEFT(G1219,FIND(" ",G1219)-1),MID(G1219,FIND(" ",G1219)+1,9))</f>
        <v>R/I/J</v>
      </c>
      <c r="J1219" s="34" t="str">
        <f>TRIM(SUBSTITUTE(G1219,I1219,""))</f>
        <v>6-Nov</v>
      </c>
      <c r="K1219" s="34">
        <f>LEFT(J1219,2-ISERROR(1*MID(J1219,2,1)))*1</f>
        <v>6</v>
      </c>
      <c r="L1219" s="34" t="str">
        <f>IF(LEN(I1219)=3,I1219,LEFT(I1219,1)&amp;MID(I1219,3,1)&amp;RIGHT(I1219,1))</f>
        <v>RIJ</v>
      </c>
      <c r="M1219" s="42">
        <f>TIMEVALUE(SUBSTITUTE(SUBSTITUTE(F1219,"P"," P"),"A"," A"))</f>
        <v>0.50208333333333333</v>
      </c>
      <c r="N1219" s="34">
        <f t="shared" si="65"/>
        <v>12</v>
      </c>
      <c r="O1219" s="34" t="str">
        <f t="shared" si="66"/>
        <v>RIJ12</v>
      </c>
      <c r="P1219" s="44">
        <f>INDEX(Workings!$R$14:$R$853,MATCH(O1219,Workings!$U$14:$U$853,0))</f>
        <v>0.4951388888888888</v>
      </c>
      <c r="Q1219" s="34">
        <f t="shared" si="67"/>
        <v>10</v>
      </c>
      <c r="S1219"/>
    </row>
    <row r="1220" spans="1:19" ht="15" x14ac:dyDescent="0.25">
      <c r="A1220" s="34" t="s">
        <v>1024</v>
      </c>
      <c r="B1220" s="34">
        <f>SEARCH("PM",A1220)</f>
        <v>16</v>
      </c>
      <c r="C1220" s="34" t="e">
        <f>SEARCH("AM",A1220)</f>
        <v>#VALUE!</v>
      </c>
      <c r="D1220" s="34">
        <f>IFERROR(B1220,C1220)</f>
        <v>16</v>
      </c>
      <c r="E1220" s="34" t="str">
        <f>IFERROR(MID(A1220,D1220-5,1)," ")</f>
        <v>1</v>
      </c>
      <c r="F1220" s="34" t="str">
        <f>MID(A1220,IF(E1220="1",D1220-5,D1220-4),IF(E1220="1",7,6))</f>
        <v>12:26PM</v>
      </c>
      <c r="G1220" s="34" t="str">
        <f>TRIM(SUBSTITUTE(A1220,TEXT(M1220,"h:mmAM/PM"),""))</f>
        <v>6/Nov RIJ</v>
      </c>
      <c r="H1220" s="34" t="b">
        <f>OR(LEFT(G1220,1)="Y",LEFT(G1220,1)="B",LEFT(G1220,1)="R")</f>
        <v>0</v>
      </c>
      <c r="I1220" s="34" t="str">
        <f>IF(H1220,LEFT(G1220,FIND(" ",G1220)-1),MID(G1220,FIND(" ",G1220)+1,9))</f>
        <v>RIJ</v>
      </c>
      <c r="J1220" s="34" t="str">
        <f>TRIM(SUBSTITUTE(G1220,I1220,""))</f>
        <v>6/Nov</v>
      </c>
      <c r="K1220" s="34">
        <f>LEFT(J1220,2-ISERROR(1*MID(J1220,2,1)))*1</f>
        <v>6</v>
      </c>
      <c r="L1220" s="34" t="str">
        <f>IF(LEN(I1220)=3,I1220,LEFT(I1220,1)&amp;MID(I1220,3,1)&amp;RIGHT(I1220,1))</f>
        <v>RIJ</v>
      </c>
      <c r="M1220" s="42">
        <f>TIMEVALUE(SUBSTITUTE(SUBSTITUTE(F1220,"P"," P"),"A"," A"))</f>
        <v>0.5180555555555556</v>
      </c>
      <c r="N1220" s="34">
        <f t="shared" si="65"/>
        <v>13</v>
      </c>
      <c r="O1220" s="34" t="str">
        <f t="shared" si="66"/>
        <v>RIJ13</v>
      </c>
      <c r="P1220" s="44">
        <f>INDEX(Workings!$R$14:$R$853,MATCH(O1220,Workings!$U$14:$U$853,0))</f>
        <v>0.51597222222222217</v>
      </c>
      <c r="Q1220" s="34">
        <f t="shared" si="67"/>
        <v>3</v>
      </c>
      <c r="S1220"/>
    </row>
    <row r="1221" spans="1:19" ht="15" x14ac:dyDescent="0.25">
      <c r="A1221" s="34" t="s">
        <v>3573</v>
      </c>
      <c r="B1221" s="34">
        <f>SEARCH("PM",A1221)</f>
        <v>17</v>
      </c>
      <c r="C1221" s="34" t="e">
        <f>SEARCH("AM",A1221)</f>
        <v>#VALUE!</v>
      </c>
      <c r="D1221" s="34">
        <f>IFERROR(B1221,C1221)</f>
        <v>17</v>
      </c>
      <c r="E1221" s="34" t="str">
        <f>IFERROR(MID(A1221,D1221-5,1)," ")</f>
        <v xml:space="preserve"> </v>
      </c>
      <c r="F1221" s="34" t="str">
        <f>MID(A1221,IF(E1221="1",D1221-5,D1221-4),IF(E1221="1",7,6))</f>
        <v>1:03PM</v>
      </c>
      <c r="G1221" s="34" t="str">
        <f>TRIM(SUBSTITUTE(A1221,TEXT(M1221,"h:mmAM/PM"),""))</f>
        <v>R:I:J 6/Nov</v>
      </c>
      <c r="H1221" s="34" t="b">
        <f>OR(LEFT(G1221,1)="Y",LEFT(G1221,1)="B",LEFT(G1221,1)="R")</f>
        <v>1</v>
      </c>
      <c r="I1221" s="34" t="str">
        <f>IF(H1221,LEFT(G1221,FIND(" ",G1221)-1),MID(G1221,FIND(" ",G1221)+1,9))</f>
        <v>R:I:J</v>
      </c>
      <c r="J1221" s="34" t="str">
        <f>TRIM(SUBSTITUTE(G1221,I1221,""))</f>
        <v>6/Nov</v>
      </c>
      <c r="K1221" s="34">
        <f>LEFT(J1221,2-ISERROR(1*MID(J1221,2,1)))*1</f>
        <v>6</v>
      </c>
      <c r="L1221" s="34" t="str">
        <f>IF(LEN(I1221)=3,I1221,LEFT(I1221,1)&amp;MID(I1221,3,1)&amp;RIGHT(I1221,1))</f>
        <v>RIJ</v>
      </c>
      <c r="M1221" s="42">
        <f>TIMEVALUE(SUBSTITUTE(SUBSTITUTE(F1221,"P"," P"),"A"," A"))</f>
        <v>0.54375000000000007</v>
      </c>
      <c r="N1221" s="34">
        <f t="shared" si="65"/>
        <v>14</v>
      </c>
      <c r="O1221" s="34" t="str">
        <f t="shared" si="66"/>
        <v>RIJ14</v>
      </c>
      <c r="P1221" s="44">
        <f>INDEX(Workings!$R$14:$R$853,MATCH(O1221,Workings!$U$14:$U$853,0))</f>
        <v>0.53680555555555554</v>
      </c>
      <c r="Q1221" s="34">
        <f t="shared" si="67"/>
        <v>10</v>
      </c>
      <c r="S1221"/>
    </row>
    <row r="1222" spans="1:19" ht="15" x14ac:dyDescent="0.25">
      <c r="A1222" s="34" t="s">
        <v>354</v>
      </c>
      <c r="B1222" s="34">
        <f>SEARCH("PM",A1222)</f>
        <v>11</v>
      </c>
      <c r="C1222" s="34" t="e">
        <f>SEARCH("AM",A1222)</f>
        <v>#VALUE!</v>
      </c>
      <c r="D1222" s="34">
        <f>IFERROR(B1222,C1222)</f>
        <v>11</v>
      </c>
      <c r="E1222" s="34" t="str">
        <f>IFERROR(MID(A1222,D1222-5,1)," ")</f>
        <v xml:space="preserve"> </v>
      </c>
      <c r="F1222" s="34" t="str">
        <f>MID(A1222,IF(E1222="1",D1222-5,D1222-4),IF(E1222="1",7,6))</f>
        <v>1:30PM</v>
      </c>
      <c r="G1222" s="34" t="str">
        <f>TRIM(SUBSTITUTE(A1222,TEXT(M1222,"h:mmAM/PM"),""))</f>
        <v>R/I/J 6/Nov</v>
      </c>
      <c r="H1222" s="34" t="b">
        <f>OR(LEFT(G1222,1)="Y",LEFT(G1222,1)="B",LEFT(G1222,1)="R")</f>
        <v>1</v>
      </c>
      <c r="I1222" s="34" t="str">
        <f>IF(H1222,LEFT(G1222,FIND(" ",G1222)-1),MID(G1222,FIND(" ",G1222)+1,9))</f>
        <v>R/I/J</v>
      </c>
      <c r="J1222" s="34" t="str">
        <f>TRIM(SUBSTITUTE(G1222,I1222,""))</f>
        <v>6/Nov</v>
      </c>
      <c r="K1222" s="34">
        <f>LEFT(J1222,2-ISERROR(1*MID(J1222,2,1)))*1</f>
        <v>6</v>
      </c>
      <c r="L1222" s="34" t="str">
        <f>IF(LEN(I1222)=3,I1222,LEFT(I1222,1)&amp;MID(I1222,3,1)&amp;RIGHT(I1222,1))</f>
        <v>RIJ</v>
      </c>
      <c r="M1222" s="42">
        <f>TIMEVALUE(SUBSTITUTE(SUBSTITUTE(F1222,"P"," P"),"A"," A"))</f>
        <v>0.5625</v>
      </c>
      <c r="N1222" s="34">
        <f t="shared" si="65"/>
        <v>15</v>
      </c>
      <c r="O1222" s="34" t="str">
        <f t="shared" si="66"/>
        <v>RIJ15</v>
      </c>
      <c r="P1222" s="44">
        <f>INDEX(Workings!$R$14:$R$853,MATCH(O1222,Workings!$U$14:$U$853,0))</f>
        <v>0.55763888888888891</v>
      </c>
      <c r="Q1222" s="34">
        <f t="shared" si="67"/>
        <v>7</v>
      </c>
      <c r="S1222"/>
    </row>
    <row r="1223" spans="1:19" ht="15" x14ac:dyDescent="0.25">
      <c r="A1223" s="34" t="s">
        <v>686</v>
      </c>
      <c r="B1223" s="34">
        <f>SEARCH("PM",A1223)</f>
        <v>11</v>
      </c>
      <c r="C1223" s="34" t="e">
        <f>SEARCH("AM",A1223)</f>
        <v>#VALUE!</v>
      </c>
      <c r="D1223" s="34">
        <f>IFERROR(B1223,C1223)</f>
        <v>11</v>
      </c>
      <c r="E1223" s="34" t="str">
        <f>IFERROR(MID(A1223,D1223-5,1)," ")</f>
        <v xml:space="preserve"> </v>
      </c>
      <c r="F1223" s="34" t="str">
        <f>MID(A1223,IF(E1223="1",D1223-5,D1223-4),IF(E1223="1",7,6))</f>
        <v>2:01PM</v>
      </c>
      <c r="G1223" s="34" t="str">
        <f>TRIM(SUBSTITUTE(A1223,TEXT(M1223,"h:mmAM/PM"),""))</f>
        <v>R/I/J 6/Nov</v>
      </c>
      <c r="H1223" s="34" t="b">
        <f>OR(LEFT(G1223,1)="Y",LEFT(G1223,1)="B",LEFT(G1223,1)="R")</f>
        <v>1</v>
      </c>
      <c r="I1223" s="34" t="str">
        <f>IF(H1223,LEFT(G1223,FIND(" ",G1223)-1),MID(G1223,FIND(" ",G1223)+1,9))</f>
        <v>R/I/J</v>
      </c>
      <c r="J1223" s="34" t="str">
        <f>TRIM(SUBSTITUTE(G1223,I1223,""))</f>
        <v>6/Nov</v>
      </c>
      <c r="K1223" s="34">
        <f>LEFT(J1223,2-ISERROR(1*MID(J1223,2,1)))*1</f>
        <v>6</v>
      </c>
      <c r="L1223" s="34" t="str">
        <f>IF(LEN(I1223)=3,I1223,LEFT(I1223,1)&amp;MID(I1223,3,1)&amp;RIGHT(I1223,1))</f>
        <v>RIJ</v>
      </c>
      <c r="M1223" s="42">
        <f>TIMEVALUE(SUBSTITUTE(SUBSTITUTE(F1223,"P"," P"),"A"," A"))</f>
        <v>0.58402777777777781</v>
      </c>
      <c r="N1223" s="34">
        <f t="shared" si="65"/>
        <v>16</v>
      </c>
      <c r="O1223" s="34" t="str">
        <f t="shared" si="66"/>
        <v>RIJ16</v>
      </c>
      <c r="P1223" s="44">
        <f>INDEX(Workings!$R$14:$R$853,MATCH(O1223,Workings!$U$14:$U$853,0))</f>
        <v>0.57847222222222228</v>
      </c>
      <c r="Q1223" s="34">
        <f t="shared" si="67"/>
        <v>8</v>
      </c>
      <c r="S1223"/>
    </row>
    <row r="1224" spans="1:19" ht="15" x14ac:dyDescent="0.25">
      <c r="A1224" s="34" t="s">
        <v>1720</v>
      </c>
      <c r="B1224" s="34">
        <f>SEARCH("PM",A1224)</f>
        <v>11</v>
      </c>
      <c r="C1224" s="34" t="e">
        <f>SEARCH("AM",A1224)</f>
        <v>#VALUE!</v>
      </c>
      <c r="D1224" s="34">
        <f>IFERROR(B1224,C1224)</f>
        <v>11</v>
      </c>
      <c r="E1224" s="34" t="str">
        <f>IFERROR(MID(A1224,D1224-5,1)," ")</f>
        <v xml:space="preserve"> </v>
      </c>
      <c r="F1224" s="34" t="str">
        <f>MID(A1224,IF(E1224="1",D1224-5,D1224-4),IF(E1224="1",7,6))</f>
        <v>2:26PM</v>
      </c>
      <c r="G1224" s="34" t="str">
        <f>TRIM(SUBSTITUTE(A1224,TEXT(M1224,"h:mmAM/PM"),""))</f>
        <v>R:I:J 6-Nov</v>
      </c>
      <c r="H1224" s="34" t="b">
        <f>OR(LEFT(G1224,1)="Y",LEFT(G1224,1)="B",LEFT(G1224,1)="R")</f>
        <v>1</v>
      </c>
      <c r="I1224" s="34" t="str">
        <f>IF(H1224,LEFT(G1224,FIND(" ",G1224)-1),MID(G1224,FIND(" ",G1224)+1,9))</f>
        <v>R:I:J</v>
      </c>
      <c r="J1224" s="34" t="str">
        <f>TRIM(SUBSTITUTE(G1224,I1224,""))</f>
        <v>6-Nov</v>
      </c>
      <c r="K1224" s="34">
        <f>LEFT(J1224,2-ISERROR(1*MID(J1224,2,1)))*1</f>
        <v>6</v>
      </c>
      <c r="L1224" s="34" t="str">
        <f>IF(LEN(I1224)=3,I1224,LEFT(I1224,1)&amp;MID(I1224,3,1)&amp;RIGHT(I1224,1))</f>
        <v>RIJ</v>
      </c>
      <c r="M1224" s="42">
        <f>TIMEVALUE(SUBSTITUTE(SUBSTITUTE(F1224,"P"," P"),"A"," A"))</f>
        <v>0.60138888888888886</v>
      </c>
      <c r="N1224" s="34">
        <f t="shared" si="65"/>
        <v>17</v>
      </c>
      <c r="O1224" s="34" t="str">
        <f t="shared" si="66"/>
        <v>RIJ17</v>
      </c>
      <c r="P1224" s="44">
        <f>INDEX(Workings!$R$14:$R$853,MATCH(O1224,Workings!$U$14:$U$853,0))</f>
        <v>0.59930555555555565</v>
      </c>
      <c r="Q1224" s="34">
        <f t="shared" si="67"/>
        <v>3</v>
      </c>
      <c r="S1224"/>
    </row>
    <row r="1225" spans="1:19" ht="15" x14ac:dyDescent="0.25">
      <c r="A1225" s="34" t="s">
        <v>2643</v>
      </c>
      <c r="B1225" s="34">
        <f>SEARCH("PM",A1225)</f>
        <v>5</v>
      </c>
      <c r="C1225" s="34" t="e">
        <f>SEARCH("AM",A1225)</f>
        <v>#VALUE!</v>
      </c>
      <c r="D1225" s="34">
        <f>IFERROR(B1225,C1225)</f>
        <v>5</v>
      </c>
      <c r="E1225" s="34" t="str">
        <f>IFERROR(MID(A1225,D1225-5,1)," ")</f>
        <v xml:space="preserve"> </v>
      </c>
      <c r="F1225" s="34" t="str">
        <f>MID(A1225,IF(E1225="1",D1225-5,D1225-4),IF(E1225="1",7,6))</f>
        <v>2:52PM</v>
      </c>
      <c r="G1225" s="34" t="str">
        <f>TRIM(SUBSTITUTE(A1225,TEXT(M1225,"h:mmAM/PM"),""))</f>
        <v>RIJ 6-Nov</v>
      </c>
      <c r="H1225" s="34" t="b">
        <f>OR(LEFT(G1225,1)="Y",LEFT(G1225,1)="B",LEFT(G1225,1)="R")</f>
        <v>1</v>
      </c>
      <c r="I1225" s="34" t="str">
        <f>IF(H1225,LEFT(G1225,FIND(" ",G1225)-1),MID(G1225,FIND(" ",G1225)+1,9))</f>
        <v>RIJ</v>
      </c>
      <c r="J1225" s="34" t="str">
        <f>TRIM(SUBSTITUTE(G1225,I1225,""))</f>
        <v>6-Nov</v>
      </c>
      <c r="K1225" s="34">
        <f>LEFT(J1225,2-ISERROR(1*MID(J1225,2,1)))*1</f>
        <v>6</v>
      </c>
      <c r="L1225" s="34" t="str">
        <f>IF(LEN(I1225)=3,I1225,LEFT(I1225,1)&amp;MID(I1225,3,1)&amp;RIGHT(I1225,1))</f>
        <v>RIJ</v>
      </c>
      <c r="M1225" s="42">
        <f>TIMEVALUE(SUBSTITUTE(SUBSTITUTE(F1225,"P"," P"),"A"," A"))</f>
        <v>0.61944444444444446</v>
      </c>
      <c r="N1225" s="34">
        <f t="shared" ref="N1225:N1288" si="68">1+(L1225=L1224)*(K1225=K1224)*N1224</f>
        <v>18</v>
      </c>
      <c r="O1225" s="34" t="str">
        <f t="shared" ref="O1225:O1288" si="69">L1225&amp;N1225</f>
        <v>RIJ18</v>
      </c>
      <c r="P1225" s="44">
        <f>INDEX(Workings!$R$14:$R$853,MATCH(O1225,Workings!$U$14:$U$853,0))</f>
        <v>0.62013888888888902</v>
      </c>
      <c r="Q1225" s="34">
        <f t="shared" ref="Q1225:Q1288" si="70">ROUND((M1225-P1225)*60*24,5)</f>
        <v>-1</v>
      </c>
      <c r="S1225"/>
    </row>
    <row r="1226" spans="1:19" ht="15" x14ac:dyDescent="0.25">
      <c r="A1226" s="34" t="s">
        <v>257</v>
      </c>
      <c r="B1226" s="34">
        <f>SEARCH("PM",A1226)</f>
        <v>17</v>
      </c>
      <c r="C1226" s="34" t="e">
        <f>SEARCH("AM",A1226)</f>
        <v>#VALUE!</v>
      </c>
      <c r="D1226" s="34">
        <f>IFERROR(B1226,C1226)</f>
        <v>17</v>
      </c>
      <c r="E1226" s="34" t="str">
        <f>IFERROR(MID(A1226,D1226-5,1)," ")</f>
        <v xml:space="preserve"> </v>
      </c>
      <c r="F1226" s="34" t="str">
        <f>MID(A1226,IF(E1226="1",D1226-5,D1226-4),IF(E1226="1",7,6))</f>
        <v>3:21PM</v>
      </c>
      <c r="G1226" s="34" t="str">
        <f>TRIM(SUBSTITUTE(A1226,TEXT(M1226,"h:mmAM/PM"),""))</f>
        <v>R:I:J 6-Nov</v>
      </c>
      <c r="H1226" s="34" t="b">
        <f>OR(LEFT(G1226,1)="Y",LEFT(G1226,1)="B",LEFT(G1226,1)="R")</f>
        <v>1</v>
      </c>
      <c r="I1226" s="34" t="str">
        <f>IF(H1226,LEFT(G1226,FIND(" ",G1226)-1),MID(G1226,FIND(" ",G1226)+1,9))</f>
        <v>R:I:J</v>
      </c>
      <c r="J1226" s="34" t="str">
        <f>TRIM(SUBSTITUTE(G1226,I1226,""))</f>
        <v>6-Nov</v>
      </c>
      <c r="K1226" s="34">
        <f>LEFT(J1226,2-ISERROR(1*MID(J1226,2,1)))*1</f>
        <v>6</v>
      </c>
      <c r="L1226" s="34" t="str">
        <f>IF(LEN(I1226)=3,I1226,LEFT(I1226,1)&amp;MID(I1226,3,1)&amp;RIGHT(I1226,1))</f>
        <v>RIJ</v>
      </c>
      <c r="M1226" s="42">
        <f>TIMEVALUE(SUBSTITUTE(SUBSTITUTE(F1226,"P"," P"),"A"," A"))</f>
        <v>0.63958333333333328</v>
      </c>
      <c r="N1226" s="34">
        <f t="shared" si="68"/>
        <v>19</v>
      </c>
      <c r="O1226" s="34" t="str">
        <f t="shared" si="69"/>
        <v>RIJ19</v>
      </c>
      <c r="P1226" s="44">
        <f>INDEX(Workings!$R$14:$R$853,MATCH(O1226,Workings!$U$14:$U$853,0))</f>
        <v>0.64097222222222239</v>
      </c>
      <c r="Q1226" s="34">
        <f t="shared" si="70"/>
        <v>-2</v>
      </c>
      <c r="S1226"/>
    </row>
    <row r="1227" spans="1:19" ht="15" x14ac:dyDescent="0.25">
      <c r="A1227" s="34" t="s">
        <v>84</v>
      </c>
      <c r="B1227" s="34">
        <f>SEARCH("PM",A1227)</f>
        <v>17</v>
      </c>
      <c r="C1227" s="34" t="e">
        <f>SEARCH("AM",A1227)</f>
        <v>#VALUE!</v>
      </c>
      <c r="D1227" s="34">
        <f>IFERROR(B1227,C1227)</f>
        <v>17</v>
      </c>
      <c r="E1227" s="34" t="str">
        <f>IFERROR(MID(A1227,D1227-5,1)," ")</f>
        <v xml:space="preserve"> </v>
      </c>
      <c r="F1227" s="34" t="str">
        <f>MID(A1227,IF(E1227="1",D1227-5,D1227-4),IF(E1227="1",7,6))</f>
        <v>4:04PM</v>
      </c>
      <c r="G1227" s="34" t="str">
        <f>TRIM(SUBSTITUTE(A1227,TEXT(M1227,"h:mmAM/PM"),""))</f>
        <v>R/I/J 6-Nov</v>
      </c>
      <c r="H1227" s="34" t="b">
        <f>OR(LEFT(G1227,1)="Y",LEFT(G1227,1)="B",LEFT(G1227,1)="R")</f>
        <v>1</v>
      </c>
      <c r="I1227" s="34" t="str">
        <f>IF(H1227,LEFT(G1227,FIND(" ",G1227)-1),MID(G1227,FIND(" ",G1227)+1,9))</f>
        <v>R/I/J</v>
      </c>
      <c r="J1227" s="34" t="str">
        <f>TRIM(SUBSTITUTE(G1227,I1227,""))</f>
        <v>6-Nov</v>
      </c>
      <c r="K1227" s="34">
        <f>LEFT(J1227,2-ISERROR(1*MID(J1227,2,1)))*1</f>
        <v>6</v>
      </c>
      <c r="L1227" s="34" t="str">
        <f>IF(LEN(I1227)=3,I1227,LEFT(I1227,1)&amp;MID(I1227,3,1)&amp;RIGHT(I1227,1))</f>
        <v>RIJ</v>
      </c>
      <c r="M1227" s="42">
        <f>TIMEVALUE(SUBSTITUTE(SUBSTITUTE(F1227,"P"," P"),"A"," A"))</f>
        <v>0.6694444444444444</v>
      </c>
      <c r="N1227" s="34">
        <f t="shared" si="68"/>
        <v>20</v>
      </c>
      <c r="O1227" s="34" t="str">
        <f t="shared" si="69"/>
        <v>RIJ20</v>
      </c>
      <c r="P1227" s="44">
        <f>INDEX(Workings!$R$14:$R$853,MATCH(O1227,Workings!$U$14:$U$853,0))</f>
        <v>0.66180555555555576</v>
      </c>
      <c r="Q1227" s="34">
        <f t="shared" si="70"/>
        <v>11</v>
      </c>
      <c r="S1227"/>
    </row>
    <row r="1228" spans="1:19" ht="15" x14ac:dyDescent="0.25">
      <c r="A1228" s="34" t="s">
        <v>3577</v>
      </c>
      <c r="B1228" s="34">
        <f>SEARCH("PM",A1228)</f>
        <v>5</v>
      </c>
      <c r="C1228" s="34" t="e">
        <f>SEARCH("AM",A1228)</f>
        <v>#VALUE!</v>
      </c>
      <c r="D1228" s="34">
        <f>IFERROR(B1228,C1228)</f>
        <v>5</v>
      </c>
      <c r="E1228" s="34" t="str">
        <f>IFERROR(MID(A1228,D1228-5,1)," ")</f>
        <v xml:space="preserve"> </v>
      </c>
      <c r="F1228" s="34" t="str">
        <f>MID(A1228,IF(E1228="1",D1228-5,D1228-4),IF(E1228="1",7,6))</f>
        <v>4:23PM</v>
      </c>
      <c r="G1228" s="34" t="str">
        <f>TRIM(SUBSTITUTE(A1228,TEXT(M1228,"h:mmAM/PM"),""))</f>
        <v>R/I/J 6-Nov</v>
      </c>
      <c r="H1228" s="34" t="b">
        <f>OR(LEFT(G1228,1)="Y",LEFT(G1228,1)="B",LEFT(G1228,1)="R")</f>
        <v>1</v>
      </c>
      <c r="I1228" s="34" t="str">
        <f>IF(H1228,LEFT(G1228,FIND(" ",G1228)-1),MID(G1228,FIND(" ",G1228)+1,9))</f>
        <v>R/I/J</v>
      </c>
      <c r="J1228" s="34" t="str">
        <f>TRIM(SUBSTITUTE(G1228,I1228,""))</f>
        <v>6-Nov</v>
      </c>
      <c r="K1228" s="34">
        <f>LEFT(J1228,2-ISERROR(1*MID(J1228,2,1)))*1</f>
        <v>6</v>
      </c>
      <c r="L1228" s="34" t="str">
        <f>IF(LEN(I1228)=3,I1228,LEFT(I1228,1)&amp;MID(I1228,3,1)&amp;RIGHT(I1228,1))</f>
        <v>RIJ</v>
      </c>
      <c r="M1228" s="42">
        <f>TIMEVALUE(SUBSTITUTE(SUBSTITUTE(F1228,"P"," P"),"A"," A"))</f>
        <v>0.68263888888888891</v>
      </c>
      <c r="N1228" s="34">
        <f t="shared" si="68"/>
        <v>21</v>
      </c>
      <c r="O1228" s="34" t="str">
        <f t="shared" si="69"/>
        <v>RIJ21</v>
      </c>
      <c r="P1228" s="44">
        <f>INDEX(Workings!$R$14:$R$853,MATCH(O1228,Workings!$U$14:$U$853,0))</f>
        <v>0.68263888888888913</v>
      </c>
      <c r="Q1228" s="34">
        <f t="shared" si="70"/>
        <v>0</v>
      </c>
      <c r="S1228"/>
    </row>
    <row r="1229" spans="1:19" ht="15" x14ac:dyDescent="0.25">
      <c r="A1229" s="34" t="s">
        <v>2323</v>
      </c>
      <c r="B1229" s="34">
        <f>SEARCH("PM",A1229)</f>
        <v>17</v>
      </c>
      <c r="C1229" s="34" t="e">
        <f>SEARCH("AM",A1229)</f>
        <v>#VALUE!</v>
      </c>
      <c r="D1229" s="34">
        <f>IFERROR(B1229,C1229)</f>
        <v>17</v>
      </c>
      <c r="E1229" s="34" t="str">
        <f>IFERROR(MID(A1229,D1229-5,1)," ")</f>
        <v xml:space="preserve"> </v>
      </c>
      <c r="F1229" s="34" t="str">
        <f>MID(A1229,IF(E1229="1",D1229-5,D1229-4),IF(E1229="1",7,6))</f>
        <v>4:56PM</v>
      </c>
      <c r="G1229" s="34" t="str">
        <f>TRIM(SUBSTITUTE(A1229,TEXT(M1229,"h:mmAM/PM"),""))</f>
        <v>6/Nov R:I:J</v>
      </c>
      <c r="H1229" s="34" t="b">
        <f>OR(LEFT(G1229,1)="Y",LEFT(G1229,1)="B",LEFT(G1229,1)="R")</f>
        <v>0</v>
      </c>
      <c r="I1229" s="34" t="str">
        <f>IF(H1229,LEFT(G1229,FIND(" ",G1229)-1),MID(G1229,FIND(" ",G1229)+1,9))</f>
        <v>R:I:J</v>
      </c>
      <c r="J1229" s="34" t="str">
        <f>TRIM(SUBSTITUTE(G1229,I1229,""))</f>
        <v>6/Nov</v>
      </c>
      <c r="K1229" s="34">
        <f>LEFT(J1229,2-ISERROR(1*MID(J1229,2,1)))*1</f>
        <v>6</v>
      </c>
      <c r="L1229" s="34" t="str">
        <f>IF(LEN(I1229)=3,I1229,LEFT(I1229,1)&amp;MID(I1229,3,1)&amp;RIGHT(I1229,1))</f>
        <v>RIJ</v>
      </c>
      <c r="M1229" s="42">
        <f>TIMEVALUE(SUBSTITUTE(SUBSTITUTE(F1229,"P"," P"),"A"," A"))</f>
        <v>0.7055555555555556</v>
      </c>
      <c r="N1229" s="34">
        <f t="shared" si="68"/>
        <v>22</v>
      </c>
      <c r="O1229" s="34" t="str">
        <f t="shared" si="69"/>
        <v>RIJ22</v>
      </c>
      <c r="P1229" s="44">
        <f>INDEX(Workings!$R$14:$R$853,MATCH(O1229,Workings!$U$14:$U$853,0))</f>
        <v>0.7034722222222225</v>
      </c>
      <c r="Q1229" s="34">
        <f t="shared" si="70"/>
        <v>3</v>
      </c>
      <c r="S1229"/>
    </row>
    <row r="1230" spans="1:19" ht="15" x14ac:dyDescent="0.25">
      <c r="A1230" s="34" t="s">
        <v>1275</v>
      </c>
      <c r="B1230" s="34">
        <f>SEARCH("PM",A1230)</f>
        <v>11</v>
      </c>
      <c r="C1230" s="34" t="e">
        <f>SEARCH("AM",A1230)</f>
        <v>#VALUE!</v>
      </c>
      <c r="D1230" s="34">
        <f>IFERROR(B1230,C1230)</f>
        <v>11</v>
      </c>
      <c r="E1230" s="34" t="str">
        <f>IFERROR(MID(A1230,D1230-5,1)," ")</f>
        <v xml:space="preserve"> </v>
      </c>
      <c r="F1230" s="34" t="str">
        <f>MID(A1230,IF(E1230="1",D1230-5,D1230-4),IF(E1230="1",7,6))</f>
        <v>5:31PM</v>
      </c>
      <c r="G1230" s="34" t="str">
        <f>TRIM(SUBSTITUTE(A1230,TEXT(M1230,"h:mmAM/PM"),""))</f>
        <v>R:I:J 6-Nov</v>
      </c>
      <c r="H1230" s="34" t="b">
        <f>OR(LEFT(G1230,1)="Y",LEFT(G1230,1)="B",LEFT(G1230,1)="R")</f>
        <v>1</v>
      </c>
      <c r="I1230" s="34" t="str">
        <f>IF(H1230,LEFT(G1230,FIND(" ",G1230)-1),MID(G1230,FIND(" ",G1230)+1,9))</f>
        <v>R:I:J</v>
      </c>
      <c r="J1230" s="34" t="str">
        <f>TRIM(SUBSTITUTE(G1230,I1230,""))</f>
        <v>6-Nov</v>
      </c>
      <c r="K1230" s="34">
        <f>LEFT(J1230,2-ISERROR(1*MID(J1230,2,1)))*1</f>
        <v>6</v>
      </c>
      <c r="L1230" s="34" t="str">
        <f>IF(LEN(I1230)=3,I1230,LEFT(I1230,1)&amp;MID(I1230,3,1)&amp;RIGHT(I1230,1))</f>
        <v>RIJ</v>
      </c>
      <c r="M1230" s="42">
        <f>TIMEVALUE(SUBSTITUTE(SUBSTITUTE(F1230,"P"," P"),"A"," A"))</f>
        <v>0.72986111111111107</v>
      </c>
      <c r="N1230" s="34">
        <f t="shared" si="68"/>
        <v>23</v>
      </c>
      <c r="O1230" s="34" t="str">
        <f t="shared" si="69"/>
        <v>RIJ23</v>
      </c>
      <c r="P1230" s="44">
        <f>INDEX(Workings!$R$14:$R$853,MATCH(O1230,Workings!$U$14:$U$853,0))</f>
        <v>0.72430555555555587</v>
      </c>
      <c r="Q1230" s="34">
        <f t="shared" si="70"/>
        <v>8</v>
      </c>
      <c r="S1230"/>
    </row>
    <row r="1231" spans="1:19" ht="15" x14ac:dyDescent="0.25">
      <c r="A1231" s="34" t="s">
        <v>1384</v>
      </c>
      <c r="B1231" s="34">
        <f>SEARCH("PM",A1231)</f>
        <v>17</v>
      </c>
      <c r="C1231" s="34" t="e">
        <f>SEARCH("AM",A1231)</f>
        <v>#VALUE!</v>
      </c>
      <c r="D1231" s="34">
        <f>IFERROR(B1231,C1231)</f>
        <v>17</v>
      </c>
      <c r="E1231" s="34" t="str">
        <f>IFERROR(MID(A1231,D1231-5,1)," ")</f>
        <v xml:space="preserve"> </v>
      </c>
      <c r="F1231" s="34" t="str">
        <f>MID(A1231,IF(E1231="1",D1231-5,D1231-4),IF(E1231="1",7,6))</f>
        <v>6:04PM</v>
      </c>
      <c r="G1231" s="34" t="str">
        <f>TRIM(SUBSTITUTE(A1231,TEXT(M1231,"h:mmAM/PM"),""))</f>
        <v>R:I:J 6-Nov</v>
      </c>
      <c r="H1231" s="34" t="b">
        <f>OR(LEFT(G1231,1)="Y",LEFT(G1231,1)="B",LEFT(G1231,1)="R")</f>
        <v>1</v>
      </c>
      <c r="I1231" s="34" t="str">
        <f>IF(H1231,LEFT(G1231,FIND(" ",G1231)-1),MID(G1231,FIND(" ",G1231)+1,9))</f>
        <v>R:I:J</v>
      </c>
      <c r="J1231" s="34" t="str">
        <f>TRIM(SUBSTITUTE(G1231,I1231,""))</f>
        <v>6-Nov</v>
      </c>
      <c r="K1231" s="34">
        <f>LEFT(J1231,2-ISERROR(1*MID(J1231,2,1)))*1</f>
        <v>6</v>
      </c>
      <c r="L1231" s="34" t="str">
        <f>IF(LEN(I1231)=3,I1231,LEFT(I1231,1)&amp;MID(I1231,3,1)&amp;RIGHT(I1231,1))</f>
        <v>RIJ</v>
      </c>
      <c r="M1231" s="42">
        <f>TIMEVALUE(SUBSTITUTE(SUBSTITUTE(F1231,"P"," P"),"A"," A"))</f>
        <v>0.75277777777777777</v>
      </c>
      <c r="N1231" s="34">
        <f t="shared" si="68"/>
        <v>24</v>
      </c>
      <c r="O1231" s="34" t="str">
        <f t="shared" si="69"/>
        <v>RIJ24</v>
      </c>
      <c r="P1231" s="44">
        <f>INDEX(Workings!$R$14:$R$853,MATCH(O1231,Workings!$U$14:$U$853,0))</f>
        <v>0.75208333333333366</v>
      </c>
      <c r="Q1231" s="34">
        <f t="shared" si="70"/>
        <v>1</v>
      </c>
      <c r="S1231"/>
    </row>
    <row r="1232" spans="1:19" ht="15" x14ac:dyDescent="0.25">
      <c r="A1232" s="34" t="s">
        <v>2559</v>
      </c>
      <c r="B1232" s="34">
        <f>SEARCH("PM",A1232)</f>
        <v>17</v>
      </c>
      <c r="C1232" s="34" t="e">
        <f>SEARCH("AM",A1232)</f>
        <v>#VALUE!</v>
      </c>
      <c r="D1232" s="34">
        <f>IFERROR(B1232,C1232)</f>
        <v>17</v>
      </c>
      <c r="E1232" s="34" t="str">
        <f>IFERROR(MID(A1232,D1232-5,1)," ")</f>
        <v xml:space="preserve"> </v>
      </c>
      <c r="F1232" s="34" t="str">
        <f>MID(A1232,IF(E1232="1",D1232-5,D1232-4),IF(E1232="1",7,6))</f>
        <v>6:55PM</v>
      </c>
      <c r="G1232" s="34" t="str">
        <f>TRIM(SUBSTITUTE(A1232,TEXT(M1232,"h:mmAM/PM"),""))</f>
        <v>R:I:J 6-Nov</v>
      </c>
      <c r="H1232" s="34" t="b">
        <f>OR(LEFT(G1232,1)="Y",LEFT(G1232,1)="B",LEFT(G1232,1)="R")</f>
        <v>1</v>
      </c>
      <c r="I1232" s="34" t="str">
        <f>IF(H1232,LEFT(G1232,FIND(" ",G1232)-1),MID(G1232,FIND(" ",G1232)+1,9))</f>
        <v>R:I:J</v>
      </c>
      <c r="J1232" s="34" t="str">
        <f>TRIM(SUBSTITUTE(G1232,I1232,""))</f>
        <v>6-Nov</v>
      </c>
      <c r="K1232" s="34">
        <f>LEFT(J1232,2-ISERROR(1*MID(J1232,2,1)))*1</f>
        <v>6</v>
      </c>
      <c r="L1232" s="34" t="str">
        <f>IF(LEN(I1232)=3,I1232,LEFT(I1232,1)&amp;MID(I1232,3,1)&amp;RIGHT(I1232,1))</f>
        <v>RIJ</v>
      </c>
      <c r="M1232" s="42">
        <f>TIMEVALUE(SUBSTITUTE(SUBSTITUTE(F1232,"P"," P"),"A"," A"))</f>
        <v>0.78819444444444453</v>
      </c>
      <c r="N1232" s="34">
        <f t="shared" si="68"/>
        <v>25</v>
      </c>
      <c r="O1232" s="34" t="str">
        <f t="shared" si="69"/>
        <v>RIJ25</v>
      </c>
      <c r="P1232" s="44">
        <f>INDEX(Workings!$R$14:$R$853,MATCH(O1232,Workings!$U$14:$U$853,0))</f>
        <v>0.77986111111111145</v>
      </c>
      <c r="Q1232" s="34">
        <f t="shared" si="70"/>
        <v>12</v>
      </c>
      <c r="S1232"/>
    </row>
    <row r="1233" spans="1:19" ht="15" x14ac:dyDescent="0.25">
      <c r="A1233" s="34" t="s">
        <v>1205</v>
      </c>
      <c r="B1233" s="34">
        <f>SEARCH("PM",A1233)</f>
        <v>17</v>
      </c>
      <c r="C1233" s="34" t="e">
        <f>SEARCH("AM",A1233)</f>
        <v>#VALUE!</v>
      </c>
      <c r="D1233" s="34">
        <f>IFERROR(B1233,C1233)</f>
        <v>17</v>
      </c>
      <c r="E1233" s="34" t="str">
        <f>IFERROR(MID(A1233,D1233-5,1)," ")</f>
        <v xml:space="preserve"> </v>
      </c>
      <c r="F1233" s="34" t="str">
        <f>MID(A1233,IF(E1233="1",D1233-5,D1233-4),IF(E1233="1",7,6))</f>
        <v>7:30PM</v>
      </c>
      <c r="G1233" s="34" t="str">
        <f>TRIM(SUBSTITUTE(A1233,TEXT(M1233,"h:mmAM/PM"),""))</f>
        <v>R-I-J 6/Nov</v>
      </c>
      <c r="H1233" s="34" t="b">
        <f>OR(LEFT(G1233,1)="Y",LEFT(G1233,1)="B",LEFT(G1233,1)="R")</f>
        <v>1</v>
      </c>
      <c r="I1233" s="34" t="str">
        <f>IF(H1233,LEFT(G1233,FIND(" ",G1233)-1),MID(G1233,FIND(" ",G1233)+1,9))</f>
        <v>R-I-J</v>
      </c>
      <c r="J1233" s="34" t="str">
        <f>TRIM(SUBSTITUTE(G1233,I1233,""))</f>
        <v>6/Nov</v>
      </c>
      <c r="K1233" s="34">
        <f>LEFT(J1233,2-ISERROR(1*MID(J1233,2,1)))*1</f>
        <v>6</v>
      </c>
      <c r="L1233" s="34" t="str">
        <f>IF(LEN(I1233)=3,I1233,LEFT(I1233,1)&amp;MID(I1233,3,1)&amp;RIGHT(I1233,1))</f>
        <v>RIJ</v>
      </c>
      <c r="M1233" s="42">
        <f>TIMEVALUE(SUBSTITUTE(SUBSTITUTE(F1233,"P"," P"),"A"," A"))</f>
        <v>0.8125</v>
      </c>
      <c r="N1233" s="34">
        <f t="shared" si="68"/>
        <v>26</v>
      </c>
      <c r="O1233" s="34" t="str">
        <f t="shared" si="69"/>
        <v>RIJ26</v>
      </c>
      <c r="P1233" s="44">
        <f>INDEX(Workings!$R$14:$R$853,MATCH(O1233,Workings!$U$14:$U$853,0))</f>
        <v>0.80763888888888924</v>
      </c>
      <c r="Q1233" s="34">
        <f t="shared" si="70"/>
        <v>7</v>
      </c>
      <c r="S1233"/>
    </row>
    <row r="1234" spans="1:19" ht="15" x14ac:dyDescent="0.25">
      <c r="A1234" s="34" t="s">
        <v>1768</v>
      </c>
      <c r="B1234" s="34">
        <f>SEARCH("PM",A1234)</f>
        <v>11</v>
      </c>
      <c r="C1234" s="34" t="e">
        <f>SEARCH("AM",A1234)</f>
        <v>#VALUE!</v>
      </c>
      <c r="D1234" s="34">
        <f>IFERROR(B1234,C1234)</f>
        <v>11</v>
      </c>
      <c r="E1234" s="34" t="str">
        <f>IFERROR(MID(A1234,D1234-5,1)," ")</f>
        <v xml:space="preserve"> </v>
      </c>
      <c r="F1234" s="34" t="str">
        <f>MID(A1234,IF(E1234="1",D1234-5,D1234-4),IF(E1234="1",7,6))</f>
        <v>8:23PM</v>
      </c>
      <c r="G1234" s="34" t="str">
        <f>TRIM(SUBSTITUTE(A1234,TEXT(M1234,"h:mmAM/PM"),""))</f>
        <v>R/I/J 6/Nov</v>
      </c>
      <c r="H1234" s="34" t="b">
        <f>OR(LEFT(G1234,1)="Y",LEFT(G1234,1)="B",LEFT(G1234,1)="R")</f>
        <v>1</v>
      </c>
      <c r="I1234" s="34" t="str">
        <f>IF(H1234,LEFT(G1234,FIND(" ",G1234)-1),MID(G1234,FIND(" ",G1234)+1,9))</f>
        <v>R/I/J</v>
      </c>
      <c r="J1234" s="34" t="str">
        <f>TRIM(SUBSTITUTE(G1234,I1234,""))</f>
        <v>6/Nov</v>
      </c>
      <c r="K1234" s="34">
        <f>LEFT(J1234,2-ISERROR(1*MID(J1234,2,1)))*1</f>
        <v>6</v>
      </c>
      <c r="L1234" s="34" t="str">
        <f>IF(LEN(I1234)=3,I1234,LEFT(I1234,1)&amp;MID(I1234,3,1)&amp;RIGHT(I1234,1))</f>
        <v>RIJ</v>
      </c>
      <c r="M1234" s="42">
        <f>TIMEVALUE(SUBSTITUTE(SUBSTITUTE(F1234,"P"," P"),"A"," A"))</f>
        <v>0.84930555555555554</v>
      </c>
      <c r="N1234" s="34">
        <f t="shared" si="68"/>
        <v>27</v>
      </c>
      <c r="O1234" s="34" t="str">
        <f t="shared" si="69"/>
        <v>RIJ27</v>
      </c>
      <c r="P1234" s="44">
        <f>INDEX(Workings!$R$14:$R$853,MATCH(O1234,Workings!$U$14:$U$853,0))</f>
        <v>0.84930555555555587</v>
      </c>
      <c r="Q1234" s="34">
        <f t="shared" si="70"/>
        <v>0</v>
      </c>
      <c r="S1234"/>
    </row>
    <row r="1235" spans="1:19" ht="15" x14ac:dyDescent="0.25">
      <c r="A1235" s="34" t="s">
        <v>2030</v>
      </c>
      <c r="B1235" s="34">
        <f>SEARCH("PM",A1235)</f>
        <v>5</v>
      </c>
      <c r="C1235" s="34" t="e">
        <f>SEARCH("AM",A1235)</f>
        <v>#VALUE!</v>
      </c>
      <c r="D1235" s="34">
        <f>IFERROR(B1235,C1235)</f>
        <v>5</v>
      </c>
      <c r="E1235" s="34" t="str">
        <f>IFERROR(MID(A1235,D1235-5,1)," ")</f>
        <v xml:space="preserve"> </v>
      </c>
      <c r="F1235" s="34" t="str">
        <f>MID(A1235,IF(E1235="1",D1235-5,D1235-4),IF(E1235="1",7,6))</f>
        <v>9:29PM</v>
      </c>
      <c r="G1235" s="34" t="str">
        <f>TRIM(SUBSTITUTE(A1235,TEXT(M1235,"h:mmAM/PM"),""))</f>
        <v>R-I-J 6/Nov</v>
      </c>
      <c r="H1235" s="34" t="b">
        <f>OR(LEFT(G1235,1)="Y",LEFT(G1235,1)="B",LEFT(G1235,1)="R")</f>
        <v>1</v>
      </c>
      <c r="I1235" s="34" t="str">
        <f>IF(H1235,LEFT(G1235,FIND(" ",G1235)-1),MID(G1235,FIND(" ",G1235)+1,9))</f>
        <v>R-I-J</v>
      </c>
      <c r="J1235" s="34" t="str">
        <f>TRIM(SUBSTITUTE(G1235,I1235,""))</f>
        <v>6/Nov</v>
      </c>
      <c r="K1235" s="34">
        <f>LEFT(J1235,2-ISERROR(1*MID(J1235,2,1)))*1</f>
        <v>6</v>
      </c>
      <c r="L1235" s="34" t="str">
        <f>IF(LEN(I1235)=3,I1235,LEFT(I1235,1)&amp;MID(I1235,3,1)&amp;RIGHT(I1235,1))</f>
        <v>RIJ</v>
      </c>
      <c r="M1235" s="42">
        <f>TIMEVALUE(SUBSTITUTE(SUBSTITUTE(F1235,"P"," P"),"A"," A"))</f>
        <v>0.89513888888888893</v>
      </c>
      <c r="N1235" s="34">
        <f t="shared" si="68"/>
        <v>28</v>
      </c>
      <c r="O1235" s="34" t="str">
        <f t="shared" si="69"/>
        <v>RIJ28</v>
      </c>
      <c r="P1235" s="44">
        <f>INDEX(Workings!$R$14:$R$853,MATCH(O1235,Workings!$U$14:$U$853,0))</f>
        <v>0.8909722222222225</v>
      </c>
      <c r="Q1235" s="34">
        <f t="shared" si="70"/>
        <v>6</v>
      </c>
      <c r="S1235"/>
    </row>
    <row r="1236" spans="1:19" ht="15" x14ac:dyDescent="0.25">
      <c r="A1236" s="34" t="s">
        <v>132</v>
      </c>
      <c r="B1236" s="34">
        <f>SEARCH("PM",A1236)</f>
        <v>6</v>
      </c>
      <c r="C1236" s="34" t="e">
        <f>SEARCH("AM",A1236)</f>
        <v>#VALUE!</v>
      </c>
      <c r="D1236" s="34">
        <f>IFERROR(B1236,C1236)</f>
        <v>6</v>
      </c>
      <c r="E1236" s="34" t="str">
        <f>IFERROR(MID(A1236,D1236-5,1)," ")</f>
        <v>1</v>
      </c>
      <c r="F1236" s="34" t="str">
        <f>MID(A1236,IF(E1236="1",D1236-5,D1236-4),IF(E1236="1",7,6))</f>
        <v>10:29PM</v>
      </c>
      <c r="G1236" s="34" t="str">
        <f>TRIM(SUBSTITUTE(A1236,TEXT(M1236,"h:mmAM/PM"),""))</f>
        <v>R:I:J 6-Nov</v>
      </c>
      <c r="H1236" s="34" t="b">
        <f>OR(LEFT(G1236,1)="Y",LEFT(G1236,1)="B",LEFT(G1236,1)="R")</f>
        <v>1</v>
      </c>
      <c r="I1236" s="34" t="str">
        <f>IF(H1236,LEFT(G1236,FIND(" ",G1236)-1),MID(G1236,FIND(" ",G1236)+1,9))</f>
        <v>R:I:J</v>
      </c>
      <c r="J1236" s="34" t="str">
        <f>TRIM(SUBSTITUTE(G1236,I1236,""))</f>
        <v>6-Nov</v>
      </c>
      <c r="K1236" s="34">
        <f>LEFT(J1236,2-ISERROR(1*MID(J1236,2,1)))*1</f>
        <v>6</v>
      </c>
      <c r="L1236" s="34" t="str">
        <f>IF(LEN(I1236)=3,I1236,LEFT(I1236,1)&amp;MID(I1236,3,1)&amp;RIGHT(I1236,1))</f>
        <v>RIJ</v>
      </c>
      <c r="M1236" s="42">
        <f>TIMEVALUE(SUBSTITUTE(SUBSTITUTE(F1236,"P"," P"),"A"," A"))</f>
        <v>0.93680555555555556</v>
      </c>
      <c r="N1236" s="34">
        <f t="shared" si="68"/>
        <v>29</v>
      </c>
      <c r="O1236" s="34" t="str">
        <f t="shared" si="69"/>
        <v>RIJ29</v>
      </c>
      <c r="P1236" s="44">
        <f>INDEX(Workings!$R$14:$R$853,MATCH(O1236,Workings!$U$14:$U$853,0))</f>
        <v>0.93263888888888913</v>
      </c>
      <c r="Q1236" s="34">
        <f t="shared" si="70"/>
        <v>6</v>
      </c>
      <c r="S1236"/>
    </row>
    <row r="1237" spans="1:19" ht="15" x14ac:dyDescent="0.25">
      <c r="A1237" s="34" t="s">
        <v>124</v>
      </c>
      <c r="B1237" s="34">
        <f>SEARCH("PM",A1237)</f>
        <v>6</v>
      </c>
      <c r="C1237" s="34" t="e">
        <f>SEARCH("AM",A1237)</f>
        <v>#VALUE!</v>
      </c>
      <c r="D1237" s="34">
        <f>IFERROR(B1237,C1237)</f>
        <v>6</v>
      </c>
      <c r="E1237" s="34" t="str">
        <f>IFERROR(MID(A1237,D1237-5,1)," ")</f>
        <v>1</v>
      </c>
      <c r="F1237" s="34" t="str">
        <f>MID(A1237,IF(E1237="1",D1237-5,D1237-4),IF(E1237="1",7,6))</f>
        <v>11:34PM</v>
      </c>
      <c r="G1237" s="34" t="str">
        <f>TRIM(SUBSTITUTE(A1237,TEXT(M1237,"h:mmAM/PM"),""))</f>
        <v>6-Nov R/I/J</v>
      </c>
      <c r="H1237" s="34" t="b">
        <f>OR(LEFT(G1237,1)="Y",LEFT(G1237,1)="B",LEFT(G1237,1)="R")</f>
        <v>0</v>
      </c>
      <c r="I1237" s="34" t="str">
        <f>IF(H1237,LEFT(G1237,FIND(" ",G1237)-1),MID(G1237,FIND(" ",G1237)+1,9))</f>
        <v>R/I/J</v>
      </c>
      <c r="J1237" s="34" t="str">
        <f>TRIM(SUBSTITUTE(G1237,I1237,""))</f>
        <v>6-Nov</v>
      </c>
      <c r="K1237" s="34">
        <f>LEFT(J1237,2-ISERROR(1*MID(J1237,2,1)))*1</f>
        <v>6</v>
      </c>
      <c r="L1237" s="34" t="str">
        <f>IF(LEN(I1237)=3,I1237,LEFT(I1237,1)&amp;MID(I1237,3,1)&amp;RIGHT(I1237,1))</f>
        <v>RIJ</v>
      </c>
      <c r="M1237" s="42">
        <f>TIMEVALUE(SUBSTITUTE(SUBSTITUTE(F1237,"P"," P"),"A"," A"))</f>
        <v>0.9819444444444444</v>
      </c>
      <c r="N1237" s="34">
        <f t="shared" si="68"/>
        <v>30</v>
      </c>
      <c r="O1237" s="34" t="str">
        <f t="shared" si="69"/>
        <v>RIJ30</v>
      </c>
      <c r="P1237" s="44">
        <f>INDEX(Workings!$R$14:$R$853,MATCH(O1237,Workings!$U$14:$U$853,0))</f>
        <v>0.97430555555555576</v>
      </c>
      <c r="Q1237" s="34">
        <f t="shared" si="70"/>
        <v>11</v>
      </c>
      <c r="S1237"/>
    </row>
    <row r="1238" spans="1:19" ht="15" x14ac:dyDescent="0.25">
      <c r="A1238" s="34" t="s">
        <v>1099</v>
      </c>
      <c r="B1238" s="34" t="e">
        <f>SEARCH("PM",A1238)</f>
        <v>#VALUE!</v>
      </c>
      <c r="C1238" s="34">
        <f>SEARCH("AM",A1238)</f>
        <v>17</v>
      </c>
      <c r="D1238" s="34">
        <f>IFERROR(B1238,C1238)</f>
        <v>17</v>
      </c>
      <c r="E1238" s="34" t="str">
        <f>IFERROR(MID(A1238,D1238-5,1)," ")</f>
        <v xml:space="preserve"> </v>
      </c>
      <c r="F1238" s="34" t="str">
        <f>MID(A1238,IF(E1238="1",D1238-5,D1238-4),IF(E1238="1",7,6))</f>
        <v>7:33AM</v>
      </c>
      <c r="G1238" s="34" t="str">
        <f>TRIM(SUBSTITUTE(A1238,TEXT(M1238,"h:mmAM/PM"),""))</f>
        <v>7/Nov R/I/J</v>
      </c>
      <c r="H1238" s="34" t="b">
        <f>OR(LEFT(G1238,1)="Y",LEFT(G1238,1)="B",LEFT(G1238,1)="R")</f>
        <v>0</v>
      </c>
      <c r="I1238" s="34" t="str">
        <f>IF(H1238,LEFT(G1238,FIND(" ",G1238)-1),MID(G1238,FIND(" ",G1238)+1,9))</f>
        <v>R/I/J</v>
      </c>
      <c r="J1238" s="34" t="str">
        <f>TRIM(SUBSTITUTE(G1238,I1238,""))</f>
        <v>7/Nov</v>
      </c>
      <c r="K1238" s="34">
        <f>LEFT(J1238,2-ISERROR(1*MID(J1238,2,1)))*1</f>
        <v>7</v>
      </c>
      <c r="L1238" s="34" t="str">
        <f>IF(LEN(I1238)=3,I1238,LEFT(I1238,1)&amp;MID(I1238,3,1)&amp;RIGHT(I1238,1))</f>
        <v>RIJ</v>
      </c>
      <c r="M1238" s="42">
        <f>TIMEVALUE(SUBSTITUTE(SUBSTITUTE(F1238,"P"," P"),"A"," A"))</f>
        <v>0.31458333333333333</v>
      </c>
      <c r="N1238" s="34">
        <f t="shared" si="68"/>
        <v>1</v>
      </c>
      <c r="O1238" s="34" t="str">
        <f t="shared" si="69"/>
        <v>RIJ1</v>
      </c>
      <c r="P1238" s="44">
        <f>INDEX(Workings!$R$14:$R$853,MATCH(O1238,Workings!$U$14:$U$853,0))</f>
        <v>0.30763888888888885</v>
      </c>
      <c r="Q1238" s="34">
        <f t="shared" si="70"/>
        <v>10</v>
      </c>
      <c r="S1238"/>
    </row>
    <row r="1239" spans="1:19" ht="15" x14ac:dyDescent="0.25">
      <c r="A1239" s="34" t="s">
        <v>3636</v>
      </c>
      <c r="B1239" s="34" t="e">
        <f>SEARCH("PM",A1239)</f>
        <v>#VALUE!</v>
      </c>
      <c r="C1239" s="34">
        <f>SEARCH("AM",A1239)</f>
        <v>17</v>
      </c>
      <c r="D1239" s="34">
        <f>IFERROR(B1239,C1239)</f>
        <v>17</v>
      </c>
      <c r="E1239" s="34" t="str">
        <f>IFERROR(MID(A1239,D1239-5,1)," ")</f>
        <v xml:space="preserve"> </v>
      </c>
      <c r="F1239" s="34" t="str">
        <f>MID(A1239,IF(E1239="1",D1239-5,D1239-4),IF(E1239="1",7,6))</f>
        <v>7:47AM</v>
      </c>
      <c r="G1239" s="34" t="str">
        <f>TRIM(SUBSTITUTE(A1239,TEXT(M1239,"h:mmAM/PM"),""))</f>
        <v>7-Nov R/I/J</v>
      </c>
      <c r="H1239" s="34" t="b">
        <f>OR(LEFT(G1239,1)="Y",LEFT(G1239,1)="B",LEFT(G1239,1)="R")</f>
        <v>0</v>
      </c>
      <c r="I1239" s="34" t="str">
        <f>IF(H1239,LEFT(G1239,FIND(" ",G1239)-1),MID(G1239,FIND(" ",G1239)+1,9))</f>
        <v>R/I/J</v>
      </c>
      <c r="J1239" s="34" t="str">
        <f>TRIM(SUBSTITUTE(G1239,I1239,""))</f>
        <v>7-Nov</v>
      </c>
      <c r="K1239" s="34">
        <f>LEFT(J1239,2-ISERROR(1*MID(J1239,2,1)))*1</f>
        <v>7</v>
      </c>
      <c r="L1239" s="34" t="str">
        <f>IF(LEN(I1239)=3,I1239,LEFT(I1239,1)&amp;MID(I1239,3,1)&amp;RIGHT(I1239,1))</f>
        <v>RIJ</v>
      </c>
      <c r="M1239" s="42">
        <f>TIMEVALUE(SUBSTITUTE(SUBSTITUTE(F1239,"P"," P"),"A"," A"))</f>
        <v>0.32430555555555557</v>
      </c>
      <c r="N1239" s="34">
        <f t="shared" si="68"/>
        <v>2</v>
      </c>
      <c r="O1239" s="34" t="str">
        <f t="shared" si="69"/>
        <v>RIJ2</v>
      </c>
      <c r="P1239" s="44">
        <f>INDEX(Workings!$R$14:$R$853,MATCH(O1239,Workings!$U$14:$U$853,0))</f>
        <v>0.32152777777777775</v>
      </c>
      <c r="Q1239" s="34">
        <f t="shared" si="70"/>
        <v>4</v>
      </c>
      <c r="S1239"/>
    </row>
    <row r="1240" spans="1:19" ht="15" x14ac:dyDescent="0.25">
      <c r="A1240" s="34" t="s">
        <v>3838</v>
      </c>
      <c r="B1240" s="34" t="e">
        <f>SEARCH("PM",A1240)</f>
        <v>#VALUE!</v>
      </c>
      <c r="C1240" s="34">
        <f>SEARCH("AM",A1240)</f>
        <v>11</v>
      </c>
      <c r="D1240" s="34">
        <f>IFERROR(B1240,C1240)</f>
        <v>11</v>
      </c>
      <c r="E1240" s="34" t="str">
        <f>IFERROR(MID(A1240,D1240-5,1)," ")</f>
        <v xml:space="preserve"> </v>
      </c>
      <c r="F1240" s="34" t="str">
        <f>MID(A1240,IF(E1240="1",D1240-5,D1240-4),IF(E1240="1",7,6))</f>
        <v>8:04AM</v>
      </c>
      <c r="G1240" s="34" t="str">
        <f>TRIM(SUBSTITUTE(A1240,TEXT(M1240,"h:mmAM/PM"),""))</f>
        <v>7/Nov RIJ</v>
      </c>
      <c r="H1240" s="34" t="b">
        <f>OR(LEFT(G1240,1)="Y",LEFT(G1240,1)="B",LEFT(G1240,1)="R")</f>
        <v>0</v>
      </c>
      <c r="I1240" s="34" t="str">
        <f>IF(H1240,LEFT(G1240,FIND(" ",G1240)-1),MID(G1240,FIND(" ",G1240)+1,9))</f>
        <v>RIJ</v>
      </c>
      <c r="J1240" s="34" t="str">
        <f>TRIM(SUBSTITUTE(G1240,I1240,""))</f>
        <v>7/Nov</v>
      </c>
      <c r="K1240" s="34">
        <f>LEFT(J1240,2-ISERROR(1*MID(J1240,2,1)))*1</f>
        <v>7</v>
      </c>
      <c r="L1240" s="34" t="str">
        <f>IF(LEN(I1240)=3,I1240,LEFT(I1240,1)&amp;MID(I1240,3,1)&amp;RIGHT(I1240,1))</f>
        <v>RIJ</v>
      </c>
      <c r="M1240" s="42">
        <f>TIMEVALUE(SUBSTITUTE(SUBSTITUTE(F1240,"P"," P"),"A"," A"))</f>
        <v>0.33611111111111108</v>
      </c>
      <c r="N1240" s="34">
        <f t="shared" si="68"/>
        <v>3</v>
      </c>
      <c r="O1240" s="34" t="str">
        <f t="shared" si="69"/>
        <v>RIJ3</v>
      </c>
      <c r="P1240" s="44">
        <f>INDEX(Workings!$R$14:$R$853,MATCH(O1240,Workings!$U$14:$U$853,0))</f>
        <v>0.33541666666666664</v>
      </c>
      <c r="Q1240" s="34">
        <f t="shared" si="70"/>
        <v>1</v>
      </c>
      <c r="S1240"/>
    </row>
    <row r="1241" spans="1:19" ht="15" x14ac:dyDescent="0.25">
      <c r="A1241" s="34" t="s">
        <v>1062</v>
      </c>
      <c r="B1241" s="34" t="e">
        <f>SEARCH("PM",A1241)</f>
        <v>#VALUE!</v>
      </c>
      <c r="C1241" s="34">
        <f>SEARCH("AM",A1241)</f>
        <v>5</v>
      </c>
      <c r="D1241" s="34">
        <f>IFERROR(B1241,C1241)</f>
        <v>5</v>
      </c>
      <c r="E1241" s="34" t="str">
        <f>IFERROR(MID(A1241,D1241-5,1)," ")</f>
        <v xml:space="preserve"> </v>
      </c>
      <c r="F1241" s="34" t="str">
        <f>MID(A1241,IF(E1241="1",D1241-5,D1241-4),IF(E1241="1",7,6))</f>
        <v>8:23AM</v>
      </c>
      <c r="G1241" s="34" t="str">
        <f>TRIM(SUBSTITUTE(A1241,TEXT(M1241,"h:mmAM/PM"),""))</f>
        <v>7/Nov R-I-J</v>
      </c>
      <c r="H1241" s="34" t="b">
        <f>OR(LEFT(G1241,1)="Y",LEFT(G1241,1)="B",LEFT(G1241,1)="R")</f>
        <v>0</v>
      </c>
      <c r="I1241" s="34" t="str">
        <f>IF(H1241,LEFT(G1241,FIND(" ",G1241)-1),MID(G1241,FIND(" ",G1241)+1,9))</f>
        <v>R-I-J</v>
      </c>
      <c r="J1241" s="34" t="str">
        <f>TRIM(SUBSTITUTE(G1241,I1241,""))</f>
        <v>7/Nov</v>
      </c>
      <c r="K1241" s="34">
        <f>LEFT(J1241,2-ISERROR(1*MID(J1241,2,1)))*1</f>
        <v>7</v>
      </c>
      <c r="L1241" s="34" t="str">
        <f>IF(LEN(I1241)=3,I1241,LEFT(I1241,1)&amp;MID(I1241,3,1)&amp;RIGHT(I1241,1))</f>
        <v>RIJ</v>
      </c>
      <c r="M1241" s="42">
        <f>TIMEVALUE(SUBSTITUTE(SUBSTITUTE(F1241,"P"," P"),"A"," A"))</f>
        <v>0.34930555555555554</v>
      </c>
      <c r="N1241" s="34">
        <f t="shared" si="68"/>
        <v>4</v>
      </c>
      <c r="O1241" s="34" t="str">
        <f t="shared" si="69"/>
        <v>RIJ4</v>
      </c>
      <c r="P1241" s="44">
        <f>INDEX(Workings!$R$14:$R$853,MATCH(O1241,Workings!$U$14:$U$853,0))</f>
        <v>0.34930555555555554</v>
      </c>
      <c r="Q1241" s="34">
        <f t="shared" si="70"/>
        <v>0</v>
      </c>
      <c r="S1241"/>
    </row>
    <row r="1242" spans="1:19" ht="15" x14ac:dyDescent="0.25">
      <c r="A1242" s="34" t="s">
        <v>3746</v>
      </c>
      <c r="B1242" s="34" t="e">
        <f>SEARCH("PM",A1242)</f>
        <v>#VALUE!</v>
      </c>
      <c r="C1242" s="34">
        <f>SEARCH("AM",A1242)</f>
        <v>17</v>
      </c>
      <c r="D1242" s="34">
        <f>IFERROR(B1242,C1242)</f>
        <v>17</v>
      </c>
      <c r="E1242" s="34" t="str">
        <f>IFERROR(MID(A1242,D1242-5,1)," ")</f>
        <v xml:space="preserve"> </v>
      </c>
      <c r="F1242" s="34" t="str">
        <f>MID(A1242,IF(E1242="1",D1242-5,D1242-4),IF(E1242="1",7,6))</f>
        <v>8:44AM</v>
      </c>
      <c r="G1242" s="34" t="str">
        <f>TRIM(SUBSTITUTE(A1242,TEXT(M1242,"h:mmAM/PM"),""))</f>
        <v>7-Nov R/I/J</v>
      </c>
      <c r="H1242" s="34" t="b">
        <f>OR(LEFT(G1242,1)="Y",LEFT(G1242,1)="B",LEFT(G1242,1)="R")</f>
        <v>0</v>
      </c>
      <c r="I1242" s="34" t="str">
        <f>IF(H1242,LEFT(G1242,FIND(" ",G1242)-1),MID(G1242,FIND(" ",G1242)+1,9))</f>
        <v>R/I/J</v>
      </c>
      <c r="J1242" s="34" t="str">
        <f>TRIM(SUBSTITUTE(G1242,I1242,""))</f>
        <v>7-Nov</v>
      </c>
      <c r="K1242" s="34">
        <f>LEFT(J1242,2-ISERROR(1*MID(J1242,2,1)))*1</f>
        <v>7</v>
      </c>
      <c r="L1242" s="34" t="str">
        <f>IF(LEN(I1242)=3,I1242,LEFT(I1242,1)&amp;MID(I1242,3,1)&amp;RIGHT(I1242,1))</f>
        <v>RIJ</v>
      </c>
      <c r="M1242" s="42">
        <f>TIMEVALUE(SUBSTITUTE(SUBSTITUTE(F1242,"P"," P"),"A"," A"))</f>
        <v>0.36388888888888887</v>
      </c>
      <c r="N1242" s="34">
        <f t="shared" si="68"/>
        <v>5</v>
      </c>
      <c r="O1242" s="34" t="str">
        <f t="shared" si="69"/>
        <v>RIJ5</v>
      </c>
      <c r="P1242" s="44">
        <f>INDEX(Workings!$R$14:$R$853,MATCH(O1242,Workings!$U$14:$U$853,0))</f>
        <v>0.36319444444444443</v>
      </c>
      <c r="Q1242" s="34">
        <f t="shared" si="70"/>
        <v>1</v>
      </c>
      <c r="S1242"/>
    </row>
    <row r="1243" spans="1:19" ht="15" x14ac:dyDescent="0.25">
      <c r="A1243" s="34" t="s">
        <v>1592</v>
      </c>
      <c r="B1243" s="34" t="e">
        <f>SEARCH("PM",A1243)</f>
        <v>#VALUE!</v>
      </c>
      <c r="C1243" s="34">
        <f>SEARCH("AM",A1243)</f>
        <v>5</v>
      </c>
      <c r="D1243" s="34">
        <f>IFERROR(B1243,C1243)</f>
        <v>5</v>
      </c>
      <c r="E1243" s="34" t="str">
        <f>IFERROR(MID(A1243,D1243-5,1)," ")</f>
        <v xml:space="preserve"> </v>
      </c>
      <c r="F1243" s="34" t="str">
        <f>MID(A1243,IF(E1243="1",D1243-5,D1243-4),IF(E1243="1",7,6))</f>
        <v>9:09AM</v>
      </c>
      <c r="G1243" s="34" t="str">
        <f>TRIM(SUBSTITUTE(A1243,TEXT(M1243,"h:mmAM/PM"),""))</f>
        <v>R-I-J 7-Nov</v>
      </c>
      <c r="H1243" s="34" t="b">
        <f>OR(LEFT(G1243,1)="Y",LEFT(G1243,1)="B",LEFT(G1243,1)="R")</f>
        <v>1</v>
      </c>
      <c r="I1243" s="34" t="str">
        <f>IF(H1243,LEFT(G1243,FIND(" ",G1243)-1),MID(G1243,FIND(" ",G1243)+1,9))</f>
        <v>R-I-J</v>
      </c>
      <c r="J1243" s="34" t="str">
        <f>TRIM(SUBSTITUTE(G1243,I1243,""))</f>
        <v>7-Nov</v>
      </c>
      <c r="K1243" s="34">
        <f>LEFT(J1243,2-ISERROR(1*MID(J1243,2,1)))*1</f>
        <v>7</v>
      </c>
      <c r="L1243" s="34" t="str">
        <f>IF(LEN(I1243)=3,I1243,LEFT(I1243,1)&amp;MID(I1243,3,1)&amp;RIGHT(I1243,1))</f>
        <v>RIJ</v>
      </c>
      <c r="M1243" s="42">
        <f>TIMEVALUE(SUBSTITUTE(SUBSTITUTE(F1243,"P"," P"),"A"," A"))</f>
        <v>0.38125000000000003</v>
      </c>
      <c r="N1243" s="34">
        <f t="shared" si="68"/>
        <v>6</v>
      </c>
      <c r="O1243" s="34" t="str">
        <f t="shared" si="69"/>
        <v>RIJ6</v>
      </c>
      <c r="P1243" s="44">
        <f>INDEX(Workings!$R$14:$R$853,MATCH(O1243,Workings!$U$14:$U$853,0))</f>
        <v>0.37708333333333333</v>
      </c>
      <c r="Q1243" s="34">
        <f t="shared" si="70"/>
        <v>6</v>
      </c>
      <c r="S1243"/>
    </row>
    <row r="1244" spans="1:19" ht="15" x14ac:dyDescent="0.25">
      <c r="A1244" s="34" t="s">
        <v>3026</v>
      </c>
      <c r="B1244" s="34" t="e">
        <f>SEARCH("PM",A1244)</f>
        <v>#VALUE!</v>
      </c>
      <c r="C1244" s="34">
        <f>SEARCH("AM",A1244)</f>
        <v>5</v>
      </c>
      <c r="D1244" s="34">
        <f>IFERROR(B1244,C1244)</f>
        <v>5</v>
      </c>
      <c r="E1244" s="34" t="str">
        <f>IFERROR(MID(A1244,D1244-5,1)," ")</f>
        <v xml:space="preserve"> </v>
      </c>
      <c r="F1244" s="34" t="str">
        <f>MID(A1244,IF(E1244="1",D1244-5,D1244-4),IF(E1244="1",7,6))</f>
        <v>9:26AM</v>
      </c>
      <c r="G1244" s="34" t="str">
        <f>TRIM(SUBSTITUTE(A1244,TEXT(M1244,"h:mmAM/PM"),""))</f>
        <v>7/Nov R/I/J</v>
      </c>
      <c r="H1244" s="34" t="b">
        <f>OR(LEFT(G1244,1)="Y",LEFT(G1244,1)="B",LEFT(G1244,1)="R")</f>
        <v>0</v>
      </c>
      <c r="I1244" s="34" t="str">
        <f>IF(H1244,LEFT(G1244,FIND(" ",G1244)-1),MID(G1244,FIND(" ",G1244)+1,9))</f>
        <v>R/I/J</v>
      </c>
      <c r="J1244" s="34" t="str">
        <f>TRIM(SUBSTITUTE(G1244,I1244,""))</f>
        <v>7/Nov</v>
      </c>
      <c r="K1244" s="34">
        <f>LEFT(J1244,2-ISERROR(1*MID(J1244,2,1)))*1</f>
        <v>7</v>
      </c>
      <c r="L1244" s="34" t="str">
        <f>IF(LEN(I1244)=3,I1244,LEFT(I1244,1)&amp;MID(I1244,3,1)&amp;RIGHT(I1244,1))</f>
        <v>RIJ</v>
      </c>
      <c r="M1244" s="42">
        <f>TIMEVALUE(SUBSTITUTE(SUBSTITUTE(F1244,"P"," P"),"A"," A"))</f>
        <v>0.39305555555555555</v>
      </c>
      <c r="N1244" s="34">
        <f t="shared" si="68"/>
        <v>7</v>
      </c>
      <c r="O1244" s="34" t="str">
        <f t="shared" si="69"/>
        <v>RIJ7</v>
      </c>
      <c r="P1244" s="44">
        <f>INDEX(Workings!$R$14:$R$853,MATCH(O1244,Workings!$U$14:$U$853,0))</f>
        <v>0.39097222222222222</v>
      </c>
      <c r="Q1244" s="34">
        <f t="shared" si="70"/>
        <v>3</v>
      </c>
      <c r="S1244"/>
    </row>
    <row r="1245" spans="1:19" ht="15" x14ac:dyDescent="0.25">
      <c r="A1245" s="34" t="s">
        <v>524</v>
      </c>
      <c r="B1245" s="34" t="e">
        <f>SEARCH("PM",A1245)</f>
        <v>#VALUE!</v>
      </c>
      <c r="C1245" s="34">
        <f>SEARCH("AM",A1245)</f>
        <v>6</v>
      </c>
      <c r="D1245" s="34">
        <f>IFERROR(B1245,C1245)</f>
        <v>6</v>
      </c>
      <c r="E1245" s="34" t="str">
        <f>IFERROR(MID(A1245,D1245-5,1)," ")</f>
        <v>1</v>
      </c>
      <c r="F1245" s="34" t="str">
        <f>MID(A1245,IF(E1245="1",D1245-5,D1245-4),IF(E1245="1",7,6))</f>
        <v>10:07AM</v>
      </c>
      <c r="G1245" s="34" t="str">
        <f>TRIM(SUBSTITUTE(A1245,TEXT(M1245,"h:mmAM/PM"),""))</f>
        <v>7-Nov RIJ</v>
      </c>
      <c r="H1245" s="34" t="b">
        <f>OR(LEFT(G1245,1)="Y",LEFT(G1245,1)="B",LEFT(G1245,1)="R")</f>
        <v>0</v>
      </c>
      <c r="I1245" s="34" t="str">
        <f>IF(H1245,LEFT(G1245,FIND(" ",G1245)-1),MID(G1245,FIND(" ",G1245)+1,9))</f>
        <v>RIJ</v>
      </c>
      <c r="J1245" s="34" t="str">
        <f>TRIM(SUBSTITUTE(G1245,I1245,""))</f>
        <v>7-Nov</v>
      </c>
      <c r="K1245" s="34">
        <f>LEFT(J1245,2-ISERROR(1*MID(J1245,2,1)))*1</f>
        <v>7</v>
      </c>
      <c r="L1245" s="34" t="str">
        <f>IF(LEN(I1245)=3,I1245,LEFT(I1245,1)&amp;MID(I1245,3,1)&amp;RIGHT(I1245,1))</f>
        <v>RIJ</v>
      </c>
      <c r="M1245" s="42">
        <f>TIMEVALUE(SUBSTITUTE(SUBSTITUTE(F1245,"P"," P"),"A"," A"))</f>
        <v>0.42152777777777778</v>
      </c>
      <c r="N1245" s="34">
        <f t="shared" si="68"/>
        <v>8</v>
      </c>
      <c r="O1245" s="34" t="str">
        <f t="shared" si="69"/>
        <v>RIJ8</v>
      </c>
      <c r="P1245" s="44">
        <f>INDEX(Workings!$R$14:$R$853,MATCH(O1245,Workings!$U$14:$U$853,0))</f>
        <v>0.41180555555555554</v>
      </c>
      <c r="Q1245" s="34">
        <f t="shared" si="70"/>
        <v>14</v>
      </c>
      <c r="S1245"/>
    </row>
    <row r="1246" spans="1:19" ht="15" x14ac:dyDescent="0.25">
      <c r="A1246" s="34" t="s">
        <v>1689</v>
      </c>
      <c r="B1246" s="34" t="e">
        <f>SEARCH("PM",A1246)</f>
        <v>#VALUE!</v>
      </c>
      <c r="C1246" s="34">
        <f>SEARCH("AM",A1246)</f>
        <v>12</v>
      </c>
      <c r="D1246" s="34">
        <f>IFERROR(B1246,C1246)</f>
        <v>12</v>
      </c>
      <c r="E1246" s="34" t="str">
        <f>IFERROR(MID(A1246,D1246-5,1)," ")</f>
        <v>1</v>
      </c>
      <c r="F1246" s="34" t="str">
        <f>MID(A1246,IF(E1246="1",D1246-5,D1246-4),IF(E1246="1",7,6))</f>
        <v>10:33AM</v>
      </c>
      <c r="G1246" s="34" t="str">
        <f>TRIM(SUBSTITUTE(A1246,TEXT(M1246,"h:mmAM/PM"),""))</f>
        <v>R/I/J 7/Nov</v>
      </c>
      <c r="H1246" s="34" t="b">
        <f>OR(LEFT(G1246,1)="Y",LEFT(G1246,1)="B",LEFT(G1246,1)="R")</f>
        <v>1</v>
      </c>
      <c r="I1246" s="34" t="str">
        <f>IF(H1246,LEFT(G1246,FIND(" ",G1246)-1),MID(G1246,FIND(" ",G1246)+1,9))</f>
        <v>R/I/J</v>
      </c>
      <c r="J1246" s="34" t="str">
        <f>TRIM(SUBSTITUTE(G1246,I1246,""))</f>
        <v>7/Nov</v>
      </c>
      <c r="K1246" s="34">
        <f>LEFT(J1246,2-ISERROR(1*MID(J1246,2,1)))*1</f>
        <v>7</v>
      </c>
      <c r="L1246" s="34" t="str">
        <f>IF(LEN(I1246)=3,I1246,LEFT(I1246,1)&amp;MID(I1246,3,1)&amp;RIGHT(I1246,1))</f>
        <v>RIJ</v>
      </c>
      <c r="M1246" s="42">
        <f>TIMEVALUE(SUBSTITUTE(SUBSTITUTE(F1246,"P"," P"),"A"," A"))</f>
        <v>0.43958333333333338</v>
      </c>
      <c r="N1246" s="34">
        <f t="shared" si="68"/>
        <v>9</v>
      </c>
      <c r="O1246" s="34" t="str">
        <f t="shared" si="69"/>
        <v>RIJ9</v>
      </c>
      <c r="P1246" s="44">
        <f>INDEX(Workings!$R$14:$R$853,MATCH(O1246,Workings!$U$14:$U$853,0))</f>
        <v>0.43263888888888885</v>
      </c>
      <c r="Q1246" s="34">
        <f t="shared" si="70"/>
        <v>10</v>
      </c>
      <c r="S1246"/>
    </row>
    <row r="1247" spans="1:19" ht="15" x14ac:dyDescent="0.25">
      <c r="A1247" s="34" t="s">
        <v>3330</v>
      </c>
      <c r="B1247" s="34" t="e">
        <f>SEARCH("PM",A1247)</f>
        <v>#VALUE!</v>
      </c>
      <c r="C1247" s="34">
        <f>SEARCH("AM",A1247)</f>
        <v>6</v>
      </c>
      <c r="D1247" s="34">
        <f>IFERROR(B1247,C1247)</f>
        <v>6</v>
      </c>
      <c r="E1247" s="34" t="str">
        <f>IFERROR(MID(A1247,D1247-5,1)," ")</f>
        <v>1</v>
      </c>
      <c r="F1247" s="34" t="str">
        <f>MID(A1247,IF(E1247="1",D1247-5,D1247-4),IF(E1247="1",7,6))</f>
        <v>10:59AM</v>
      </c>
      <c r="G1247" s="34" t="str">
        <f>TRIM(SUBSTITUTE(A1247,TEXT(M1247,"h:mmAM/PM"),""))</f>
        <v>7-Nov RIJ</v>
      </c>
      <c r="H1247" s="34" t="b">
        <f>OR(LEFT(G1247,1)="Y",LEFT(G1247,1)="B",LEFT(G1247,1)="R")</f>
        <v>0</v>
      </c>
      <c r="I1247" s="34" t="str">
        <f>IF(H1247,LEFT(G1247,FIND(" ",G1247)-1),MID(G1247,FIND(" ",G1247)+1,9))</f>
        <v>RIJ</v>
      </c>
      <c r="J1247" s="34" t="str">
        <f>TRIM(SUBSTITUTE(G1247,I1247,""))</f>
        <v>7-Nov</v>
      </c>
      <c r="K1247" s="34">
        <f>LEFT(J1247,2-ISERROR(1*MID(J1247,2,1)))*1</f>
        <v>7</v>
      </c>
      <c r="L1247" s="34" t="str">
        <f>IF(LEN(I1247)=3,I1247,LEFT(I1247,1)&amp;MID(I1247,3,1)&amp;RIGHT(I1247,1))</f>
        <v>RIJ</v>
      </c>
      <c r="M1247" s="42">
        <f>TIMEVALUE(SUBSTITUTE(SUBSTITUTE(F1247,"P"," P"),"A"," A"))</f>
        <v>0.45763888888888887</v>
      </c>
      <c r="N1247" s="34">
        <f t="shared" si="68"/>
        <v>10</v>
      </c>
      <c r="O1247" s="34" t="str">
        <f t="shared" si="69"/>
        <v>RIJ10</v>
      </c>
      <c r="P1247" s="44">
        <f>INDEX(Workings!$R$14:$R$853,MATCH(O1247,Workings!$U$14:$U$853,0))</f>
        <v>0.45347222222222217</v>
      </c>
      <c r="Q1247" s="34">
        <f t="shared" si="70"/>
        <v>6</v>
      </c>
      <c r="S1247"/>
    </row>
    <row r="1248" spans="1:19" ht="15" x14ac:dyDescent="0.25">
      <c r="A1248" s="34" t="s">
        <v>3035</v>
      </c>
      <c r="B1248" s="34" t="e">
        <f>SEARCH("PM",A1248)</f>
        <v>#VALUE!</v>
      </c>
      <c r="C1248" s="34">
        <f>SEARCH("AM",A1248)</f>
        <v>6</v>
      </c>
      <c r="D1248" s="34">
        <f>IFERROR(B1248,C1248)</f>
        <v>6</v>
      </c>
      <c r="E1248" s="34" t="str">
        <f>IFERROR(MID(A1248,D1248-5,1)," ")</f>
        <v>1</v>
      </c>
      <c r="F1248" s="34" t="str">
        <f>MID(A1248,IF(E1248="1",D1248-5,D1248-4),IF(E1248="1",7,6))</f>
        <v>11:34AM</v>
      </c>
      <c r="G1248" s="34" t="str">
        <f>TRIM(SUBSTITUTE(A1248,TEXT(M1248,"h:mmAM/PM"),""))</f>
        <v>7/Nov R:I:J</v>
      </c>
      <c r="H1248" s="34" t="b">
        <f>OR(LEFT(G1248,1)="Y",LEFT(G1248,1)="B",LEFT(G1248,1)="R")</f>
        <v>0</v>
      </c>
      <c r="I1248" s="34" t="str">
        <f>IF(H1248,LEFT(G1248,FIND(" ",G1248)-1),MID(G1248,FIND(" ",G1248)+1,9))</f>
        <v>R:I:J</v>
      </c>
      <c r="J1248" s="34" t="str">
        <f>TRIM(SUBSTITUTE(G1248,I1248,""))</f>
        <v>7/Nov</v>
      </c>
      <c r="K1248" s="34">
        <f>LEFT(J1248,2-ISERROR(1*MID(J1248,2,1)))*1</f>
        <v>7</v>
      </c>
      <c r="L1248" s="34" t="str">
        <f>IF(LEN(I1248)=3,I1248,LEFT(I1248,1)&amp;MID(I1248,3,1)&amp;RIGHT(I1248,1))</f>
        <v>RIJ</v>
      </c>
      <c r="M1248" s="42">
        <f>TIMEVALUE(SUBSTITUTE(SUBSTITUTE(F1248,"P"," P"),"A"," A"))</f>
        <v>0.48194444444444445</v>
      </c>
      <c r="N1248" s="34">
        <f t="shared" si="68"/>
        <v>11</v>
      </c>
      <c r="O1248" s="34" t="str">
        <f t="shared" si="69"/>
        <v>RIJ11</v>
      </c>
      <c r="P1248" s="44">
        <f>INDEX(Workings!$R$14:$R$853,MATCH(O1248,Workings!$U$14:$U$853,0))</f>
        <v>0.47430555555555548</v>
      </c>
      <c r="Q1248" s="34">
        <f t="shared" si="70"/>
        <v>11</v>
      </c>
      <c r="S1248"/>
    </row>
    <row r="1249" spans="1:19" ht="15" x14ac:dyDescent="0.25">
      <c r="A1249" s="34" t="s">
        <v>1927</v>
      </c>
      <c r="B1249" s="34">
        <f>SEARCH("PM",A1249)</f>
        <v>6</v>
      </c>
      <c r="C1249" s="34" t="e">
        <f>SEARCH("AM",A1249)</f>
        <v>#VALUE!</v>
      </c>
      <c r="D1249" s="34">
        <f>IFERROR(B1249,C1249)</f>
        <v>6</v>
      </c>
      <c r="E1249" s="34" t="str">
        <f>IFERROR(MID(A1249,D1249-5,1)," ")</f>
        <v>1</v>
      </c>
      <c r="F1249" s="34" t="str">
        <f>MID(A1249,IF(E1249="1",D1249-5,D1249-4),IF(E1249="1",7,6))</f>
        <v>12:08PM</v>
      </c>
      <c r="G1249" s="34" t="str">
        <f>TRIM(SUBSTITUTE(A1249,TEXT(M1249,"h:mmAM/PM"),""))</f>
        <v>7-Nov R/I/J</v>
      </c>
      <c r="H1249" s="34" t="b">
        <f>OR(LEFT(G1249,1)="Y",LEFT(G1249,1)="B",LEFT(G1249,1)="R")</f>
        <v>0</v>
      </c>
      <c r="I1249" s="34" t="str">
        <f>IF(H1249,LEFT(G1249,FIND(" ",G1249)-1),MID(G1249,FIND(" ",G1249)+1,9))</f>
        <v>R/I/J</v>
      </c>
      <c r="J1249" s="34" t="str">
        <f>TRIM(SUBSTITUTE(G1249,I1249,""))</f>
        <v>7-Nov</v>
      </c>
      <c r="K1249" s="34">
        <f>LEFT(J1249,2-ISERROR(1*MID(J1249,2,1)))*1</f>
        <v>7</v>
      </c>
      <c r="L1249" s="34" t="str">
        <f>IF(LEN(I1249)=3,I1249,LEFT(I1249,1)&amp;MID(I1249,3,1)&amp;RIGHT(I1249,1))</f>
        <v>RIJ</v>
      </c>
      <c r="M1249" s="42">
        <f>TIMEVALUE(SUBSTITUTE(SUBSTITUTE(F1249,"P"," P"),"A"," A"))</f>
        <v>0.50555555555555554</v>
      </c>
      <c r="N1249" s="34">
        <f t="shared" si="68"/>
        <v>12</v>
      </c>
      <c r="O1249" s="34" t="str">
        <f t="shared" si="69"/>
        <v>RIJ12</v>
      </c>
      <c r="P1249" s="44">
        <f>INDEX(Workings!$R$14:$R$853,MATCH(O1249,Workings!$U$14:$U$853,0))</f>
        <v>0.4951388888888888</v>
      </c>
      <c r="Q1249" s="34">
        <f t="shared" si="70"/>
        <v>15</v>
      </c>
      <c r="S1249"/>
    </row>
    <row r="1250" spans="1:19" ht="15" x14ac:dyDescent="0.25">
      <c r="A1250" s="34" t="s">
        <v>1941</v>
      </c>
      <c r="B1250" s="34">
        <f>SEARCH("PM",A1250)</f>
        <v>16</v>
      </c>
      <c r="C1250" s="34" t="e">
        <f>SEARCH("AM",A1250)</f>
        <v>#VALUE!</v>
      </c>
      <c r="D1250" s="34">
        <f>IFERROR(B1250,C1250)</f>
        <v>16</v>
      </c>
      <c r="E1250" s="34" t="str">
        <f>IFERROR(MID(A1250,D1250-5,1)," ")</f>
        <v>1</v>
      </c>
      <c r="F1250" s="34" t="str">
        <f>MID(A1250,IF(E1250="1",D1250-5,D1250-4),IF(E1250="1",7,6))</f>
        <v>12:31PM</v>
      </c>
      <c r="G1250" s="34" t="str">
        <f>TRIM(SUBSTITUTE(A1250,TEXT(M1250,"h:mmAM/PM"),""))</f>
        <v>7-Nov RIJ</v>
      </c>
      <c r="H1250" s="34" t="b">
        <f>OR(LEFT(G1250,1)="Y",LEFT(G1250,1)="B",LEFT(G1250,1)="R")</f>
        <v>0</v>
      </c>
      <c r="I1250" s="34" t="str">
        <f>IF(H1250,LEFT(G1250,FIND(" ",G1250)-1),MID(G1250,FIND(" ",G1250)+1,9))</f>
        <v>RIJ</v>
      </c>
      <c r="J1250" s="34" t="str">
        <f>TRIM(SUBSTITUTE(G1250,I1250,""))</f>
        <v>7-Nov</v>
      </c>
      <c r="K1250" s="34">
        <f>LEFT(J1250,2-ISERROR(1*MID(J1250,2,1)))*1</f>
        <v>7</v>
      </c>
      <c r="L1250" s="34" t="str">
        <f>IF(LEN(I1250)=3,I1250,LEFT(I1250,1)&amp;MID(I1250,3,1)&amp;RIGHT(I1250,1))</f>
        <v>RIJ</v>
      </c>
      <c r="M1250" s="42">
        <f>TIMEVALUE(SUBSTITUTE(SUBSTITUTE(F1250,"P"," P"),"A"," A"))</f>
        <v>0.52152777777777781</v>
      </c>
      <c r="N1250" s="34">
        <f t="shared" si="68"/>
        <v>13</v>
      </c>
      <c r="O1250" s="34" t="str">
        <f t="shared" si="69"/>
        <v>RIJ13</v>
      </c>
      <c r="P1250" s="44">
        <f>INDEX(Workings!$R$14:$R$853,MATCH(O1250,Workings!$U$14:$U$853,0))</f>
        <v>0.51597222222222217</v>
      </c>
      <c r="Q1250" s="34">
        <f t="shared" si="70"/>
        <v>8</v>
      </c>
      <c r="S1250"/>
    </row>
    <row r="1251" spans="1:19" ht="15" x14ac:dyDescent="0.25">
      <c r="A1251" s="34" t="s">
        <v>2004</v>
      </c>
      <c r="B1251" s="34">
        <f>SEARCH("PM",A1251)</f>
        <v>16</v>
      </c>
      <c r="C1251" s="34" t="e">
        <f>SEARCH("AM",A1251)</f>
        <v>#VALUE!</v>
      </c>
      <c r="D1251" s="34">
        <f>IFERROR(B1251,C1251)</f>
        <v>16</v>
      </c>
      <c r="E1251" s="34" t="str">
        <f>IFERROR(MID(A1251,D1251-5,1)," ")</f>
        <v>1</v>
      </c>
      <c r="F1251" s="34" t="str">
        <f>MID(A1251,IF(E1251="1",D1251-5,D1251-4),IF(E1251="1",7,6))</f>
        <v>12:56PM</v>
      </c>
      <c r="G1251" s="34" t="str">
        <f>TRIM(SUBSTITUTE(A1251,TEXT(M1251,"h:mmAM/PM"),""))</f>
        <v>RIJ 7-Nov</v>
      </c>
      <c r="H1251" s="34" t="b">
        <f>OR(LEFT(G1251,1)="Y",LEFT(G1251,1)="B",LEFT(G1251,1)="R")</f>
        <v>1</v>
      </c>
      <c r="I1251" s="34" t="str">
        <f>IF(H1251,LEFT(G1251,FIND(" ",G1251)-1),MID(G1251,FIND(" ",G1251)+1,9))</f>
        <v>RIJ</v>
      </c>
      <c r="J1251" s="34" t="str">
        <f>TRIM(SUBSTITUTE(G1251,I1251,""))</f>
        <v>7-Nov</v>
      </c>
      <c r="K1251" s="34">
        <f>LEFT(J1251,2-ISERROR(1*MID(J1251,2,1)))*1</f>
        <v>7</v>
      </c>
      <c r="L1251" s="34" t="str">
        <f>IF(LEN(I1251)=3,I1251,LEFT(I1251,1)&amp;MID(I1251,3,1)&amp;RIGHT(I1251,1))</f>
        <v>RIJ</v>
      </c>
      <c r="M1251" s="42">
        <f>TIMEVALUE(SUBSTITUTE(SUBSTITUTE(F1251,"P"," P"),"A"," A"))</f>
        <v>0.53888888888888886</v>
      </c>
      <c r="N1251" s="34">
        <f t="shared" si="68"/>
        <v>14</v>
      </c>
      <c r="O1251" s="34" t="str">
        <f t="shared" si="69"/>
        <v>RIJ14</v>
      </c>
      <c r="P1251" s="44">
        <f>INDEX(Workings!$R$14:$R$853,MATCH(O1251,Workings!$U$14:$U$853,0))</f>
        <v>0.53680555555555554</v>
      </c>
      <c r="Q1251" s="34">
        <f t="shared" si="70"/>
        <v>3</v>
      </c>
      <c r="S1251"/>
    </row>
    <row r="1252" spans="1:19" ht="15" x14ac:dyDescent="0.25">
      <c r="A1252" s="34" t="s">
        <v>4073</v>
      </c>
      <c r="B1252" s="34">
        <f>SEARCH("PM",A1252)</f>
        <v>17</v>
      </c>
      <c r="C1252" s="34" t="e">
        <f>SEARCH("AM",A1252)</f>
        <v>#VALUE!</v>
      </c>
      <c r="D1252" s="34">
        <f>IFERROR(B1252,C1252)</f>
        <v>17</v>
      </c>
      <c r="E1252" s="34" t="str">
        <f>IFERROR(MID(A1252,D1252-5,1)," ")</f>
        <v xml:space="preserve"> </v>
      </c>
      <c r="F1252" s="34" t="str">
        <f>MID(A1252,IF(E1252="1",D1252-5,D1252-4),IF(E1252="1",7,6))</f>
        <v>1:22PM</v>
      </c>
      <c r="G1252" s="34" t="str">
        <f>TRIM(SUBSTITUTE(A1252,TEXT(M1252,"h:mmAM/PM"),""))</f>
        <v>R-I-J 7/Nov</v>
      </c>
      <c r="H1252" s="34" t="b">
        <f>OR(LEFT(G1252,1)="Y",LEFT(G1252,1)="B",LEFT(G1252,1)="R")</f>
        <v>1</v>
      </c>
      <c r="I1252" s="34" t="str">
        <f>IF(H1252,LEFT(G1252,FIND(" ",G1252)-1),MID(G1252,FIND(" ",G1252)+1,9))</f>
        <v>R-I-J</v>
      </c>
      <c r="J1252" s="34" t="str">
        <f>TRIM(SUBSTITUTE(G1252,I1252,""))</f>
        <v>7/Nov</v>
      </c>
      <c r="K1252" s="34">
        <f>LEFT(J1252,2-ISERROR(1*MID(J1252,2,1)))*1</f>
        <v>7</v>
      </c>
      <c r="L1252" s="34" t="str">
        <f>IF(LEN(I1252)=3,I1252,LEFT(I1252,1)&amp;MID(I1252,3,1)&amp;RIGHT(I1252,1))</f>
        <v>RIJ</v>
      </c>
      <c r="M1252" s="42">
        <f>TIMEVALUE(SUBSTITUTE(SUBSTITUTE(F1252,"P"," P"),"A"," A"))</f>
        <v>0.55694444444444446</v>
      </c>
      <c r="N1252" s="34">
        <f t="shared" si="68"/>
        <v>15</v>
      </c>
      <c r="O1252" s="34" t="str">
        <f t="shared" si="69"/>
        <v>RIJ15</v>
      </c>
      <c r="P1252" s="44">
        <f>INDEX(Workings!$R$14:$R$853,MATCH(O1252,Workings!$U$14:$U$853,0))</f>
        <v>0.55763888888888891</v>
      </c>
      <c r="Q1252" s="34">
        <f t="shared" si="70"/>
        <v>-1</v>
      </c>
      <c r="S1252"/>
    </row>
    <row r="1253" spans="1:19" ht="15" x14ac:dyDescent="0.25">
      <c r="A1253" s="34" t="s">
        <v>2061</v>
      </c>
      <c r="B1253" s="34">
        <f>SEARCH("PM",A1253)</f>
        <v>5</v>
      </c>
      <c r="C1253" s="34" t="e">
        <f>SEARCH("AM",A1253)</f>
        <v>#VALUE!</v>
      </c>
      <c r="D1253" s="34">
        <f>IFERROR(B1253,C1253)</f>
        <v>5</v>
      </c>
      <c r="E1253" s="34" t="str">
        <f>IFERROR(MID(A1253,D1253-5,1)," ")</f>
        <v xml:space="preserve"> </v>
      </c>
      <c r="F1253" s="34" t="str">
        <f>MID(A1253,IF(E1253="1",D1253-5,D1253-4),IF(E1253="1",7,6))</f>
        <v>2:05PM</v>
      </c>
      <c r="G1253" s="34" t="str">
        <f>TRIM(SUBSTITUTE(A1253,TEXT(M1253,"h:mmAM/PM"),""))</f>
        <v>R/I/J 7-Nov</v>
      </c>
      <c r="H1253" s="34" t="b">
        <f>OR(LEFT(G1253,1)="Y",LEFT(G1253,1)="B",LEFT(G1253,1)="R")</f>
        <v>1</v>
      </c>
      <c r="I1253" s="34" t="str">
        <f>IF(H1253,LEFT(G1253,FIND(" ",G1253)-1),MID(G1253,FIND(" ",G1253)+1,9))</f>
        <v>R/I/J</v>
      </c>
      <c r="J1253" s="34" t="str">
        <f>TRIM(SUBSTITUTE(G1253,I1253,""))</f>
        <v>7-Nov</v>
      </c>
      <c r="K1253" s="34">
        <f>LEFT(J1253,2-ISERROR(1*MID(J1253,2,1)))*1</f>
        <v>7</v>
      </c>
      <c r="L1253" s="34" t="str">
        <f>IF(LEN(I1253)=3,I1253,LEFT(I1253,1)&amp;MID(I1253,3,1)&amp;RIGHT(I1253,1))</f>
        <v>RIJ</v>
      </c>
      <c r="M1253" s="42">
        <f>TIMEVALUE(SUBSTITUTE(SUBSTITUTE(F1253,"P"," P"),"A"," A"))</f>
        <v>0.58680555555555558</v>
      </c>
      <c r="N1253" s="34">
        <f t="shared" si="68"/>
        <v>16</v>
      </c>
      <c r="O1253" s="34" t="str">
        <f t="shared" si="69"/>
        <v>RIJ16</v>
      </c>
      <c r="P1253" s="44">
        <f>INDEX(Workings!$R$14:$R$853,MATCH(O1253,Workings!$U$14:$U$853,0))</f>
        <v>0.57847222222222228</v>
      </c>
      <c r="Q1253" s="34">
        <f t="shared" si="70"/>
        <v>12</v>
      </c>
      <c r="S1253"/>
    </row>
    <row r="1254" spans="1:19" ht="15" x14ac:dyDescent="0.25">
      <c r="A1254" s="34" t="s">
        <v>3004</v>
      </c>
      <c r="B1254" s="34">
        <f>SEARCH("PM",A1254)</f>
        <v>5</v>
      </c>
      <c r="C1254" s="34" t="e">
        <f>SEARCH("AM",A1254)</f>
        <v>#VALUE!</v>
      </c>
      <c r="D1254" s="34">
        <f>IFERROR(B1254,C1254)</f>
        <v>5</v>
      </c>
      <c r="E1254" s="34" t="str">
        <f>IFERROR(MID(A1254,D1254-5,1)," ")</f>
        <v xml:space="preserve"> </v>
      </c>
      <c r="F1254" s="34" t="str">
        <f>MID(A1254,IF(E1254="1",D1254-5,D1254-4),IF(E1254="1",7,6))</f>
        <v>2:32PM</v>
      </c>
      <c r="G1254" s="34" t="str">
        <f>TRIM(SUBSTITUTE(A1254,TEXT(M1254,"h:mmAM/PM"),""))</f>
        <v>R-I-J 7-Nov</v>
      </c>
      <c r="H1254" s="34" t="b">
        <f>OR(LEFT(G1254,1)="Y",LEFT(G1254,1)="B",LEFT(G1254,1)="R")</f>
        <v>1</v>
      </c>
      <c r="I1254" s="34" t="str">
        <f>IF(H1254,LEFT(G1254,FIND(" ",G1254)-1),MID(G1254,FIND(" ",G1254)+1,9))</f>
        <v>R-I-J</v>
      </c>
      <c r="J1254" s="34" t="str">
        <f>TRIM(SUBSTITUTE(G1254,I1254,""))</f>
        <v>7-Nov</v>
      </c>
      <c r="K1254" s="34">
        <f>LEFT(J1254,2-ISERROR(1*MID(J1254,2,1)))*1</f>
        <v>7</v>
      </c>
      <c r="L1254" s="34" t="str">
        <f>IF(LEN(I1254)=3,I1254,LEFT(I1254,1)&amp;MID(I1254,3,1)&amp;RIGHT(I1254,1))</f>
        <v>RIJ</v>
      </c>
      <c r="M1254" s="42">
        <f>TIMEVALUE(SUBSTITUTE(SUBSTITUTE(F1254,"P"," P"),"A"," A"))</f>
        <v>0.60555555555555551</v>
      </c>
      <c r="N1254" s="34">
        <f t="shared" si="68"/>
        <v>17</v>
      </c>
      <c r="O1254" s="34" t="str">
        <f t="shared" si="69"/>
        <v>RIJ17</v>
      </c>
      <c r="P1254" s="44">
        <f>INDEX(Workings!$R$14:$R$853,MATCH(O1254,Workings!$U$14:$U$853,0))</f>
        <v>0.59930555555555565</v>
      </c>
      <c r="Q1254" s="34">
        <f t="shared" si="70"/>
        <v>9</v>
      </c>
      <c r="S1254"/>
    </row>
    <row r="1255" spans="1:19" ht="15" x14ac:dyDescent="0.25">
      <c r="A1255" s="34" t="s">
        <v>1088</v>
      </c>
      <c r="B1255" s="34">
        <f>SEARCH("PM",A1255)</f>
        <v>17</v>
      </c>
      <c r="C1255" s="34" t="e">
        <f>SEARCH("AM",A1255)</f>
        <v>#VALUE!</v>
      </c>
      <c r="D1255" s="34">
        <f>IFERROR(B1255,C1255)</f>
        <v>17</v>
      </c>
      <c r="E1255" s="34" t="str">
        <f>IFERROR(MID(A1255,D1255-5,1)," ")</f>
        <v xml:space="preserve"> </v>
      </c>
      <c r="F1255" s="34" t="str">
        <f>MID(A1255,IF(E1255="1",D1255-5,D1255-4),IF(E1255="1",7,6))</f>
        <v>3:05PM</v>
      </c>
      <c r="G1255" s="34" t="str">
        <f>TRIM(SUBSTITUTE(A1255,TEXT(M1255,"h:mmAM/PM"),""))</f>
        <v>R/I/J 7/Nov</v>
      </c>
      <c r="H1255" s="34" t="b">
        <f>OR(LEFT(G1255,1)="Y",LEFT(G1255,1)="B",LEFT(G1255,1)="R")</f>
        <v>1</v>
      </c>
      <c r="I1255" s="34" t="str">
        <f>IF(H1255,LEFT(G1255,FIND(" ",G1255)-1),MID(G1255,FIND(" ",G1255)+1,9))</f>
        <v>R/I/J</v>
      </c>
      <c r="J1255" s="34" t="str">
        <f>TRIM(SUBSTITUTE(G1255,I1255,""))</f>
        <v>7/Nov</v>
      </c>
      <c r="K1255" s="34">
        <f>LEFT(J1255,2-ISERROR(1*MID(J1255,2,1)))*1</f>
        <v>7</v>
      </c>
      <c r="L1255" s="34" t="str">
        <f>IF(LEN(I1255)=3,I1255,LEFT(I1255,1)&amp;MID(I1255,3,1)&amp;RIGHT(I1255,1))</f>
        <v>RIJ</v>
      </c>
      <c r="M1255" s="42">
        <f>TIMEVALUE(SUBSTITUTE(SUBSTITUTE(F1255,"P"," P"),"A"," A"))</f>
        <v>0.62847222222222221</v>
      </c>
      <c r="N1255" s="34">
        <f t="shared" si="68"/>
        <v>18</v>
      </c>
      <c r="O1255" s="34" t="str">
        <f t="shared" si="69"/>
        <v>RIJ18</v>
      </c>
      <c r="P1255" s="44">
        <f>INDEX(Workings!$R$14:$R$853,MATCH(O1255,Workings!$U$14:$U$853,0))</f>
        <v>0.62013888888888902</v>
      </c>
      <c r="Q1255" s="34">
        <f t="shared" si="70"/>
        <v>12</v>
      </c>
      <c r="S1255"/>
    </row>
    <row r="1256" spans="1:19" ht="15" x14ac:dyDescent="0.25">
      <c r="A1256" s="34" t="s">
        <v>1832</v>
      </c>
      <c r="B1256" s="34">
        <f>SEARCH("PM",A1256)</f>
        <v>17</v>
      </c>
      <c r="C1256" s="34" t="e">
        <f>SEARCH("AM",A1256)</f>
        <v>#VALUE!</v>
      </c>
      <c r="D1256" s="34">
        <f>IFERROR(B1256,C1256)</f>
        <v>17</v>
      </c>
      <c r="E1256" s="34" t="str">
        <f>IFERROR(MID(A1256,D1256-5,1)," ")</f>
        <v xml:space="preserve"> </v>
      </c>
      <c r="F1256" s="34" t="str">
        <f>MID(A1256,IF(E1256="1",D1256-5,D1256-4),IF(E1256="1",7,6))</f>
        <v>3:26PM</v>
      </c>
      <c r="G1256" s="34" t="str">
        <f>TRIM(SUBSTITUTE(A1256,TEXT(M1256,"h:mmAM/PM"),""))</f>
        <v>7-Nov R:I:J</v>
      </c>
      <c r="H1256" s="34" t="b">
        <f>OR(LEFT(G1256,1)="Y",LEFT(G1256,1)="B",LEFT(G1256,1)="R")</f>
        <v>0</v>
      </c>
      <c r="I1256" s="34" t="str">
        <f>IF(H1256,LEFT(G1256,FIND(" ",G1256)-1),MID(G1256,FIND(" ",G1256)+1,9))</f>
        <v>R:I:J</v>
      </c>
      <c r="J1256" s="34" t="str">
        <f>TRIM(SUBSTITUTE(G1256,I1256,""))</f>
        <v>7-Nov</v>
      </c>
      <c r="K1256" s="34">
        <f>LEFT(J1256,2-ISERROR(1*MID(J1256,2,1)))*1</f>
        <v>7</v>
      </c>
      <c r="L1256" s="34" t="str">
        <f>IF(LEN(I1256)=3,I1256,LEFT(I1256,1)&amp;MID(I1256,3,1)&amp;RIGHT(I1256,1))</f>
        <v>RIJ</v>
      </c>
      <c r="M1256" s="42">
        <f>TIMEVALUE(SUBSTITUTE(SUBSTITUTE(F1256,"P"," P"),"A"," A"))</f>
        <v>0.6430555555555556</v>
      </c>
      <c r="N1256" s="34">
        <f t="shared" si="68"/>
        <v>19</v>
      </c>
      <c r="O1256" s="34" t="str">
        <f t="shared" si="69"/>
        <v>RIJ19</v>
      </c>
      <c r="P1256" s="44">
        <f>INDEX(Workings!$R$14:$R$853,MATCH(O1256,Workings!$U$14:$U$853,0))</f>
        <v>0.64097222222222239</v>
      </c>
      <c r="Q1256" s="34">
        <f t="shared" si="70"/>
        <v>3</v>
      </c>
      <c r="S1256"/>
    </row>
    <row r="1257" spans="1:19" ht="15" x14ac:dyDescent="0.25">
      <c r="A1257" s="34" t="s">
        <v>2900</v>
      </c>
      <c r="B1257" s="34">
        <f>SEARCH("PM",A1257)</f>
        <v>11</v>
      </c>
      <c r="C1257" s="34" t="e">
        <f>SEARCH("AM",A1257)</f>
        <v>#VALUE!</v>
      </c>
      <c r="D1257" s="34">
        <f>IFERROR(B1257,C1257)</f>
        <v>11</v>
      </c>
      <c r="E1257" s="34" t="str">
        <f>IFERROR(MID(A1257,D1257-5,1)," ")</f>
        <v xml:space="preserve"> </v>
      </c>
      <c r="F1257" s="34" t="str">
        <f>MID(A1257,IF(E1257="1",D1257-5,D1257-4),IF(E1257="1",7,6))</f>
        <v>3:56PM</v>
      </c>
      <c r="G1257" s="34" t="str">
        <f>TRIM(SUBSTITUTE(A1257,TEXT(M1257,"h:mmAM/PM"),""))</f>
        <v>7-Nov R-I-J</v>
      </c>
      <c r="H1257" s="34" t="b">
        <f>OR(LEFT(G1257,1)="Y",LEFT(G1257,1)="B",LEFT(G1257,1)="R")</f>
        <v>0</v>
      </c>
      <c r="I1257" s="34" t="str">
        <f>IF(H1257,LEFT(G1257,FIND(" ",G1257)-1),MID(G1257,FIND(" ",G1257)+1,9))</f>
        <v>R-I-J</v>
      </c>
      <c r="J1257" s="34" t="str">
        <f>TRIM(SUBSTITUTE(G1257,I1257,""))</f>
        <v>7-Nov</v>
      </c>
      <c r="K1257" s="34">
        <f>LEFT(J1257,2-ISERROR(1*MID(J1257,2,1)))*1</f>
        <v>7</v>
      </c>
      <c r="L1257" s="34" t="str">
        <f>IF(LEN(I1257)=3,I1257,LEFT(I1257,1)&amp;MID(I1257,3,1)&amp;RIGHT(I1257,1))</f>
        <v>RIJ</v>
      </c>
      <c r="M1257" s="42">
        <f>TIMEVALUE(SUBSTITUTE(SUBSTITUTE(F1257,"P"," P"),"A"," A"))</f>
        <v>0.66388888888888886</v>
      </c>
      <c r="N1257" s="34">
        <f t="shared" si="68"/>
        <v>20</v>
      </c>
      <c r="O1257" s="34" t="str">
        <f t="shared" si="69"/>
        <v>RIJ20</v>
      </c>
      <c r="P1257" s="44">
        <f>INDEX(Workings!$R$14:$R$853,MATCH(O1257,Workings!$U$14:$U$853,0))</f>
        <v>0.66180555555555576</v>
      </c>
      <c r="Q1257" s="34">
        <f t="shared" si="70"/>
        <v>3</v>
      </c>
      <c r="S1257"/>
    </row>
    <row r="1258" spans="1:19" ht="15" x14ac:dyDescent="0.25">
      <c r="A1258" s="34" t="s">
        <v>221</v>
      </c>
      <c r="B1258" s="34">
        <f>SEARCH("PM",A1258)</f>
        <v>9</v>
      </c>
      <c r="C1258" s="34" t="e">
        <f>SEARCH("AM",A1258)</f>
        <v>#VALUE!</v>
      </c>
      <c r="D1258" s="34">
        <f>IFERROR(B1258,C1258)</f>
        <v>9</v>
      </c>
      <c r="E1258" s="34" t="str">
        <f>IFERROR(MID(A1258,D1258-5,1)," ")</f>
        <v xml:space="preserve"> </v>
      </c>
      <c r="F1258" s="34" t="str">
        <f>MID(A1258,IF(E1258="1",D1258-5,D1258-4),IF(E1258="1",7,6))</f>
        <v>4:29PM</v>
      </c>
      <c r="G1258" s="34" t="str">
        <f>TRIM(SUBSTITUTE(A1258,TEXT(M1258,"h:mmAM/PM"),""))</f>
        <v>RIJ 7-Nov</v>
      </c>
      <c r="H1258" s="34" t="b">
        <f>OR(LEFT(G1258,1)="Y",LEFT(G1258,1)="B",LEFT(G1258,1)="R")</f>
        <v>1</v>
      </c>
      <c r="I1258" s="34" t="str">
        <f>IF(H1258,LEFT(G1258,FIND(" ",G1258)-1),MID(G1258,FIND(" ",G1258)+1,9))</f>
        <v>RIJ</v>
      </c>
      <c r="J1258" s="34" t="str">
        <f>TRIM(SUBSTITUTE(G1258,I1258,""))</f>
        <v>7-Nov</v>
      </c>
      <c r="K1258" s="34">
        <f>LEFT(J1258,2-ISERROR(1*MID(J1258,2,1)))*1</f>
        <v>7</v>
      </c>
      <c r="L1258" s="34" t="str">
        <f>IF(LEN(I1258)=3,I1258,LEFT(I1258,1)&amp;MID(I1258,3,1)&amp;RIGHT(I1258,1))</f>
        <v>RIJ</v>
      </c>
      <c r="M1258" s="42">
        <f>TIMEVALUE(SUBSTITUTE(SUBSTITUTE(F1258,"P"," P"),"A"," A"))</f>
        <v>0.68680555555555556</v>
      </c>
      <c r="N1258" s="34">
        <f t="shared" si="68"/>
        <v>21</v>
      </c>
      <c r="O1258" s="34" t="str">
        <f t="shared" si="69"/>
        <v>RIJ21</v>
      </c>
      <c r="P1258" s="44">
        <f>INDEX(Workings!$R$14:$R$853,MATCH(O1258,Workings!$U$14:$U$853,0))</f>
        <v>0.68263888888888913</v>
      </c>
      <c r="Q1258" s="34">
        <f t="shared" si="70"/>
        <v>6</v>
      </c>
      <c r="S1258"/>
    </row>
    <row r="1259" spans="1:19" ht="15" x14ac:dyDescent="0.25">
      <c r="A1259" s="34" t="s">
        <v>2190</v>
      </c>
      <c r="B1259" s="34">
        <f>SEARCH("PM",A1259)</f>
        <v>5</v>
      </c>
      <c r="C1259" s="34" t="e">
        <f>SEARCH("AM",A1259)</f>
        <v>#VALUE!</v>
      </c>
      <c r="D1259" s="34">
        <f>IFERROR(B1259,C1259)</f>
        <v>5</v>
      </c>
      <c r="E1259" s="34" t="str">
        <f>IFERROR(MID(A1259,D1259-5,1)," ")</f>
        <v xml:space="preserve"> </v>
      </c>
      <c r="F1259" s="34" t="str">
        <f>MID(A1259,IF(E1259="1",D1259-5,D1259-4),IF(E1259="1",7,6))</f>
        <v>4:54PM</v>
      </c>
      <c r="G1259" s="34" t="str">
        <f>TRIM(SUBSTITUTE(A1259,TEXT(M1259,"h:mmAM/PM"),""))</f>
        <v>7/Nov R-I-J</v>
      </c>
      <c r="H1259" s="34" t="b">
        <f>OR(LEFT(G1259,1)="Y",LEFT(G1259,1)="B",LEFT(G1259,1)="R")</f>
        <v>0</v>
      </c>
      <c r="I1259" s="34" t="str">
        <f>IF(H1259,LEFT(G1259,FIND(" ",G1259)-1),MID(G1259,FIND(" ",G1259)+1,9))</f>
        <v>R-I-J</v>
      </c>
      <c r="J1259" s="34" t="str">
        <f>TRIM(SUBSTITUTE(G1259,I1259,""))</f>
        <v>7/Nov</v>
      </c>
      <c r="K1259" s="34">
        <f>LEFT(J1259,2-ISERROR(1*MID(J1259,2,1)))*1</f>
        <v>7</v>
      </c>
      <c r="L1259" s="34" t="str">
        <f>IF(LEN(I1259)=3,I1259,LEFT(I1259,1)&amp;MID(I1259,3,1)&amp;RIGHT(I1259,1))</f>
        <v>RIJ</v>
      </c>
      <c r="M1259" s="42">
        <f>TIMEVALUE(SUBSTITUTE(SUBSTITUTE(F1259,"P"," P"),"A"," A"))</f>
        <v>0.70416666666666661</v>
      </c>
      <c r="N1259" s="34">
        <f t="shared" si="68"/>
        <v>22</v>
      </c>
      <c r="O1259" s="34" t="str">
        <f t="shared" si="69"/>
        <v>RIJ22</v>
      </c>
      <c r="P1259" s="44">
        <f>INDEX(Workings!$R$14:$R$853,MATCH(O1259,Workings!$U$14:$U$853,0))</f>
        <v>0.7034722222222225</v>
      </c>
      <c r="Q1259" s="34">
        <f t="shared" si="70"/>
        <v>1</v>
      </c>
      <c r="S1259"/>
    </row>
    <row r="1260" spans="1:19" ht="15" x14ac:dyDescent="0.25">
      <c r="A1260" s="34" t="s">
        <v>2335</v>
      </c>
      <c r="B1260" s="34">
        <f>SEARCH("PM",A1260)</f>
        <v>17</v>
      </c>
      <c r="C1260" s="34" t="e">
        <f>SEARCH("AM",A1260)</f>
        <v>#VALUE!</v>
      </c>
      <c r="D1260" s="34">
        <f>IFERROR(B1260,C1260)</f>
        <v>17</v>
      </c>
      <c r="E1260" s="34" t="str">
        <f>IFERROR(MID(A1260,D1260-5,1)," ")</f>
        <v xml:space="preserve"> </v>
      </c>
      <c r="F1260" s="34" t="str">
        <f>MID(A1260,IF(E1260="1",D1260-5,D1260-4),IF(E1260="1",7,6))</f>
        <v>5:23PM</v>
      </c>
      <c r="G1260" s="34" t="str">
        <f>TRIM(SUBSTITUTE(A1260,TEXT(M1260,"h:mmAM/PM"),""))</f>
        <v>R:I:J 7-Nov</v>
      </c>
      <c r="H1260" s="34" t="b">
        <f>OR(LEFT(G1260,1)="Y",LEFT(G1260,1)="B",LEFT(G1260,1)="R")</f>
        <v>1</v>
      </c>
      <c r="I1260" s="34" t="str">
        <f>IF(H1260,LEFT(G1260,FIND(" ",G1260)-1),MID(G1260,FIND(" ",G1260)+1,9))</f>
        <v>R:I:J</v>
      </c>
      <c r="J1260" s="34" t="str">
        <f>TRIM(SUBSTITUTE(G1260,I1260,""))</f>
        <v>7-Nov</v>
      </c>
      <c r="K1260" s="34">
        <f>LEFT(J1260,2-ISERROR(1*MID(J1260,2,1)))*1</f>
        <v>7</v>
      </c>
      <c r="L1260" s="34" t="str">
        <f>IF(LEN(I1260)=3,I1260,LEFT(I1260,1)&amp;MID(I1260,3,1)&amp;RIGHT(I1260,1))</f>
        <v>RIJ</v>
      </c>
      <c r="M1260" s="42">
        <f>TIMEVALUE(SUBSTITUTE(SUBSTITUTE(F1260,"P"," P"),"A"," A"))</f>
        <v>0.72430555555555554</v>
      </c>
      <c r="N1260" s="34">
        <f t="shared" si="68"/>
        <v>23</v>
      </c>
      <c r="O1260" s="34" t="str">
        <f t="shared" si="69"/>
        <v>RIJ23</v>
      </c>
      <c r="P1260" s="44">
        <f>INDEX(Workings!$R$14:$R$853,MATCH(O1260,Workings!$U$14:$U$853,0))</f>
        <v>0.72430555555555587</v>
      </c>
      <c r="Q1260" s="34">
        <f t="shared" si="70"/>
        <v>0</v>
      </c>
      <c r="S1260"/>
    </row>
    <row r="1261" spans="1:19" ht="15" x14ac:dyDescent="0.25">
      <c r="A1261" s="34" t="s">
        <v>905</v>
      </c>
      <c r="B1261" s="34">
        <f>SEARCH("PM",A1261)</f>
        <v>9</v>
      </c>
      <c r="C1261" s="34" t="e">
        <f>SEARCH("AM",A1261)</f>
        <v>#VALUE!</v>
      </c>
      <c r="D1261" s="34">
        <f>IFERROR(B1261,C1261)</f>
        <v>9</v>
      </c>
      <c r="E1261" s="34" t="str">
        <f>IFERROR(MID(A1261,D1261-5,1)," ")</f>
        <v xml:space="preserve"> </v>
      </c>
      <c r="F1261" s="34" t="str">
        <f>MID(A1261,IF(E1261="1",D1261-5,D1261-4),IF(E1261="1",7,6))</f>
        <v>6:03PM</v>
      </c>
      <c r="G1261" s="34" t="str">
        <f>TRIM(SUBSTITUTE(A1261,TEXT(M1261,"h:mmAM/PM"),""))</f>
        <v>RIJ 7/Nov</v>
      </c>
      <c r="H1261" s="34" t="b">
        <f>OR(LEFT(G1261,1)="Y",LEFT(G1261,1)="B",LEFT(G1261,1)="R")</f>
        <v>1</v>
      </c>
      <c r="I1261" s="34" t="str">
        <f>IF(H1261,LEFT(G1261,FIND(" ",G1261)-1),MID(G1261,FIND(" ",G1261)+1,9))</f>
        <v>RIJ</v>
      </c>
      <c r="J1261" s="34" t="str">
        <f>TRIM(SUBSTITUTE(G1261,I1261,""))</f>
        <v>7/Nov</v>
      </c>
      <c r="K1261" s="34">
        <f>LEFT(J1261,2-ISERROR(1*MID(J1261,2,1)))*1</f>
        <v>7</v>
      </c>
      <c r="L1261" s="34" t="str">
        <f>IF(LEN(I1261)=3,I1261,LEFT(I1261,1)&amp;MID(I1261,3,1)&amp;RIGHT(I1261,1))</f>
        <v>RIJ</v>
      </c>
      <c r="M1261" s="42">
        <f>TIMEVALUE(SUBSTITUTE(SUBSTITUTE(F1261,"P"," P"),"A"," A"))</f>
        <v>0.75208333333333333</v>
      </c>
      <c r="N1261" s="34">
        <f t="shared" si="68"/>
        <v>24</v>
      </c>
      <c r="O1261" s="34" t="str">
        <f t="shared" si="69"/>
        <v>RIJ24</v>
      </c>
      <c r="P1261" s="44">
        <f>INDEX(Workings!$R$14:$R$853,MATCH(O1261,Workings!$U$14:$U$853,0))</f>
        <v>0.75208333333333366</v>
      </c>
      <c r="Q1261" s="34">
        <f t="shared" si="70"/>
        <v>0</v>
      </c>
      <c r="S1261"/>
    </row>
    <row r="1262" spans="1:19" ht="15" x14ac:dyDescent="0.25">
      <c r="A1262" s="34" t="s">
        <v>3399</v>
      </c>
      <c r="B1262" s="34">
        <f>SEARCH("PM",A1262)</f>
        <v>11</v>
      </c>
      <c r="C1262" s="34" t="e">
        <f>SEARCH("AM",A1262)</f>
        <v>#VALUE!</v>
      </c>
      <c r="D1262" s="34">
        <f>IFERROR(B1262,C1262)</f>
        <v>11</v>
      </c>
      <c r="E1262" s="34" t="str">
        <f>IFERROR(MID(A1262,D1262-5,1)," ")</f>
        <v xml:space="preserve"> </v>
      </c>
      <c r="F1262" s="34" t="str">
        <f>MID(A1262,IF(E1262="1",D1262-5,D1262-4),IF(E1262="1",7,6))</f>
        <v>6:44PM</v>
      </c>
      <c r="G1262" s="34" t="str">
        <f>TRIM(SUBSTITUTE(A1262,TEXT(M1262,"h:mmAM/PM"),""))</f>
        <v>7-Nov R:I:J</v>
      </c>
      <c r="H1262" s="34" t="b">
        <f>OR(LEFT(G1262,1)="Y",LEFT(G1262,1)="B",LEFT(G1262,1)="R")</f>
        <v>0</v>
      </c>
      <c r="I1262" s="34" t="str">
        <f>IF(H1262,LEFT(G1262,FIND(" ",G1262)-1),MID(G1262,FIND(" ",G1262)+1,9))</f>
        <v>R:I:J</v>
      </c>
      <c r="J1262" s="34" t="str">
        <f>TRIM(SUBSTITUTE(G1262,I1262,""))</f>
        <v>7-Nov</v>
      </c>
      <c r="K1262" s="34">
        <f>LEFT(J1262,2-ISERROR(1*MID(J1262,2,1)))*1</f>
        <v>7</v>
      </c>
      <c r="L1262" s="34" t="str">
        <f>IF(LEN(I1262)=3,I1262,LEFT(I1262,1)&amp;MID(I1262,3,1)&amp;RIGHT(I1262,1))</f>
        <v>RIJ</v>
      </c>
      <c r="M1262" s="42">
        <f>TIMEVALUE(SUBSTITUTE(SUBSTITUTE(F1262,"P"," P"),"A"," A"))</f>
        <v>0.78055555555555556</v>
      </c>
      <c r="N1262" s="34">
        <f t="shared" si="68"/>
        <v>25</v>
      </c>
      <c r="O1262" s="34" t="str">
        <f t="shared" si="69"/>
        <v>RIJ25</v>
      </c>
      <c r="P1262" s="44">
        <f>INDEX(Workings!$R$14:$R$853,MATCH(O1262,Workings!$U$14:$U$853,0))</f>
        <v>0.77986111111111145</v>
      </c>
      <c r="Q1262" s="34">
        <f t="shared" si="70"/>
        <v>1</v>
      </c>
      <c r="S1262"/>
    </row>
    <row r="1263" spans="1:19" ht="15" x14ac:dyDescent="0.25">
      <c r="A1263" s="34" t="s">
        <v>2990</v>
      </c>
      <c r="B1263" s="34">
        <f>SEARCH("PM",A1263)</f>
        <v>5</v>
      </c>
      <c r="C1263" s="34" t="e">
        <f>SEARCH("AM",A1263)</f>
        <v>#VALUE!</v>
      </c>
      <c r="D1263" s="34">
        <f>IFERROR(B1263,C1263)</f>
        <v>5</v>
      </c>
      <c r="E1263" s="34" t="str">
        <f>IFERROR(MID(A1263,D1263-5,1)," ")</f>
        <v xml:space="preserve"> </v>
      </c>
      <c r="F1263" s="34" t="str">
        <f>MID(A1263,IF(E1263="1",D1263-5,D1263-4),IF(E1263="1",7,6))</f>
        <v>7:25PM</v>
      </c>
      <c r="G1263" s="34" t="str">
        <f>TRIM(SUBSTITUTE(A1263,TEXT(M1263,"h:mmAM/PM"),""))</f>
        <v>R/I/J 7-Nov</v>
      </c>
      <c r="H1263" s="34" t="b">
        <f>OR(LEFT(G1263,1)="Y",LEFT(G1263,1)="B",LEFT(G1263,1)="R")</f>
        <v>1</v>
      </c>
      <c r="I1263" s="34" t="str">
        <f>IF(H1263,LEFT(G1263,FIND(" ",G1263)-1),MID(G1263,FIND(" ",G1263)+1,9))</f>
        <v>R/I/J</v>
      </c>
      <c r="J1263" s="34" t="str">
        <f>TRIM(SUBSTITUTE(G1263,I1263,""))</f>
        <v>7-Nov</v>
      </c>
      <c r="K1263" s="34">
        <f>LEFT(J1263,2-ISERROR(1*MID(J1263,2,1)))*1</f>
        <v>7</v>
      </c>
      <c r="L1263" s="34" t="str">
        <f>IF(LEN(I1263)=3,I1263,LEFT(I1263,1)&amp;MID(I1263,3,1)&amp;RIGHT(I1263,1))</f>
        <v>RIJ</v>
      </c>
      <c r="M1263" s="42">
        <f>TIMEVALUE(SUBSTITUTE(SUBSTITUTE(F1263,"P"," P"),"A"," A"))</f>
        <v>0.80902777777777779</v>
      </c>
      <c r="N1263" s="34">
        <f t="shared" si="68"/>
        <v>26</v>
      </c>
      <c r="O1263" s="34" t="str">
        <f t="shared" si="69"/>
        <v>RIJ26</v>
      </c>
      <c r="P1263" s="44">
        <f>INDEX(Workings!$R$14:$R$853,MATCH(O1263,Workings!$U$14:$U$853,0))</f>
        <v>0.80763888888888924</v>
      </c>
      <c r="Q1263" s="34">
        <f t="shared" si="70"/>
        <v>2</v>
      </c>
      <c r="S1263"/>
    </row>
    <row r="1264" spans="1:19" ht="15" x14ac:dyDescent="0.25">
      <c r="A1264" s="34" t="s">
        <v>1535</v>
      </c>
      <c r="B1264" s="34">
        <f>SEARCH("PM",A1264)</f>
        <v>5</v>
      </c>
      <c r="C1264" s="34" t="e">
        <f>SEARCH("AM",A1264)</f>
        <v>#VALUE!</v>
      </c>
      <c r="D1264" s="34">
        <f>IFERROR(B1264,C1264)</f>
        <v>5</v>
      </c>
      <c r="E1264" s="34" t="str">
        <f>IFERROR(MID(A1264,D1264-5,1)," ")</f>
        <v xml:space="preserve"> </v>
      </c>
      <c r="F1264" s="34" t="str">
        <f>MID(A1264,IF(E1264="1",D1264-5,D1264-4),IF(E1264="1",7,6))</f>
        <v>8:33PM</v>
      </c>
      <c r="G1264" s="34" t="str">
        <f>TRIM(SUBSTITUTE(A1264,TEXT(M1264,"h:mmAM/PM"),""))</f>
        <v>R-I-J 7/Nov</v>
      </c>
      <c r="H1264" s="34" t="b">
        <f>OR(LEFT(G1264,1)="Y",LEFT(G1264,1)="B",LEFT(G1264,1)="R")</f>
        <v>1</v>
      </c>
      <c r="I1264" s="34" t="str">
        <f>IF(H1264,LEFT(G1264,FIND(" ",G1264)-1),MID(G1264,FIND(" ",G1264)+1,9))</f>
        <v>R-I-J</v>
      </c>
      <c r="J1264" s="34" t="str">
        <f>TRIM(SUBSTITUTE(G1264,I1264,""))</f>
        <v>7/Nov</v>
      </c>
      <c r="K1264" s="34">
        <f>LEFT(J1264,2-ISERROR(1*MID(J1264,2,1)))*1</f>
        <v>7</v>
      </c>
      <c r="L1264" s="34" t="str">
        <f>IF(LEN(I1264)=3,I1264,LEFT(I1264,1)&amp;MID(I1264,3,1)&amp;RIGHT(I1264,1))</f>
        <v>RIJ</v>
      </c>
      <c r="M1264" s="42">
        <f>TIMEVALUE(SUBSTITUTE(SUBSTITUTE(F1264,"P"," P"),"A"," A"))</f>
        <v>0.85625000000000007</v>
      </c>
      <c r="N1264" s="34">
        <f t="shared" si="68"/>
        <v>27</v>
      </c>
      <c r="O1264" s="34" t="str">
        <f t="shared" si="69"/>
        <v>RIJ27</v>
      </c>
      <c r="P1264" s="44">
        <f>INDEX(Workings!$R$14:$R$853,MATCH(O1264,Workings!$U$14:$U$853,0))</f>
        <v>0.84930555555555587</v>
      </c>
      <c r="Q1264" s="34">
        <f t="shared" si="70"/>
        <v>10</v>
      </c>
      <c r="S1264"/>
    </row>
    <row r="1265" spans="1:19" ht="15" x14ac:dyDescent="0.25">
      <c r="A1265" s="34" t="s">
        <v>2710</v>
      </c>
      <c r="B1265" s="34">
        <f>SEARCH("PM",A1265)</f>
        <v>11</v>
      </c>
      <c r="C1265" s="34" t="e">
        <f>SEARCH("AM",A1265)</f>
        <v>#VALUE!</v>
      </c>
      <c r="D1265" s="34">
        <f>IFERROR(B1265,C1265)</f>
        <v>11</v>
      </c>
      <c r="E1265" s="34" t="str">
        <f>IFERROR(MID(A1265,D1265-5,1)," ")</f>
        <v xml:space="preserve"> </v>
      </c>
      <c r="F1265" s="34" t="str">
        <f>MID(A1265,IF(E1265="1",D1265-5,D1265-4),IF(E1265="1",7,6))</f>
        <v>9:35PM</v>
      </c>
      <c r="G1265" s="34" t="str">
        <f>TRIM(SUBSTITUTE(A1265,TEXT(M1265,"h:mmAM/PM"),""))</f>
        <v>R/I/J 7-Nov</v>
      </c>
      <c r="H1265" s="34" t="b">
        <f>OR(LEFT(G1265,1)="Y",LEFT(G1265,1)="B",LEFT(G1265,1)="R")</f>
        <v>1</v>
      </c>
      <c r="I1265" s="34" t="str">
        <f>IF(H1265,LEFT(G1265,FIND(" ",G1265)-1),MID(G1265,FIND(" ",G1265)+1,9))</f>
        <v>R/I/J</v>
      </c>
      <c r="J1265" s="34" t="str">
        <f>TRIM(SUBSTITUTE(G1265,I1265,""))</f>
        <v>7-Nov</v>
      </c>
      <c r="K1265" s="34">
        <f>LEFT(J1265,2-ISERROR(1*MID(J1265,2,1)))*1</f>
        <v>7</v>
      </c>
      <c r="L1265" s="34" t="str">
        <f>IF(LEN(I1265)=3,I1265,LEFT(I1265,1)&amp;MID(I1265,3,1)&amp;RIGHT(I1265,1))</f>
        <v>RIJ</v>
      </c>
      <c r="M1265" s="42">
        <f>TIMEVALUE(SUBSTITUTE(SUBSTITUTE(F1265,"P"," P"),"A"," A"))</f>
        <v>0.89930555555555547</v>
      </c>
      <c r="N1265" s="34">
        <f t="shared" si="68"/>
        <v>28</v>
      </c>
      <c r="O1265" s="34" t="str">
        <f t="shared" si="69"/>
        <v>RIJ28</v>
      </c>
      <c r="P1265" s="44">
        <f>INDEX(Workings!$R$14:$R$853,MATCH(O1265,Workings!$U$14:$U$853,0))</f>
        <v>0.8909722222222225</v>
      </c>
      <c r="Q1265" s="34">
        <f t="shared" si="70"/>
        <v>12</v>
      </c>
      <c r="S1265"/>
    </row>
    <row r="1266" spans="1:19" ht="15" x14ac:dyDescent="0.25">
      <c r="A1266" s="34" t="s">
        <v>404</v>
      </c>
      <c r="B1266" s="34">
        <f>SEARCH("PM",A1266)</f>
        <v>6</v>
      </c>
      <c r="C1266" s="34" t="e">
        <f>SEARCH("AM",A1266)</f>
        <v>#VALUE!</v>
      </c>
      <c r="D1266" s="34">
        <f>IFERROR(B1266,C1266)</f>
        <v>6</v>
      </c>
      <c r="E1266" s="34" t="str">
        <f>IFERROR(MID(A1266,D1266-5,1)," ")</f>
        <v>1</v>
      </c>
      <c r="F1266" s="34" t="str">
        <f>MID(A1266,IF(E1266="1",D1266-5,D1266-4),IF(E1266="1",7,6))</f>
        <v>10:31PM</v>
      </c>
      <c r="G1266" s="34" t="str">
        <f>TRIM(SUBSTITUTE(A1266,TEXT(M1266,"h:mmAM/PM"),""))</f>
        <v>7-Nov R/I/J</v>
      </c>
      <c r="H1266" s="34" t="b">
        <f>OR(LEFT(G1266,1)="Y",LEFT(G1266,1)="B",LEFT(G1266,1)="R")</f>
        <v>0</v>
      </c>
      <c r="I1266" s="34" t="str">
        <f>IF(H1266,LEFT(G1266,FIND(" ",G1266)-1),MID(G1266,FIND(" ",G1266)+1,9))</f>
        <v>R/I/J</v>
      </c>
      <c r="J1266" s="34" t="str">
        <f>TRIM(SUBSTITUTE(G1266,I1266,""))</f>
        <v>7-Nov</v>
      </c>
      <c r="K1266" s="34">
        <f>LEFT(J1266,2-ISERROR(1*MID(J1266,2,1)))*1</f>
        <v>7</v>
      </c>
      <c r="L1266" s="34" t="str">
        <f>IF(LEN(I1266)=3,I1266,LEFT(I1266,1)&amp;MID(I1266,3,1)&amp;RIGHT(I1266,1))</f>
        <v>RIJ</v>
      </c>
      <c r="M1266" s="42">
        <f>TIMEVALUE(SUBSTITUTE(SUBSTITUTE(F1266,"P"," P"),"A"," A"))</f>
        <v>0.93819444444444444</v>
      </c>
      <c r="N1266" s="34">
        <f t="shared" si="68"/>
        <v>29</v>
      </c>
      <c r="O1266" s="34" t="str">
        <f t="shared" si="69"/>
        <v>RIJ29</v>
      </c>
      <c r="P1266" s="44">
        <f>INDEX(Workings!$R$14:$R$853,MATCH(O1266,Workings!$U$14:$U$853,0))</f>
        <v>0.93263888888888913</v>
      </c>
      <c r="Q1266" s="34">
        <f t="shared" si="70"/>
        <v>8</v>
      </c>
      <c r="S1266"/>
    </row>
    <row r="1267" spans="1:19" ht="15" x14ac:dyDescent="0.25">
      <c r="A1267" s="34" t="s">
        <v>3104</v>
      </c>
      <c r="B1267" s="34">
        <f>SEARCH("PM",A1267)</f>
        <v>12</v>
      </c>
      <c r="C1267" s="34" t="e">
        <f>SEARCH("AM",A1267)</f>
        <v>#VALUE!</v>
      </c>
      <c r="D1267" s="34">
        <f>IFERROR(B1267,C1267)</f>
        <v>12</v>
      </c>
      <c r="E1267" s="34" t="str">
        <f>IFERROR(MID(A1267,D1267-5,1)," ")</f>
        <v>1</v>
      </c>
      <c r="F1267" s="34" t="str">
        <f>MID(A1267,IF(E1267="1",D1267-5,D1267-4),IF(E1267="1",7,6))</f>
        <v>11:25PM</v>
      </c>
      <c r="G1267" s="34" t="str">
        <f>TRIM(SUBSTITUTE(A1267,TEXT(M1267,"h:mmAM/PM"),""))</f>
        <v>R-I-J 7-Nov</v>
      </c>
      <c r="H1267" s="34" t="b">
        <f>OR(LEFT(G1267,1)="Y",LEFT(G1267,1)="B",LEFT(G1267,1)="R")</f>
        <v>1</v>
      </c>
      <c r="I1267" s="34" t="str">
        <f>IF(H1267,LEFT(G1267,FIND(" ",G1267)-1),MID(G1267,FIND(" ",G1267)+1,9))</f>
        <v>R-I-J</v>
      </c>
      <c r="J1267" s="34" t="str">
        <f>TRIM(SUBSTITUTE(G1267,I1267,""))</f>
        <v>7-Nov</v>
      </c>
      <c r="K1267" s="34">
        <f>LEFT(J1267,2-ISERROR(1*MID(J1267,2,1)))*1</f>
        <v>7</v>
      </c>
      <c r="L1267" s="34" t="str">
        <f>IF(LEN(I1267)=3,I1267,LEFT(I1267,1)&amp;MID(I1267,3,1)&amp;RIGHT(I1267,1))</f>
        <v>RIJ</v>
      </c>
      <c r="M1267" s="42">
        <f>TIMEVALUE(SUBSTITUTE(SUBSTITUTE(F1267,"P"," P"),"A"," A"))</f>
        <v>0.97569444444444453</v>
      </c>
      <c r="N1267" s="34">
        <f t="shared" si="68"/>
        <v>30</v>
      </c>
      <c r="O1267" s="34" t="str">
        <f t="shared" si="69"/>
        <v>RIJ30</v>
      </c>
      <c r="P1267" s="44">
        <f>INDEX(Workings!$R$14:$R$853,MATCH(O1267,Workings!$U$14:$U$853,0))</f>
        <v>0.97430555555555576</v>
      </c>
      <c r="Q1267" s="34">
        <f t="shared" si="70"/>
        <v>2</v>
      </c>
      <c r="S1267"/>
    </row>
    <row r="1268" spans="1:19" ht="15" x14ac:dyDescent="0.25">
      <c r="A1268" s="34" t="s">
        <v>3568</v>
      </c>
      <c r="B1268" s="34" t="e">
        <f>SEARCH("PM",A1268)</f>
        <v>#VALUE!</v>
      </c>
      <c r="C1268" s="34">
        <f>SEARCH("AM",A1268)</f>
        <v>11</v>
      </c>
      <c r="D1268" s="34">
        <f>IFERROR(B1268,C1268)</f>
        <v>11</v>
      </c>
      <c r="E1268" s="34" t="str">
        <f>IFERROR(MID(A1268,D1268-5,1)," ")</f>
        <v xml:space="preserve"> </v>
      </c>
      <c r="F1268" s="34" t="str">
        <f>MID(A1268,IF(E1268="1",D1268-5,D1268-4),IF(E1268="1",7,6))</f>
        <v>7:32AM</v>
      </c>
      <c r="G1268" s="34" t="str">
        <f>TRIM(SUBSTITUTE(A1268,TEXT(M1268,"h:mmAM/PM"),""))</f>
        <v>8-Nov R-I-J</v>
      </c>
      <c r="H1268" s="34" t="b">
        <f>OR(LEFT(G1268,1)="Y",LEFT(G1268,1)="B",LEFT(G1268,1)="R")</f>
        <v>0</v>
      </c>
      <c r="I1268" s="34" t="str">
        <f>IF(H1268,LEFT(G1268,FIND(" ",G1268)-1),MID(G1268,FIND(" ",G1268)+1,9))</f>
        <v>R-I-J</v>
      </c>
      <c r="J1268" s="34" t="str">
        <f>TRIM(SUBSTITUTE(G1268,I1268,""))</f>
        <v>8-Nov</v>
      </c>
      <c r="K1268" s="34">
        <f>LEFT(J1268,2-ISERROR(1*MID(J1268,2,1)))*1</f>
        <v>8</v>
      </c>
      <c r="L1268" s="34" t="str">
        <f>IF(LEN(I1268)=3,I1268,LEFT(I1268,1)&amp;MID(I1268,3,1)&amp;RIGHT(I1268,1))</f>
        <v>RIJ</v>
      </c>
      <c r="M1268" s="42">
        <f>TIMEVALUE(SUBSTITUTE(SUBSTITUTE(F1268,"P"," P"),"A"," A"))</f>
        <v>0.31388888888888888</v>
      </c>
      <c r="N1268" s="34">
        <f t="shared" si="68"/>
        <v>1</v>
      </c>
      <c r="O1268" s="34" t="str">
        <f t="shared" si="69"/>
        <v>RIJ1</v>
      </c>
      <c r="P1268" s="44">
        <f>INDEX(Workings!$R$14:$R$853,MATCH(O1268,Workings!$U$14:$U$853,0))</f>
        <v>0.30763888888888885</v>
      </c>
      <c r="Q1268" s="34">
        <f t="shared" si="70"/>
        <v>9</v>
      </c>
      <c r="S1268"/>
    </row>
    <row r="1269" spans="1:19" ht="15" x14ac:dyDescent="0.25">
      <c r="A1269" s="34" t="s">
        <v>1660</v>
      </c>
      <c r="B1269" s="34" t="e">
        <f>SEARCH("PM",A1269)</f>
        <v>#VALUE!</v>
      </c>
      <c r="C1269" s="34">
        <f>SEARCH("AM",A1269)</f>
        <v>15</v>
      </c>
      <c r="D1269" s="34">
        <f>IFERROR(B1269,C1269)</f>
        <v>15</v>
      </c>
      <c r="E1269" s="34" t="str">
        <f>IFERROR(MID(A1269,D1269-5,1)," ")</f>
        <v xml:space="preserve"> </v>
      </c>
      <c r="F1269" s="34" t="str">
        <f>MID(A1269,IF(E1269="1",D1269-5,D1269-4),IF(E1269="1",7,6))</f>
        <v>7:48AM</v>
      </c>
      <c r="G1269" s="34" t="str">
        <f>TRIM(SUBSTITUTE(A1269,TEXT(M1269,"h:mmAM/PM"),""))</f>
        <v>RIJ 8-Nov</v>
      </c>
      <c r="H1269" s="34" t="b">
        <f>OR(LEFT(G1269,1)="Y",LEFT(G1269,1)="B",LEFT(G1269,1)="R")</f>
        <v>1</v>
      </c>
      <c r="I1269" s="34" t="str">
        <f>IF(H1269,LEFT(G1269,FIND(" ",G1269)-1),MID(G1269,FIND(" ",G1269)+1,9))</f>
        <v>RIJ</v>
      </c>
      <c r="J1269" s="34" t="str">
        <f>TRIM(SUBSTITUTE(G1269,I1269,""))</f>
        <v>8-Nov</v>
      </c>
      <c r="K1269" s="34">
        <f>LEFT(J1269,2-ISERROR(1*MID(J1269,2,1)))*1</f>
        <v>8</v>
      </c>
      <c r="L1269" s="34" t="str">
        <f>IF(LEN(I1269)=3,I1269,LEFT(I1269,1)&amp;MID(I1269,3,1)&amp;RIGHT(I1269,1))</f>
        <v>RIJ</v>
      </c>
      <c r="M1269" s="42">
        <f>TIMEVALUE(SUBSTITUTE(SUBSTITUTE(F1269,"P"," P"),"A"," A"))</f>
        <v>0.32500000000000001</v>
      </c>
      <c r="N1269" s="34">
        <f t="shared" si="68"/>
        <v>2</v>
      </c>
      <c r="O1269" s="34" t="str">
        <f t="shared" si="69"/>
        <v>RIJ2</v>
      </c>
      <c r="P1269" s="44">
        <f>INDEX(Workings!$R$14:$R$853,MATCH(O1269,Workings!$U$14:$U$853,0))</f>
        <v>0.32152777777777775</v>
      </c>
      <c r="Q1269" s="34">
        <f t="shared" si="70"/>
        <v>5</v>
      </c>
      <c r="S1269"/>
    </row>
    <row r="1270" spans="1:19" ht="15" x14ac:dyDescent="0.25">
      <c r="A1270" s="34" t="s">
        <v>396</v>
      </c>
      <c r="B1270" s="34" t="e">
        <f>SEARCH("PM",A1270)</f>
        <v>#VALUE!</v>
      </c>
      <c r="C1270" s="34">
        <f>SEARCH("AM",A1270)</f>
        <v>11</v>
      </c>
      <c r="D1270" s="34">
        <f>IFERROR(B1270,C1270)</f>
        <v>11</v>
      </c>
      <c r="E1270" s="34" t="str">
        <f>IFERROR(MID(A1270,D1270-5,1)," ")</f>
        <v xml:space="preserve"> </v>
      </c>
      <c r="F1270" s="34" t="str">
        <f>MID(A1270,IF(E1270="1",D1270-5,D1270-4),IF(E1270="1",7,6))</f>
        <v>8:08AM</v>
      </c>
      <c r="G1270" s="34" t="str">
        <f>TRIM(SUBSTITUTE(A1270,TEXT(M1270,"h:mmAM/PM"),""))</f>
        <v>8-Nov R:I:J</v>
      </c>
      <c r="H1270" s="34" t="b">
        <f>OR(LEFT(G1270,1)="Y",LEFT(G1270,1)="B",LEFT(G1270,1)="R")</f>
        <v>0</v>
      </c>
      <c r="I1270" s="34" t="str">
        <f>IF(H1270,LEFT(G1270,FIND(" ",G1270)-1),MID(G1270,FIND(" ",G1270)+1,9))</f>
        <v>R:I:J</v>
      </c>
      <c r="J1270" s="34" t="str">
        <f>TRIM(SUBSTITUTE(G1270,I1270,""))</f>
        <v>8-Nov</v>
      </c>
      <c r="K1270" s="34">
        <f>LEFT(J1270,2-ISERROR(1*MID(J1270,2,1)))*1</f>
        <v>8</v>
      </c>
      <c r="L1270" s="34" t="str">
        <f>IF(LEN(I1270)=3,I1270,LEFT(I1270,1)&amp;MID(I1270,3,1)&amp;RIGHT(I1270,1))</f>
        <v>RIJ</v>
      </c>
      <c r="M1270" s="42">
        <f>TIMEVALUE(SUBSTITUTE(SUBSTITUTE(F1270,"P"," P"),"A"," A"))</f>
        <v>0.33888888888888885</v>
      </c>
      <c r="N1270" s="34">
        <f t="shared" si="68"/>
        <v>3</v>
      </c>
      <c r="O1270" s="34" t="str">
        <f t="shared" si="69"/>
        <v>RIJ3</v>
      </c>
      <c r="P1270" s="44">
        <f>INDEX(Workings!$R$14:$R$853,MATCH(O1270,Workings!$U$14:$U$853,0))</f>
        <v>0.33541666666666664</v>
      </c>
      <c r="Q1270" s="34">
        <f t="shared" si="70"/>
        <v>5</v>
      </c>
      <c r="S1270"/>
    </row>
    <row r="1271" spans="1:19" ht="15" x14ac:dyDescent="0.25">
      <c r="A1271" s="34" t="s">
        <v>118</v>
      </c>
      <c r="B1271" s="34" t="e">
        <f>SEARCH("PM",A1271)</f>
        <v>#VALUE!</v>
      </c>
      <c r="C1271" s="34">
        <f>SEARCH("AM",A1271)</f>
        <v>11</v>
      </c>
      <c r="D1271" s="34">
        <f>IFERROR(B1271,C1271)</f>
        <v>11</v>
      </c>
      <c r="E1271" s="34" t="str">
        <f>IFERROR(MID(A1271,D1271-5,1)," ")</f>
        <v xml:space="preserve"> </v>
      </c>
      <c r="F1271" s="34" t="str">
        <f>MID(A1271,IF(E1271="1",D1271-5,D1271-4),IF(E1271="1",7,6))</f>
        <v>8:28AM</v>
      </c>
      <c r="G1271" s="34" t="str">
        <f>TRIM(SUBSTITUTE(A1271,TEXT(M1271,"h:mmAM/PM"),""))</f>
        <v>8-Nov R-I-J</v>
      </c>
      <c r="H1271" s="34" t="b">
        <f>OR(LEFT(G1271,1)="Y",LEFT(G1271,1)="B",LEFT(G1271,1)="R")</f>
        <v>0</v>
      </c>
      <c r="I1271" s="34" t="str">
        <f>IF(H1271,LEFT(G1271,FIND(" ",G1271)-1),MID(G1271,FIND(" ",G1271)+1,9))</f>
        <v>R-I-J</v>
      </c>
      <c r="J1271" s="34" t="str">
        <f>TRIM(SUBSTITUTE(G1271,I1271,""))</f>
        <v>8-Nov</v>
      </c>
      <c r="K1271" s="34">
        <f>LEFT(J1271,2-ISERROR(1*MID(J1271,2,1)))*1</f>
        <v>8</v>
      </c>
      <c r="L1271" s="34" t="str">
        <f>IF(LEN(I1271)=3,I1271,LEFT(I1271,1)&amp;MID(I1271,3,1)&amp;RIGHT(I1271,1))</f>
        <v>RIJ</v>
      </c>
      <c r="M1271" s="42">
        <f>TIMEVALUE(SUBSTITUTE(SUBSTITUTE(F1271,"P"," P"),"A"," A"))</f>
        <v>0.3527777777777778</v>
      </c>
      <c r="N1271" s="34">
        <f t="shared" si="68"/>
        <v>4</v>
      </c>
      <c r="O1271" s="34" t="str">
        <f t="shared" si="69"/>
        <v>RIJ4</v>
      </c>
      <c r="P1271" s="44">
        <f>INDEX(Workings!$R$14:$R$853,MATCH(O1271,Workings!$U$14:$U$853,0))</f>
        <v>0.34930555555555554</v>
      </c>
      <c r="Q1271" s="34">
        <f t="shared" si="70"/>
        <v>5</v>
      </c>
      <c r="S1271"/>
    </row>
    <row r="1272" spans="1:19" ht="15" x14ac:dyDescent="0.25">
      <c r="A1272" s="34" t="s">
        <v>2215</v>
      </c>
      <c r="B1272" s="34" t="e">
        <f>SEARCH("PM",A1272)</f>
        <v>#VALUE!</v>
      </c>
      <c r="C1272" s="34">
        <f>SEARCH("AM",A1272)</f>
        <v>11</v>
      </c>
      <c r="D1272" s="34">
        <f>IFERROR(B1272,C1272)</f>
        <v>11</v>
      </c>
      <c r="E1272" s="34" t="str">
        <f>IFERROR(MID(A1272,D1272-5,1)," ")</f>
        <v xml:space="preserve"> </v>
      </c>
      <c r="F1272" s="34" t="str">
        <f>MID(A1272,IF(E1272="1",D1272-5,D1272-4),IF(E1272="1",7,6))</f>
        <v>8:50AM</v>
      </c>
      <c r="G1272" s="34" t="str">
        <f>TRIM(SUBSTITUTE(A1272,TEXT(M1272,"h:mmAM/PM"),""))</f>
        <v>8/Nov RIJ</v>
      </c>
      <c r="H1272" s="34" t="b">
        <f>OR(LEFT(G1272,1)="Y",LEFT(G1272,1)="B",LEFT(G1272,1)="R")</f>
        <v>0</v>
      </c>
      <c r="I1272" s="34" t="str">
        <f>IF(H1272,LEFT(G1272,FIND(" ",G1272)-1),MID(G1272,FIND(" ",G1272)+1,9))</f>
        <v>RIJ</v>
      </c>
      <c r="J1272" s="34" t="str">
        <f>TRIM(SUBSTITUTE(G1272,I1272,""))</f>
        <v>8/Nov</v>
      </c>
      <c r="K1272" s="34">
        <f>LEFT(J1272,2-ISERROR(1*MID(J1272,2,1)))*1</f>
        <v>8</v>
      </c>
      <c r="L1272" s="34" t="str">
        <f>IF(LEN(I1272)=3,I1272,LEFT(I1272,1)&amp;MID(I1272,3,1)&amp;RIGHT(I1272,1))</f>
        <v>RIJ</v>
      </c>
      <c r="M1272" s="42">
        <f>TIMEVALUE(SUBSTITUTE(SUBSTITUTE(F1272,"P"," P"),"A"," A"))</f>
        <v>0.36805555555555558</v>
      </c>
      <c r="N1272" s="34">
        <f t="shared" si="68"/>
        <v>5</v>
      </c>
      <c r="O1272" s="34" t="str">
        <f t="shared" si="69"/>
        <v>RIJ5</v>
      </c>
      <c r="P1272" s="44">
        <f>INDEX(Workings!$R$14:$R$853,MATCH(O1272,Workings!$U$14:$U$853,0))</f>
        <v>0.36319444444444443</v>
      </c>
      <c r="Q1272" s="34">
        <f t="shared" si="70"/>
        <v>7</v>
      </c>
      <c r="S1272"/>
    </row>
    <row r="1273" spans="1:19" ht="15" x14ac:dyDescent="0.25">
      <c r="A1273" s="34" t="s">
        <v>3356</v>
      </c>
      <c r="B1273" s="34" t="e">
        <f>SEARCH("PM",A1273)</f>
        <v>#VALUE!</v>
      </c>
      <c r="C1273" s="34">
        <f>SEARCH("AM",A1273)</f>
        <v>11</v>
      </c>
      <c r="D1273" s="34">
        <f>IFERROR(B1273,C1273)</f>
        <v>11</v>
      </c>
      <c r="E1273" s="34" t="str">
        <f>IFERROR(MID(A1273,D1273-5,1)," ")</f>
        <v xml:space="preserve"> </v>
      </c>
      <c r="F1273" s="34" t="str">
        <f>MID(A1273,IF(E1273="1",D1273-5,D1273-4),IF(E1273="1",7,6))</f>
        <v>9:08AM</v>
      </c>
      <c r="G1273" s="34" t="str">
        <f>TRIM(SUBSTITUTE(A1273,TEXT(M1273,"h:mmAM/PM"),""))</f>
        <v>R:I:J 8-Nov</v>
      </c>
      <c r="H1273" s="34" t="b">
        <f>OR(LEFT(G1273,1)="Y",LEFT(G1273,1)="B",LEFT(G1273,1)="R")</f>
        <v>1</v>
      </c>
      <c r="I1273" s="34" t="str">
        <f>IF(H1273,LEFT(G1273,FIND(" ",G1273)-1),MID(G1273,FIND(" ",G1273)+1,9))</f>
        <v>R:I:J</v>
      </c>
      <c r="J1273" s="34" t="str">
        <f>TRIM(SUBSTITUTE(G1273,I1273,""))</f>
        <v>8-Nov</v>
      </c>
      <c r="K1273" s="34">
        <f>LEFT(J1273,2-ISERROR(1*MID(J1273,2,1)))*1</f>
        <v>8</v>
      </c>
      <c r="L1273" s="34" t="str">
        <f>IF(LEN(I1273)=3,I1273,LEFT(I1273,1)&amp;MID(I1273,3,1)&amp;RIGHT(I1273,1))</f>
        <v>RIJ</v>
      </c>
      <c r="M1273" s="42">
        <f>TIMEVALUE(SUBSTITUTE(SUBSTITUTE(F1273,"P"," P"),"A"," A"))</f>
        <v>0.38055555555555554</v>
      </c>
      <c r="N1273" s="34">
        <f t="shared" si="68"/>
        <v>6</v>
      </c>
      <c r="O1273" s="34" t="str">
        <f t="shared" si="69"/>
        <v>RIJ6</v>
      </c>
      <c r="P1273" s="44">
        <f>INDEX(Workings!$R$14:$R$853,MATCH(O1273,Workings!$U$14:$U$853,0))</f>
        <v>0.37708333333333333</v>
      </c>
      <c r="Q1273" s="34">
        <f t="shared" si="70"/>
        <v>5</v>
      </c>
      <c r="S1273"/>
    </row>
    <row r="1274" spans="1:19" ht="15" x14ac:dyDescent="0.25">
      <c r="A1274" s="34" t="s">
        <v>1523</v>
      </c>
      <c r="B1274" s="34" t="e">
        <f>SEARCH("PM",A1274)</f>
        <v>#VALUE!</v>
      </c>
      <c r="C1274" s="34">
        <f>SEARCH("AM",A1274)</f>
        <v>11</v>
      </c>
      <c r="D1274" s="34">
        <f>IFERROR(B1274,C1274)</f>
        <v>11</v>
      </c>
      <c r="E1274" s="34" t="str">
        <f>IFERROR(MID(A1274,D1274-5,1)," ")</f>
        <v xml:space="preserve"> </v>
      </c>
      <c r="F1274" s="34" t="str">
        <f>MID(A1274,IF(E1274="1",D1274-5,D1274-4),IF(E1274="1",7,6))</f>
        <v>9:26AM</v>
      </c>
      <c r="G1274" s="34" t="str">
        <f>TRIM(SUBSTITUTE(A1274,TEXT(M1274,"h:mmAM/PM"),""))</f>
        <v>R/I/J 8/Nov</v>
      </c>
      <c r="H1274" s="34" t="b">
        <f>OR(LEFT(G1274,1)="Y",LEFT(G1274,1)="B",LEFT(G1274,1)="R")</f>
        <v>1</v>
      </c>
      <c r="I1274" s="34" t="str">
        <f>IF(H1274,LEFT(G1274,FIND(" ",G1274)-1),MID(G1274,FIND(" ",G1274)+1,9))</f>
        <v>R/I/J</v>
      </c>
      <c r="J1274" s="34" t="str">
        <f>TRIM(SUBSTITUTE(G1274,I1274,""))</f>
        <v>8/Nov</v>
      </c>
      <c r="K1274" s="34">
        <f>LEFT(J1274,2-ISERROR(1*MID(J1274,2,1)))*1</f>
        <v>8</v>
      </c>
      <c r="L1274" s="34" t="str">
        <f>IF(LEN(I1274)=3,I1274,LEFT(I1274,1)&amp;MID(I1274,3,1)&amp;RIGHT(I1274,1))</f>
        <v>RIJ</v>
      </c>
      <c r="M1274" s="42">
        <f>TIMEVALUE(SUBSTITUTE(SUBSTITUTE(F1274,"P"," P"),"A"," A"))</f>
        <v>0.39305555555555555</v>
      </c>
      <c r="N1274" s="34">
        <f t="shared" si="68"/>
        <v>7</v>
      </c>
      <c r="O1274" s="34" t="str">
        <f t="shared" si="69"/>
        <v>RIJ7</v>
      </c>
      <c r="P1274" s="44">
        <f>INDEX(Workings!$R$14:$R$853,MATCH(O1274,Workings!$U$14:$U$853,0))</f>
        <v>0.39097222222222222</v>
      </c>
      <c r="Q1274" s="34">
        <f t="shared" si="70"/>
        <v>3</v>
      </c>
      <c r="S1274"/>
    </row>
    <row r="1275" spans="1:19" ht="15" x14ac:dyDescent="0.25">
      <c r="A1275" s="34" t="s">
        <v>2564</v>
      </c>
      <c r="B1275" s="34" t="e">
        <f>SEARCH("PM",A1275)</f>
        <v>#VALUE!</v>
      </c>
      <c r="C1275" s="34">
        <f>SEARCH("AM",A1275)</f>
        <v>11</v>
      </c>
      <c r="D1275" s="34">
        <f>IFERROR(B1275,C1275)</f>
        <v>11</v>
      </c>
      <c r="E1275" s="34" t="str">
        <f>IFERROR(MID(A1275,D1275-5,1)," ")</f>
        <v xml:space="preserve"> </v>
      </c>
      <c r="F1275" s="34" t="str">
        <f>MID(A1275,IF(E1275="1",D1275-5,D1275-4),IF(E1275="1",7,6))</f>
        <v>9:54AM</v>
      </c>
      <c r="G1275" s="34" t="str">
        <f>TRIM(SUBSTITUTE(A1275,TEXT(M1275,"h:mmAM/PM"),""))</f>
        <v>R/I/J 8-Nov</v>
      </c>
      <c r="H1275" s="34" t="b">
        <f>OR(LEFT(G1275,1)="Y",LEFT(G1275,1)="B",LEFT(G1275,1)="R")</f>
        <v>1</v>
      </c>
      <c r="I1275" s="34" t="str">
        <f>IF(H1275,LEFT(G1275,FIND(" ",G1275)-1),MID(G1275,FIND(" ",G1275)+1,9))</f>
        <v>R/I/J</v>
      </c>
      <c r="J1275" s="34" t="str">
        <f>TRIM(SUBSTITUTE(G1275,I1275,""))</f>
        <v>8-Nov</v>
      </c>
      <c r="K1275" s="34">
        <f>LEFT(J1275,2-ISERROR(1*MID(J1275,2,1)))*1</f>
        <v>8</v>
      </c>
      <c r="L1275" s="34" t="str">
        <f>IF(LEN(I1275)=3,I1275,LEFT(I1275,1)&amp;MID(I1275,3,1)&amp;RIGHT(I1275,1))</f>
        <v>RIJ</v>
      </c>
      <c r="M1275" s="42">
        <f>TIMEVALUE(SUBSTITUTE(SUBSTITUTE(F1275,"P"," P"),"A"," A"))</f>
        <v>0.41250000000000003</v>
      </c>
      <c r="N1275" s="34">
        <f t="shared" si="68"/>
        <v>8</v>
      </c>
      <c r="O1275" s="34" t="str">
        <f t="shared" si="69"/>
        <v>RIJ8</v>
      </c>
      <c r="P1275" s="44">
        <f>INDEX(Workings!$R$14:$R$853,MATCH(O1275,Workings!$U$14:$U$853,0))</f>
        <v>0.41180555555555554</v>
      </c>
      <c r="Q1275" s="34">
        <f t="shared" si="70"/>
        <v>1</v>
      </c>
      <c r="S1275"/>
    </row>
    <row r="1276" spans="1:19" ht="15" x14ac:dyDescent="0.25">
      <c r="A1276" s="34" t="s">
        <v>4236</v>
      </c>
      <c r="B1276" s="34" t="e">
        <f>SEARCH("PM",A1276)</f>
        <v>#VALUE!</v>
      </c>
      <c r="C1276" s="34">
        <f>SEARCH("AM",A1276)</f>
        <v>18</v>
      </c>
      <c r="D1276" s="34">
        <f>IFERROR(B1276,C1276)</f>
        <v>18</v>
      </c>
      <c r="E1276" s="34" t="str">
        <f>IFERROR(MID(A1276,D1276-5,1)," ")</f>
        <v>1</v>
      </c>
      <c r="F1276" s="34" t="str">
        <f>MID(A1276,IF(E1276="1",D1276-5,D1276-4),IF(E1276="1",7,6))</f>
        <v>10:29AM</v>
      </c>
      <c r="G1276" s="34" t="str">
        <f>TRIM(SUBSTITUTE(A1276,TEXT(M1276,"h:mmAM/PM"),""))</f>
        <v>R-I-J 8-Nov</v>
      </c>
      <c r="H1276" s="34" t="b">
        <f>OR(LEFT(G1276,1)="Y",LEFT(G1276,1)="B",LEFT(G1276,1)="R")</f>
        <v>1</v>
      </c>
      <c r="I1276" s="34" t="str">
        <f>IF(H1276,LEFT(G1276,FIND(" ",G1276)-1),MID(G1276,FIND(" ",G1276)+1,9))</f>
        <v>R-I-J</v>
      </c>
      <c r="J1276" s="34" t="str">
        <f>TRIM(SUBSTITUTE(G1276,I1276,""))</f>
        <v>8-Nov</v>
      </c>
      <c r="K1276" s="34">
        <f>LEFT(J1276,2-ISERROR(1*MID(J1276,2,1)))*1</f>
        <v>8</v>
      </c>
      <c r="L1276" s="34" t="str">
        <f>IF(LEN(I1276)=3,I1276,LEFT(I1276,1)&amp;MID(I1276,3,1)&amp;RIGHT(I1276,1))</f>
        <v>RIJ</v>
      </c>
      <c r="M1276" s="42">
        <f>TIMEVALUE(SUBSTITUTE(SUBSTITUTE(F1276,"P"," P"),"A"," A"))</f>
        <v>0.4368055555555555</v>
      </c>
      <c r="N1276" s="34">
        <f t="shared" si="68"/>
        <v>9</v>
      </c>
      <c r="O1276" s="34" t="str">
        <f t="shared" si="69"/>
        <v>RIJ9</v>
      </c>
      <c r="P1276" s="44">
        <f>INDEX(Workings!$R$14:$R$853,MATCH(O1276,Workings!$U$14:$U$853,0))</f>
        <v>0.43263888888888885</v>
      </c>
      <c r="Q1276" s="34">
        <f t="shared" si="70"/>
        <v>6</v>
      </c>
      <c r="S1276"/>
    </row>
    <row r="1277" spans="1:19" ht="15" x14ac:dyDescent="0.25">
      <c r="A1277" s="34" t="s">
        <v>1648</v>
      </c>
      <c r="B1277" s="34" t="e">
        <f>SEARCH("PM",A1277)</f>
        <v>#VALUE!</v>
      </c>
      <c r="C1277" s="34">
        <f>SEARCH("AM",A1277)</f>
        <v>12</v>
      </c>
      <c r="D1277" s="34">
        <f>IFERROR(B1277,C1277)</f>
        <v>12</v>
      </c>
      <c r="E1277" s="34" t="str">
        <f>IFERROR(MID(A1277,D1277-5,1)," ")</f>
        <v>1</v>
      </c>
      <c r="F1277" s="34" t="str">
        <f>MID(A1277,IF(E1277="1",D1277-5,D1277-4),IF(E1277="1",7,6))</f>
        <v>11:00AM</v>
      </c>
      <c r="G1277" s="34" t="str">
        <f>TRIM(SUBSTITUTE(A1277,TEXT(M1277,"h:mmAM/PM"),""))</f>
        <v>R-I-J 8-Nov</v>
      </c>
      <c r="H1277" s="34" t="b">
        <f>OR(LEFT(G1277,1)="Y",LEFT(G1277,1)="B",LEFT(G1277,1)="R")</f>
        <v>1</v>
      </c>
      <c r="I1277" s="34" t="str">
        <f>IF(H1277,LEFT(G1277,FIND(" ",G1277)-1),MID(G1277,FIND(" ",G1277)+1,9))</f>
        <v>R-I-J</v>
      </c>
      <c r="J1277" s="34" t="str">
        <f>TRIM(SUBSTITUTE(G1277,I1277,""))</f>
        <v>8-Nov</v>
      </c>
      <c r="K1277" s="34">
        <f>LEFT(J1277,2-ISERROR(1*MID(J1277,2,1)))*1</f>
        <v>8</v>
      </c>
      <c r="L1277" s="34" t="str">
        <f>IF(LEN(I1277)=3,I1277,LEFT(I1277,1)&amp;MID(I1277,3,1)&amp;RIGHT(I1277,1))</f>
        <v>RIJ</v>
      </c>
      <c r="M1277" s="42">
        <f>TIMEVALUE(SUBSTITUTE(SUBSTITUTE(F1277,"P"," P"),"A"," A"))</f>
        <v>0.45833333333333331</v>
      </c>
      <c r="N1277" s="34">
        <f t="shared" si="68"/>
        <v>10</v>
      </c>
      <c r="O1277" s="34" t="str">
        <f t="shared" si="69"/>
        <v>RIJ10</v>
      </c>
      <c r="P1277" s="44">
        <f>INDEX(Workings!$R$14:$R$853,MATCH(O1277,Workings!$U$14:$U$853,0))</f>
        <v>0.45347222222222217</v>
      </c>
      <c r="Q1277" s="34">
        <f t="shared" si="70"/>
        <v>7</v>
      </c>
      <c r="S1277"/>
    </row>
    <row r="1278" spans="1:19" ht="15" x14ac:dyDescent="0.25">
      <c r="A1278" s="34" t="s">
        <v>2567</v>
      </c>
      <c r="B1278" s="34" t="e">
        <f>SEARCH("PM",A1278)</f>
        <v>#VALUE!</v>
      </c>
      <c r="C1278" s="34">
        <f>SEARCH("AM",A1278)</f>
        <v>6</v>
      </c>
      <c r="D1278" s="34">
        <f>IFERROR(B1278,C1278)</f>
        <v>6</v>
      </c>
      <c r="E1278" s="34" t="str">
        <f>IFERROR(MID(A1278,D1278-5,1)," ")</f>
        <v>1</v>
      </c>
      <c r="F1278" s="34" t="str">
        <f>MID(A1278,IF(E1278="1",D1278-5,D1278-4),IF(E1278="1",7,6))</f>
        <v>11:35AM</v>
      </c>
      <c r="G1278" s="34" t="str">
        <f>TRIM(SUBSTITUTE(A1278,TEXT(M1278,"h:mmAM/PM"),""))</f>
        <v>8-Nov RIJ</v>
      </c>
      <c r="H1278" s="34" t="b">
        <f>OR(LEFT(G1278,1)="Y",LEFT(G1278,1)="B",LEFT(G1278,1)="R")</f>
        <v>0</v>
      </c>
      <c r="I1278" s="34" t="str">
        <f>IF(H1278,LEFT(G1278,FIND(" ",G1278)-1),MID(G1278,FIND(" ",G1278)+1,9))</f>
        <v>RIJ</v>
      </c>
      <c r="J1278" s="34" t="str">
        <f>TRIM(SUBSTITUTE(G1278,I1278,""))</f>
        <v>8-Nov</v>
      </c>
      <c r="K1278" s="34">
        <f>LEFT(J1278,2-ISERROR(1*MID(J1278,2,1)))*1</f>
        <v>8</v>
      </c>
      <c r="L1278" s="34" t="str">
        <f>IF(LEN(I1278)=3,I1278,LEFT(I1278,1)&amp;MID(I1278,3,1)&amp;RIGHT(I1278,1))</f>
        <v>RIJ</v>
      </c>
      <c r="M1278" s="42">
        <f>TIMEVALUE(SUBSTITUTE(SUBSTITUTE(F1278,"P"," P"),"A"," A"))</f>
        <v>0.4826388888888889</v>
      </c>
      <c r="N1278" s="34">
        <f t="shared" si="68"/>
        <v>11</v>
      </c>
      <c r="O1278" s="34" t="str">
        <f t="shared" si="69"/>
        <v>RIJ11</v>
      </c>
      <c r="P1278" s="44">
        <f>INDEX(Workings!$R$14:$R$853,MATCH(O1278,Workings!$U$14:$U$853,0))</f>
        <v>0.47430555555555548</v>
      </c>
      <c r="Q1278" s="34">
        <f t="shared" si="70"/>
        <v>12</v>
      </c>
      <c r="S1278"/>
    </row>
    <row r="1279" spans="1:19" ht="15" x14ac:dyDescent="0.25">
      <c r="A1279" s="34" t="s">
        <v>3260</v>
      </c>
      <c r="B1279" s="34" t="e">
        <f>SEARCH("PM",A1279)</f>
        <v>#VALUE!</v>
      </c>
      <c r="C1279" s="34">
        <f>SEARCH("AM",A1279)</f>
        <v>12</v>
      </c>
      <c r="D1279" s="34">
        <f>IFERROR(B1279,C1279)</f>
        <v>12</v>
      </c>
      <c r="E1279" s="34" t="str">
        <f>IFERROR(MID(A1279,D1279-5,1)," ")</f>
        <v>1</v>
      </c>
      <c r="F1279" s="34" t="str">
        <f>MID(A1279,IF(E1279="1",D1279-5,D1279-4),IF(E1279="1",7,6))</f>
        <v>11:54AM</v>
      </c>
      <c r="G1279" s="34" t="str">
        <f>TRIM(SUBSTITUTE(A1279,TEXT(M1279,"h:mmAM/PM"),""))</f>
        <v>R/I/J 8/Nov</v>
      </c>
      <c r="H1279" s="34" t="b">
        <f>OR(LEFT(G1279,1)="Y",LEFT(G1279,1)="B",LEFT(G1279,1)="R")</f>
        <v>1</v>
      </c>
      <c r="I1279" s="34" t="str">
        <f>IF(H1279,LEFT(G1279,FIND(" ",G1279)-1),MID(G1279,FIND(" ",G1279)+1,9))</f>
        <v>R/I/J</v>
      </c>
      <c r="J1279" s="34" t="str">
        <f>TRIM(SUBSTITUTE(G1279,I1279,""))</f>
        <v>8/Nov</v>
      </c>
      <c r="K1279" s="34">
        <f>LEFT(J1279,2-ISERROR(1*MID(J1279,2,1)))*1</f>
        <v>8</v>
      </c>
      <c r="L1279" s="34" t="str">
        <f>IF(LEN(I1279)=3,I1279,LEFT(I1279,1)&amp;MID(I1279,3,1)&amp;RIGHT(I1279,1))</f>
        <v>RIJ</v>
      </c>
      <c r="M1279" s="42">
        <f>TIMEVALUE(SUBSTITUTE(SUBSTITUTE(F1279,"P"," P"),"A"," A"))</f>
        <v>0.49583333333333335</v>
      </c>
      <c r="N1279" s="34">
        <f t="shared" si="68"/>
        <v>12</v>
      </c>
      <c r="O1279" s="34" t="str">
        <f t="shared" si="69"/>
        <v>RIJ12</v>
      </c>
      <c r="P1279" s="44">
        <f>INDEX(Workings!$R$14:$R$853,MATCH(O1279,Workings!$U$14:$U$853,0))</f>
        <v>0.4951388888888888</v>
      </c>
      <c r="Q1279" s="34">
        <f t="shared" si="70"/>
        <v>1</v>
      </c>
      <c r="S1279"/>
    </row>
    <row r="1280" spans="1:19" ht="15" x14ac:dyDescent="0.25">
      <c r="A1280" s="34" t="s">
        <v>3152</v>
      </c>
      <c r="B1280" s="34">
        <f>SEARCH("PM",A1280)</f>
        <v>12</v>
      </c>
      <c r="C1280" s="34" t="e">
        <f>SEARCH("AM",A1280)</f>
        <v>#VALUE!</v>
      </c>
      <c r="D1280" s="34">
        <f>IFERROR(B1280,C1280)</f>
        <v>12</v>
      </c>
      <c r="E1280" s="34" t="str">
        <f>IFERROR(MID(A1280,D1280-5,1)," ")</f>
        <v>1</v>
      </c>
      <c r="F1280" s="34" t="str">
        <f>MID(A1280,IF(E1280="1",D1280-5,D1280-4),IF(E1280="1",7,6))</f>
        <v>12:30PM</v>
      </c>
      <c r="G1280" s="34" t="str">
        <f>TRIM(SUBSTITUTE(A1280,TEXT(M1280,"h:mmAM/PM"),""))</f>
        <v>8/Nov R/I/J</v>
      </c>
      <c r="H1280" s="34" t="b">
        <f>OR(LEFT(G1280,1)="Y",LEFT(G1280,1)="B",LEFT(G1280,1)="R")</f>
        <v>0</v>
      </c>
      <c r="I1280" s="34" t="str">
        <f>IF(H1280,LEFT(G1280,FIND(" ",G1280)-1),MID(G1280,FIND(" ",G1280)+1,9))</f>
        <v>R/I/J</v>
      </c>
      <c r="J1280" s="34" t="str">
        <f>TRIM(SUBSTITUTE(G1280,I1280,""))</f>
        <v>8/Nov</v>
      </c>
      <c r="K1280" s="34">
        <f>LEFT(J1280,2-ISERROR(1*MID(J1280,2,1)))*1</f>
        <v>8</v>
      </c>
      <c r="L1280" s="34" t="str">
        <f>IF(LEN(I1280)=3,I1280,LEFT(I1280,1)&amp;MID(I1280,3,1)&amp;RIGHT(I1280,1))</f>
        <v>RIJ</v>
      </c>
      <c r="M1280" s="42">
        <f>TIMEVALUE(SUBSTITUTE(SUBSTITUTE(F1280,"P"," P"),"A"," A"))</f>
        <v>0.52083333333333337</v>
      </c>
      <c r="N1280" s="34">
        <f t="shared" si="68"/>
        <v>13</v>
      </c>
      <c r="O1280" s="34" t="str">
        <f t="shared" si="69"/>
        <v>RIJ13</v>
      </c>
      <c r="P1280" s="44">
        <f>INDEX(Workings!$R$14:$R$853,MATCH(O1280,Workings!$U$14:$U$853,0))</f>
        <v>0.51597222222222217</v>
      </c>
      <c r="Q1280" s="34">
        <f t="shared" si="70"/>
        <v>7</v>
      </c>
      <c r="S1280"/>
    </row>
    <row r="1281" spans="1:19" ht="15" x14ac:dyDescent="0.25">
      <c r="A1281" s="34" t="s">
        <v>340</v>
      </c>
      <c r="B1281" s="34">
        <f>SEARCH("PM",A1281)</f>
        <v>12</v>
      </c>
      <c r="C1281" s="34" t="e">
        <f>SEARCH("AM",A1281)</f>
        <v>#VALUE!</v>
      </c>
      <c r="D1281" s="34">
        <f>IFERROR(B1281,C1281)</f>
        <v>12</v>
      </c>
      <c r="E1281" s="34" t="str">
        <f>IFERROR(MID(A1281,D1281-5,1)," ")</f>
        <v>1</v>
      </c>
      <c r="F1281" s="34" t="str">
        <f>MID(A1281,IF(E1281="1",D1281-5,D1281-4),IF(E1281="1",7,6))</f>
        <v>12:58PM</v>
      </c>
      <c r="G1281" s="34" t="str">
        <f>TRIM(SUBSTITUTE(A1281,TEXT(M1281,"h:mmAM/PM"),""))</f>
        <v>8-Nov R:I:J</v>
      </c>
      <c r="H1281" s="34" t="b">
        <f>OR(LEFT(G1281,1)="Y",LEFT(G1281,1)="B",LEFT(G1281,1)="R")</f>
        <v>0</v>
      </c>
      <c r="I1281" s="34" t="str">
        <f>IF(H1281,LEFT(G1281,FIND(" ",G1281)-1),MID(G1281,FIND(" ",G1281)+1,9))</f>
        <v>R:I:J</v>
      </c>
      <c r="J1281" s="34" t="str">
        <f>TRIM(SUBSTITUTE(G1281,I1281,""))</f>
        <v>8-Nov</v>
      </c>
      <c r="K1281" s="34">
        <f>LEFT(J1281,2-ISERROR(1*MID(J1281,2,1)))*1</f>
        <v>8</v>
      </c>
      <c r="L1281" s="34" t="str">
        <f>IF(LEN(I1281)=3,I1281,LEFT(I1281,1)&amp;MID(I1281,3,1)&amp;RIGHT(I1281,1))</f>
        <v>RIJ</v>
      </c>
      <c r="M1281" s="42">
        <f>TIMEVALUE(SUBSTITUTE(SUBSTITUTE(F1281,"P"," P"),"A"," A"))</f>
        <v>0.54027777777777775</v>
      </c>
      <c r="N1281" s="34">
        <f t="shared" si="68"/>
        <v>14</v>
      </c>
      <c r="O1281" s="34" t="str">
        <f t="shared" si="69"/>
        <v>RIJ14</v>
      </c>
      <c r="P1281" s="44">
        <f>INDEX(Workings!$R$14:$R$853,MATCH(O1281,Workings!$U$14:$U$853,0))</f>
        <v>0.53680555555555554</v>
      </c>
      <c r="Q1281" s="34">
        <f t="shared" si="70"/>
        <v>5</v>
      </c>
      <c r="S1281"/>
    </row>
    <row r="1282" spans="1:19" ht="15" x14ac:dyDescent="0.25">
      <c r="A1282" s="34" t="s">
        <v>2438</v>
      </c>
      <c r="B1282" s="34">
        <f>SEARCH("PM",A1282)</f>
        <v>5</v>
      </c>
      <c r="C1282" s="34" t="e">
        <f>SEARCH("AM",A1282)</f>
        <v>#VALUE!</v>
      </c>
      <c r="D1282" s="34">
        <f>IFERROR(B1282,C1282)</f>
        <v>5</v>
      </c>
      <c r="E1282" s="34" t="str">
        <f>IFERROR(MID(A1282,D1282-5,1)," ")</f>
        <v xml:space="preserve"> </v>
      </c>
      <c r="F1282" s="34" t="str">
        <f>MID(A1282,IF(E1282="1",D1282-5,D1282-4),IF(E1282="1",7,6))</f>
        <v>1:30PM</v>
      </c>
      <c r="G1282" s="34" t="str">
        <f>TRIM(SUBSTITUTE(A1282,TEXT(M1282,"h:mmAM/PM"),""))</f>
        <v>8/Nov R-I-J</v>
      </c>
      <c r="H1282" s="34" t="b">
        <f>OR(LEFT(G1282,1)="Y",LEFT(G1282,1)="B",LEFT(G1282,1)="R")</f>
        <v>0</v>
      </c>
      <c r="I1282" s="34" t="str">
        <f>IF(H1282,LEFT(G1282,FIND(" ",G1282)-1),MID(G1282,FIND(" ",G1282)+1,9))</f>
        <v>R-I-J</v>
      </c>
      <c r="J1282" s="34" t="str">
        <f>TRIM(SUBSTITUTE(G1282,I1282,""))</f>
        <v>8/Nov</v>
      </c>
      <c r="K1282" s="34">
        <f>LEFT(J1282,2-ISERROR(1*MID(J1282,2,1)))*1</f>
        <v>8</v>
      </c>
      <c r="L1282" s="34" t="str">
        <f>IF(LEN(I1282)=3,I1282,LEFT(I1282,1)&amp;MID(I1282,3,1)&amp;RIGHT(I1282,1))</f>
        <v>RIJ</v>
      </c>
      <c r="M1282" s="42">
        <f>TIMEVALUE(SUBSTITUTE(SUBSTITUTE(F1282,"P"," P"),"A"," A"))</f>
        <v>0.5625</v>
      </c>
      <c r="N1282" s="34">
        <f t="shared" si="68"/>
        <v>15</v>
      </c>
      <c r="O1282" s="34" t="str">
        <f t="shared" si="69"/>
        <v>RIJ15</v>
      </c>
      <c r="P1282" s="44">
        <f>INDEX(Workings!$R$14:$R$853,MATCH(O1282,Workings!$U$14:$U$853,0))</f>
        <v>0.55763888888888891</v>
      </c>
      <c r="Q1282" s="34">
        <f t="shared" si="70"/>
        <v>7</v>
      </c>
      <c r="S1282"/>
    </row>
    <row r="1283" spans="1:19" ht="15" x14ac:dyDescent="0.25">
      <c r="A1283" s="34" t="s">
        <v>479</v>
      </c>
      <c r="B1283" s="34">
        <f>SEARCH("PM",A1283)</f>
        <v>11</v>
      </c>
      <c r="C1283" s="34" t="e">
        <f>SEARCH("AM",A1283)</f>
        <v>#VALUE!</v>
      </c>
      <c r="D1283" s="34">
        <f>IFERROR(B1283,C1283)</f>
        <v>11</v>
      </c>
      <c r="E1283" s="34" t="str">
        <f>IFERROR(MID(A1283,D1283-5,1)," ")</f>
        <v xml:space="preserve"> </v>
      </c>
      <c r="F1283" s="34" t="str">
        <f>MID(A1283,IF(E1283="1",D1283-5,D1283-4),IF(E1283="1",7,6))</f>
        <v>1:59PM</v>
      </c>
      <c r="G1283" s="34" t="str">
        <f>TRIM(SUBSTITUTE(A1283,TEXT(M1283,"h:mmAM/PM"),""))</f>
        <v>R:I:J 8/Nov</v>
      </c>
      <c r="H1283" s="34" t="b">
        <f>OR(LEFT(G1283,1)="Y",LEFT(G1283,1)="B",LEFT(G1283,1)="R")</f>
        <v>1</v>
      </c>
      <c r="I1283" s="34" t="str">
        <f>IF(H1283,LEFT(G1283,FIND(" ",G1283)-1),MID(G1283,FIND(" ",G1283)+1,9))</f>
        <v>R:I:J</v>
      </c>
      <c r="J1283" s="34" t="str">
        <f>TRIM(SUBSTITUTE(G1283,I1283,""))</f>
        <v>8/Nov</v>
      </c>
      <c r="K1283" s="34">
        <f>LEFT(J1283,2-ISERROR(1*MID(J1283,2,1)))*1</f>
        <v>8</v>
      </c>
      <c r="L1283" s="34" t="str">
        <f>IF(LEN(I1283)=3,I1283,LEFT(I1283,1)&amp;MID(I1283,3,1)&amp;RIGHT(I1283,1))</f>
        <v>RIJ</v>
      </c>
      <c r="M1283" s="42">
        <f>TIMEVALUE(SUBSTITUTE(SUBSTITUTE(F1283,"P"," P"),"A"," A"))</f>
        <v>0.58263888888888882</v>
      </c>
      <c r="N1283" s="34">
        <f t="shared" si="68"/>
        <v>16</v>
      </c>
      <c r="O1283" s="34" t="str">
        <f t="shared" si="69"/>
        <v>RIJ16</v>
      </c>
      <c r="P1283" s="44">
        <f>INDEX(Workings!$R$14:$R$853,MATCH(O1283,Workings!$U$14:$U$853,0))</f>
        <v>0.57847222222222228</v>
      </c>
      <c r="Q1283" s="34">
        <f t="shared" si="70"/>
        <v>6</v>
      </c>
      <c r="S1283"/>
    </row>
    <row r="1284" spans="1:19" ht="15" x14ac:dyDescent="0.25">
      <c r="A1284" s="34" t="s">
        <v>1053</v>
      </c>
      <c r="B1284" s="34">
        <f>SEARCH("PM",A1284)</f>
        <v>5</v>
      </c>
      <c r="C1284" s="34" t="e">
        <f>SEARCH("AM",A1284)</f>
        <v>#VALUE!</v>
      </c>
      <c r="D1284" s="34">
        <f>IFERROR(B1284,C1284)</f>
        <v>5</v>
      </c>
      <c r="E1284" s="34" t="str">
        <f>IFERROR(MID(A1284,D1284-5,1)," ")</f>
        <v xml:space="preserve"> </v>
      </c>
      <c r="F1284" s="34" t="str">
        <f>MID(A1284,IF(E1284="1",D1284-5,D1284-4),IF(E1284="1",7,6))</f>
        <v>2:31PM</v>
      </c>
      <c r="G1284" s="34" t="str">
        <f>TRIM(SUBSTITUTE(A1284,TEXT(M1284,"h:mmAM/PM"),""))</f>
        <v>R-I-J 8-Nov</v>
      </c>
      <c r="H1284" s="34" t="b">
        <f>OR(LEFT(G1284,1)="Y",LEFT(G1284,1)="B",LEFT(G1284,1)="R")</f>
        <v>1</v>
      </c>
      <c r="I1284" s="34" t="str">
        <f>IF(H1284,LEFT(G1284,FIND(" ",G1284)-1),MID(G1284,FIND(" ",G1284)+1,9))</f>
        <v>R-I-J</v>
      </c>
      <c r="J1284" s="34" t="str">
        <f>TRIM(SUBSTITUTE(G1284,I1284,""))</f>
        <v>8-Nov</v>
      </c>
      <c r="K1284" s="34">
        <f>LEFT(J1284,2-ISERROR(1*MID(J1284,2,1)))*1</f>
        <v>8</v>
      </c>
      <c r="L1284" s="34" t="str">
        <f>IF(LEN(I1284)=3,I1284,LEFT(I1284,1)&amp;MID(I1284,3,1)&amp;RIGHT(I1284,1))</f>
        <v>RIJ</v>
      </c>
      <c r="M1284" s="42">
        <f>TIMEVALUE(SUBSTITUTE(SUBSTITUTE(F1284,"P"," P"),"A"," A"))</f>
        <v>0.60486111111111118</v>
      </c>
      <c r="N1284" s="34">
        <f t="shared" si="68"/>
        <v>17</v>
      </c>
      <c r="O1284" s="34" t="str">
        <f t="shared" si="69"/>
        <v>RIJ17</v>
      </c>
      <c r="P1284" s="44">
        <f>INDEX(Workings!$R$14:$R$853,MATCH(O1284,Workings!$U$14:$U$853,0))</f>
        <v>0.59930555555555565</v>
      </c>
      <c r="Q1284" s="34">
        <f t="shared" si="70"/>
        <v>8</v>
      </c>
      <c r="S1284"/>
    </row>
    <row r="1285" spans="1:19" ht="15" x14ac:dyDescent="0.25">
      <c r="A1285" s="34" t="s">
        <v>2605</v>
      </c>
      <c r="B1285" s="34">
        <f>SEARCH("PM",A1285)</f>
        <v>5</v>
      </c>
      <c r="C1285" s="34" t="e">
        <f>SEARCH("AM",A1285)</f>
        <v>#VALUE!</v>
      </c>
      <c r="D1285" s="34">
        <f>IFERROR(B1285,C1285)</f>
        <v>5</v>
      </c>
      <c r="E1285" s="34" t="str">
        <f>IFERROR(MID(A1285,D1285-5,1)," ")</f>
        <v xml:space="preserve"> </v>
      </c>
      <c r="F1285" s="34" t="str">
        <f>MID(A1285,IF(E1285="1",D1285-5,D1285-4),IF(E1285="1",7,6))</f>
        <v>2:57PM</v>
      </c>
      <c r="G1285" s="34" t="str">
        <f>TRIM(SUBSTITUTE(A1285,TEXT(M1285,"h:mmAM/PM"),""))</f>
        <v>RIJ 8-Nov</v>
      </c>
      <c r="H1285" s="34" t="b">
        <f>OR(LEFT(G1285,1)="Y",LEFT(G1285,1)="B",LEFT(G1285,1)="R")</f>
        <v>1</v>
      </c>
      <c r="I1285" s="34" t="str">
        <f>IF(H1285,LEFT(G1285,FIND(" ",G1285)-1),MID(G1285,FIND(" ",G1285)+1,9))</f>
        <v>RIJ</v>
      </c>
      <c r="J1285" s="34" t="str">
        <f>TRIM(SUBSTITUTE(G1285,I1285,""))</f>
        <v>8-Nov</v>
      </c>
      <c r="K1285" s="34">
        <f>LEFT(J1285,2-ISERROR(1*MID(J1285,2,1)))*1</f>
        <v>8</v>
      </c>
      <c r="L1285" s="34" t="str">
        <f>IF(LEN(I1285)=3,I1285,LEFT(I1285,1)&amp;MID(I1285,3,1)&amp;RIGHT(I1285,1))</f>
        <v>RIJ</v>
      </c>
      <c r="M1285" s="42">
        <f>TIMEVALUE(SUBSTITUTE(SUBSTITUTE(F1285,"P"," P"),"A"," A"))</f>
        <v>0.62291666666666667</v>
      </c>
      <c r="N1285" s="34">
        <f t="shared" si="68"/>
        <v>18</v>
      </c>
      <c r="O1285" s="34" t="str">
        <f t="shared" si="69"/>
        <v>RIJ18</v>
      </c>
      <c r="P1285" s="44">
        <f>INDEX(Workings!$R$14:$R$853,MATCH(O1285,Workings!$U$14:$U$853,0))</f>
        <v>0.62013888888888902</v>
      </c>
      <c r="Q1285" s="34">
        <f t="shared" si="70"/>
        <v>4</v>
      </c>
      <c r="S1285"/>
    </row>
    <row r="1286" spans="1:19" ht="15" x14ac:dyDescent="0.25">
      <c r="A1286" s="34" t="s">
        <v>521</v>
      </c>
      <c r="B1286" s="34">
        <f>SEARCH("PM",A1286)</f>
        <v>5</v>
      </c>
      <c r="C1286" s="34" t="e">
        <f>SEARCH("AM",A1286)</f>
        <v>#VALUE!</v>
      </c>
      <c r="D1286" s="34">
        <f>IFERROR(B1286,C1286)</f>
        <v>5</v>
      </c>
      <c r="E1286" s="34" t="str">
        <f>IFERROR(MID(A1286,D1286-5,1)," ")</f>
        <v xml:space="preserve"> </v>
      </c>
      <c r="F1286" s="34" t="str">
        <f>MID(A1286,IF(E1286="1",D1286-5,D1286-4),IF(E1286="1",7,6))</f>
        <v>3:27PM</v>
      </c>
      <c r="G1286" s="34" t="str">
        <f>TRIM(SUBSTITUTE(A1286,TEXT(M1286,"h:mmAM/PM"),""))</f>
        <v>8/Nov R:I:J</v>
      </c>
      <c r="H1286" s="34" t="b">
        <f>OR(LEFT(G1286,1)="Y",LEFT(G1286,1)="B",LEFT(G1286,1)="R")</f>
        <v>0</v>
      </c>
      <c r="I1286" s="34" t="str">
        <f>IF(H1286,LEFT(G1286,FIND(" ",G1286)-1),MID(G1286,FIND(" ",G1286)+1,9))</f>
        <v>R:I:J</v>
      </c>
      <c r="J1286" s="34" t="str">
        <f>TRIM(SUBSTITUTE(G1286,I1286,""))</f>
        <v>8/Nov</v>
      </c>
      <c r="K1286" s="34">
        <f>LEFT(J1286,2-ISERROR(1*MID(J1286,2,1)))*1</f>
        <v>8</v>
      </c>
      <c r="L1286" s="34" t="str">
        <f>IF(LEN(I1286)=3,I1286,LEFT(I1286,1)&amp;MID(I1286,3,1)&amp;RIGHT(I1286,1))</f>
        <v>RIJ</v>
      </c>
      <c r="M1286" s="42">
        <f>TIMEVALUE(SUBSTITUTE(SUBSTITUTE(F1286,"P"," P"),"A"," A"))</f>
        <v>0.64374999999999993</v>
      </c>
      <c r="N1286" s="34">
        <f t="shared" si="68"/>
        <v>19</v>
      </c>
      <c r="O1286" s="34" t="str">
        <f t="shared" si="69"/>
        <v>RIJ19</v>
      </c>
      <c r="P1286" s="44">
        <f>INDEX(Workings!$R$14:$R$853,MATCH(O1286,Workings!$U$14:$U$853,0))</f>
        <v>0.64097222222222239</v>
      </c>
      <c r="Q1286" s="34">
        <f t="shared" si="70"/>
        <v>4</v>
      </c>
      <c r="S1286"/>
    </row>
    <row r="1287" spans="1:19" ht="15" x14ac:dyDescent="0.25">
      <c r="A1287" s="34" t="s">
        <v>995</v>
      </c>
      <c r="B1287" s="34">
        <f>SEARCH("PM",A1287)</f>
        <v>5</v>
      </c>
      <c r="C1287" s="34" t="e">
        <f>SEARCH("AM",A1287)</f>
        <v>#VALUE!</v>
      </c>
      <c r="D1287" s="34">
        <f>IFERROR(B1287,C1287)</f>
        <v>5</v>
      </c>
      <c r="E1287" s="34" t="str">
        <f>IFERROR(MID(A1287,D1287-5,1)," ")</f>
        <v xml:space="preserve"> </v>
      </c>
      <c r="F1287" s="34" t="str">
        <f>MID(A1287,IF(E1287="1",D1287-5,D1287-4),IF(E1287="1",7,6))</f>
        <v>3:58PM</v>
      </c>
      <c r="G1287" s="34" t="str">
        <f>TRIM(SUBSTITUTE(A1287,TEXT(M1287,"h:mmAM/PM"),""))</f>
        <v>8/Nov R/I/J</v>
      </c>
      <c r="H1287" s="34" t="b">
        <f>OR(LEFT(G1287,1)="Y",LEFT(G1287,1)="B",LEFT(G1287,1)="R")</f>
        <v>0</v>
      </c>
      <c r="I1287" s="34" t="str">
        <f>IF(H1287,LEFT(G1287,FIND(" ",G1287)-1),MID(G1287,FIND(" ",G1287)+1,9))</f>
        <v>R/I/J</v>
      </c>
      <c r="J1287" s="34" t="str">
        <f>TRIM(SUBSTITUTE(G1287,I1287,""))</f>
        <v>8/Nov</v>
      </c>
      <c r="K1287" s="34">
        <f>LEFT(J1287,2-ISERROR(1*MID(J1287,2,1)))*1</f>
        <v>8</v>
      </c>
      <c r="L1287" s="34" t="str">
        <f>IF(LEN(I1287)=3,I1287,LEFT(I1287,1)&amp;MID(I1287,3,1)&amp;RIGHT(I1287,1))</f>
        <v>RIJ</v>
      </c>
      <c r="M1287" s="42">
        <f>TIMEVALUE(SUBSTITUTE(SUBSTITUTE(F1287,"P"," P"),"A"," A"))</f>
        <v>0.66527777777777775</v>
      </c>
      <c r="N1287" s="34">
        <f t="shared" si="68"/>
        <v>20</v>
      </c>
      <c r="O1287" s="34" t="str">
        <f t="shared" si="69"/>
        <v>RIJ20</v>
      </c>
      <c r="P1287" s="44">
        <f>INDEX(Workings!$R$14:$R$853,MATCH(O1287,Workings!$U$14:$U$853,0))</f>
        <v>0.66180555555555576</v>
      </c>
      <c r="Q1287" s="34">
        <f t="shared" si="70"/>
        <v>5</v>
      </c>
      <c r="S1287"/>
    </row>
    <row r="1288" spans="1:19" ht="15" x14ac:dyDescent="0.25">
      <c r="A1288" s="34" t="s">
        <v>2577</v>
      </c>
      <c r="B1288" s="34">
        <f>SEARCH("PM",A1288)</f>
        <v>17</v>
      </c>
      <c r="C1288" s="34" t="e">
        <f>SEARCH("AM",A1288)</f>
        <v>#VALUE!</v>
      </c>
      <c r="D1288" s="34">
        <f>IFERROR(B1288,C1288)</f>
        <v>17</v>
      </c>
      <c r="E1288" s="34" t="str">
        <f>IFERROR(MID(A1288,D1288-5,1)," ")</f>
        <v xml:space="preserve"> </v>
      </c>
      <c r="F1288" s="34" t="str">
        <f>MID(A1288,IF(E1288="1",D1288-5,D1288-4),IF(E1288="1",7,6))</f>
        <v>4:22PM</v>
      </c>
      <c r="G1288" s="34" t="str">
        <f>TRIM(SUBSTITUTE(A1288,TEXT(M1288,"h:mmAM/PM"),""))</f>
        <v>R-I-J 8/Nov</v>
      </c>
      <c r="H1288" s="34" t="b">
        <f>OR(LEFT(G1288,1)="Y",LEFT(G1288,1)="B",LEFT(G1288,1)="R")</f>
        <v>1</v>
      </c>
      <c r="I1288" s="34" t="str">
        <f>IF(H1288,LEFT(G1288,FIND(" ",G1288)-1),MID(G1288,FIND(" ",G1288)+1,9))</f>
        <v>R-I-J</v>
      </c>
      <c r="J1288" s="34" t="str">
        <f>TRIM(SUBSTITUTE(G1288,I1288,""))</f>
        <v>8/Nov</v>
      </c>
      <c r="K1288" s="34">
        <f>LEFT(J1288,2-ISERROR(1*MID(J1288,2,1)))*1</f>
        <v>8</v>
      </c>
      <c r="L1288" s="34" t="str">
        <f>IF(LEN(I1288)=3,I1288,LEFT(I1288,1)&amp;MID(I1288,3,1)&amp;RIGHT(I1288,1))</f>
        <v>RIJ</v>
      </c>
      <c r="M1288" s="42">
        <f>TIMEVALUE(SUBSTITUTE(SUBSTITUTE(F1288,"P"," P"),"A"," A"))</f>
        <v>0.68194444444444446</v>
      </c>
      <c r="N1288" s="34">
        <f t="shared" si="68"/>
        <v>21</v>
      </c>
      <c r="O1288" s="34" t="str">
        <f t="shared" si="69"/>
        <v>RIJ21</v>
      </c>
      <c r="P1288" s="44">
        <f>INDEX(Workings!$R$14:$R$853,MATCH(O1288,Workings!$U$14:$U$853,0))</f>
        <v>0.68263888888888913</v>
      </c>
      <c r="Q1288" s="34">
        <f t="shared" si="70"/>
        <v>-1</v>
      </c>
      <c r="S1288"/>
    </row>
    <row r="1289" spans="1:19" ht="15" x14ac:dyDescent="0.25">
      <c r="A1289" s="34" t="s">
        <v>2183</v>
      </c>
      <c r="B1289" s="34">
        <f>SEARCH("PM",A1289)</f>
        <v>11</v>
      </c>
      <c r="C1289" s="34" t="e">
        <f>SEARCH("AM",A1289)</f>
        <v>#VALUE!</v>
      </c>
      <c r="D1289" s="34">
        <f>IFERROR(B1289,C1289)</f>
        <v>11</v>
      </c>
      <c r="E1289" s="34" t="str">
        <f>IFERROR(MID(A1289,D1289-5,1)," ")</f>
        <v xml:space="preserve"> </v>
      </c>
      <c r="F1289" s="34" t="str">
        <f>MID(A1289,IF(E1289="1",D1289-5,D1289-4),IF(E1289="1",7,6))</f>
        <v>4:54PM</v>
      </c>
      <c r="G1289" s="34" t="str">
        <f>TRIM(SUBSTITUTE(A1289,TEXT(M1289,"h:mmAM/PM"),""))</f>
        <v>8/Nov R:I:J</v>
      </c>
      <c r="H1289" s="34" t="b">
        <f>OR(LEFT(G1289,1)="Y",LEFT(G1289,1)="B",LEFT(G1289,1)="R")</f>
        <v>0</v>
      </c>
      <c r="I1289" s="34" t="str">
        <f>IF(H1289,LEFT(G1289,FIND(" ",G1289)-1),MID(G1289,FIND(" ",G1289)+1,9))</f>
        <v>R:I:J</v>
      </c>
      <c r="J1289" s="34" t="str">
        <f>TRIM(SUBSTITUTE(G1289,I1289,""))</f>
        <v>8/Nov</v>
      </c>
      <c r="K1289" s="34">
        <f>LEFT(J1289,2-ISERROR(1*MID(J1289,2,1)))*1</f>
        <v>8</v>
      </c>
      <c r="L1289" s="34" t="str">
        <f>IF(LEN(I1289)=3,I1289,LEFT(I1289,1)&amp;MID(I1289,3,1)&amp;RIGHT(I1289,1))</f>
        <v>RIJ</v>
      </c>
      <c r="M1289" s="42">
        <f>TIMEVALUE(SUBSTITUTE(SUBSTITUTE(F1289,"P"," P"),"A"," A"))</f>
        <v>0.70416666666666661</v>
      </c>
      <c r="N1289" s="34">
        <f t="shared" ref="N1289:N1352" si="71">1+(L1289=L1288)*(K1289=K1288)*N1288</f>
        <v>22</v>
      </c>
      <c r="O1289" s="34" t="str">
        <f t="shared" ref="O1289:O1352" si="72">L1289&amp;N1289</f>
        <v>RIJ22</v>
      </c>
      <c r="P1289" s="44">
        <f>INDEX(Workings!$R$14:$R$853,MATCH(O1289,Workings!$U$14:$U$853,0))</f>
        <v>0.7034722222222225</v>
      </c>
      <c r="Q1289" s="34">
        <f t="shared" ref="Q1289:Q1352" si="73">ROUND((M1289-P1289)*60*24,5)</f>
        <v>1</v>
      </c>
      <c r="S1289"/>
    </row>
    <row r="1290" spans="1:19" ht="15" x14ac:dyDescent="0.25">
      <c r="A1290" s="34" t="s">
        <v>2530</v>
      </c>
      <c r="B1290" s="34">
        <f>SEARCH("PM",A1290)</f>
        <v>5</v>
      </c>
      <c r="C1290" s="34" t="e">
        <f>SEARCH("AM",A1290)</f>
        <v>#VALUE!</v>
      </c>
      <c r="D1290" s="34">
        <f>IFERROR(B1290,C1290)</f>
        <v>5</v>
      </c>
      <c r="E1290" s="34" t="str">
        <f>IFERROR(MID(A1290,D1290-5,1)," ")</f>
        <v xml:space="preserve"> </v>
      </c>
      <c r="F1290" s="34" t="str">
        <f>MID(A1290,IF(E1290="1",D1290-5,D1290-4),IF(E1290="1",7,6))</f>
        <v>5:30PM</v>
      </c>
      <c r="G1290" s="34" t="str">
        <f>TRIM(SUBSTITUTE(A1290,TEXT(M1290,"h:mmAM/PM"),""))</f>
        <v>8/Nov R/I/J</v>
      </c>
      <c r="H1290" s="34" t="b">
        <f>OR(LEFT(G1290,1)="Y",LEFT(G1290,1)="B",LEFT(G1290,1)="R")</f>
        <v>0</v>
      </c>
      <c r="I1290" s="34" t="str">
        <f>IF(H1290,LEFT(G1290,FIND(" ",G1290)-1),MID(G1290,FIND(" ",G1290)+1,9))</f>
        <v>R/I/J</v>
      </c>
      <c r="J1290" s="34" t="str">
        <f>TRIM(SUBSTITUTE(G1290,I1290,""))</f>
        <v>8/Nov</v>
      </c>
      <c r="K1290" s="34">
        <f>LEFT(J1290,2-ISERROR(1*MID(J1290,2,1)))*1</f>
        <v>8</v>
      </c>
      <c r="L1290" s="34" t="str">
        <f>IF(LEN(I1290)=3,I1290,LEFT(I1290,1)&amp;MID(I1290,3,1)&amp;RIGHT(I1290,1))</f>
        <v>RIJ</v>
      </c>
      <c r="M1290" s="42">
        <f>TIMEVALUE(SUBSTITUTE(SUBSTITUTE(F1290,"P"," P"),"A"," A"))</f>
        <v>0.72916666666666663</v>
      </c>
      <c r="N1290" s="34">
        <f t="shared" si="71"/>
        <v>23</v>
      </c>
      <c r="O1290" s="34" t="str">
        <f t="shared" si="72"/>
        <v>RIJ23</v>
      </c>
      <c r="P1290" s="44">
        <f>INDEX(Workings!$R$14:$R$853,MATCH(O1290,Workings!$U$14:$U$853,0))</f>
        <v>0.72430555555555587</v>
      </c>
      <c r="Q1290" s="34">
        <f t="shared" si="73"/>
        <v>7</v>
      </c>
      <c r="S1290"/>
    </row>
    <row r="1291" spans="1:19" ht="15" x14ac:dyDescent="0.25">
      <c r="A1291" s="34" t="s">
        <v>1622</v>
      </c>
      <c r="B1291" s="34">
        <f>SEARCH("PM",A1291)</f>
        <v>5</v>
      </c>
      <c r="C1291" s="34" t="e">
        <f>SEARCH("AM",A1291)</f>
        <v>#VALUE!</v>
      </c>
      <c r="D1291" s="34">
        <f>IFERROR(B1291,C1291)</f>
        <v>5</v>
      </c>
      <c r="E1291" s="34" t="str">
        <f>IFERROR(MID(A1291,D1291-5,1)," ")</f>
        <v xml:space="preserve"> </v>
      </c>
      <c r="F1291" s="34" t="str">
        <f>MID(A1291,IF(E1291="1",D1291-5,D1291-4),IF(E1291="1",7,6))</f>
        <v>6:10PM</v>
      </c>
      <c r="G1291" s="34" t="str">
        <f>TRIM(SUBSTITUTE(A1291,TEXT(M1291,"h:mmAM/PM"),""))</f>
        <v>8-Nov R/I/J</v>
      </c>
      <c r="H1291" s="34" t="b">
        <f>OR(LEFT(G1291,1)="Y",LEFT(G1291,1)="B",LEFT(G1291,1)="R")</f>
        <v>0</v>
      </c>
      <c r="I1291" s="34" t="str">
        <f>IF(H1291,LEFT(G1291,FIND(" ",G1291)-1),MID(G1291,FIND(" ",G1291)+1,9))</f>
        <v>R/I/J</v>
      </c>
      <c r="J1291" s="34" t="str">
        <f>TRIM(SUBSTITUTE(G1291,I1291,""))</f>
        <v>8-Nov</v>
      </c>
      <c r="K1291" s="34">
        <f>LEFT(J1291,2-ISERROR(1*MID(J1291,2,1)))*1</f>
        <v>8</v>
      </c>
      <c r="L1291" s="34" t="str">
        <f>IF(LEN(I1291)=3,I1291,LEFT(I1291,1)&amp;MID(I1291,3,1)&amp;RIGHT(I1291,1))</f>
        <v>RIJ</v>
      </c>
      <c r="M1291" s="42">
        <f>TIMEVALUE(SUBSTITUTE(SUBSTITUTE(F1291,"P"," P"),"A"," A"))</f>
        <v>0.75694444444444453</v>
      </c>
      <c r="N1291" s="34">
        <f t="shared" si="71"/>
        <v>24</v>
      </c>
      <c r="O1291" s="34" t="str">
        <f t="shared" si="72"/>
        <v>RIJ24</v>
      </c>
      <c r="P1291" s="44">
        <f>INDEX(Workings!$R$14:$R$853,MATCH(O1291,Workings!$U$14:$U$853,0))</f>
        <v>0.75208333333333366</v>
      </c>
      <c r="Q1291" s="34">
        <f t="shared" si="73"/>
        <v>7</v>
      </c>
      <c r="S1291"/>
    </row>
    <row r="1292" spans="1:19" ht="15" x14ac:dyDescent="0.25">
      <c r="A1292" s="34" t="s">
        <v>3497</v>
      </c>
      <c r="B1292" s="34">
        <f>SEARCH("PM",A1292)</f>
        <v>11</v>
      </c>
      <c r="C1292" s="34" t="e">
        <f>SEARCH("AM",A1292)</f>
        <v>#VALUE!</v>
      </c>
      <c r="D1292" s="34">
        <f>IFERROR(B1292,C1292)</f>
        <v>11</v>
      </c>
      <c r="E1292" s="34" t="str">
        <f>IFERROR(MID(A1292,D1292-5,1)," ")</f>
        <v xml:space="preserve"> </v>
      </c>
      <c r="F1292" s="34" t="str">
        <f>MID(A1292,IF(E1292="1",D1292-5,D1292-4),IF(E1292="1",7,6))</f>
        <v>6:46PM</v>
      </c>
      <c r="G1292" s="34" t="str">
        <f>TRIM(SUBSTITUTE(A1292,TEXT(M1292,"h:mmAM/PM"),""))</f>
        <v>8-Nov R-I-J</v>
      </c>
      <c r="H1292" s="34" t="b">
        <f>OR(LEFT(G1292,1)="Y",LEFT(G1292,1)="B",LEFT(G1292,1)="R")</f>
        <v>0</v>
      </c>
      <c r="I1292" s="34" t="str">
        <f>IF(H1292,LEFT(G1292,FIND(" ",G1292)-1),MID(G1292,FIND(" ",G1292)+1,9))</f>
        <v>R-I-J</v>
      </c>
      <c r="J1292" s="34" t="str">
        <f>TRIM(SUBSTITUTE(G1292,I1292,""))</f>
        <v>8-Nov</v>
      </c>
      <c r="K1292" s="34">
        <f>LEFT(J1292,2-ISERROR(1*MID(J1292,2,1)))*1</f>
        <v>8</v>
      </c>
      <c r="L1292" s="34" t="str">
        <f>IF(LEN(I1292)=3,I1292,LEFT(I1292,1)&amp;MID(I1292,3,1)&amp;RIGHT(I1292,1))</f>
        <v>RIJ</v>
      </c>
      <c r="M1292" s="42">
        <f>TIMEVALUE(SUBSTITUTE(SUBSTITUTE(F1292,"P"," P"),"A"," A"))</f>
        <v>0.78194444444444444</v>
      </c>
      <c r="N1292" s="34">
        <f t="shared" si="71"/>
        <v>25</v>
      </c>
      <c r="O1292" s="34" t="str">
        <f t="shared" si="72"/>
        <v>RIJ25</v>
      </c>
      <c r="P1292" s="44">
        <f>INDEX(Workings!$R$14:$R$853,MATCH(O1292,Workings!$U$14:$U$853,0))</f>
        <v>0.77986111111111145</v>
      </c>
      <c r="Q1292" s="34">
        <f t="shared" si="73"/>
        <v>3</v>
      </c>
      <c r="S1292"/>
    </row>
    <row r="1293" spans="1:19" ht="15" x14ac:dyDescent="0.25">
      <c r="A1293" s="34" t="s">
        <v>2161</v>
      </c>
      <c r="B1293" s="34">
        <f>SEARCH("PM",A1293)</f>
        <v>11</v>
      </c>
      <c r="C1293" s="34" t="e">
        <f>SEARCH("AM",A1293)</f>
        <v>#VALUE!</v>
      </c>
      <c r="D1293" s="34">
        <f>IFERROR(B1293,C1293)</f>
        <v>11</v>
      </c>
      <c r="E1293" s="34" t="str">
        <f>IFERROR(MID(A1293,D1293-5,1)," ")</f>
        <v xml:space="preserve"> </v>
      </c>
      <c r="F1293" s="34" t="str">
        <f>MID(A1293,IF(E1293="1",D1293-5,D1293-4),IF(E1293="1",7,6))</f>
        <v>7:35PM</v>
      </c>
      <c r="G1293" s="34" t="str">
        <f>TRIM(SUBSTITUTE(A1293,TEXT(M1293,"h:mmAM/PM"),""))</f>
        <v>R-I-J 8-Nov</v>
      </c>
      <c r="H1293" s="34" t="b">
        <f>OR(LEFT(G1293,1)="Y",LEFT(G1293,1)="B",LEFT(G1293,1)="R")</f>
        <v>1</v>
      </c>
      <c r="I1293" s="34" t="str">
        <f>IF(H1293,LEFT(G1293,FIND(" ",G1293)-1),MID(G1293,FIND(" ",G1293)+1,9))</f>
        <v>R-I-J</v>
      </c>
      <c r="J1293" s="34" t="str">
        <f>TRIM(SUBSTITUTE(G1293,I1293,""))</f>
        <v>8-Nov</v>
      </c>
      <c r="K1293" s="34">
        <f>LEFT(J1293,2-ISERROR(1*MID(J1293,2,1)))*1</f>
        <v>8</v>
      </c>
      <c r="L1293" s="34" t="str">
        <f>IF(LEN(I1293)=3,I1293,LEFT(I1293,1)&amp;MID(I1293,3,1)&amp;RIGHT(I1293,1))</f>
        <v>RIJ</v>
      </c>
      <c r="M1293" s="42">
        <f>TIMEVALUE(SUBSTITUTE(SUBSTITUTE(F1293,"P"," P"),"A"," A"))</f>
        <v>0.81597222222222221</v>
      </c>
      <c r="N1293" s="34">
        <f t="shared" si="71"/>
        <v>26</v>
      </c>
      <c r="O1293" s="34" t="str">
        <f t="shared" si="72"/>
        <v>RIJ26</v>
      </c>
      <c r="P1293" s="44">
        <f>INDEX(Workings!$R$14:$R$853,MATCH(O1293,Workings!$U$14:$U$853,0))</f>
        <v>0.80763888888888924</v>
      </c>
      <c r="Q1293" s="34">
        <f t="shared" si="73"/>
        <v>12</v>
      </c>
      <c r="S1293"/>
    </row>
    <row r="1294" spans="1:19" ht="15" x14ac:dyDescent="0.25">
      <c r="A1294" s="34" t="s">
        <v>1686</v>
      </c>
      <c r="B1294" s="34">
        <f>SEARCH("PM",A1294)</f>
        <v>5</v>
      </c>
      <c r="C1294" s="34" t="e">
        <f>SEARCH("AM",A1294)</f>
        <v>#VALUE!</v>
      </c>
      <c r="D1294" s="34">
        <f>IFERROR(B1294,C1294)</f>
        <v>5</v>
      </c>
      <c r="E1294" s="34" t="str">
        <f>IFERROR(MID(A1294,D1294-5,1)," ")</f>
        <v xml:space="preserve"> </v>
      </c>
      <c r="F1294" s="34" t="str">
        <f>MID(A1294,IF(E1294="1",D1294-5,D1294-4),IF(E1294="1",7,6))</f>
        <v>8:29PM</v>
      </c>
      <c r="G1294" s="34" t="str">
        <f>TRIM(SUBSTITUTE(A1294,TEXT(M1294,"h:mmAM/PM"),""))</f>
        <v>R-I-J 8-Nov</v>
      </c>
      <c r="H1294" s="34" t="b">
        <f>OR(LEFT(G1294,1)="Y",LEFT(G1294,1)="B",LEFT(G1294,1)="R")</f>
        <v>1</v>
      </c>
      <c r="I1294" s="34" t="str">
        <f>IF(H1294,LEFT(G1294,FIND(" ",G1294)-1),MID(G1294,FIND(" ",G1294)+1,9))</f>
        <v>R-I-J</v>
      </c>
      <c r="J1294" s="34" t="str">
        <f>TRIM(SUBSTITUTE(G1294,I1294,""))</f>
        <v>8-Nov</v>
      </c>
      <c r="K1294" s="34">
        <f>LEFT(J1294,2-ISERROR(1*MID(J1294,2,1)))*1</f>
        <v>8</v>
      </c>
      <c r="L1294" s="34" t="str">
        <f>IF(LEN(I1294)=3,I1294,LEFT(I1294,1)&amp;MID(I1294,3,1)&amp;RIGHT(I1294,1))</f>
        <v>RIJ</v>
      </c>
      <c r="M1294" s="42">
        <f>TIMEVALUE(SUBSTITUTE(SUBSTITUTE(F1294,"P"," P"),"A"," A"))</f>
        <v>0.8534722222222223</v>
      </c>
      <c r="N1294" s="34">
        <f t="shared" si="71"/>
        <v>27</v>
      </c>
      <c r="O1294" s="34" t="str">
        <f t="shared" si="72"/>
        <v>RIJ27</v>
      </c>
      <c r="P1294" s="44">
        <f>INDEX(Workings!$R$14:$R$853,MATCH(O1294,Workings!$U$14:$U$853,0))</f>
        <v>0.84930555555555587</v>
      </c>
      <c r="Q1294" s="34">
        <f t="shared" si="73"/>
        <v>6</v>
      </c>
      <c r="S1294"/>
    </row>
    <row r="1295" spans="1:19" ht="15" x14ac:dyDescent="0.25">
      <c r="A1295" s="34" t="s">
        <v>2068</v>
      </c>
      <c r="B1295" s="34">
        <f>SEARCH("PM",A1295)</f>
        <v>5</v>
      </c>
      <c r="C1295" s="34" t="e">
        <f>SEARCH("AM",A1295)</f>
        <v>#VALUE!</v>
      </c>
      <c r="D1295" s="34">
        <f>IFERROR(B1295,C1295)</f>
        <v>5</v>
      </c>
      <c r="E1295" s="34" t="str">
        <f>IFERROR(MID(A1295,D1295-5,1)," ")</f>
        <v xml:space="preserve"> </v>
      </c>
      <c r="F1295" s="34" t="str">
        <f>MID(A1295,IF(E1295="1",D1295-5,D1295-4),IF(E1295="1",7,6))</f>
        <v>9:36PM</v>
      </c>
      <c r="G1295" s="34" t="str">
        <f>TRIM(SUBSTITUTE(A1295,TEXT(M1295,"h:mmAM/PM"),""))</f>
        <v>8-Nov R/I/J</v>
      </c>
      <c r="H1295" s="34" t="b">
        <f>OR(LEFT(G1295,1)="Y",LEFT(G1295,1)="B",LEFT(G1295,1)="R")</f>
        <v>0</v>
      </c>
      <c r="I1295" s="34" t="str">
        <f>IF(H1295,LEFT(G1295,FIND(" ",G1295)-1),MID(G1295,FIND(" ",G1295)+1,9))</f>
        <v>R/I/J</v>
      </c>
      <c r="J1295" s="34" t="str">
        <f>TRIM(SUBSTITUTE(G1295,I1295,""))</f>
        <v>8-Nov</v>
      </c>
      <c r="K1295" s="34">
        <f>LEFT(J1295,2-ISERROR(1*MID(J1295,2,1)))*1</f>
        <v>8</v>
      </c>
      <c r="L1295" s="34" t="str">
        <f>IF(LEN(I1295)=3,I1295,LEFT(I1295,1)&amp;MID(I1295,3,1)&amp;RIGHT(I1295,1))</f>
        <v>RIJ</v>
      </c>
      <c r="M1295" s="42">
        <f>TIMEVALUE(SUBSTITUTE(SUBSTITUTE(F1295,"P"," P"),"A"," A"))</f>
        <v>0.9</v>
      </c>
      <c r="N1295" s="34">
        <f t="shared" si="71"/>
        <v>28</v>
      </c>
      <c r="O1295" s="34" t="str">
        <f t="shared" si="72"/>
        <v>RIJ28</v>
      </c>
      <c r="P1295" s="44">
        <f>INDEX(Workings!$R$14:$R$853,MATCH(O1295,Workings!$U$14:$U$853,0))</f>
        <v>0.8909722222222225</v>
      </c>
      <c r="Q1295" s="34">
        <f t="shared" si="73"/>
        <v>13</v>
      </c>
      <c r="S1295"/>
    </row>
    <row r="1296" spans="1:19" ht="15" x14ac:dyDescent="0.25">
      <c r="A1296" s="34" t="s">
        <v>1449</v>
      </c>
      <c r="B1296" s="34">
        <f>SEARCH("PM",A1296)</f>
        <v>16</v>
      </c>
      <c r="C1296" s="34" t="e">
        <f>SEARCH("AM",A1296)</f>
        <v>#VALUE!</v>
      </c>
      <c r="D1296" s="34">
        <f>IFERROR(B1296,C1296)</f>
        <v>16</v>
      </c>
      <c r="E1296" s="34" t="str">
        <f>IFERROR(MID(A1296,D1296-5,1)," ")</f>
        <v>1</v>
      </c>
      <c r="F1296" s="34" t="str">
        <f>MID(A1296,IF(E1296="1",D1296-5,D1296-4),IF(E1296="1",7,6))</f>
        <v>10:31PM</v>
      </c>
      <c r="G1296" s="34" t="str">
        <f>TRIM(SUBSTITUTE(A1296,TEXT(M1296,"h:mmAM/PM"),""))</f>
        <v>RIJ 8/Nov</v>
      </c>
      <c r="H1296" s="34" t="b">
        <f>OR(LEFT(G1296,1)="Y",LEFT(G1296,1)="B",LEFT(G1296,1)="R")</f>
        <v>1</v>
      </c>
      <c r="I1296" s="34" t="str">
        <f>IF(H1296,LEFT(G1296,FIND(" ",G1296)-1),MID(G1296,FIND(" ",G1296)+1,9))</f>
        <v>RIJ</v>
      </c>
      <c r="J1296" s="34" t="str">
        <f>TRIM(SUBSTITUTE(G1296,I1296,""))</f>
        <v>8/Nov</v>
      </c>
      <c r="K1296" s="34">
        <f>LEFT(J1296,2-ISERROR(1*MID(J1296,2,1)))*1</f>
        <v>8</v>
      </c>
      <c r="L1296" s="34" t="str">
        <f>IF(LEN(I1296)=3,I1296,LEFT(I1296,1)&amp;MID(I1296,3,1)&amp;RIGHT(I1296,1))</f>
        <v>RIJ</v>
      </c>
      <c r="M1296" s="42">
        <f>TIMEVALUE(SUBSTITUTE(SUBSTITUTE(F1296,"P"," P"),"A"," A"))</f>
        <v>0.93819444444444444</v>
      </c>
      <c r="N1296" s="34">
        <f t="shared" si="71"/>
        <v>29</v>
      </c>
      <c r="O1296" s="34" t="str">
        <f t="shared" si="72"/>
        <v>RIJ29</v>
      </c>
      <c r="P1296" s="44">
        <f>INDEX(Workings!$R$14:$R$853,MATCH(O1296,Workings!$U$14:$U$853,0))</f>
        <v>0.93263888888888913</v>
      </c>
      <c r="Q1296" s="34">
        <f t="shared" si="73"/>
        <v>8</v>
      </c>
      <c r="S1296"/>
    </row>
    <row r="1297" spans="1:19" ht="15" x14ac:dyDescent="0.25">
      <c r="A1297" s="34" t="s">
        <v>2758</v>
      </c>
      <c r="B1297" s="34">
        <f>SEARCH("PM",A1297)</f>
        <v>18</v>
      </c>
      <c r="C1297" s="34" t="e">
        <f>SEARCH("AM",A1297)</f>
        <v>#VALUE!</v>
      </c>
      <c r="D1297" s="34">
        <f>IFERROR(B1297,C1297)</f>
        <v>18</v>
      </c>
      <c r="E1297" s="34" t="str">
        <f>IFERROR(MID(A1297,D1297-5,1)," ")</f>
        <v>1</v>
      </c>
      <c r="F1297" s="34" t="str">
        <f>MID(A1297,IF(E1297="1",D1297-5,D1297-4),IF(E1297="1",7,6))</f>
        <v>11:30PM</v>
      </c>
      <c r="G1297" s="34" t="str">
        <f>TRIM(SUBSTITUTE(A1297,TEXT(M1297,"h:mmAM/PM"),""))</f>
        <v>8-Nov R-I-J</v>
      </c>
      <c r="H1297" s="34" t="b">
        <f>OR(LEFT(G1297,1)="Y",LEFT(G1297,1)="B",LEFT(G1297,1)="R")</f>
        <v>0</v>
      </c>
      <c r="I1297" s="34" t="str">
        <f>IF(H1297,LEFT(G1297,FIND(" ",G1297)-1),MID(G1297,FIND(" ",G1297)+1,9))</f>
        <v>R-I-J</v>
      </c>
      <c r="J1297" s="34" t="str">
        <f>TRIM(SUBSTITUTE(G1297,I1297,""))</f>
        <v>8-Nov</v>
      </c>
      <c r="K1297" s="34">
        <f>LEFT(J1297,2-ISERROR(1*MID(J1297,2,1)))*1</f>
        <v>8</v>
      </c>
      <c r="L1297" s="34" t="str">
        <f>IF(LEN(I1297)=3,I1297,LEFT(I1297,1)&amp;MID(I1297,3,1)&amp;RIGHT(I1297,1))</f>
        <v>RIJ</v>
      </c>
      <c r="M1297" s="42">
        <f>TIMEVALUE(SUBSTITUTE(SUBSTITUTE(F1297,"P"," P"),"A"," A"))</f>
        <v>0.97916666666666663</v>
      </c>
      <c r="N1297" s="34">
        <f t="shared" si="71"/>
        <v>30</v>
      </c>
      <c r="O1297" s="34" t="str">
        <f t="shared" si="72"/>
        <v>RIJ30</v>
      </c>
      <c r="P1297" s="44">
        <f>INDEX(Workings!$R$14:$R$853,MATCH(O1297,Workings!$U$14:$U$853,0))</f>
        <v>0.97430555555555576</v>
      </c>
      <c r="Q1297" s="34">
        <f t="shared" si="73"/>
        <v>7</v>
      </c>
      <c r="S1297"/>
    </row>
    <row r="1298" spans="1:19" ht="15" x14ac:dyDescent="0.25">
      <c r="A1298" s="34" t="s">
        <v>683</v>
      </c>
      <c r="B1298" s="34" t="e">
        <f>SEARCH("PM",A1298)</f>
        <v>#VALUE!</v>
      </c>
      <c r="C1298" s="34">
        <f>SEARCH("AM",A1298)</f>
        <v>17</v>
      </c>
      <c r="D1298" s="34">
        <f>IFERROR(B1298,C1298)</f>
        <v>17</v>
      </c>
      <c r="E1298" s="34" t="str">
        <f>IFERROR(MID(A1298,D1298-5,1)," ")</f>
        <v xml:space="preserve"> </v>
      </c>
      <c r="F1298" s="34" t="str">
        <f>MID(A1298,IF(E1298="1",D1298-5,D1298-4),IF(E1298="1",7,6))</f>
        <v>7:22AM</v>
      </c>
      <c r="G1298" s="34" t="str">
        <f>TRIM(SUBSTITUTE(A1298,TEXT(M1298,"h:mmAM/PM"),""))</f>
        <v>9-Nov R:I:J</v>
      </c>
      <c r="H1298" s="34" t="b">
        <f>OR(LEFT(G1298,1)="Y",LEFT(G1298,1)="B",LEFT(G1298,1)="R")</f>
        <v>0</v>
      </c>
      <c r="I1298" s="34" t="str">
        <f>IF(H1298,LEFT(G1298,FIND(" ",G1298)-1),MID(G1298,FIND(" ",G1298)+1,9))</f>
        <v>R:I:J</v>
      </c>
      <c r="J1298" s="34" t="str">
        <f>TRIM(SUBSTITUTE(G1298,I1298,""))</f>
        <v>9-Nov</v>
      </c>
      <c r="K1298" s="34">
        <f>LEFT(J1298,2-ISERROR(1*MID(J1298,2,1)))*1</f>
        <v>9</v>
      </c>
      <c r="L1298" s="34" t="str">
        <f>IF(LEN(I1298)=3,I1298,LEFT(I1298,1)&amp;MID(I1298,3,1)&amp;RIGHT(I1298,1))</f>
        <v>RIJ</v>
      </c>
      <c r="M1298" s="42">
        <f>TIMEVALUE(SUBSTITUTE(SUBSTITUTE(F1298,"P"," P"),"A"," A"))</f>
        <v>0.30694444444444441</v>
      </c>
      <c r="N1298" s="34">
        <f t="shared" si="71"/>
        <v>1</v>
      </c>
      <c r="O1298" s="34" t="str">
        <f t="shared" si="72"/>
        <v>RIJ1</v>
      </c>
      <c r="P1298" s="44">
        <f>INDEX(Workings!$R$14:$R$853,MATCH(O1298,Workings!$U$14:$U$853,0))</f>
        <v>0.30763888888888885</v>
      </c>
      <c r="Q1298" s="34">
        <f t="shared" si="73"/>
        <v>-1</v>
      </c>
      <c r="S1298"/>
    </row>
    <row r="1299" spans="1:19" ht="15" x14ac:dyDescent="0.25">
      <c r="A1299" s="34" t="s">
        <v>1140</v>
      </c>
      <c r="B1299" s="34" t="e">
        <f>SEARCH("PM",A1299)</f>
        <v>#VALUE!</v>
      </c>
      <c r="C1299" s="34">
        <f>SEARCH("AM",A1299)</f>
        <v>11</v>
      </c>
      <c r="D1299" s="34">
        <f>IFERROR(B1299,C1299)</f>
        <v>11</v>
      </c>
      <c r="E1299" s="34" t="str">
        <f>IFERROR(MID(A1299,D1299-5,1)," ")</f>
        <v xml:space="preserve"> </v>
      </c>
      <c r="F1299" s="34" t="str">
        <f>MID(A1299,IF(E1299="1",D1299-5,D1299-4),IF(E1299="1",7,6))</f>
        <v>7:54AM</v>
      </c>
      <c r="G1299" s="34" t="str">
        <f>TRIM(SUBSTITUTE(A1299,TEXT(M1299,"h:mmAM/PM"),""))</f>
        <v>9-Nov R-I-J</v>
      </c>
      <c r="H1299" s="34" t="b">
        <f>OR(LEFT(G1299,1)="Y",LEFT(G1299,1)="B",LEFT(G1299,1)="R")</f>
        <v>0</v>
      </c>
      <c r="I1299" s="34" t="str">
        <f>IF(H1299,LEFT(G1299,FIND(" ",G1299)-1),MID(G1299,FIND(" ",G1299)+1,9))</f>
        <v>R-I-J</v>
      </c>
      <c r="J1299" s="34" t="str">
        <f>TRIM(SUBSTITUTE(G1299,I1299,""))</f>
        <v>9-Nov</v>
      </c>
      <c r="K1299" s="34">
        <f>LEFT(J1299,2-ISERROR(1*MID(J1299,2,1)))*1</f>
        <v>9</v>
      </c>
      <c r="L1299" s="34" t="str">
        <f>IF(LEN(I1299)=3,I1299,LEFT(I1299,1)&amp;MID(I1299,3,1)&amp;RIGHT(I1299,1))</f>
        <v>RIJ</v>
      </c>
      <c r="M1299" s="42">
        <f>TIMEVALUE(SUBSTITUTE(SUBSTITUTE(F1299,"P"," P"),"A"," A"))</f>
        <v>0.32916666666666666</v>
      </c>
      <c r="N1299" s="34">
        <f t="shared" si="71"/>
        <v>2</v>
      </c>
      <c r="O1299" s="34" t="str">
        <f t="shared" si="72"/>
        <v>RIJ2</v>
      </c>
      <c r="P1299" s="44">
        <f>INDEX(Workings!$R$14:$R$853,MATCH(O1299,Workings!$U$14:$U$853,0))</f>
        <v>0.32152777777777775</v>
      </c>
      <c r="Q1299" s="34">
        <f t="shared" si="73"/>
        <v>11</v>
      </c>
      <c r="S1299"/>
    </row>
    <row r="1300" spans="1:19" ht="15" x14ac:dyDescent="0.25">
      <c r="A1300" s="34" t="s">
        <v>1563</v>
      </c>
      <c r="B1300" s="34" t="e">
        <f>SEARCH("PM",A1300)</f>
        <v>#VALUE!</v>
      </c>
      <c r="C1300" s="34">
        <f>SEARCH("AM",A1300)</f>
        <v>5</v>
      </c>
      <c r="D1300" s="34">
        <f>IFERROR(B1300,C1300)</f>
        <v>5</v>
      </c>
      <c r="E1300" s="34" t="str">
        <f>IFERROR(MID(A1300,D1300-5,1)," ")</f>
        <v xml:space="preserve"> </v>
      </c>
      <c r="F1300" s="34" t="str">
        <f>MID(A1300,IF(E1300="1",D1300-5,D1300-4),IF(E1300="1",7,6))</f>
        <v>8:08AM</v>
      </c>
      <c r="G1300" s="34" t="str">
        <f>TRIM(SUBSTITUTE(A1300,TEXT(M1300,"h:mmAM/PM"),""))</f>
        <v>R/I/J 9/Nov</v>
      </c>
      <c r="H1300" s="34" t="b">
        <f>OR(LEFT(G1300,1)="Y",LEFT(G1300,1)="B",LEFT(G1300,1)="R")</f>
        <v>1</v>
      </c>
      <c r="I1300" s="34" t="str">
        <f>IF(H1300,LEFT(G1300,FIND(" ",G1300)-1),MID(G1300,FIND(" ",G1300)+1,9))</f>
        <v>R/I/J</v>
      </c>
      <c r="J1300" s="34" t="str">
        <f>TRIM(SUBSTITUTE(G1300,I1300,""))</f>
        <v>9/Nov</v>
      </c>
      <c r="K1300" s="34">
        <f>LEFT(J1300,2-ISERROR(1*MID(J1300,2,1)))*1</f>
        <v>9</v>
      </c>
      <c r="L1300" s="34" t="str">
        <f>IF(LEN(I1300)=3,I1300,LEFT(I1300,1)&amp;MID(I1300,3,1)&amp;RIGHT(I1300,1))</f>
        <v>RIJ</v>
      </c>
      <c r="M1300" s="42">
        <f>TIMEVALUE(SUBSTITUTE(SUBSTITUTE(F1300,"P"," P"),"A"," A"))</f>
        <v>0.33888888888888885</v>
      </c>
      <c r="N1300" s="34">
        <f t="shared" si="71"/>
        <v>3</v>
      </c>
      <c r="O1300" s="34" t="str">
        <f t="shared" si="72"/>
        <v>RIJ3</v>
      </c>
      <c r="P1300" s="44">
        <f>INDEX(Workings!$R$14:$R$853,MATCH(O1300,Workings!$U$14:$U$853,0))</f>
        <v>0.33541666666666664</v>
      </c>
      <c r="Q1300" s="34">
        <f t="shared" si="73"/>
        <v>5</v>
      </c>
      <c r="S1300"/>
    </row>
    <row r="1301" spans="1:19" ht="15" x14ac:dyDescent="0.25">
      <c r="A1301" s="34" t="s">
        <v>3020</v>
      </c>
      <c r="B1301" s="34" t="e">
        <f>SEARCH("PM",A1301)</f>
        <v>#VALUE!</v>
      </c>
      <c r="C1301" s="34">
        <f>SEARCH("AM",A1301)</f>
        <v>5</v>
      </c>
      <c r="D1301" s="34">
        <f>IFERROR(B1301,C1301)</f>
        <v>5</v>
      </c>
      <c r="E1301" s="34" t="str">
        <f>IFERROR(MID(A1301,D1301-5,1)," ")</f>
        <v xml:space="preserve"> </v>
      </c>
      <c r="F1301" s="34" t="str">
        <f>MID(A1301,IF(E1301="1",D1301-5,D1301-4),IF(E1301="1",7,6))</f>
        <v>8:24AM</v>
      </c>
      <c r="G1301" s="34" t="str">
        <f>TRIM(SUBSTITUTE(A1301,TEXT(M1301,"h:mmAM/PM"),""))</f>
        <v>R/I/J 9-Nov</v>
      </c>
      <c r="H1301" s="34" t="b">
        <f>OR(LEFT(G1301,1)="Y",LEFT(G1301,1)="B",LEFT(G1301,1)="R")</f>
        <v>1</v>
      </c>
      <c r="I1301" s="34" t="str">
        <f>IF(H1301,LEFT(G1301,FIND(" ",G1301)-1),MID(G1301,FIND(" ",G1301)+1,9))</f>
        <v>R/I/J</v>
      </c>
      <c r="J1301" s="34" t="str">
        <f>TRIM(SUBSTITUTE(G1301,I1301,""))</f>
        <v>9-Nov</v>
      </c>
      <c r="K1301" s="34">
        <f>LEFT(J1301,2-ISERROR(1*MID(J1301,2,1)))*1</f>
        <v>9</v>
      </c>
      <c r="L1301" s="34" t="str">
        <f>IF(LEN(I1301)=3,I1301,LEFT(I1301,1)&amp;MID(I1301,3,1)&amp;RIGHT(I1301,1))</f>
        <v>RIJ</v>
      </c>
      <c r="M1301" s="42">
        <f>TIMEVALUE(SUBSTITUTE(SUBSTITUTE(F1301,"P"," P"),"A"," A"))</f>
        <v>0.35000000000000003</v>
      </c>
      <c r="N1301" s="34">
        <f t="shared" si="71"/>
        <v>4</v>
      </c>
      <c r="O1301" s="34" t="str">
        <f t="shared" si="72"/>
        <v>RIJ4</v>
      </c>
      <c r="P1301" s="44">
        <f>INDEX(Workings!$R$14:$R$853,MATCH(O1301,Workings!$U$14:$U$853,0))</f>
        <v>0.34930555555555554</v>
      </c>
      <c r="Q1301" s="34">
        <f t="shared" si="73"/>
        <v>1</v>
      </c>
      <c r="S1301"/>
    </row>
    <row r="1302" spans="1:19" ht="15" x14ac:dyDescent="0.25">
      <c r="A1302" s="34" t="s">
        <v>827</v>
      </c>
      <c r="B1302" s="34" t="e">
        <f>SEARCH("PM",A1302)</f>
        <v>#VALUE!</v>
      </c>
      <c r="C1302" s="34">
        <f>SEARCH("AM",A1302)</f>
        <v>5</v>
      </c>
      <c r="D1302" s="34">
        <f>IFERROR(B1302,C1302)</f>
        <v>5</v>
      </c>
      <c r="E1302" s="34" t="str">
        <f>IFERROR(MID(A1302,D1302-5,1)," ")</f>
        <v xml:space="preserve"> </v>
      </c>
      <c r="F1302" s="34" t="str">
        <f>MID(A1302,IF(E1302="1",D1302-5,D1302-4),IF(E1302="1",7,6))</f>
        <v>8:54AM</v>
      </c>
      <c r="G1302" s="34" t="str">
        <f>TRIM(SUBSTITUTE(A1302,TEXT(M1302,"h:mmAM/PM"),""))</f>
        <v>9/Nov RIJ</v>
      </c>
      <c r="H1302" s="34" t="b">
        <f>OR(LEFT(G1302,1)="Y",LEFT(G1302,1)="B",LEFT(G1302,1)="R")</f>
        <v>0</v>
      </c>
      <c r="I1302" s="34" t="str">
        <f>IF(H1302,LEFT(G1302,FIND(" ",G1302)-1),MID(G1302,FIND(" ",G1302)+1,9))</f>
        <v>RIJ</v>
      </c>
      <c r="J1302" s="34" t="str">
        <f>TRIM(SUBSTITUTE(G1302,I1302,""))</f>
        <v>9/Nov</v>
      </c>
      <c r="K1302" s="34">
        <f>LEFT(J1302,2-ISERROR(1*MID(J1302,2,1)))*1</f>
        <v>9</v>
      </c>
      <c r="L1302" s="34" t="str">
        <f>IF(LEN(I1302)=3,I1302,LEFT(I1302,1)&amp;MID(I1302,3,1)&amp;RIGHT(I1302,1))</f>
        <v>RIJ</v>
      </c>
      <c r="M1302" s="42">
        <f>TIMEVALUE(SUBSTITUTE(SUBSTITUTE(F1302,"P"," P"),"A"," A"))</f>
        <v>0.37083333333333335</v>
      </c>
      <c r="N1302" s="34">
        <f t="shared" si="71"/>
        <v>5</v>
      </c>
      <c r="O1302" s="34" t="str">
        <f t="shared" si="72"/>
        <v>RIJ5</v>
      </c>
      <c r="P1302" s="44">
        <f>INDEX(Workings!$R$14:$R$853,MATCH(O1302,Workings!$U$14:$U$853,0))</f>
        <v>0.36319444444444443</v>
      </c>
      <c r="Q1302" s="34">
        <f t="shared" si="73"/>
        <v>11</v>
      </c>
      <c r="S1302"/>
    </row>
    <row r="1303" spans="1:19" ht="15" x14ac:dyDescent="0.25">
      <c r="A1303" s="34" t="s">
        <v>3856</v>
      </c>
      <c r="B1303" s="34" t="e">
        <f>SEARCH("PM",A1303)</f>
        <v>#VALUE!</v>
      </c>
      <c r="C1303" s="34">
        <f>SEARCH("AM",A1303)</f>
        <v>15</v>
      </c>
      <c r="D1303" s="34">
        <f>IFERROR(B1303,C1303)</f>
        <v>15</v>
      </c>
      <c r="E1303" s="34" t="str">
        <f>IFERROR(MID(A1303,D1303-5,1)," ")</f>
        <v xml:space="preserve"> </v>
      </c>
      <c r="F1303" s="34" t="str">
        <f>MID(A1303,IF(E1303="1",D1303-5,D1303-4),IF(E1303="1",7,6))</f>
        <v>9:04AM</v>
      </c>
      <c r="G1303" s="34" t="str">
        <f>TRIM(SUBSTITUTE(A1303,TEXT(M1303,"h:mmAM/PM"),""))</f>
        <v>9-Nov RIJ</v>
      </c>
      <c r="H1303" s="34" t="b">
        <f>OR(LEFT(G1303,1)="Y",LEFT(G1303,1)="B",LEFT(G1303,1)="R")</f>
        <v>0</v>
      </c>
      <c r="I1303" s="34" t="str">
        <f>IF(H1303,LEFT(G1303,FIND(" ",G1303)-1),MID(G1303,FIND(" ",G1303)+1,9))</f>
        <v>RIJ</v>
      </c>
      <c r="J1303" s="34" t="str">
        <f>TRIM(SUBSTITUTE(G1303,I1303,""))</f>
        <v>9-Nov</v>
      </c>
      <c r="K1303" s="34">
        <f>LEFT(J1303,2-ISERROR(1*MID(J1303,2,1)))*1</f>
        <v>9</v>
      </c>
      <c r="L1303" s="34" t="str">
        <f>IF(LEN(I1303)=3,I1303,LEFT(I1303,1)&amp;MID(I1303,3,1)&amp;RIGHT(I1303,1))</f>
        <v>RIJ</v>
      </c>
      <c r="M1303" s="42">
        <f>TIMEVALUE(SUBSTITUTE(SUBSTITUTE(F1303,"P"," P"),"A"," A"))</f>
        <v>0.37777777777777777</v>
      </c>
      <c r="N1303" s="34">
        <f t="shared" si="71"/>
        <v>6</v>
      </c>
      <c r="O1303" s="34" t="str">
        <f t="shared" si="72"/>
        <v>RIJ6</v>
      </c>
      <c r="P1303" s="44">
        <f>INDEX(Workings!$R$14:$R$853,MATCH(O1303,Workings!$U$14:$U$853,0))</f>
        <v>0.37708333333333333</v>
      </c>
      <c r="Q1303" s="34">
        <f t="shared" si="73"/>
        <v>1</v>
      </c>
      <c r="S1303"/>
    </row>
    <row r="1304" spans="1:19" ht="15" x14ac:dyDescent="0.25">
      <c r="A1304" s="34" t="s">
        <v>3391</v>
      </c>
      <c r="B1304" s="34" t="e">
        <f>SEARCH("PM",A1304)</f>
        <v>#VALUE!</v>
      </c>
      <c r="C1304" s="34">
        <f>SEARCH("AM",A1304)</f>
        <v>15</v>
      </c>
      <c r="D1304" s="34">
        <f>IFERROR(B1304,C1304)</f>
        <v>15</v>
      </c>
      <c r="E1304" s="34" t="str">
        <f>IFERROR(MID(A1304,D1304-5,1)," ")</f>
        <v xml:space="preserve"> </v>
      </c>
      <c r="F1304" s="34" t="str">
        <f>MID(A1304,IF(E1304="1",D1304-5,D1304-4),IF(E1304="1",7,6))</f>
        <v>9:28AM</v>
      </c>
      <c r="G1304" s="34" t="str">
        <f>TRIM(SUBSTITUTE(A1304,TEXT(M1304,"h:mmAM/PM"),""))</f>
        <v>RIJ 9/Nov</v>
      </c>
      <c r="H1304" s="34" t="b">
        <f>OR(LEFT(G1304,1)="Y",LEFT(G1304,1)="B",LEFT(G1304,1)="R")</f>
        <v>1</v>
      </c>
      <c r="I1304" s="34" t="str">
        <f>IF(H1304,LEFT(G1304,FIND(" ",G1304)-1),MID(G1304,FIND(" ",G1304)+1,9))</f>
        <v>RIJ</v>
      </c>
      <c r="J1304" s="34" t="str">
        <f>TRIM(SUBSTITUTE(G1304,I1304,""))</f>
        <v>9/Nov</v>
      </c>
      <c r="K1304" s="34">
        <f>LEFT(J1304,2-ISERROR(1*MID(J1304,2,1)))*1</f>
        <v>9</v>
      </c>
      <c r="L1304" s="34" t="str">
        <f>IF(LEN(I1304)=3,I1304,LEFT(I1304,1)&amp;MID(I1304,3,1)&amp;RIGHT(I1304,1))</f>
        <v>RIJ</v>
      </c>
      <c r="M1304" s="42">
        <f>TIMEVALUE(SUBSTITUTE(SUBSTITUTE(F1304,"P"," P"),"A"," A"))</f>
        <v>0.39444444444444443</v>
      </c>
      <c r="N1304" s="34">
        <f t="shared" si="71"/>
        <v>7</v>
      </c>
      <c r="O1304" s="34" t="str">
        <f t="shared" si="72"/>
        <v>RIJ7</v>
      </c>
      <c r="P1304" s="44">
        <f>INDEX(Workings!$R$14:$R$853,MATCH(O1304,Workings!$U$14:$U$853,0))</f>
        <v>0.39097222222222222</v>
      </c>
      <c r="Q1304" s="34">
        <f t="shared" si="73"/>
        <v>5</v>
      </c>
      <c r="S1304"/>
    </row>
    <row r="1305" spans="1:19" ht="15" x14ac:dyDescent="0.25">
      <c r="A1305" s="34" t="s">
        <v>4146</v>
      </c>
      <c r="B1305" s="34" t="e">
        <f>SEARCH("PM",A1305)</f>
        <v>#VALUE!</v>
      </c>
      <c r="C1305" s="34">
        <f>SEARCH("AM",A1305)</f>
        <v>5</v>
      </c>
      <c r="D1305" s="34">
        <f>IFERROR(B1305,C1305)</f>
        <v>5</v>
      </c>
      <c r="E1305" s="34" t="str">
        <f>IFERROR(MID(A1305,D1305-5,1)," ")</f>
        <v xml:space="preserve"> </v>
      </c>
      <c r="F1305" s="34" t="str">
        <f>MID(A1305,IF(E1305="1",D1305-5,D1305-4),IF(E1305="1",7,6))</f>
        <v>9:56AM</v>
      </c>
      <c r="G1305" s="34" t="str">
        <f>TRIM(SUBSTITUTE(A1305,TEXT(M1305,"h:mmAM/PM"),""))</f>
        <v>R:I:J 9-Nov</v>
      </c>
      <c r="H1305" s="34" t="b">
        <f>OR(LEFT(G1305,1)="Y",LEFT(G1305,1)="B",LEFT(G1305,1)="R")</f>
        <v>1</v>
      </c>
      <c r="I1305" s="34" t="str">
        <f>IF(H1305,LEFT(G1305,FIND(" ",G1305)-1),MID(G1305,FIND(" ",G1305)+1,9))</f>
        <v>R:I:J</v>
      </c>
      <c r="J1305" s="34" t="str">
        <f>TRIM(SUBSTITUTE(G1305,I1305,""))</f>
        <v>9-Nov</v>
      </c>
      <c r="K1305" s="34">
        <f>LEFT(J1305,2-ISERROR(1*MID(J1305,2,1)))*1</f>
        <v>9</v>
      </c>
      <c r="L1305" s="34" t="str">
        <f>IF(LEN(I1305)=3,I1305,LEFT(I1305,1)&amp;MID(I1305,3,1)&amp;RIGHT(I1305,1))</f>
        <v>RIJ</v>
      </c>
      <c r="M1305" s="42">
        <f>TIMEVALUE(SUBSTITUTE(SUBSTITUTE(F1305,"P"," P"),"A"," A"))</f>
        <v>0.41388888888888892</v>
      </c>
      <c r="N1305" s="34">
        <f t="shared" si="71"/>
        <v>8</v>
      </c>
      <c r="O1305" s="34" t="str">
        <f t="shared" si="72"/>
        <v>RIJ8</v>
      </c>
      <c r="P1305" s="44">
        <f>INDEX(Workings!$R$14:$R$853,MATCH(O1305,Workings!$U$14:$U$853,0))</f>
        <v>0.41180555555555554</v>
      </c>
      <c r="Q1305" s="34">
        <f t="shared" si="73"/>
        <v>3</v>
      </c>
      <c r="S1305"/>
    </row>
    <row r="1306" spans="1:19" ht="15" x14ac:dyDescent="0.25">
      <c r="A1306" s="34" t="s">
        <v>2873</v>
      </c>
      <c r="B1306" s="34" t="e">
        <f>SEARCH("PM",A1306)</f>
        <v>#VALUE!</v>
      </c>
      <c r="C1306" s="34">
        <f>SEARCH("AM",A1306)</f>
        <v>6</v>
      </c>
      <c r="D1306" s="34">
        <f>IFERROR(B1306,C1306)</f>
        <v>6</v>
      </c>
      <c r="E1306" s="34" t="str">
        <f>IFERROR(MID(A1306,D1306-5,1)," ")</f>
        <v>1</v>
      </c>
      <c r="F1306" s="34" t="str">
        <f>MID(A1306,IF(E1306="1",D1306-5,D1306-4),IF(E1306="1",7,6))</f>
        <v>10:33AM</v>
      </c>
      <c r="G1306" s="34" t="str">
        <f>TRIM(SUBSTITUTE(A1306,TEXT(M1306,"h:mmAM/PM"),""))</f>
        <v>R-I-J 9-Nov</v>
      </c>
      <c r="H1306" s="34" t="b">
        <f>OR(LEFT(G1306,1)="Y",LEFT(G1306,1)="B",LEFT(G1306,1)="R")</f>
        <v>1</v>
      </c>
      <c r="I1306" s="34" t="str">
        <f>IF(H1306,LEFT(G1306,FIND(" ",G1306)-1),MID(G1306,FIND(" ",G1306)+1,9))</f>
        <v>R-I-J</v>
      </c>
      <c r="J1306" s="34" t="str">
        <f>TRIM(SUBSTITUTE(G1306,I1306,""))</f>
        <v>9-Nov</v>
      </c>
      <c r="K1306" s="34">
        <f>LEFT(J1306,2-ISERROR(1*MID(J1306,2,1)))*1</f>
        <v>9</v>
      </c>
      <c r="L1306" s="34" t="str">
        <f>IF(LEN(I1306)=3,I1306,LEFT(I1306,1)&amp;MID(I1306,3,1)&amp;RIGHT(I1306,1))</f>
        <v>RIJ</v>
      </c>
      <c r="M1306" s="42">
        <f>TIMEVALUE(SUBSTITUTE(SUBSTITUTE(F1306,"P"," P"),"A"," A"))</f>
        <v>0.43958333333333338</v>
      </c>
      <c r="N1306" s="34">
        <f t="shared" si="71"/>
        <v>9</v>
      </c>
      <c r="O1306" s="34" t="str">
        <f t="shared" si="72"/>
        <v>RIJ9</v>
      </c>
      <c r="P1306" s="44">
        <f>INDEX(Workings!$R$14:$R$853,MATCH(O1306,Workings!$U$14:$U$853,0))</f>
        <v>0.43263888888888885</v>
      </c>
      <c r="Q1306" s="34">
        <f t="shared" si="73"/>
        <v>10</v>
      </c>
      <c r="S1306"/>
    </row>
    <row r="1307" spans="1:19" ht="15" x14ac:dyDescent="0.25">
      <c r="A1307" s="34" t="s">
        <v>3791</v>
      </c>
      <c r="B1307" s="34" t="e">
        <f>SEARCH("PM",A1307)</f>
        <v>#VALUE!</v>
      </c>
      <c r="C1307" s="34">
        <f>SEARCH("AM",A1307)</f>
        <v>18</v>
      </c>
      <c r="D1307" s="34">
        <f>IFERROR(B1307,C1307)</f>
        <v>18</v>
      </c>
      <c r="E1307" s="34" t="str">
        <f>IFERROR(MID(A1307,D1307-5,1)," ")</f>
        <v>1</v>
      </c>
      <c r="F1307" s="34" t="str">
        <f>MID(A1307,IF(E1307="1",D1307-5,D1307-4),IF(E1307="1",7,6))</f>
        <v>10:55AM</v>
      </c>
      <c r="G1307" s="34" t="str">
        <f>TRIM(SUBSTITUTE(A1307,TEXT(M1307,"h:mmAM/PM"),""))</f>
        <v>R:I:J 9/Nov</v>
      </c>
      <c r="H1307" s="34" t="b">
        <f>OR(LEFT(G1307,1)="Y",LEFT(G1307,1)="B",LEFT(G1307,1)="R")</f>
        <v>1</v>
      </c>
      <c r="I1307" s="34" t="str">
        <f>IF(H1307,LEFT(G1307,FIND(" ",G1307)-1),MID(G1307,FIND(" ",G1307)+1,9))</f>
        <v>R:I:J</v>
      </c>
      <c r="J1307" s="34" t="str">
        <f>TRIM(SUBSTITUTE(G1307,I1307,""))</f>
        <v>9/Nov</v>
      </c>
      <c r="K1307" s="34">
        <f>LEFT(J1307,2-ISERROR(1*MID(J1307,2,1)))*1</f>
        <v>9</v>
      </c>
      <c r="L1307" s="34" t="str">
        <f>IF(LEN(I1307)=3,I1307,LEFT(I1307,1)&amp;MID(I1307,3,1)&amp;RIGHT(I1307,1))</f>
        <v>RIJ</v>
      </c>
      <c r="M1307" s="42">
        <f>TIMEVALUE(SUBSTITUTE(SUBSTITUTE(F1307,"P"," P"),"A"," A"))</f>
        <v>0.4548611111111111</v>
      </c>
      <c r="N1307" s="34">
        <f t="shared" si="71"/>
        <v>10</v>
      </c>
      <c r="O1307" s="34" t="str">
        <f t="shared" si="72"/>
        <v>RIJ10</v>
      </c>
      <c r="P1307" s="44">
        <f>INDEX(Workings!$R$14:$R$853,MATCH(O1307,Workings!$U$14:$U$853,0))</f>
        <v>0.45347222222222217</v>
      </c>
      <c r="Q1307" s="34">
        <f t="shared" si="73"/>
        <v>2</v>
      </c>
      <c r="S1307"/>
    </row>
    <row r="1308" spans="1:19" ht="15" x14ac:dyDescent="0.25">
      <c r="A1308" s="34" t="s">
        <v>851</v>
      </c>
      <c r="B1308" s="34" t="e">
        <f>SEARCH("PM",A1308)</f>
        <v>#VALUE!</v>
      </c>
      <c r="C1308" s="34">
        <f>SEARCH("AM",A1308)</f>
        <v>18</v>
      </c>
      <c r="D1308" s="34">
        <f>IFERROR(B1308,C1308)</f>
        <v>18</v>
      </c>
      <c r="E1308" s="34" t="str">
        <f>IFERROR(MID(A1308,D1308-5,1)," ")</f>
        <v>1</v>
      </c>
      <c r="F1308" s="34" t="str">
        <f>MID(A1308,IF(E1308="1",D1308-5,D1308-4),IF(E1308="1",7,6))</f>
        <v>11:35AM</v>
      </c>
      <c r="G1308" s="34" t="str">
        <f>TRIM(SUBSTITUTE(A1308,TEXT(M1308,"h:mmAM/PM"),""))</f>
        <v>R:I:J 9-Nov</v>
      </c>
      <c r="H1308" s="34" t="b">
        <f>OR(LEFT(G1308,1)="Y",LEFT(G1308,1)="B",LEFT(G1308,1)="R")</f>
        <v>1</v>
      </c>
      <c r="I1308" s="34" t="str">
        <f>IF(H1308,LEFT(G1308,FIND(" ",G1308)-1),MID(G1308,FIND(" ",G1308)+1,9))</f>
        <v>R:I:J</v>
      </c>
      <c r="J1308" s="34" t="str">
        <f>TRIM(SUBSTITUTE(G1308,I1308,""))</f>
        <v>9-Nov</v>
      </c>
      <c r="K1308" s="34">
        <f>LEFT(J1308,2-ISERROR(1*MID(J1308,2,1)))*1</f>
        <v>9</v>
      </c>
      <c r="L1308" s="34" t="str">
        <f>IF(LEN(I1308)=3,I1308,LEFT(I1308,1)&amp;MID(I1308,3,1)&amp;RIGHT(I1308,1))</f>
        <v>RIJ</v>
      </c>
      <c r="M1308" s="42">
        <f>TIMEVALUE(SUBSTITUTE(SUBSTITUTE(F1308,"P"," P"),"A"," A"))</f>
        <v>0.4826388888888889</v>
      </c>
      <c r="N1308" s="34">
        <f t="shared" si="71"/>
        <v>11</v>
      </c>
      <c r="O1308" s="34" t="str">
        <f t="shared" si="72"/>
        <v>RIJ11</v>
      </c>
      <c r="P1308" s="44">
        <f>INDEX(Workings!$R$14:$R$853,MATCH(O1308,Workings!$U$14:$U$853,0))</f>
        <v>0.47430555555555548</v>
      </c>
      <c r="Q1308" s="34">
        <f t="shared" si="73"/>
        <v>12</v>
      </c>
      <c r="S1308"/>
    </row>
    <row r="1309" spans="1:19" ht="15" x14ac:dyDescent="0.25">
      <c r="A1309" s="34" t="s">
        <v>1257</v>
      </c>
      <c r="B1309" s="34" t="e">
        <f>SEARCH("PM",A1309)</f>
        <v>#VALUE!</v>
      </c>
      <c r="C1309" s="34">
        <f>SEARCH("AM",A1309)</f>
        <v>18</v>
      </c>
      <c r="D1309" s="34">
        <f>IFERROR(B1309,C1309)</f>
        <v>18</v>
      </c>
      <c r="E1309" s="34" t="str">
        <f>IFERROR(MID(A1309,D1309-5,1)," ")</f>
        <v>1</v>
      </c>
      <c r="F1309" s="34" t="str">
        <f>MID(A1309,IF(E1309="1",D1309-5,D1309-4),IF(E1309="1",7,6))</f>
        <v>11:56AM</v>
      </c>
      <c r="G1309" s="34" t="str">
        <f>TRIM(SUBSTITUTE(A1309,TEXT(M1309,"h:mmAM/PM"),""))</f>
        <v>9/Nov R/I/J</v>
      </c>
      <c r="H1309" s="34" t="b">
        <f>OR(LEFT(G1309,1)="Y",LEFT(G1309,1)="B",LEFT(G1309,1)="R")</f>
        <v>0</v>
      </c>
      <c r="I1309" s="34" t="str">
        <f>IF(H1309,LEFT(G1309,FIND(" ",G1309)-1),MID(G1309,FIND(" ",G1309)+1,9))</f>
        <v>R/I/J</v>
      </c>
      <c r="J1309" s="34" t="str">
        <f>TRIM(SUBSTITUTE(G1309,I1309,""))</f>
        <v>9/Nov</v>
      </c>
      <c r="K1309" s="34">
        <f>LEFT(J1309,2-ISERROR(1*MID(J1309,2,1)))*1</f>
        <v>9</v>
      </c>
      <c r="L1309" s="34" t="str">
        <f>IF(LEN(I1309)=3,I1309,LEFT(I1309,1)&amp;MID(I1309,3,1)&amp;RIGHT(I1309,1))</f>
        <v>RIJ</v>
      </c>
      <c r="M1309" s="42">
        <f>TIMEVALUE(SUBSTITUTE(SUBSTITUTE(F1309,"P"," P"),"A"," A"))</f>
        <v>0.49722222222222223</v>
      </c>
      <c r="N1309" s="34">
        <f t="shared" si="71"/>
        <v>12</v>
      </c>
      <c r="O1309" s="34" t="str">
        <f t="shared" si="72"/>
        <v>RIJ12</v>
      </c>
      <c r="P1309" s="44">
        <f>INDEX(Workings!$R$14:$R$853,MATCH(O1309,Workings!$U$14:$U$853,0))</f>
        <v>0.4951388888888888</v>
      </c>
      <c r="Q1309" s="34">
        <f t="shared" si="73"/>
        <v>3</v>
      </c>
      <c r="S1309"/>
    </row>
    <row r="1310" spans="1:19" ht="15" x14ac:dyDescent="0.25">
      <c r="A1310" s="34" t="s">
        <v>2742</v>
      </c>
      <c r="B1310" s="34">
        <f>SEARCH("PM",A1310)</f>
        <v>6</v>
      </c>
      <c r="C1310" s="34" t="e">
        <f>SEARCH("AM",A1310)</f>
        <v>#VALUE!</v>
      </c>
      <c r="D1310" s="34">
        <f>IFERROR(B1310,C1310)</f>
        <v>6</v>
      </c>
      <c r="E1310" s="34" t="str">
        <f>IFERROR(MID(A1310,D1310-5,1)," ")</f>
        <v>1</v>
      </c>
      <c r="F1310" s="34" t="str">
        <f>MID(A1310,IF(E1310="1",D1310-5,D1310-4),IF(E1310="1",7,6))</f>
        <v>12:24PM</v>
      </c>
      <c r="G1310" s="34" t="str">
        <f>TRIM(SUBSTITUTE(A1310,TEXT(M1310,"h:mmAM/PM"),""))</f>
        <v>9-Nov RIJ</v>
      </c>
      <c r="H1310" s="34" t="b">
        <f>OR(LEFT(G1310,1)="Y",LEFT(G1310,1)="B",LEFT(G1310,1)="R")</f>
        <v>0</v>
      </c>
      <c r="I1310" s="34" t="str">
        <f>IF(H1310,LEFT(G1310,FIND(" ",G1310)-1),MID(G1310,FIND(" ",G1310)+1,9))</f>
        <v>RIJ</v>
      </c>
      <c r="J1310" s="34" t="str">
        <f>TRIM(SUBSTITUTE(G1310,I1310,""))</f>
        <v>9-Nov</v>
      </c>
      <c r="K1310" s="34">
        <f>LEFT(J1310,2-ISERROR(1*MID(J1310,2,1)))*1</f>
        <v>9</v>
      </c>
      <c r="L1310" s="34" t="str">
        <f>IF(LEN(I1310)=3,I1310,LEFT(I1310,1)&amp;MID(I1310,3,1)&amp;RIGHT(I1310,1))</f>
        <v>RIJ</v>
      </c>
      <c r="M1310" s="42">
        <f>TIMEVALUE(SUBSTITUTE(SUBSTITUTE(F1310,"P"," P"),"A"," A"))</f>
        <v>0.51666666666666672</v>
      </c>
      <c r="N1310" s="34">
        <f t="shared" si="71"/>
        <v>13</v>
      </c>
      <c r="O1310" s="34" t="str">
        <f t="shared" si="72"/>
        <v>RIJ13</v>
      </c>
      <c r="P1310" s="44">
        <f>INDEX(Workings!$R$14:$R$853,MATCH(O1310,Workings!$U$14:$U$853,0))</f>
        <v>0.51597222222222217</v>
      </c>
      <c r="Q1310" s="34">
        <f t="shared" si="73"/>
        <v>1</v>
      </c>
      <c r="S1310"/>
    </row>
    <row r="1311" spans="1:19" ht="15" x14ac:dyDescent="0.25">
      <c r="A1311" s="34" t="s">
        <v>3489</v>
      </c>
      <c r="B1311" s="34">
        <f>SEARCH("PM",A1311)</f>
        <v>11</v>
      </c>
      <c r="C1311" s="34" t="e">
        <f>SEARCH("AM",A1311)</f>
        <v>#VALUE!</v>
      </c>
      <c r="D1311" s="34">
        <f>IFERROR(B1311,C1311)</f>
        <v>11</v>
      </c>
      <c r="E1311" s="34" t="str">
        <f>IFERROR(MID(A1311,D1311-5,1)," ")</f>
        <v xml:space="preserve"> </v>
      </c>
      <c r="F1311" s="34" t="str">
        <f>MID(A1311,IF(E1311="1",D1311-5,D1311-4),IF(E1311="1",7,6))</f>
        <v>1:06PM</v>
      </c>
      <c r="G1311" s="34" t="str">
        <f>TRIM(SUBSTITUTE(A1311,TEXT(M1311,"h:mmAM/PM"),""))</f>
        <v>R-I-J 9/Nov</v>
      </c>
      <c r="H1311" s="34" t="b">
        <f>OR(LEFT(G1311,1)="Y",LEFT(G1311,1)="B",LEFT(G1311,1)="R")</f>
        <v>1</v>
      </c>
      <c r="I1311" s="34" t="str">
        <f>IF(H1311,LEFT(G1311,FIND(" ",G1311)-1),MID(G1311,FIND(" ",G1311)+1,9))</f>
        <v>R-I-J</v>
      </c>
      <c r="J1311" s="34" t="str">
        <f>TRIM(SUBSTITUTE(G1311,I1311,""))</f>
        <v>9/Nov</v>
      </c>
      <c r="K1311" s="34">
        <f>LEFT(J1311,2-ISERROR(1*MID(J1311,2,1)))*1</f>
        <v>9</v>
      </c>
      <c r="L1311" s="34" t="str">
        <f>IF(LEN(I1311)=3,I1311,LEFT(I1311,1)&amp;MID(I1311,3,1)&amp;RIGHT(I1311,1))</f>
        <v>RIJ</v>
      </c>
      <c r="M1311" s="42">
        <f>TIMEVALUE(SUBSTITUTE(SUBSTITUTE(F1311,"P"," P"),"A"," A"))</f>
        <v>0.54583333333333328</v>
      </c>
      <c r="N1311" s="34">
        <f t="shared" si="71"/>
        <v>14</v>
      </c>
      <c r="O1311" s="34" t="str">
        <f t="shared" si="72"/>
        <v>RIJ14</v>
      </c>
      <c r="P1311" s="44">
        <f>INDEX(Workings!$R$14:$R$853,MATCH(O1311,Workings!$U$14:$U$853,0))</f>
        <v>0.53680555555555554</v>
      </c>
      <c r="Q1311" s="34">
        <f t="shared" si="73"/>
        <v>13</v>
      </c>
      <c r="S1311"/>
    </row>
    <row r="1312" spans="1:19" ht="15" x14ac:dyDescent="0.25">
      <c r="A1312" s="34" t="s">
        <v>1968</v>
      </c>
      <c r="B1312" s="34">
        <f>SEARCH("PM",A1312)</f>
        <v>5</v>
      </c>
      <c r="C1312" s="34" t="e">
        <f>SEARCH("AM",A1312)</f>
        <v>#VALUE!</v>
      </c>
      <c r="D1312" s="34">
        <f>IFERROR(B1312,C1312)</f>
        <v>5</v>
      </c>
      <c r="E1312" s="34" t="str">
        <f>IFERROR(MID(A1312,D1312-5,1)," ")</f>
        <v xml:space="preserve"> </v>
      </c>
      <c r="F1312" s="34" t="str">
        <f>MID(A1312,IF(E1312="1",D1312-5,D1312-4),IF(E1312="1",7,6))</f>
        <v>1:23PM</v>
      </c>
      <c r="G1312" s="34" t="str">
        <f>TRIM(SUBSTITUTE(A1312,TEXT(M1312,"h:mmAM/PM"),""))</f>
        <v>R-I-J 9/Nov</v>
      </c>
      <c r="H1312" s="34" t="b">
        <f>OR(LEFT(G1312,1)="Y",LEFT(G1312,1)="B",LEFT(G1312,1)="R")</f>
        <v>1</v>
      </c>
      <c r="I1312" s="34" t="str">
        <f>IF(H1312,LEFT(G1312,FIND(" ",G1312)-1),MID(G1312,FIND(" ",G1312)+1,9))</f>
        <v>R-I-J</v>
      </c>
      <c r="J1312" s="34" t="str">
        <f>TRIM(SUBSTITUTE(G1312,I1312,""))</f>
        <v>9/Nov</v>
      </c>
      <c r="K1312" s="34">
        <f>LEFT(J1312,2-ISERROR(1*MID(J1312,2,1)))*1</f>
        <v>9</v>
      </c>
      <c r="L1312" s="34" t="str">
        <f>IF(LEN(I1312)=3,I1312,LEFT(I1312,1)&amp;MID(I1312,3,1)&amp;RIGHT(I1312,1))</f>
        <v>RIJ</v>
      </c>
      <c r="M1312" s="42">
        <f>TIMEVALUE(SUBSTITUTE(SUBSTITUTE(F1312,"P"," P"),"A"," A"))</f>
        <v>0.55763888888888891</v>
      </c>
      <c r="N1312" s="34">
        <f t="shared" si="71"/>
        <v>15</v>
      </c>
      <c r="O1312" s="34" t="str">
        <f t="shared" si="72"/>
        <v>RIJ15</v>
      </c>
      <c r="P1312" s="44">
        <f>INDEX(Workings!$R$14:$R$853,MATCH(O1312,Workings!$U$14:$U$853,0))</f>
        <v>0.55763888888888891</v>
      </c>
      <c r="Q1312" s="34">
        <f t="shared" si="73"/>
        <v>0</v>
      </c>
      <c r="S1312"/>
    </row>
    <row r="1313" spans="1:19" ht="15" x14ac:dyDescent="0.25">
      <c r="A1313" s="34" t="s">
        <v>696</v>
      </c>
      <c r="B1313" s="34">
        <f>SEARCH("PM",A1313)</f>
        <v>5</v>
      </c>
      <c r="C1313" s="34" t="e">
        <f>SEARCH("AM",A1313)</f>
        <v>#VALUE!</v>
      </c>
      <c r="D1313" s="34">
        <f>IFERROR(B1313,C1313)</f>
        <v>5</v>
      </c>
      <c r="E1313" s="34" t="str">
        <f>IFERROR(MID(A1313,D1313-5,1)," ")</f>
        <v xml:space="preserve"> </v>
      </c>
      <c r="F1313" s="34" t="str">
        <f>MID(A1313,IF(E1313="1",D1313-5,D1313-4),IF(E1313="1",7,6))</f>
        <v>2:00PM</v>
      </c>
      <c r="G1313" s="34" t="str">
        <f>TRIM(SUBSTITUTE(A1313,TEXT(M1313,"h:mmAM/PM"),""))</f>
        <v>R/I/J 9-Nov</v>
      </c>
      <c r="H1313" s="34" t="b">
        <f>OR(LEFT(G1313,1)="Y",LEFT(G1313,1)="B",LEFT(G1313,1)="R")</f>
        <v>1</v>
      </c>
      <c r="I1313" s="34" t="str">
        <f>IF(H1313,LEFT(G1313,FIND(" ",G1313)-1),MID(G1313,FIND(" ",G1313)+1,9))</f>
        <v>R/I/J</v>
      </c>
      <c r="J1313" s="34" t="str">
        <f>TRIM(SUBSTITUTE(G1313,I1313,""))</f>
        <v>9-Nov</v>
      </c>
      <c r="K1313" s="34">
        <f>LEFT(J1313,2-ISERROR(1*MID(J1313,2,1)))*1</f>
        <v>9</v>
      </c>
      <c r="L1313" s="34" t="str">
        <f>IF(LEN(I1313)=3,I1313,LEFT(I1313,1)&amp;MID(I1313,3,1)&amp;RIGHT(I1313,1))</f>
        <v>RIJ</v>
      </c>
      <c r="M1313" s="42">
        <f>TIMEVALUE(SUBSTITUTE(SUBSTITUTE(F1313,"P"," P"),"A"," A"))</f>
        <v>0.58333333333333337</v>
      </c>
      <c r="N1313" s="34">
        <f t="shared" si="71"/>
        <v>16</v>
      </c>
      <c r="O1313" s="34" t="str">
        <f t="shared" si="72"/>
        <v>RIJ16</v>
      </c>
      <c r="P1313" s="44">
        <f>INDEX(Workings!$R$14:$R$853,MATCH(O1313,Workings!$U$14:$U$853,0))</f>
        <v>0.57847222222222228</v>
      </c>
      <c r="Q1313" s="34">
        <f t="shared" si="73"/>
        <v>7</v>
      </c>
      <c r="S1313"/>
    </row>
    <row r="1314" spans="1:19" ht="15" x14ac:dyDescent="0.25">
      <c r="A1314" s="34" t="s">
        <v>1138</v>
      </c>
      <c r="B1314" s="34">
        <f>SEARCH("PM",A1314)</f>
        <v>17</v>
      </c>
      <c r="C1314" s="34" t="e">
        <f>SEARCH("AM",A1314)</f>
        <v>#VALUE!</v>
      </c>
      <c r="D1314" s="34">
        <f>IFERROR(B1314,C1314)</f>
        <v>17</v>
      </c>
      <c r="E1314" s="34" t="str">
        <f>IFERROR(MID(A1314,D1314-5,1)," ")</f>
        <v xml:space="preserve"> </v>
      </c>
      <c r="F1314" s="34" t="str">
        <f>MID(A1314,IF(E1314="1",D1314-5,D1314-4),IF(E1314="1",7,6))</f>
        <v>2:31PM</v>
      </c>
      <c r="G1314" s="34" t="str">
        <f>TRIM(SUBSTITUTE(A1314,TEXT(M1314,"h:mmAM/PM"),""))</f>
        <v>R-I-J 9/Nov</v>
      </c>
      <c r="H1314" s="34" t="b">
        <f>OR(LEFT(G1314,1)="Y",LEFT(G1314,1)="B",LEFT(G1314,1)="R")</f>
        <v>1</v>
      </c>
      <c r="I1314" s="34" t="str">
        <f>IF(H1314,LEFT(G1314,FIND(" ",G1314)-1),MID(G1314,FIND(" ",G1314)+1,9))</f>
        <v>R-I-J</v>
      </c>
      <c r="J1314" s="34" t="str">
        <f>TRIM(SUBSTITUTE(G1314,I1314,""))</f>
        <v>9/Nov</v>
      </c>
      <c r="K1314" s="34">
        <f>LEFT(J1314,2-ISERROR(1*MID(J1314,2,1)))*1</f>
        <v>9</v>
      </c>
      <c r="L1314" s="34" t="str">
        <f>IF(LEN(I1314)=3,I1314,LEFT(I1314,1)&amp;MID(I1314,3,1)&amp;RIGHT(I1314,1))</f>
        <v>RIJ</v>
      </c>
      <c r="M1314" s="42">
        <f>TIMEVALUE(SUBSTITUTE(SUBSTITUTE(F1314,"P"," P"),"A"," A"))</f>
        <v>0.60486111111111118</v>
      </c>
      <c r="N1314" s="34">
        <f t="shared" si="71"/>
        <v>17</v>
      </c>
      <c r="O1314" s="34" t="str">
        <f t="shared" si="72"/>
        <v>RIJ17</v>
      </c>
      <c r="P1314" s="44">
        <f>INDEX(Workings!$R$14:$R$853,MATCH(O1314,Workings!$U$14:$U$853,0))</f>
        <v>0.59930555555555565</v>
      </c>
      <c r="Q1314" s="34">
        <f t="shared" si="73"/>
        <v>8</v>
      </c>
      <c r="S1314"/>
    </row>
    <row r="1315" spans="1:19" ht="15" x14ac:dyDescent="0.25">
      <c r="A1315" s="34" t="s">
        <v>1559</v>
      </c>
      <c r="B1315" s="34">
        <f>SEARCH("PM",A1315)</f>
        <v>11</v>
      </c>
      <c r="C1315" s="34" t="e">
        <f>SEARCH("AM",A1315)</f>
        <v>#VALUE!</v>
      </c>
      <c r="D1315" s="34">
        <f>IFERROR(B1315,C1315)</f>
        <v>11</v>
      </c>
      <c r="E1315" s="34" t="str">
        <f>IFERROR(MID(A1315,D1315-5,1)," ")</f>
        <v xml:space="preserve"> </v>
      </c>
      <c r="F1315" s="34" t="str">
        <f>MID(A1315,IF(E1315="1",D1315-5,D1315-4),IF(E1315="1",7,6))</f>
        <v>2:57PM</v>
      </c>
      <c r="G1315" s="34" t="str">
        <f>TRIM(SUBSTITUTE(A1315,TEXT(M1315,"h:mmAM/PM"),""))</f>
        <v>9-Nov RIJ</v>
      </c>
      <c r="H1315" s="34" t="b">
        <f>OR(LEFT(G1315,1)="Y",LEFT(G1315,1)="B",LEFT(G1315,1)="R")</f>
        <v>0</v>
      </c>
      <c r="I1315" s="34" t="str">
        <f>IF(H1315,LEFT(G1315,FIND(" ",G1315)-1),MID(G1315,FIND(" ",G1315)+1,9))</f>
        <v>RIJ</v>
      </c>
      <c r="J1315" s="34" t="str">
        <f>TRIM(SUBSTITUTE(G1315,I1315,""))</f>
        <v>9-Nov</v>
      </c>
      <c r="K1315" s="34">
        <f>LEFT(J1315,2-ISERROR(1*MID(J1315,2,1)))*1</f>
        <v>9</v>
      </c>
      <c r="L1315" s="34" t="str">
        <f>IF(LEN(I1315)=3,I1315,LEFT(I1315,1)&amp;MID(I1315,3,1)&amp;RIGHT(I1315,1))</f>
        <v>RIJ</v>
      </c>
      <c r="M1315" s="42">
        <f>TIMEVALUE(SUBSTITUTE(SUBSTITUTE(F1315,"P"," P"),"A"," A"))</f>
        <v>0.62291666666666667</v>
      </c>
      <c r="N1315" s="34">
        <f t="shared" si="71"/>
        <v>18</v>
      </c>
      <c r="O1315" s="34" t="str">
        <f t="shared" si="72"/>
        <v>RIJ18</v>
      </c>
      <c r="P1315" s="44">
        <f>INDEX(Workings!$R$14:$R$853,MATCH(O1315,Workings!$U$14:$U$853,0))</f>
        <v>0.62013888888888902</v>
      </c>
      <c r="Q1315" s="34">
        <f t="shared" si="73"/>
        <v>4</v>
      </c>
      <c r="S1315"/>
    </row>
    <row r="1316" spans="1:19" ht="15" x14ac:dyDescent="0.25">
      <c r="A1316" s="34" t="s">
        <v>3693</v>
      </c>
      <c r="B1316" s="34">
        <f>SEARCH("PM",A1316)</f>
        <v>11</v>
      </c>
      <c r="C1316" s="34" t="e">
        <f>SEARCH("AM",A1316)</f>
        <v>#VALUE!</v>
      </c>
      <c r="D1316" s="34">
        <f>IFERROR(B1316,C1316)</f>
        <v>11</v>
      </c>
      <c r="E1316" s="34" t="str">
        <f>IFERROR(MID(A1316,D1316-5,1)," ")</f>
        <v xml:space="preserve"> </v>
      </c>
      <c r="F1316" s="34" t="str">
        <f>MID(A1316,IF(E1316="1",D1316-5,D1316-4),IF(E1316="1",7,6))</f>
        <v>3:33PM</v>
      </c>
      <c r="G1316" s="34" t="str">
        <f>TRIM(SUBSTITUTE(A1316,TEXT(M1316,"h:mmAM/PM"),""))</f>
        <v>R-I-J 9/Nov</v>
      </c>
      <c r="H1316" s="34" t="b">
        <f>OR(LEFT(G1316,1)="Y",LEFT(G1316,1)="B",LEFT(G1316,1)="R")</f>
        <v>1</v>
      </c>
      <c r="I1316" s="34" t="str">
        <f>IF(H1316,LEFT(G1316,FIND(" ",G1316)-1),MID(G1316,FIND(" ",G1316)+1,9))</f>
        <v>R-I-J</v>
      </c>
      <c r="J1316" s="34" t="str">
        <f>TRIM(SUBSTITUTE(G1316,I1316,""))</f>
        <v>9/Nov</v>
      </c>
      <c r="K1316" s="34">
        <f>LEFT(J1316,2-ISERROR(1*MID(J1316,2,1)))*1</f>
        <v>9</v>
      </c>
      <c r="L1316" s="34" t="str">
        <f>IF(LEN(I1316)=3,I1316,LEFT(I1316,1)&amp;MID(I1316,3,1)&amp;RIGHT(I1316,1))</f>
        <v>RIJ</v>
      </c>
      <c r="M1316" s="42">
        <f>TIMEVALUE(SUBSTITUTE(SUBSTITUTE(F1316,"P"," P"),"A"," A"))</f>
        <v>0.6479166666666667</v>
      </c>
      <c r="N1316" s="34">
        <f t="shared" si="71"/>
        <v>19</v>
      </c>
      <c r="O1316" s="34" t="str">
        <f t="shared" si="72"/>
        <v>RIJ19</v>
      </c>
      <c r="P1316" s="44">
        <f>INDEX(Workings!$R$14:$R$853,MATCH(O1316,Workings!$U$14:$U$853,0))</f>
        <v>0.64097222222222239</v>
      </c>
      <c r="Q1316" s="34">
        <f t="shared" si="73"/>
        <v>10</v>
      </c>
      <c r="S1316"/>
    </row>
    <row r="1317" spans="1:19" ht="15" x14ac:dyDescent="0.25">
      <c r="A1317" s="34" t="s">
        <v>1932</v>
      </c>
      <c r="B1317" s="34">
        <f>SEARCH("PM",A1317)</f>
        <v>11</v>
      </c>
      <c r="C1317" s="34" t="e">
        <f>SEARCH("AM",A1317)</f>
        <v>#VALUE!</v>
      </c>
      <c r="D1317" s="34">
        <f>IFERROR(B1317,C1317)</f>
        <v>11</v>
      </c>
      <c r="E1317" s="34" t="str">
        <f>IFERROR(MID(A1317,D1317-5,1)," ")</f>
        <v xml:space="preserve"> </v>
      </c>
      <c r="F1317" s="34" t="str">
        <f>MID(A1317,IF(E1317="1",D1317-5,D1317-4),IF(E1317="1",7,6))</f>
        <v>4:03PM</v>
      </c>
      <c r="G1317" s="34" t="str">
        <f>TRIM(SUBSTITUTE(A1317,TEXT(M1317,"h:mmAM/PM"),""))</f>
        <v>9-Nov R-I-J</v>
      </c>
      <c r="H1317" s="34" t="b">
        <f>OR(LEFT(G1317,1)="Y",LEFT(G1317,1)="B",LEFT(G1317,1)="R")</f>
        <v>0</v>
      </c>
      <c r="I1317" s="34" t="str">
        <f>IF(H1317,LEFT(G1317,FIND(" ",G1317)-1),MID(G1317,FIND(" ",G1317)+1,9))</f>
        <v>R-I-J</v>
      </c>
      <c r="J1317" s="34" t="str">
        <f>TRIM(SUBSTITUTE(G1317,I1317,""))</f>
        <v>9-Nov</v>
      </c>
      <c r="K1317" s="34">
        <f>LEFT(J1317,2-ISERROR(1*MID(J1317,2,1)))*1</f>
        <v>9</v>
      </c>
      <c r="L1317" s="34" t="str">
        <f>IF(LEN(I1317)=3,I1317,LEFT(I1317,1)&amp;MID(I1317,3,1)&amp;RIGHT(I1317,1))</f>
        <v>RIJ</v>
      </c>
      <c r="M1317" s="42">
        <f>TIMEVALUE(SUBSTITUTE(SUBSTITUTE(F1317,"P"," P"),"A"," A"))</f>
        <v>0.66875000000000007</v>
      </c>
      <c r="N1317" s="34">
        <f t="shared" si="71"/>
        <v>20</v>
      </c>
      <c r="O1317" s="34" t="str">
        <f t="shared" si="72"/>
        <v>RIJ20</v>
      </c>
      <c r="P1317" s="44">
        <f>INDEX(Workings!$R$14:$R$853,MATCH(O1317,Workings!$U$14:$U$853,0))</f>
        <v>0.66180555555555576</v>
      </c>
      <c r="Q1317" s="34">
        <f t="shared" si="73"/>
        <v>10</v>
      </c>
      <c r="S1317"/>
    </row>
    <row r="1318" spans="1:19" ht="15" x14ac:dyDescent="0.25">
      <c r="A1318" s="34" t="s">
        <v>102</v>
      </c>
      <c r="B1318" s="34">
        <f>SEARCH("PM",A1318)</f>
        <v>5</v>
      </c>
      <c r="C1318" s="34" t="e">
        <f>SEARCH("AM",A1318)</f>
        <v>#VALUE!</v>
      </c>
      <c r="D1318" s="34">
        <f>IFERROR(B1318,C1318)</f>
        <v>5</v>
      </c>
      <c r="E1318" s="34" t="str">
        <f>IFERROR(MID(A1318,D1318-5,1)," ")</f>
        <v xml:space="preserve"> </v>
      </c>
      <c r="F1318" s="34" t="str">
        <f>MID(A1318,IF(E1318="1",D1318-5,D1318-4),IF(E1318="1",7,6))</f>
        <v>4:30PM</v>
      </c>
      <c r="G1318" s="34" t="str">
        <f>TRIM(SUBSTITUTE(A1318,TEXT(M1318,"h:mmAM/PM"),""))</f>
        <v>RIJ 9-Nov</v>
      </c>
      <c r="H1318" s="34" t="b">
        <f>OR(LEFT(G1318,1)="Y",LEFT(G1318,1)="B",LEFT(G1318,1)="R")</f>
        <v>1</v>
      </c>
      <c r="I1318" s="34" t="str">
        <f>IF(H1318,LEFT(G1318,FIND(" ",G1318)-1),MID(G1318,FIND(" ",G1318)+1,9))</f>
        <v>RIJ</v>
      </c>
      <c r="J1318" s="34" t="str">
        <f>TRIM(SUBSTITUTE(G1318,I1318,""))</f>
        <v>9-Nov</v>
      </c>
      <c r="K1318" s="34">
        <f>LEFT(J1318,2-ISERROR(1*MID(J1318,2,1)))*1</f>
        <v>9</v>
      </c>
      <c r="L1318" s="34" t="str">
        <f>IF(LEN(I1318)=3,I1318,LEFT(I1318,1)&amp;MID(I1318,3,1)&amp;RIGHT(I1318,1))</f>
        <v>RIJ</v>
      </c>
      <c r="M1318" s="42">
        <f>TIMEVALUE(SUBSTITUTE(SUBSTITUTE(F1318,"P"," P"),"A"," A"))</f>
        <v>0.6875</v>
      </c>
      <c r="N1318" s="34">
        <f t="shared" si="71"/>
        <v>21</v>
      </c>
      <c r="O1318" s="34" t="str">
        <f t="shared" si="72"/>
        <v>RIJ21</v>
      </c>
      <c r="P1318" s="44">
        <f>INDEX(Workings!$R$14:$R$853,MATCH(O1318,Workings!$U$14:$U$853,0))</f>
        <v>0.68263888888888913</v>
      </c>
      <c r="Q1318" s="34">
        <f t="shared" si="73"/>
        <v>7</v>
      </c>
      <c r="S1318"/>
    </row>
    <row r="1319" spans="1:19" ht="15" x14ac:dyDescent="0.25">
      <c r="A1319" s="34" t="s">
        <v>3840</v>
      </c>
      <c r="B1319" s="34">
        <f>SEARCH("PM",A1319)</f>
        <v>11</v>
      </c>
      <c r="C1319" s="34" t="e">
        <f>SEARCH("AM",A1319)</f>
        <v>#VALUE!</v>
      </c>
      <c r="D1319" s="34">
        <f>IFERROR(B1319,C1319)</f>
        <v>11</v>
      </c>
      <c r="E1319" s="34" t="str">
        <f>IFERROR(MID(A1319,D1319-5,1)," ")</f>
        <v xml:space="preserve"> </v>
      </c>
      <c r="F1319" s="34" t="str">
        <f>MID(A1319,IF(E1319="1",D1319-5,D1319-4),IF(E1319="1",7,6))</f>
        <v>4:58PM</v>
      </c>
      <c r="G1319" s="34" t="str">
        <f>TRIM(SUBSTITUTE(A1319,TEXT(M1319,"h:mmAM/PM"),""))</f>
        <v>R:I:J 9/Nov</v>
      </c>
      <c r="H1319" s="34" t="b">
        <f>OR(LEFT(G1319,1)="Y",LEFT(G1319,1)="B",LEFT(G1319,1)="R")</f>
        <v>1</v>
      </c>
      <c r="I1319" s="34" t="str">
        <f>IF(H1319,LEFT(G1319,FIND(" ",G1319)-1),MID(G1319,FIND(" ",G1319)+1,9))</f>
        <v>R:I:J</v>
      </c>
      <c r="J1319" s="34" t="str">
        <f>TRIM(SUBSTITUTE(G1319,I1319,""))</f>
        <v>9/Nov</v>
      </c>
      <c r="K1319" s="34">
        <f>LEFT(J1319,2-ISERROR(1*MID(J1319,2,1)))*1</f>
        <v>9</v>
      </c>
      <c r="L1319" s="34" t="str">
        <f>IF(LEN(I1319)=3,I1319,LEFT(I1319,1)&amp;MID(I1319,3,1)&amp;RIGHT(I1319,1))</f>
        <v>RIJ</v>
      </c>
      <c r="M1319" s="42">
        <f>TIMEVALUE(SUBSTITUTE(SUBSTITUTE(F1319,"P"," P"),"A"," A"))</f>
        <v>0.70694444444444438</v>
      </c>
      <c r="N1319" s="34">
        <f t="shared" si="71"/>
        <v>22</v>
      </c>
      <c r="O1319" s="34" t="str">
        <f t="shared" si="72"/>
        <v>RIJ22</v>
      </c>
      <c r="P1319" s="44">
        <f>INDEX(Workings!$R$14:$R$853,MATCH(O1319,Workings!$U$14:$U$853,0))</f>
        <v>0.7034722222222225</v>
      </c>
      <c r="Q1319" s="34">
        <f t="shared" si="73"/>
        <v>5</v>
      </c>
      <c r="S1319"/>
    </row>
    <row r="1320" spans="1:19" ht="15" x14ac:dyDescent="0.25">
      <c r="A1320" s="34" t="s">
        <v>186</v>
      </c>
      <c r="B1320" s="34">
        <f>SEARCH("PM",A1320)</f>
        <v>11</v>
      </c>
      <c r="C1320" s="34" t="e">
        <f>SEARCH("AM",A1320)</f>
        <v>#VALUE!</v>
      </c>
      <c r="D1320" s="34">
        <f>IFERROR(B1320,C1320)</f>
        <v>11</v>
      </c>
      <c r="E1320" s="34" t="str">
        <f>IFERROR(MID(A1320,D1320-5,1)," ")</f>
        <v xml:space="preserve"> </v>
      </c>
      <c r="F1320" s="34" t="str">
        <f>MID(A1320,IF(E1320="1",D1320-5,D1320-4),IF(E1320="1",7,6))</f>
        <v>5:32PM</v>
      </c>
      <c r="G1320" s="34" t="str">
        <f>TRIM(SUBSTITUTE(A1320,TEXT(M1320,"h:mmAM/PM"),""))</f>
        <v>9/Nov R:I:J</v>
      </c>
      <c r="H1320" s="34" t="b">
        <f>OR(LEFT(G1320,1)="Y",LEFT(G1320,1)="B",LEFT(G1320,1)="R")</f>
        <v>0</v>
      </c>
      <c r="I1320" s="34" t="str">
        <f>IF(H1320,LEFT(G1320,FIND(" ",G1320)-1),MID(G1320,FIND(" ",G1320)+1,9))</f>
        <v>R:I:J</v>
      </c>
      <c r="J1320" s="34" t="str">
        <f>TRIM(SUBSTITUTE(G1320,I1320,""))</f>
        <v>9/Nov</v>
      </c>
      <c r="K1320" s="34">
        <f>LEFT(J1320,2-ISERROR(1*MID(J1320,2,1)))*1</f>
        <v>9</v>
      </c>
      <c r="L1320" s="34" t="str">
        <f>IF(LEN(I1320)=3,I1320,LEFT(I1320,1)&amp;MID(I1320,3,1)&amp;RIGHT(I1320,1))</f>
        <v>RIJ</v>
      </c>
      <c r="M1320" s="42">
        <f>TIMEVALUE(SUBSTITUTE(SUBSTITUTE(F1320,"P"," P"),"A"," A"))</f>
        <v>0.73055555555555562</v>
      </c>
      <c r="N1320" s="34">
        <f t="shared" si="71"/>
        <v>23</v>
      </c>
      <c r="O1320" s="34" t="str">
        <f t="shared" si="72"/>
        <v>RIJ23</v>
      </c>
      <c r="P1320" s="44">
        <f>INDEX(Workings!$R$14:$R$853,MATCH(O1320,Workings!$U$14:$U$853,0))</f>
        <v>0.72430555555555587</v>
      </c>
      <c r="Q1320" s="34">
        <f t="shared" si="73"/>
        <v>9</v>
      </c>
      <c r="S1320"/>
    </row>
    <row r="1321" spans="1:19" ht="15" x14ac:dyDescent="0.25">
      <c r="A1321" s="34" t="s">
        <v>2622</v>
      </c>
      <c r="B1321" s="34">
        <f>SEARCH("PM",A1321)</f>
        <v>15</v>
      </c>
      <c r="C1321" s="34" t="e">
        <f>SEARCH("AM",A1321)</f>
        <v>#VALUE!</v>
      </c>
      <c r="D1321" s="34">
        <f>IFERROR(B1321,C1321)</f>
        <v>15</v>
      </c>
      <c r="E1321" s="34" t="str">
        <f>IFERROR(MID(A1321,D1321-5,1)," ")</f>
        <v xml:space="preserve"> </v>
      </c>
      <c r="F1321" s="34" t="str">
        <f>MID(A1321,IF(E1321="1",D1321-5,D1321-4),IF(E1321="1",7,6))</f>
        <v>6:14PM</v>
      </c>
      <c r="G1321" s="34" t="str">
        <f>TRIM(SUBSTITUTE(A1321,TEXT(M1321,"h:mmAM/PM"),""))</f>
        <v>RIJ 9/Nov</v>
      </c>
      <c r="H1321" s="34" t="b">
        <f>OR(LEFT(G1321,1)="Y",LEFT(G1321,1)="B",LEFT(G1321,1)="R")</f>
        <v>1</v>
      </c>
      <c r="I1321" s="34" t="str">
        <f>IF(H1321,LEFT(G1321,FIND(" ",G1321)-1),MID(G1321,FIND(" ",G1321)+1,9))</f>
        <v>RIJ</v>
      </c>
      <c r="J1321" s="34" t="str">
        <f>TRIM(SUBSTITUTE(G1321,I1321,""))</f>
        <v>9/Nov</v>
      </c>
      <c r="K1321" s="34">
        <f>LEFT(J1321,2-ISERROR(1*MID(J1321,2,1)))*1</f>
        <v>9</v>
      </c>
      <c r="L1321" s="34" t="str">
        <f>IF(LEN(I1321)=3,I1321,LEFT(I1321,1)&amp;MID(I1321,3,1)&amp;RIGHT(I1321,1))</f>
        <v>RIJ</v>
      </c>
      <c r="M1321" s="42">
        <f>TIMEVALUE(SUBSTITUTE(SUBSTITUTE(F1321,"P"," P"),"A"," A"))</f>
        <v>0.7597222222222223</v>
      </c>
      <c r="N1321" s="34">
        <f t="shared" si="71"/>
        <v>24</v>
      </c>
      <c r="O1321" s="34" t="str">
        <f t="shared" si="72"/>
        <v>RIJ24</v>
      </c>
      <c r="P1321" s="44">
        <f>INDEX(Workings!$R$14:$R$853,MATCH(O1321,Workings!$U$14:$U$853,0))</f>
        <v>0.75208333333333366</v>
      </c>
      <c r="Q1321" s="34">
        <f t="shared" si="73"/>
        <v>11</v>
      </c>
      <c r="S1321"/>
    </row>
    <row r="1322" spans="1:19" ht="15" x14ac:dyDescent="0.25">
      <c r="A1322" s="34" t="s">
        <v>1696</v>
      </c>
      <c r="B1322" s="34">
        <f>SEARCH("PM",A1322)</f>
        <v>5</v>
      </c>
      <c r="C1322" s="34" t="e">
        <f>SEARCH("AM",A1322)</f>
        <v>#VALUE!</v>
      </c>
      <c r="D1322" s="34">
        <f>IFERROR(B1322,C1322)</f>
        <v>5</v>
      </c>
      <c r="E1322" s="34" t="str">
        <f>IFERROR(MID(A1322,D1322-5,1)," ")</f>
        <v xml:space="preserve"> </v>
      </c>
      <c r="F1322" s="34" t="str">
        <f>MID(A1322,IF(E1322="1",D1322-5,D1322-4),IF(E1322="1",7,6))</f>
        <v>6:47PM</v>
      </c>
      <c r="G1322" s="34" t="str">
        <f>TRIM(SUBSTITUTE(A1322,TEXT(M1322,"h:mmAM/PM"),""))</f>
        <v>R-I-J 9-Nov</v>
      </c>
      <c r="H1322" s="34" t="b">
        <f>OR(LEFT(G1322,1)="Y",LEFT(G1322,1)="B",LEFT(G1322,1)="R")</f>
        <v>1</v>
      </c>
      <c r="I1322" s="34" t="str">
        <f>IF(H1322,LEFT(G1322,FIND(" ",G1322)-1),MID(G1322,FIND(" ",G1322)+1,9))</f>
        <v>R-I-J</v>
      </c>
      <c r="J1322" s="34" t="str">
        <f>TRIM(SUBSTITUTE(G1322,I1322,""))</f>
        <v>9-Nov</v>
      </c>
      <c r="K1322" s="34">
        <f>LEFT(J1322,2-ISERROR(1*MID(J1322,2,1)))*1</f>
        <v>9</v>
      </c>
      <c r="L1322" s="34" t="str">
        <f>IF(LEN(I1322)=3,I1322,LEFT(I1322,1)&amp;MID(I1322,3,1)&amp;RIGHT(I1322,1))</f>
        <v>RIJ</v>
      </c>
      <c r="M1322" s="42">
        <f>TIMEVALUE(SUBSTITUTE(SUBSTITUTE(F1322,"P"," P"),"A"," A"))</f>
        <v>0.78263888888888899</v>
      </c>
      <c r="N1322" s="34">
        <f t="shared" si="71"/>
        <v>25</v>
      </c>
      <c r="O1322" s="34" t="str">
        <f t="shared" si="72"/>
        <v>RIJ25</v>
      </c>
      <c r="P1322" s="44">
        <f>INDEX(Workings!$R$14:$R$853,MATCH(O1322,Workings!$U$14:$U$853,0))</f>
        <v>0.77986111111111145</v>
      </c>
      <c r="Q1322" s="34">
        <f t="shared" si="73"/>
        <v>4</v>
      </c>
      <c r="S1322"/>
    </row>
    <row r="1323" spans="1:19" ht="15" x14ac:dyDescent="0.25">
      <c r="A1323" s="34" t="s">
        <v>473</v>
      </c>
      <c r="B1323" s="34">
        <f>SEARCH("PM",A1323)</f>
        <v>9</v>
      </c>
      <c r="C1323" s="34" t="e">
        <f>SEARCH("AM",A1323)</f>
        <v>#VALUE!</v>
      </c>
      <c r="D1323" s="34">
        <f>IFERROR(B1323,C1323)</f>
        <v>9</v>
      </c>
      <c r="E1323" s="34" t="str">
        <f>IFERROR(MID(A1323,D1323-5,1)," ")</f>
        <v xml:space="preserve"> </v>
      </c>
      <c r="F1323" s="34" t="str">
        <f>MID(A1323,IF(E1323="1",D1323-5,D1323-4),IF(E1323="1",7,6))</f>
        <v>7:31PM</v>
      </c>
      <c r="G1323" s="34" t="str">
        <f>TRIM(SUBSTITUTE(A1323,TEXT(M1323,"h:mmAM/PM"),""))</f>
        <v>RIJ 9/Nov</v>
      </c>
      <c r="H1323" s="34" t="b">
        <f>OR(LEFT(G1323,1)="Y",LEFT(G1323,1)="B",LEFT(G1323,1)="R")</f>
        <v>1</v>
      </c>
      <c r="I1323" s="34" t="str">
        <f>IF(H1323,LEFT(G1323,FIND(" ",G1323)-1),MID(G1323,FIND(" ",G1323)+1,9))</f>
        <v>RIJ</v>
      </c>
      <c r="J1323" s="34" t="str">
        <f>TRIM(SUBSTITUTE(G1323,I1323,""))</f>
        <v>9/Nov</v>
      </c>
      <c r="K1323" s="34">
        <f>LEFT(J1323,2-ISERROR(1*MID(J1323,2,1)))*1</f>
        <v>9</v>
      </c>
      <c r="L1323" s="34" t="str">
        <f>IF(LEN(I1323)=3,I1323,LEFT(I1323,1)&amp;MID(I1323,3,1)&amp;RIGHT(I1323,1))</f>
        <v>RIJ</v>
      </c>
      <c r="M1323" s="42">
        <f>TIMEVALUE(SUBSTITUTE(SUBSTITUTE(F1323,"P"," P"),"A"," A"))</f>
        <v>0.81319444444444444</v>
      </c>
      <c r="N1323" s="34">
        <f t="shared" si="71"/>
        <v>26</v>
      </c>
      <c r="O1323" s="34" t="str">
        <f t="shared" si="72"/>
        <v>RIJ26</v>
      </c>
      <c r="P1323" s="44">
        <f>INDEX(Workings!$R$14:$R$853,MATCH(O1323,Workings!$U$14:$U$853,0))</f>
        <v>0.80763888888888924</v>
      </c>
      <c r="Q1323" s="34">
        <f t="shared" si="73"/>
        <v>8</v>
      </c>
      <c r="S1323"/>
    </row>
    <row r="1324" spans="1:19" ht="15" x14ac:dyDescent="0.25">
      <c r="A1324" s="34" t="s">
        <v>602</v>
      </c>
      <c r="B1324" s="34">
        <f>SEARCH("PM",A1324)</f>
        <v>11</v>
      </c>
      <c r="C1324" s="34" t="e">
        <f>SEARCH("AM",A1324)</f>
        <v>#VALUE!</v>
      </c>
      <c r="D1324" s="34">
        <f>IFERROR(B1324,C1324)</f>
        <v>11</v>
      </c>
      <c r="E1324" s="34" t="str">
        <f>IFERROR(MID(A1324,D1324-5,1)," ")</f>
        <v xml:space="preserve"> </v>
      </c>
      <c r="F1324" s="34" t="str">
        <f>MID(A1324,IF(E1324="1",D1324-5,D1324-4),IF(E1324="1",7,6))</f>
        <v>8:33PM</v>
      </c>
      <c r="G1324" s="34" t="str">
        <f>TRIM(SUBSTITUTE(A1324,TEXT(M1324,"h:mmAM/PM"),""))</f>
        <v>9-Nov R-I-J</v>
      </c>
      <c r="H1324" s="34" t="b">
        <f>OR(LEFT(G1324,1)="Y",LEFT(G1324,1)="B",LEFT(G1324,1)="R")</f>
        <v>0</v>
      </c>
      <c r="I1324" s="34" t="str">
        <f>IF(H1324,LEFT(G1324,FIND(" ",G1324)-1),MID(G1324,FIND(" ",G1324)+1,9))</f>
        <v>R-I-J</v>
      </c>
      <c r="J1324" s="34" t="str">
        <f>TRIM(SUBSTITUTE(G1324,I1324,""))</f>
        <v>9-Nov</v>
      </c>
      <c r="K1324" s="34">
        <f>LEFT(J1324,2-ISERROR(1*MID(J1324,2,1)))*1</f>
        <v>9</v>
      </c>
      <c r="L1324" s="34" t="str">
        <f>IF(LEN(I1324)=3,I1324,LEFT(I1324,1)&amp;MID(I1324,3,1)&amp;RIGHT(I1324,1))</f>
        <v>RIJ</v>
      </c>
      <c r="M1324" s="42">
        <f>TIMEVALUE(SUBSTITUTE(SUBSTITUTE(F1324,"P"," P"),"A"," A"))</f>
        <v>0.85625000000000007</v>
      </c>
      <c r="N1324" s="34">
        <f t="shared" si="71"/>
        <v>27</v>
      </c>
      <c r="O1324" s="34" t="str">
        <f t="shared" si="72"/>
        <v>RIJ27</v>
      </c>
      <c r="P1324" s="44">
        <f>INDEX(Workings!$R$14:$R$853,MATCH(O1324,Workings!$U$14:$U$853,0))</f>
        <v>0.84930555555555587</v>
      </c>
      <c r="Q1324" s="34">
        <f t="shared" si="73"/>
        <v>10</v>
      </c>
      <c r="S1324"/>
    </row>
    <row r="1325" spans="1:19" ht="15" x14ac:dyDescent="0.25">
      <c r="A1325" s="34" t="s">
        <v>279</v>
      </c>
      <c r="B1325" s="34">
        <f>SEARCH("PM",A1325)</f>
        <v>5</v>
      </c>
      <c r="C1325" s="34" t="e">
        <f>SEARCH("AM",A1325)</f>
        <v>#VALUE!</v>
      </c>
      <c r="D1325" s="34">
        <f>IFERROR(B1325,C1325)</f>
        <v>5</v>
      </c>
      <c r="E1325" s="34" t="str">
        <f>IFERROR(MID(A1325,D1325-5,1)," ")</f>
        <v xml:space="preserve"> </v>
      </c>
      <c r="F1325" s="34" t="str">
        <f>MID(A1325,IF(E1325="1",D1325-5,D1325-4),IF(E1325="1",7,6))</f>
        <v>9:28PM</v>
      </c>
      <c r="G1325" s="34" t="str">
        <f>TRIM(SUBSTITUTE(A1325,TEXT(M1325,"h:mmAM/PM"),""))</f>
        <v>R:I:J 9/Nov</v>
      </c>
      <c r="H1325" s="34" t="b">
        <f>OR(LEFT(G1325,1)="Y",LEFT(G1325,1)="B",LEFT(G1325,1)="R")</f>
        <v>1</v>
      </c>
      <c r="I1325" s="34" t="str">
        <f>IF(H1325,LEFT(G1325,FIND(" ",G1325)-1),MID(G1325,FIND(" ",G1325)+1,9))</f>
        <v>R:I:J</v>
      </c>
      <c r="J1325" s="34" t="str">
        <f>TRIM(SUBSTITUTE(G1325,I1325,""))</f>
        <v>9/Nov</v>
      </c>
      <c r="K1325" s="34">
        <f>LEFT(J1325,2-ISERROR(1*MID(J1325,2,1)))*1</f>
        <v>9</v>
      </c>
      <c r="L1325" s="34" t="str">
        <f>IF(LEN(I1325)=3,I1325,LEFT(I1325,1)&amp;MID(I1325,3,1)&amp;RIGHT(I1325,1))</f>
        <v>RIJ</v>
      </c>
      <c r="M1325" s="42">
        <f>TIMEVALUE(SUBSTITUTE(SUBSTITUTE(F1325,"P"," P"),"A"," A"))</f>
        <v>0.89444444444444438</v>
      </c>
      <c r="N1325" s="34">
        <f t="shared" si="71"/>
        <v>28</v>
      </c>
      <c r="O1325" s="34" t="str">
        <f t="shared" si="72"/>
        <v>RIJ28</v>
      </c>
      <c r="P1325" s="44">
        <f>INDEX(Workings!$R$14:$R$853,MATCH(O1325,Workings!$U$14:$U$853,0))</f>
        <v>0.8909722222222225</v>
      </c>
      <c r="Q1325" s="34">
        <f t="shared" si="73"/>
        <v>5</v>
      </c>
      <c r="S1325"/>
    </row>
    <row r="1326" spans="1:19" ht="15" x14ac:dyDescent="0.25">
      <c r="A1326" s="34" t="s">
        <v>184</v>
      </c>
      <c r="B1326" s="34">
        <f>SEARCH("PM",A1326)</f>
        <v>16</v>
      </c>
      <c r="C1326" s="34" t="e">
        <f>SEARCH("AM",A1326)</f>
        <v>#VALUE!</v>
      </c>
      <c r="D1326" s="34">
        <f>IFERROR(B1326,C1326)</f>
        <v>16</v>
      </c>
      <c r="E1326" s="34" t="str">
        <f>IFERROR(MID(A1326,D1326-5,1)," ")</f>
        <v>1</v>
      </c>
      <c r="F1326" s="34" t="str">
        <f>MID(A1326,IF(E1326="1",D1326-5,D1326-4),IF(E1326="1",7,6))</f>
        <v>10:28PM</v>
      </c>
      <c r="G1326" s="34" t="str">
        <f>TRIM(SUBSTITUTE(A1326,TEXT(M1326,"h:mmAM/PM"),""))</f>
        <v>9/Nov RIJ</v>
      </c>
      <c r="H1326" s="34" t="b">
        <f>OR(LEFT(G1326,1)="Y",LEFT(G1326,1)="B",LEFT(G1326,1)="R")</f>
        <v>0</v>
      </c>
      <c r="I1326" s="34" t="str">
        <f>IF(H1326,LEFT(G1326,FIND(" ",G1326)-1),MID(G1326,FIND(" ",G1326)+1,9))</f>
        <v>RIJ</v>
      </c>
      <c r="J1326" s="34" t="str">
        <f>TRIM(SUBSTITUTE(G1326,I1326,""))</f>
        <v>9/Nov</v>
      </c>
      <c r="K1326" s="34">
        <f>LEFT(J1326,2-ISERROR(1*MID(J1326,2,1)))*1</f>
        <v>9</v>
      </c>
      <c r="L1326" s="34" t="str">
        <f>IF(LEN(I1326)=3,I1326,LEFT(I1326,1)&amp;MID(I1326,3,1)&amp;RIGHT(I1326,1))</f>
        <v>RIJ</v>
      </c>
      <c r="M1326" s="42">
        <f>TIMEVALUE(SUBSTITUTE(SUBSTITUTE(F1326,"P"," P"),"A"," A"))</f>
        <v>0.93611111111111101</v>
      </c>
      <c r="N1326" s="34">
        <f t="shared" si="71"/>
        <v>29</v>
      </c>
      <c r="O1326" s="34" t="str">
        <f t="shared" si="72"/>
        <v>RIJ29</v>
      </c>
      <c r="P1326" s="44">
        <f>INDEX(Workings!$R$14:$R$853,MATCH(O1326,Workings!$U$14:$U$853,0))</f>
        <v>0.93263888888888913</v>
      </c>
      <c r="Q1326" s="34">
        <f t="shared" si="73"/>
        <v>5</v>
      </c>
      <c r="S1326"/>
    </row>
    <row r="1327" spans="1:19" ht="15" x14ac:dyDescent="0.25">
      <c r="A1327" s="34" t="s">
        <v>2047</v>
      </c>
      <c r="B1327" s="34">
        <f>SEARCH("PM",A1327)</f>
        <v>18</v>
      </c>
      <c r="C1327" s="34" t="e">
        <f>SEARCH("AM",A1327)</f>
        <v>#VALUE!</v>
      </c>
      <c r="D1327" s="34">
        <f>IFERROR(B1327,C1327)</f>
        <v>18</v>
      </c>
      <c r="E1327" s="34" t="str">
        <f>IFERROR(MID(A1327,D1327-5,1)," ")</f>
        <v>1</v>
      </c>
      <c r="F1327" s="34" t="str">
        <f>MID(A1327,IF(E1327="1",D1327-5,D1327-4),IF(E1327="1",7,6))</f>
        <v>11:22PM</v>
      </c>
      <c r="G1327" s="34" t="str">
        <f>TRIM(SUBSTITUTE(A1327,TEXT(M1327,"h:mmAM/PM"),""))</f>
        <v>R:I:J 9-Nov</v>
      </c>
      <c r="H1327" s="34" t="b">
        <f>OR(LEFT(G1327,1)="Y",LEFT(G1327,1)="B",LEFT(G1327,1)="R")</f>
        <v>1</v>
      </c>
      <c r="I1327" s="34" t="str">
        <f>IF(H1327,LEFT(G1327,FIND(" ",G1327)-1),MID(G1327,FIND(" ",G1327)+1,9))</f>
        <v>R:I:J</v>
      </c>
      <c r="J1327" s="34" t="str">
        <f>TRIM(SUBSTITUTE(G1327,I1327,""))</f>
        <v>9-Nov</v>
      </c>
      <c r="K1327" s="34">
        <f>LEFT(J1327,2-ISERROR(1*MID(J1327,2,1)))*1</f>
        <v>9</v>
      </c>
      <c r="L1327" s="34" t="str">
        <f>IF(LEN(I1327)=3,I1327,LEFT(I1327,1)&amp;MID(I1327,3,1)&amp;RIGHT(I1327,1))</f>
        <v>RIJ</v>
      </c>
      <c r="M1327" s="42">
        <f>TIMEVALUE(SUBSTITUTE(SUBSTITUTE(F1327,"P"," P"),"A"," A"))</f>
        <v>0.97361111111111109</v>
      </c>
      <c r="N1327" s="34">
        <f t="shared" si="71"/>
        <v>30</v>
      </c>
      <c r="O1327" s="34" t="str">
        <f t="shared" si="72"/>
        <v>RIJ30</v>
      </c>
      <c r="P1327" s="44">
        <f>INDEX(Workings!$R$14:$R$853,MATCH(O1327,Workings!$U$14:$U$853,0))</f>
        <v>0.97430555555555576</v>
      </c>
      <c r="Q1327" s="34">
        <f t="shared" si="73"/>
        <v>-1</v>
      </c>
      <c r="S1327"/>
    </row>
    <row r="1328" spans="1:19" ht="15" x14ac:dyDescent="0.25">
      <c r="A1328" s="34" t="s">
        <v>628</v>
      </c>
      <c r="B1328" s="34" t="e">
        <f>SEARCH("PM",A1328)</f>
        <v>#VALUE!</v>
      </c>
      <c r="C1328" s="34">
        <f>SEARCH("AM",A1328)</f>
        <v>18</v>
      </c>
      <c r="D1328" s="34">
        <f>IFERROR(B1328,C1328)</f>
        <v>18</v>
      </c>
      <c r="E1328" s="34" t="str">
        <f>IFERROR(MID(A1328,D1328-5,1)," ")</f>
        <v xml:space="preserve"> </v>
      </c>
      <c r="F1328" s="34" t="str">
        <f>MID(A1328,IF(E1328="1",D1328-5,D1328-4),IF(E1328="1",7,6))</f>
        <v>7:34AM</v>
      </c>
      <c r="G1328" s="34" t="str">
        <f>TRIM(SUBSTITUTE(A1328,TEXT(M1328,"h:mmAM/PM"),""))</f>
        <v>R/I/J 10-Nov</v>
      </c>
      <c r="H1328" s="34" t="b">
        <f>OR(LEFT(G1328,1)="Y",LEFT(G1328,1)="B",LEFT(G1328,1)="R")</f>
        <v>1</v>
      </c>
      <c r="I1328" s="34" t="str">
        <f>IF(H1328,LEFT(G1328,FIND(" ",G1328)-1),MID(G1328,FIND(" ",G1328)+1,9))</f>
        <v>R/I/J</v>
      </c>
      <c r="J1328" s="34" t="str">
        <f>TRIM(SUBSTITUTE(G1328,I1328,""))</f>
        <v>10-Nov</v>
      </c>
      <c r="K1328" s="34">
        <f>LEFT(J1328,2-ISERROR(1*MID(J1328,2,1)))*1</f>
        <v>10</v>
      </c>
      <c r="L1328" s="34" t="str">
        <f>IF(LEN(I1328)=3,I1328,LEFT(I1328,1)&amp;MID(I1328,3,1)&amp;RIGHT(I1328,1))</f>
        <v>RIJ</v>
      </c>
      <c r="M1328" s="42">
        <f>TIMEVALUE(SUBSTITUTE(SUBSTITUTE(F1328,"P"," P"),"A"," A"))</f>
        <v>0.31527777777777777</v>
      </c>
      <c r="N1328" s="34">
        <f t="shared" si="71"/>
        <v>1</v>
      </c>
      <c r="O1328" s="34" t="str">
        <f t="shared" si="72"/>
        <v>RIJ1</v>
      </c>
      <c r="P1328" s="44">
        <f>INDEX(Workings!$R$14:$R$853,MATCH(O1328,Workings!$U$14:$U$853,0))</f>
        <v>0.30763888888888885</v>
      </c>
      <c r="Q1328" s="34">
        <f t="shared" si="73"/>
        <v>11</v>
      </c>
      <c r="S1328"/>
    </row>
    <row r="1329" spans="1:19" ht="15" x14ac:dyDescent="0.25">
      <c r="A1329" s="34" t="s">
        <v>3623</v>
      </c>
      <c r="B1329" s="34" t="e">
        <f>SEARCH("PM",A1329)</f>
        <v>#VALUE!</v>
      </c>
      <c r="C1329" s="34">
        <f>SEARCH("AM",A1329)</f>
        <v>18</v>
      </c>
      <c r="D1329" s="34">
        <f>IFERROR(B1329,C1329)</f>
        <v>18</v>
      </c>
      <c r="E1329" s="34" t="str">
        <f>IFERROR(MID(A1329,D1329-5,1)," ")</f>
        <v xml:space="preserve"> </v>
      </c>
      <c r="F1329" s="34" t="str">
        <f>MID(A1329,IF(E1329="1",D1329-5,D1329-4),IF(E1329="1",7,6))</f>
        <v>7:49AM</v>
      </c>
      <c r="G1329" s="34" t="str">
        <f>TRIM(SUBSTITUTE(A1329,TEXT(M1329,"h:mmAM/PM"),""))</f>
        <v>10-Nov R:I:J</v>
      </c>
      <c r="H1329" s="34" t="b">
        <f>OR(LEFT(G1329,1)="Y",LEFT(G1329,1)="B",LEFT(G1329,1)="R")</f>
        <v>0</v>
      </c>
      <c r="I1329" s="34" t="str">
        <f>IF(H1329,LEFT(G1329,FIND(" ",G1329)-1),MID(G1329,FIND(" ",G1329)+1,9))</f>
        <v>R:I:J</v>
      </c>
      <c r="J1329" s="34" t="str">
        <f>TRIM(SUBSTITUTE(G1329,I1329,""))</f>
        <v>10-Nov</v>
      </c>
      <c r="K1329" s="34">
        <f>LEFT(J1329,2-ISERROR(1*MID(J1329,2,1)))*1</f>
        <v>10</v>
      </c>
      <c r="L1329" s="34" t="str">
        <f>IF(LEN(I1329)=3,I1329,LEFT(I1329,1)&amp;MID(I1329,3,1)&amp;RIGHT(I1329,1))</f>
        <v>RIJ</v>
      </c>
      <c r="M1329" s="42">
        <f>TIMEVALUE(SUBSTITUTE(SUBSTITUTE(F1329,"P"," P"),"A"," A"))</f>
        <v>0.32569444444444445</v>
      </c>
      <c r="N1329" s="34">
        <f t="shared" si="71"/>
        <v>2</v>
      </c>
      <c r="O1329" s="34" t="str">
        <f t="shared" si="72"/>
        <v>RIJ2</v>
      </c>
      <c r="P1329" s="44">
        <f>INDEX(Workings!$R$14:$R$853,MATCH(O1329,Workings!$U$14:$U$853,0))</f>
        <v>0.32152777777777775</v>
      </c>
      <c r="Q1329" s="34">
        <f t="shared" si="73"/>
        <v>6</v>
      </c>
      <c r="S1329"/>
    </row>
    <row r="1330" spans="1:19" ht="15" x14ac:dyDescent="0.25">
      <c r="A1330" s="34" t="s">
        <v>3589</v>
      </c>
      <c r="B1330" s="34" t="e">
        <f>SEARCH("PM",A1330)</f>
        <v>#VALUE!</v>
      </c>
      <c r="C1330" s="34">
        <f>SEARCH("AM",A1330)</f>
        <v>5</v>
      </c>
      <c r="D1330" s="34">
        <f>IFERROR(B1330,C1330)</f>
        <v>5</v>
      </c>
      <c r="E1330" s="34" t="str">
        <f>IFERROR(MID(A1330,D1330-5,1)," ")</f>
        <v xml:space="preserve"> </v>
      </c>
      <c r="F1330" s="34" t="str">
        <f>MID(A1330,IF(E1330="1",D1330-5,D1330-4),IF(E1330="1",7,6))</f>
        <v>8:05AM</v>
      </c>
      <c r="G1330" s="34" t="str">
        <f>TRIM(SUBSTITUTE(A1330,TEXT(M1330,"h:mmAM/PM"),""))</f>
        <v>RIJ 10/Nov</v>
      </c>
      <c r="H1330" s="34" t="b">
        <f>OR(LEFT(G1330,1)="Y",LEFT(G1330,1)="B",LEFT(G1330,1)="R")</f>
        <v>1</v>
      </c>
      <c r="I1330" s="34" t="str">
        <f>IF(H1330,LEFT(G1330,FIND(" ",G1330)-1),MID(G1330,FIND(" ",G1330)+1,9))</f>
        <v>RIJ</v>
      </c>
      <c r="J1330" s="34" t="str">
        <f>TRIM(SUBSTITUTE(G1330,I1330,""))</f>
        <v>10/Nov</v>
      </c>
      <c r="K1330" s="34">
        <f>LEFT(J1330,2-ISERROR(1*MID(J1330,2,1)))*1</f>
        <v>10</v>
      </c>
      <c r="L1330" s="34" t="str">
        <f>IF(LEN(I1330)=3,I1330,LEFT(I1330,1)&amp;MID(I1330,3,1)&amp;RIGHT(I1330,1))</f>
        <v>RIJ</v>
      </c>
      <c r="M1330" s="42">
        <f>TIMEVALUE(SUBSTITUTE(SUBSTITUTE(F1330,"P"," P"),"A"," A"))</f>
        <v>0.33680555555555558</v>
      </c>
      <c r="N1330" s="34">
        <f t="shared" si="71"/>
        <v>3</v>
      </c>
      <c r="O1330" s="34" t="str">
        <f t="shared" si="72"/>
        <v>RIJ3</v>
      </c>
      <c r="P1330" s="44">
        <f>INDEX(Workings!$R$14:$R$853,MATCH(O1330,Workings!$U$14:$U$853,0))</f>
        <v>0.33541666666666664</v>
      </c>
      <c r="Q1330" s="34">
        <f t="shared" si="73"/>
        <v>2</v>
      </c>
      <c r="S1330"/>
    </row>
    <row r="1331" spans="1:19" ht="15" x14ac:dyDescent="0.25">
      <c r="A1331" s="34" t="s">
        <v>1319</v>
      </c>
      <c r="B1331" s="34" t="e">
        <f>SEARCH("PM",A1331)</f>
        <v>#VALUE!</v>
      </c>
      <c r="C1331" s="34">
        <f>SEARCH("AM",A1331)</f>
        <v>12</v>
      </c>
      <c r="D1331" s="34">
        <f>IFERROR(B1331,C1331)</f>
        <v>12</v>
      </c>
      <c r="E1331" s="34" t="str">
        <f>IFERROR(MID(A1331,D1331-5,1)," ")</f>
        <v xml:space="preserve"> </v>
      </c>
      <c r="F1331" s="34" t="str">
        <f>MID(A1331,IF(E1331="1",D1331-5,D1331-4),IF(E1331="1",7,6))</f>
        <v>8:28AM</v>
      </c>
      <c r="G1331" s="34" t="str">
        <f>TRIM(SUBSTITUTE(A1331,TEXT(M1331,"h:mmAM/PM"),""))</f>
        <v>10/Nov R-I-J</v>
      </c>
      <c r="H1331" s="34" t="b">
        <f>OR(LEFT(G1331,1)="Y",LEFT(G1331,1)="B",LEFT(G1331,1)="R")</f>
        <v>0</v>
      </c>
      <c r="I1331" s="34" t="str">
        <f>IF(H1331,LEFT(G1331,FIND(" ",G1331)-1),MID(G1331,FIND(" ",G1331)+1,9))</f>
        <v>R-I-J</v>
      </c>
      <c r="J1331" s="34" t="str">
        <f>TRIM(SUBSTITUTE(G1331,I1331,""))</f>
        <v>10/Nov</v>
      </c>
      <c r="K1331" s="34">
        <f>LEFT(J1331,2-ISERROR(1*MID(J1331,2,1)))*1</f>
        <v>10</v>
      </c>
      <c r="L1331" s="34" t="str">
        <f>IF(LEN(I1331)=3,I1331,LEFT(I1331,1)&amp;MID(I1331,3,1)&amp;RIGHT(I1331,1))</f>
        <v>RIJ</v>
      </c>
      <c r="M1331" s="42">
        <f>TIMEVALUE(SUBSTITUTE(SUBSTITUTE(F1331,"P"," P"),"A"," A"))</f>
        <v>0.3527777777777778</v>
      </c>
      <c r="N1331" s="34">
        <f t="shared" si="71"/>
        <v>4</v>
      </c>
      <c r="O1331" s="34" t="str">
        <f t="shared" si="72"/>
        <v>RIJ4</v>
      </c>
      <c r="P1331" s="44">
        <f>INDEX(Workings!$R$14:$R$853,MATCH(O1331,Workings!$U$14:$U$853,0))</f>
        <v>0.34930555555555554</v>
      </c>
      <c r="Q1331" s="34">
        <f t="shared" si="73"/>
        <v>5</v>
      </c>
      <c r="S1331"/>
    </row>
    <row r="1332" spans="1:19" ht="15" x14ac:dyDescent="0.25">
      <c r="A1332" s="34" t="s">
        <v>3065</v>
      </c>
      <c r="B1332" s="34" t="e">
        <f>SEARCH("PM",A1332)</f>
        <v>#VALUE!</v>
      </c>
      <c r="C1332" s="34">
        <f>SEARCH("AM",A1332)</f>
        <v>5</v>
      </c>
      <c r="D1332" s="34">
        <f>IFERROR(B1332,C1332)</f>
        <v>5</v>
      </c>
      <c r="E1332" s="34" t="str">
        <f>IFERROR(MID(A1332,D1332-5,1)," ")</f>
        <v xml:space="preserve"> </v>
      </c>
      <c r="F1332" s="34" t="str">
        <f>MID(A1332,IF(E1332="1",D1332-5,D1332-4),IF(E1332="1",7,6))</f>
        <v>8:45AM</v>
      </c>
      <c r="G1332" s="34" t="str">
        <f>TRIM(SUBSTITUTE(A1332,TEXT(M1332,"h:mmAM/PM"),""))</f>
        <v>10-Nov R/I/J</v>
      </c>
      <c r="H1332" s="34" t="b">
        <f>OR(LEFT(G1332,1)="Y",LEFT(G1332,1)="B",LEFT(G1332,1)="R")</f>
        <v>0</v>
      </c>
      <c r="I1332" s="34" t="str">
        <f>IF(H1332,LEFT(G1332,FIND(" ",G1332)-1),MID(G1332,FIND(" ",G1332)+1,9))</f>
        <v>R/I/J</v>
      </c>
      <c r="J1332" s="34" t="str">
        <f>TRIM(SUBSTITUTE(G1332,I1332,""))</f>
        <v>10-Nov</v>
      </c>
      <c r="K1332" s="34">
        <f>LEFT(J1332,2-ISERROR(1*MID(J1332,2,1)))*1</f>
        <v>10</v>
      </c>
      <c r="L1332" s="34" t="str">
        <f>IF(LEN(I1332)=3,I1332,LEFT(I1332,1)&amp;MID(I1332,3,1)&amp;RIGHT(I1332,1))</f>
        <v>RIJ</v>
      </c>
      <c r="M1332" s="42">
        <f>TIMEVALUE(SUBSTITUTE(SUBSTITUTE(F1332,"P"," P"),"A"," A"))</f>
        <v>0.36458333333333331</v>
      </c>
      <c r="N1332" s="34">
        <f t="shared" si="71"/>
        <v>5</v>
      </c>
      <c r="O1332" s="34" t="str">
        <f t="shared" si="72"/>
        <v>RIJ5</v>
      </c>
      <c r="P1332" s="44">
        <f>INDEX(Workings!$R$14:$R$853,MATCH(O1332,Workings!$U$14:$U$853,0))</f>
        <v>0.36319444444444443</v>
      </c>
      <c r="Q1332" s="34">
        <f t="shared" si="73"/>
        <v>2</v>
      </c>
      <c r="S1332"/>
    </row>
    <row r="1333" spans="1:19" ht="15" x14ac:dyDescent="0.25">
      <c r="A1333" s="34" t="s">
        <v>888</v>
      </c>
      <c r="B1333" s="34" t="e">
        <f>SEARCH("PM",A1333)</f>
        <v>#VALUE!</v>
      </c>
      <c r="C1333" s="34">
        <f>SEARCH("AM",A1333)</f>
        <v>16</v>
      </c>
      <c r="D1333" s="34">
        <f>IFERROR(B1333,C1333)</f>
        <v>16</v>
      </c>
      <c r="E1333" s="34" t="str">
        <f>IFERROR(MID(A1333,D1333-5,1)," ")</f>
        <v xml:space="preserve"> </v>
      </c>
      <c r="F1333" s="34" t="str">
        <f>MID(A1333,IF(E1333="1",D1333-5,D1333-4),IF(E1333="1",7,6))</f>
        <v>9:17AM</v>
      </c>
      <c r="G1333" s="34" t="str">
        <f>TRIM(SUBSTITUTE(A1333,TEXT(M1333,"h:mmAM/PM"),""))</f>
        <v>10/Nov RIJ</v>
      </c>
      <c r="H1333" s="34" t="b">
        <f>OR(LEFT(G1333,1)="Y",LEFT(G1333,1)="B",LEFT(G1333,1)="R")</f>
        <v>0</v>
      </c>
      <c r="I1333" s="34" t="str">
        <f>IF(H1333,LEFT(G1333,FIND(" ",G1333)-1),MID(G1333,FIND(" ",G1333)+1,9))</f>
        <v>RIJ</v>
      </c>
      <c r="J1333" s="34" t="str">
        <f>TRIM(SUBSTITUTE(G1333,I1333,""))</f>
        <v>10/Nov</v>
      </c>
      <c r="K1333" s="34">
        <f>LEFT(J1333,2-ISERROR(1*MID(J1333,2,1)))*1</f>
        <v>10</v>
      </c>
      <c r="L1333" s="34" t="str">
        <f>IF(LEN(I1333)=3,I1333,LEFT(I1333,1)&amp;MID(I1333,3,1)&amp;RIGHT(I1333,1))</f>
        <v>RIJ</v>
      </c>
      <c r="M1333" s="42">
        <f>TIMEVALUE(SUBSTITUTE(SUBSTITUTE(F1333,"P"," P"),"A"," A"))</f>
        <v>0.38680555555555557</v>
      </c>
      <c r="N1333" s="34">
        <f t="shared" si="71"/>
        <v>6</v>
      </c>
      <c r="O1333" s="34" t="str">
        <f t="shared" si="72"/>
        <v>RIJ6</v>
      </c>
      <c r="P1333" s="44">
        <f>INDEX(Workings!$R$14:$R$853,MATCH(O1333,Workings!$U$14:$U$853,0))</f>
        <v>0.37708333333333333</v>
      </c>
      <c r="Q1333" s="34">
        <f t="shared" si="73"/>
        <v>14</v>
      </c>
      <c r="S1333"/>
    </row>
    <row r="1334" spans="1:19" ht="15" x14ac:dyDescent="0.25">
      <c r="A1334" s="34" t="s">
        <v>2285</v>
      </c>
      <c r="B1334" s="34" t="e">
        <f>SEARCH("PM",A1334)</f>
        <v>#VALUE!</v>
      </c>
      <c r="C1334" s="34">
        <f>SEARCH("AM",A1334)</f>
        <v>5</v>
      </c>
      <c r="D1334" s="34">
        <f>IFERROR(B1334,C1334)</f>
        <v>5</v>
      </c>
      <c r="E1334" s="34" t="str">
        <f>IFERROR(MID(A1334,D1334-5,1)," ")</f>
        <v xml:space="preserve"> </v>
      </c>
      <c r="F1334" s="34" t="str">
        <f>MID(A1334,IF(E1334="1",D1334-5,D1334-4),IF(E1334="1",7,6))</f>
        <v>9:27AM</v>
      </c>
      <c r="G1334" s="34" t="str">
        <f>TRIM(SUBSTITUTE(A1334,TEXT(M1334,"h:mmAM/PM"),""))</f>
        <v>10-Nov RIJ</v>
      </c>
      <c r="H1334" s="34" t="b">
        <f>OR(LEFT(G1334,1)="Y",LEFT(G1334,1)="B",LEFT(G1334,1)="R")</f>
        <v>0</v>
      </c>
      <c r="I1334" s="34" t="str">
        <f>IF(H1334,LEFT(G1334,FIND(" ",G1334)-1),MID(G1334,FIND(" ",G1334)+1,9))</f>
        <v>RIJ</v>
      </c>
      <c r="J1334" s="34" t="str">
        <f>TRIM(SUBSTITUTE(G1334,I1334,""))</f>
        <v>10-Nov</v>
      </c>
      <c r="K1334" s="34">
        <f>LEFT(J1334,2-ISERROR(1*MID(J1334,2,1)))*1</f>
        <v>10</v>
      </c>
      <c r="L1334" s="34" t="str">
        <f>IF(LEN(I1334)=3,I1334,LEFT(I1334,1)&amp;MID(I1334,3,1)&amp;RIGHT(I1334,1))</f>
        <v>RIJ</v>
      </c>
      <c r="M1334" s="42">
        <f>TIMEVALUE(SUBSTITUTE(SUBSTITUTE(F1334,"P"," P"),"A"," A"))</f>
        <v>0.39374999999999999</v>
      </c>
      <c r="N1334" s="34">
        <f t="shared" si="71"/>
        <v>7</v>
      </c>
      <c r="O1334" s="34" t="str">
        <f t="shared" si="72"/>
        <v>RIJ7</v>
      </c>
      <c r="P1334" s="44">
        <f>INDEX(Workings!$R$14:$R$853,MATCH(O1334,Workings!$U$14:$U$853,0))</f>
        <v>0.39097222222222222</v>
      </c>
      <c r="Q1334" s="34">
        <f t="shared" si="73"/>
        <v>4</v>
      </c>
      <c r="S1334"/>
    </row>
    <row r="1335" spans="1:19" ht="15" x14ac:dyDescent="0.25">
      <c r="A1335" s="34" t="s">
        <v>872</v>
      </c>
      <c r="B1335" s="34" t="e">
        <f>SEARCH("PM",A1335)</f>
        <v>#VALUE!</v>
      </c>
      <c r="C1335" s="34">
        <f>SEARCH("AM",A1335)</f>
        <v>6</v>
      </c>
      <c r="D1335" s="34">
        <f>IFERROR(B1335,C1335)</f>
        <v>6</v>
      </c>
      <c r="E1335" s="34" t="str">
        <f>IFERROR(MID(A1335,D1335-5,1)," ")</f>
        <v>1</v>
      </c>
      <c r="F1335" s="34" t="str">
        <f>MID(A1335,IF(E1335="1",D1335-5,D1335-4),IF(E1335="1",7,6))</f>
        <v>10:03AM</v>
      </c>
      <c r="G1335" s="34" t="str">
        <f>TRIM(SUBSTITUTE(A1335,TEXT(M1335,"h:mmAM/PM"),""))</f>
        <v>10-Nov RIJ</v>
      </c>
      <c r="H1335" s="34" t="b">
        <f>OR(LEFT(G1335,1)="Y",LEFT(G1335,1)="B",LEFT(G1335,1)="R")</f>
        <v>0</v>
      </c>
      <c r="I1335" s="34" t="str">
        <f>IF(H1335,LEFT(G1335,FIND(" ",G1335)-1),MID(G1335,FIND(" ",G1335)+1,9))</f>
        <v>RIJ</v>
      </c>
      <c r="J1335" s="34" t="str">
        <f>TRIM(SUBSTITUTE(G1335,I1335,""))</f>
        <v>10-Nov</v>
      </c>
      <c r="K1335" s="34">
        <f>LEFT(J1335,2-ISERROR(1*MID(J1335,2,1)))*1</f>
        <v>10</v>
      </c>
      <c r="L1335" s="34" t="str">
        <f>IF(LEN(I1335)=3,I1335,LEFT(I1335,1)&amp;MID(I1335,3,1)&amp;RIGHT(I1335,1))</f>
        <v>RIJ</v>
      </c>
      <c r="M1335" s="42">
        <f>TIMEVALUE(SUBSTITUTE(SUBSTITUTE(F1335,"P"," P"),"A"," A"))</f>
        <v>0.41875000000000001</v>
      </c>
      <c r="N1335" s="34">
        <f t="shared" si="71"/>
        <v>8</v>
      </c>
      <c r="O1335" s="34" t="str">
        <f t="shared" si="72"/>
        <v>RIJ8</v>
      </c>
      <c r="P1335" s="44">
        <f>INDEX(Workings!$R$14:$R$853,MATCH(O1335,Workings!$U$14:$U$853,0))</f>
        <v>0.41180555555555554</v>
      </c>
      <c r="Q1335" s="34">
        <f t="shared" si="73"/>
        <v>10</v>
      </c>
      <c r="S1335"/>
    </row>
    <row r="1336" spans="1:19" ht="15" x14ac:dyDescent="0.25">
      <c r="A1336" s="34" t="s">
        <v>1944</v>
      </c>
      <c r="B1336" s="34" t="e">
        <f>SEARCH("PM",A1336)</f>
        <v>#VALUE!</v>
      </c>
      <c r="C1336" s="34">
        <f>SEARCH("AM",A1336)</f>
        <v>6</v>
      </c>
      <c r="D1336" s="34">
        <f>IFERROR(B1336,C1336)</f>
        <v>6</v>
      </c>
      <c r="E1336" s="34" t="str">
        <f>IFERROR(MID(A1336,D1336-5,1)," ")</f>
        <v>1</v>
      </c>
      <c r="F1336" s="34" t="str">
        <f>MID(A1336,IF(E1336="1",D1336-5,D1336-4),IF(E1336="1",7,6))</f>
        <v>10:35AM</v>
      </c>
      <c r="G1336" s="34" t="str">
        <f>TRIM(SUBSTITUTE(A1336,TEXT(M1336,"h:mmAM/PM"),""))</f>
        <v>10/Nov R-I-J</v>
      </c>
      <c r="H1336" s="34" t="b">
        <f>OR(LEFT(G1336,1)="Y",LEFT(G1336,1)="B",LEFT(G1336,1)="R")</f>
        <v>0</v>
      </c>
      <c r="I1336" s="34" t="str">
        <f>IF(H1336,LEFT(G1336,FIND(" ",G1336)-1),MID(G1336,FIND(" ",G1336)+1,9))</f>
        <v>R-I-J</v>
      </c>
      <c r="J1336" s="34" t="str">
        <f>TRIM(SUBSTITUTE(G1336,I1336,""))</f>
        <v>10/Nov</v>
      </c>
      <c r="K1336" s="34">
        <f>LEFT(J1336,2-ISERROR(1*MID(J1336,2,1)))*1</f>
        <v>10</v>
      </c>
      <c r="L1336" s="34" t="str">
        <f>IF(LEN(I1336)=3,I1336,LEFT(I1336,1)&amp;MID(I1336,3,1)&amp;RIGHT(I1336,1))</f>
        <v>RIJ</v>
      </c>
      <c r="M1336" s="42">
        <f>TIMEVALUE(SUBSTITUTE(SUBSTITUTE(F1336,"P"," P"),"A"," A"))</f>
        <v>0.44097222222222227</v>
      </c>
      <c r="N1336" s="34">
        <f t="shared" si="71"/>
        <v>9</v>
      </c>
      <c r="O1336" s="34" t="str">
        <f t="shared" si="72"/>
        <v>RIJ9</v>
      </c>
      <c r="P1336" s="44">
        <f>INDEX(Workings!$R$14:$R$853,MATCH(O1336,Workings!$U$14:$U$853,0))</f>
        <v>0.43263888888888885</v>
      </c>
      <c r="Q1336" s="34">
        <f t="shared" si="73"/>
        <v>12</v>
      </c>
      <c r="S1336"/>
    </row>
    <row r="1337" spans="1:19" ht="15" x14ac:dyDescent="0.25">
      <c r="A1337" s="34" t="s">
        <v>99</v>
      </c>
      <c r="B1337" s="34" t="e">
        <f>SEARCH("PM",A1337)</f>
        <v>#VALUE!</v>
      </c>
      <c r="C1337" s="34">
        <f>SEARCH("AM",A1337)</f>
        <v>19</v>
      </c>
      <c r="D1337" s="34">
        <f>IFERROR(B1337,C1337)</f>
        <v>19</v>
      </c>
      <c r="E1337" s="34" t="str">
        <f>IFERROR(MID(A1337,D1337-5,1)," ")</f>
        <v>1</v>
      </c>
      <c r="F1337" s="34" t="str">
        <f>MID(A1337,IF(E1337="1",D1337-5,D1337-4),IF(E1337="1",7,6))</f>
        <v>11:00AM</v>
      </c>
      <c r="G1337" s="34" t="str">
        <f>TRIM(SUBSTITUTE(A1337,TEXT(M1337,"h:mmAM/PM"),""))</f>
        <v>10-Nov R:I:J</v>
      </c>
      <c r="H1337" s="34" t="b">
        <f>OR(LEFT(G1337,1)="Y",LEFT(G1337,1)="B",LEFT(G1337,1)="R")</f>
        <v>0</v>
      </c>
      <c r="I1337" s="34" t="str">
        <f>IF(H1337,LEFT(G1337,FIND(" ",G1337)-1),MID(G1337,FIND(" ",G1337)+1,9))</f>
        <v>R:I:J</v>
      </c>
      <c r="J1337" s="34" t="str">
        <f>TRIM(SUBSTITUTE(G1337,I1337,""))</f>
        <v>10-Nov</v>
      </c>
      <c r="K1337" s="34">
        <f>LEFT(J1337,2-ISERROR(1*MID(J1337,2,1)))*1</f>
        <v>10</v>
      </c>
      <c r="L1337" s="34" t="str">
        <f>IF(LEN(I1337)=3,I1337,LEFT(I1337,1)&amp;MID(I1337,3,1)&amp;RIGHT(I1337,1))</f>
        <v>RIJ</v>
      </c>
      <c r="M1337" s="42">
        <f>TIMEVALUE(SUBSTITUTE(SUBSTITUTE(F1337,"P"," P"),"A"," A"))</f>
        <v>0.45833333333333331</v>
      </c>
      <c r="N1337" s="34">
        <f t="shared" si="71"/>
        <v>10</v>
      </c>
      <c r="O1337" s="34" t="str">
        <f t="shared" si="72"/>
        <v>RIJ10</v>
      </c>
      <c r="P1337" s="44">
        <f>INDEX(Workings!$R$14:$R$853,MATCH(O1337,Workings!$U$14:$U$853,0))</f>
        <v>0.45347222222222217</v>
      </c>
      <c r="Q1337" s="34">
        <f t="shared" si="73"/>
        <v>7</v>
      </c>
      <c r="S1337"/>
    </row>
    <row r="1338" spans="1:19" ht="15" x14ac:dyDescent="0.25">
      <c r="A1338" s="34" t="s">
        <v>3176</v>
      </c>
      <c r="B1338" s="34" t="e">
        <f>SEARCH("PM",A1338)</f>
        <v>#VALUE!</v>
      </c>
      <c r="C1338" s="34">
        <f>SEARCH("AM",A1338)</f>
        <v>19</v>
      </c>
      <c r="D1338" s="34">
        <f>IFERROR(B1338,C1338)</f>
        <v>19</v>
      </c>
      <c r="E1338" s="34" t="str">
        <f>IFERROR(MID(A1338,D1338-5,1)," ")</f>
        <v>1</v>
      </c>
      <c r="F1338" s="34" t="str">
        <f>MID(A1338,IF(E1338="1",D1338-5,D1338-4),IF(E1338="1",7,6))</f>
        <v>11:26AM</v>
      </c>
      <c r="G1338" s="34" t="str">
        <f>TRIM(SUBSTITUTE(A1338,TEXT(M1338,"h:mmAM/PM"),""))</f>
        <v>10/Nov R:I:J</v>
      </c>
      <c r="H1338" s="34" t="b">
        <f>OR(LEFT(G1338,1)="Y",LEFT(G1338,1)="B",LEFT(G1338,1)="R")</f>
        <v>0</v>
      </c>
      <c r="I1338" s="34" t="str">
        <f>IF(H1338,LEFT(G1338,FIND(" ",G1338)-1),MID(G1338,FIND(" ",G1338)+1,9))</f>
        <v>R:I:J</v>
      </c>
      <c r="J1338" s="34" t="str">
        <f>TRIM(SUBSTITUTE(G1338,I1338,""))</f>
        <v>10/Nov</v>
      </c>
      <c r="K1338" s="34">
        <f>LEFT(J1338,2-ISERROR(1*MID(J1338,2,1)))*1</f>
        <v>10</v>
      </c>
      <c r="L1338" s="34" t="str">
        <f>IF(LEN(I1338)=3,I1338,LEFT(I1338,1)&amp;MID(I1338,3,1)&amp;RIGHT(I1338,1))</f>
        <v>RIJ</v>
      </c>
      <c r="M1338" s="42">
        <f>TIMEVALUE(SUBSTITUTE(SUBSTITUTE(F1338,"P"," P"),"A"," A"))</f>
        <v>0.47638888888888892</v>
      </c>
      <c r="N1338" s="34">
        <f t="shared" si="71"/>
        <v>11</v>
      </c>
      <c r="O1338" s="34" t="str">
        <f t="shared" si="72"/>
        <v>RIJ11</v>
      </c>
      <c r="P1338" s="44">
        <f>INDEX(Workings!$R$14:$R$853,MATCH(O1338,Workings!$U$14:$U$853,0))</f>
        <v>0.47430555555555548</v>
      </c>
      <c r="Q1338" s="34">
        <f t="shared" si="73"/>
        <v>3</v>
      </c>
      <c r="S1338"/>
    </row>
    <row r="1339" spans="1:19" ht="15" x14ac:dyDescent="0.25">
      <c r="A1339" s="34" t="s">
        <v>970</v>
      </c>
      <c r="B1339" s="34" t="e">
        <f>SEARCH("PM",A1339)</f>
        <v>#VALUE!</v>
      </c>
      <c r="C1339" s="34">
        <f>SEARCH("AM",A1339)</f>
        <v>19</v>
      </c>
      <c r="D1339" s="34">
        <f>IFERROR(B1339,C1339)</f>
        <v>19</v>
      </c>
      <c r="E1339" s="34" t="str">
        <f>IFERROR(MID(A1339,D1339-5,1)," ")</f>
        <v>1</v>
      </c>
      <c r="F1339" s="34" t="str">
        <f>MID(A1339,IF(E1339="1",D1339-5,D1339-4),IF(E1339="1",7,6))</f>
        <v>11:54AM</v>
      </c>
      <c r="G1339" s="34" t="str">
        <f>TRIM(SUBSTITUTE(A1339,TEXT(M1339,"h:mmAM/PM"),""))</f>
        <v>10/Nov R-I-J</v>
      </c>
      <c r="H1339" s="34" t="b">
        <f>OR(LEFT(G1339,1)="Y",LEFT(G1339,1)="B",LEFT(G1339,1)="R")</f>
        <v>0</v>
      </c>
      <c r="I1339" s="34" t="str">
        <f>IF(H1339,LEFT(G1339,FIND(" ",G1339)-1),MID(G1339,FIND(" ",G1339)+1,9))</f>
        <v>R-I-J</v>
      </c>
      <c r="J1339" s="34" t="str">
        <f>TRIM(SUBSTITUTE(G1339,I1339,""))</f>
        <v>10/Nov</v>
      </c>
      <c r="K1339" s="34">
        <f>LEFT(J1339,2-ISERROR(1*MID(J1339,2,1)))*1</f>
        <v>10</v>
      </c>
      <c r="L1339" s="34" t="str">
        <f>IF(LEN(I1339)=3,I1339,LEFT(I1339,1)&amp;MID(I1339,3,1)&amp;RIGHT(I1339,1))</f>
        <v>RIJ</v>
      </c>
      <c r="M1339" s="42">
        <f>TIMEVALUE(SUBSTITUTE(SUBSTITUTE(F1339,"P"," P"),"A"," A"))</f>
        <v>0.49583333333333335</v>
      </c>
      <c r="N1339" s="34">
        <f t="shared" si="71"/>
        <v>12</v>
      </c>
      <c r="O1339" s="34" t="str">
        <f t="shared" si="72"/>
        <v>RIJ12</v>
      </c>
      <c r="P1339" s="44">
        <f>INDEX(Workings!$R$14:$R$853,MATCH(O1339,Workings!$U$14:$U$853,0))</f>
        <v>0.4951388888888888</v>
      </c>
      <c r="Q1339" s="34">
        <f t="shared" si="73"/>
        <v>1</v>
      </c>
      <c r="S1339"/>
    </row>
    <row r="1340" spans="1:19" ht="15" x14ac:dyDescent="0.25">
      <c r="A1340" s="34" t="s">
        <v>3031</v>
      </c>
      <c r="B1340" s="34">
        <f>SEARCH("PM",A1340)</f>
        <v>6</v>
      </c>
      <c r="C1340" s="34" t="e">
        <f>SEARCH("AM",A1340)</f>
        <v>#VALUE!</v>
      </c>
      <c r="D1340" s="34">
        <f>IFERROR(B1340,C1340)</f>
        <v>6</v>
      </c>
      <c r="E1340" s="34" t="str">
        <f>IFERROR(MID(A1340,D1340-5,1)," ")</f>
        <v>1</v>
      </c>
      <c r="F1340" s="34" t="str">
        <f>MID(A1340,IF(E1340="1",D1340-5,D1340-4),IF(E1340="1",7,6))</f>
        <v>12:31PM</v>
      </c>
      <c r="G1340" s="34" t="str">
        <f>TRIM(SUBSTITUTE(A1340,TEXT(M1340,"h:mmAM/PM"),""))</f>
        <v>10/Nov R/I/J</v>
      </c>
      <c r="H1340" s="34" t="b">
        <f>OR(LEFT(G1340,1)="Y",LEFT(G1340,1)="B",LEFT(G1340,1)="R")</f>
        <v>0</v>
      </c>
      <c r="I1340" s="34" t="str">
        <f>IF(H1340,LEFT(G1340,FIND(" ",G1340)-1),MID(G1340,FIND(" ",G1340)+1,9))</f>
        <v>R/I/J</v>
      </c>
      <c r="J1340" s="34" t="str">
        <f>TRIM(SUBSTITUTE(G1340,I1340,""))</f>
        <v>10/Nov</v>
      </c>
      <c r="K1340" s="34">
        <f>LEFT(J1340,2-ISERROR(1*MID(J1340,2,1)))*1</f>
        <v>10</v>
      </c>
      <c r="L1340" s="34" t="str">
        <f>IF(LEN(I1340)=3,I1340,LEFT(I1340,1)&amp;MID(I1340,3,1)&amp;RIGHT(I1340,1))</f>
        <v>RIJ</v>
      </c>
      <c r="M1340" s="42">
        <f>TIMEVALUE(SUBSTITUTE(SUBSTITUTE(F1340,"P"," P"),"A"," A"))</f>
        <v>0.52152777777777781</v>
      </c>
      <c r="N1340" s="34">
        <f t="shared" si="71"/>
        <v>13</v>
      </c>
      <c r="O1340" s="34" t="str">
        <f t="shared" si="72"/>
        <v>RIJ13</v>
      </c>
      <c r="P1340" s="44">
        <f>INDEX(Workings!$R$14:$R$853,MATCH(O1340,Workings!$U$14:$U$853,0))</f>
        <v>0.51597222222222217</v>
      </c>
      <c r="Q1340" s="34">
        <f t="shared" si="73"/>
        <v>8</v>
      </c>
      <c r="S1340"/>
    </row>
    <row r="1341" spans="1:19" ht="15" x14ac:dyDescent="0.25">
      <c r="A1341" s="34" t="s">
        <v>3343</v>
      </c>
      <c r="B1341" s="34">
        <f>SEARCH("PM",A1341)</f>
        <v>6</v>
      </c>
      <c r="C1341" s="34" t="e">
        <f>SEARCH("AM",A1341)</f>
        <v>#VALUE!</v>
      </c>
      <c r="D1341" s="34">
        <f>IFERROR(B1341,C1341)</f>
        <v>6</v>
      </c>
      <c r="E1341" s="34" t="str">
        <f>IFERROR(MID(A1341,D1341-5,1)," ")</f>
        <v>1</v>
      </c>
      <c r="F1341" s="34" t="str">
        <f>MID(A1341,IF(E1341="1",D1341-5,D1341-4),IF(E1341="1",7,6))</f>
        <v>12:59PM</v>
      </c>
      <c r="G1341" s="34" t="str">
        <f>TRIM(SUBSTITUTE(A1341,TEXT(M1341,"h:mmAM/PM"),""))</f>
        <v>R:I:J 10-Nov</v>
      </c>
      <c r="H1341" s="34" t="b">
        <f>OR(LEFT(G1341,1)="Y",LEFT(G1341,1)="B",LEFT(G1341,1)="R")</f>
        <v>1</v>
      </c>
      <c r="I1341" s="34" t="str">
        <f>IF(H1341,LEFT(G1341,FIND(" ",G1341)-1),MID(G1341,FIND(" ",G1341)+1,9))</f>
        <v>R:I:J</v>
      </c>
      <c r="J1341" s="34" t="str">
        <f>TRIM(SUBSTITUTE(G1341,I1341,""))</f>
        <v>10-Nov</v>
      </c>
      <c r="K1341" s="34">
        <f>LEFT(J1341,2-ISERROR(1*MID(J1341,2,1)))*1</f>
        <v>10</v>
      </c>
      <c r="L1341" s="34" t="str">
        <f>IF(LEN(I1341)=3,I1341,LEFT(I1341,1)&amp;MID(I1341,3,1)&amp;RIGHT(I1341,1))</f>
        <v>RIJ</v>
      </c>
      <c r="M1341" s="42">
        <f>TIMEVALUE(SUBSTITUTE(SUBSTITUTE(F1341,"P"," P"),"A"," A"))</f>
        <v>0.54097222222222219</v>
      </c>
      <c r="N1341" s="34">
        <f t="shared" si="71"/>
        <v>14</v>
      </c>
      <c r="O1341" s="34" t="str">
        <f t="shared" si="72"/>
        <v>RIJ14</v>
      </c>
      <c r="P1341" s="44">
        <f>INDEX(Workings!$R$14:$R$853,MATCH(O1341,Workings!$U$14:$U$853,0))</f>
        <v>0.53680555555555554</v>
      </c>
      <c r="Q1341" s="34">
        <f t="shared" si="73"/>
        <v>6</v>
      </c>
      <c r="S1341"/>
    </row>
    <row r="1342" spans="1:19" ht="15" x14ac:dyDescent="0.25">
      <c r="A1342" s="34" t="s">
        <v>4182</v>
      </c>
      <c r="B1342" s="34">
        <f>SEARCH("PM",A1342)</f>
        <v>12</v>
      </c>
      <c r="C1342" s="34" t="e">
        <f>SEARCH("AM",A1342)</f>
        <v>#VALUE!</v>
      </c>
      <c r="D1342" s="34">
        <f>IFERROR(B1342,C1342)</f>
        <v>12</v>
      </c>
      <c r="E1342" s="34" t="str">
        <f>IFERROR(MID(A1342,D1342-5,1)," ")</f>
        <v xml:space="preserve"> </v>
      </c>
      <c r="F1342" s="34" t="str">
        <f>MID(A1342,IF(E1342="1",D1342-5,D1342-4),IF(E1342="1",7,6))</f>
        <v>1:27PM</v>
      </c>
      <c r="G1342" s="34" t="str">
        <f>TRIM(SUBSTITUTE(A1342,TEXT(M1342,"h:mmAM/PM"),""))</f>
        <v>10-Nov R/I/J</v>
      </c>
      <c r="H1342" s="34" t="b">
        <f>OR(LEFT(G1342,1)="Y",LEFT(G1342,1)="B",LEFT(G1342,1)="R")</f>
        <v>0</v>
      </c>
      <c r="I1342" s="34" t="str">
        <f>IF(H1342,LEFT(G1342,FIND(" ",G1342)-1),MID(G1342,FIND(" ",G1342)+1,9))</f>
        <v>R/I/J</v>
      </c>
      <c r="J1342" s="34" t="str">
        <f>TRIM(SUBSTITUTE(G1342,I1342,""))</f>
        <v>10-Nov</v>
      </c>
      <c r="K1342" s="34">
        <f>LEFT(J1342,2-ISERROR(1*MID(J1342,2,1)))*1</f>
        <v>10</v>
      </c>
      <c r="L1342" s="34" t="str">
        <f>IF(LEN(I1342)=3,I1342,LEFT(I1342,1)&amp;MID(I1342,3,1)&amp;RIGHT(I1342,1))</f>
        <v>RIJ</v>
      </c>
      <c r="M1342" s="42">
        <f>TIMEVALUE(SUBSTITUTE(SUBSTITUTE(F1342,"P"," P"),"A"," A"))</f>
        <v>0.56041666666666667</v>
      </c>
      <c r="N1342" s="34">
        <f t="shared" si="71"/>
        <v>15</v>
      </c>
      <c r="O1342" s="34" t="str">
        <f t="shared" si="72"/>
        <v>RIJ15</v>
      </c>
      <c r="P1342" s="44">
        <f>INDEX(Workings!$R$14:$R$853,MATCH(O1342,Workings!$U$14:$U$853,0))</f>
        <v>0.55763888888888891</v>
      </c>
      <c r="Q1342" s="34">
        <f t="shared" si="73"/>
        <v>4</v>
      </c>
      <c r="S1342"/>
    </row>
    <row r="1343" spans="1:19" ht="15" x14ac:dyDescent="0.25">
      <c r="A1343" s="34" t="s">
        <v>3605</v>
      </c>
      <c r="B1343" s="34">
        <f>SEARCH("PM",A1343)</f>
        <v>11</v>
      </c>
      <c r="C1343" s="34" t="e">
        <f>SEARCH("AM",A1343)</f>
        <v>#VALUE!</v>
      </c>
      <c r="D1343" s="34">
        <f>IFERROR(B1343,C1343)</f>
        <v>11</v>
      </c>
      <c r="E1343" s="34" t="str">
        <f>IFERROR(MID(A1343,D1343-5,1)," ")</f>
        <v xml:space="preserve"> </v>
      </c>
      <c r="F1343" s="34" t="str">
        <f>MID(A1343,IF(E1343="1",D1343-5,D1343-4),IF(E1343="1",7,6))</f>
        <v>1:58PM</v>
      </c>
      <c r="G1343" s="34" t="str">
        <f>TRIM(SUBSTITUTE(A1343,TEXT(M1343,"h:mmAM/PM"),""))</f>
        <v>R:I:J 10/Nov</v>
      </c>
      <c r="H1343" s="34" t="b">
        <f>OR(LEFT(G1343,1)="Y",LEFT(G1343,1)="B",LEFT(G1343,1)="R")</f>
        <v>1</v>
      </c>
      <c r="I1343" s="34" t="str">
        <f>IF(H1343,LEFT(G1343,FIND(" ",G1343)-1),MID(G1343,FIND(" ",G1343)+1,9))</f>
        <v>R:I:J</v>
      </c>
      <c r="J1343" s="34" t="str">
        <f>TRIM(SUBSTITUTE(G1343,I1343,""))</f>
        <v>10/Nov</v>
      </c>
      <c r="K1343" s="34">
        <f>LEFT(J1343,2-ISERROR(1*MID(J1343,2,1)))*1</f>
        <v>10</v>
      </c>
      <c r="L1343" s="34" t="str">
        <f>IF(LEN(I1343)=3,I1343,LEFT(I1343,1)&amp;MID(I1343,3,1)&amp;RIGHT(I1343,1))</f>
        <v>RIJ</v>
      </c>
      <c r="M1343" s="42">
        <f>TIMEVALUE(SUBSTITUTE(SUBSTITUTE(F1343,"P"," P"),"A"," A"))</f>
        <v>0.58194444444444449</v>
      </c>
      <c r="N1343" s="34">
        <f t="shared" si="71"/>
        <v>16</v>
      </c>
      <c r="O1343" s="34" t="str">
        <f t="shared" si="72"/>
        <v>RIJ16</v>
      </c>
      <c r="P1343" s="44">
        <f>INDEX(Workings!$R$14:$R$853,MATCH(O1343,Workings!$U$14:$U$853,0))</f>
        <v>0.57847222222222228</v>
      </c>
      <c r="Q1343" s="34">
        <f t="shared" si="73"/>
        <v>5</v>
      </c>
      <c r="S1343"/>
    </row>
    <row r="1344" spans="1:19" ht="15" x14ac:dyDescent="0.25">
      <c r="A1344" s="34" t="s">
        <v>587</v>
      </c>
      <c r="B1344" s="34">
        <f>SEARCH("PM",A1344)</f>
        <v>5</v>
      </c>
      <c r="C1344" s="34" t="e">
        <f>SEARCH("AM",A1344)</f>
        <v>#VALUE!</v>
      </c>
      <c r="D1344" s="34">
        <f>IFERROR(B1344,C1344)</f>
        <v>5</v>
      </c>
      <c r="E1344" s="34" t="str">
        <f>IFERROR(MID(A1344,D1344-5,1)," ")</f>
        <v xml:space="preserve"> </v>
      </c>
      <c r="F1344" s="34" t="str">
        <f>MID(A1344,IF(E1344="1",D1344-5,D1344-4),IF(E1344="1",7,6))</f>
        <v>2:37PM</v>
      </c>
      <c r="G1344" s="34" t="str">
        <f>TRIM(SUBSTITUTE(A1344,TEXT(M1344,"h:mmAM/PM"),""))</f>
        <v>10/Nov R:I:J</v>
      </c>
      <c r="H1344" s="34" t="b">
        <f>OR(LEFT(G1344,1)="Y",LEFT(G1344,1)="B",LEFT(G1344,1)="R")</f>
        <v>0</v>
      </c>
      <c r="I1344" s="34" t="str">
        <f>IF(H1344,LEFT(G1344,FIND(" ",G1344)-1),MID(G1344,FIND(" ",G1344)+1,9))</f>
        <v>R:I:J</v>
      </c>
      <c r="J1344" s="34" t="str">
        <f>TRIM(SUBSTITUTE(G1344,I1344,""))</f>
        <v>10/Nov</v>
      </c>
      <c r="K1344" s="34">
        <f>LEFT(J1344,2-ISERROR(1*MID(J1344,2,1)))*1</f>
        <v>10</v>
      </c>
      <c r="L1344" s="34" t="str">
        <f>IF(LEN(I1344)=3,I1344,LEFT(I1344,1)&amp;MID(I1344,3,1)&amp;RIGHT(I1344,1))</f>
        <v>RIJ</v>
      </c>
      <c r="M1344" s="42">
        <f>TIMEVALUE(SUBSTITUTE(SUBSTITUTE(F1344,"P"," P"),"A"," A"))</f>
        <v>0.60902777777777783</v>
      </c>
      <c r="N1344" s="34">
        <f t="shared" si="71"/>
        <v>17</v>
      </c>
      <c r="O1344" s="34" t="str">
        <f t="shared" si="72"/>
        <v>RIJ17</v>
      </c>
      <c r="P1344" s="44">
        <f>INDEX(Workings!$R$14:$R$853,MATCH(O1344,Workings!$U$14:$U$853,0))</f>
        <v>0.59930555555555565</v>
      </c>
      <c r="Q1344" s="34">
        <f t="shared" si="73"/>
        <v>14</v>
      </c>
      <c r="S1344"/>
    </row>
    <row r="1345" spans="1:19" ht="15" x14ac:dyDescent="0.25">
      <c r="A1345" s="34" t="s">
        <v>3508</v>
      </c>
      <c r="B1345" s="34">
        <f>SEARCH("PM",A1345)</f>
        <v>18</v>
      </c>
      <c r="C1345" s="34" t="e">
        <f>SEARCH("AM",A1345)</f>
        <v>#VALUE!</v>
      </c>
      <c r="D1345" s="34">
        <f>IFERROR(B1345,C1345)</f>
        <v>18</v>
      </c>
      <c r="E1345" s="34" t="str">
        <f>IFERROR(MID(A1345,D1345-5,1)," ")</f>
        <v xml:space="preserve"> </v>
      </c>
      <c r="F1345" s="34" t="str">
        <f>MID(A1345,IF(E1345="1",D1345-5,D1345-4),IF(E1345="1",7,6))</f>
        <v>2:54PM</v>
      </c>
      <c r="G1345" s="34" t="str">
        <f>TRIM(SUBSTITUTE(A1345,TEXT(M1345,"h:mmAM/PM"),""))</f>
        <v>10/Nov R/I/J</v>
      </c>
      <c r="H1345" s="34" t="b">
        <f>OR(LEFT(G1345,1)="Y",LEFT(G1345,1)="B",LEFT(G1345,1)="R")</f>
        <v>0</v>
      </c>
      <c r="I1345" s="34" t="str">
        <f>IF(H1345,LEFT(G1345,FIND(" ",G1345)-1),MID(G1345,FIND(" ",G1345)+1,9))</f>
        <v>R/I/J</v>
      </c>
      <c r="J1345" s="34" t="str">
        <f>TRIM(SUBSTITUTE(G1345,I1345,""))</f>
        <v>10/Nov</v>
      </c>
      <c r="K1345" s="34">
        <f>LEFT(J1345,2-ISERROR(1*MID(J1345,2,1)))*1</f>
        <v>10</v>
      </c>
      <c r="L1345" s="34" t="str">
        <f>IF(LEN(I1345)=3,I1345,LEFT(I1345,1)&amp;MID(I1345,3,1)&amp;RIGHT(I1345,1))</f>
        <v>RIJ</v>
      </c>
      <c r="M1345" s="42">
        <f>TIMEVALUE(SUBSTITUTE(SUBSTITUTE(F1345,"P"," P"),"A"," A"))</f>
        <v>0.62083333333333335</v>
      </c>
      <c r="N1345" s="34">
        <f t="shared" si="71"/>
        <v>18</v>
      </c>
      <c r="O1345" s="34" t="str">
        <f t="shared" si="72"/>
        <v>RIJ18</v>
      </c>
      <c r="P1345" s="44">
        <f>INDEX(Workings!$R$14:$R$853,MATCH(O1345,Workings!$U$14:$U$853,0))</f>
        <v>0.62013888888888902</v>
      </c>
      <c r="Q1345" s="34">
        <f t="shared" si="73"/>
        <v>1</v>
      </c>
      <c r="S1345"/>
    </row>
    <row r="1346" spans="1:19" ht="15" x14ac:dyDescent="0.25">
      <c r="A1346" s="34" t="s">
        <v>146</v>
      </c>
      <c r="B1346" s="34">
        <f>SEARCH("PM",A1346)</f>
        <v>5</v>
      </c>
      <c r="C1346" s="34" t="e">
        <f>SEARCH("AM",A1346)</f>
        <v>#VALUE!</v>
      </c>
      <c r="D1346" s="34">
        <f>IFERROR(B1346,C1346)</f>
        <v>5</v>
      </c>
      <c r="E1346" s="34" t="str">
        <f>IFERROR(MID(A1346,D1346-5,1)," ")</f>
        <v xml:space="preserve"> </v>
      </c>
      <c r="F1346" s="34" t="str">
        <f>MID(A1346,IF(E1346="1",D1346-5,D1346-4),IF(E1346="1",7,6))</f>
        <v>3:35PM</v>
      </c>
      <c r="G1346" s="34" t="str">
        <f>TRIM(SUBSTITUTE(A1346,TEXT(M1346,"h:mmAM/PM"),""))</f>
        <v>RIJ 10-Nov</v>
      </c>
      <c r="H1346" s="34" t="b">
        <f>OR(LEFT(G1346,1)="Y",LEFT(G1346,1)="B",LEFT(G1346,1)="R")</f>
        <v>1</v>
      </c>
      <c r="I1346" s="34" t="str">
        <f>IF(H1346,LEFT(G1346,FIND(" ",G1346)-1),MID(G1346,FIND(" ",G1346)+1,9))</f>
        <v>RIJ</v>
      </c>
      <c r="J1346" s="34" t="str">
        <f>TRIM(SUBSTITUTE(G1346,I1346,""))</f>
        <v>10-Nov</v>
      </c>
      <c r="K1346" s="34">
        <f>LEFT(J1346,2-ISERROR(1*MID(J1346,2,1)))*1</f>
        <v>10</v>
      </c>
      <c r="L1346" s="34" t="str">
        <f>IF(LEN(I1346)=3,I1346,LEFT(I1346,1)&amp;MID(I1346,3,1)&amp;RIGHT(I1346,1))</f>
        <v>RIJ</v>
      </c>
      <c r="M1346" s="42">
        <f>TIMEVALUE(SUBSTITUTE(SUBSTITUTE(F1346,"P"," P"),"A"," A"))</f>
        <v>0.64930555555555558</v>
      </c>
      <c r="N1346" s="34">
        <f t="shared" si="71"/>
        <v>19</v>
      </c>
      <c r="O1346" s="34" t="str">
        <f t="shared" si="72"/>
        <v>RIJ19</v>
      </c>
      <c r="P1346" s="44">
        <f>INDEX(Workings!$R$14:$R$853,MATCH(O1346,Workings!$U$14:$U$853,0))</f>
        <v>0.64097222222222239</v>
      </c>
      <c r="Q1346" s="34">
        <f t="shared" si="73"/>
        <v>12</v>
      </c>
      <c r="S1346"/>
    </row>
    <row r="1347" spans="1:19" ht="15" x14ac:dyDescent="0.25">
      <c r="A1347" s="34" t="s">
        <v>997</v>
      </c>
      <c r="B1347" s="34">
        <f>SEARCH("PM",A1347)</f>
        <v>5</v>
      </c>
      <c r="C1347" s="34" t="e">
        <f>SEARCH("AM",A1347)</f>
        <v>#VALUE!</v>
      </c>
      <c r="D1347" s="34">
        <f>IFERROR(B1347,C1347)</f>
        <v>5</v>
      </c>
      <c r="E1347" s="34" t="str">
        <f>IFERROR(MID(A1347,D1347-5,1)," ")</f>
        <v xml:space="preserve"> </v>
      </c>
      <c r="F1347" s="34" t="str">
        <f>MID(A1347,IF(E1347="1",D1347-5,D1347-4),IF(E1347="1",7,6))</f>
        <v>3:58PM</v>
      </c>
      <c r="G1347" s="34" t="str">
        <f>TRIM(SUBSTITUTE(A1347,TEXT(M1347,"h:mmAM/PM"),""))</f>
        <v>R/I/J 10-Nov</v>
      </c>
      <c r="H1347" s="34" t="b">
        <f>OR(LEFT(G1347,1)="Y",LEFT(G1347,1)="B",LEFT(G1347,1)="R")</f>
        <v>1</v>
      </c>
      <c r="I1347" s="34" t="str">
        <f>IF(H1347,LEFT(G1347,FIND(" ",G1347)-1),MID(G1347,FIND(" ",G1347)+1,9))</f>
        <v>R/I/J</v>
      </c>
      <c r="J1347" s="34" t="str">
        <f>TRIM(SUBSTITUTE(G1347,I1347,""))</f>
        <v>10-Nov</v>
      </c>
      <c r="K1347" s="34">
        <f>LEFT(J1347,2-ISERROR(1*MID(J1347,2,1)))*1</f>
        <v>10</v>
      </c>
      <c r="L1347" s="34" t="str">
        <f>IF(LEN(I1347)=3,I1347,LEFT(I1347,1)&amp;MID(I1347,3,1)&amp;RIGHT(I1347,1))</f>
        <v>RIJ</v>
      </c>
      <c r="M1347" s="42">
        <f>TIMEVALUE(SUBSTITUTE(SUBSTITUTE(F1347,"P"," P"),"A"," A"))</f>
        <v>0.66527777777777775</v>
      </c>
      <c r="N1347" s="34">
        <f t="shared" si="71"/>
        <v>20</v>
      </c>
      <c r="O1347" s="34" t="str">
        <f t="shared" si="72"/>
        <v>RIJ20</v>
      </c>
      <c r="P1347" s="44">
        <f>INDEX(Workings!$R$14:$R$853,MATCH(O1347,Workings!$U$14:$U$853,0))</f>
        <v>0.66180555555555576</v>
      </c>
      <c r="Q1347" s="34">
        <f t="shared" si="73"/>
        <v>5</v>
      </c>
      <c r="S1347"/>
    </row>
    <row r="1348" spans="1:19" ht="15" x14ac:dyDescent="0.25">
      <c r="A1348" s="34" t="s">
        <v>1264</v>
      </c>
      <c r="B1348" s="34">
        <f>SEARCH("PM",A1348)</f>
        <v>12</v>
      </c>
      <c r="C1348" s="34" t="e">
        <f>SEARCH("AM",A1348)</f>
        <v>#VALUE!</v>
      </c>
      <c r="D1348" s="34">
        <f>IFERROR(B1348,C1348)</f>
        <v>12</v>
      </c>
      <c r="E1348" s="34" t="str">
        <f>IFERROR(MID(A1348,D1348-5,1)," ")</f>
        <v xml:space="preserve"> </v>
      </c>
      <c r="F1348" s="34" t="str">
        <f>MID(A1348,IF(E1348="1",D1348-5,D1348-4),IF(E1348="1",7,6))</f>
        <v>4:26PM</v>
      </c>
      <c r="G1348" s="34" t="str">
        <f>TRIM(SUBSTITUTE(A1348,TEXT(M1348,"h:mmAM/PM"),""))</f>
        <v>10-Nov RIJ</v>
      </c>
      <c r="H1348" s="34" t="b">
        <f>OR(LEFT(G1348,1)="Y",LEFT(G1348,1)="B",LEFT(G1348,1)="R")</f>
        <v>0</v>
      </c>
      <c r="I1348" s="34" t="str">
        <f>IF(H1348,LEFT(G1348,FIND(" ",G1348)-1),MID(G1348,FIND(" ",G1348)+1,9))</f>
        <v>RIJ</v>
      </c>
      <c r="J1348" s="34" t="str">
        <f>TRIM(SUBSTITUTE(G1348,I1348,""))</f>
        <v>10-Nov</v>
      </c>
      <c r="K1348" s="34">
        <f>LEFT(J1348,2-ISERROR(1*MID(J1348,2,1)))*1</f>
        <v>10</v>
      </c>
      <c r="L1348" s="34" t="str">
        <f>IF(LEN(I1348)=3,I1348,LEFT(I1348,1)&amp;MID(I1348,3,1)&amp;RIGHT(I1348,1))</f>
        <v>RIJ</v>
      </c>
      <c r="M1348" s="42">
        <f>TIMEVALUE(SUBSTITUTE(SUBSTITUTE(F1348,"P"," P"),"A"," A"))</f>
        <v>0.68472222222222223</v>
      </c>
      <c r="N1348" s="34">
        <f t="shared" si="71"/>
        <v>21</v>
      </c>
      <c r="O1348" s="34" t="str">
        <f t="shared" si="72"/>
        <v>RIJ21</v>
      </c>
      <c r="P1348" s="44">
        <f>INDEX(Workings!$R$14:$R$853,MATCH(O1348,Workings!$U$14:$U$853,0))</f>
        <v>0.68263888888888913</v>
      </c>
      <c r="Q1348" s="34">
        <f t="shared" si="73"/>
        <v>3</v>
      </c>
      <c r="S1348"/>
    </row>
    <row r="1349" spans="1:19" ht="15" x14ac:dyDescent="0.25">
      <c r="A1349" s="34" t="s">
        <v>3833</v>
      </c>
      <c r="B1349" s="34">
        <f>SEARCH("PM",A1349)</f>
        <v>5</v>
      </c>
      <c r="C1349" s="34" t="e">
        <f>SEARCH("AM",A1349)</f>
        <v>#VALUE!</v>
      </c>
      <c r="D1349" s="34">
        <f>IFERROR(B1349,C1349)</f>
        <v>5</v>
      </c>
      <c r="E1349" s="34" t="str">
        <f>IFERROR(MID(A1349,D1349-5,1)," ")</f>
        <v xml:space="preserve"> </v>
      </c>
      <c r="F1349" s="34" t="str">
        <f>MID(A1349,IF(E1349="1",D1349-5,D1349-4),IF(E1349="1",7,6))</f>
        <v>5:00PM</v>
      </c>
      <c r="G1349" s="34" t="str">
        <f>TRIM(SUBSTITUTE(A1349,TEXT(M1349,"h:mmAM/PM"),""))</f>
        <v>R:I:J 10-Nov</v>
      </c>
      <c r="H1349" s="34" t="b">
        <f>OR(LEFT(G1349,1)="Y",LEFT(G1349,1)="B",LEFT(G1349,1)="R")</f>
        <v>1</v>
      </c>
      <c r="I1349" s="34" t="str">
        <f>IF(H1349,LEFT(G1349,FIND(" ",G1349)-1),MID(G1349,FIND(" ",G1349)+1,9))</f>
        <v>R:I:J</v>
      </c>
      <c r="J1349" s="34" t="str">
        <f>TRIM(SUBSTITUTE(G1349,I1349,""))</f>
        <v>10-Nov</v>
      </c>
      <c r="K1349" s="34">
        <f>LEFT(J1349,2-ISERROR(1*MID(J1349,2,1)))*1</f>
        <v>10</v>
      </c>
      <c r="L1349" s="34" t="str">
        <f>IF(LEN(I1349)=3,I1349,LEFT(I1349,1)&amp;MID(I1349,3,1)&amp;RIGHT(I1349,1))</f>
        <v>RIJ</v>
      </c>
      <c r="M1349" s="42">
        <f>TIMEVALUE(SUBSTITUTE(SUBSTITUTE(F1349,"P"," P"),"A"," A"))</f>
        <v>0.70833333333333337</v>
      </c>
      <c r="N1349" s="34">
        <f t="shared" si="71"/>
        <v>22</v>
      </c>
      <c r="O1349" s="34" t="str">
        <f t="shared" si="72"/>
        <v>RIJ22</v>
      </c>
      <c r="P1349" s="44">
        <f>INDEX(Workings!$R$14:$R$853,MATCH(O1349,Workings!$U$14:$U$853,0))</f>
        <v>0.7034722222222225</v>
      </c>
      <c r="Q1349" s="34">
        <f t="shared" si="73"/>
        <v>7</v>
      </c>
      <c r="S1349"/>
    </row>
    <row r="1350" spans="1:19" ht="15" x14ac:dyDescent="0.25">
      <c r="A1350" s="34" t="s">
        <v>1556</v>
      </c>
      <c r="B1350" s="34">
        <f>SEARCH("PM",A1350)</f>
        <v>5</v>
      </c>
      <c r="C1350" s="34" t="e">
        <f>SEARCH("AM",A1350)</f>
        <v>#VALUE!</v>
      </c>
      <c r="D1350" s="34">
        <f>IFERROR(B1350,C1350)</f>
        <v>5</v>
      </c>
      <c r="E1350" s="34" t="str">
        <f>IFERROR(MID(A1350,D1350-5,1)," ")</f>
        <v xml:space="preserve"> </v>
      </c>
      <c r="F1350" s="34" t="str">
        <f>MID(A1350,IF(E1350="1",D1350-5,D1350-4),IF(E1350="1",7,6))</f>
        <v>5:28PM</v>
      </c>
      <c r="G1350" s="34" t="str">
        <f>TRIM(SUBSTITUTE(A1350,TEXT(M1350,"h:mmAM/PM"),""))</f>
        <v>10-Nov R/I/J</v>
      </c>
      <c r="H1350" s="34" t="b">
        <f>OR(LEFT(G1350,1)="Y",LEFT(G1350,1)="B",LEFT(G1350,1)="R")</f>
        <v>0</v>
      </c>
      <c r="I1350" s="34" t="str">
        <f>IF(H1350,LEFT(G1350,FIND(" ",G1350)-1),MID(G1350,FIND(" ",G1350)+1,9))</f>
        <v>R/I/J</v>
      </c>
      <c r="J1350" s="34" t="str">
        <f>TRIM(SUBSTITUTE(G1350,I1350,""))</f>
        <v>10-Nov</v>
      </c>
      <c r="K1350" s="34">
        <f>LEFT(J1350,2-ISERROR(1*MID(J1350,2,1)))*1</f>
        <v>10</v>
      </c>
      <c r="L1350" s="34" t="str">
        <f>IF(LEN(I1350)=3,I1350,LEFT(I1350,1)&amp;MID(I1350,3,1)&amp;RIGHT(I1350,1))</f>
        <v>RIJ</v>
      </c>
      <c r="M1350" s="42">
        <f>TIMEVALUE(SUBSTITUTE(SUBSTITUTE(F1350,"P"," P"),"A"," A"))</f>
        <v>0.72777777777777775</v>
      </c>
      <c r="N1350" s="34">
        <f t="shared" si="71"/>
        <v>23</v>
      </c>
      <c r="O1350" s="34" t="str">
        <f t="shared" si="72"/>
        <v>RIJ23</v>
      </c>
      <c r="P1350" s="44">
        <f>INDEX(Workings!$R$14:$R$853,MATCH(O1350,Workings!$U$14:$U$853,0))</f>
        <v>0.72430555555555587</v>
      </c>
      <c r="Q1350" s="34">
        <f t="shared" si="73"/>
        <v>5</v>
      </c>
      <c r="S1350"/>
    </row>
    <row r="1351" spans="1:19" ht="15" x14ac:dyDescent="0.25">
      <c r="A1351" s="34" t="s">
        <v>2787</v>
      </c>
      <c r="B1351" s="34">
        <f>SEARCH("PM",A1351)</f>
        <v>5</v>
      </c>
      <c r="C1351" s="34" t="e">
        <f>SEARCH("AM",A1351)</f>
        <v>#VALUE!</v>
      </c>
      <c r="D1351" s="34">
        <f>IFERROR(B1351,C1351)</f>
        <v>5</v>
      </c>
      <c r="E1351" s="34" t="str">
        <f>IFERROR(MID(A1351,D1351-5,1)," ")</f>
        <v xml:space="preserve"> </v>
      </c>
      <c r="F1351" s="34" t="str">
        <f>MID(A1351,IF(E1351="1",D1351-5,D1351-4),IF(E1351="1",7,6))</f>
        <v>6:06PM</v>
      </c>
      <c r="G1351" s="34" t="str">
        <f>TRIM(SUBSTITUTE(A1351,TEXT(M1351,"h:mmAM/PM"),""))</f>
        <v>R-I-J 10-Nov</v>
      </c>
      <c r="H1351" s="34" t="b">
        <f>OR(LEFT(G1351,1)="Y",LEFT(G1351,1)="B",LEFT(G1351,1)="R")</f>
        <v>1</v>
      </c>
      <c r="I1351" s="34" t="str">
        <f>IF(H1351,LEFT(G1351,FIND(" ",G1351)-1),MID(G1351,FIND(" ",G1351)+1,9))</f>
        <v>R-I-J</v>
      </c>
      <c r="J1351" s="34" t="str">
        <f>TRIM(SUBSTITUTE(G1351,I1351,""))</f>
        <v>10-Nov</v>
      </c>
      <c r="K1351" s="34">
        <f>LEFT(J1351,2-ISERROR(1*MID(J1351,2,1)))*1</f>
        <v>10</v>
      </c>
      <c r="L1351" s="34" t="str">
        <f>IF(LEN(I1351)=3,I1351,LEFT(I1351,1)&amp;MID(I1351,3,1)&amp;RIGHT(I1351,1))</f>
        <v>RIJ</v>
      </c>
      <c r="M1351" s="42">
        <f>TIMEVALUE(SUBSTITUTE(SUBSTITUTE(F1351,"P"," P"),"A"," A"))</f>
        <v>0.75416666666666676</v>
      </c>
      <c r="N1351" s="34">
        <f t="shared" si="71"/>
        <v>24</v>
      </c>
      <c r="O1351" s="34" t="str">
        <f t="shared" si="72"/>
        <v>RIJ24</v>
      </c>
      <c r="P1351" s="44">
        <f>INDEX(Workings!$R$14:$R$853,MATCH(O1351,Workings!$U$14:$U$853,0))</f>
        <v>0.75208333333333366</v>
      </c>
      <c r="Q1351" s="34">
        <f t="shared" si="73"/>
        <v>3</v>
      </c>
      <c r="S1351"/>
    </row>
    <row r="1352" spans="1:19" ht="15" x14ac:dyDescent="0.25">
      <c r="A1352" s="34" t="s">
        <v>2631</v>
      </c>
      <c r="B1352" s="34">
        <f>SEARCH("PM",A1352)</f>
        <v>11</v>
      </c>
      <c r="C1352" s="34" t="e">
        <f>SEARCH("AM",A1352)</f>
        <v>#VALUE!</v>
      </c>
      <c r="D1352" s="34">
        <f>IFERROR(B1352,C1352)</f>
        <v>11</v>
      </c>
      <c r="E1352" s="34" t="str">
        <f>IFERROR(MID(A1352,D1352-5,1)," ")</f>
        <v xml:space="preserve"> </v>
      </c>
      <c r="F1352" s="34" t="str">
        <f>MID(A1352,IF(E1352="1",D1352-5,D1352-4),IF(E1352="1",7,6))</f>
        <v>6:51PM</v>
      </c>
      <c r="G1352" s="34" t="str">
        <f>TRIM(SUBSTITUTE(A1352,TEXT(M1352,"h:mmAM/PM"),""))</f>
        <v>R-I-J 10-Nov</v>
      </c>
      <c r="H1352" s="34" t="b">
        <f>OR(LEFT(G1352,1)="Y",LEFT(G1352,1)="B",LEFT(G1352,1)="R")</f>
        <v>1</v>
      </c>
      <c r="I1352" s="34" t="str">
        <f>IF(H1352,LEFT(G1352,FIND(" ",G1352)-1),MID(G1352,FIND(" ",G1352)+1,9))</f>
        <v>R-I-J</v>
      </c>
      <c r="J1352" s="34" t="str">
        <f>TRIM(SUBSTITUTE(G1352,I1352,""))</f>
        <v>10-Nov</v>
      </c>
      <c r="K1352" s="34">
        <f>LEFT(J1352,2-ISERROR(1*MID(J1352,2,1)))*1</f>
        <v>10</v>
      </c>
      <c r="L1352" s="34" t="str">
        <f>IF(LEN(I1352)=3,I1352,LEFT(I1352,1)&amp;MID(I1352,3,1)&amp;RIGHT(I1352,1))</f>
        <v>RIJ</v>
      </c>
      <c r="M1352" s="42">
        <f>TIMEVALUE(SUBSTITUTE(SUBSTITUTE(F1352,"P"," P"),"A"," A"))</f>
        <v>0.78541666666666676</v>
      </c>
      <c r="N1352" s="34">
        <f t="shared" si="71"/>
        <v>25</v>
      </c>
      <c r="O1352" s="34" t="str">
        <f t="shared" si="72"/>
        <v>RIJ25</v>
      </c>
      <c r="P1352" s="44">
        <f>INDEX(Workings!$R$14:$R$853,MATCH(O1352,Workings!$U$14:$U$853,0))</f>
        <v>0.77986111111111145</v>
      </c>
      <c r="Q1352" s="34">
        <f t="shared" si="73"/>
        <v>8</v>
      </c>
      <c r="S1352"/>
    </row>
    <row r="1353" spans="1:19" ht="15" x14ac:dyDescent="0.25">
      <c r="A1353" s="34" t="s">
        <v>3878</v>
      </c>
      <c r="B1353" s="34">
        <f>SEARCH("PM",A1353)</f>
        <v>12</v>
      </c>
      <c r="C1353" s="34" t="e">
        <f>SEARCH("AM",A1353)</f>
        <v>#VALUE!</v>
      </c>
      <c r="D1353" s="34">
        <f>IFERROR(B1353,C1353)</f>
        <v>12</v>
      </c>
      <c r="E1353" s="34" t="str">
        <f>IFERROR(MID(A1353,D1353-5,1)," ")</f>
        <v xml:space="preserve"> </v>
      </c>
      <c r="F1353" s="34" t="str">
        <f>MID(A1353,IF(E1353="1",D1353-5,D1353-4),IF(E1353="1",7,6))</f>
        <v>7:31PM</v>
      </c>
      <c r="G1353" s="34" t="str">
        <f>TRIM(SUBSTITUTE(A1353,TEXT(M1353,"h:mmAM/PM"),""))</f>
        <v>10/Nov R-I-J</v>
      </c>
      <c r="H1353" s="34" t="b">
        <f>OR(LEFT(G1353,1)="Y",LEFT(G1353,1)="B",LEFT(G1353,1)="R")</f>
        <v>0</v>
      </c>
      <c r="I1353" s="34" t="str">
        <f>IF(H1353,LEFT(G1353,FIND(" ",G1353)-1),MID(G1353,FIND(" ",G1353)+1,9))</f>
        <v>R-I-J</v>
      </c>
      <c r="J1353" s="34" t="str">
        <f>TRIM(SUBSTITUTE(G1353,I1353,""))</f>
        <v>10/Nov</v>
      </c>
      <c r="K1353" s="34">
        <f>LEFT(J1353,2-ISERROR(1*MID(J1353,2,1)))*1</f>
        <v>10</v>
      </c>
      <c r="L1353" s="34" t="str">
        <f>IF(LEN(I1353)=3,I1353,LEFT(I1353,1)&amp;MID(I1353,3,1)&amp;RIGHT(I1353,1))</f>
        <v>RIJ</v>
      </c>
      <c r="M1353" s="42">
        <f>TIMEVALUE(SUBSTITUTE(SUBSTITUTE(F1353,"P"," P"),"A"," A"))</f>
        <v>0.81319444444444444</v>
      </c>
      <c r="N1353" s="34">
        <f t="shared" ref="N1353:N1416" si="74">1+(L1353=L1352)*(K1353=K1352)*N1352</f>
        <v>26</v>
      </c>
      <c r="O1353" s="34" t="str">
        <f t="shared" ref="O1353:O1416" si="75">L1353&amp;N1353</f>
        <v>RIJ26</v>
      </c>
      <c r="P1353" s="44">
        <f>INDEX(Workings!$R$14:$R$853,MATCH(O1353,Workings!$U$14:$U$853,0))</f>
        <v>0.80763888888888924</v>
      </c>
      <c r="Q1353" s="34">
        <f t="shared" ref="Q1353:Q1416" si="76">ROUND((M1353-P1353)*60*24,5)</f>
        <v>8</v>
      </c>
      <c r="S1353"/>
    </row>
    <row r="1354" spans="1:19" ht="15" x14ac:dyDescent="0.25">
      <c r="A1354" s="34" t="s">
        <v>2101</v>
      </c>
      <c r="B1354" s="34">
        <f>SEARCH("PM",A1354)</f>
        <v>12</v>
      </c>
      <c r="C1354" s="34" t="e">
        <f>SEARCH("AM",A1354)</f>
        <v>#VALUE!</v>
      </c>
      <c r="D1354" s="34">
        <f>IFERROR(B1354,C1354)</f>
        <v>12</v>
      </c>
      <c r="E1354" s="34" t="str">
        <f>IFERROR(MID(A1354,D1354-5,1)," ")</f>
        <v xml:space="preserve"> </v>
      </c>
      <c r="F1354" s="34" t="str">
        <f>MID(A1354,IF(E1354="1",D1354-5,D1354-4),IF(E1354="1",7,6))</f>
        <v>8:31PM</v>
      </c>
      <c r="G1354" s="34" t="str">
        <f>TRIM(SUBSTITUTE(A1354,TEXT(M1354,"h:mmAM/PM"),""))</f>
        <v>10/Nov R-I-J</v>
      </c>
      <c r="H1354" s="34" t="b">
        <f>OR(LEFT(G1354,1)="Y",LEFT(G1354,1)="B",LEFT(G1354,1)="R")</f>
        <v>0</v>
      </c>
      <c r="I1354" s="34" t="str">
        <f>IF(H1354,LEFT(G1354,FIND(" ",G1354)-1),MID(G1354,FIND(" ",G1354)+1,9))</f>
        <v>R-I-J</v>
      </c>
      <c r="J1354" s="34" t="str">
        <f>TRIM(SUBSTITUTE(G1354,I1354,""))</f>
        <v>10/Nov</v>
      </c>
      <c r="K1354" s="34">
        <f>LEFT(J1354,2-ISERROR(1*MID(J1354,2,1)))*1</f>
        <v>10</v>
      </c>
      <c r="L1354" s="34" t="str">
        <f>IF(LEN(I1354)=3,I1354,LEFT(I1354,1)&amp;MID(I1354,3,1)&amp;RIGHT(I1354,1))</f>
        <v>RIJ</v>
      </c>
      <c r="M1354" s="42">
        <f>TIMEVALUE(SUBSTITUTE(SUBSTITUTE(F1354,"P"," P"),"A"," A"))</f>
        <v>0.85486111111111107</v>
      </c>
      <c r="N1354" s="34">
        <f t="shared" si="74"/>
        <v>27</v>
      </c>
      <c r="O1354" s="34" t="str">
        <f t="shared" si="75"/>
        <v>RIJ27</v>
      </c>
      <c r="P1354" s="44">
        <f>INDEX(Workings!$R$14:$R$853,MATCH(O1354,Workings!$U$14:$U$853,0))</f>
        <v>0.84930555555555587</v>
      </c>
      <c r="Q1354" s="34">
        <f t="shared" si="76"/>
        <v>8</v>
      </c>
      <c r="S1354"/>
    </row>
    <row r="1355" spans="1:19" ht="15" x14ac:dyDescent="0.25">
      <c r="A1355" s="34" t="s">
        <v>2887</v>
      </c>
      <c r="B1355" s="34">
        <f>SEARCH("PM",A1355)</f>
        <v>5</v>
      </c>
      <c r="C1355" s="34" t="e">
        <f>SEARCH("AM",A1355)</f>
        <v>#VALUE!</v>
      </c>
      <c r="D1355" s="34">
        <f>IFERROR(B1355,C1355)</f>
        <v>5</v>
      </c>
      <c r="E1355" s="34" t="str">
        <f>IFERROR(MID(A1355,D1355-5,1)," ")</f>
        <v xml:space="preserve"> </v>
      </c>
      <c r="F1355" s="34" t="str">
        <f>MID(A1355,IF(E1355="1",D1355-5,D1355-4),IF(E1355="1",7,6))</f>
        <v>9:28PM</v>
      </c>
      <c r="G1355" s="34" t="str">
        <f>TRIM(SUBSTITUTE(A1355,TEXT(M1355,"h:mmAM/PM"),""))</f>
        <v>R/I/J 10-Nov</v>
      </c>
      <c r="H1355" s="34" t="b">
        <f>OR(LEFT(G1355,1)="Y",LEFT(G1355,1)="B",LEFT(G1355,1)="R")</f>
        <v>1</v>
      </c>
      <c r="I1355" s="34" t="str">
        <f>IF(H1355,LEFT(G1355,FIND(" ",G1355)-1),MID(G1355,FIND(" ",G1355)+1,9))</f>
        <v>R/I/J</v>
      </c>
      <c r="J1355" s="34" t="str">
        <f>TRIM(SUBSTITUTE(G1355,I1355,""))</f>
        <v>10-Nov</v>
      </c>
      <c r="K1355" s="34">
        <f>LEFT(J1355,2-ISERROR(1*MID(J1355,2,1)))*1</f>
        <v>10</v>
      </c>
      <c r="L1355" s="34" t="str">
        <f>IF(LEN(I1355)=3,I1355,LEFT(I1355,1)&amp;MID(I1355,3,1)&amp;RIGHT(I1355,1))</f>
        <v>RIJ</v>
      </c>
      <c r="M1355" s="42">
        <f>TIMEVALUE(SUBSTITUTE(SUBSTITUTE(F1355,"P"," P"),"A"," A"))</f>
        <v>0.89444444444444438</v>
      </c>
      <c r="N1355" s="34">
        <f t="shared" si="74"/>
        <v>28</v>
      </c>
      <c r="O1355" s="34" t="str">
        <f t="shared" si="75"/>
        <v>RIJ28</v>
      </c>
      <c r="P1355" s="44">
        <f>INDEX(Workings!$R$14:$R$853,MATCH(O1355,Workings!$U$14:$U$853,0))</f>
        <v>0.8909722222222225</v>
      </c>
      <c r="Q1355" s="34">
        <f t="shared" si="76"/>
        <v>5</v>
      </c>
      <c r="S1355"/>
    </row>
    <row r="1356" spans="1:19" ht="15" x14ac:dyDescent="0.25">
      <c r="A1356" s="34" t="s">
        <v>330</v>
      </c>
      <c r="B1356" s="34">
        <f>SEARCH("PM",A1356)</f>
        <v>6</v>
      </c>
      <c r="C1356" s="34" t="e">
        <f>SEARCH("AM",A1356)</f>
        <v>#VALUE!</v>
      </c>
      <c r="D1356" s="34">
        <f>IFERROR(B1356,C1356)</f>
        <v>6</v>
      </c>
      <c r="E1356" s="34" t="str">
        <f>IFERROR(MID(A1356,D1356-5,1)," ")</f>
        <v>1</v>
      </c>
      <c r="F1356" s="34" t="str">
        <f>MID(A1356,IF(E1356="1",D1356-5,D1356-4),IF(E1356="1",7,6))</f>
        <v>10:33PM</v>
      </c>
      <c r="G1356" s="34" t="str">
        <f>TRIM(SUBSTITUTE(A1356,TEXT(M1356,"h:mmAM/PM"),""))</f>
        <v>10/Nov R:I:J</v>
      </c>
      <c r="H1356" s="34" t="b">
        <f>OR(LEFT(G1356,1)="Y",LEFT(G1356,1)="B",LEFT(G1356,1)="R")</f>
        <v>0</v>
      </c>
      <c r="I1356" s="34" t="str">
        <f>IF(H1356,LEFT(G1356,FIND(" ",G1356)-1),MID(G1356,FIND(" ",G1356)+1,9))</f>
        <v>R:I:J</v>
      </c>
      <c r="J1356" s="34" t="str">
        <f>TRIM(SUBSTITUTE(G1356,I1356,""))</f>
        <v>10/Nov</v>
      </c>
      <c r="K1356" s="34">
        <f>LEFT(J1356,2-ISERROR(1*MID(J1356,2,1)))*1</f>
        <v>10</v>
      </c>
      <c r="L1356" s="34" t="str">
        <f>IF(LEN(I1356)=3,I1356,LEFT(I1356,1)&amp;MID(I1356,3,1)&amp;RIGHT(I1356,1))</f>
        <v>RIJ</v>
      </c>
      <c r="M1356" s="42">
        <f>TIMEVALUE(SUBSTITUTE(SUBSTITUTE(F1356,"P"," P"),"A"," A"))</f>
        <v>0.93958333333333333</v>
      </c>
      <c r="N1356" s="34">
        <f t="shared" si="74"/>
        <v>29</v>
      </c>
      <c r="O1356" s="34" t="str">
        <f t="shared" si="75"/>
        <v>RIJ29</v>
      </c>
      <c r="P1356" s="44">
        <f>INDEX(Workings!$R$14:$R$853,MATCH(O1356,Workings!$U$14:$U$853,0))</f>
        <v>0.93263888888888913</v>
      </c>
      <c r="Q1356" s="34">
        <f t="shared" si="76"/>
        <v>10</v>
      </c>
      <c r="S1356"/>
    </row>
    <row r="1357" spans="1:19" ht="15" x14ac:dyDescent="0.25">
      <c r="A1357" s="34" t="s">
        <v>1859</v>
      </c>
      <c r="B1357" s="34">
        <f>SEARCH("PM",A1357)</f>
        <v>12</v>
      </c>
      <c r="C1357" s="34" t="e">
        <f>SEARCH("AM",A1357)</f>
        <v>#VALUE!</v>
      </c>
      <c r="D1357" s="34">
        <f>IFERROR(B1357,C1357)</f>
        <v>12</v>
      </c>
      <c r="E1357" s="34" t="str">
        <f>IFERROR(MID(A1357,D1357-5,1)," ")</f>
        <v>1</v>
      </c>
      <c r="F1357" s="34" t="str">
        <f>MID(A1357,IF(E1357="1",D1357-5,D1357-4),IF(E1357="1",7,6))</f>
        <v>11:24PM</v>
      </c>
      <c r="G1357" s="34" t="str">
        <f>TRIM(SUBSTITUTE(A1357,TEXT(M1357,"h:mmAM/PM"),""))</f>
        <v>R:I:J 10/Nov</v>
      </c>
      <c r="H1357" s="34" t="b">
        <f>OR(LEFT(G1357,1)="Y",LEFT(G1357,1)="B",LEFT(G1357,1)="R")</f>
        <v>1</v>
      </c>
      <c r="I1357" s="34" t="str">
        <f>IF(H1357,LEFT(G1357,FIND(" ",G1357)-1),MID(G1357,FIND(" ",G1357)+1,9))</f>
        <v>R:I:J</v>
      </c>
      <c r="J1357" s="34" t="str">
        <f>TRIM(SUBSTITUTE(G1357,I1357,""))</f>
        <v>10/Nov</v>
      </c>
      <c r="K1357" s="34">
        <f>LEFT(J1357,2-ISERROR(1*MID(J1357,2,1)))*1</f>
        <v>10</v>
      </c>
      <c r="L1357" s="34" t="str">
        <f>IF(LEN(I1357)=3,I1357,LEFT(I1357,1)&amp;MID(I1357,3,1)&amp;RIGHT(I1357,1))</f>
        <v>RIJ</v>
      </c>
      <c r="M1357" s="42">
        <f>TIMEVALUE(SUBSTITUTE(SUBSTITUTE(F1357,"P"," P"),"A"," A"))</f>
        <v>0.97499999999999998</v>
      </c>
      <c r="N1357" s="34">
        <f t="shared" si="74"/>
        <v>30</v>
      </c>
      <c r="O1357" s="34" t="str">
        <f t="shared" si="75"/>
        <v>RIJ30</v>
      </c>
      <c r="P1357" s="44">
        <f>INDEX(Workings!$R$14:$R$853,MATCH(O1357,Workings!$U$14:$U$853,0))</f>
        <v>0.97430555555555576</v>
      </c>
      <c r="Q1357" s="34">
        <f t="shared" si="76"/>
        <v>1</v>
      </c>
      <c r="S1357"/>
    </row>
    <row r="1358" spans="1:19" ht="15" x14ac:dyDescent="0.25">
      <c r="A1358" s="34" t="s">
        <v>699</v>
      </c>
      <c r="B1358" s="34" t="e">
        <f>SEARCH("PM",A1358)</f>
        <v>#VALUE!</v>
      </c>
      <c r="C1358" s="34">
        <f>SEARCH("AM",A1358)</f>
        <v>11</v>
      </c>
      <c r="D1358" s="34">
        <f>IFERROR(B1358,C1358)</f>
        <v>11</v>
      </c>
      <c r="E1358" s="34" t="str">
        <f>IFERROR(MID(A1358,D1358-5,1)," ")</f>
        <v xml:space="preserve"> </v>
      </c>
      <c r="F1358" s="34" t="str">
        <f>MID(A1358,IF(E1358="1",D1358-5,D1358-4),IF(E1358="1",7,6))</f>
        <v>7:22AM</v>
      </c>
      <c r="G1358" s="34" t="str">
        <f>TRIM(SUBSTITUTE(A1358,TEXT(M1358,"h:mmAM/PM"),""))</f>
        <v>6-Nov R/I/K</v>
      </c>
      <c r="H1358" s="34" t="b">
        <f>OR(LEFT(G1358,1)="Y",LEFT(G1358,1)="B",LEFT(G1358,1)="R")</f>
        <v>0</v>
      </c>
      <c r="I1358" s="34" t="str">
        <f>IF(H1358,LEFT(G1358,FIND(" ",G1358)-1),MID(G1358,FIND(" ",G1358)+1,9))</f>
        <v>R/I/K</v>
      </c>
      <c r="J1358" s="34" t="str">
        <f>TRIM(SUBSTITUTE(G1358,I1358,""))</f>
        <v>6-Nov</v>
      </c>
      <c r="K1358" s="34">
        <f>LEFT(J1358,2-ISERROR(1*MID(J1358,2,1)))*1</f>
        <v>6</v>
      </c>
      <c r="L1358" s="34" t="str">
        <f>IF(LEN(I1358)=3,I1358,LEFT(I1358,1)&amp;MID(I1358,3,1)&amp;RIGHT(I1358,1))</f>
        <v>RIK</v>
      </c>
      <c r="M1358" s="42">
        <f>TIMEVALUE(SUBSTITUTE(SUBSTITUTE(F1358,"P"," P"),"A"," A"))</f>
        <v>0.30694444444444441</v>
      </c>
      <c r="N1358" s="34">
        <f t="shared" si="74"/>
        <v>1</v>
      </c>
      <c r="O1358" s="34" t="str">
        <f t="shared" si="75"/>
        <v>RIK1</v>
      </c>
      <c r="P1358" s="44">
        <f>INDEX(Workings!$R$14:$R$853,MATCH(O1358,Workings!$U$14:$U$853,0))</f>
        <v>0.3034722222222222</v>
      </c>
      <c r="Q1358" s="34">
        <f t="shared" si="76"/>
        <v>5</v>
      </c>
      <c r="S1358"/>
    </row>
    <row r="1359" spans="1:19" ht="15" x14ac:dyDescent="0.25">
      <c r="A1359" s="34" t="s">
        <v>3519</v>
      </c>
      <c r="B1359" s="34" t="e">
        <f>SEARCH("PM",A1359)</f>
        <v>#VALUE!</v>
      </c>
      <c r="C1359" s="34">
        <f>SEARCH("AM",A1359)</f>
        <v>17</v>
      </c>
      <c r="D1359" s="34">
        <f>IFERROR(B1359,C1359)</f>
        <v>17</v>
      </c>
      <c r="E1359" s="34" t="str">
        <f>IFERROR(MID(A1359,D1359-5,1)," ")</f>
        <v xml:space="preserve"> </v>
      </c>
      <c r="F1359" s="34" t="str">
        <f>MID(A1359,IF(E1359="1",D1359-5,D1359-4),IF(E1359="1",7,6))</f>
        <v>7:41AM</v>
      </c>
      <c r="G1359" s="34" t="str">
        <f>TRIM(SUBSTITUTE(A1359,TEXT(M1359,"h:mmAM/PM"),""))</f>
        <v>R-I-K 6/Nov</v>
      </c>
      <c r="H1359" s="34" t="b">
        <f>OR(LEFT(G1359,1)="Y",LEFT(G1359,1)="B",LEFT(G1359,1)="R")</f>
        <v>1</v>
      </c>
      <c r="I1359" s="34" t="str">
        <f>IF(H1359,LEFT(G1359,FIND(" ",G1359)-1),MID(G1359,FIND(" ",G1359)+1,9))</f>
        <v>R-I-K</v>
      </c>
      <c r="J1359" s="34" t="str">
        <f>TRIM(SUBSTITUTE(G1359,I1359,""))</f>
        <v>6/Nov</v>
      </c>
      <c r="K1359" s="34">
        <f>LEFT(J1359,2-ISERROR(1*MID(J1359,2,1)))*1</f>
        <v>6</v>
      </c>
      <c r="L1359" s="34" t="str">
        <f>IF(LEN(I1359)=3,I1359,LEFT(I1359,1)&amp;MID(I1359,3,1)&amp;RIGHT(I1359,1))</f>
        <v>RIK</v>
      </c>
      <c r="M1359" s="42">
        <f>TIMEVALUE(SUBSTITUTE(SUBSTITUTE(F1359,"P"," P"),"A"," A"))</f>
        <v>0.32013888888888892</v>
      </c>
      <c r="N1359" s="34">
        <f t="shared" si="74"/>
        <v>2</v>
      </c>
      <c r="O1359" s="34" t="str">
        <f t="shared" si="75"/>
        <v>RIK2</v>
      </c>
      <c r="P1359" s="44">
        <f>INDEX(Workings!$R$14:$R$853,MATCH(O1359,Workings!$U$14:$U$853,0))</f>
        <v>0.31736111111111109</v>
      </c>
      <c r="Q1359" s="34">
        <f t="shared" si="76"/>
        <v>4</v>
      </c>
      <c r="S1359"/>
    </row>
    <row r="1360" spans="1:19" ht="15" x14ac:dyDescent="0.25">
      <c r="A1360" s="34" t="s">
        <v>260</v>
      </c>
      <c r="B1360" s="34" t="e">
        <f>SEARCH("PM",A1360)</f>
        <v>#VALUE!</v>
      </c>
      <c r="C1360" s="34">
        <f>SEARCH("AM",A1360)</f>
        <v>17</v>
      </c>
      <c r="D1360" s="34">
        <f>IFERROR(B1360,C1360)</f>
        <v>17</v>
      </c>
      <c r="E1360" s="34" t="str">
        <f>IFERROR(MID(A1360,D1360-5,1)," ")</f>
        <v xml:space="preserve"> </v>
      </c>
      <c r="F1360" s="34" t="str">
        <f>MID(A1360,IF(E1360="1",D1360-5,D1360-4),IF(E1360="1",7,6))</f>
        <v>8:01AM</v>
      </c>
      <c r="G1360" s="34" t="str">
        <f>TRIM(SUBSTITUTE(A1360,TEXT(M1360,"h:mmAM/PM"),""))</f>
        <v>R:I:K 6-Nov</v>
      </c>
      <c r="H1360" s="34" t="b">
        <f>OR(LEFT(G1360,1)="Y",LEFT(G1360,1)="B",LEFT(G1360,1)="R")</f>
        <v>1</v>
      </c>
      <c r="I1360" s="34" t="str">
        <f>IF(H1360,LEFT(G1360,FIND(" ",G1360)-1),MID(G1360,FIND(" ",G1360)+1,9))</f>
        <v>R:I:K</v>
      </c>
      <c r="J1360" s="34" t="str">
        <f>TRIM(SUBSTITUTE(G1360,I1360,""))</f>
        <v>6-Nov</v>
      </c>
      <c r="K1360" s="34">
        <f>LEFT(J1360,2-ISERROR(1*MID(J1360,2,1)))*1</f>
        <v>6</v>
      </c>
      <c r="L1360" s="34" t="str">
        <f>IF(LEN(I1360)=3,I1360,LEFT(I1360,1)&amp;MID(I1360,3,1)&amp;RIGHT(I1360,1))</f>
        <v>RIK</v>
      </c>
      <c r="M1360" s="42">
        <f>TIMEVALUE(SUBSTITUTE(SUBSTITUTE(F1360,"P"," P"),"A"," A"))</f>
        <v>0.33402777777777781</v>
      </c>
      <c r="N1360" s="34">
        <f t="shared" si="74"/>
        <v>3</v>
      </c>
      <c r="O1360" s="34" t="str">
        <f t="shared" si="75"/>
        <v>RIK3</v>
      </c>
      <c r="P1360" s="44">
        <f>INDEX(Workings!$R$14:$R$853,MATCH(O1360,Workings!$U$14:$U$853,0))</f>
        <v>0.33124999999999999</v>
      </c>
      <c r="Q1360" s="34">
        <f t="shared" si="76"/>
        <v>4</v>
      </c>
      <c r="S1360"/>
    </row>
    <row r="1361" spans="1:19" ht="15" x14ac:dyDescent="0.25">
      <c r="A1361" s="34" t="s">
        <v>1373</v>
      </c>
      <c r="B1361" s="34" t="e">
        <f>SEARCH("PM",A1361)</f>
        <v>#VALUE!</v>
      </c>
      <c r="C1361" s="34">
        <f>SEARCH("AM",A1361)</f>
        <v>11</v>
      </c>
      <c r="D1361" s="34">
        <f>IFERROR(B1361,C1361)</f>
        <v>11</v>
      </c>
      <c r="E1361" s="34" t="str">
        <f>IFERROR(MID(A1361,D1361-5,1)," ")</f>
        <v xml:space="preserve"> </v>
      </c>
      <c r="F1361" s="34" t="str">
        <f>MID(A1361,IF(E1361="1",D1361-5,D1361-4),IF(E1361="1",7,6))</f>
        <v>8:18AM</v>
      </c>
      <c r="G1361" s="34" t="str">
        <f>TRIM(SUBSTITUTE(A1361,TEXT(M1361,"h:mmAM/PM"),""))</f>
        <v>R/I/K 6/Nov</v>
      </c>
      <c r="H1361" s="34" t="b">
        <f>OR(LEFT(G1361,1)="Y",LEFT(G1361,1)="B",LEFT(G1361,1)="R")</f>
        <v>1</v>
      </c>
      <c r="I1361" s="34" t="str">
        <f>IF(H1361,LEFT(G1361,FIND(" ",G1361)-1),MID(G1361,FIND(" ",G1361)+1,9))</f>
        <v>R/I/K</v>
      </c>
      <c r="J1361" s="34" t="str">
        <f>TRIM(SUBSTITUTE(G1361,I1361,""))</f>
        <v>6/Nov</v>
      </c>
      <c r="K1361" s="34">
        <f>LEFT(J1361,2-ISERROR(1*MID(J1361,2,1)))*1</f>
        <v>6</v>
      </c>
      <c r="L1361" s="34" t="str">
        <f>IF(LEN(I1361)=3,I1361,LEFT(I1361,1)&amp;MID(I1361,3,1)&amp;RIGHT(I1361,1))</f>
        <v>RIK</v>
      </c>
      <c r="M1361" s="42">
        <f>TIMEVALUE(SUBSTITUTE(SUBSTITUTE(F1361,"P"," P"),"A"," A"))</f>
        <v>0.34583333333333338</v>
      </c>
      <c r="N1361" s="34">
        <f t="shared" si="74"/>
        <v>4</v>
      </c>
      <c r="O1361" s="34" t="str">
        <f t="shared" si="75"/>
        <v>RIK4</v>
      </c>
      <c r="P1361" s="44">
        <f>INDEX(Workings!$R$14:$R$853,MATCH(O1361,Workings!$U$14:$U$853,0))</f>
        <v>0.34513888888888888</v>
      </c>
      <c r="Q1361" s="34">
        <f t="shared" si="76"/>
        <v>1</v>
      </c>
      <c r="S1361"/>
    </row>
    <row r="1362" spans="1:19" ht="15" x14ac:dyDescent="0.25">
      <c r="A1362" s="34" t="s">
        <v>1497</v>
      </c>
      <c r="B1362" s="34" t="e">
        <f>SEARCH("PM",A1362)</f>
        <v>#VALUE!</v>
      </c>
      <c r="C1362" s="34">
        <f>SEARCH("AM",A1362)</f>
        <v>17</v>
      </c>
      <c r="D1362" s="34">
        <f>IFERROR(B1362,C1362)</f>
        <v>17</v>
      </c>
      <c r="E1362" s="34" t="str">
        <f>IFERROR(MID(A1362,D1362-5,1)," ")</f>
        <v xml:space="preserve"> </v>
      </c>
      <c r="F1362" s="34" t="str">
        <f>MID(A1362,IF(E1362="1",D1362-5,D1362-4),IF(E1362="1",7,6))</f>
        <v>8:40AM</v>
      </c>
      <c r="G1362" s="34" t="str">
        <f>TRIM(SUBSTITUTE(A1362,TEXT(M1362,"h:mmAM/PM"),""))</f>
        <v>6/Nov R/I/K</v>
      </c>
      <c r="H1362" s="34" t="b">
        <f>OR(LEFT(G1362,1)="Y",LEFT(G1362,1)="B",LEFT(G1362,1)="R")</f>
        <v>0</v>
      </c>
      <c r="I1362" s="34" t="str">
        <f>IF(H1362,LEFT(G1362,FIND(" ",G1362)-1),MID(G1362,FIND(" ",G1362)+1,9))</f>
        <v>R/I/K</v>
      </c>
      <c r="J1362" s="34" t="str">
        <f>TRIM(SUBSTITUTE(G1362,I1362,""))</f>
        <v>6/Nov</v>
      </c>
      <c r="K1362" s="34">
        <f>LEFT(J1362,2-ISERROR(1*MID(J1362,2,1)))*1</f>
        <v>6</v>
      </c>
      <c r="L1362" s="34" t="str">
        <f>IF(LEN(I1362)=3,I1362,LEFT(I1362,1)&amp;MID(I1362,3,1)&amp;RIGHT(I1362,1))</f>
        <v>RIK</v>
      </c>
      <c r="M1362" s="42">
        <f>TIMEVALUE(SUBSTITUTE(SUBSTITUTE(F1362,"P"," P"),"A"," A"))</f>
        <v>0.3611111111111111</v>
      </c>
      <c r="N1362" s="34">
        <f t="shared" si="74"/>
        <v>5</v>
      </c>
      <c r="O1362" s="34" t="str">
        <f t="shared" si="75"/>
        <v>RIK5</v>
      </c>
      <c r="P1362" s="44">
        <f>INDEX(Workings!$R$14:$R$853,MATCH(O1362,Workings!$U$14:$U$853,0))</f>
        <v>0.35902777777777778</v>
      </c>
      <c r="Q1362" s="34">
        <f t="shared" si="76"/>
        <v>3</v>
      </c>
      <c r="S1362"/>
    </row>
    <row r="1363" spans="1:19" ht="15" x14ac:dyDescent="0.25">
      <c r="A1363" s="34" t="s">
        <v>3162</v>
      </c>
      <c r="B1363" s="34" t="e">
        <f>SEARCH("PM",A1363)</f>
        <v>#VALUE!</v>
      </c>
      <c r="C1363" s="34">
        <f>SEARCH("AM",A1363)</f>
        <v>5</v>
      </c>
      <c r="D1363" s="34">
        <f>IFERROR(B1363,C1363)</f>
        <v>5</v>
      </c>
      <c r="E1363" s="34" t="str">
        <f>IFERROR(MID(A1363,D1363-5,1)," ")</f>
        <v xml:space="preserve"> </v>
      </c>
      <c r="F1363" s="34" t="str">
        <f>MID(A1363,IF(E1363="1",D1363-5,D1363-4),IF(E1363="1",7,6))</f>
        <v>9:02AM</v>
      </c>
      <c r="G1363" s="34" t="str">
        <f>TRIM(SUBSTITUTE(A1363,TEXT(M1363,"h:mmAM/PM"),""))</f>
        <v>6/Nov R/I/K</v>
      </c>
      <c r="H1363" s="34" t="b">
        <f>OR(LEFT(G1363,1)="Y",LEFT(G1363,1)="B",LEFT(G1363,1)="R")</f>
        <v>0</v>
      </c>
      <c r="I1363" s="34" t="str">
        <f>IF(H1363,LEFT(G1363,FIND(" ",G1363)-1),MID(G1363,FIND(" ",G1363)+1,9))</f>
        <v>R/I/K</v>
      </c>
      <c r="J1363" s="34" t="str">
        <f>TRIM(SUBSTITUTE(G1363,I1363,""))</f>
        <v>6/Nov</v>
      </c>
      <c r="K1363" s="34">
        <f>LEFT(J1363,2-ISERROR(1*MID(J1363,2,1)))*1</f>
        <v>6</v>
      </c>
      <c r="L1363" s="34" t="str">
        <f>IF(LEN(I1363)=3,I1363,LEFT(I1363,1)&amp;MID(I1363,3,1)&amp;RIGHT(I1363,1))</f>
        <v>RIK</v>
      </c>
      <c r="M1363" s="42">
        <f>TIMEVALUE(SUBSTITUTE(SUBSTITUTE(F1363,"P"," P"),"A"," A"))</f>
        <v>0.37638888888888888</v>
      </c>
      <c r="N1363" s="34">
        <f t="shared" si="74"/>
        <v>6</v>
      </c>
      <c r="O1363" s="34" t="str">
        <f t="shared" si="75"/>
        <v>RIK6</v>
      </c>
      <c r="P1363" s="44">
        <f>INDEX(Workings!$R$14:$R$853,MATCH(O1363,Workings!$U$14:$U$853,0))</f>
        <v>0.37291666666666667</v>
      </c>
      <c r="Q1363" s="34">
        <f t="shared" si="76"/>
        <v>5</v>
      </c>
      <c r="S1363"/>
    </row>
    <row r="1364" spans="1:19" ht="15" x14ac:dyDescent="0.25">
      <c r="A1364" s="34" t="s">
        <v>2431</v>
      </c>
      <c r="B1364" s="34" t="e">
        <f>SEARCH("PM",A1364)</f>
        <v>#VALUE!</v>
      </c>
      <c r="C1364" s="34">
        <f>SEARCH("AM",A1364)</f>
        <v>9</v>
      </c>
      <c r="D1364" s="34">
        <f>IFERROR(B1364,C1364)</f>
        <v>9</v>
      </c>
      <c r="E1364" s="34" t="str">
        <f>IFERROR(MID(A1364,D1364-5,1)," ")</f>
        <v xml:space="preserve"> </v>
      </c>
      <c r="F1364" s="34" t="str">
        <f>MID(A1364,IF(E1364="1",D1364-5,D1364-4),IF(E1364="1",7,6))</f>
        <v>9:19AM</v>
      </c>
      <c r="G1364" s="34" t="str">
        <f>TRIM(SUBSTITUTE(A1364,TEXT(M1364,"h:mmAM/PM"),""))</f>
        <v>RIK 6-Nov</v>
      </c>
      <c r="H1364" s="34" t="b">
        <f>OR(LEFT(G1364,1)="Y",LEFT(G1364,1)="B",LEFT(G1364,1)="R")</f>
        <v>1</v>
      </c>
      <c r="I1364" s="34" t="str">
        <f>IF(H1364,LEFT(G1364,FIND(" ",G1364)-1),MID(G1364,FIND(" ",G1364)+1,9))</f>
        <v>RIK</v>
      </c>
      <c r="J1364" s="34" t="str">
        <f>TRIM(SUBSTITUTE(G1364,I1364,""))</f>
        <v>6-Nov</v>
      </c>
      <c r="K1364" s="34">
        <f>LEFT(J1364,2-ISERROR(1*MID(J1364,2,1)))*1</f>
        <v>6</v>
      </c>
      <c r="L1364" s="34" t="str">
        <f>IF(LEN(I1364)=3,I1364,LEFT(I1364,1)&amp;MID(I1364,3,1)&amp;RIGHT(I1364,1))</f>
        <v>RIK</v>
      </c>
      <c r="M1364" s="42">
        <f>TIMEVALUE(SUBSTITUTE(SUBSTITUTE(F1364,"P"," P"),"A"," A"))</f>
        <v>0.38819444444444445</v>
      </c>
      <c r="N1364" s="34">
        <f t="shared" si="74"/>
        <v>7</v>
      </c>
      <c r="O1364" s="34" t="str">
        <f t="shared" si="75"/>
        <v>RIK7</v>
      </c>
      <c r="P1364" s="44">
        <f>INDEX(Workings!$R$14:$R$853,MATCH(O1364,Workings!$U$14:$U$853,0))</f>
        <v>0.38680555555555557</v>
      </c>
      <c r="Q1364" s="34">
        <f t="shared" si="76"/>
        <v>2</v>
      </c>
      <c r="S1364"/>
    </row>
    <row r="1365" spans="1:19" ht="15" x14ac:dyDescent="0.25">
      <c r="A1365" s="34" t="s">
        <v>83</v>
      </c>
      <c r="B1365" s="34" t="e">
        <f>SEARCH("PM",A1365)</f>
        <v>#VALUE!</v>
      </c>
      <c r="C1365" s="34">
        <f>SEARCH("AM",A1365)</f>
        <v>5</v>
      </c>
      <c r="D1365" s="34">
        <f>IFERROR(B1365,C1365)</f>
        <v>5</v>
      </c>
      <c r="E1365" s="34" t="str">
        <f>IFERROR(MID(A1365,D1365-5,1)," ")</f>
        <v xml:space="preserve"> </v>
      </c>
      <c r="F1365" s="34" t="str">
        <f>MID(A1365,IF(E1365="1",D1365-5,D1365-4),IF(E1365="1",7,6))</f>
        <v>9:51AM</v>
      </c>
      <c r="G1365" s="34" t="str">
        <f>TRIM(SUBSTITUTE(A1365,TEXT(M1365,"h:mmAM/PM"),""))</f>
        <v>R-I-K 6/Nov</v>
      </c>
      <c r="H1365" s="34" t="b">
        <f>OR(LEFT(G1365,1)="Y",LEFT(G1365,1)="B",LEFT(G1365,1)="R")</f>
        <v>1</v>
      </c>
      <c r="I1365" s="34" t="str">
        <f>IF(H1365,LEFT(G1365,FIND(" ",G1365)-1),MID(G1365,FIND(" ",G1365)+1,9))</f>
        <v>R-I-K</v>
      </c>
      <c r="J1365" s="34" t="str">
        <f>TRIM(SUBSTITUTE(G1365,I1365,""))</f>
        <v>6/Nov</v>
      </c>
      <c r="K1365" s="34">
        <f>LEFT(J1365,2-ISERROR(1*MID(J1365,2,1)))*1</f>
        <v>6</v>
      </c>
      <c r="L1365" s="34" t="str">
        <f>IF(LEN(I1365)=3,I1365,LEFT(I1365,1)&amp;MID(I1365,3,1)&amp;RIGHT(I1365,1))</f>
        <v>RIK</v>
      </c>
      <c r="M1365" s="42">
        <f>TIMEVALUE(SUBSTITUTE(SUBSTITUTE(F1365,"P"," P"),"A"," A"))</f>
        <v>0.41041666666666665</v>
      </c>
      <c r="N1365" s="34">
        <f t="shared" si="74"/>
        <v>8</v>
      </c>
      <c r="O1365" s="34" t="str">
        <f t="shared" si="75"/>
        <v>RIK8</v>
      </c>
      <c r="P1365" s="44">
        <f>INDEX(Workings!$R$14:$R$853,MATCH(O1365,Workings!$U$14:$U$853,0))</f>
        <v>0.40763888888888888</v>
      </c>
      <c r="Q1365" s="34">
        <f t="shared" si="76"/>
        <v>4</v>
      </c>
      <c r="S1365"/>
    </row>
    <row r="1366" spans="1:19" ht="15" x14ac:dyDescent="0.25">
      <c r="A1366" s="34" t="s">
        <v>3318</v>
      </c>
      <c r="B1366" s="34" t="e">
        <f>SEARCH("PM",A1366)</f>
        <v>#VALUE!</v>
      </c>
      <c r="C1366" s="34">
        <f>SEARCH("AM",A1366)</f>
        <v>6</v>
      </c>
      <c r="D1366" s="34">
        <f>IFERROR(B1366,C1366)</f>
        <v>6</v>
      </c>
      <c r="E1366" s="34" t="str">
        <f>IFERROR(MID(A1366,D1366-5,1)," ")</f>
        <v>1</v>
      </c>
      <c r="F1366" s="34" t="str">
        <f>MID(A1366,IF(E1366="1",D1366-5,D1366-4),IF(E1366="1",7,6))</f>
        <v>10:14AM</v>
      </c>
      <c r="G1366" s="34" t="str">
        <f>TRIM(SUBSTITUTE(A1366,TEXT(M1366,"h:mmAM/PM"),""))</f>
        <v>6-Nov R-I-K</v>
      </c>
      <c r="H1366" s="34" t="b">
        <f>OR(LEFT(G1366,1)="Y",LEFT(G1366,1)="B",LEFT(G1366,1)="R")</f>
        <v>0</v>
      </c>
      <c r="I1366" s="34" t="str">
        <f>IF(H1366,LEFT(G1366,FIND(" ",G1366)-1),MID(G1366,FIND(" ",G1366)+1,9))</f>
        <v>R-I-K</v>
      </c>
      <c r="J1366" s="34" t="str">
        <f>TRIM(SUBSTITUTE(G1366,I1366,""))</f>
        <v>6-Nov</v>
      </c>
      <c r="K1366" s="34">
        <f>LEFT(J1366,2-ISERROR(1*MID(J1366,2,1)))*1</f>
        <v>6</v>
      </c>
      <c r="L1366" s="34" t="str">
        <f>IF(LEN(I1366)=3,I1366,LEFT(I1366,1)&amp;MID(I1366,3,1)&amp;RIGHT(I1366,1))</f>
        <v>RIK</v>
      </c>
      <c r="M1366" s="42">
        <f>TIMEVALUE(SUBSTITUTE(SUBSTITUTE(F1366,"P"," P"),"A"," A"))</f>
        <v>0.42638888888888887</v>
      </c>
      <c r="N1366" s="34">
        <f t="shared" si="74"/>
        <v>9</v>
      </c>
      <c r="O1366" s="34" t="str">
        <f t="shared" si="75"/>
        <v>RIK9</v>
      </c>
      <c r="P1366" s="44">
        <f>INDEX(Workings!$R$14:$R$853,MATCH(O1366,Workings!$U$14:$U$853,0))</f>
        <v>0.4284722222222222</v>
      </c>
      <c r="Q1366" s="34">
        <f t="shared" si="76"/>
        <v>-3</v>
      </c>
      <c r="S1366"/>
    </row>
    <row r="1367" spans="1:19" ht="15" x14ac:dyDescent="0.25">
      <c r="A1367" s="34" t="s">
        <v>128</v>
      </c>
      <c r="B1367" s="34" t="e">
        <f>SEARCH("PM",A1367)</f>
        <v>#VALUE!</v>
      </c>
      <c r="C1367" s="34">
        <f>SEARCH("AM",A1367)</f>
        <v>12</v>
      </c>
      <c r="D1367" s="34">
        <f>IFERROR(B1367,C1367)</f>
        <v>12</v>
      </c>
      <c r="E1367" s="34" t="str">
        <f>IFERROR(MID(A1367,D1367-5,1)," ")</f>
        <v>1</v>
      </c>
      <c r="F1367" s="34" t="str">
        <f>MID(A1367,IF(E1367="1",D1367-5,D1367-4),IF(E1367="1",7,6))</f>
        <v>10:54AM</v>
      </c>
      <c r="G1367" s="34" t="str">
        <f>TRIM(SUBSTITUTE(A1367,TEXT(M1367,"h:mmAM/PM"),""))</f>
        <v>6-Nov R-I-K</v>
      </c>
      <c r="H1367" s="34" t="b">
        <f>OR(LEFT(G1367,1)="Y",LEFT(G1367,1)="B",LEFT(G1367,1)="R")</f>
        <v>0</v>
      </c>
      <c r="I1367" s="34" t="str">
        <f>IF(H1367,LEFT(G1367,FIND(" ",G1367)-1),MID(G1367,FIND(" ",G1367)+1,9))</f>
        <v>R-I-K</v>
      </c>
      <c r="J1367" s="34" t="str">
        <f>TRIM(SUBSTITUTE(G1367,I1367,""))</f>
        <v>6-Nov</v>
      </c>
      <c r="K1367" s="34">
        <f>LEFT(J1367,2-ISERROR(1*MID(J1367,2,1)))*1</f>
        <v>6</v>
      </c>
      <c r="L1367" s="34" t="str">
        <f>IF(LEN(I1367)=3,I1367,LEFT(I1367,1)&amp;MID(I1367,3,1)&amp;RIGHT(I1367,1))</f>
        <v>RIK</v>
      </c>
      <c r="M1367" s="42">
        <f>TIMEVALUE(SUBSTITUTE(SUBSTITUTE(F1367,"P"," P"),"A"," A"))</f>
        <v>0.45416666666666666</v>
      </c>
      <c r="N1367" s="34">
        <f t="shared" si="74"/>
        <v>10</v>
      </c>
      <c r="O1367" s="34" t="str">
        <f t="shared" si="75"/>
        <v>RIK10</v>
      </c>
      <c r="P1367" s="44">
        <f>INDEX(Workings!$R$14:$R$853,MATCH(O1367,Workings!$U$14:$U$853,0))</f>
        <v>0.44930555555555551</v>
      </c>
      <c r="Q1367" s="34">
        <f t="shared" si="76"/>
        <v>7</v>
      </c>
      <c r="S1367"/>
    </row>
    <row r="1368" spans="1:19" ht="15" x14ac:dyDescent="0.25">
      <c r="A1368" s="34" t="s">
        <v>3569</v>
      </c>
      <c r="B1368" s="34" t="e">
        <f>SEARCH("PM",A1368)</f>
        <v>#VALUE!</v>
      </c>
      <c r="C1368" s="34">
        <f>SEARCH("AM",A1368)</f>
        <v>18</v>
      </c>
      <c r="D1368" s="34">
        <f>IFERROR(B1368,C1368)</f>
        <v>18</v>
      </c>
      <c r="E1368" s="34" t="str">
        <f>IFERROR(MID(A1368,D1368-5,1)," ")</f>
        <v>1</v>
      </c>
      <c r="F1368" s="34" t="str">
        <f>MID(A1368,IF(E1368="1",D1368-5,D1368-4),IF(E1368="1",7,6))</f>
        <v>11:19AM</v>
      </c>
      <c r="G1368" s="34" t="str">
        <f>TRIM(SUBSTITUTE(A1368,TEXT(M1368,"h:mmAM/PM"),""))</f>
        <v>6/Nov R-I-K</v>
      </c>
      <c r="H1368" s="34" t="b">
        <f>OR(LEFT(G1368,1)="Y",LEFT(G1368,1)="B",LEFT(G1368,1)="R")</f>
        <v>0</v>
      </c>
      <c r="I1368" s="34" t="str">
        <f>IF(H1368,LEFT(G1368,FIND(" ",G1368)-1),MID(G1368,FIND(" ",G1368)+1,9))</f>
        <v>R-I-K</v>
      </c>
      <c r="J1368" s="34" t="str">
        <f>TRIM(SUBSTITUTE(G1368,I1368,""))</f>
        <v>6/Nov</v>
      </c>
      <c r="K1368" s="34">
        <f>LEFT(J1368,2-ISERROR(1*MID(J1368,2,1)))*1</f>
        <v>6</v>
      </c>
      <c r="L1368" s="34" t="str">
        <f>IF(LEN(I1368)=3,I1368,LEFT(I1368,1)&amp;MID(I1368,3,1)&amp;RIGHT(I1368,1))</f>
        <v>RIK</v>
      </c>
      <c r="M1368" s="42">
        <f>TIMEVALUE(SUBSTITUTE(SUBSTITUTE(F1368,"P"," P"),"A"," A"))</f>
        <v>0.47152777777777777</v>
      </c>
      <c r="N1368" s="34">
        <f t="shared" si="74"/>
        <v>11</v>
      </c>
      <c r="O1368" s="34" t="str">
        <f t="shared" si="75"/>
        <v>RIK11</v>
      </c>
      <c r="P1368" s="44">
        <f>INDEX(Workings!$R$14:$R$853,MATCH(O1368,Workings!$U$14:$U$853,0))</f>
        <v>0.47013888888888883</v>
      </c>
      <c r="Q1368" s="34">
        <f t="shared" si="76"/>
        <v>2</v>
      </c>
      <c r="S1368"/>
    </row>
    <row r="1369" spans="1:19" ht="15" x14ac:dyDescent="0.25">
      <c r="A1369" s="34" t="s">
        <v>3579</v>
      </c>
      <c r="B1369" s="34" t="e">
        <f>SEARCH("PM",A1369)</f>
        <v>#VALUE!</v>
      </c>
      <c r="C1369" s="34">
        <f>SEARCH("AM",A1369)</f>
        <v>6</v>
      </c>
      <c r="D1369" s="34">
        <f>IFERROR(B1369,C1369)</f>
        <v>6</v>
      </c>
      <c r="E1369" s="34" t="str">
        <f>IFERROR(MID(A1369,D1369-5,1)," ")</f>
        <v>1</v>
      </c>
      <c r="F1369" s="34" t="str">
        <f>MID(A1369,IF(E1369="1",D1369-5,D1369-4),IF(E1369="1",7,6))</f>
        <v>11:56AM</v>
      </c>
      <c r="G1369" s="34" t="str">
        <f>TRIM(SUBSTITUTE(A1369,TEXT(M1369,"h:mmAM/PM"),""))</f>
        <v>RIK 6/Nov</v>
      </c>
      <c r="H1369" s="34" t="b">
        <f>OR(LEFT(G1369,1)="Y",LEFT(G1369,1)="B",LEFT(G1369,1)="R")</f>
        <v>1</v>
      </c>
      <c r="I1369" s="34" t="str">
        <f>IF(H1369,LEFT(G1369,FIND(" ",G1369)-1),MID(G1369,FIND(" ",G1369)+1,9))</f>
        <v>RIK</v>
      </c>
      <c r="J1369" s="34" t="str">
        <f>TRIM(SUBSTITUTE(G1369,I1369,""))</f>
        <v>6/Nov</v>
      </c>
      <c r="K1369" s="34">
        <f>LEFT(J1369,2-ISERROR(1*MID(J1369,2,1)))*1</f>
        <v>6</v>
      </c>
      <c r="L1369" s="34" t="str">
        <f>IF(LEN(I1369)=3,I1369,LEFT(I1369,1)&amp;MID(I1369,3,1)&amp;RIGHT(I1369,1))</f>
        <v>RIK</v>
      </c>
      <c r="M1369" s="42">
        <f>TIMEVALUE(SUBSTITUTE(SUBSTITUTE(F1369,"P"," P"),"A"," A"))</f>
        <v>0.49722222222222223</v>
      </c>
      <c r="N1369" s="34">
        <f t="shared" si="74"/>
        <v>12</v>
      </c>
      <c r="O1369" s="34" t="str">
        <f t="shared" si="75"/>
        <v>RIK12</v>
      </c>
      <c r="P1369" s="44">
        <f>INDEX(Workings!$R$14:$R$853,MATCH(O1369,Workings!$U$14:$U$853,0))</f>
        <v>0.49097222222222214</v>
      </c>
      <c r="Q1369" s="34">
        <f t="shared" si="76"/>
        <v>9</v>
      </c>
      <c r="S1369"/>
    </row>
    <row r="1370" spans="1:19" ht="15" x14ac:dyDescent="0.25">
      <c r="A1370" s="34" t="s">
        <v>1234</v>
      </c>
      <c r="B1370" s="34">
        <f>SEARCH("PM",A1370)</f>
        <v>16</v>
      </c>
      <c r="C1370" s="34" t="e">
        <f>SEARCH("AM",A1370)</f>
        <v>#VALUE!</v>
      </c>
      <c r="D1370" s="34">
        <f>IFERROR(B1370,C1370)</f>
        <v>16</v>
      </c>
      <c r="E1370" s="34" t="str">
        <f>IFERROR(MID(A1370,D1370-5,1)," ")</f>
        <v>1</v>
      </c>
      <c r="F1370" s="34" t="str">
        <f>MID(A1370,IF(E1370="1",D1370-5,D1370-4),IF(E1370="1",7,6))</f>
        <v>12:19PM</v>
      </c>
      <c r="G1370" s="34" t="str">
        <f>TRIM(SUBSTITUTE(A1370,TEXT(M1370,"h:mmAM/PM"),""))</f>
        <v>6/Nov RIK</v>
      </c>
      <c r="H1370" s="34" t="b">
        <f>OR(LEFT(G1370,1)="Y",LEFT(G1370,1)="B",LEFT(G1370,1)="R")</f>
        <v>0</v>
      </c>
      <c r="I1370" s="34" t="str">
        <f>IF(H1370,LEFT(G1370,FIND(" ",G1370)-1),MID(G1370,FIND(" ",G1370)+1,9))</f>
        <v>RIK</v>
      </c>
      <c r="J1370" s="34" t="str">
        <f>TRIM(SUBSTITUTE(G1370,I1370,""))</f>
        <v>6/Nov</v>
      </c>
      <c r="K1370" s="34">
        <f>LEFT(J1370,2-ISERROR(1*MID(J1370,2,1)))*1</f>
        <v>6</v>
      </c>
      <c r="L1370" s="34" t="str">
        <f>IF(LEN(I1370)=3,I1370,LEFT(I1370,1)&amp;MID(I1370,3,1)&amp;RIGHT(I1370,1))</f>
        <v>RIK</v>
      </c>
      <c r="M1370" s="42">
        <f>TIMEVALUE(SUBSTITUTE(SUBSTITUTE(F1370,"P"," P"),"A"," A"))</f>
        <v>0.5131944444444444</v>
      </c>
      <c r="N1370" s="34">
        <f t="shared" si="74"/>
        <v>13</v>
      </c>
      <c r="O1370" s="34" t="str">
        <f t="shared" si="75"/>
        <v>RIK13</v>
      </c>
      <c r="P1370" s="44">
        <f>INDEX(Workings!$R$14:$R$853,MATCH(O1370,Workings!$U$14:$U$853,0))</f>
        <v>0.51180555555555551</v>
      </c>
      <c r="Q1370" s="34">
        <f t="shared" si="76"/>
        <v>2</v>
      </c>
      <c r="S1370"/>
    </row>
    <row r="1371" spans="1:19" ht="15" x14ac:dyDescent="0.25">
      <c r="A1371" s="34" t="s">
        <v>766</v>
      </c>
      <c r="B1371" s="34">
        <f>SEARCH("PM",A1371)</f>
        <v>18</v>
      </c>
      <c r="C1371" s="34" t="e">
        <f>SEARCH("AM",A1371)</f>
        <v>#VALUE!</v>
      </c>
      <c r="D1371" s="34">
        <f>IFERROR(B1371,C1371)</f>
        <v>18</v>
      </c>
      <c r="E1371" s="34" t="str">
        <f>IFERROR(MID(A1371,D1371-5,1)," ")</f>
        <v>1</v>
      </c>
      <c r="F1371" s="34" t="str">
        <f>MID(A1371,IF(E1371="1",D1371-5,D1371-4),IF(E1371="1",7,6))</f>
        <v>12:57PM</v>
      </c>
      <c r="G1371" s="34" t="str">
        <f>TRIM(SUBSTITUTE(A1371,TEXT(M1371,"h:mmAM/PM"),""))</f>
        <v>6-Nov R/I/K</v>
      </c>
      <c r="H1371" s="34" t="b">
        <f>OR(LEFT(G1371,1)="Y",LEFT(G1371,1)="B",LEFT(G1371,1)="R")</f>
        <v>0</v>
      </c>
      <c r="I1371" s="34" t="str">
        <f>IF(H1371,LEFT(G1371,FIND(" ",G1371)-1),MID(G1371,FIND(" ",G1371)+1,9))</f>
        <v>R/I/K</v>
      </c>
      <c r="J1371" s="34" t="str">
        <f>TRIM(SUBSTITUTE(G1371,I1371,""))</f>
        <v>6-Nov</v>
      </c>
      <c r="K1371" s="34">
        <f>LEFT(J1371,2-ISERROR(1*MID(J1371,2,1)))*1</f>
        <v>6</v>
      </c>
      <c r="L1371" s="34" t="str">
        <f>IF(LEN(I1371)=3,I1371,LEFT(I1371,1)&amp;MID(I1371,3,1)&amp;RIGHT(I1371,1))</f>
        <v>RIK</v>
      </c>
      <c r="M1371" s="42">
        <f>TIMEVALUE(SUBSTITUTE(SUBSTITUTE(F1371,"P"," P"),"A"," A"))</f>
        <v>0.5395833333333333</v>
      </c>
      <c r="N1371" s="34">
        <f t="shared" si="74"/>
        <v>14</v>
      </c>
      <c r="O1371" s="34" t="str">
        <f t="shared" si="75"/>
        <v>RIK14</v>
      </c>
      <c r="P1371" s="44">
        <f>INDEX(Workings!$R$14:$R$853,MATCH(O1371,Workings!$U$14:$U$853,0))</f>
        <v>0.53263888888888888</v>
      </c>
      <c r="Q1371" s="34">
        <f t="shared" si="76"/>
        <v>10</v>
      </c>
      <c r="S1371"/>
    </row>
    <row r="1372" spans="1:19" ht="15" x14ac:dyDescent="0.25">
      <c r="A1372" s="34" t="s">
        <v>726</v>
      </c>
      <c r="B1372" s="34">
        <f>SEARCH("PM",A1372)</f>
        <v>5</v>
      </c>
      <c r="C1372" s="34" t="e">
        <f>SEARCH("AM",A1372)</f>
        <v>#VALUE!</v>
      </c>
      <c r="D1372" s="34">
        <f>IFERROR(B1372,C1372)</f>
        <v>5</v>
      </c>
      <c r="E1372" s="34" t="str">
        <f>IFERROR(MID(A1372,D1372-5,1)," ")</f>
        <v xml:space="preserve"> </v>
      </c>
      <c r="F1372" s="34" t="str">
        <f>MID(A1372,IF(E1372="1",D1372-5,D1372-4),IF(E1372="1",7,6))</f>
        <v>1:22PM</v>
      </c>
      <c r="G1372" s="34" t="str">
        <f>TRIM(SUBSTITUTE(A1372,TEXT(M1372,"h:mmAM/PM"),""))</f>
        <v>R:I:K 6-Nov</v>
      </c>
      <c r="H1372" s="34" t="b">
        <f>OR(LEFT(G1372,1)="Y",LEFT(G1372,1)="B",LEFT(G1372,1)="R")</f>
        <v>1</v>
      </c>
      <c r="I1372" s="34" t="str">
        <f>IF(H1372,LEFT(G1372,FIND(" ",G1372)-1),MID(G1372,FIND(" ",G1372)+1,9))</f>
        <v>R:I:K</v>
      </c>
      <c r="J1372" s="34" t="str">
        <f>TRIM(SUBSTITUTE(G1372,I1372,""))</f>
        <v>6-Nov</v>
      </c>
      <c r="K1372" s="34">
        <f>LEFT(J1372,2-ISERROR(1*MID(J1372,2,1)))*1</f>
        <v>6</v>
      </c>
      <c r="L1372" s="34" t="str">
        <f>IF(LEN(I1372)=3,I1372,LEFT(I1372,1)&amp;MID(I1372,3,1)&amp;RIGHT(I1372,1))</f>
        <v>RIK</v>
      </c>
      <c r="M1372" s="42">
        <f>TIMEVALUE(SUBSTITUTE(SUBSTITUTE(F1372,"P"," P"),"A"," A"))</f>
        <v>0.55694444444444446</v>
      </c>
      <c r="N1372" s="34">
        <f t="shared" si="74"/>
        <v>15</v>
      </c>
      <c r="O1372" s="34" t="str">
        <f t="shared" si="75"/>
        <v>RIK15</v>
      </c>
      <c r="P1372" s="44">
        <f>INDEX(Workings!$R$14:$R$853,MATCH(O1372,Workings!$U$14:$U$853,0))</f>
        <v>0.55347222222222225</v>
      </c>
      <c r="Q1372" s="34">
        <f t="shared" si="76"/>
        <v>5</v>
      </c>
      <c r="S1372"/>
    </row>
    <row r="1373" spans="1:19" ht="15" x14ac:dyDescent="0.25">
      <c r="A1373" s="34" t="s">
        <v>310</v>
      </c>
      <c r="B1373" s="34">
        <f>SEARCH("PM",A1373)</f>
        <v>11</v>
      </c>
      <c r="C1373" s="34" t="e">
        <f>SEARCH("AM",A1373)</f>
        <v>#VALUE!</v>
      </c>
      <c r="D1373" s="34">
        <f>IFERROR(B1373,C1373)</f>
        <v>11</v>
      </c>
      <c r="E1373" s="34" t="str">
        <f>IFERROR(MID(A1373,D1373-5,1)," ")</f>
        <v xml:space="preserve"> </v>
      </c>
      <c r="F1373" s="34" t="str">
        <f>MID(A1373,IF(E1373="1",D1373-5,D1373-4),IF(E1373="1",7,6))</f>
        <v>1:55PM</v>
      </c>
      <c r="G1373" s="34" t="str">
        <f>TRIM(SUBSTITUTE(A1373,TEXT(M1373,"h:mmAM/PM"),""))</f>
        <v>6/Nov R-I-K</v>
      </c>
      <c r="H1373" s="34" t="b">
        <f>OR(LEFT(G1373,1)="Y",LEFT(G1373,1)="B",LEFT(G1373,1)="R")</f>
        <v>0</v>
      </c>
      <c r="I1373" s="34" t="str">
        <f>IF(H1373,LEFT(G1373,FIND(" ",G1373)-1),MID(G1373,FIND(" ",G1373)+1,9))</f>
        <v>R-I-K</v>
      </c>
      <c r="J1373" s="34" t="str">
        <f>TRIM(SUBSTITUTE(G1373,I1373,""))</f>
        <v>6/Nov</v>
      </c>
      <c r="K1373" s="34">
        <f>LEFT(J1373,2-ISERROR(1*MID(J1373,2,1)))*1</f>
        <v>6</v>
      </c>
      <c r="L1373" s="34" t="str">
        <f>IF(LEN(I1373)=3,I1373,LEFT(I1373,1)&amp;MID(I1373,3,1)&amp;RIGHT(I1373,1))</f>
        <v>RIK</v>
      </c>
      <c r="M1373" s="42">
        <f>TIMEVALUE(SUBSTITUTE(SUBSTITUTE(F1373,"P"," P"),"A"," A"))</f>
        <v>0.57986111111111105</v>
      </c>
      <c r="N1373" s="34">
        <f t="shared" si="74"/>
        <v>16</v>
      </c>
      <c r="O1373" s="34" t="str">
        <f t="shared" si="75"/>
        <v>RIK16</v>
      </c>
      <c r="P1373" s="44">
        <f>INDEX(Workings!$R$14:$R$853,MATCH(O1373,Workings!$U$14:$U$853,0))</f>
        <v>0.57430555555555562</v>
      </c>
      <c r="Q1373" s="34">
        <f t="shared" si="76"/>
        <v>8</v>
      </c>
      <c r="S1373"/>
    </row>
    <row r="1374" spans="1:19" ht="15" x14ac:dyDescent="0.25">
      <c r="A1374" s="34" t="s">
        <v>530</v>
      </c>
      <c r="B1374" s="34">
        <f>SEARCH("PM",A1374)</f>
        <v>5</v>
      </c>
      <c r="C1374" s="34" t="e">
        <f>SEARCH("AM",A1374)</f>
        <v>#VALUE!</v>
      </c>
      <c r="D1374" s="34">
        <f>IFERROR(B1374,C1374)</f>
        <v>5</v>
      </c>
      <c r="E1374" s="34" t="str">
        <f>IFERROR(MID(A1374,D1374-5,1)," ")</f>
        <v xml:space="preserve"> </v>
      </c>
      <c r="F1374" s="34" t="str">
        <f>MID(A1374,IF(E1374="1",D1374-5,D1374-4),IF(E1374="1",7,6))</f>
        <v>2:18PM</v>
      </c>
      <c r="G1374" s="34" t="str">
        <f>TRIM(SUBSTITUTE(A1374,TEXT(M1374,"h:mmAM/PM"),""))</f>
        <v>R/I/K 6-Nov</v>
      </c>
      <c r="H1374" s="34" t="b">
        <f>OR(LEFT(G1374,1)="Y",LEFT(G1374,1)="B",LEFT(G1374,1)="R")</f>
        <v>1</v>
      </c>
      <c r="I1374" s="34" t="str">
        <f>IF(H1374,LEFT(G1374,FIND(" ",G1374)-1),MID(G1374,FIND(" ",G1374)+1,9))</f>
        <v>R/I/K</v>
      </c>
      <c r="J1374" s="34" t="str">
        <f>TRIM(SUBSTITUTE(G1374,I1374,""))</f>
        <v>6-Nov</v>
      </c>
      <c r="K1374" s="34">
        <f>LEFT(J1374,2-ISERROR(1*MID(J1374,2,1)))*1</f>
        <v>6</v>
      </c>
      <c r="L1374" s="34" t="str">
        <f>IF(LEN(I1374)=3,I1374,LEFT(I1374,1)&amp;MID(I1374,3,1)&amp;RIGHT(I1374,1))</f>
        <v>RIK</v>
      </c>
      <c r="M1374" s="42">
        <f>TIMEVALUE(SUBSTITUTE(SUBSTITUTE(F1374,"P"," P"),"A"," A"))</f>
        <v>0.59583333333333333</v>
      </c>
      <c r="N1374" s="34">
        <f t="shared" si="74"/>
        <v>17</v>
      </c>
      <c r="O1374" s="34" t="str">
        <f t="shared" si="75"/>
        <v>RIK17</v>
      </c>
      <c r="P1374" s="44">
        <f>INDEX(Workings!$R$14:$R$853,MATCH(O1374,Workings!$U$14:$U$853,0))</f>
        <v>0.59513888888888899</v>
      </c>
      <c r="Q1374" s="34">
        <f t="shared" si="76"/>
        <v>1</v>
      </c>
      <c r="S1374"/>
    </row>
    <row r="1375" spans="1:19" ht="15" x14ac:dyDescent="0.25">
      <c r="A1375" s="34" t="s">
        <v>804</v>
      </c>
      <c r="B1375" s="34">
        <f>SEARCH("PM",A1375)</f>
        <v>5</v>
      </c>
      <c r="C1375" s="34" t="e">
        <f>SEARCH("AM",A1375)</f>
        <v>#VALUE!</v>
      </c>
      <c r="D1375" s="34">
        <f>IFERROR(B1375,C1375)</f>
        <v>5</v>
      </c>
      <c r="E1375" s="34" t="str">
        <f>IFERROR(MID(A1375,D1375-5,1)," ")</f>
        <v xml:space="preserve"> </v>
      </c>
      <c r="F1375" s="34" t="str">
        <f>MID(A1375,IF(E1375="1",D1375-5,D1375-4),IF(E1375="1",7,6))</f>
        <v>2:46PM</v>
      </c>
      <c r="G1375" s="34" t="str">
        <f>TRIM(SUBSTITUTE(A1375,TEXT(M1375,"h:mmAM/PM"),""))</f>
        <v>6-Nov R/I/K</v>
      </c>
      <c r="H1375" s="34" t="b">
        <f>OR(LEFT(G1375,1)="Y",LEFT(G1375,1)="B",LEFT(G1375,1)="R")</f>
        <v>0</v>
      </c>
      <c r="I1375" s="34" t="str">
        <f>IF(H1375,LEFT(G1375,FIND(" ",G1375)-1),MID(G1375,FIND(" ",G1375)+1,9))</f>
        <v>R/I/K</v>
      </c>
      <c r="J1375" s="34" t="str">
        <f>TRIM(SUBSTITUTE(G1375,I1375,""))</f>
        <v>6-Nov</v>
      </c>
      <c r="K1375" s="34">
        <f>LEFT(J1375,2-ISERROR(1*MID(J1375,2,1)))*1</f>
        <v>6</v>
      </c>
      <c r="L1375" s="34" t="str">
        <f>IF(LEN(I1375)=3,I1375,LEFT(I1375,1)&amp;MID(I1375,3,1)&amp;RIGHT(I1375,1))</f>
        <v>RIK</v>
      </c>
      <c r="M1375" s="42">
        <f>TIMEVALUE(SUBSTITUTE(SUBSTITUTE(F1375,"P"," P"),"A"," A"))</f>
        <v>0.61527777777777781</v>
      </c>
      <c r="N1375" s="34">
        <f t="shared" si="74"/>
        <v>18</v>
      </c>
      <c r="O1375" s="34" t="str">
        <f t="shared" si="75"/>
        <v>RIK18</v>
      </c>
      <c r="P1375" s="44">
        <f>INDEX(Workings!$R$14:$R$853,MATCH(O1375,Workings!$U$14:$U$853,0))</f>
        <v>0.61597222222222237</v>
      </c>
      <c r="Q1375" s="34">
        <f t="shared" si="76"/>
        <v>-1</v>
      </c>
      <c r="S1375"/>
    </row>
    <row r="1376" spans="1:19" ht="15" x14ac:dyDescent="0.25">
      <c r="A1376" s="34" t="s">
        <v>1700</v>
      </c>
      <c r="B1376" s="34">
        <f>SEARCH("PM",A1376)</f>
        <v>11</v>
      </c>
      <c r="C1376" s="34" t="e">
        <f>SEARCH("AM",A1376)</f>
        <v>#VALUE!</v>
      </c>
      <c r="D1376" s="34">
        <f>IFERROR(B1376,C1376)</f>
        <v>11</v>
      </c>
      <c r="E1376" s="34" t="str">
        <f>IFERROR(MID(A1376,D1376-5,1)," ")</f>
        <v xml:space="preserve"> </v>
      </c>
      <c r="F1376" s="34" t="str">
        <f>MID(A1376,IF(E1376="1",D1376-5,D1376-4),IF(E1376="1",7,6))</f>
        <v>3:15PM</v>
      </c>
      <c r="G1376" s="34" t="str">
        <f>TRIM(SUBSTITUTE(A1376,TEXT(M1376,"h:mmAM/PM"),""))</f>
        <v>R-I-K 6-Nov</v>
      </c>
      <c r="H1376" s="34" t="b">
        <f>OR(LEFT(G1376,1)="Y",LEFT(G1376,1)="B",LEFT(G1376,1)="R")</f>
        <v>1</v>
      </c>
      <c r="I1376" s="34" t="str">
        <f>IF(H1376,LEFT(G1376,FIND(" ",G1376)-1),MID(G1376,FIND(" ",G1376)+1,9))</f>
        <v>R-I-K</v>
      </c>
      <c r="J1376" s="34" t="str">
        <f>TRIM(SUBSTITUTE(G1376,I1376,""))</f>
        <v>6-Nov</v>
      </c>
      <c r="K1376" s="34">
        <f>LEFT(J1376,2-ISERROR(1*MID(J1376,2,1)))*1</f>
        <v>6</v>
      </c>
      <c r="L1376" s="34" t="str">
        <f>IF(LEN(I1376)=3,I1376,LEFT(I1376,1)&amp;MID(I1376,3,1)&amp;RIGHT(I1376,1))</f>
        <v>RIK</v>
      </c>
      <c r="M1376" s="42">
        <f>TIMEVALUE(SUBSTITUTE(SUBSTITUTE(F1376,"P"," P"),"A"," A"))</f>
        <v>0.63541666666666663</v>
      </c>
      <c r="N1376" s="34">
        <f t="shared" si="74"/>
        <v>19</v>
      </c>
      <c r="O1376" s="34" t="str">
        <f t="shared" si="75"/>
        <v>RIK19</v>
      </c>
      <c r="P1376" s="44">
        <f>INDEX(Workings!$R$14:$R$853,MATCH(O1376,Workings!$U$14:$U$853,0))</f>
        <v>0.63680555555555574</v>
      </c>
      <c r="Q1376" s="34">
        <f t="shared" si="76"/>
        <v>-2</v>
      </c>
      <c r="S1376"/>
    </row>
    <row r="1377" spans="1:19" ht="15" x14ac:dyDescent="0.25">
      <c r="A1377" s="34" t="s">
        <v>4186</v>
      </c>
      <c r="B1377" s="34">
        <f>SEARCH("PM",A1377)</f>
        <v>9</v>
      </c>
      <c r="C1377" s="34" t="e">
        <f>SEARCH("AM",A1377)</f>
        <v>#VALUE!</v>
      </c>
      <c r="D1377" s="34">
        <f>IFERROR(B1377,C1377)</f>
        <v>9</v>
      </c>
      <c r="E1377" s="34" t="str">
        <f>IFERROR(MID(A1377,D1377-5,1)," ")</f>
        <v xml:space="preserve"> </v>
      </c>
      <c r="F1377" s="34" t="str">
        <f>MID(A1377,IF(E1377="1",D1377-5,D1377-4),IF(E1377="1",7,6))</f>
        <v>3:58PM</v>
      </c>
      <c r="G1377" s="34" t="str">
        <f>TRIM(SUBSTITUTE(A1377,TEXT(M1377,"h:mmAM/PM"),""))</f>
        <v>RIK 6/Nov</v>
      </c>
      <c r="H1377" s="34" t="b">
        <f>OR(LEFT(G1377,1)="Y",LEFT(G1377,1)="B",LEFT(G1377,1)="R")</f>
        <v>1</v>
      </c>
      <c r="I1377" s="34" t="str">
        <f>IF(H1377,LEFT(G1377,FIND(" ",G1377)-1),MID(G1377,FIND(" ",G1377)+1,9))</f>
        <v>RIK</v>
      </c>
      <c r="J1377" s="34" t="str">
        <f>TRIM(SUBSTITUTE(G1377,I1377,""))</f>
        <v>6/Nov</v>
      </c>
      <c r="K1377" s="34">
        <f>LEFT(J1377,2-ISERROR(1*MID(J1377,2,1)))*1</f>
        <v>6</v>
      </c>
      <c r="L1377" s="34" t="str">
        <f>IF(LEN(I1377)=3,I1377,LEFT(I1377,1)&amp;MID(I1377,3,1)&amp;RIGHT(I1377,1))</f>
        <v>RIK</v>
      </c>
      <c r="M1377" s="42">
        <f>TIMEVALUE(SUBSTITUTE(SUBSTITUTE(F1377,"P"," P"),"A"," A"))</f>
        <v>0.66527777777777775</v>
      </c>
      <c r="N1377" s="34">
        <f t="shared" si="74"/>
        <v>20</v>
      </c>
      <c r="O1377" s="34" t="str">
        <f t="shared" si="75"/>
        <v>RIK20</v>
      </c>
      <c r="P1377" s="44">
        <f>INDEX(Workings!$R$14:$R$853,MATCH(O1377,Workings!$U$14:$U$853,0))</f>
        <v>0.65763888888888911</v>
      </c>
      <c r="Q1377" s="34">
        <f t="shared" si="76"/>
        <v>11</v>
      </c>
      <c r="S1377"/>
    </row>
    <row r="1378" spans="1:19" ht="15" x14ac:dyDescent="0.25">
      <c r="A1378" s="34" t="s">
        <v>1988</v>
      </c>
      <c r="B1378" s="34">
        <f>SEARCH("PM",A1378)</f>
        <v>15</v>
      </c>
      <c r="C1378" s="34" t="e">
        <f>SEARCH("AM",A1378)</f>
        <v>#VALUE!</v>
      </c>
      <c r="D1378" s="34">
        <f>IFERROR(B1378,C1378)</f>
        <v>15</v>
      </c>
      <c r="E1378" s="34" t="str">
        <f>IFERROR(MID(A1378,D1378-5,1)," ")</f>
        <v xml:space="preserve"> </v>
      </c>
      <c r="F1378" s="34" t="str">
        <f>MID(A1378,IF(E1378="1",D1378-5,D1378-4),IF(E1378="1",7,6))</f>
        <v>4:15PM</v>
      </c>
      <c r="G1378" s="34" t="str">
        <f>TRIM(SUBSTITUTE(A1378,TEXT(M1378,"h:mmAM/PM"),""))</f>
        <v>RIK 6/Nov</v>
      </c>
      <c r="H1378" s="34" t="b">
        <f>OR(LEFT(G1378,1)="Y",LEFT(G1378,1)="B",LEFT(G1378,1)="R")</f>
        <v>1</v>
      </c>
      <c r="I1378" s="34" t="str">
        <f>IF(H1378,LEFT(G1378,FIND(" ",G1378)-1),MID(G1378,FIND(" ",G1378)+1,9))</f>
        <v>RIK</v>
      </c>
      <c r="J1378" s="34" t="str">
        <f>TRIM(SUBSTITUTE(G1378,I1378,""))</f>
        <v>6/Nov</v>
      </c>
      <c r="K1378" s="34">
        <f>LEFT(J1378,2-ISERROR(1*MID(J1378,2,1)))*1</f>
        <v>6</v>
      </c>
      <c r="L1378" s="34" t="str">
        <f>IF(LEN(I1378)=3,I1378,LEFT(I1378,1)&amp;MID(I1378,3,1)&amp;RIGHT(I1378,1))</f>
        <v>RIK</v>
      </c>
      <c r="M1378" s="42">
        <f>TIMEVALUE(SUBSTITUTE(SUBSTITUTE(F1378,"P"," P"),"A"," A"))</f>
        <v>0.67708333333333337</v>
      </c>
      <c r="N1378" s="34">
        <f t="shared" si="74"/>
        <v>21</v>
      </c>
      <c r="O1378" s="34" t="str">
        <f t="shared" si="75"/>
        <v>RIK21</v>
      </c>
      <c r="P1378" s="44">
        <f>INDEX(Workings!$R$14:$R$853,MATCH(O1378,Workings!$U$14:$U$853,0))</f>
        <v>0.67847222222222248</v>
      </c>
      <c r="Q1378" s="34">
        <f t="shared" si="76"/>
        <v>-2</v>
      </c>
      <c r="S1378"/>
    </row>
    <row r="1379" spans="1:19" ht="15" x14ac:dyDescent="0.25">
      <c r="A1379" s="34" t="s">
        <v>2375</v>
      </c>
      <c r="B1379" s="34">
        <f>SEARCH("PM",A1379)</f>
        <v>5</v>
      </c>
      <c r="C1379" s="34" t="e">
        <f>SEARCH("AM",A1379)</f>
        <v>#VALUE!</v>
      </c>
      <c r="D1379" s="34">
        <f>IFERROR(B1379,C1379)</f>
        <v>5</v>
      </c>
      <c r="E1379" s="34" t="str">
        <f>IFERROR(MID(A1379,D1379-5,1)," ")</f>
        <v xml:space="preserve"> </v>
      </c>
      <c r="F1379" s="34" t="str">
        <f>MID(A1379,IF(E1379="1",D1379-5,D1379-4),IF(E1379="1",7,6))</f>
        <v>4:49PM</v>
      </c>
      <c r="G1379" s="34" t="str">
        <f>TRIM(SUBSTITUTE(A1379,TEXT(M1379,"h:mmAM/PM"),""))</f>
        <v>R:I:K 6-Nov</v>
      </c>
      <c r="H1379" s="34" t="b">
        <f>OR(LEFT(G1379,1)="Y",LEFT(G1379,1)="B",LEFT(G1379,1)="R")</f>
        <v>1</v>
      </c>
      <c r="I1379" s="34" t="str">
        <f>IF(H1379,LEFT(G1379,FIND(" ",G1379)-1),MID(G1379,FIND(" ",G1379)+1,9))</f>
        <v>R:I:K</v>
      </c>
      <c r="J1379" s="34" t="str">
        <f>TRIM(SUBSTITUTE(G1379,I1379,""))</f>
        <v>6-Nov</v>
      </c>
      <c r="K1379" s="34">
        <f>LEFT(J1379,2-ISERROR(1*MID(J1379,2,1)))*1</f>
        <v>6</v>
      </c>
      <c r="L1379" s="34" t="str">
        <f>IF(LEN(I1379)=3,I1379,LEFT(I1379,1)&amp;MID(I1379,3,1)&amp;RIGHT(I1379,1))</f>
        <v>RIK</v>
      </c>
      <c r="M1379" s="42">
        <f>TIMEVALUE(SUBSTITUTE(SUBSTITUTE(F1379,"P"," P"),"A"," A"))</f>
        <v>0.7006944444444444</v>
      </c>
      <c r="N1379" s="34">
        <f t="shared" si="74"/>
        <v>22</v>
      </c>
      <c r="O1379" s="34" t="str">
        <f t="shared" si="75"/>
        <v>RIK22</v>
      </c>
      <c r="P1379" s="44">
        <f>INDEX(Workings!$R$14:$R$853,MATCH(O1379,Workings!$U$14:$U$853,0))</f>
        <v>0.69930555555555585</v>
      </c>
      <c r="Q1379" s="34">
        <f t="shared" si="76"/>
        <v>2</v>
      </c>
      <c r="S1379"/>
    </row>
    <row r="1380" spans="1:19" ht="15" x14ac:dyDescent="0.25">
      <c r="A1380" s="34" t="s">
        <v>577</v>
      </c>
      <c r="B1380" s="34">
        <f>SEARCH("PM",A1380)</f>
        <v>9</v>
      </c>
      <c r="C1380" s="34" t="e">
        <f>SEARCH("AM",A1380)</f>
        <v>#VALUE!</v>
      </c>
      <c r="D1380" s="34">
        <f>IFERROR(B1380,C1380)</f>
        <v>9</v>
      </c>
      <c r="E1380" s="34" t="str">
        <f>IFERROR(MID(A1380,D1380-5,1)," ")</f>
        <v xml:space="preserve"> </v>
      </c>
      <c r="F1380" s="34" t="str">
        <f>MID(A1380,IF(E1380="1",D1380-5,D1380-4),IF(E1380="1",7,6))</f>
        <v>5:25PM</v>
      </c>
      <c r="G1380" s="34" t="str">
        <f>TRIM(SUBSTITUTE(A1380,TEXT(M1380,"h:mmAM/PM"),""))</f>
        <v>RIK 6-Nov</v>
      </c>
      <c r="H1380" s="34" t="b">
        <f>OR(LEFT(G1380,1)="Y",LEFT(G1380,1)="B",LEFT(G1380,1)="R")</f>
        <v>1</v>
      </c>
      <c r="I1380" s="34" t="str">
        <f>IF(H1380,LEFT(G1380,FIND(" ",G1380)-1),MID(G1380,FIND(" ",G1380)+1,9))</f>
        <v>RIK</v>
      </c>
      <c r="J1380" s="34" t="str">
        <f>TRIM(SUBSTITUTE(G1380,I1380,""))</f>
        <v>6-Nov</v>
      </c>
      <c r="K1380" s="34">
        <f>LEFT(J1380,2-ISERROR(1*MID(J1380,2,1)))*1</f>
        <v>6</v>
      </c>
      <c r="L1380" s="34" t="str">
        <f>IF(LEN(I1380)=3,I1380,LEFT(I1380,1)&amp;MID(I1380,3,1)&amp;RIGHT(I1380,1))</f>
        <v>RIK</v>
      </c>
      <c r="M1380" s="42">
        <f>TIMEVALUE(SUBSTITUTE(SUBSTITUTE(F1380,"P"," P"),"A"," A"))</f>
        <v>0.72569444444444453</v>
      </c>
      <c r="N1380" s="34">
        <f t="shared" si="74"/>
        <v>23</v>
      </c>
      <c r="O1380" s="34" t="str">
        <f t="shared" si="75"/>
        <v>RIK23</v>
      </c>
      <c r="P1380" s="44">
        <f>INDEX(Workings!$R$14:$R$853,MATCH(O1380,Workings!$U$14:$U$853,0))</f>
        <v>0.72013888888888922</v>
      </c>
      <c r="Q1380" s="34">
        <f t="shared" si="76"/>
        <v>8</v>
      </c>
      <c r="S1380"/>
    </row>
    <row r="1381" spans="1:19" ht="15" x14ac:dyDescent="0.25">
      <c r="A1381" s="34" t="s">
        <v>4061</v>
      </c>
      <c r="B1381" s="34">
        <f>SEARCH("PM",A1381)</f>
        <v>5</v>
      </c>
      <c r="C1381" s="34" t="e">
        <f>SEARCH("AM",A1381)</f>
        <v>#VALUE!</v>
      </c>
      <c r="D1381" s="34">
        <f>IFERROR(B1381,C1381)</f>
        <v>5</v>
      </c>
      <c r="E1381" s="34" t="str">
        <f>IFERROR(MID(A1381,D1381-5,1)," ")</f>
        <v xml:space="preserve"> </v>
      </c>
      <c r="F1381" s="34" t="str">
        <f>MID(A1381,IF(E1381="1",D1381-5,D1381-4),IF(E1381="1",7,6))</f>
        <v>5:57PM</v>
      </c>
      <c r="G1381" s="34" t="str">
        <f>TRIM(SUBSTITUTE(A1381,TEXT(M1381,"h:mmAM/PM"),""))</f>
        <v>R/I/K 6-Nov</v>
      </c>
      <c r="H1381" s="34" t="b">
        <f>OR(LEFT(G1381,1)="Y",LEFT(G1381,1)="B",LEFT(G1381,1)="R")</f>
        <v>1</v>
      </c>
      <c r="I1381" s="34" t="str">
        <f>IF(H1381,LEFT(G1381,FIND(" ",G1381)-1),MID(G1381,FIND(" ",G1381)+1,9))</f>
        <v>R/I/K</v>
      </c>
      <c r="J1381" s="34" t="str">
        <f>TRIM(SUBSTITUTE(G1381,I1381,""))</f>
        <v>6-Nov</v>
      </c>
      <c r="K1381" s="34">
        <f>LEFT(J1381,2-ISERROR(1*MID(J1381,2,1)))*1</f>
        <v>6</v>
      </c>
      <c r="L1381" s="34" t="str">
        <f>IF(LEN(I1381)=3,I1381,LEFT(I1381,1)&amp;MID(I1381,3,1)&amp;RIGHT(I1381,1))</f>
        <v>RIK</v>
      </c>
      <c r="M1381" s="42">
        <f>TIMEVALUE(SUBSTITUTE(SUBSTITUTE(F1381,"P"," P"),"A"," A"))</f>
        <v>0.74791666666666667</v>
      </c>
      <c r="N1381" s="34">
        <f t="shared" si="74"/>
        <v>24</v>
      </c>
      <c r="O1381" s="34" t="str">
        <f t="shared" si="75"/>
        <v>RIK24</v>
      </c>
      <c r="P1381" s="44">
        <f>INDEX(Workings!$R$14:$R$853,MATCH(O1381,Workings!$U$14:$U$853,0))</f>
        <v>0.74791666666666701</v>
      </c>
      <c r="Q1381" s="34">
        <f t="shared" si="76"/>
        <v>0</v>
      </c>
      <c r="S1381"/>
    </row>
    <row r="1382" spans="1:19" ht="15" x14ac:dyDescent="0.25">
      <c r="A1382" s="34" t="s">
        <v>3941</v>
      </c>
      <c r="B1382" s="34">
        <f>SEARCH("PM",A1382)</f>
        <v>15</v>
      </c>
      <c r="C1382" s="34" t="e">
        <f>SEARCH("AM",A1382)</f>
        <v>#VALUE!</v>
      </c>
      <c r="D1382" s="34">
        <f>IFERROR(B1382,C1382)</f>
        <v>15</v>
      </c>
      <c r="E1382" s="34" t="str">
        <f>IFERROR(MID(A1382,D1382-5,1)," ")</f>
        <v xml:space="preserve"> </v>
      </c>
      <c r="F1382" s="34" t="str">
        <f>MID(A1382,IF(E1382="1",D1382-5,D1382-4),IF(E1382="1",7,6))</f>
        <v>6:47PM</v>
      </c>
      <c r="G1382" s="34" t="str">
        <f>TRIM(SUBSTITUTE(A1382,TEXT(M1382,"h:mmAM/PM"),""))</f>
        <v>RIK 6-Nov</v>
      </c>
      <c r="H1382" s="34" t="b">
        <f>OR(LEFT(G1382,1)="Y",LEFT(G1382,1)="B",LEFT(G1382,1)="R")</f>
        <v>1</v>
      </c>
      <c r="I1382" s="34" t="str">
        <f>IF(H1382,LEFT(G1382,FIND(" ",G1382)-1),MID(G1382,FIND(" ",G1382)+1,9))</f>
        <v>RIK</v>
      </c>
      <c r="J1382" s="34" t="str">
        <f>TRIM(SUBSTITUTE(G1382,I1382,""))</f>
        <v>6-Nov</v>
      </c>
      <c r="K1382" s="34">
        <f>LEFT(J1382,2-ISERROR(1*MID(J1382,2,1)))*1</f>
        <v>6</v>
      </c>
      <c r="L1382" s="34" t="str">
        <f>IF(LEN(I1382)=3,I1382,LEFT(I1382,1)&amp;MID(I1382,3,1)&amp;RIGHT(I1382,1))</f>
        <v>RIK</v>
      </c>
      <c r="M1382" s="42">
        <f>TIMEVALUE(SUBSTITUTE(SUBSTITUTE(F1382,"P"," P"),"A"," A"))</f>
        <v>0.78263888888888899</v>
      </c>
      <c r="N1382" s="34">
        <f t="shared" si="74"/>
        <v>25</v>
      </c>
      <c r="O1382" s="34" t="str">
        <f t="shared" si="75"/>
        <v>RIK25</v>
      </c>
      <c r="P1382" s="44">
        <f>INDEX(Workings!$R$14:$R$853,MATCH(O1382,Workings!$U$14:$U$853,0))</f>
        <v>0.7756944444444448</v>
      </c>
      <c r="Q1382" s="34">
        <f t="shared" si="76"/>
        <v>10</v>
      </c>
      <c r="S1382"/>
    </row>
    <row r="1383" spans="1:19" ht="15" x14ac:dyDescent="0.25">
      <c r="A1383" s="34" t="s">
        <v>874</v>
      </c>
      <c r="B1383" s="34">
        <f>SEARCH("PM",A1383)</f>
        <v>5</v>
      </c>
      <c r="C1383" s="34" t="e">
        <f>SEARCH("AM",A1383)</f>
        <v>#VALUE!</v>
      </c>
      <c r="D1383" s="34">
        <f>IFERROR(B1383,C1383)</f>
        <v>5</v>
      </c>
      <c r="E1383" s="34" t="str">
        <f>IFERROR(MID(A1383,D1383-5,1)," ")</f>
        <v xml:space="preserve"> </v>
      </c>
      <c r="F1383" s="34" t="str">
        <f>MID(A1383,IF(E1383="1",D1383-5,D1383-4),IF(E1383="1",7,6))</f>
        <v>7:24PM</v>
      </c>
      <c r="G1383" s="34" t="str">
        <f>TRIM(SUBSTITUTE(A1383,TEXT(M1383,"h:mmAM/PM"),""))</f>
        <v>6-Nov R-I-K</v>
      </c>
      <c r="H1383" s="34" t="b">
        <f>OR(LEFT(G1383,1)="Y",LEFT(G1383,1)="B",LEFT(G1383,1)="R")</f>
        <v>0</v>
      </c>
      <c r="I1383" s="34" t="str">
        <f>IF(H1383,LEFT(G1383,FIND(" ",G1383)-1),MID(G1383,FIND(" ",G1383)+1,9))</f>
        <v>R-I-K</v>
      </c>
      <c r="J1383" s="34" t="str">
        <f>TRIM(SUBSTITUTE(G1383,I1383,""))</f>
        <v>6-Nov</v>
      </c>
      <c r="K1383" s="34">
        <f>LEFT(J1383,2-ISERROR(1*MID(J1383,2,1)))*1</f>
        <v>6</v>
      </c>
      <c r="L1383" s="34" t="str">
        <f>IF(LEN(I1383)=3,I1383,LEFT(I1383,1)&amp;MID(I1383,3,1)&amp;RIGHT(I1383,1))</f>
        <v>RIK</v>
      </c>
      <c r="M1383" s="42">
        <f>TIMEVALUE(SUBSTITUTE(SUBSTITUTE(F1383,"P"," P"),"A"," A"))</f>
        <v>0.80833333333333324</v>
      </c>
      <c r="N1383" s="34">
        <f t="shared" si="74"/>
        <v>26</v>
      </c>
      <c r="O1383" s="34" t="str">
        <f t="shared" si="75"/>
        <v>RIK26</v>
      </c>
      <c r="P1383" s="44">
        <f>INDEX(Workings!$R$14:$R$853,MATCH(O1383,Workings!$U$14:$U$853,0))</f>
        <v>0.80347222222222259</v>
      </c>
      <c r="Q1383" s="34">
        <f t="shared" si="76"/>
        <v>7</v>
      </c>
      <c r="S1383"/>
    </row>
    <row r="1384" spans="1:19" ht="15" x14ac:dyDescent="0.25">
      <c r="A1384" s="34" t="s">
        <v>1925</v>
      </c>
      <c r="B1384" s="34">
        <f>SEARCH("PM",A1384)</f>
        <v>17</v>
      </c>
      <c r="C1384" s="34" t="e">
        <f>SEARCH("AM",A1384)</f>
        <v>#VALUE!</v>
      </c>
      <c r="D1384" s="34">
        <f>IFERROR(B1384,C1384)</f>
        <v>17</v>
      </c>
      <c r="E1384" s="34" t="str">
        <f>IFERROR(MID(A1384,D1384-5,1)," ")</f>
        <v xml:space="preserve"> </v>
      </c>
      <c r="F1384" s="34" t="str">
        <f>MID(A1384,IF(E1384="1",D1384-5,D1384-4),IF(E1384="1",7,6))</f>
        <v>8:17PM</v>
      </c>
      <c r="G1384" s="34" t="str">
        <f>TRIM(SUBSTITUTE(A1384,TEXT(M1384,"h:mmAM/PM"),""))</f>
        <v>R-I-K 6/Nov</v>
      </c>
      <c r="H1384" s="34" t="b">
        <f>OR(LEFT(G1384,1)="Y",LEFT(G1384,1)="B",LEFT(G1384,1)="R")</f>
        <v>1</v>
      </c>
      <c r="I1384" s="34" t="str">
        <f>IF(H1384,LEFT(G1384,FIND(" ",G1384)-1),MID(G1384,FIND(" ",G1384)+1,9))</f>
        <v>R-I-K</v>
      </c>
      <c r="J1384" s="34" t="str">
        <f>TRIM(SUBSTITUTE(G1384,I1384,""))</f>
        <v>6/Nov</v>
      </c>
      <c r="K1384" s="34">
        <f>LEFT(J1384,2-ISERROR(1*MID(J1384,2,1)))*1</f>
        <v>6</v>
      </c>
      <c r="L1384" s="34" t="str">
        <f>IF(LEN(I1384)=3,I1384,LEFT(I1384,1)&amp;MID(I1384,3,1)&amp;RIGHT(I1384,1))</f>
        <v>RIK</v>
      </c>
      <c r="M1384" s="42">
        <f>TIMEVALUE(SUBSTITUTE(SUBSTITUTE(F1384,"P"," P"),"A"," A"))</f>
        <v>0.84513888888888899</v>
      </c>
      <c r="N1384" s="34">
        <f t="shared" si="74"/>
        <v>27</v>
      </c>
      <c r="O1384" s="34" t="str">
        <f t="shared" si="75"/>
        <v>RIK27</v>
      </c>
      <c r="P1384" s="44">
        <f>INDEX(Workings!$R$14:$R$853,MATCH(O1384,Workings!$U$14:$U$853,0))</f>
        <v>0.84513888888888922</v>
      </c>
      <c r="Q1384" s="34">
        <f t="shared" si="76"/>
        <v>0</v>
      </c>
      <c r="S1384"/>
    </row>
    <row r="1385" spans="1:19" ht="15" x14ac:dyDescent="0.25">
      <c r="A1385" s="34" t="s">
        <v>3911</v>
      </c>
      <c r="B1385" s="34">
        <f>SEARCH("PM",A1385)</f>
        <v>11</v>
      </c>
      <c r="C1385" s="34" t="e">
        <f>SEARCH("AM",A1385)</f>
        <v>#VALUE!</v>
      </c>
      <c r="D1385" s="34">
        <f>IFERROR(B1385,C1385)</f>
        <v>11</v>
      </c>
      <c r="E1385" s="34" t="str">
        <f>IFERROR(MID(A1385,D1385-5,1)," ")</f>
        <v xml:space="preserve"> </v>
      </c>
      <c r="F1385" s="34" t="str">
        <f>MID(A1385,IF(E1385="1",D1385-5,D1385-4),IF(E1385="1",7,6))</f>
        <v>9:23PM</v>
      </c>
      <c r="G1385" s="34" t="str">
        <f>TRIM(SUBSTITUTE(A1385,TEXT(M1385,"h:mmAM/PM"),""))</f>
        <v>R-I-K 6/Nov</v>
      </c>
      <c r="H1385" s="34" t="b">
        <f>OR(LEFT(G1385,1)="Y",LEFT(G1385,1)="B",LEFT(G1385,1)="R")</f>
        <v>1</v>
      </c>
      <c r="I1385" s="34" t="str">
        <f>IF(H1385,LEFT(G1385,FIND(" ",G1385)-1),MID(G1385,FIND(" ",G1385)+1,9))</f>
        <v>R-I-K</v>
      </c>
      <c r="J1385" s="34" t="str">
        <f>TRIM(SUBSTITUTE(G1385,I1385,""))</f>
        <v>6/Nov</v>
      </c>
      <c r="K1385" s="34">
        <f>LEFT(J1385,2-ISERROR(1*MID(J1385,2,1)))*1</f>
        <v>6</v>
      </c>
      <c r="L1385" s="34" t="str">
        <f>IF(LEN(I1385)=3,I1385,LEFT(I1385,1)&amp;MID(I1385,3,1)&amp;RIGHT(I1385,1))</f>
        <v>RIK</v>
      </c>
      <c r="M1385" s="42">
        <f>TIMEVALUE(SUBSTITUTE(SUBSTITUTE(F1385,"P"," P"),"A"," A"))</f>
        <v>0.89097222222222217</v>
      </c>
      <c r="N1385" s="34">
        <f t="shared" si="74"/>
        <v>28</v>
      </c>
      <c r="O1385" s="34" t="str">
        <f t="shared" si="75"/>
        <v>RIK28</v>
      </c>
      <c r="P1385" s="44">
        <f>INDEX(Workings!$R$14:$R$853,MATCH(O1385,Workings!$U$14:$U$853,0))</f>
        <v>0.88680555555555585</v>
      </c>
      <c r="Q1385" s="34">
        <f t="shared" si="76"/>
        <v>6</v>
      </c>
      <c r="S1385"/>
    </row>
    <row r="1386" spans="1:19" ht="15" x14ac:dyDescent="0.25">
      <c r="A1386" s="34" t="s">
        <v>916</v>
      </c>
      <c r="B1386" s="34">
        <f>SEARCH("PM",A1386)</f>
        <v>6</v>
      </c>
      <c r="C1386" s="34" t="e">
        <f>SEARCH("AM",A1386)</f>
        <v>#VALUE!</v>
      </c>
      <c r="D1386" s="34">
        <f>IFERROR(B1386,C1386)</f>
        <v>6</v>
      </c>
      <c r="E1386" s="34" t="str">
        <f>IFERROR(MID(A1386,D1386-5,1)," ")</f>
        <v>1</v>
      </c>
      <c r="F1386" s="34" t="str">
        <f>MID(A1386,IF(E1386="1",D1386-5,D1386-4),IF(E1386="1",7,6))</f>
        <v>10:21PM</v>
      </c>
      <c r="G1386" s="34" t="str">
        <f>TRIM(SUBSTITUTE(A1386,TEXT(M1386,"h:mmAM/PM"),""))</f>
        <v>RIK 6-Nov</v>
      </c>
      <c r="H1386" s="34" t="b">
        <f>OR(LEFT(G1386,1)="Y",LEFT(G1386,1)="B",LEFT(G1386,1)="R")</f>
        <v>1</v>
      </c>
      <c r="I1386" s="34" t="str">
        <f>IF(H1386,LEFT(G1386,FIND(" ",G1386)-1),MID(G1386,FIND(" ",G1386)+1,9))</f>
        <v>RIK</v>
      </c>
      <c r="J1386" s="34" t="str">
        <f>TRIM(SUBSTITUTE(G1386,I1386,""))</f>
        <v>6-Nov</v>
      </c>
      <c r="K1386" s="34">
        <f>LEFT(J1386,2-ISERROR(1*MID(J1386,2,1)))*1</f>
        <v>6</v>
      </c>
      <c r="L1386" s="34" t="str">
        <f>IF(LEN(I1386)=3,I1386,LEFT(I1386,1)&amp;MID(I1386,3,1)&amp;RIGHT(I1386,1))</f>
        <v>RIK</v>
      </c>
      <c r="M1386" s="42">
        <f>TIMEVALUE(SUBSTITUTE(SUBSTITUTE(F1386,"P"," P"),"A"," A"))</f>
        <v>0.93125000000000002</v>
      </c>
      <c r="N1386" s="34">
        <f t="shared" si="74"/>
        <v>29</v>
      </c>
      <c r="O1386" s="34" t="str">
        <f t="shared" si="75"/>
        <v>RIK29</v>
      </c>
      <c r="P1386" s="44">
        <f>INDEX(Workings!$R$14:$R$853,MATCH(O1386,Workings!$U$14:$U$853,0))</f>
        <v>0.92847222222222248</v>
      </c>
      <c r="Q1386" s="34">
        <f t="shared" si="76"/>
        <v>4</v>
      </c>
      <c r="S1386"/>
    </row>
    <row r="1387" spans="1:19" ht="15" x14ac:dyDescent="0.25">
      <c r="A1387" s="34" t="s">
        <v>3581</v>
      </c>
      <c r="B1387" s="34">
        <f>SEARCH("PM",A1387)</f>
        <v>12</v>
      </c>
      <c r="C1387" s="34" t="e">
        <f>SEARCH("AM",A1387)</f>
        <v>#VALUE!</v>
      </c>
      <c r="D1387" s="34">
        <f>IFERROR(B1387,C1387)</f>
        <v>12</v>
      </c>
      <c r="E1387" s="34" t="str">
        <f>IFERROR(MID(A1387,D1387-5,1)," ")</f>
        <v>1</v>
      </c>
      <c r="F1387" s="34" t="str">
        <f>MID(A1387,IF(E1387="1",D1387-5,D1387-4),IF(E1387="1",7,6))</f>
        <v>11:27PM</v>
      </c>
      <c r="G1387" s="34" t="str">
        <f>TRIM(SUBSTITUTE(A1387,TEXT(M1387,"h:mmAM/PM"),""))</f>
        <v>6/Nov R-I-K</v>
      </c>
      <c r="H1387" s="34" t="b">
        <f>OR(LEFT(G1387,1)="Y",LEFT(G1387,1)="B",LEFT(G1387,1)="R")</f>
        <v>0</v>
      </c>
      <c r="I1387" s="34" t="str">
        <f>IF(H1387,LEFT(G1387,FIND(" ",G1387)-1),MID(G1387,FIND(" ",G1387)+1,9))</f>
        <v>R-I-K</v>
      </c>
      <c r="J1387" s="34" t="str">
        <f>TRIM(SUBSTITUTE(G1387,I1387,""))</f>
        <v>6/Nov</v>
      </c>
      <c r="K1387" s="34">
        <f>LEFT(J1387,2-ISERROR(1*MID(J1387,2,1)))*1</f>
        <v>6</v>
      </c>
      <c r="L1387" s="34" t="str">
        <f>IF(LEN(I1387)=3,I1387,LEFT(I1387,1)&amp;MID(I1387,3,1)&amp;RIGHT(I1387,1))</f>
        <v>RIK</v>
      </c>
      <c r="M1387" s="42">
        <f>TIMEVALUE(SUBSTITUTE(SUBSTITUTE(F1387,"P"," P"),"A"," A"))</f>
        <v>0.9770833333333333</v>
      </c>
      <c r="N1387" s="34">
        <f t="shared" si="74"/>
        <v>30</v>
      </c>
      <c r="O1387" s="34" t="str">
        <f t="shared" si="75"/>
        <v>RIK30</v>
      </c>
      <c r="P1387" s="44">
        <f>INDEX(Workings!$R$14:$R$853,MATCH(O1387,Workings!$U$14:$U$853,0))</f>
        <v>0.97013888888888911</v>
      </c>
      <c r="Q1387" s="34">
        <f t="shared" si="76"/>
        <v>10</v>
      </c>
      <c r="S1387"/>
    </row>
    <row r="1388" spans="1:19" ht="15" x14ac:dyDescent="0.25">
      <c r="A1388" s="34" t="s">
        <v>499</v>
      </c>
      <c r="B1388" s="34" t="e">
        <f>SEARCH("PM",A1388)</f>
        <v>#VALUE!</v>
      </c>
      <c r="C1388" s="34">
        <f>SEARCH("AM",A1388)</f>
        <v>5</v>
      </c>
      <c r="D1388" s="34">
        <f>IFERROR(B1388,C1388)</f>
        <v>5</v>
      </c>
      <c r="E1388" s="34" t="str">
        <f>IFERROR(MID(A1388,D1388-5,1)," ")</f>
        <v xml:space="preserve"> </v>
      </c>
      <c r="F1388" s="34" t="str">
        <f>MID(A1388,IF(E1388="1",D1388-5,D1388-4),IF(E1388="1",7,6))</f>
        <v>7:26AM</v>
      </c>
      <c r="G1388" s="34" t="str">
        <f>TRIM(SUBSTITUTE(A1388,TEXT(M1388,"h:mmAM/PM"),""))</f>
        <v>RIK 7-Nov</v>
      </c>
      <c r="H1388" s="34" t="b">
        <f>OR(LEFT(G1388,1)="Y",LEFT(G1388,1)="B",LEFT(G1388,1)="R")</f>
        <v>1</v>
      </c>
      <c r="I1388" s="34" t="str">
        <f>IF(H1388,LEFT(G1388,FIND(" ",G1388)-1),MID(G1388,FIND(" ",G1388)+1,9))</f>
        <v>RIK</v>
      </c>
      <c r="J1388" s="34" t="str">
        <f>TRIM(SUBSTITUTE(G1388,I1388,""))</f>
        <v>7-Nov</v>
      </c>
      <c r="K1388" s="34">
        <f>LEFT(J1388,2-ISERROR(1*MID(J1388,2,1)))*1</f>
        <v>7</v>
      </c>
      <c r="L1388" s="34" t="str">
        <f>IF(LEN(I1388)=3,I1388,LEFT(I1388,1)&amp;MID(I1388,3,1)&amp;RIGHT(I1388,1))</f>
        <v>RIK</v>
      </c>
      <c r="M1388" s="42">
        <f>TIMEVALUE(SUBSTITUTE(SUBSTITUTE(F1388,"P"," P"),"A"," A"))</f>
        <v>0.30972222222222223</v>
      </c>
      <c r="N1388" s="34">
        <f t="shared" si="74"/>
        <v>1</v>
      </c>
      <c r="O1388" s="34" t="str">
        <f t="shared" si="75"/>
        <v>RIK1</v>
      </c>
      <c r="P1388" s="44">
        <f>INDEX(Workings!$R$14:$R$853,MATCH(O1388,Workings!$U$14:$U$853,0))</f>
        <v>0.3034722222222222</v>
      </c>
      <c r="Q1388" s="34">
        <f t="shared" si="76"/>
        <v>9</v>
      </c>
      <c r="S1388"/>
    </row>
    <row r="1389" spans="1:19" ht="15" x14ac:dyDescent="0.25">
      <c r="A1389" s="34" t="s">
        <v>2916</v>
      </c>
      <c r="B1389" s="34" t="e">
        <f>SEARCH("PM",A1389)</f>
        <v>#VALUE!</v>
      </c>
      <c r="C1389" s="34">
        <f>SEARCH("AM",A1389)</f>
        <v>5</v>
      </c>
      <c r="D1389" s="34">
        <f>IFERROR(B1389,C1389)</f>
        <v>5</v>
      </c>
      <c r="E1389" s="34" t="str">
        <f>IFERROR(MID(A1389,D1389-5,1)," ")</f>
        <v xml:space="preserve"> </v>
      </c>
      <c r="F1389" s="34" t="str">
        <f>MID(A1389,IF(E1389="1",D1389-5,D1389-4),IF(E1389="1",7,6))</f>
        <v>7:40AM</v>
      </c>
      <c r="G1389" s="34" t="str">
        <f>TRIM(SUBSTITUTE(A1389,TEXT(M1389,"h:mmAM/PM"),""))</f>
        <v>R/I/K 7-Nov</v>
      </c>
      <c r="H1389" s="34" t="b">
        <f>OR(LEFT(G1389,1)="Y",LEFT(G1389,1)="B",LEFT(G1389,1)="R")</f>
        <v>1</v>
      </c>
      <c r="I1389" s="34" t="str">
        <f>IF(H1389,LEFT(G1389,FIND(" ",G1389)-1),MID(G1389,FIND(" ",G1389)+1,9))</f>
        <v>R/I/K</v>
      </c>
      <c r="J1389" s="34" t="str">
        <f>TRIM(SUBSTITUTE(G1389,I1389,""))</f>
        <v>7-Nov</v>
      </c>
      <c r="K1389" s="34">
        <f>LEFT(J1389,2-ISERROR(1*MID(J1389,2,1)))*1</f>
        <v>7</v>
      </c>
      <c r="L1389" s="34" t="str">
        <f>IF(LEN(I1389)=3,I1389,LEFT(I1389,1)&amp;MID(I1389,3,1)&amp;RIGHT(I1389,1))</f>
        <v>RIK</v>
      </c>
      <c r="M1389" s="42">
        <f>TIMEVALUE(SUBSTITUTE(SUBSTITUTE(F1389,"P"," P"),"A"," A"))</f>
        <v>0.31944444444444448</v>
      </c>
      <c r="N1389" s="34">
        <f t="shared" si="74"/>
        <v>2</v>
      </c>
      <c r="O1389" s="34" t="str">
        <f t="shared" si="75"/>
        <v>RIK2</v>
      </c>
      <c r="P1389" s="44">
        <f>INDEX(Workings!$R$14:$R$853,MATCH(O1389,Workings!$U$14:$U$853,0))</f>
        <v>0.31736111111111109</v>
      </c>
      <c r="Q1389" s="34">
        <f t="shared" si="76"/>
        <v>3</v>
      </c>
      <c r="S1389"/>
    </row>
    <row r="1390" spans="1:19" ht="15" x14ac:dyDescent="0.25">
      <c r="A1390" s="34" t="s">
        <v>2579</v>
      </c>
      <c r="B1390" s="34" t="e">
        <f>SEARCH("PM",A1390)</f>
        <v>#VALUE!</v>
      </c>
      <c r="C1390" s="34">
        <f>SEARCH("AM",A1390)</f>
        <v>11</v>
      </c>
      <c r="D1390" s="34">
        <f>IFERROR(B1390,C1390)</f>
        <v>11</v>
      </c>
      <c r="E1390" s="34" t="str">
        <f>IFERROR(MID(A1390,D1390-5,1)," ")</f>
        <v xml:space="preserve"> </v>
      </c>
      <c r="F1390" s="34" t="str">
        <f>MID(A1390,IF(E1390="1",D1390-5,D1390-4),IF(E1390="1",7,6))</f>
        <v>7:56AM</v>
      </c>
      <c r="G1390" s="34" t="str">
        <f>TRIM(SUBSTITUTE(A1390,TEXT(M1390,"h:mmAM/PM"),""))</f>
        <v>R-I-K 7/Nov</v>
      </c>
      <c r="H1390" s="34" t="b">
        <f>OR(LEFT(G1390,1)="Y",LEFT(G1390,1)="B",LEFT(G1390,1)="R")</f>
        <v>1</v>
      </c>
      <c r="I1390" s="34" t="str">
        <f>IF(H1390,LEFT(G1390,FIND(" ",G1390)-1),MID(G1390,FIND(" ",G1390)+1,9))</f>
        <v>R-I-K</v>
      </c>
      <c r="J1390" s="34" t="str">
        <f>TRIM(SUBSTITUTE(G1390,I1390,""))</f>
        <v>7/Nov</v>
      </c>
      <c r="K1390" s="34">
        <f>LEFT(J1390,2-ISERROR(1*MID(J1390,2,1)))*1</f>
        <v>7</v>
      </c>
      <c r="L1390" s="34" t="str">
        <f>IF(LEN(I1390)=3,I1390,LEFT(I1390,1)&amp;MID(I1390,3,1)&amp;RIGHT(I1390,1))</f>
        <v>RIK</v>
      </c>
      <c r="M1390" s="42">
        <f>TIMEVALUE(SUBSTITUTE(SUBSTITUTE(F1390,"P"," P"),"A"," A"))</f>
        <v>0.33055555555555555</v>
      </c>
      <c r="N1390" s="34">
        <f t="shared" si="74"/>
        <v>3</v>
      </c>
      <c r="O1390" s="34" t="str">
        <f t="shared" si="75"/>
        <v>RIK3</v>
      </c>
      <c r="P1390" s="44">
        <f>INDEX(Workings!$R$14:$R$853,MATCH(O1390,Workings!$U$14:$U$853,0))</f>
        <v>0.33124999999999999</v>
      </c>
      <c r="Q1390" s="34">
        <f t="shared" si="76"/>
        <v>-1</v>
      </c>
      <c r="S1390"/>
    </row>
    <row r="1391" spans="1:19" ht="15" x14ac:dyDescent="0.25">
      <c r="A1391" s="34" t="s">
        <v>2869</v>
      </c>
      <c r="B1391" s="34" t="e">
        <f>SEARCH("PM",A1391)</f>
        <v>#VALUE!</v>
      </c>
      <c r="C1391" s="34">
        <f>SEARCH("AM",A1391)</f>
        <v>17</v>
      </c>
      <c r="D1391" s="34">
        <f>IFERROR(B1391,C1391)</f>
        <v>17</v>
      </c>
      <c r="E1391" s="34" t="str">
        <f>IFERROR(MID(A1391,D1391-5,1)," ")</f>
        <v xml:space="preserve"> </v>
      </c>
      <c r="F1391" s="34" t="str">
        <f>MID(A1391,IF(E1391="1",D1391-5,D1391-4),IF(E1391="1",7,6))</f>
        <v>8:17AM</v>
      </c>
      <c r="G1391" s="34" t="str">
        <f>TRIM(SUBSTITUTE(A1391,TEXT(M1391,"h:mmAM/PM"),""))</f>
        <v>7-Nov R:I:K</v>
      </c>
      <c r="H1391" s="34" t="b">
        <f>OR(LEFT(G1391,1)="Y",LEFT(G1391,1)="B",LEFT(G1391,1)="R")</f>
        <v>0</v>
      </c>
      <c r="I1391" s="34" t="str">
        <f>IF(H1391,LEFT(G1391,FIND(" ",G1391)-1),MID(G1391,FIND(" ",G1391)+1,9))</f>
        <v>R:I:K</v>
      </c>
      <c r="J1391" s="34" t="str">
        <f>TRIM(SUBSTITUTE(G1391,I1391,""))</f>
        <v>7-Nov</v>
      </c>
      <c r="K1391" s="34">
        <f>LEFT(J1391,2-ISERROR(1*MID(J1391,2,1)))*1</f>
        <v>7</v>
      </c>
      <c r="L1391" s="34" t="str">
        <f>IF(LEN(I1391)=3,I1391,LEFT(I1391,1)&amp;MID(I1391,3,1)&amp;RIGHT(I1391,1))</f>
        <v>RIK</v>
      </c>
      <c r="M1391" s="42">
        <f>TIMEVALUE(SUBSTITUTE(SUBSTITUTE(F1391,"P"," P"),"A"," A"))</f>
        <v>0.34513888888888888</v>
      </c>
      <c r="N1391" s="34">
        <f t="shared" si="74"/>
        <v>4</v>
      </c>
      <c r="O1391" s="34" t="str">
        <f t="shared" si="75"/>
        <v>RIK4</v>
      </c>
      <c r="P1391" s="44">
        <f>INDEX(Workings!$R$14:$R$853,MATCH(O1391,Workings!$U$14:$U$853,0))</f>
        <v>0.34513888888888888</v>
      </c>
      <c r="Q1391" s="34">
        <f t="shared" si="76"/>
        <v>0</v>
      </c>
      <c r="S1391"/>
    </row>
    <row r="1392" spans="1:19" ht="15" x14ac:dyDescent="0.25">
      <c r="A1392" s="34" t="s">
        <v>1620</v>
      </c>
      <c r="B1392" s="34" t="e">
        <f>SEARCH("PM",A1392)</f>
        <v>#VALUE!</v>
      </c>
      <c r="C1392" s="34">
        <f>SEARCH("AM",A1392)</f>
        <v>15</v>
      </c>
      <c r="D1392" s="34">
        <f>IFERROR(B1392,C1392)</f>
        <v>15</v>
      </c>
      <c r="E1392" s="34" t="str">
        <f>IFERROR(MID(A1392,D1392-5,1)," ")</f>
        <v xml:space="preserve"> </v>
      </c>
      <c r="F1392" s="34" t="str">
        <f>MID(A1392,IF(E1392="1",D1392-5,D1392-4),IF(E1392="1",7,6))</f>
        <v>8:38AM</v>
      </c>
      <c r="G1392" s="34" t="str">
        <f>TRIM(SUBSTITUTE(A1392,TEXT(M1392,"h:mmAM/PM"),""))</f>
        <v>7/Nov RIK</v>
      </c>
      <c r="H1392" s="34" t="b">
        <f>OR(LEFT(G1392,1)="Y",LEFT(G1392,1)="B",LEFT(G1392,1)="R")</f>
        <v>0</v>
      </c>
      <c r="I1392" s="34" t="str">
        <f>IF(H1392,LEFT(G1392,FIND(" ",G1392)-1),MID(G1392,FIND(" ",G1392)+1,9))</f>
        <v>RIK</v>
      </c>
      <c r="J1392" s="34" t="str">
        <f>TRIM(SUBSTITUTE(G1392,I1392,""))</f>
        <v>7/Nov</v>
      </c>
      <c r="K1392" s="34">
        <f>LEFT(J1392,2-ISERROR(1*MID(J1392,2,1)))*1</f>
        <v>7</v>
      </c>
      <c r="L1392" s="34" t="str">
        <f>IF(LEN(I1392)=3,I1392,LEFT(I1392,1)&amp;MID(I1392,3,1)&amp;RIGHT(I1392,1))</f>
        <v>RIK</v>
      </c>
      <c r="M1392" s="42">
        <f>TIMEVALUE(SUBSTITUTE(SUBSTITUTE(F1392,"P"," P"),"A"," A"))</f>
        <v>0.35972222222222222</v>
      </c>
      <c r="N1392" s="34">
        <f t="shared" si="74"/>
        <v>5</v>
      </c>
      <c r="O1392" s="34" t="str">
        <f t="shared" si="75"/>
        <v>RIK5</v>
      </c>
      <c r="P1392" s="44">
        <f>INDEX(Workings!$R$14:$R$853,MATCH(O1392,Workings!$U$14:$U$853,0))</f>
        <v>0.35902777777777778</v>
      </c>
      <c r="Q1392" s="34">
        <f t="shared" si="76"/>
        <v>1</v>
      </c>
      <c r="S1392"/>
    </row>
    <row r="1393" spans="1:19" ht="15" x14ac:dyDescent="0.25">
      <c r="A1393" s="34" t="s">
        <v>3014</v>
      </c>
      <c r="B1393" s="34" t="e">
        <f>SEARCH("PM",A1393)</f>
        <v>#VALUE!</v>
      </c>
      <c r="C1393" s="34">
        <f>SEARCH("AM",A1393)</f>
        <v>17</v>
      </c>
      <c r="D1393" s="34">
        <f>IFERROR(B1393,C1393)</f>
        <v>17</v>
      </c>
      <c r="E1393" s="34" t="str">
        <f>IFERROR(MID(A1393,D1393-5,1)," ")</f>
        <v xml:space="preserve"> </v>
      </c>
      <c r="F1393" s="34" t="str">
        <f>MID(A1393,IF(E1393="1",D1393-5,D1393-4),IF(E1393="1",7,6))</f>
        <v>9:01AM</v>
      </c>
      <c r="G1393" s="34" t="str">
        <f>TRIM(SUBSTITUTE(A1393,TEXT(M1393,"h:mmAM/PM"),""))</f>
        <v>7-Nov R:I:K</v>
      </c>
      <c r="H1393" s="34" t="b">
        <f>OR(LEFT(G1393,1)="Y",LEFT(G1393,1)="B",LEFT(G1393,1)="R")</f>
        <v>0</v>
      </c>
      <c r="I1393" s="34" t="str">
        <f>IF(H1393,LEFT(G1393,FIND(" ",G1393)-1),MID(G1393,FIND(" ",G1393)+1,9))</f>
        <v>R:I:K</v>
      </c>
      <c r="J1393" s="34" t="str">
        <f>TRIM(SUBSTITUTE(G1393,I1393,""))</f>
        <v>7-Nov</v>
      </c>
      <c r="K1393" s="34">
        <f>LEFT(J1393,2-ISERROR(1*MID(J1393,2,1)))*1</f>
        <v>7</v>
      </c>
      <c r="L1393" s="34" t="str">
        <f>IF(LEN(I1393)=3,I1393,LEFT(I1393,1)&amp;MID(I1393,3,1)&amp;RIGHT(I1393,1))</f>
        <v>RIK</v>
      </c>
      <c r="M1393" s="42">
        <f>TIMEVALUE(SUBSTITUTE(SUBSTITUTE(F1393,"P"," P"),"A"," A"))</f>
        <v>0.3756944444444445</v>
      </c>
      <c r="N1393" s="34">
        <f t="shared" si="74"/>
        <v>6</v>
      </c>
      <c r="O1393" s="34" t="str">
        <f t="shared" si="75"/>
        <v>RIK6</v>
      </c>
      <c r="P1393" s="44">
        <f>INDEX(Workings!$R$14:$R$853,MATCH(O1393,Workings!$U$14:$U$853,0))</f>
        <v>0.37291666666666667</v>
      </c>
      <c r="Q1393" s="34">
        <f t="shared" si="76"/>
        <v>4</v>
      </c>
      <c r="S1393"/>
    </row>
    <row r="1394" spans="1:19" ht="15" x14ac:dyDescent="0.25">
      <c r="A1394" s="34" t="s">
        <v>3182</v>
      </c>
      <c r="B1394" s="34" t="e">
        <f>SEARCH("PM",A1394)</f>
        <v>#VALUE!</v>
      </c>
      <c r="C1394" s="34">
        <f>SEARCH("AM",A1394)</f>
        <v>11</v>
      </c>
      <c r="D1394" s="34">
        <f>IFERROR(B1394,C1394)</f>
        <v>11</v>
      </c>
      <c r="E1394" s="34" t="str">
        <f>IFERROR(MID(A1394,D1394-5,1)," ")</f>
        <v xml:space="preserve"> </v>
      </c>
      <c r="F1394" s="34" t="str">
        <f>MID(A1394,IF(E1394="1",D1394-5,D1394-4),IF(E1394="1",7,6))</f>
        <v>9:18AM</v>
      </c>
      <c r="G1394" s="34" t="str">
        <f>TRIM(SUBSTITUTE(A1394,TEXT(M1394,"h:mmAM/PM"),""))</f>
        <v>R/I/K 7/Nov</v>
      </c>
      <c r="H1394" s="34" t="b">
        <f>OR(LEFT(G1394,1)="Y",LEFT(G1394,1)="B",LEFT(G1394,1)="R")</f>
        <v>1</v>
      </c>
      <c r="I1394" s="34" t="str">
        <f>IF(H1394,LEFT(G1394,FIND(" ",G1394)-1),MID(G1394,FIND(" ",G1394)+1,9))</f>
        <v>R/I/K</v>
      </c>
      <c r="J1394" s="34" t="str">
        <f>TRIM(SUBSTITUTE(G1394,I1394,""))</f>
        <v>7/Nov</v>
      </c>
      <c r="K1394" s="34">
        <f>LEFT(J1394,2-ISERROR(1*MID(J1394,2,1)))*1</f>
        <v>7</v>
      </c>
      <c r="L1394" s="34" t="str">
        <f>IF(LEN(I1394)=3,I1394,LEFT(I1394,1)&amp;MID(I1394,3,1)&amp;RIGHT(I1394,1))</f>
        <v>RIK</v>
      </c>
      <c r="M1394" s="42">
        <f>TIMEVALUE(SUBSTITUTE(SUBSTITUTE(F1394,"P"," P"),"A"," A"))</f>
        <v>0.38750000000000001</v>
      </c>
      <c r="N1394" s="34">
        <f t="shared" si="74"/>
        <v>7</v>
      </c>
      <c r="O1394" s="34" t="str">
        <f t="shared" si="75"/>
        <v>RIK7</v>
      </c>
      <c r="P1394" s="44">
        <f>INDEX(Workings!$R$14:$R$853,MATCH(O1394,Workings!$U$14:$U$853,0))</f>
        <v>0.38680555555555557</v>
      </c>
      <c r="Q1394" s="34">
        <f t="shared" si="76"/>
        <v>1</v>
      </c>
      <c r="S1394"/>
    </row>
    <row r="1395" spans="1:19" ht="15" x14ac:dyDescent="0.25">
      <c r="A1395" s="34" t="s">
        <v>2151</v>
      </c>
      <c r="B1395" s="34" t="e">
        <f>SEARCH("PM",A1395)</f>
        <v>#VALUE!</v>
      </c>
      <c r="C1395" s="34">
        <f>SEARCH("AM",A1395)</f>
        <v>11</v>
      </c>
      <c r="D1395" s="34">
        <f>IFERROR(B1395,C1395)</f>
        <v>11</v>
      </c>
      <c r="E1395" s="34" t="str">
        <f>IFERROR(MID(A1395,D1395-5,1)," ")</f>
        <v xml:space="preserve"> </v>
      </c>
      <c r="F1395" s="34" t="str">
        <f>MID(A1395,IF(E1395="1",D1395-5,D1395-4),IF(E1395="1",7,6))</f>
        <v>9:59AM</v>
      </c>
      <c r="G1395" s="34" t="str">
        <f>TRIM(SUBSTITUTE(A1395,TEXT(M1395,"h:mmAM/PM"),""))</f>
        <v>7-Nov R/I/K</v>
      </c>
      <c r="H1395" s="34" t="b">
        <f>OR(LEFT(G1395,1)="Y",LEFT(G1395,1)="B",LEFT(G1395,1)="R")</f>
        <v>0</v>
      </c>
      <c r="I1395" s="34" t="str">
        <f>IF(H1395,LEFT(G1395,FIND(" ",G1395)-1),MID(G1395,FIND(" ",G1395)+1,9))</f>
        <v>R/I/K</v>
      </c>
      <c r="J1395" s="34" t="str">
        <f>TRIM(SUBSTITUTE(G1395,I1395,""))</f>
        <v>7-Nov</v>
      </c>
      <c r="K1395" s="34">
        <f>LEFT(J1395,2-ISERROR(1*MID(J1395,2,1)))*1</f>
        <v>7</v>
      </c>
      <c r="L1395" s="34" t="str">
        <f>IF(LEN(I1395)=3,I1395,LEFT(I1395,1)&amp;MID(I1395,3,1)&amp;RIGHT(I1395,1))</f>
        <v>RIK</v>
      </c>
      <c r="M1395" s="42">
        <f>TIMEVALUE(SUBSTITUTE(SUBSTITUTE(F1395,"P"," P"),"A"," A"))</f>
        <v>0.41597222222222219</v>
      </c>
      <c r="N1395" s="34">
        <f t="shared" si="74"/>
        <v>8</v>
      </c>
      <c r="O1395" s="34" t="str">
        <f t="shared" si="75"/>
        <v>RIK8</v>
      </c>
      <c r="P1395" s="44">
        <f>INDEX(Workings!$R$14:$R$853,MATCH(O1395,Workings!$U$14:$U$853,0))</f>
        <v>0.40763888888888888</v>
      </c>
      <c r="Q1395" s="34">
        <f t="shared" si="76"/>
        <v>12</v>
      </c>
      <c r="S1395"/>
    </row>
    <row r="1396" spans="1:19" ht="15" x14ac:dyDescent="0.25">
      <c r="A1396" s="34" t="s">
        <v>1087</v>
      </c>
      <c r="B1396" s="34" t="e">
        <f>SEARCH("PM",A1396)</f>
        <v>#VALUE!</v>
      </c>
      <c r="C1396" s="34">
        <f>SEARCH("AM",A1396)</f>
        <v>6</v>
      </c>
      <c r="D1396" s="34">
        <f>IFERROR(B1396,C1396)</f>
        <v>6</v>
      </c>
      <c r="E1396" s="34" t="str">
        <f>IFERROR(MID(A1396,D1396-5,1)," ")</f>
        <v>1</v>
      </c>
      <c r="F1396" s="34" t="str">
        <f>MID(A1396,IF(E1396="1",D1396-5,D1396-4),IF(E1396="1",7,6))</f>
        <v>10:25AM</v>
      </c>
      <c r="G1396" s="34" t="str">
        <f>TRIM(SUBSTITUTE(A1396,TEXT(M1396,"h:mmAM/PM"),""))</f>
        <v>RIK 7/Nov</v>
      </c>
      <c r="H1396" s="34" t="b">
        <f>OR(LEFT(G1396,1)="Y",LEFT(G1396,1)="B",LEFT(G1396,1)="R")</f>
        <v>1</v>
      </c>
      <c r="I1396" s="34" t="str">
        <f>IF(H1396,LEFT(G1396,FIND(" ",G1396)-1),MID(G1396,FIND(" ",G1396)+1,9))</f>
        <v>RIK</v>
      </c>
      <c r="J1396" s="34" t="str">
        <f>TRIM(SUBSTITUTE(G1396,I1396,""))</f>
        <v>7/Nov</v>
      </c>
      <c r="K1396" s="34">
        <f>LEFT(J1396,2-ISERROR(1*MID(J1396,2,1)))*1</f>
        <v>7</v>
      </c>
      <c r="L1396" s="34" t="str">
        <f>IF(LEN(I1396)=3,I1396,LEFT(I1396,1)&amp;MID(I1396,3,1)&amp;RIGHT(I1396,1))</f>
        <v>RIK</v>
      </c>
      <c r="M1396" s="42">
        <f>TIMEVALUE(SUBSTITUTE(SUBSTITUTE(F1396,"P"," P"),"A"," A"))</f>
        <v>0.43402777777777773</v>
      </c>
      <c r="N1396" s="34">
        <f t="shared" si="74"/>
        <v>9</v>
      </c>
      <c r="O1396" s="34" t="str">
        <f t="shared" si="75"/>
        <v>RIK9</v>
      </c>
      <c r="P1396" s="44">
        <f>INDEX(Workings!$R$14:$R$853,MATCH(O1396,Workings!$U$14:$U$853,0))</f>
        <v>0.4284722222222222</v>
      </c>
      <c r="Q1396" s="34">
        <f t="shared" si="76"/>
        <v>8</v>
      </c>
      <c r="S1396"/>
    </row>
    <row r="1397" spans="1:19" ht="15" x14ac:dyDescent="0.25">
      <c r="A1397" s="34" t="s">
        <v>1263</v>
      </c>
      <c r="B1397" s="34" t="e">
        <f>SEARCH("PM",A1397)</f>
        <v>#VALUE!</v>
      </c>
      <c r="C1397" s="34">
        <f>SEARCH("AM",A1397)</f>
        <v>12</v>
      </c>
      <c r="D1397" s="34">
        <f>IFERROR(B1397,C1397)</f>
        <v>12</v>
      </c>
      <c r="E1397" s="34" t="str">
        <f>IFERROR(MID(A1397,D1397-5,1)," ")</f>
        <v>1</v>
      </c>
      <c r="F1397" s="34" t="str">
        <f>MID(A1397,IF(E1397="1",D1397-5,D1397-4),IF(E1397="1",7,6))</f>
        <v>10:52AM</v>
      </c>
      <c r="G1397" s="34" t="str">
        <f>TRIM(SUBSTITUTE(A1397,TEXT(M1397,"h:mmAM/PM"),""))</f>
        <v>7-Nov RIK</v>
      </c>
      <c r="H1397" s="34" t="b">
        <f>OR(LEFT(G1397,1)="Y",LEFT(G1397,1)="B",LEFT(G1397,1)="R")</f>
        <v>0</v>
      </c>
      <c r="I1397" s="34" t="str">
        <f>IF(H1397,LEFT(G1397,FIND(" ",G1397)-1),MID(G1397,FIND(" ",G1397)+1,9))</f>
        <v>RIK</v>
      </c>
      <c r="J1397" s="34" t="str">
        <f>TRIM(SUBSTITUTE(G1397,I1397,""))</f>
        <v>7-Nov</v>
      </c>
      <c r="K1397" s="34">
        <f>LEFT(J1397,2-ISERROR(1*MID(J1397,2,1)))*1</f>
        <v>7</v>
      </c>
      <c r="L1397" s="34" t="str">
        <f>IF(LEN(I1397)=3,I1397,LEFT(I1397,1)&amp;MID(I1397,3,1)&amp;RIGHT(I1397,1))</f>
        <v>RIK</v>
      </c>
      <c r="M1397" s="42">
        <f>TIMEVALUE(SUBSTITUTE(SUBSTITUTE(F1397,"P"," P"),"A"," A"))</f>
        <v>0.45277777777777778</v>
      </c>
      <c r="N1397" s="34">
        <f t="shared" si="74"/>
        <v>10</v>
      </c>
      <c r="O1397" s="34" t="str">
        <f t="shared" si="75"/>
        <v>RIK10</v>
      </c>
      <c r="P1397" s="44">
        <f>INDEX(Workings!$R$14:$R$853,MATCH(O1397,Workings!$U$14:$U$853,0))</f>
        <v>0.44930555555555551</v>
      </c>
      <c r="Q1397" s="34">
        <f t="shared" si="76"/>
        <v>5</v>
      </c>
      <c r="S1397"/>
    </row>
    <row r="1398" spans="1:19" ht="15" x14ac:dyDescent="0.25">
      <c r="A1398" s="34" t="s">
        <v>992</v>
      </c>
      <c r="B1398" s="34" t="e">
        <f>SEARCH("PM",A1398)</f>
        <v>#VALUE!</v>
      </c>
      <c r="C1398" s="34">
        <f>SEARCH("AM",A1398)</f>
        <v>12</v>
      </c>
      <c r="D1398" s="34">
        <f>IFERROR(B1398,C1398)</f>
        <v>12</v>
      </c>
      <c r="E1398" s="34" t="str">
        <f>IFERROR(MID(A1398,D1398-5,1)," ")</f>
        <v>1</v>
      </c>
      <c r="F1398" s="34" t="str">
        <f>MID(A1398,IF(E1398="1",D1398-5,D1398-4),IF(E1398="1",7,6))</f>
        <v>11:28AM</v>
      </c>
      <c r="G1398" s="34" t="str">
        <f>TRIM(SUBSTITUTE(A1398,TEXT(M1398,"h:mmAM/PM"),""))</f>
        <v>R:I:K 7-Nov</v>
      </c>
      <c r="H1398" s="34" t="b">
        <f>OR(LEFT(G1398,1)="Y",LEFT(G1398,1)="B",LEFT(G1398,1)="R")</f>
        <v>1</v>
      </c>
      <c r="I1398" s="34" t="str">
        <f>IF(H1398,LEFT(G1398,FIND(" ",G1398)-1),MID(G1398,FIND(" ",G1398)+1,9))</f>
        <v>R:I:K</v>
      </c>
      <c r="J1398" s="34" t="str">
        <f>TRIM(SUBSTITUTE(G1398,I1398,""))</f>
        <v>7-Nov</v>
      </c>
      <c r="K1398" s="34">
        <f>LEFT(J1398,2-ISERROR(1*MID(J1398,2,1)))*1</f>
        <v>7</v>
      </c>
      <c r="L1398" s="34" t="str">
        <f>IF(LEN(I1398)=3,I1398,LEFT(I1398,1)&amp;MID(I1398,3,1)&amp;RIGHT(I1398,1))</f>
        <v>RIK</v>
      </c>
      <c r="M1398" s="42">
        <f>TIMEVALUE(SUBSTITUTE(SUBSTITUTE(F1398,"P"," P"),"A"," A"))</f>
        <v>0.4777777777777778</v>
      </c>
      <c r="N1398" s="34">
        <f t="shared" si="74"/>
        <v>11</v>
      </c>
      <c r="O1398" s="34" t="str">
        <f t="shared" si="75"/>
        <v>RIK11</v>
      </c>
      <c r="P1398" s="44">
        <f>INDEX(Workings!$R$14:$R$853,MATCH(O1398,Workings!$U$14:$U$853,0))</f>
        <v>0.47013888888888883</v>
      </c>
      <c r="Q1398" s="34">
        <f t="shared" si="76"/>
        <v>11</v>
      </c>
      <c r="S1398"/>
    </row>
    <row r="1399" spans="1:19" ht="15" x14ac:dyDescent="0.25">
      <c r="A1399" s="34" t="s">
        <v>3555</v>
      </c>
      <c r="B1399" s="34">
        <f>SEARCH("PM",A1399)</f>
        <v>18</v>
      </c>
      <c r="C1399" s="34" t="e">
        <f>SEARCH("AM",A1399)</f>
        <v>#VALUE!</v>
      </c>
      <c r="D1399" s="34">
        <f>IFERROR(B1399,C1399)</f>
        <v>18</v>
      </c>
      <c r="E1399" s="34" t="str">
        <f>IFERROR(MID(A1399,D1399-5,1)," ")</f>
        <v>1</v>
      </c>
      <c r="F1399" s="34" t="str">
        <f>MID(A1399,IF(E1399="1",D1399-5,D1399-4),IF(E1399="1",7,6))</f>
        <v>12:00PM</v>
      </c>
      <c r="G1399" s="34" t="str">
        <f>TRIM(SUBSTITUTE(A1399,TEXT(M1399,"h:mmAM/PM"),""))</f>
        <v>7/Nov R:I:K</v>
      </c>
      <c r="H1399" s="34" t="b">
        <f>OR(LEFT(G1399,1)="Y",LEFT(G1399,1)="B",LEFT(G1399,1)="R")</f>
        <v>0</v>
      </c>
      <c r="I1399" s="34" t="str">
        <f>IF(H1399,LEFT(G1399,FIND(" ",G1399)-1),MID(G1399,FIND(" ",G1399)+1,9))</f>
        <v>R:I:K</v>
      </c>
      <c r="J1399" s="34" t="str">
        <f>TRIM(SUBSTITUTE(G1399,I1399,""))</f>
        <v>7/Nov</v>
      </c>
      <c r="K1399" s="34">
        <f>LEFT(J1399,2-ISERROR(1*MID(J1399,2,1)))*1</f>
        <v>7</v>
      </c>
      <c r="L1399" s="34" t="str">
        <f>IF(LEN(I1399)=3,I1399,LEFT(I1399,1)&amp;MID(I1399,3,1)&amp;RIGHT(I1399,1))</f>
        <v>RIK</v>
      </c>
      <c r="M1399" s="42">
        <f>TIMEVALUE(SUBSTITUTE(SUBSTITUTE(F1399,"P"," P"),"A"," A"))</f>
        <v>0.5</v>
      </c>
      <c r="N1399" s="34">
        <f t="shared" si="74"/>
        <v>12</v>
      </c>
      <c r="O1399" s="34" t="str">
        <f t="shared" si="75"/>
        <v>RIK12</v>
      </c>
      <c r="P1399" s="44">
        <f>INDEX(Workings!$R$14:$R$853,MATCH(O1399,Workings!$U$14:$U$853,0))</f>
        <v>0.49097222222222214</v>
      </c>
      <c r="Q1399" s="34">
        <f t="shared" si="76"/>
        <v>13</v>
      </c>
      <c r="S1399"/>
    </row>
    <row r="1400" spans="1:19" ht="15" x14ac:dyDescent="0.25">
      <c r="A1400" s="34" t="s">
        <v>1852</v>
      </c>
      <c r="B1400" s="34">
        <f>SEARCH("PM",A1400)</f>
        <v>18</v>
      </c>
      <c r="C1400" s="34" t="e">
        <f>SEARCH("AM",A1400)</f>
        <v>#VALUE!</v>
      </c>
      <c r="D1400" s="34">
        <f>IFERROR(B1400,C1400)</f>
        <v>18</v>
      </c>
      <c r="E1400" s="34" t="str">
        <f>IFERROR(MID(A1400,D1400-5,1)," ")</f>
        <v>1</v>
      </c>
      <c r="F1400" s="34" t="str">
        <f>MID(A1400,IF(E1400="1",D1400-5,D1400-4),IF(E1400="1",7,6))</f>
        <v>12:23PM</v>
      </c>
      <c r="G1400" s="34" t="str">
        <f>TRIM(SUBSTITUTE(A1400,TEXT(M1400,"h:mmAM/PM"),""))</f>
        <v>R/I/K 7/Nov</v>
      </c>
      <c r="H1400" s="34" t="b">
        <f>OR(LEFT(G1400,1)="Y",LEFT(G1400,1)="B",LEFT(G1400,1)="R")</f>
        <v>1</v>
      </c>
      <c r="I1400" s="34" t="str">
        <f>IF(H1400,LEFT(G1400,FIND(" ",G1400)-1),MID(G1400,FIND(" ",G1400)+1,9))</f>
        <v>R/I/K</v>
      </c>
      <c r="J1400" s="34" t="str">
        <f>TRIM(SUBSTITUTE(G1400,I1400,""))</f>
        <v>7/Nov</v>
      </c>
      <c r="K1400" s="34">
        <f>LEFT(J1400,2-ISERROR(1*MID(J1400,2,1)))*1</f>
        <v>7</v>
      </c>
      <c r="L1400" s="34" t="str">
        <f>IF(LEN(I1400)=3,I1400,LEFT(I1400,1)&amp;MID(I1400,3,1)&amp;RIGHT(I1400,1))</f>
        <v>RIK</v>
      </c>
      <c r="M1400" s="42">
        <f>TIMEVALUE(SUBSTITUTE(SUBSTITUTE(F1400,"P"," P"),"A"," A"))</f>
        <v>0.51597222222222217</v>
      </c>
      <c r="N1400" s="34">
        <f t="shared" si="74"/>
        <v>13</v>
      </c>
      <c r="O1400" s="34" t="str">
        <f t="shared" si="75"/>
        <v>RIK13</v>
      </c>
      <c r="P1400" s="44">
        <f>INDEX(Workings!$R$14:$R$853,MATCH(O1400,Workings!$U$14:$U$853,0))</f>
        <v>0.51180555555555551</v>
      </c>
      <c r="Q1400" s="34">
        <f t="shared" si="76"/>
        <v>6</v>
      </c>
      <c r="S1400"/>
    </row>
    <row r="1401" spans="1:19" ht="15" x14ac:dyDescent="0.25">
      <c r="A1401" s="34" t="s">
        <v>3353</v>
      </c>
      <c r="B1401" s="34">
        <f>SEARCH("PM",A1401)</f>
        <v>12</v>
      </c>
      <c r="C1401" s="34" t="e">
        <f>SEARCH("AM",A1401)</f>
        <v>#VALUE!</v>
      </c>
      <c r="D1401" s="34">
        <f>IFERROR(B1401,C1401)</f>
        <v>12</v>
      </c>
      <c r="E1401" s="34" t="str">
        <f>IFERROR(MID(A1401,D1401-5,1)," ")</f>
        <v>1</v>
      </c>
      <c r="F1401" s="34" t="str">
        <f>MID(A1401,IF(E1401="1",D1401-5,D1401-4),IF(E1401="1",7,6))</f>
        <v>12:49PM</v>
      </c>
      <c r="G1401" s="34" t="str">
        <f>TRIM(SUBSTITUTE(A1401,TEXT(M1401,"h:mmAM/PM"),""))</f>
        <v>7-Nov R:I:K</v>
      </c>
      <c r="H1401" s="34" t="b">
        <f>OR(LEFT(G1401,1)="Y",LEFT(G1401,1)="B",LEFT(G1401,1)="R")</f>
        <v>0</v>
      </c>
      <c r="I1401" s="34" t="str">
        <f>IF(H1401,LEFT(G1401,FIND(" ",G1401)-1),MID(G1401,FIND(" ",G1401)+1,9))</f>
        <v>R:I:K</v>
      </c>
      <c r="J1401" s="34" t="str">
        <f>TRIM(SUBSTITUTE(G1401,I1401,""))</f>
        <v>7-Nov</v>
      </c>
      <c r="K1401" s="34">
        <f>LEFT(J1401,2-ISERROR(1*MID(J1401,2,1)))*1</f>
        <v>7</v>
      </c>
      <c r="L1401" s="34" t="str">
        <f>IF(LEN(I1401)=3,I1401,LEFT(I1401,1)&amp;MID(I1401,3,1)&amp;RIGHT(I1401,1))</f>
        <v>RIK</v>
      </c>
      <c r="M1401" s="42">
        <f>TIMEVALUE(SUBSTITUTE(SUBSTITUTE(F1401,"P"," P"),"A"," A"))</f>
        <v>0.53402777777777777</v>
      </c>
      <c r="N1401" s="34">
        <f t="shared" si="74"/>
        <v>14</v>
      </c>
      <c r="O1401" s="34" t="str">
        <f t="shared" si="75"/>
        <v>RIK14</v>
      </c>
      <c r="P1401" s="44">
        <f>INDEX(Workings!$R$14:$R$853,MATCH(O1401,Workings!$U$14:$U$853,0))</f>
        <v>0.53263888888888888</v>
      </c>
      <c r="Q1401" s="34">
        <f t="shared" si="76"/>
        <v>2</v>
      </c>
      <c r="S1401"/>
    </row>
    <row r="1402" spans="1:19" ht="15" x14ac:dyDescent="0.25">
      <c r="A1402" s="34" t="s">
        <v>1202</v>
      </c>
      <c r="B1402" s="34">
        <f>SEARCH("PM",A1402)</f>
        <v>9</v>
      </c>
      <c r="C1402" s="34" t="e">
        <f>SEARCH("AM",A1402)</f>
        <v>#VALUE!</v>
      </c>
      <c r="D1402" s="34">
        <f>IFERROR(B1402,C1402)</f>
        <v>9</v>
      </c>
      <c r="E1402" s="34" t="str">
        <f>IFERROR(MID(A1402,D1402-5,1)," ")</f>
        <v xml:space="preserve"> </v>
      </c>
      <c r="F1402" s="34" t="str">
        <f>MID(A1402,IF(E1402="1",D1402-5,D1402-4),IF(E1402="1",7,6))</f>
        <v>1:15PM</v>
      </c>
      <c r="G1402" s="34" t="str">
        <f>TRIM(SUBSTITUTE(A1402,TEXT(M1402,"h:mmAM/PM"),""))</f>
        <v>RIK 7/Nov</v>
      </c>
      <c r="H1402" s="34" t="b">
        <f>OR(LEFT(G1402,1)="Y",LEFT(G1402,1)="B",LEFT(G1402,1)="R")</f>
        <v>1</v>
      </c>
      <c r="I1402" s="34" t="str">
        <f>IF(H1402,LEFT(G1402,FIND(" ",G1402)-1),MID(G1402,FIND(" ",G1402)+1,9))</f>
        <v>RIK</v>
      </c>
      <c r="J1402" s="34" t="str">
        <f>TRIM(SUBSTITUTE(G1402,I1402,""))</f>
        <v>7/Nov</v>
      </c>
      <c r="K1402" s="34">
        <f>LEFT(J1402,2-ISERROR(1*MID(J1402,2,1)))*1</f>
        <v>7</v>
      </c>
      <c r="L1402" s="34" t="str">
        <f>IF(LEN(I1402)=3,I1402,LEFT(I1402,1)&amp;MID(I1402,3,1)&amp;RIGHT(I1402,1))</f>
        <v>RIK</v>
      </c>
      <c r="M1402" s="42">
        <f>TIMEVALUE(SUBSTITUTE(SUBSTITUTE(F1402,"P"," P"),"A"," A"))</f>
        <v>0.55208333333333337</v>
      </c>
      <c r="N1402" s="34">
        <f t="shared" si="74"/>
        <v>15</v>
      </c>
      <c r="O1402" s="34" t="str">
        <f t="shared" si="75"/>
        <v>RIK15</v>
      </c>
      <c r="P1402" s="44">
        <f>INDEX(Workings!$R$14:$R$853,MATCH(O1402,Workings!$U$14:$U$853,0))</f>
        <v>0.55347222222222225</v>
      </c>
      <c r="Q1402" s="34">
        <f t="shared" si="76"/>
        <v>-2</v>
      </c>
      <c r="S1402"/>
    </row>
    <row r="1403" spans="1:19" ht="15" x14ac:dyDescent="0.25">
      <c r="A1403" s="34" t="s">
        <v>1109</v>
      </c>
      <c r="B1403" s="34">
        <f>SEARCH("PM",A1403)</f>
        <v>5</v>
      </c>
      <c r="C1403" s="34" t="e">
        <f>SEARCH("AM",A1403)</f>
        <v>#VALUE!</v>
      </c>
      <c r="D1403" s="34">
        <f>IFERROR(B1403,C1403)</f>
        <v>5</v>
      </c>
      <c r="E1403" s="34" t="str">
        <f>IFERROR(MID(A1403,D1403-5,1)," ")</f>
        <v xml:space="preserve"> </v>
      </c>
      <c r="F1403" s="34" t="str">
        <f>MID(A1403,IF(E1403="1",D1403-5,D1403-4),IF(E1403="1",7,6))</f>
        <v>1:57PM</v>
      </c>
      <c r="G1403" s="34" t="str">
        <f>TRIM(SUBSTITUTE(A1403,TEXT(M1403,"h:mmAM/PM"),""))</f>
        <v>R-I-K 7-Nov</v>
      </c>
      <c r="H1403" s="34" t="b">
        <f>OR(LEFT(G1403,1)="Y",LEFT(G1403,1)="B",LEFT(G1403,1)="R")</f>
        <v>1</v>
      </c>
      <c r="I1403" s="34" t="str">
        <f>IF(H1403,LEFT(G1403,FIND(" ",G1403)-1),MID(G1403,FIND(" ",G1403)+1,9))</f>
        <v>R-I-K</v>
      </c>
      <c r="J1403" s="34" t="str">
        <f>TRIM(SUBSTITUTE(G1403,I1403,""))</f>
        <v>7-Nov</v>
      </c>
      <c r="K1403" s="34">
        <f>LEFT(J1403,2-ISERROR(1*MID(J1403,2,1)))*1</f>
        <v>7</v>
      </c>
      <c r="L1403" s="34" t="str">
        <f>IF(LEN(I1403)=3,I1403,LEFT(I1403,1)&amp;MID(I1403,3,1)&amp;RIGHT(I1403,1))</f>
        <v>RIK</v>
      </c>
      <c r="M1403" s="42">
        <f>TIMEVALUE(SUBSTITUTE(SUBSTITUTE(F1403,"P"," P"),"A"," A"))</f>
        <v>0.58124999999999993</v>
      </c>
      <c r="N1403" s="34">
        <f t="shared" si="74"/>
        <v>16</v>
      </c>
      <c r="O1403" s="34" t="str">
        <f t="shared" si="75"/>
        <v>RIK16</v>
      </c>
      <c r="P1403" s="44">
        <f>INDEX(Workings!$R$14:$R$853,MATCH(O1403,Workings!$U$14:$U$853,0))</f>
        <v>0.57430555555555562</v>
      </c>
      <c r="Q1403" s="34">
        <f t="shared" si="76"/>
        <v>10</v>
      </c>
      <c r="S1403"/>
    </row>
    <row r="1404" spans="1:19" ht="15" x14ac:dyDescent="0.25">
      <c r="A1404" s="34" t="s">
        <v>1887</v>
      </c>
      <c r="B1404" s="34">
        <f>SEARCH("PM",A1404)</f>
        <v>5</v>
      </c>
      <c r="C1404" s="34" t="e">
        <f>SEARCH("AM",A1404)</f>
        <v>#VALUE!</v>
      </c>
      <c r="D1404" s="34">
        <f>IFERROR(B1404,C1404)</f>
        <v>5</v>
      </c>
      <c r="E1404" s="34" t="str">
        <f>IFERROR(MID(A1404,D1404-5,1)," ")</f>
        <v xml:space="preserve"> </v>
      </c>
      <c r="F1404" s="34" t="str">
        <f>MID(A1404,IF(E1404="1",D1404-5,D1404-4),IF(E1404="1",7,6))</f>
        <v>2:24PM</v>
      </c>
      <c r="G1404" s="34" t="str">
        <f>TRIM(SUBSTITUTE(A1404,TEXT(M1404,"h:mmAM/PM"),""))</f>
        <v>R:I:K 7-Nov</v>
      </c>
      <c r="H1404" s="34" t="b">
        <f>OR(LEFT(G1404,1)="Y",LEFT(G1404,1)="B",LEFT(G1404,1)="R")</f>
        <v>1</v>
      </c>
      <c r="I1404" s="34" t="str">
        <f>IF(H1404,LEFT(G1404,FIND(" ",G1404)-1),MID(G1404,FIND(" ",G1404)+1,9))</f>
        <v>R:I:K</v>
      </c>
      <c r="J1404" s="34" t="str">
        <f>TRIM(SUBSTITUTE(G1404,I1404,""))</f>
        <v>7-Nov</v>
      </c>
      <c r="K1404" s="34">
        <f>LEFT(J1404,2-ISERROR(1*MID(J1404,2,1)))*1</f>
        <v>7</v>
      </c>
      <c r="L1404" s="34" t="str">
        <f>IF(LEN(I1404)=3,I1404,LEFT(I1404,1)&amp;MID(I1404,3,1)&amp;RIGHT(I1404,1))</f>
        <v>RIK</v>
      </c>
      <c r="M1404" s="42">
        <f>TIMEVALUE(SUBSTITUTE(SUBSTITUTE(F1404,"P"," P"),"A"," A"))</f>
        <v>0.6</v>
      </c>
      <c r="N1404" s="34">
        <f t="shared" si="74"/>
        <v>17</v>
      </c>
      <c r="O1404" s="34" t="str">
        <f t="shared" si="75"/>
        <v>RIK17</v>
      </c>
      <c r="P1404" s="44">
        <f>INDEX(Workings!$R$14:$R$853,MATCH(O1404,Workings!$U$14:$U$853,0))</f>
        <v>0.59513888888888899</v>
      </c>
      <c r="Q1404" s="34">
        <f t="shared" si="76"/>
        <v>7</v>
      </c>
      <c r="S1404"/>
    </row>
    <row r="1405" spans="1:19" ht="15" x14ac:dyDescent="0.25">
      <c r="A1405" s="34" t="s">
        <v>898</v>
      </c>
      <c r="B1405" s="34">
        <f>SEARCH("PM",A1405)</f>
        <v>11</v>
      </c>
      <c r="C1405" s="34" t="e">
        <f>SEARCH("AM",A1405)</f>
        <v>#VALUE!</v>
      </c>
      <c r="D1405" s="34">
        <f>IFERROR(B1405,C1405)</f>
        <v>11</v>
      </c>
      <c r="E1405" s="34" t="str">
        <f>IFERROR(MID(A1405,D1405-5,1)," ")</f>
        <v xml:space="preserve"> </v>
      </c>
      <c r="F1405" s="34" t="str">
        <f>MID(A1405,IF(E1405="1",D1405-5,D1405-4),IF(E1405="1",7,6))</f>
        <v>2:57PM</v>
      </c>
      <c r="G1405" s="34" t="str">
        <f>TRIM(SUBSTITUTE(A1405,TEXT(M1405,"h:mmAM/PM"),""))</f>
        <v>R:I:K 7-Nov</v>
      </c>
      <c r="H1405" s="34" t="b">
        <f>OR(LEFT(G1405,1)="Y",LEFT(G1405,1)="B",LEFT(G1405,1)="R")</f>
        <v>1</v>
      </c>
      <c r="I1405" s="34" t="str">
        <f>IF(H1405,LEFT(G1405,FIND(" ",G1405)-1),MID(G1405,FIND(" ",G1405)+1,9))</f>
        <v>R:I:K</v>
      </c>
      <c r="J1405" s="34" t="str">
        <f>TRIM(SUBSTITUTE(G1405,I1405,""))</f>
        <v>7-Nov</v>
      </c>
      <c r="K1405" s="34">
        <f>LEFT(J1405,2-ISERROR(1*MID(J1405,2,1)))*1</f>
        <v>7</v>
      </c>
      <c r="L1405" s="34" t="str">
        <f>IF(LEN(I1405)=3,I1405,LEFT(I1405,1)&amp;MID(I1405,3,1)&amp;RIGHT(I1405,1))</f>
        <v>RIK</v>
      </c>
      <c r="M1405" s="42">
        <f>TIMEVALUE(SUBSTITUTE(SUBSTITUTE(F1405,"P"," P"),"A"," A"))</f>
        <v>0.62291666666666667</v>
      </c>
      <c r="N1405" s="34">
        <f t="shared" si="74"/>
        <v>18</v>
      </c>
      <c r="O1405" s="34" t="str">
        <f t="shared" si="75"/>
        <v>RIK18</v>
      </c>
      <c r="P1405" s="44">
        <f>INDEX(Workings!$R$14:$R$853,MATCH(O1405,Workings!$U$14:$U$853,0))</f>
        <v>0.61597222222222237</v>
      </c>
      <c r="Q1405" s="34">
        <f t="shared" si="76"/>
        <v>10</v>
      </c>
      <c r="S1405"/>
    </row>
    <row r="1406" spans="1:19" ht="15" x14ac:dyDescent="0.25">
      <c r="A1406" s="34" t="s">
        <v>2953</v>
      </c>
      <c r="B1406" s="34">
        <f>SEARCH("PM",A1406)</f>
        <v>5</v>
      </c>
      <c r="C1406" s="34" t="e">
        <f>SEARCH("AM",A1406)</f>
        <v>#VALUE!</v>
      </c>
      <c r="D1406" s="34">
        <f>IFERROR(B1406,C1406)</f>
        <v>5</v>
      </c>
      <c r="E1406" s="34" t="str">
        <f>IFERROR(MID(A1406,D1406-5,1)," ")</f>
        <v xml:space="preserve"> </v>
      </c>
      <c r="F1406" s="34" t="str">
        <f>MID(A1406,IF(E1406="1",D1406-5,D1406-4),IF(E1406="1",7,6))</f>
        <v>3:19PM</v>
      </c>
      <c r="G1406" s="34" t="str">
        <f>TRIM(SUBSTITUTE(A1406,TEXT(M1406,"h:mmAM/PM"),""))</f>
        <v>R/I/K 7/Nov</v>
      </c>
      <c r="H1406" s="34" t="b">
        <f>OR(LEFT(G1406,1)="Y",LEFT(G1406,1)="B",LEFT(G1406,1)="R")</f>
        <v>1</v>
      </c>
      <c r="I1406" s="34" t="str">
        <f>IF(H1406,LEFT(G1406,FIND(" ",G1406)-1),MID(G1406,FIND(" ",G1406)+1,9))</f>
        <v>R/I/K</v>
      </c>
      <c r="J1406" s="34" t="str">
        <f>TRIM(SUBSTITUTE(G1406,I1406,""))</f>
        <v>7/Nov</v>
      </c>
      <c r="K1406" s="34">
        <f>LEFT(J1406,2-ISERROR(1*MID(J1406,2,1)))*1</f>
        <v>7</v>
      </c>
      <c r="L1406" s="34" t="str">
        <f>IF(LEN(I1406)=3,I1406,LEFT(I1406,1)&amp;MID(I1406,3,1)&amp;RIGHT(I1406,1))</f>
        <v>RIK</v>
      </c>
      <c r="M1406" s="42">
        <f>TIMEVALUE(SUBSTITUTE(SUBSTITUTE(F1406,"P"," P"),"A"," A"))</f>
        <v>0.6381944444444444</v>
      </c>
      <c r="N1406" s="34">
        <f t="shared" si="74"/>
        <v>19</v>
      </c>
      <c r="O1406" s="34" t="str">
        <f t="shared" si="75"/>
        <v>RIK19</v>
      </c>
      <c r="P1406" s="44">
        <f>INDEX(Workings!$R$14:$R$853,MATCH(O1406,Workings!$U$14:$U$853,0))</f>
        <v>0.63680555555555574</v>
      </c>
      <c r="Q1406" s="34">
        <f t="shared" si="76"/>
        <v>2</v>
      </c>
      <c r="S1406"/>
    </row>
    <row r="1407" spans="1:19" ht="15" x14ac:dyDescent="0.25">
      <c r="A1407" s="34" t="s">
        <v>198</v>
      </c>
      <c r="B1407" s="34">
        <f>SEARCH("PM",A1407)</f>
        <v>11</v>
      </c>
      <c r="C1407" s="34" t="e">
        <f>SEARCH("AM",A1407)</f>
        <v>#VALUE!</v>
      </c>
      <c r="D1407" s="34">
        <f>IFERROR(B1407,C1407)</f>
        <v>11</v>
      </c>
      <c r="E1407" s="34" t="str">
        <f>IFERROR(MID(A1407,D1407-5,1)," ")</f>
        <v xml:space="preserve"> </v>
      </c>
      <c r="F1407" s="34" t="str">
        <f>MID(A1407,IF(E1407="1",D1407-5,D1407-4),IF(E1407="1",7,6))</f>
        <v>3:50PM</v>
      </c>
      <c r="G1407" s="34" t="str">
        <f>TRIM(SUBSTITUTE(A1407,TEXT(M1407,"h:mmAM/PM"),""))</f>
        <v>R:I:K 7/Nov</v>
      </c>
      <c r="H1407" s="34" t="b">
        <f>OR(LEFT(G1407,1)="Y",LEFT(G1407,1)="B",LEFT(G1407,1)="R")</f>
        <v>1</v>
      </c>
      <c r="I1407" s="34" t="str">
        <f>IF(H1407,LEFT(G1407,FIND(" ",G1407)-1),MID(G1407,FIND(" ",G1407)+1,9))</f>
        <v>R:I:K</v>
      </c>
      <c r="J1407" s="34" t="str">
        <f>TRIM(SUBSTITUTE(G1407,I1407,""))</f>
        <v>7/Nov</v>
      </c>
      <c r="K1407" s="34">
        <f>LEFT(J1407,2-ISERROR(1*MID(J1407,2,1)))*1</f>
        <v>7</v>
      </c>
      <c r="L1407" s="34" t="str">
        <f>IF(LEN(I1407)=3,I1407,LEFT(I1407,1)&amp;MID(I1407,3,1)&amp;RIGHT(I1407,1))</f>
        <v>RIK</v>
      </c>
      <c r="M1407" s="42">
        <f>TIMEVALUE(SUBSTITUTE(SUBSTITUTE(F1407,"P"," P"),"A"," A"))</f>
        <v>0.65972222222222221</v>
      </c>
      <c r="N1407" s="34">
        <f t="shared" si="74"/>
        <v>20</v>
      </c>
      <c r="O1407" s="34" t="str">
        <f t="shared" si="75"/>
        <v>RIK20</v>
      </c>
      <c r="P1407" s="44">
        <f>INDEX(Workings!$R$14:$R$853,MATCH(O1407,Workings!$U$14:$U$853,0))</f>
        <v>0.65763888888888911</v>
      </c>
      <c r="Q1407" s="34">
        <f t="shared" si="76"/>
        <v>3</v>
      </c>
      <c r="S1407"/>
    </row>
    <row r="1408" spans="1:19" ht="15" x14ac:dyDescent="0.25">
      <c r="A1408" s="34" t="s">
        <v>1423</v>
      </c>
      <c r="B1408" s="34">
        <f>SEARCH("PM",A1408)</f>
        <v>5</v>
      </c>
      <c r="C1408" s="34" t="e">
        <f>SEARCH("AM",A1408)</f>
        <v>#VALUE!</v>
      </c>
      <c r="D1408" s="34">
        <f>IFERROR(B1408,C1408)</f>
        <v>5</v>
      </c>
      <c r="E1408" s="34" t="str">
        <f>IFERROR(MID(A1408,D1408-5,1)," ")</f>
        <v xml:space="preserve"> </v>
      </c>
      <c r="F1408" s="34" t="str">
        <f>MID(A1408,IF(E1408="1",D1408-5,D1408-4),IF(E1408="1",7,6))</f>
        <v>4:23PM</v>
      </c>
      <c r="G1408" s="34" t="str">
        <f>TRIM(SUBSTITUTE(A1408,TEXT(M1408,"h:mmAM/PM"),""))</f>
        <v>R:I:K 7/Nov</v>
      </c>
      <c r="H1408" s="34" t="b">
        <f>OR(LEFT(G1408,1)="Y",LEFT(G1408,1)="B",LEFT(G1408,1)="R")</f>
        <v>1</v>
      </c>
      <c r="I1408" s="34" t="str">
        <f>IF(H1408,LEFT(G1408,FIND(" ",G1408)-1),MID(G1408,FIND(" ",G1408)+1,9))</f>
        <v>R:I:K</v>
      </c>
      <c r="J1408" s="34" t="str">
        <f>TRIM(SUBSTITUTE(G1408,I1408,""))</f>
        <v>7/Nov</v>
      </c>
      <c r="K1408" s="34">
        <f>LEFT(J1408,2-ISERROR(1*MID(J1408,2,1)))*1</f>
        <v>7</v>
      </c>
      <c r="L1408" s="34" t="str">
        <f>IF(LEN(I1408)=3,I1408,LEFT(I1408,1)&amp;MID(I1408,3,1)&amp;RIGHT(I1408,1))</f>
        <v>RIK</v>
      </c>
      <c r="M1408" s="42">
        <f>TIMEVALUE(SUBSTITUTE(SUBSTITUTE(F1408,"P"," P"),"A"," A"))</f>
        <v>0.68263888888888891</v>
      </c>
      <c r="N1408" s="34">
        <f t="shared" si="74"/>
        <v>21</v>
      </c>
      <c r="O1408" s="34" t="str">
        <f t="shared" si="75"/>
        <v>RIK21</v>
      </c>
      <c r="P1408" s="44">
        <f>INDEX(Workings!$R$14:$R$853,MATCH(O1408,Workings!$U$14:$U$853,0))</f>
        <v>0.67847222222222248</v>
      </c>
      <c r="Q1408" s="34">
        <f t="shared" si="76"/>
        <v>6</v>
      </c>
      <c r="S1408"/>
    </row>
    <row r="1409" spans="1:19" ht="15" x14ac:dyDescent="0.25">
      <c r="A1409" s="34" t="s">
        <v>277</v>
      </c>
      <c r="B1409" s="34">
        <f>SEARCH("PM",A1409)</f>
        <v>5</v>
      </c>
      <c r="C1409" s="34" t="e">
        <f>SEARCH("AM",A1409)</f>
        <v>#VALUE!</v>
      </c>
      <c r="D1409" s="34">
        <f>IFERROR(B1409,C1409)</f>
        <v>5</v>
      </c>
      <c r="E1409" s="34" t="str">
        <f>IFERROR(MID(A1409,D1409-5,1)," ")</f>
        <v xml:space="preserve"> </v>
      </c>
      <c r="F1409" s="34" t="str">
        <f>MID(A1409,IF(E1409="1",D1409-5,D1409-4),IF(E1409="1",7,6))</f>
        <v>4:48PM</v>
      </c>
      <c r="G1409" s="34" t="str">
        <f>TRIM(SUBSTITUTE(A1409,TEXT(M1409,"h:mmAM/PM"),""))</f>
        <v>R/I/K 7/Nov</v>
      </c>
      <c r="H1409" s="34" t="b">
        <f>OR(LEFT(G1409,1)="Y",LEFT(G1409,1)="B",LEFT(G1409,1)="R")</f>
        <v>1</v>
      </c>
      <c r="I1409" s="34" t="str">
        <f>IF(H1409,LEFT(G1409,FIND(" ",G1409)-1),MID(G1409,FIND(" ",G1409)+1,9))</f>
        <v>R/I/K</v>
      </c>
      <c r="J1409" s="34" t="str">
        <f>TRIM(SUBSTITUTE(G1409,I1409,""))</f>
        <v>7/Nov</v>
      </c>
      <c r="K1409" s="34">
        <f>LEFT(J1409,2-ISERROR(1*MID(J1409,2,1)))*1</f>
        <v>7</v>
      </c>
      <c r="L1409" s="34" t="str">
        <f>IF(LEN(I1409)=3,I1409,LEFT(I1409,1)&amp;MID(I1409,3,1)&amp;RIGHT(I1409,1))</f>
        <v>RIK</v>
      </c>
      <c r="M1409" s="42">
        <f>TIMEVALUE(SUBSTITUTE(SUBSTITUTE(F1409,"P"," P"),"A"," A"))</f>
        <v>0.70000000000000007</v>
      </c>
      <c r="N1409" s="34">
        <f t="shared" si="74"/>
        <v>22</v>
      </c>
      <c r="O1409" s="34" t="str">
        <f t="shared" si="75"/>
        <v>RIK22</v>
      </c>
      <c r="P1409" s="44">
        <f>INDEX(Workings!$R$14:$R$853,MATCH(O1409,Workings!$U$14:$U$853,0))</f>
        <v>0.69930555555555585</v>
      </c>
      <c r="Q1409" s="34">
        <f t="shared" si="76"/>
        <v>1</v>
      </c>
      <c r="S1409"/>
    </row>
    <row r="1410" spans="1:19" ht="15" x14ac:dyDescent="0.25">
      <c r="A1410" s="34" t="s">
        <v>3265</v>
      </c>
      <c r="B1410" s="34">
        <f>SEARCH("PM",A1410)</f>
        <v>17</v>
      </c>
      <c r="C1410" s="34" t="e">
        <f>SEARCH("AM",A1410)</f>
        <v>#VALUE!</v>
      </c>
      <c r="D1410" s="34">
        <f>IFERROR(B1410,C1410)</f>
        <v>17</v>
      </c>
      <c r="E1410" s="34" t="str">
        <f>IFERROR(MID(A1410,D1410-5,1)," ")</f>
        <v xml:space="preserve"> </v>
      </c>
      <c r="F1410" s="34" t="str">
        <f>MID(A1410,IF(E1410="1",D1410-5,D1410-4),IF(E1410="1",7,6))</f>
        <v>5:17PM</v>
      </c>
      <c r="G1410" s="34" t="str">
        <f>TRIM(SUBSTITUTE(A1410,TEXT(M1410,"h:mmAM/PM"),""))</f>
        <v>7/Nov R-I-K</v>
      </c>
      <c r="H1410" s="34" t="b">
        <f>OR(LEFT(G1410,1)="Y",LEFT(G1410,1)="B",LEFT(G1410,1)="R")</f>
        <v>0</v>
      </c>
      <c r="I1410" s="34" t="str">
        <f>IF(H1410,LEFT(G1410,FIND(" ",G1410)-1),MID(G1410,FIND(" ",G1410)+1,9))</f>
        <v>R-I-K</v>
      </c>
      <c r="J1410" s="34" t="str">
        <f>TRIM(SUBSTITUTE(G1410,I1410,""))</f>
        <v>7/Nov</v>
      </c>
      <c r="K1410" s="34">
        <f>LEFT(J1410,2-ISERROR(1*MID(J1410,2,1)))*1</f>
        <v>7</v>
      </c>
      <c r="L1410" s="34" t="str">
        <f>IF(LEN(I1410)=3,I1410,LEFT(I1410,1)&amp;MID(I1410,3,1)&amp;RIGHT(I1410,1))</f>
        <v>RIK</v>
      </c>
      <c r="M1410" s="42">
        <f>TIMEVALUE(SUBSTITUTE(SUBSTITUTE(F1410,"P"," P"),"A"," A"))</f>
        <v>0.72013888888888899</v>
      </c>
      <c r="N1410" s="34">
        <f t="shared" si="74"/>
        <v>23</v>
      </c>
      <c r="O1410" s="34" t="str">
        <f t="shared" si="75"/>
        <v>RIK23</v>
      </c>
      <c r="P1410" s="44">
        <f>INDEX(Workings!$R$14:$R$853,MATCH(O1410,Workings!$U$14:$U$853,0))</f>
        <v>0.72013888888888922</v>
      </c>
      <c r="Q1410" s="34">
        <f t="shared" si="76"/>
        <v>0</v>
      </c>
      <c r="S1410"/>
    </row>
    <row r="1411" spans="1:19" ht="15" x14ac:dyDescent="0.25">
      <c r="A1411" s="34" t="s">
        <v>1825</v>
      </c>
      <c r="B1411" s="34">
        <f>SEARCH("PM",A1411)</f>
        <v>5</v>
      </c>
      <c r="C1411" s="34" t="e">
        <f>SEARCH("AM",A1411)</f>
        <v>#VALUE!</v>
      </c>
      <c r="D1411" s="34">
        <f>IFERROR(B1411,C1411)</f>
        <v>5</v>
      </c>
      <c r="E1411" s="34" t="str">
        <f>IFERROR(MID(A1411,D1411-5,1)," ")</f>
        <v xml:space="preserve"> </v>
      </c>
      <c r="F1411" s="34" t="str">
        <f>MID(A1411,IF(E1411="1",D1411-5,D1411-4),IF(E1411="1",7,6))</f>
        <v>5:57PM</v>
      </c>
      <c r="G1411" s="34" t="str">
        <f>TRIM(SUBSTITUTE(A1411,TEXT(M1411,"h:mmAM/PM"),""))</f>
        <v>R:I:K 7/Nov</v>
      </c>
      <c r="H1411" s="34" t="b">
        <f>OR(LEFT(G1411,1)="Y",LEFT(G1411,1)="B",LEFT(G1411,1)="R")</f>
        <v>1</v>
      </c>
      <c r="I1411" s="34" t="str">
        <f>IF(H1411,LEFT(G1411,FIND(" ",G1411)-1),MID(G1411,FIND(" ",G1411)+1,9))</f>
        <v>R:I:K</v>
      </c>
      <c r="J1411" s="34" t="str">
        <f>TRIM(SUBSTITUTE(G1411,I1411,""))</f>
        <v>7/Nov</v>
      </c>
      <c r="K1411" s="34">
        <f>LEFT(J1411,2-ISERROR(1*MID(J1411,2,1)))*1</f>
        <v>7</v>
      </c>
      <c r="L1411" s="34" t="str">
        <f>IF(LEN(I1411)=3,I1411,LEFT(I1411,1)&amp;MID(I1411,3,1)&amp;RIGHT(I1411,1))</f>
        <v>RIK</v>
      </c>
      <c r="M1411" s="42">
        <f>TIMEVALUE(SUBSTITUTE(SUBSTITUTE(F1411,"P"," P"),"A"," A"))</f>
        <v>0.74791666666666667</v>
      </c>
      <c r="N1411" s="34">
        <f t="shared" si="74"/>
        <v>24</v>
      </c>
      <c r="O1411" s="34" t="str">
        <f t="shared" si="75"/>
        <v>RIK24</v>
      </c>
      <c r="P1411" s="44">
        <f>INDEX(Workings!$R$14:$R$853,MATCH(O1411,Workings!$U$14:$U$853,0))</f>
        <v>0.74791666666666701</v>
      </c>
      <c r="Q1411" s="34">
        <f t="shared" si="76"/>
        <v>0</v>
      </c>
      <c r="S1411"/>
    </row>
    <row r="1412" spans="1:19" ht="15" x14ac:dyDescent="0.25">
      <c r="A1412" s="34" t="s">
        <v>3861</v>
      </c>
      <c r="B1412" s="34">
        <f>SEARCH("PM",A1412)</f>
        <v>17</v>
      </c>
      <c r="C1412" s="34" t="e">
        <f>SEARCH("AM",A1412)</f>
        <v>#VALUE!</v>
      </c>
      <c r="D1412" s="34">
        <f>IFERROR(B1412,C1412)</f>
        <v>17</v>
      </c>
      <c r="E1412" s="34" t="str">
        <f>IFERROR(MID(A1412,D1412-5,1)," ")</f>
        <v xml:space="preserve"> </v>
      </c>
      <c r="F1412" s="34" t="str">
        <f>MID(A1412,IF(E1412="1",D1412-5,D1412-4),IF(E1412="1",7,6))</f>
        <v>6:38PM</v>
      </c>
      <c r="G1412" s="34" t="str">
        <f>TRIM(SUBSTITUTE(A1412,TEXT(M1412,"h:mmAM/PM"),""))</f>
        <v>R/I/K 7/Nov</v>
      </c>
      <c r="H1412" s="34" t="b">
        <f>OR(LEFT(G1412,1)="Y",LEFT(G1412,1)="B",LEFT(G1412,1)="R")</f>
        <v>1</v>
      </c>
      <c r="I1412" s="34" t="str">
        <f>IF(H1412,LEFT(G1412,FIND(" ",G1412)-1),MID(G1412,FIND(" ",G1412)+1,9))</f>
        <v>R/I/K</v>
      </c>
      <c r="J1412" s="34" t="str">
        <f>TRIM(SUBSTITUTE(G1412,I1412,""))</f>
        <v>7/Nov</v>
      </c>
      <c r="K1412" s="34">
        <f>LEFT(J1412,2-ISERROR(1*MID(J1412,2,1)))*1</f>
        <v>7</v>
      </c>
      <c r="L1412" s="34" t="str">
        <f>IF(LEN(I1412)=3,I1412,LEFT(I1412,1)&amp;MID(I1412,3,1)&amp;RIGHT(I1412,1))</f>
        <v>RIK</v>
      </c>
      <c r="M1412" s="42">
        <f>TIMEVALUE(SUBSTITUTE(SUBSTITUTE(F1412,"P"," P"),"A"," A"))</f>
        <v>0.77638888888888891</v>
      </c>
      <c r="N1412" s="34">
        <f t="shared" si="74"/>
        <v>25</v>
      </c>
      <c r="O1412" s="34" t="str">
        <f t="shared" si="75"/>
        <v>RIK25</v>
      </c>
      <c r="P1412" s="44">
        <f>INDEX(Workings!$R$14:$R$853,MATCH(O1412,Workings!$U$14:$U$853,0))</f>
        <v>0.7756944444444448</v>
      </c>
      <c r="Q1412" s="34">
        <f t="shared" si="76"/>
        <v>1</v>
      </c>
      <c r="S1412"/>
    </row>
    <row r="1413" spans="1:19" ht="15" x14ac:dyDescent="0.25">
      <c r="A1413" s="34" t="s">
        <v>1889</v>
      </c>
      <c r="B1413" s="34">
        <f>SEARCH("PM",A1413)</f>
        <v>11</v>
      </c>
      <c r="C1413" s="34" t="e">
        <f>SEARCH("AM",A1413)</f>
        <v>#VALUE!</v>
      </c>
      <c r="D1413" s="34">
        <f>IFERROR(B1413,C1413)</f>
        <v>11</v>
      </c>
      <c r="E1413" s="34" t="str">
        <f>IFERROR(MID(A1413,D1413-5,1)," ")</f>
        <v xml:space="preserve"> </v>
      </c>
      <c r="F1413" s="34" t="str">
        <f>MID(A1413,IF(E1413="1",D1413-5,D1413-4),IF(E1413="1",7,6))</f>
        <v>7:19PM</v>
      </c>
      <c r="G1413" s="34" t="str">
        <f>TRIM(SUBSTITUTE(A1413,TEXT(M1413,"h:mmAM/PM"),""))</f>
        <v>R-I-K 7/Nov</v>
      </c>
      <c r="H1413" s="34" t="b">
        <f>OR(LEFT(G1413,1)="Y",LEFT(G1413,1)="B",LEFT(G1413,1)="R")</f>
        <v>1</v>
      </c>
      <c r="I1413" s="34" t="str">
        <f>IF(H1413,LEFT(G1413,FIND(" ",G1413)-1),MID(G1413,FIND(" ",G1413)+1,9))</f>
        <v>R-I-K</v>
      </c>
      <c r="J1413" s="34" t="str">
        <f>TRIM(SUBSTITUTE(G1413,I1413,""))</f>
        <v>7/Nov</v>
      </c>
      <c r="K1413" s="34">
        <f>LEFT(J1413,2-ISERROR(1*MID(J1413,2,1)))*1</f>
        <v>7</v>
      </c>
      <c r="L1413" s="34" t="str">
        <f>IF(LEN(I1413)=3,I1413,LEFT(I1413,1)&amp;MID(I1413,3,1)&amp;RIGHT(I1413,1))</f>
        <v>RIK</v>
      </c>
      <c r="M1413" s="42">
        <f>TIMEVALUE(SUBSTITUTE(SUBSTITUTE(F1413,"P"," P"),"A"," A"))</f>
        <v>0.80486111111111114</v>
      </c>
      <c r="N1413" s="34">
        <f t="shared" si="74"/>
        <v>26</v>
      </c>
      <c r="O1413" s="34" t="str">
        <f t="shared" si="75"/>
        <v>RIK26</v>
      </c>
      <c r="P1413" s="44">
        <f>INDEX(Workings!$R$14:$R$853,MATCH(O1413,Workings!$U$14:$U$853,0))</f>
        <v>0.80347222222222259</v>
      </c>
      <c r="Q1413" s="34">
        <f t="shared" si="76"/>
        <v>2</v>
      </c>
      <c r="S1413"/>
    </row>
    <row r="1414" spans="1:19" ht="15" x14ac:dyDescent="0.25">
      <c r="A1414" s="34" t="s">
        <v>3409</v>
      </c>
      <c r="B1414" s="34">
        <f>SEARCH("PM",A1414)</f>
        <v>5</v>
      </c>
      <c r="C1414" s="34" t="e">
        <f>SEARCH("AM",A1414)</f>
        <v>#VALUE!</v>
      </c>
      <c r="D1414" s="34">
        <f>IFERROR(B1414,C1414)</f>
        <v>5</v>
      </c>
      <c r="E1414" s="34" t="str">
        <f>IFERROR(MID(A1414,D1414-5,1)," ")</f>
        <v xml:space="preserve"> </v>
      </c>
      <c r="F1414" s="34" t="str">
        <f>MID(A1414,IF(E1414="1",D1414-5,D1414-4),IF(E1414="1",7,6))</f>
        <v>8:27PM</v>
      </c>
      <c r="G1414" s="34" t="str">
        <f>TRIM(SUBSTITUTE(A1414,TEXT(M1414,"h:mmAM/PM"),""))</f>
        <v>7-Nov R:I:K</v>
      </c>
      <c r="H1414" s="34" t="b">
        <f>OR(LEFT(G1414,1)="Y",LEFT(G1414,1)="B",LEFT(G1414,1)="R")</f>
        <v>0</v>
      </c>
      <c r="I1414" s="34" t="str">
        <f>IF(H1414,LEFT(G1414,FIND(" ",G1414)-1),MID(G1414,FIND(" ",G1414)+1,9))</f>
        <v>R:I:K</v>
      </c>
      <c r="J1414" s="34" t="str">
        <f>TRIM(SUBSTITUTE(G1414,I1414,""))</f>
        <v>7-Nov</v>
      </c>
      <c r="K1414" s="34">
        <f>LEFT(J1414,2-ISERROR(1*MID(J1414,2,1)))*1</f>
        <v>7</v>
      </c>
      <c r="L1414" s="34" t="str">
        <f>IF(LEN(I1414)=3,I1414,LEFT(I1414,1)&amp;MID(I1414,3,1)&amp;RIGHT(I1414,1))</f>
        <v>RIK</v>
      </c>
      <c r="M1414" s="42">
        <f>TIMEVALUE(SUBSTITUTE(SUBSTITUTE(F1414,"P"," P"),"A"," A"))</f>
        <v>0.8520833333333333</v>
      </c>
      <c r="N1414" s="34">
        <f t="shared" si="74"/>
        <v>27</v>
      </c>
      <c r="O1414" s="34" t="str">
        <f t="shared" si="75"/>
        <v>RIK27</v>
      </c>
      <c r="P1414" s="44">
        <f>INDEX(Workings!$R$14:$R$853,MATCH(O1414,Workings!$U$14:$U$853,0))</f>
        <v>0.84513888888888922</v>
      </c>
      <c r="Q1414" s="34">
        <f t="shared" si="76"/>
        <v>10</v>
      </c>
      <c r="S1414"/>
    </row>
    <row r="1415" spans="1:19" ht="15" x14ac:dyDescent="0.25">
      <c r="A1415" s="34" t="s">
        <v>2209</v>
      </c>
      <c r="B1415" s="34">
        <f>SEARCH("PM",A1415)</f>
        <v>5</v>
      </c>
      <c r="C1415" s="34" t="e">
        <f>SEARCH("AM",A1415)</f>
        <v>#VALUE!</v>
      </c>
      <c r="D1415" s="34">
        <f>IFERROR(B1415,C1415)</f>
        <v>5</v>
      </c>
      <c r="E1415" s="34" t="str">
        <f>IFERROR(MID(A1415,D1415-5,1)," ")</f>
        <v xml:space="preserve"> </v>
      </c>
      <c r="F1415" s="34" t="str">
        <f>MID(A1415,IF(E1415="1",D1415-5,D1415-4),IF(E1415="1",7,6))</f>
        <v>9:27PM</v>
      </c>
      <c r="G1415" s="34" t="str">
        <f>TRIM(SUBSTITUTE(A1415,TEXT(M1415,"h:mmAM/PM"),""))</f>
        <v>7/Nov R/I/K</v>
      </c>
      <c r="H1415" s="34" t="b">
        <f>OR(LEFT(G1415,1)="Y",LEFT(G1415,1)="B",LEFT(G1415,1)="R")</f>
        <v>0</v>
      </c>
      <c r="I1415" s="34" t="str">
        <f>IF(H1415,LEFT(G1415,FIND(" ",G1415)-1),MID(G1415,FIND(" ",G1415)+1,9))</f>
        <v>R/I/K</v>
      </c>
      <c r="J1415" s="34" t="str">
        <f>TRIM(SUBSTITUTE(G1415,I1415,""))</f>
        <v>7/Nov</v>
      </c>
      <c r="K1415" s="34">
        <f>LEFT(J1415,2-ISERROR(1*MID(J1415,2,1)))*1</f>
        <v>7</v>
      </c>
      <c r="L1415" s="34" t="str">
        <f>IF(LEN(I1415)=3,I1415,LEFT(I1415,1)&amp;MID(I1415,3,1)&amp;RIGHT(I1415,1))</f>
        <v>RIK</v>
      </c>
      <c r="M1415" s="42">
        <f>TIMEVALUE(SUBSTITUTE(SUBSTITUTE(F1415,"P"," P"),"A"," A"))</f>
        <v>0.89374999999999993</v>
      </c>
      <c r="N1415" s="34">
        <f t="shared" si="74"/>
        <v>28</v>
      </c>
      <c r="O1415" s="34" t="str">
        <f t="shared" si="75"/>
        <v>RIK28</v>
      </c>
      <c r="P1415" s="44">
        <f>INDEX(Workings!$R$14:$R$853,MATCH(O1415,Workings!$U$14:$U$853,0))</f>
        <v>0.88680555555555585</v>
      </c>
      <c r="Q1415" s="34">
        <f t="shared" si="76"/>
        <v>10</v>
      </c>
      <c r="S1415"/>
    </row>
    <row r="1416" spans="1:19" ht="15" x14ac:dyDescent="0.25">
      <c r="A1416" s="34" t="s">
        <v>682</v>
      </c>
      <c r="B1416" s="34">
        <f>SEARCH("PM",A1416)</f>
        <v>6</v>
      </c>
      <c r="C1416" s="34" t="e">
        <f>SEARCH("AM",A1416)</f>
        <v>#VALUE!</v>
      </c>
      <c r="D1416" s="34">
        <f>IFERROR(B1416,C1416)</f>
        <v>6</v>
      </c>
      <c r="E1416" s="34" t="str">
        <f>IFERROR(MID(A1416,D1416-5,1)," ")</f>
        <v>1</v>
      </c>
      <c r="F1416" s="34" t="str">
        <f>MID(A1416,IF(E1416="1",D1416-5,D1416-4),IF(E1416="1",7,6))</f>
        <v>10:24PM</v>
      </c>
      <c r="G1416" s="34" t="str">
        <f>TRIM(SUBSTITUTE(A1416,TEXT(M1416,"h:mmAM/PM"),""))</f>
        <v>R-I-K 7-Nov</v>
      </c>
      <c r="H1416" s="34" t="b">
        <f>OR(LEFT(G1416,1)="Y",LEFT(G1416,1)="B",LEFT(G1416,1)="R")</f>
        <v>1</v>
      </c>
      <c r="I1416" s="34" t="str">
        <f>IF(H1416,LEFT(G1416,FIND(" ",G1416)-1),MID(G1416,FIND(" ",G1416)+1,9))</f>
        <v>R-I-K</v>
      </c>
      <c r="J1416" s="34" t="str">
        <f>TRIM(SUBSTITUTE(G1416,I1416,""))</f>
        <v>7-Nov</v>
      </c>
      <c r="K1416" s="34">
        <f>LEFT(J1416,2-ISERROR(1*MID(J1416,2,1)))*1</f>
        <v>7</v>
      </c>
      <c r="L1416" s="34" t="str">
        <f>IF(LEN(I1416)=3,I1416,LEFT(I1416,1)&amp;MID(I1416,3,1)&amp;RIGHT(I1416,1))</f>
        <v>RIK</v>
      </c>
      <c r="M1416" s="42">
        <f>TIMEVALUE(SUBSTITUTE(SUBSTITUTE(F1416,"P"," P"),"A"," A"))</f>
        <v>0.93333333333333324</v>
      </c>
      <c r="N1416" s="34">
        <f t="shared" si="74"/>
        <v>29</v>
      </c>
      <c r="O1416" s="34" t="str">
        <f t="shared" si="75"/>
        <v>RIK29</v>
      </c>
      <c r="P1416" s="44">
        <f>INDEX(Workings!$R$14:$R$853,MATCH(O1416,Workings!$U$14:$U$853,0))</f>
        <v>0.92847222222222248</v>
      </c>
      <c r="Q1416" s="34">
        <f t="shared" si="76"/>
        <v>7</v>
      </c>
      <c r="S1416"/>
    </row>
    <row r="1417" spans="1:19" ht="15" x14ac:dyDescent="0.25">
      <c r="A1417" s="34" t="s">
        <v>129</v>
      </c>
      <c r="B1417" s="34">
        <f>SEARCH("PM",A1417)</f>
        <v>6</v>
      </c>
      <c r="C1417" s="34" t="e">
        <f>SEARCH("AM",A1417)</f>
        <v>#VALUE!</v>
      </c>
      <c r="D1417" s="34">
        <f>IFERROR(B1417,C1417)</f>
        <v>6</v>
      </c>
      <c r="E1417" s="34" t="str">
        <f>IFERROR(MID(A1417,D1417-5,1)," ")</f>
        <v>1</v>
      </c>
      <c r="F1417" s="34" t="str">
        <f>MID(A1417,IF(E1417="1",D1417-5,D1417-4),IF(E1417="1",7,6))</f>
        <v>11:19PM</v>
      </c>
      <c r="G1417" s="34" t="str">
        <f>TRIM(SUBSTITUTE(A1417,TEXT(M1417,"h:mmAM/PM"),""))</f>
        <v>7/Nov RIK</v>
      </c>
      <c r="H1417" s="34" t="b">
        <f>OR(LEFT(G1417,1)="Y",LEFT(G1417,1)="B",LEFT(G1417,1)="R")</f>
        <v>0</v>
      </c>
      <c r="I1417" s="34" t="str">
        <f>IF(H1417,LEFT(G1417,FIND(" ",G1417)-1),MID(G1417,FIND(" ",G1417)+1,9))</f>
        <v>RIK</v>
      </c>
      <c r="J1417" s="34" t="str">
        <f>TRIM(SUBSTITUTE(G1417,I1417,""))</f>
        <v>7/Nov</v>
      </c>
      <c r="K1417" s="34">
        <f>LEFT(J1417,2-ISERROR(1*MID(J1417,2,1)))*1</f>
        <v>7</v>
      </c>
      <c r="L1417" s="34" t="str">
        <f>IF(LEN(I1417)=3,I1417,LEFT(I1417,1)&amp;MID(I1417,3,1)&amp;RIGHT(I1417,1))</f>
        <v>RIK</v>
      </c>
      <c r="M1417" s="42">
        <f>TIMEVALUE(SUBSTITUTE(SUBSTITUTE(F1417,"P"," P"),"A"," A"))</f>
        <v>0.97152777777777777</v>
      </c>
      <c r="N1417" s="34">
        <f t="shared" ref="N1417:N1480" si="77">1+(L1417=L1416)*(K1417=K1416)*N1416</f>
        <v>30</v>
      </c>
      <c r="O1417" s="34" t="str">
        <f t="shared" ref="O1417:O1480" si="78">L1417&amp;N1417</f>
        <v>RIK30</v>
      </c>
      <c r="P1417" s="44">
        <f>INDEX(Workings!$R$14:$R$853,MATCH(O1417,Workings!$U$14:$U$853,0))</f>
        <v>0.97013888888888911</v>
      </c>
      <c r="Q1417" s="34">
        <f t="shared" ref="Q1417:Q1480" si="79">ROUND((M1417-P1417)*60*24,5)</f>
        <v>2</v>
      </c>
      <c r="S1417"/>
    </row>
    <row r="1418" spans="1:19" ht="15" x14ac:dyDescent="0.25">
      <c r="A1418" s="34" t="s">
        <v>3374</v>
      </c>
      <c r="B1418" s="34" t="e">
        <f>SEARCH("PM",A1418)</f>
        <v>#VALUE!</v>
      </c>
      <c r="C1418" s="34">
        <f>SEARCH("AM",A1418)</f>
        <v>5</v>
      </c>
      <c r="D1418" s="34">
        <f>IFERROR(B1418,C1418)</f>
        <v>5</v>
      </c>
      <c r="E1418" s="34" t="str">
        <f>IFERROR(MID(A1418,D1418-5,1)," ")</f>
        <v xml:space="preserve"> </v>
      </c>
      <c r="F1418" s="34" t="str">
        <f>MID(A1418,IF(E1418="1",D1418-5,D1418-4),IF(E1418="1",7,6))</f>
        <v>7:25AM</v>
      </c>
      <c r="G1418" s="34" t="str">
        <f>TRIM(SUBSTITUTE(A1418,TEXT(M1418,"h:mmAM/PM"),""))</f>
        <v>8/Nov R/I/K</v>
      </c>
      <c r="H1418" s="34" t="b">
        <f>OR(LEFT(G1418,1)="Y",LEFT(G1418,1)="B",LEFT(G1418,1)="R")</f>
        <v>0</v>
      </c>
      <c r="I1418" s="34" t="str">
        <f>IF(H1418,LEFT(G1418,FIND(" ",G1418)-1),MID(G1418,FIND(" ",G1418)+1,9))</f>
        <v>R/I/K</v>
      </c>
      <c r="J1418" s="34" t="str">
        <f>TRIM(SUBSTITUTE(G1418,I1418,""))</f>
        <v>8/Nov</v>
      </c>
      <c r="K1418" s="34">
        <f>LEFT(J1418,2-ISERROR(1*MID(J1418,2,1)))*1</f>
        <v>8</v>
      </c>
      <c r="L1418" s="34" t="str">
        <f>IF(LEN(I1418)=3,I1418,LEFT(I1418,1)&amp;MID(I1418,3,1)&amp;RIGHT(I1418,1))</f>
        <v>RIK</v>
      </c>
      <c r="M1418" s="42">
        <f>TIMEVALUE(SUBSTITUTE(SUBSTITUTE(F1418,"P"," P"),"A"," A"))</f>
        <v>0.30902777777777779</v>
      </c>
      <c r="N1418" s="34">
        <f t="shared" si="77"/>
        <v>1</v>
      </c>
      <c r="O1418" s="34" t="str">
        <f t="shared" si="78"/>
        <v>RIK1</v>
      </c>
      <c r="P1418" s="44">
        <f>INDEX(Workings!$R$14:$R$853,MATCH(O1418,Workings!$U$14:$U$853,0))</f>
        <v>0.3034722222222222</v>
      </c>
      <c r="Q1418" s="34">
        <f t="shared" si="79"/>
        <v>8</v>
      </c>
      <c r="S1418"/>
    </row>
    <row r="1419" spans="1:19" ht="15" x14ac:dyDescent="0.25">
      <c r="A1419" s="34" t="s">
        <v>4054</v>
      </c>
      <c r="B1419" s="34" t="e">
        <f>SEARCH("PM",A1419)</f>
        <v>#VALUE!</v>
      </c>
      <c r="C1419" s="34">
        <f>SEARCH("AM",A1419)</f>
        <v>5</v>
      </c>
      <c r="D1419" s="34">
        <f>IFERROR(B1419,C1419)</f>
        <v>5</v>
      </c>
      <c r="E1419" s="34" t="str">
        <f>IFERROR(MID(A1419,D1419-5,1)," ")</f>
        <v xml:space="preserve"> </v>
      </c>
      <c r="F1419" s="34" t="str">
        <f>MID(A1419,IF(E1419="1",D1419-5,D1419-4),IF(E1419="1",7,6))</f>
        <v>7:41AM</v>
      </c>
      <c r="G1419" s="34" t="str">
        <f>TRIM(SUBSTITUTE(A1419,TEXT(M1419,"h:mmAM/PM"),""))</f>
        <v>R:I:K 8/Nov</v>
      </c>
      <c r="H1419" s="34" t="b">
        <f>OR(LEFT(G1419,1)="Y",LEFT(G1419,1)="B",LEFT(G1419,1)="R")</f>
        <v>1</v>
      </c>
      <c r="I1419" s="34" t="str">
        <f>IF(H1419,LEFT(G1419,FIND(" ",G1419)-1),MID(G1419,FIND(" ",G1419)+1,9))</f>
        <v>R:I:K</v>
      </c>
      <c r="J1419" s="34" t="str">
        <f>TRIM(SUBSTITUTE(G1419,I1419,""))</f>
        <v>8/Nov</v>
      </c>
      <c r="K1419" s="34">
        <f>LEFT(J1419,2-ISERROR(1*MID(J1419,2,1)))*1</f>
        <v>8</v>
      </c>
      <c r="L1419" s="34" t="str">
        <f>IF(LEN(I1419)=3,I1419,LEFT(I1419,1)&amp;MID(I1419,3,1)&amp;RIGHT(I1419,1))</f>
        <v>RIK</v>
      </c>
      <c r="M1419" s="42">
        <f>TIMEVALUE(SUBSTITUTE(SUBSTITUTE(F1419,"P"," P"),"A"," A"))</f>
        <v>0.32013888888888892</v>
      </c>
      <c r="N1419" s="34">
        <f t="shared" si="77"/>
        <v>2</v>
      </c>
      <c r="O1419" s="34" t="str">
        <f t="shared" si="78"/>
        <v>RIK2</v>
      </c>
      <c r="P1419" s="44">
        <f>INDEX(Workings!$R$14:$R$853,MATCH(O1419,Workings!$U$14:$U$853,0))</f>
        <v>0.31736111111111109</v>
      </c>
      <c r="Q1419" s="34">
        <f t="shared" si="79"/>
        <v>4</v>
      </c>
      <c r="S1419"/>
    </row>
    <row r="1420" spans="1:19" ht="15" x14ac:dyDescent="0.25">
      <c r="A1420" s="34" t="s">
        <v>3183</v>
      </c>
      <c r="B1420" s="34" t="e">
        <f>SEARCH("PM",A1420)</f>
        <v>#VALUE!</v>
      </c>
      <c r="C1420" s="34">
        <f>SEARCH("AM",A1420)</f>
        <v>17</v>
      </c>
      <c r="D1420" s="34">
        <f>IFERROR(B1420,C1420)</f>
        <v>17</v>
      </c>
      <c r="E1420" s="34" t="str">
        <f>IFERROR(MID(A1420,D1420-5,1)," ")</f>
        <v xml:space="preserve"> </v>
      </c>
      <c r="F1420" s="34" t="str">
        <f>MID(A1420,IF(E1420="1",D1420-5,D1420-4),IF(E1420="1",7,6))</f>
        <v>8:02AM</v>
      </c>
      <c r="G1420" s="34" t="str">
        <f>TRIM(SUBSTITUTE(A1420,TEXT(M1420,"h:mmAM/PM"),""))</f>
        <v>8/Nov R:I:K</v>
      </c>
      <c r="H1420" s="34" t="b">
        <f>OR(LEFT(G1420,1)="Y",LEFT(G1420,1)="B",LEFT(G1420,1)="R")</f>
        <v>0</v>
      </c>
      <c r="I1420" s="34" t="str">
        <f>IF(H1420,LEFT(G1420,FIND(" ",G1420)-1),MID(G1420,FIND(" ",G1420)+1,9))</f>
        <v>R:I:K</v>
      </c>
      <c r="J1420" s="34" t="str">
        <f>TRIM(SUBSTITUTE(G1420,I1420,""))</f>
        <v>8/Nov</v>
      </c>
      <c r="K1420" s="34">
        <f>LEFT(J1420,2-ISERROR(1*MID(J1420,2,1)))*1</f>
        <v>8</v>
      </c>
      <c r="L1420" s="34" t="str">
        <f>IF(LEN(I1420)=3,I1420,LEFT(I1420,1)&amp;MID(I1420,3,1)&amp;RIGHT(I1420,1))</f>
        <v>RIK</v>
      </c>
      <c r="M1420" s="42">
        <f>TIMEVALUE(SUBSTITUTE(SUBSTITUTE(F1420,"P"," P"),"A"," A"))</f>
        <v>0.3347222222222222</v>
      </c>
      <c r="N1420" s="34">
        <f t="shared" si="77"/>
        <v>3</v>
      </c>
      <c r="O1420" s="34" t="str">
        <f t="shared" si="78"/>
        <v>RIK3</v>
      </c>
      <c r="P1420" s="44">
        <f>INDEX(Workings!$R$14:$R$853,MATCH(O1420,Workings!$U$14:$U$853,0))</f>
        <v>0.33124999999999999</v>
      </c>
      <c r="Q1420" s="34">
        <f t="shared" si="79"/>
        <v>5</v>
      </c>
      <c r="S1420"/>
    </row>
    <row r="1421" spans="1:19" ht="15" x14ac:dyDescent="0.25">
      <c r="A1421" s="34" t="s">
        <v>1548</v>
      </c>
      <c r="B1421" s="34" t="e">
        <f>SEARCH("PM",A1421)</f>
        <v>#VALUE!</v>
      </c>
      <c r="C1421" s="34">
        <f>SEARCH("AM",A1421)</f>
        <v>5</v>
      </c>
      <c r="D1421" s="34">
        <f>IFERROR(B1421,C1421)</f>
        <v>5</v>
      </c>
      <c r="E1421" s="34" t="str">
        <f>IFERROR(MID(A1421,D1421-5,1)," ")</f>
        <v xml:space="preserve"> </v>
      </c>
      <c r="F1421" s="34" t="str">
        <f>MID(A1421,IF(E1421="1",D1421-5,D1421-4),IF(E1421="1",7,6))</f>
        <v>8:22AM</v>
      </c>
      <c r="G1421" s="34" t="str">
        <f>TRIM(SUBSTITUTE(A1421,TEXT(M1421,"h:mmAM/PM"),""))</f>
        <v>8-Nov R:I:K</v>
      </c>
      <c r="H1421" s="34" t="b">
        <f>OR(LEFT(G1421,1)="Y",LEFT(G1421,1)="B",LEFT(G1421,1)="R")</f>
        <v>0</v>
      </c>
      <c r="I1421" s="34" t="str">
        <f>IF(H1421,LEFT(G1421,FIND(" ",G1421)-1),MID(G1421,FIND(" ",G1421)+1,9))</f>
        <v>R:I:K</v>
      </c>
      <c r="J1421" s="34" t="str">
        <f>TRIM(SUBSTITUTE(G1421,I1421,""))</f>
        <v>8-Nov</v>
      </c>
      <c r="K1421" s="34">
        <f>LEFT(J1421,2-ISERROR(1*MID(J1421,2,1)))*1</f>
        <v>8</v>
      </c>
      <c r="L1421" s="34" t="str">
        <f>IF(LEN(I1421)=3,I1421,LEFT(I1421,1)&amp;MID(I1421,3,1)&amp;RIGHT(I1421,1))</f>
        <v>RIK</v>
      </c>
      <c r="M1421" s="42">
        <f>TIMEVALUE(SUBSTITUTE(SUBSTITUTE(F1421,"P"," P"),"A"," A"))</f>
        <v>0.34861111111111115</v>
      </c>
      <c r="N1421" s="34">
        <f t="shared" si="77"/>
        <v>4</v>
      </c>
      <c r="O1421" s="34" t="str">
        <f t="shared" si="78"/>
        <v>RIK4</v>
      </c>
      <c r="P1421" s="44">
        <f>INDEX(Workings!$R$14:$R$853,MATCH(O1421,Workings!$U$14:$U$853,0))</f>
        <v>0.34513888888888888</v>
      </c>
      <c r="Q1421" s="34">
        <f t="shared" si="79"/>
        <v>5</v>
      </c>
      <c r="S1421"/>
    </row>
    <row r="1422" spans="1:19" ht="15" x14ac:dyDescent="0.25">
      <c r="A1422" s="34" t="s">
        <v>1882</v>
      </c>
      <c r="B1422" s="34" t="e">
        <f>SEARCH("PM",A1422)</f>
        <v>#VALUE!</v>
      </c>
      <c r="C1422" s="34">
        <f>SEARCH("AM",A1422)</f>
        <v>5</v>
      </c>
      <c r="D1422" s="34">
        <f>IFERROR(B1422,C1422)</f>
        <v>5</v>
      </c>
      <c r="E1422" s="34" t="str">
        <f>IFERROR(MID(A1422,D1422-5,1)," ")</f>
        <v xml:space="preserve"> </v>
      </c>
      <c r="F1422" s="34" t="str">
        <f>MID(A1422,IF(E1422="1",D1422-5,D1422-4),IF(E1422="1",7,6))</f>
        <v>8:43AM</v>
      </c>
      <c r="G1422" s="34" t="str">
        <f>TRIM(SUBSTITUTE(A1422,TEXT(M1422,"h:mmAM/PM"),""))</f>
        <v>R-I-K 8-Nov</v>
      </c>
      <c r="H1422" s="34" t="b">
        <f>OR(LEFT(G1422,1)="Y",LEFT(G1422,1)="B",LEFT(G1422,1)="R")</f>
        <v>1</v>
      </c>
      <c r="I1422" s="34" t="str">
        <f>IF(H1422,LEFT(G1422,FIND(" ",G1422)-1),MID(G1422,FIND(" ",G1422)+1,9))</f>
        <v>R-I-K</v>
      </c>
      <c r="J1422" s="34" t="str">
        <f>TRIM(SUBSTITUTE(G1422,I1422,""))</f>
        <v>8-Nov</v>
      </c>
      <c r="K1422" s="34">
        <f>LEFT(J1422,2-ISERROR(1*MID(J1422,2,1)))*1</f>
        <v>8</v>
      </c>
      <c r="L1422" s="34" t="str">
        <f>IF(LEN(I1422)=3,I1422,LEFT(I1422,1)&amp;MID(I1422,3,1)&amp;RIGHT(I1422,1))</f>
        <v>RIK</v>
      </c>
      <c r="M1422" s="42">
        <f>TIMEVALUE(SUBSTITUTE(SUBSTITUTE(F1422,"P"," P"),"A"," A"))</f>
        <v>0.36319444444444443</v>
      </c>
      <c r="N1422" s="34">
        <f t="shared" si="77"/>
        <v>5</v>
      </c>
      <c r="O1422" s="34" t="str">
        <f t="shared" si="78"/>
        <v>RIK5</v>
      </c>
      <c r="P1422" s="44">
        <f>INDEX(Workings!$R$14:$R$853,MATCH(O1422,Workings!$U$14:$U$853,0))</f>
        <v>0.35902777777777778</v>
      </c>
      <c r="Q1422" s="34">
        <f t="shared" si="79"/>
        <v>6</v>
      </c>
      <c r="S1422"/>
    </row>
    <row r="1423" spans="1:19" ht="15" x14ac:dyDescent="0.25">
      <c r="A1423" s="34" t="s">
        <v>852</v>
      </c>
      <c r="B1423" s="34" t="e">
        <f>SEARCH("PM",A1423)</f>
        <v>#VALUE!</v>
      </c>
      <c r="C1423" s="34">
        <f>SEARCH("AM",A1423)</f>
        <v>11</v>
      </c>
      <c r="D1423" s="34">
        <f>IFERROR(B1423,C1423)</f>
        <v>11</v>
      </c>
      <c r="E1423" s="34" t="str">
        <f>IFERROR(MID(A1423,D1423-5,1)," ")</f>
        <v xml:space="preserve"> </v>
      </c>
      <c r="F1423" s="34" t="str">
        <f>MID(A1423,IF(E1423="1",D1423-5,D1423-4),IF(E1423="1",7,6))</f>
        <v>9:01AM</v>
      </c>
      <c r="G1423" s="34" t="str">
        <f>TRIM(SUBSTITUTE(A1423,TEXT(M1423,"h:mmAM/PM"),""))</f>
        <v>8/Nov R-I-K</v>
      </c>
      <c r="H1423" s="34" t="b">
        <f>OR(LEFT(G1423,1)="Y",LEFT(G1423,1)="B",LEFT(G1423,1)="R")</f>
        <v>0</v>
      </c>
      <c r="I1423" s="34" t="str">
        <f>IF(H1423,LEFT(G1423,FIND(" ",G1423)-1),MID(G1423,FIND(" ",G1423)+1,9))</f>
        <v>R-I-K</v>
      </c>
      <c r="J1423" s="34" t="str">
        <f>TRIM(SUBSTITUTE(G1423,I1423,""))</f>
        <v>8/Nov</v>
      </c>
      <c r="K1423" s="34">
        <f>LEFT(J1423,2-ISERROR(1*MID(J1423,2,1)))*1</f>
        <v>8</v>
      </c>
      <c r="L1423" s="34" t="str">
        <f>IF(LEN(I1423)=3,I1423,LEFT(I1423,1)&amp;MID(I1423,3,1)&amp;RIGHT(I1423,1))</f>
        <v>RIK</v>
      </c>
      <c r="M1423" s="42">
        <f>TIMEVALUE(SUBSTITUTE(SUBSTITUTE(F1423,"P"," P"),"A"," A"))</f>
        <v>0.3756944444444445</v>
      </c>
      <c r="N1423" s="34">
        <f t="shared" si="77"/>
        <v>6</v>
      </c>
      <c r="O1423" s="34" t="str">
        <f t="shared" si="78"/>
        <v>RIK6</v>
      </c>
      <c r="P1423" s="44">
        <f>INDEX(Workings!$R$14:$R$853,MATCH(O1423,Workings!$U$14:$U$853,0))</f>
        <v>0.37291666666666667</v>
      </c>
      <c r="Q1423" s="34">
        <f t="shared" si="79"/>
        <v>4</v>
      </c>
      <c r="S1423"/>
    </row>
    <row r="1424" spans="1:19" ht="15" x14ac:dyDescent="0.25">
      <c r="A1424" s="34" t="s">
        <v>211</v>
      </c>
      <c r="B1424" s="34" t="e">
        <f>SEARCH("PM",A1424)</f>
        <v>#VALUE!</v>
      </c>
      <c r="C1424" s="34">
        <f>SEARCH("AM",A1424)</f>
        <v>5</v>
      </c>
      <c r="D1424" s="34">
        <f>IFERROR(B1424,C1424)</f>
        <v>5</v>
      </c>
      <c r="E1424" s="34" t="str">
        <f>IFERROR(MID(A1424,D1424-5,1)," ")</f>
        <v xml:space="preserve"> </v>
      </c>
      <c r="F1424" s="34" t="str">
        <f>MID(A1424,IF(E1424="1",D1424-5,D1424-4),IF(E1424="1",7,6))</f>
        <v>9:20AM</v>
      </c>
      <c r="G1424" s="34" t="str">
        <f>TRIM(SUBSTITUTE(A1424,TEXT(M1424,"h:mmAM/PM"),""))</f>
        <v>8-Nov R-I-K</v>
      </c>
      <c r="H1424" s="34" t="b">
        <f>OR(LEFT(G1424,1)="Y",LEFT(G1424,1)="B",LEFT(G1424,1)="R")</f>
        <v>0</v>
      </c>
      <c r="I1424" s="34" t="str">
        <f>IF(H1424,LEFT(G1424,FIND(" ",G1424)-1),MID(G1424,FIND(" ",G1424)+1,9))</f>
        <v>R-I-K</v>
      </c>
      <c r="J1424" s="34" t="str">
        <f>TRIM(SUBSTITUTE(G1424,I1424,""))</f>
        <v>8-Nov</v>
      </c>
      <c r="K1424" s="34">
        <f>LEFT(J1424,2-ISERROR(1*MID(J1424,2,1)))*1</f>
        <v>8</v>
      </c>
      <c r="L1424" s="34" t="str">
        <f>IF(LEN(I1424)=3,I1424,LEFT(I1424,1)&amp;MID(I1424,3,1)&amp;RIGHT(I1424,1))</f>
        <v>RIK</v>
      </c>
      <c r="M1424" s="42">
        <f>TIMEVALUE(SUBSTITUTE(SUBSTITUTE(F1424,"P"," P"),"A"," A"))</f>
        <v>0.3888888888888889</v>
      </c>
      <c r="N1424" s="34">
        <f t="shared" si="77"/>
        <v>7</v>
      </c>
      <c r="O1424" s="34" t="str">
        <f t="shared" si="78"/>
        <v>RIK7</v>
      </c>
      <c r="P1424" s="44">
        <f>INDEX(Workings!$R$14:$R$853,MATCH(O1424,Workings!$U$14:$U$853,0))</f>
        <v>0.38680555555555557</v>
      </c>
      <c r="Q1424" s="34">
        <f t="shared" si="79"/>
        <v>3</v>
      </c>
      <c r="S1424"/>
    </row>
    <row r="1425" spans="1:19" ht="15" x14ac:dyDescent="0.25">
      <c r="A1425" s="34" t="s">
        <v>196</v>
      </c>
      <c r="B1425" s="34" t="e">
        <f>SEARCH("PM",A1425)</f>
        <v>#VALUE!</v>
      </c>
      <c r="C1425" s="34">
        <f>SEARCH("AM",A1425)</f>
        <v>5</v>
      </c>
      <c r="D1425" s="34">
        <f>IFERROR(B1425,C1425)</f>
        <v>5</v>
      </c>
      <c r="E1425" s="34" t="str">
        <f>IFERROR(MID(A1425,D1425-5,1)," ")</f>
        <v xml:space="preserve"> </v>
      </c>
      <c r="F1425" s="34" t="str">
        <f>MID(A1425,IF(E1425="1",D1425-5,D1425-4),IF(E1425="1",7,6))</f>
        <v>9:46AM</v>
      </c>
      <c r="G1425" s="34" t="str">
        <f>TRIM(SUBSTITUTE(A1425,TEXT(M1425,"h:mmAM/PM"),""))</f>
        <v>8/Nov R/I/K</v>
      </c>
      <c r="H1425" s="34" t="b">
        <f>OR(LEFT(G1425,1)="Y",LEFT(G1425,1)="B",LEFT(G1425,1)="R")</f>
        <v>0</v>
      </c>
      <c r="I1425" s="34" t="str">
        <f>IF(H1425,LEFT(G1425,FIND(" ",G1425)-1),MID(G1425,FIND(" ",G1425)+1,9))</f>
        <v>R/I/K</v>
      </c>
      <c r="J1425" s="34" t="str">
        <f>TRIM(SUBSTITUTE(G1425,I1425,""))</f>
        <v>8/Nov</v>
      </c>
      <c r="K1425" s="34">
        <f>LEFT(J1425,2-ISERROR(1*MID(J1425,2,1)))*1</f>
        <v>8</v>
      </c>
      <c r="L1425" s="34" t="str">
        <f>IF(LEN(I1425)=3,I1425,LEFT(I1425,1)&amp;MID(I1425,3,1)&amp;RIGHT(I1425,1))</f>
        <v>RIK</v>
      </c>
      <c r="M1425" s="42">
        <f>TIMEVALUE(SUBSTITUTE(SUBSTITUTE(F1425,"P"," P"),"A"," A"))</f>
        <v>0.4069444444444445</v>
      </c>
      <c r="N1425" s="34">
        <f t="shared" si="77"/>
        <v>8</v>
      </c>
      <c r="O1425" s="34" t="str">
        <f t="shared" si="78"/>
        <v>RIK8</v>
      </c>
      <c r="P1425" s="44">
        <f>INDEX(Workings!$R$14:$R$853,MATCH(O1425,Workings!$U$14:$U$853,0))</f>
        <v>0.40763888888888888</v>
      </c>
      <c r="Q1425" s="34">
        <f t="shared" si="79"/>
        <v>-1</v>
      </c>
      <c r="S1425"/>
    </row>
    <row r="1426" spans="1:19" ht="15" x14ac:dyDescent="0.25">
      <c r="A1426" s="34" t="s">
        <v>3230</v>
      </c>
      <c r="B1426" s="34" t="e">
        <f>SEARCH("PM",A1426)</f>
        <v>#VALUE!</v>
      </c>
      <c r="C1426" s="34">
        <f>SEARCH("AM",A1426)</f>
        <v>18</v>
      </c>
      <c r="D1426" s="34">
        <f>IFERROR(B1426,C1426)</f>
        <v>18</v>
      </c>
      <c r="E1426" s="34" t="str">
        <f>IFERROR(MID(A1426,D1426-5,1)," ")</f>
        <v>1</v>
      </c>
      <c r="F1426" s="34" t="str">
        <f>MID(A1426,IF(E1426="1",D1426-5,D1426-4),IF(E1426="1",7,6))</f>
        <v>10:22AM</v>
      </c>
      <c r="G1426" s="34" t="str">
        <f>TRIM(SUBSTITUTE(A1426,TEXT(M1426,"h:mmAM/PM"),""))</f>
        <v>R-I-K 8/Nov</v>
      </c>
      <c r="H1426" s="34" t="b">
        <f>OR(LEFT(G1426,1)="Y",LEFT(G1426,1)="B",LEFT(G1426,1)="R")</f>
        <v>1</v>
      </c>
      <c r="I1426" s="34" t="str">
        <f>IF(H1426,LEFT(G1426,FIND(" ",G1426)-1),MID(G1426,FIND(" ",G1426)+1,9))</f>
        <v>R-I-K</v>
      </c>
      <c r="J1426" s="34" t="str">
        <f>TRIM(SUBSTITUTE(G1426,I1426,""))</f>
        <v>8/Nov</v>
      </c>
      <c r="K1426" s="34">
        <f>LEFT(J1426,2-ISERROR(1*MID(J1426,2,1)))*1</f>
        <v>8</v>
      </c>
      <c r="L1426" s="34" t="str">
        <f>IF(LEN(I1426)=3,I1426,LEFT(I1426,1)&amp;MID(I1426,3,1)&amp;RIGHT(I1426,1))</f>
        <v>RIK</v>
      </c>
      <c r="M1426" s="42">
        <f>TIMEVALUE(SUBSTITUTE(SUBSTITUTE(F1426,"P"," P"),"A"," A"))</f>
        <v>0.43194444444444446</v>
      </c>
      <c r="N1426" s="34">
        <f t="shared" si="77"/>
        <v>9</v>
      </c>
      <c r="O1426" s="34" t="str">
        <f t="shared" si="78"/>
        <v>RIK9</v>
      </c>
      <c r="P1426" s="44">
        <f>INDEX(Workings!$R$14:$R$853,MATCH(O1426,Workings!$U$14:$U$853,0))</f>
        <v>0.4284722222222222</v>
      </c>
      <c r="Q1426" s="34">
        <f t="shared" si="79"/>
        <v>5</v>
      </c>
      <c r="S1426"/>
    </row>
    <row r="1427" spans="1:19" ht="15" x14ac:dyDescent="0.25">
      <c r="A1427" s="34" t="s">
        <v>968</v>
      </c>
      <c r="B1427" s="34" t="e">
        <f>SEARCH("PM",A1427)</f>
        <v>#VALUE!</v>
      </c>
      <c r="C1427" s="34">
        <f>SEARCH("AM",A1427)</f>
        <v>6</v>
      </c>
      <c r="D1427" s="34">
        <f>IFERROR(B1427,C1427)</f>
        <v>6</v>
      </c>
      <c r="E1427" s="34" t="str">
        <f>IFERROR(MID(A1427,D1427-5,1)," ")</f>
        <v>1</v>
      </c>
      <c r="F1427" s="34" t="str">
        <f>MID(A1427,IF(E1427="1",D1427-5,D1427-4),IF(E1427="1",7,6))</f>
        <v>10:53AM</v>
      </c>
      <c r="G1427" s="34" t="str">
        <f>TRIM(SUBSTITUTE(A1427,TEXT(M1427,"h:mmAM/PM"),""))</f>
        <v>RIK 8/Nov</v>
      </c>
      <c r="H1427" s="34" t="b">
        <f>OR(LEFT(G1427,1)="Y",LEFT(G1427,1)="B",LEFT(G1427,1)="R")</f>
        <v>1</v>
      </c>
      <c r="I1427" s="34" t="str">
        <f>IF(H1427,LEFT(G1427,FIND(" ",G1427)-1),MID(G1427,FIND(" ",G1427)+1,9))</f>
        <v>RIK</v>
      </c>
      <c r="J1427" s="34" t="str">
        <f>TRIM(SUBSTITUTE(G1427,I1427,""))</f>
        <v>8/Nov</v>
      </c>
      <c r="K1427" s="34">
        <f>LEFT(J1427,2-ISERROR(1*MID(J1427,2,1)))*1</f>
        <v>8</v>
      </c>
      <c r="L1427" s="34" t="str">
        <f>IF(LEN(I1427)=3,I1427,LEFT(I1427,1)&amp;MID(I1427,3,1)&amp;RIGHT(I1427,1))</f>
        <v>RIK</v>
      </c>
      <c r="M1427" s="42">
        <f>TIMEVALUE(SUBSTITUTE(SUBSTITUTE(F1427,"P"," P"),"A"," A"))</f>
        <v>0.45347222222222222</v>
      </c>
      <c r="N1427" s="34">
        <f t="shared" si="77"/>
        <v>10</v>
      </c>
      <c r="O1427" s="34" t="str">
        <f t="shared" si="78"/>
        <v>RIK10</v>
      </c>
      <c r="P1427" s="44">
        <f>INDEX(Workings!$R$14:$R$853,MATCH(O1427,Workings!$U$14:$U$853,0))</f>
        <v>0.44930555555555551</v>
      </c>
      <c r="Q1427" s="34">
        <f t="shared" si="79"/>
        <v>6</v>
      </c>
      <c r="S1427"/>
    </row>
    <row r="1428" spans="1:19" ht="15" x14ac:dyDescent="0.25">
      <c r="A1428" s="34" t="s">
        <v>2613</v>
      </c>
      <c r="B1428" s="34" t="e">
        <f>SEARCH("PM",A1428)</f>
        <v>#VALUE!</v>
      </c>
      <c r="C1428" s="34">
        <f>SEARCH("AM",A1428)</f>
        <v>18</v>
      </c>
      <c r="D1428" s="34">
        <f>IFERROR(B1428,C1428)</f>
        <v>18</v>
      </c>
      <c r="E1428" s="34" t="str">
        <f>IFERROR(MID(A1428,D1428-5,1)," ")</f>
        <v>1</v>
      </c>
      <c r="F1428" s="34" t="str">
        <f>MID(A1428,IF(E1428="1",D1428-5,D1428-4),IF(E1428="1",7,6))</f>
        <v>11:29AM</v>
      </c>
      <c r="G1428" s="34" t="str">
        <f>TRIM(SUBSTITUTE(A1428,TEXT(M1428,"h:mmAM/PM"),""))</f>
        <v>R-I-K 8/Nov</v>
      </c>
      <c r="H1428" s="34" t="b">
        <f>OR(LEFT(G1428,1)="Y",LEFT(G1428,1)="B",LEFT(G1428,1)="R")</f>
        <v>1</v>
      </c>
      <c r="I1428" s="34" t="str">
        <f>IF(H1428,LEFT(G1428,FIND(" ",G1428)-1),MID(G1428,FIND(" ",G1428)+1,9))</f>
        <v>R-I-K</v>
      </c>
      <c r="J1428" s="34" t="str">
        <f>TRIM(SUBSTITUTE(G1428,I1428,""))</f>
        <v>8/Nov</v>
      </c>
      <c r="K1428" s="34">
        <f>LEFT(J1428,2-ISERROR(1*MID(J1428,2,1)))*1</f>
        <v>8</v>
      </c>
      <c r="L1428" s="34" t="str">
        <f>IF(LEN(I1428)=3,I1428,LEFT(I1428,1)&amp;MID(I1428,3,1)&amp;RIGHT(I1428,1))</f>
        <v>RIK</v>
      </c>
      <c r="M1428" s="42">
        <f>TIMEVALUE(SUBSTITUTE(SUBSTITUTE(F1428,"P"," P"),"A"," A"))</f>
        <v>0.47847222222222219</v>
      </c>
      <c r="N1428" s="34">
        <f t="shared" si="77"/>
        <v>11</v>
      </c>
      <c r="O1428" s="34" t="str">
        <f t="shared" si="78"/>
        <v>RIK11</v>
      </c>
      <c r="P1428" s="44">
        <f>INDEX(Workings!$R$14:$R$853,MATCH(O1428,Workings!$U$14:$U$853,0))</f>
        <v>0.47013888888888883</v>
      </c>
      <c r="Q1428" s="34">
        <f t="shared" si="79"/>
        <v>12</v>
      </c>
      <c r="S1428"/>
    </row>
    <row r="1429" spans="1:19" ht="15" x14ac:dyDescent="0.25">
      <c r="A1429" s="34" t="s">
        <v>2236</v>
      </c>
      <c r="B1429" s="34" t="e">
        <f>SEARCH("PM",A1429)</f>
        <v>#VALUE!</v>
      </c>
      <c r="C1429" s="34">
        <f>SEARCH("AM",A1429)</f>
        <v>18</v>
      </c>
      <c r="D1429" s="34">
        <f>IFERROR(B1429,C1429)</f>
        <v>18</v>
      </c>
      <c r="E1429" s="34" t="str">
        <f>IFERROR(MID(A1429,D1429-5,1)," ")</f>
        <v>1</v>
      </c>
      <c r="F1429" s="34" t="str">
        <f>MID(A1429,IF(E1429="1",D1429-5,D1429-4),IF(E1429="1",7,6))</f>
        <v>11:48AM</v>
      </c>
      <c r="G1429" s="34" t="str">
        <f>TRIM(SUBSTITUTE(A1429,TEXT(M1429,"h:mmAM/PM"),""))</f>
        <v>R-I-K 8/Nov</v>
      </c>
      <c r="H1429" s="34" t="b">
        <f>OR(LEFT(G1429,1)="Y",LEFT(G1429,1)="B",LEFT(G1429,1)="R")</f>
        <v>1</v>
      </c>
      <c r="I1429" s="34" t="str">
        <f>IF(H1429,LEFT(G1429,FIND(" ",G1429)-1),MID(G1429,FIND(" ",G1429)+1,9))</f>
        <v>R-I-K</v>
      </c>
      <c r="J1429" s="34" t="str">
        <f>TRIM(SUBSTITUTE(G1429,I1429,""))</f>
        <v>8/Nov</v>
      </c>
      <c r="K1429" s="34">
        <f>LEFT(J1429,2-ISERROR(1*MID(J1429,2,1)))*1</f>
        <v>8</v>
      </c>
      <c r="L1429" s="34" t="str">
        <f>IF(LEN(I1429)=3,I1429,LEFT(I1429,1)&amp;MID(I1429,3,1)&amp;RIGHT(I1429,1))</f>
        <v>RIK</v>
      </c>
      <c r="M1429" s="42">
        <f>TIMEVALUE(SUBSTITUTE(SUBSTITUTE(F1429,"P"," P"),"A"," A"))</f>
        <v>0.4916666666666667</v>
      </c>
      <c r="N1429" s="34">
        <f t="shared" si="77"/>
        <v>12</v>
      </c>
      <c r="O1429" s="34" t="str">
        <f t="shared" si="78"/>
        <v>RIK12</v>
      </c>
      <c r="P1429" s="44">
        <f>INDEX(Workings!$R$14:$R$853,MATCH(O1429,Workings!$U$14:$U$853,0))</f>
        <v>0.49097222222222214</v>
      </c>
      <c r="Q1429" s="34">
        <f t="shared" si="79"/>
        <v>1</v>
      </c>
      <c r="S1429"/>
    </row>
    <row r="1430" spans="1:19" ht="15" x14ac:dyDescent="0.25">
      <c r="A1430" s="34" t="s">
        <v>2032</v>
      </c>
      <c r="B1430" s="34">
        <f>SEARCH("PM",A1430)</f>
        <v>12</v>
      </c>
      <c r="C1430" s="34" t="e">
        <f>SEARCH("AM",A1430)</f>
        <v>#VALUE!</v>
      </c>
      <c r="D1430" s="34">
        <f>IFERROR(B1430,C1430)</f>
        <v>12</v>
      </c>
      <c r="E1430" s="34" t="str">
        <f>IFERROR(MID(A1430,D1430-5,1)," ")</f>
        <v>1</v>
      </c>
      <c r="F1430" s="34" t="str">
        <f>MID(A1430,IF(E1430="1",D1430-5,D1430-4),IF(E1430="1",7,6))</f>
        <v>12:23PM</v>
      </c>
      <c r="G1430" s="34" t="str">
        <f>TRIM(SUBSTITUTE(A1430,TEXT(M1430,"h:mmAM/PM"),""))</f>
        <v>8-Nov R-I-K</v>
      </c>
      <c r="H1430" s="34" t="b">
        <f>OR(LEFT(G1430,1)="Y",LEFT(G1430,1)="B",LEFT(G1430,1)="R")</f>
        <v>0</v>
      </c>
      <c r="I1430" s="34" t="str">
        <f>IF(H1430,LEFT(G1430,FIND(" ",G1430)-1),MID(G1430,FIND(" ",G1430)+1,9))</f>
        <v>R-I-K</v>
      </c>
      <c r="J1430" s="34" t="str">
        <f>TRIM(SUBSTITUTE(G1430,I1430,""))</f>
        <v>8-Nov</v>
      </c>
      <c r="K1430" s="34">
        <f>LEFT(J1430,2-ISERROR(1*MID(J1430,2,1)))*1</f>
        <v>8</v>
      </c>
      <c r="L1430" s="34" t="str">
        <f>IF(LEN(I1430)=3,I1430,LEFT(I1430,1)&amp;MID(I1430,3,1)&amp;RIGHT(I1430,1))</f>
        <v>RIK</v>
      </c>
      <c r="M1430" s="42">
        <f>TIMEVALUE(SUBSTITUTE(SUBSTITUTE(F1430,"P"," P"),"A"," A"))</f>
        <v>0.51597222222222217</v>
      </c>
      <c r="N1430" s="34">
        <f t="shared" si="77"/>
        <v>13</v>
      </c>
      <c r="O1430" s="34" t="str">
        <f t="shared" si="78"/>
        <v>RIK13</v>
      </c>
      <c r="P1430" s="44">
        <f>INDEX(Workings!$R$14:$R$853,MATCH(O1430,Workings!$U$14:$U$853,0))</f>
        <v>0.51180555555555551</v>
      </c>
      <c r="Q1430" s="34">
        <f t="shared" si="79"/>
        <v>6</v>
      </c>
      <c r="S1430"/>
    </row>
    <row r="1431" spans="1:19" ht="15" x14ac:dyDescent="0.25">
      <c r="A1431" s="34" t="s">
        <v>3485</v>
      </c>
      <c r="B1431" s="34">
        <f>SEARCH("PM",A1431)</f>
        <v>12</v>
      </c>
      <c r="C1431" s="34" t="e">
        <f>SEARCH("AM",A1431)</f>
        <v>#VALUE!</v>
      </c>
      <c r="D1431" s="34">
        <f>IFERROR(B1431,C1431)</f>
        <v>12</v>
      </c>
      <c r="E1431" s="34" t="str">
        <f>IFERROR(MID(A1431,D1431-5,1)," ")</f>
        <v>1</v>
      </c>
      <c r="F1431" s="34" t="str">
        <f>MID(A1431,IF(E1431="1",D1431-5,D1431-4),IF(E1431="1",7,6))</f>
        <v>12:50PM</v>
      </c>
      <c r="G1431" s="34" t="str">
        <f>TRIM(SUBSTITUTE(A1431,TEXT(M1431,"h:mmAM/PM"),""))</f>
        <v>8/Nov R:I:K</v>
      </c>
      <c r="H1431" s="34" t="b">
        <f>OR(LEFT(G1431,1)="Y",LEFT(G1431,1)="B",LEFT(G1431,1)="R")</f>
        <v>0</v>
      </c>
      <c r="I1431" s="34" t="str">
        <f>IF(H1431,LEFT(G1431,FIND(" ",G1431)-1),MID(G1431,FIND(" ",G1431)+1,9))</f>
        <v>R:I:K</v>
      </c>
      <c r="J1431" s="34" t="str">
        <f>TRIM(SUBSTITUTE(G1431,I1431,""))</f>
        <v>8/Nov</v>
      </c>
      <c r="K1431" s="34">
        <f>LEFT(J1431,2-ISERROR(1*MID(J1431,2,1)))*1</f>
        <v>8</v>
      </c>
      <c r="L1431" s="34" t="str">
        <f>IF(LEN(I1431)=3,I1431,LEFT(I1431,1)&amp;MID(I1431,3,1)&amp;RIGHT(I1431,1))</f>
        <v>RIK</v>
      </c>
      <c r="M1431" s="42">
        <f>TIMEVALUE(SUBSTITUTE(SUBSTITUTE(F1431,"P"," P"),"A"," A"))</f>
        <v>0.53472222222222221</v>
      </c>
      <c r="N1431" s="34">
        <f t="shared" si="77"/>
        <v>14</v>
      </c>
      <c r="O1431" s="34" t="str">
        <f t="shared" si="78"/>
        <v>RIK14</v>
      </c>
      <c r="P1431" s="44">
        <f>INDEX(Workings!$R$14:$R$853,MATCH(O1431,Workings!$U$14:$U$853,0))</f>
        <v>0.53263888888888888</v>
      </c>
      <c r="Q1431" s="34">
        <f t="shared" si="79"/>
        <v>3</v>
      </c>
      <c r="S1431"/>
    </row>
    <row r="1432" spans="1:19" ht="15" x14ac:dyDescent="0.25">
      <c r="A1432" s="34" t="s">
        <v>1623</v>
      </c>
      <c r="B1432" s="34">
        <f>SEARCH("PM",A1432)</f>
        <v>11</v>
      </c>
      <c r="C1432" s="34" t="e">
        <f>SEARCH("AM",A1432)</f>
        <v>#VALUE!</v>
      </c>
      <c r="D1432" s="34">
        <f>IFERROR(B1432,C1432)</f>
        <v>11</v>
      </c>
      <c r="E1432" s="34" t="str">
        <f>IFERROR(MID(A1432,D1432-5,1)," ")</f>
        <v xml:space="preserve"> </v>
      </c>
      <c r="F1432" s="34" t="str">
        <f>MID(A1432,IF(E1432="1",D1432-5,D1432-4),IF(E1432="1",7,6))</f>
        <v>1:23PM</v>
      </c>
      <c r="G1432" s="34" t="str">
        <f>TRIM(SUBSTITUTE(A1432,TEXT(M1432,"h:mmAM/PM"),""))</f>
        <v>8/Nov R/I/K</v>
      </c>
      <c r="H1432" s="34" t="b">
        <f>OR(LEFT(G1432,1)="Y",LEFT(G1432,1)="B",LEFT(G1432,1)="R")</f>
        <v>0</v>
      </c>
      <c r="I1432" s="34" t="str">
        <f>IF(H1432,LEFT(G1432,FIND(" ",G1432)-1),MID(G1432,FIND(" ",G1432)+1,9))</f>
        <v>R/I/K</v>
      </c>
      <c r="J1432" s="34" t="str">
        <f>TRIM(SUBSTITUTE(G1432,I1432,""))</f>
        <v>8/Nov</v>
      </c>
      <c r="K1432" s="34">
        <f>LEFT(J1432,2-ISERROR(1*MID(J1432,2,1)))*1</f>
        <v>8</v>
      </c>
      <c r="L1432" s="34" t="str">
        <f>IF(LEN(I1432)=3,I1432,LEFT(I1432,1)&amp;MID(I1432,3,1)&amp;RIGHT(I1432,1))</f>
        <v>RIK</v>
      </c>
      <c r="M1432" s="42">
        <f>TIMEVALUE(SUBSTITUTE(SUBSTITUTE(F1432,"P"," P"),"A"," A"))</f>
        <v>0.55763888888888891</v>
      </c>
      <c r="N1432" s="34">
        <f t="shared" si="77"/>
        <v>15</v>
      </c>
      <c r="O1432" s="34" t="str">
        <f t="shared" si="78"/>
        <v>RIK15</v>
      </c>
      <c r="P1432" s="44">
        <f>INDEX(Workings!$R$14:$R$853,MATCH(O1432,Workings!$U$14:$U$853,0))</f>
        <v>0.55347222222222225</v>
      </c>
      <c r="Q1432" s="34">
        <f t="shared" si="79"/>
        <v>6</v>
      </c>
      <c r="S1432"/>
    </row>
    <row r="1433" spans="1:19" ht="15" x14ac:dyDescent="0.25">
      <c r="A1433" s="34" t="s">
        <v>1923</v>
      </c>
      <c r="B1433" s="34">
        <f>SEARCH("PM",A1433)</f>
        <v>17</v>
      </c>
      <c r="C1433" s="34" t="e">
        <f>SEARCH("AM",A1433)</f>
        <v>#VALUE!</v>
      </c>
      <c r="D1433" s="34">
        <f>IFERROR(B1433,C1433)</f>
        <v>17</v>
      </c>
      <c r="E1433" s="34" t="str">
        <f>IFERROR(MID(A1433,D1433-5,1)," ")</f>
        <v xml:space="preserve"> </v>
      </c>
      <c r="F1433" s="34" t="str">
        <f>MID(A1433,IF(E1433="1",D1433-5,D1433-4),IF(E1433="1",7,6))</f>
        <v>1:51PM</v>
      </c>
      <c r="G1433" s="34" t="str">
        <f>TRIM(SUBSTITUTE(A1433,TEXT(M1433,"h:mmAM/PM"),""))</f>
        <v>R/I/K 8-Nov</v>
      </c>
      <c r="H1433" s="34" t="b">
        <f>OR(LEFT(G1433,1)="Y",LEFT(G1433,1)="B",LEFT(G1433,1)="R")</f>
        <v>1</v>
      </c>
      <c r="I1433" s="34" t="str">
        <f>IF(H1433,LEFT(G1433,FIND(" ",G1433)-1),MID(G1433,FIND(" ",G1433)+1,9))</f>
        <v>R/I/K</v>
      </c>
      <c r="J1433" s="34" t="str">
        <f>TRIM(SUBSTITUTE(G1433,I1433,""))</f>
        <v>8-Nov</v>
      </c>
      <c r="K1433" s="34">
        <f>LEFT(J1433,2-ISERROR(1*MID(J1433,2,1)))*1</f>
        <v>8</v>
      </c>
      <c r="L1433" s="34" t="str">
        <f>IF(LEN(I1433)=3,I1433,LEFT(I1433,1)&amp;MID(I1433,3,1)&amp;RIGHT(I1433,1))</f>
        <v>RIK</v>
      </c>
      <c r="M1433" s="42">
        <f>TIMEVALUE(SUBSTITUTE(SUBSTITUTE(F1433,"P"," P"),"A"," A"))</f>
        <v>0.57708333333333328</v>
      </c>
      <c r="N1433" s="34">
        <f t="shared" si="77"/>
        <v>16</v>
      </c>
      <c r="O1433" s="34" t="str">
        <f t="shared" si="78"/>
        <v>RIK16</v>
      </c>
      <c r="P1433" s="44">
        <f>INDEX(Workings!$R$14:$R$853,MATCH(O1433,Workings!$U$14:$U$853,0))</f>
        <v>0.57430555555555562</v>
      </c>
      <c r="Q1433" s="34">
        <f t="shared" si="79"/>
        <v>4</v>
      </c>
      <c r="S1433"/>
    </row>
    <row r="1434" spans="1:19" ht="15" x14ac:dyDescent="0.25">
      <c r="A1434" s="34" t="s">
        <v>1848</v>
      </c>
      <c r="B1434" s="34">
        <f>SEARCH("PM",A1434)</f>
        <v>11</v>
      </c>
      <c r="C1434" s="34" t="e">
        <f>SEARCH("AM",A1434)</f>
        <v>#VALUE!</v>
      </c>
      <c r="D1434" s="34">
        <f>IFERROR(B1434,C1434)</f>
        <v>11</v>
      </c>
      <c r="E1434" s="34" t="str">
        <f>IFERROR(MID(A1434,D1434-5,1)," ")</f>
        <v xml:space="preserve"> </v>
      </c>
      <c r="F1434" s="34" t="str">
        <f>MID(A1434,IF(E1434="1",D1434-5,D1434-4),IF(E1434="1",7,6))</f>
        <v>2:24PM</v>
      </c>
      <c r="G1434" s="34" t="str">
        <f>TRIM(SUBSTITUTE(A1434,TEXT(M1434,"h:mmAM/PM"),""))</f>
        <v>R:I:K 8/Nov</v>
      </c>
      <c r="H1434" s="34" t="b">
        <f>OR(LEFT(G1434,1)="Y",LEFT(G1434,1)="B",LEFT(G1434,1)="R")</f>
        <v>1</v>
      </c>
      <c r="I1434" s="34" t="str">
        <f>IF(H1434,LEFT(G1434,FIND(" ",G1434)-1),MID(G1434,FIND(" ",G1434)+1,9))</f>
        <v>R:I:K</v>
      </c>
      <c r="J1434" s="34" t="str">
        <f>TRIM(SUBSTITUTE(G1434,I1434,""))</f>
        <v>8/Nov</v>
      </c>
      <c r="K1434" s="34">
        <f>LEFT(J1434,2-ISERROR(1*MID(J1434,2,1)))*1</f>
        <v>8</v>
      </c>
      <c r="L1434" s="34" t="str">
        <f>IF(LEN(I1434)=3,I1434,LEFT(I1434,1)&amp;MID(I1434,3,1)&amp;RIGHT(I1434,1))</f>
        <v>RIK</v>
      </c>
      <c r="M1434" s="42">
        <f>TIMEVALUE(SUBSTITUTE(SUBSTITUTE(F1434,"P"," P"),"A"," A"))</f>
        <v>0.6</v>
      </c>
      <c r="N1434" s="34">
        <f t="shared" si="77"/>
        <v>17</v>
      </c>
      <c r="O1434" s="34" t="str">
        <f t="shared" si="78"/>
        <v>RIK17</v>
      </c>
      <c r="P1434" s="44">
        <f>INDEX(Workings!$R$14:$R$853,MATCH(O1434,Workings!$U$14:$U$853,0))</f>
        <v>0.59513888888888899</v>
      </c>
      <c r="Q1434" s="34">
        <f t="shared" si="79"/>
        <v>7</v>
      </c>
      <c r="S1434"/>
    </row>
    <row r="1435" spans="1:19" ht="15" x14ac:dyDescent="0.25">
      <c r="A1435" s="34" t="s">
        <v>2313</v>
      </c>
      <c r="B1435" s="34">
        <f>SEARCH("PM",A1435)</f>
        <v>17</v>
      </c>
      <c r="C1435" s="34" t="e">
        <f>SEARCH("AM",A1435)</f>
        <v>#VALUE!</v>
      </c>
      <c r="D1435" s="34">
        <f>IFERROR(B1435,C1435)</f>
        <v>17</v>
      </c>
      <c r="E1435" s="34" t="str">
        <f>IFERROR(MID(A1435,D1435-5,1)," ")</f>
        <v xml:space="preserve"> </v>
      </c>
      <c r="F1435" s="34" t="str">
        <f>MID(A1435,IF(E1435="1",D1435-5,D1435-4),IF(E1435="1",7,6))</f>
        <v>2:51PM</v>
      </c>
      <c r="G1435" s="34" t="str">
        <f>TRIM(SUBSTITUTE(A1435,TEXT(M1435,"h:mmAM/PM"),""))</f>
        <v>R/I/K 8-Nov</v>
      </c>
      <c r="H1435" s="34" t="b">
        <f>OR(LEFT(G1435,1)="Y",LEFT(G1435,1)="B",LEFT(G1435,1)="R")</f>
        <v>1</v>
      </c>
      <c r="I1435" s="34" t="str">
        <f>IF(H1435,LEFT(G1435,FIND(" ",G1435)-1),MID(G1435,FIND(" ",G1435)+1,9))</f>
        <v>R/I/K</v>
      </c>
      <c r="J1435" s="34" t="str">
        <f>TRIM(SUBSTITUTE(G1435,I1435,""))</f>
        <v>8-Nov</v>
      </c>
      <c r="K1435" s="34">
        <f>LEFT(J1435,2-ISERROR(1*MID(J1435,2,1)))*1</f>
        <v>8</v>
      </c>
      <c r="L1435" s="34" t="str">
        <f>IF(LEN(I1435)=3,I1435,LEFT(I1435,1)&amp;MID(I1435,3,1)&amp;RIGHT(I1435,1))</f>
        <v>RIK</v>
      </c>
      <c r="M1435" s="42">
        <f>TIMEVALUE(SUBSTITUTE(SUBSTITUTE(F1435,"P"," P"),"A"," A"))</f>
        <v>0.61875000000000002</v>
      </c>
      <c r="N1435" s="34">
        <f t="shared" si="77"/>
        <v>18</v>
      </c>
      <c r="O1435" s="34" t="str">
        <f t="shared" si="78"/>
        <v>RIK18</v>
      </c>
      <c r="P1435" s="44">
        <f>INDEX(Workings!$R$14:$R$853,MATCH(O1435,Workings!$U$14:$U$853,0))</f>
        <v>0.61597222222222237</v>
      </c>
      <c r="Q1435" s="34">
        <f t="shared" si="79"/>
        <v>4</v>
      </c>
      <c r="S1435"/>
    </row>
    <row r="1436" spans="1:19" ht="15" x14ac:dyDescent="0.25">
      <c r="A1436" s="34" t="s">
        <v>1239</v>
      </c>
      <c r="B1436" s="34">
        <f>SEARCH("PM",A1436)</f>
        <v>17</v>
      </c>
      <c r="C1436" s="34" t="e">
        <f>SEARCH("AM",A1436)</f>
        <v>#VALUE!</v>
      </c>
      <c r="D1436" s="34">
        <f>IFERROR(B1436,C1436)</f>
        <v>17</v>
      </c>
      <c r="E1436" s="34" t="str">
        <f>IFERROR(MID(A1436,D1436-5,1)," ")</f>
        <v xml:space="preserve"> </v>
      </c>
      <c r="F1436" s="34" t="str">
        <f>MID(A1436,IF(E1436="1",D1436-5,D1436-4),IF(E1436="1",7,6))</f>
        <v>3:19PM</v>
      </c>
      <c r="G1436" s="34" t="str">
        <f>TRIM(SUBSTITUTE(A1436,TEXT(M1436,"h:mmAM/PM"),""))</f>
        <v>8-Nov R/I/K</v>
      </c>
      <c r="H1436" s="34" t="b">
        <f>OR(LEFT(G1436,1)="Y",LEFT(G1436,1)="B",LEFT(G1436,1)="R")</f>
        <v>0</v>
      </c>
      <c r="I1436" s="34" t="str">
        <f>IF(H1436,LEFT(G1436,FIND(" ",G1436)-1),MID(G1436,FIND(" ",G1436)+1,9))</f>
        <v>R/I/K</v>
      </c>
      <c r="J1436" s="34" t="str">
        <f>TRIM(SUBSTITUTE(G1436,I1436,""))</f>
        <v>8-Nov</v>
      </c>
      <c r="K1436" s="34">
        <f>LEFT(J1436,2-ISERROR(1*MID(J1436,2,1)))*1</f>
        <v>8</v>
      </c>
      <c r="L1436" s="34" t="str">
        <f>IF(LEN(I1436)=3,I1436,LEFT(I1436,1)&amp;MID(I1436,3,1)&amp;RIGHT(I1436,1))</f>
        <v>RIK</v>
      </c>
      <c r="M1436" s="42">
        <f>TIMEVALUE(SUBSTITUTE(SUBSTITUTE(F1436,"P"," P"),"A"," A"))</f>
        <v>0.6381944444444444</v>
      </c>
      <c r="N1436" s="34">
        <f t="shared" si="77"/>
        <v>19</v>
      </c>
      <c r="O1436" s="34" t="str">
        <f t="shared" si="78"/>
        <v>RIK19</v>
      </c>
      <c r="P1436" s="44">
        <f>INDEX(Workings!$R$14:$R$853,MATCH(O1436,Workings!$U$14:$U$853,0))</f>
        <v>0.63680555555555574</v>
      </c>
      <c r="Q1436" s="34">
        <f t="shared" si="79"/>
        <v>2</v>
      </c>
      <c r="S1436"/>
    </row>
    <row r="1437" spans="1:19" ht="15" x14ac:dyDescent="0.25">
      <c r="A1437" s="34" t="s">
        <v>3709</v>
      </c>
      <c r="B1437" s="34">
        <f>SEARCH("PM",A1437)</f>
        <v>17</v>
      </c>
      <c r="C1437" s="34" t="e">
        <f>SEARCH("AM",A1437)</f>
        <v>#VALUE!</v>
      </c>
      <c r="D1437" s="34">
        <f>IFERROR(B1437,C1437)</f>
        <v>17</v>
      </c>
      <c r="E1437" s="34" t="str">
        <f>IFERROR(MID(A1437,D1437-5,1)," ")</f>
        <v xml:space="preserve"> </v>
      </c>
      <c r="F1437" s="34" t="str">
        <f>MID(A1437,IF(E1437="1",D1437-5,D1437-4),IF(E1437="1",7,6))</f>
        <v>3:52PM</v>
      </c>
      <c r="G1437" s="34" t="str">
        <f>TRIM(SUBSTITUTE(A1437,TEXT(M1437,"h:mmAM/PM"),""))</f>
        <v>R-I-K 8/Nov</v>
      </c>
      <c r="H1437" s="34" t="b">
        <f>OR(LEFT(G1437,1)="Y",LEFT(G1437,1)="B",LEFT(G1437,1)="R")</f>
        <v>1</v>
      </c>
      <c r="I1437" s="34" t="str">
        <f>IF(H1437,LEFT(G1437,FIND(" ",G1437)-1),MID(G1437,FIND(" ",G1437)+1,9))</f>
        <v>R-I-K</v>
      </c>
      <c r="J1437" s="34" t="str">
        <f>TRIM(SUBSTITUTE(G1437,I1437,""))</f>
        <v>8/Nov</v>
      </c>
      <c r="K1437" s="34">
        <f>LEFT(J1437,2-ISERROR(1*MID(J1437,2,1)))*1</f>
        <v>8</v>
      </c>
      <c r="L1437" s="34" t="str">
        <f>IF(LEN(I1437)=3,I1437,LEFT(I1437,1)&amp;MID(I1437,3,1)&amp;RIGHT(I1437,1))</f>
        <v>RIK</v>
      </c>
      <c r="M1437" s="42">
        <f>TIMEVALUE(SUBSTITUTE(SUBSTITUTE(F1437,"P"," P"),"A"," A"))</f>
        <v>0.66111111111111109</v>
      </c>
      <c r="N1437" s="34">
        <f t="shared" si="77"/>
        <v>20</v>
      </c>
      <c r="O1437" s="34" t="str">
        <f t="shared" si="78"/>
        <v>RIK20</v>
      </c>
      <c r="P1437" s="44">
        <f>INDEX(Workings!$R$14:$R$853,MATCH(O1437,Workings!$U$14:$U$853,0))</f>
        <v>0.65763888888888911</v>
      </c>
      <c r="Q1437" s="34">
        <f t="shared" si="79"/>
        <v>5</v>
      </c>
      <c r="S1437"/>
    </row>
    <row r="1438" spans="1:19" ht="15" x14ac:dyDescent="0.25">
      <c r="A1438" s="34" t="s">
        <v>1815</v>
      </c>
      <c r="B1438" s="34">
        <f>SEARCH("PM",A1438)</f>
        <v>11</v>
      </c>
      <c r="C1438" s="34" t="e">
        <f>SEARCH("AM",A1438)</f>
        <v>#VALUE!</v>
      </c>
      <c r="D1438" s="34">
        <f>IFERROR(B1438,C1438)</f>
        <v>11</v>
      </c>
      <c r="E1438" s="34" t="str">
        <f>IFERROR(MID(A1438,D1438-5,1)," ")</f>
        <v xml:space="preserve"> </v>
      </c>
      <c r="F1438" s="34" t="str">
        <f>MID(A1438,IF(E1438="1",D1438-5,D1438-4),IF(E1438="1",7,6))</f>
        <v>4:14PM</v>
      </c>
      <c r="G1438" s="34" t="str">
        <f>TRIM(SUBSTITUTE(A1438,TEXT(M1438,"h:mmAM/PM"),""))</f>
        <v>8-Nov R/I/K</v>
      </c>
      <c r="H1438" s="34" t="b">
        <f>OR(LEFT(G1438,1)="Y",LEFT(G1438,1)="B",LEFT(G1438,1)="R")</f>
        <v>0</v>
      </c>
      <c r="I1438" s="34" t="str">
        <f>IF(H1438,LEFT(G1438,FIND(" ",G1438)-1),MID(G1438,FIND(" ",G1438)+1,9))</f>
        <v>R/I/K</v>
      </c>
      <c r="J1438" s="34" t="str">
        <f>TRIM(SUBSTITUTE(G1438,I1438,""))</f>
        <v>8-Nov</v>
      </c>
      <c r="K1438" s="34">
        <f>LEFT(J1438,2-ISERROR(1*MID(J1438,2,1)))*1</f>
        <v>8</v>
      </c>
      <c r="L1438" s="34" t="str">
        <f>IF(LEN(I1438)=3,I1438,LEFT(I1438,1)&amp;MID(I1438,3,1)&amp;RIGHT(I1438,1))</f>
        <v>RIK</v>
      </c>
      <c r="M1438" s="42">
        <f>TIMEVALUE(SUBSTITUTE(SUBSTITUTE(F1438,"P"," P"),"A"," A"))</f>
        <v>0.67638888888888893</v>
      </c>
      <c r="N1438" s="34">
        <f t="shared" si="77"/>
        <v>21</v>
      </c>
      <c r="O1438" s="34" t="str">
        <f t="shared" si="78"/>
        <v>RIK21</v>
      </c>
      <c r="P1438" s="44">
        <f>INDEX(Workings!$R$14:$R$853,MATCH(O1438,Workings!$U$14:$U$853,0))</f>
        <v>0.67847222222222248</v>
      </c>
      <c r="Q1438" s="34">
        <f t="shared" si="79"/>
        <v>-3</v>
      </c>
      <c r="S1438"/>
    </row>
    <row r="1439" spans="1:19" ht="15" x14ac:dyDescent="0.25">
      <c r="A1439" s="34" t="s">
        <v>4102</v>
      </c>
      <c r="B1439" s="34">
        <f>SEARCH("PM",A1439)</f>
        <v>11</v>
      </c>
      <c r="C1439" s="34" t="e">
        <f>SEARCH("AM",A1439)</f>
        <v>#VALUE!</v>
      </c>
      <c r="D1439" s="34">
        <f>IFERROR(B1439,C1439)</f>
        <v>11</v>
      </c>
      <c r="E1439" s="34" t="str">
        <f>IFERROR(MID(A1439,D1439-5,1)," ")</f>
        <v xml:space="preserve"> </v>
      </c>
      <c r="F1439" s="34" t="str">
        <f>MID(A1439,IF(E1439="1",D1439-5,D1439-4),IF(E1439="1",7,6))</f>
        <v>4:48PM</v>
      </c>
      <c r="G1439" s="34" t="str">
        <f>TRIM(SUBSTITUTE(A1439,TEXT(M1439,"h:mmAM/PM"),""))</f>
        <v>8-Nov RIK</v>
      </c>
      <c r="H1439" s="34" t="b">
        <f>OR(LEFT(G1439,1)="Y",LEFT(G1439,1)="B",LEFT(G1439,1)="R")</f>
        <v>0</v>
      </c>
      <c r="I1439" s="34" t="str">
        <f>IF(H1439,LEFT(G1439,FIND(" ",G1439)-1),MID(G1439,FIND(" ",G1439)+1,9))</f>
        <v>RIK</v>
      </c>
      <c r="J1439" s="34" t="str">
        <f>TRIM(SUBSTITUTE(G1439,I1439,""))</f>
        <v>8-Nov</v>
      </c>
      <c r="K1439" s="34">
        <f>LEFT(J1439,2-ISERROR(1*MID(J1439,2,1)))*1</f>
        <v>8</v>
      </c>
      <c r="L1439" s="34" t="str">
        <f>IF(LEN(I1439)=3,I1439,LEFT(I1439,1)&amp;MID(I1439,3,1)&amp;RIGHT(I1439,1))</f>
        <v>RIK</v>
      </c>
      <c r="M1439" s="42">
        <f>TIMEVALUE(SUBSTITUTE(SUBSTITUTE(F1439,"P"," P"),"A"," A"))</f>
        <v>0.70000000000000007</v>
      </c>
      <c r="N1439" s="34">
        <f t="shared" si="77"/>
        <v>22</v>
      </c>
      <c r="O1439" s="34" t="str">
        <f t="shared" si="78"/>
        <v>RIK22</v>
      </c>
      <c r="P1439" s="44">
        <f>INDEX(Workings!$R$14:$R$853,MATCH(O1439,Workings!$U$14:$U$853,0))</f>
        <v>0.69930555555555585</v>
      </c>
      <c r="Q1439" s="34">
        <f t="shared" si="79"/>
        <v>1</v>
      </c>
      <c r="S1439"/>
    </row>
    <row r="1440" spans="1:19" ht="15" x14ac:dyDescent="0.25">
      <c r="A1440" s="34" t="s">
        <v>3314</v>
      </c>
      <c r="B1440" s="34">
        <f>SEARCH("PM",A1440)</f>
        <v>5</v>
      </c>
      <c r="C1440" s="34" t="e">
        <f>SEARCH("AM",A1440)</f>
        <v>#VALUE!</v>
      </c>
      <c r="D1440" s="34">
        <f>IFERROR(B1440,C1440)</f>
        <v>5</v>
      </c>
      <c r="E1440" s="34" t="str">
        <f>IFERROR(MID(A1440,D1440-5,1)," ")</f>
        <v xml:space="preserve"> </v>
      </c>
      <c r="F1440" s="34" t="str">
        <f>MID(A1440,IF(E1440="1",D1440-5,D1440-4),IF(E1440="1",7,6))</f>
        <v>5:22PM</v>
      </c>
      <c r="G1440" s="34" t="str">
        <f>TRIM(SUBSTITUTE(A1440,TEXT(M1440,"h:mmAM/PM"),""))</f>
        <v>8/Nov RIK</v>
      </c>
      <c r="H1440" s="34" t="b">
        <f>OR(LEFT(G1440,1)="Y",LEFT(G1440,1)="B",LEFT(G1440,1)="R")</f>
        <v>0</v>
      </c>
      <c r="I1440" s="34" t="str">
        <f>IF(H1440,LEFT(G1440,FIND(" ",G1440)-1),MID(G1440,FIND(" ",G1440)+1,9))</f>
        <v>RIK</v>
      </c>
      <c r="J1440" s="34" t="str">
        <f>TRIM(SUBSTITUTE(G1440,I1440,""))</f>
        <v>8/Nov</v>
      </c>
      <c r="K1440" s="34">
        <f>LEFT(J1440,2-ISERROR(1*MID(J1440,2,1)))*1</f>
        <v>8</v>
      </c>
      <c r="L1440" s="34" t="str">
        <f>IF(LEN(I1440)=3,I1440,LEFT(I1440,1)&amp;MID(I1440,3,1)&amp;RIGHT(I1440,1))</f>
        <v>RIK</v>
      </c>
      <c r="M1440" s="42">
        <f>TIMEVALUE(SUBSTITUTE(SUBSTITUTE(F1440,"P"," P"),"A"," A"))</f>
        <v>0.72361111111111109</v>
      </c>
      <c r="N1440" s="34">
        <f t="shared" si="77"/>
        <v>23</v>
      </c>
      <c r="O1440" s="34" t="str">
        <f t="shared" si="78"/>
        <v>RIK23</v>
      </c>
      <c r="P1440" s="44">
        <f>INDEX(Workings!$R$14:$R$853,MATCH(O1440,Workings!$U$14:$U$853,0))</f>
        <v>0.72013888888888922</v>
      </c>
      <c r="Q1440" s="34">
        <f t="shared" si="79"/>
        <v>5</v>
      </c>
      <c r="S1440"/>
    </row>
    <row r="1441" spans="1:19" ht="15" x14ac:dyDescent="0.25">
      <c r="A1441" s="34" t="s">
        <v>3645</v>
      </c>
      <c r="B1441" s="34">
        <f>SEARCH("PM",A1441)</f>
        <v>17</v>
      </c>
      <c r="C1441" s="34" t="e">
        <f>SEARCH("AM",A1441)</f>
        <v>#VALUE!</v>
      </c>
      <c r="D1441" s="34">
        <f>IFERROR(B1441,C1441)</f>
        <v>17</v>
      </c>
      <c r="E1441" s="34" t="str">
        <f>IFERROR(MID(A1441,D1441-5,1)," ")</f>
        <v xml:space="preserve"> </v>
      </c>
      <c r="F1441" s="34" t="str">
        <f>MID(A1441,IF(E1441="1",D1441-5,D1441-4),IF(E1441="1",7,6))</f>
        <v>6:04PM</v>
      </c>
      <c r="G1441" s="34" t="str">
        <f>TRIM(SUBSTITUTE(A1441,TEXT(M1441,"h:mmAM/PM"),""))</f>
        <v>R:I:K 8/Nov</v>
      </c>
      <c r="H1441" s="34" t="b">
        <f>OR(LEFT(G1441,1)="Y",LEFT(G1441,1)="B",LEFT(G1441,1)="R")</f>
        <v>1</v>
      </c>
      <c r="I1441" s="34" t="str">
        <f>IF(H1441,LEFT(G1441,FIND(" ",G1441)-1),MID(G1441,FIND(" ",G1441)+1,9))</f>
        <v>R:I:K</v>
      </c>
      <c r="J1441" s="34" t="str">
        <f>TRIM(SUBSTITUTE(G1441,I1441,""))</f>
        <v>8/Nov</v>
      </c>
      <c r="K1441" s="34">
        <f>LEFT(J1441,2-ISERROR(1*MID(J1441,2,1)))*1</f>
        <v>8</v>
      </c>
      <c r="L1441" s="34" t="str">
        <f>IF(LEN(I1441)=3,I1441,LEFT(I1441,1)&amp;MID(I1441,3,1)&amp;RIGHT(I1441,1))</f>
        <v>RIK</v>
      </c>
      <c r="M1441" s="42">
        <f>TIMEVALUE(SUBSTITUTE(SUBSTITUTE(F1441,"P"," P"),"A"," A"))</f>
        <v>0.75277777777777777</v>
      </c>
      <c r="N1441" s="34">
        <f t="shared" si="77"/>
        <v>24</v>
      </c>
      <c r="O1441" s="34" t="str">
        <f t="shared" si="78"/>
        <v>RIK24</v>
      </c>
      <c r="P1441" s="44">
        <f>INDEX(Workings!$R$14:$R$853,MATCH(O1441,Workings!$U$14:$U$853,0))</f>
        <v>0.74791666666666701</v>
      </c>
      <c r="Q1441" s="34">
        <f t="shared" si="79"/>
        <v>7</v>
      </c>
      <c r="S1441"/>
    </row>
    <row r="1442" spans="1:19" ht="15" x14ac:dyDescent="0.25">
      <c r="A1442" s="34" t="s">
        <v>2058</v>
      </c>
      <c r="B1442" s="34">
        <f>SEARCH("PM",A1442)</f>
        <v>5</v>
      </c>
      <c r="C1442" s="34" t="e">
        <f>SEARCH("AM",A1442)</f>
        <v>#VALUE!</v>
      </c>
      <c r="D1442" s="34">
        <f>IFERROR(B1442,C1442)</f>
        <v>5</v>
      </c>
      <c r="E1442" s="34" t="str">
        <f>IFERROR(MID(A1442,D1442-5,1)," ")</f>
        <v xml:space="preserve"> </v>
      </c>
      <c r="F1442" s="34" t="str">
        <f>MID(A1442,IF(E1442="1",D1442-5,D1442-4),IF(E1442="1",7,6))</f>
        <v>6:39PM</v>
      </c>
      <c r="G1442" s="34" t="str">
        <f>TRIM(SUBSTITUTE(A1442,TEXT(M1442,"h:mmAM/PM"),""))</f>
        <v>RIK 8/Nov</v>
      </c>
      <c r="H1442" s="34" t="b">
        <f>OR(LEFT(G1442,1)="Y",LEFT(G1442,1)="B",LEFT(G1442,1)="R")</f>
        <v>1</v>
      </c>
      <c r="I1442" s="34" t="str">
        <f>IF(H1442,LEFT(G1442,FIND(" ",G1442)-1),MID(G1442,FIND(" ",G1442)+1,9))</f>
        <v>RIK</v>
      </c>
      <c r="J1442" s="34" t="str">
        <f>TRIM(SUBSTITUTE(G1442,I1442,""))</f>
        <v>8/Nov</v>
      </c>
      <c r="K1442" s="34">
        <f>LEFT(J1442,2-ISERROR(1*MID(J1442,2,1)))*1</f>
        <v>8</v>
      </c>
      <c r="L1442" s="34" t="str">
        <f>IF(LEN(I1442)=3,I1442,LEFT(I1442,1)&amp;MID(I1442,3,1)&amp;RIGHT(I1442,1))</f>
        <v>RIK</v>
      </c>
      <c r="M1442" s="42">
        <f>TIMEVALUE(SUBSTITUTE(SUBSTITUTE(F1442,"P"," P"),"A"," A"))</f>
        <v>0.77708333333333324</v>
      </c>
      <c r="N1442" s="34">
        <f t="shared" si="77"/>
        <v>25</v>
      </c>
      <c r="O1442" s="34" t="str">
        <f t="shared" si="78"/>
        <v>RIK25</v>
      </c>
      <c r="P1442" s="44">
        <f>INDEX(Workings!$R$14:$R$853,MATCH(O1442,Workings!$U$14:$U$853,0))</f>
        <v>0.7756944444444448</v>
      </c>
      <c r="Q1442" s="34">
        <f t="shared" si="79"/>
        <v>2</v>
      </c>
      <c r="S1442"/>
    </row>
    <row r="1443" spans="1:19" ht="15" x14ac:dyDescent="0.25">
      <c r="A1443" s="34" t="s">
        <v>1805</v>
      </c>
      <c r="B1443" s="34">
        <f>SEARCH("PM",A1443)</f>
        <v>11</v>
      </c>
      <c r="C1443" s="34" t="e">
        <f>SEARCH("AM",A1443)</f>
        <v>#VALUE!</v>
      </c>
      <c r="D1443" s="34">
        <f>IFERROR(B1443,C1443)</f>
        <v>11</v>
      </c>
      <c r="E1443" s="34" t="str">
        <f>IFERROR(MID(A1443,D1443-5,1)," ")</f>
        <v xml:space="preserve"> </v>
      </c>
      <c r="F1443" s="34" t="str">
        <f>MID(A1443,IF(E1443="1",D1443-5,D1443-4),IF(E1443="1",7,6))</f>
        <v>7:28PM</v>
      </c>
      <c r="G1443" s="34" t="str">
        <f>TRIM(SUBSTITUTE(A1443,TEXT(M1443,"h:mmAM/PM"),""))</f>
        <v>8/Nov R/I/K</v>
      </c>
      <c r="H1443" s="34" t="b">
        <f>OR(LEFT(G1443,1)="Y",LEFT(G1443,1)="B",LEFT(G1443,1)="R")</f>
        <v>0</v>
      </c>
      <c r="I1443" s="34" t="str">
        <f>IF(H1443,LEFT(G1443,FIND(" ",G1443)-1),MID(G1443,FIND(" ",G1443)+1,9))</f>
        <v>R/I/K</v>
      </c>
      <c r="J1443" s="34" t="str">
        <f>TRIM(SUBSTITUTE(G1443,I1443,""))</f>
        <v>8/Nov</v>
      </c>
      <c r="K1443" s="34">
        <f>LEFT(J1443,2-ISERROR(1*MID(J1443,2,1)))*1</f>
        <v>8</v>
      </c>
      <c r="L1443" s="34" t="str">
        <f>IF(LEN(I1443)=3,I1443,LEFT(I1443,1)&amp;MID(I1443,3,1)&amp;RIGHT(I1443,1))</f>
        <v>RIK</v>
      </c>
      <c r="M1443" s="42">
        <f>TIMEVALUE(SUBSTITUTE(SUBSTITUTE(F1443,"P"," P"),"A"," A"))</f>
        <v>0.81111111111111101</v>
      </c>
      <c r="N1443" s="34">
        <f t="shared" si="77"/>
        <v>26</v>
      </c>
      <c r="O1443" s="34" t="str">
        <f t="shared" si="78"/>
        <v>RIK26</v>
      </c>
      <c r="P1443" s="44">
        <f>INDEX(Workings!$R$14:$R$853,MATCH(O1443,Workings!$U$14:$U$853,0))</f>
        <v>0.80347222222222259</v>
      </c>
      <c r="Q1443" s="34">
        <f t="shared" si="79"/>
        <v>11</v>
      </c>
      <c r="S1443"/>
    </row>
    <row r="1444" spans="1:19" ht="15" x14ac:dyDescent="0.25">
      <c r="A1444" s="34" t="s">
        <v>75</v>
      </c>
      <c r="B1444" s="34">
        <f>SEARCH("PM",A1444)</f>
        <v>11</v>
      </c>
      <c r="C1444" s="34" t="e">
        <f>SEARCH("AM",A1444)</f>
        <v>#VALUE!</v>
      </c>
      <c r="D1444" s="34">
        <f>IFERROR(B1444,C1444)</f>
        <v>11</v>
      </c>
      <c r="E1444" s="34" t="str">
        <f>IFERROR(MID(A1444,D1444-5,1)," ")</f>
        <v xml:space="preserve"> </v>
      </c>
      <c r="F1444" s="34" t="str">
        <f>MID(A1444,IF(E1444="1",D1444-5,D1444-4),IF(E1444="1",7,6))</f>
        <v>8:23PM</v>
      </c>
      <c r="G1444" s="34" t="str">
        <f>TRIM(SUBSTITUTE(A1444,TEXT(M1444,"h:mmAM/PM"),""))</f>
        <v>R-I-K 8/Nov</v>
      </c>
      <c r="H1444" s="34" t="b">
        <f>OR(LEFT(G1444,1)="Y",LEFT(G1444,1)="B",LEFT(G1444,1)="R")</f>
        <v>1</v>
      </c>
      <c r="I1444" s="34" t="str">
        <f>IF(H1444,LEFT(G1444,FIND(" ",G1444)-1),MID(G1444,FIND(" ",G1444)+1,9))</f>
        <v>R-I-K</v>
      </c>
      <c r="J1444" s="34" t="str">
        <f>TRIM(SUBSTITUTE(G1444,I1444,""))</f>
        <v>8/Nov</v>
      </c>
      <c r="K1444" s="34">
        <f>LEFT(J1444,2-ISERROR(1*MID(J1444,2,1)))*1</f>
        <v>8</v>
      </c>
      <c r="L1444" s="34" t="str">
        <f>IF(LEN(I1444)=3,I1444,LEFT(I1444,1)&amp;MID(I1444,3,1)&amp;RIGHT(I1444,1))</f>
        <v>RIK</v>
      </c>
      <c r="M1444" s="42">
        <f>TIMEVALUE(SUBSTITUTE(SUBSTITUTE(F1444,"P"," P"),"A"," A"))</f>
        <v>0.84930555555555554</v>
      </c>
      <c r="N1444" s="34">
        <f t="shared" si="77"/>
        <v>27</v>
      </c>
      <c r="O1444" s="34" t="str">
        <f t="shared" si="78"/>
        <v>RIK27</v>
      </c>
      <c r="P1444" s="44">
        <f>INDEX(Workings!$R$14:$R$853,MATCH(O1444,Workings!$U$14:$U$853,0))</f>
        <v>0.84513888888888922</v>
      </c>
      <c r="Q1444" s="34">
        <f t="shared" si="79"/>
        <v>6</v>
      </c>
      <c r="S1444"/>
    </row>
    <row r="1445" spans="1:19" ht="15" x14ac:dyDescent="0.25">
      <c r="A1445" s="34" t="s">
        <v>1465</v>
      </c>
      <c r="B1445" s="34">
        <f>SEARCH("PM",A1445)</f>
        <v>17</v>
      </c>
      <c r="C1445" s="34" t="e">
        <f>SEARCH("AM",A1445)</f>
        <v>#VALUE!</v>
      </c>
      <c r="D1445" s="34">
        <f>IFERROR(B1445,C1445)</f>
        <v>17</v>
      </c>
      <c r="E1445" s="34" t="str">
        <f>IFERROR(MID(A1445,D1445-5,1)," ")</f>
        <v xml:space="preserve"> </v>
      </c>
      <c r="F1445" s="34" t="str">
        <f>MID(A1445,IF(E1445="1",D1445-5,D1445-4),IF(E1445="1",7,6))</f>
        <v>9:28PM</v>
      </c>
      <c r="G1445" s="34" t="str">
        <f>TRIM(SUBSTITUTE(A1445,TEXT(M1445,"h:mmAM/PM"),""))</f>
        <v>8-Nov R-I-K</v>
      </c>
      <c r="H1445" s="34" t="b">
        <f>OR(LEFT(G1445,1)="Y",LEFT(G1445,1)="B",LEFT(G1445,1)="R")</f>
        <v>0</v>
      </c>
      <c r="I1445" s="34" t="str">
        <f>IF(H1445,LEFT(G1445,FIND(" ",G1445)-1),MID(G1445,FIND(" ",G1445)+1,9))</f>
        <v>R-I-K</v>
      </c>
      <c r="J1445" s="34" t="str">
        <f>TRIM(SUBSTITUTE(G1445,I1445,""))</f>
        <v>8-Nov</v>
      </c>
      <c r="K1445" s="34">
        <f>LEFT(J1445,2-ISERROR(1*MID(J1445,2,1)))*1</f>
        <v>8</v>
      </c>
      <c r="L1445" s="34" t="str">
        <f>IF(LEN(I1445)=3,I1445,LEFT(I1445,1)&amp;MID(I1445,3,1)&amp;RIGHT(I1445,1))</f>
        <v>RIK</v>
      </c>
      <c r="M1445" s="42">
        <f>TIMEVALUE(SUBSTITUTE(SUBSTITUTE(F1445,"P"," P"),"A"," A"))</f>
        <v>0.89444444444444438</v>
      </c>
      <c r="N1445" s="34">
        <f t="shared" si="77"/>
        <v>28</v>
      </c>
      <c r="O1445" s="34" t="str">
        <f t="shared" si="78"/>
        <v>RIK28</v>
      </c>
      <c r="P1445" s="44">
        <f>INDEX(Workings!$R$14:$R$853,MATCH(O1445,Workings!$U$14:$U$853,0))</f>
        <v>0.88680555555555585</v>
      </c>
      <c r="Q1445" s="34">
        <f t="shared" si="79"/>
        <v>11</v>
      </c>
      <c r="S1445"/>
    </row>
    <row r="1446" spans="1:19" ht="15" x14ac:dyDescent="0.25">
      <c r="A1446" s="34" t="s">
        <v>3277</v>
      </c>
      <c r="B1446" s="34">
        <f>SEARCH("PM",A1446)</f>
        <v>6</v>
      </c>
      <c r="C1446" s="34" t="e">
        <f>SEARCH("AM",A1446)</f>
        <v>#VALUE!</v>
      </c>
      <c r="D1446" s="34">
        <f>IFERROR(B1446,C1446)</f>
        <v>6</v>
      </c>
      <c r="E1446" s="34" t="str">
        <f>IFERROR(MID(A1446,D1446-5,1)," ")</f>
        <v>1</v>
      </c>
      <c r="F1446" s="34" t="str">
        <f>MID(A1446,IF(E1446="1",D1446-5,D1446-4),IF(E1446="1",7,6))</f>
        <v>10:24PM</v>
      </c>
      <c r="G1446" s="34" t="str">
        <f>TRIM(SUBSTITUTE(A1446,TEXT(M1446,"h:mmAM/PM"),""))</f>
        <v>8-Nov R-I-K</v>
      </c>
      <c r="H1446" s="34" t="b">
        <f>OR(LEFT(G1446,1)="Y",LEFT(G1446,1)="B",LEFT(G1446,1)="R")</f>
        <v>0</v>
      </c>
      <c r="I1446" s="34" t="str">
        <f>IF(H1446,LEFT(G1446,FIND(" ",G1446)-1),MID(G1446,FIND(" ",G1446)+1,9))</f>
        <v>R-I-K</v>
      </c>
      <c r="J1446" s="34" t="str">
        <f>TRIM(SUBSTITUTE(G1446,I1446,""))</f>
        <v>8-Nov</v>
      </c>
      <c r="K1446" s="34">
        <f>LEFT(J1446,2-ISERROR(1*MID(J1446,2,1)))*1</f>
        <v>8</v>
      </c>
      <c r="L1446" s="34" t="str">
        <f>IF(LEN(I1446)=3,I1446,LEFT(I1446,1)&amp;MID(I1446,3,1)&amp;RIGHT(I1446,1))</f>
        <v>RIK</v>
      </c>
      <c r="M1446" s="42">
        <f>TIMEVALUE(SUBSTITUTE(SUBSTITUTE(F1446,"P"," P"),"A"," A"))</f>
        <v>0.93333333333333324</v>
      </c>
      <c r="N1446" s="34">
        <f t="shared" si="77"/>
        <v>29</v>
      </c>
      <c r="O1446" s="34" t="str">
        <f t="shared" si="78"/>
        <v>RIK29</v>
      </c>
      <c r="P1446" s="44">
        <f>INDEX(Workings!$R$14:$R$853,MATCH(O1446,Workings!$U$14:$U$853,0))</f>
        <v>0.92847222222222248</v>
      </c>
      <c r="Q1446" s="34">
        <f t="shared" si="79"/>
        <v>7</v>
      </c>
      <c r="S1446"/>
    </row>
    <row r="1447" spans="1:19" ht="15" x14ac:dyDescent="0.25">
      <c r="A1447" s="34" t="s">
        <v>1310</v>
      </c>
      <c r="B1447" s="34">
        <f>SEARCH("PM",A1447)</f>
        <v>12</v>
      </c>
      <c r="C1447" s="34" t="e">
        <f>SEARCH("AM",A1447)</f>
        <v>#VALUE!</v>
      </c>
      <c r="D1447" s="34">
        <f>IFERROR(B1447,C1447)</f>
        <v>12</v>
      </c>
      <c r="E1447" s="34" t="str">
        <f>IFERROR(MID(A1447,D1447-5,1)," ")</f>
        <v>1</v>
      </c>
      <c r="F1447" s="34" t="str">
        <f>MID(A1447,IF(E1447="1",D1447-5,D1447-4),IF(E1447="1",7,6))</f>
        <v>11:23PM</v>
      </c>
      <c r="G1447" s="34" t="str">
        <f>TRIM(SUBSTITUTE(A1447,TEXT(M1447,"h:mmAM/PM"),""))</f>
        <v>8/Nov R/I/K</v>
      </c>
      <c r="H1447" s="34" t="b">
        <f>OR(LEFT(G1447,1)="Y",LEFT(G1447,1)="B",LEFT(G1447,1)="R")</f>
        <v>0</v>
      </c>
      <c r="I1447" s="34" t="str">
        <f>IF(H1447,LEFT(G1447,FIND(" ",G1447)-1),MID(G1447,FIND(" ",G1447)+1,9))</f>
        <v>R/I/K</v>
      </c>
      <c r="J1447" s="34" t="str">
        <f>TRIM(SUBSTITUTE(G1447,I1447,""))</f>
        <v>8/Nov</v>
      </c>
      <c r="K1447" s="34">
        <f>LEFT(J1447,2-ISERROR(1*MID(J1447,2,1)))*1</f>
        <v>8</v>
      </c>
      <c r="L1447" s="34" t="str">
        <f>IF(LEN(I1447)=3,I1447,LEFT(I1447,1)&amp;MID(I1447,3,1)&amp;RIGHT(I1447,1))</f>
        <v>RIK</v>
      </c>
      <c r="M1447" s="42">
        <f>TIMEVALUE(SUBSTITUTE(SUBSTITUTE(F1447,"P"," P"),"A"," A"))</f>
        <v>0.97430555555555554</v>
      </c>
      <c r="N1447" s="34">
        <f t="shared" si="77"/>
        <v>30</v>
      </c>
      <c r="O1447" s="34" t="str">
        <f t="shared" si="78"/>
        <v>RIK30</v>
      </c>
      <c r="P1447" s="44">
        <f>INDEX(Workings!$R$14:$R$853,MATCH(O1447,Workings!$U$14:$U$853,0))</f>
        <v>0.97013888888888911</v>
      </c>
      <c r="Q1447" s="34">
        <f t="shared" si="79"/>
        <v>6</v>
      </c>
      <c r="S1447"/>
    </row>
    <row r="1448" spans="1:19" ht="15" x14ac:dyDescent="0.25">
      <c r="A1448" s="34" t="s">
        <v>319</v>
      </c>
      <c r="B1448" s="34" t="e">
        <f>SEARCH("PM",A1448)</f>
        <v>#VALUE!</v>
      </c>
      <c r="C1448" s="34">
        <f>SEARCH("AM",A1448)</f>
        <v>5</v>
      </c>
      <c r="D1448" s="34">
        <f>IFERROR(B1448,C1448)</f>
        <v>5</v>
      </c>
      <c r="E1448" s="34" t="str">
        <f>IFERROR(MID(A1448,D1448-5,1)," ")</f>
        <v xml:space="preserve"> </v>
      </c>
      <c r="F1448" s="34" t="str">
        <f>MID(A1448,IF(E1448="1",D1448-5,D1448-4),IF(E1448="1",7,6))</f>
        <v>7:15AM</v>
      </c>
      <c r="G1448" s="34" t="str">
        <f>TRIM(SUBSTITUTE(A1448,TEXT(M1448,"h:mmAM/PM"),""))</f>
        <v>R-I-K 9/Nov</v>
      </c>
      <c r="H1448" s="34" t="b">
        <f>OR(LEFT(G1448,1)="Y",LEFT(G1448,1)="B",LEFT(G1448,1)="R")</f>
        <v>1</v>
      </c>
      <c r="I1448" s="34" t="str">
        <f>IF(H1448,LEFT(G1448,FIND(" ",G1448)-1),MID(G1448,FIND(" ",G1448)+1,9))</f>
        <v>R-I-K</v>
      </c>
      <c r="J1448" s="34" t="str">
        <f>TRIM(SUBSTITUTE(G1448,I1448,""))</f>
        <v>9/Nov</v>
      </c>
      <c r="K1448" s="34">
        <f>LEFT(J1448,2-ISERROR(1*MID(J1448,2,1)))*1</f>
        <v>9</v>
      </c>
      <c r="L1448" s="34" t="str">
        <f>IF(LEN(I1448)=3,I1448,LEFT(I1448,1)&amp;MID(I1448,3,1)&amp;RIGHT(I1448,1))</f>
        <v>RIK</v>
      </c>
      <c r="M1448" s="42">
        <f>TIMEVALUE(SUBSTITUTE(SUBSTITUTE(F1448,"P"," P"),"A"," A"))</f>
        <v>0.30208333333333331</v>
      </c>
      <c r="N1448" s="34">
        <f t="shared" si="77"/>
        <v>1</v>
      </c>
      <c r="O1448" s="34" t="str">
        <f t="shared" si="78"/>
        <v>RIK1</v>
      </c>
      <c r="P1448" s="44">
        <f>INDEX(Workings!$R$14:$R$853,MATCH(O1448,Workings!$U$14:$U$853,0))</f>
        <v>0.3034722222222222</v>
      </c>
      <c r="Q1448" s="34">
        <f t="shared" si="79"/>
        <v>-2</v>
      </c>
      <c r="S1448"/>
    </row>
    <row r="1449" spans="1:19" ht="15" x14ac:dyDescent="0.25">
      <c r="A1449" s="34" t="s">
        <v>1474</v>
      </c>
      <c r="B1449" s="34" t="e">
        <f>SEARCH("PM",A1449)</f>
        <v>#VALUE!</v>
      </c>
      <c r="C1449" s="34">
        <f>SEARCH("AM",A1449)</f>
        <v>5</v>
      </c>
      <c r="D1449" s="34">
        <f>IFERROR(B1449,C1449)</f>
        <v>5</v>
      </c>
      <c r="E1449" s="34" t="str">
        <f>IFERROR(MID(A1449,D1449-5,1)," ")</f>
        <v xml:space="preserve"> </v>
      </c>
      <c r="F1449" s="34" t="str">
        <f>MID(A1449,IF(E1449="1",D1449-5,D1449-4),IF(E1449="1",7,6))</f>
        <v>7:48AM</v>
      </c>
      <c r="G1449" s="34" t="str">
        <f>TRIM(SUBSTITUTE(A1449,TEXT(M1449,"h:mmAM/PM"),""))</f>
        <v>9-Nov R-I-K</v>
      </c>
      <c r="H1449" s="34" t="b">
        <f>OR(LEFT(G1449,1)="Y",LEFT(G1449,1)="B",LEFT(G1449,1)="R")</f>
        <v>0</v>
      </c>
      <c r="I1449" s="34" t="str">
        <f>IF(H1449,LEFT(G1449,FIND(" ",G1449)-1),MID(G1449,FIND(" ",G1449)+1,9))</f>
        <v>R-I-K</v>
      </c>
      <c r="J1449" s="34" t="str">
        <f>TRIM(SUBSTITUTE(G1449,I1449,""))</f>
        <v>9-Nov</v>
      </c>
      <c r="K1449" s="34">
        <f>LEFT(J1449,2-ISERROR(1*MID(J1449,2,1)))*1</f>
        <v>9</v>
      </c>
      <c r="L1449" s="34" t="str">
        <f>IF(LEN(I1449)=3,I1449,LEFT(I1449,1)&amp;MID(I1449,3,1)&amp;RIGHT(I1449,1))</f>
        <v>RIK</v>
      </c>
      <c r="M1449" s="42">
        <f>TIMEVALUE(SUBSTITUTE(SUBSTITUTE(F1449,"P"," P"),"A"," A"))</f>
        <v>0.32500000000000001</v>
      </c>
      <c r="N1449" s="34">
        <f t="shared" si="77"/>
        <v>2</v>
      </c>
      <c r="O1449" s="34" t="str">
        <f t="shared" si="78"/>
        <v>RIK2</v>
      </c>
      <c r="P1449" s="44">
        <f>INDEX(Workings!$R$14:$R$853,MATCH(O1449,Workings!$U$14:$U$853,0))</f>
        <v>0.31736111111111109</v>
      </c>
      <c r="Q1449" s="34">
        <f t="shared" si="79"/>
        <v>11</v>
      </c>
      <c r="S1449"/>
    </row>
    <row r="1450" spans="1:19" ht="15" x14ac:dyDescent="0.25">
      <c r="A1450" s="34" t="s">
        <v>1292</v>
      </c>
      <c r="B1450" s="34" t="e">
        <f>SEARCH("PM",A1450)</f>
        <v>#VALUE!</v>
      </c>
      <c r="C1450" s="34">
        <f>SEARCH("AM",A1450)</f>
        <v>17</v>
      </c>
      <c r="D1450" s="34">
        <f>IFERROR(B1450,C1450)</f>
        <v>17</v>
      </c>
      <c r="E1450" s="34" t="str">
        <f>IFERROR(MID(A1450,D1450-5,1)," ")</f>
        <v xml:space="preserve"> </v>
      </c>
      <c r="F1450" s="34" t="str">
        <f>MID(A1450,IF(E1450="1",D1450-5,D1450-4),IF(E1450="1",7,6))</f>
        <v>8:00AM</v>
      </c>
      <c r="G1450" s="34" t="str">
        <f>TRIM(SUBSTITUTE(A1450,TEXT(M1450,"h:mmAM/PM"),""))</f>
        <v>9-Nov R:I:K</v>
      </c>
      <c r="H1450" s="34" t="b">
        <f>OR(LEFT(G1450,1)="Y",LEFT(G1450,1)="B",LEFT(G1450,1)="R")</f>
        <v>0</v>
      </c>
      <c r="I1450" s="34" t="str">
        <f>IF(H1450,LEFT(G1450,FIND(" ",G1450)-1),MID(G1450,FIND(" ",G1450)+1,9))</f>
        <v>R:I:K</v>
      </c>
      <c r="J1450" s="34" t="str">
        <f>TRIM(SUBSTITUTE(G1450,I1450,""))</f>
        <v>9-Nov</v>
      </c>
      <c r="K1450" s="34">
        <f>LEFT(J1450,2-ISERROR(1*MID(J1450,2,1)))*1</f>
        <v>9</v>
      </c>
      <c r="L1450" s="34" t="str">
        <f>IF(LEN(I1450)=3,I1450,LEFT(I1450,1)&amp;MID(I1450,3,1)&amp;RIGHT(I1450,1))</f>
        <v>RIK</v>
      </c>
      <c r="M1450" s="42">
        <f>TIMEVALUE(SUBSTITUTE(SUBSTITUTE(F1450,"P"," P"),"A"," A"))</f>
        <v>0.33333333333333331</v>
      </c>
      <c r="N1450" s="34">
        <f t="shared" si="77"/>
        <v>3</v>
      </c>
      <c r="O1450" s="34" t="str">
        <f t="shared" si="78"/>
        <v>RIK3</v>
      </c>
      <c r="P1450" s="44">
        <f>INDEX(Workings!$R$14:$R$853,MATCH(O1450,Workings!$U$14:$U$853,0))</f>
        <v>0.33124999999999999</v>
      </c>
      <c r="Q1450" s="34">
        <f t="shared" si="79"/>
        <v>3</v>
      </c>
      <c r="S1450"/>
    </row>
    <row r="1451" spans="1:19" ht="15" x14ac:dyDescent="0.25">
      <c r="A1451" s="34" t="s">
        <v>1246</v>
      </c>
      <c r="B1451" s="34" t="e">
        <f>SEARCH("PM",A1451)</f>
        <v>#VALUE!</v>
      </c>
      <c r="C1451" s="34">
        <f>SEARCH("AM",A1451)</f>
        <v>5</v>
      </c>
      <c r="D1451" s="34">
        <f>IFERROR(B1451,C1451)</f>
        <v>5</v>
      </c>
      <c r="E1451" s="34" t="str">
        <f>IFERROR(MID(A1451,D1451-5,1)," ")</f>
        <v xml:space="preserve"> </v>
      </c>
      <c r="F1451" s="34" t="str">
        <f>MID(A1451,IF(E1451="1",D1451-5,D1451-4),IF(E1451="1",7,6))</f>
        <v>8:16AM</v>
      </c>
      <c r="G1451" s="34" t="str">
        <f>TRIM(SUBSTITUTE(A1451,TEXT(M1451,"h:mmAM/PM"),""))</f>
        <v>9-Nov R/I/K</v>
      </c>
      <c r="H1451" s="34" t="b">
        <f>OR(LEFT(G1451,1)="Y",LEFT(G1451,1)="B",LEFT(G1451,1)="R")</f>
        <v>0</v>
      </c>
      <c r="I1451" s="34" t="str">
        <f>IF(H1451,LEFT(G1451,FIND(" ",G1451)-1),MID(G1451,FIND(" ",G1451)+1,9))</f>
        <v>R/I/K</v>
      </c>
      <c r="J1451" s="34" t="str">
        <f>TRIM(SUBSTITUTE(G1451,I1451,""))</f>
        <v>9-Nov</v>
      </c>
      <c r="K1451" s="34">
        <f>LEFT(J1451,2-ISERROR(1*MID(J1451,2,1)))*1</f>
        <v>9</v>
      </c>
      <c r="L1451" s="34" t="str">
        <f>IF(LEN(I1451)=3,I1451,LEFT(I1451,1)&amp;MID(I1451,3,1)&amp;RIGHT(I1451,1))</f>
        <v>RIK</v>
      </c>
      <c r="M1451" s="42">
        <f>TIMEVALUE(SUBSTITUTE(SUBSTITUTE(F1451,"P"," P"),"A"," A"))</f>
        <v>0.3444444444444445</v>
      </c>
      <c r="N1451" s="34">
        <f t="shared" si="77"/>
        <v>4</v>
      </c>
      <c r="O1451" s="34" t="str">
        <f t="shared" si="78"/>
        <v>RIK4</v>
      </c>
      <c r="P1451" s="44">
        <f>INDEX(Workings!$R$14:$R$853,MATCH(O1451,Workings!$U$14:$U$853,0))</f>
        <v>0.34513888888888888</v>
      </c>
      <c r="Q1451" s="34">
        <f t="shared" si="79"/>
        <v>-1</v>
      </c>
      <c r="S1451"/>
    </row>
    <row r="1452" spans="1:19" ht="15" x14ac:dyDescent="0.25">
      <c r="A1452" s="34" t="s">
        <v>3281</v>
      </c>
      <c r="B1452" s="34" t="e">
        <f>SEARCH("PM",A1452)</f>
        <v>#VALUE!</v>
      </c>
      <c r="C1452" s="34">
        <f>SEARCH("AM",A1452)</f>
        <v>15</v>
      </c>
      <c r="D1452" s="34">
        <f>IFERROR(B1452,C1452)</f>
        <v>15</v>
      </c>
      <c r="E1452" s="34" t="str">
        <f>IFERROR(MID(A1452,D1452-5,1)," ")</f>
        <v xml:space="preserve"> </v>
      </c>
      <c r="F1452" s="34" t="str">
        <f>MID(A1452,IF(E1452="1",D1452-5,D1452-4),IF(E1452="1",7,6))</f>
        <v>8:47AM</v>
      </c>
      <c r="G1452" s="34" t="str">
        <f>TRIM(SUBSTITUTE(A1452,TEXT(M1452,"h:mmAM/PM"),""))</f>
        <v>RIK 9/Nov</v>
      </c>
      <c r="H1452" s="34" t="b">
        <f>OR(LEFT(G1452,1)="Y",LEFT(G1452,1)="B",LEFT(G1452,1)="R")</f>
        <v>1</v>
      </c>
      <c r="I1452" s="34" t="str">
        <f>IF(H1452,LEFT(G1452,FIND(" ",G1452)-1),MID(G1452,FIND(" ",G1452)+1,9))</f>
        <v>RIK</v>
      </c>
      <c r="J1452" s="34" t="str">
        <f>TRIM(SUBSTITUTE(G1452,I1452,""))</f>
        <v>9/Nov</v>
      </c>
      <c r="K1452" s="34">
        <f>LEFT(J1452,2-ISERROR(1*MID(J1452,2,1)))*1</f>
        <v>9</v>
      </c>
      <c r="L1452" s="34" t="str">
        <f>IF(LEN(I1452)=3,I1452,LEFT(I1452,1)&amp;MID(I1452,3,1)&amp;RIGHT(I1452,1))</f>
        <v>RIK</v>
      </c>
      <c r="M1452" s="42">
        <f>TIMEVALUE(SUBSTITUTE(SUBSTITUTE(F1452,"P"," P"),"A"," A"))</f>
        <v>0.3659722222222222</v>
      </c>
      <c r="N1452" s="34">
        <f t="shared" si="77"/>
        <v>5</v>
      </c>
      <c r="O1452" s="34" t="str">
        <f t="shared" si="78"/>
        <v>RIK5</v>
      </c>
      <c r="P1452" s="44">
        <f>INDEX(Workings!$R$14:$R$853,MATCH(O1452,Workings!$U$14:$U$853,0))</f>
        <v>0.35902777777777778</v>
      </c>
      <c r="Q1452" s="34">
        <f t="shared" si="79"/>
        <v>10</v>
      </c>
      <c r="S1452"/>
    </row>
    <row r="1453" spans="1:19" ht="15" x14ac:dyDescent="0.25">
      <c r="A1453" s="34" t="s">
        <v>1554</v>
      </c>
      <c r="B1453" s="34" t="e">
        <f>SEARCH("PM",A1453)</f>
        <v>#VALUE!</v>
      </c>
      <c r="C1453" s="34">
        <f>SEARCH("AM",A1453)</f>
        <v>15</v>
      </c>
      <c r="D1453" s="34">
        <f>IFERROR(B1453,C1453)</f>
        <v>15</v>
      </c>
      <c r="E1453" s="34" t="str">
        <f>IFERROR(MID(A1453,D1453-5,1)," ")</f>
        <v xml:space="preserve"> </v>
      </c>
      <c r="F1453" s="34" t="str">
        <f>MID(A1453,IF(E1453="1",D1453-5,D1453-4),IF(E1453="1",7,6))</f>
        <v>8:58AM</v>
      </c>
      <c r="G1453" s="34" t="str">
        <f>TRIM(SUBSTITUTE(A1453,TEXT(M1453,"h:mmAM/PM"),""))</f>
        <v>RIK 9/Nov</v>
      </c>
      <c r="H1453" s="34" t="b">
        <f>OR(LEFT(G1453,1)="Y",LEFT(G1453,1)="B",LEFT(G1453,1)="R")</f>
        <v>1</v>
      </c>
      <c r="I1453" s="34" t="str">
        <f>IF(H1453,LEFT(G1453,FIND(" ",G1453)-1),MID(G1453,FIND(" ",G1453)+1,9))</f>
        <v>RIK</v>
      </c>
      <c r="J1453" s="34" t="str">
        <f>TRIM(SUBSTITUTE(G1453,I1453,""))</f>
        <v>9/Nov</v>
      </c>
      <c r="K1453" s="34">
        <f>LEFT(J1453,2-ISERROR(1*MID(J1453,2,1)))*1</f>
        <v>9</v>
      </c>
      <c r="L1453" s="34" t="str">
        <f>IF(LEN(I1453)=3,I1453,LEFT(I1453,1)&amp;MID(I1453,3,1)&amp;RIGHT(I1453,1))</f>
        <v>RIK</v>
      </c>
      <c r="M1453" s="42">
        <f>TIMEVALUE(SUBSTITUTE(SUBSTITUTE(F1453,"P"," P"),"A"," A"))</f>
        <v>0.37361111111111112</v>
      </c>
      <c r="N1453" s="34">
        <f t="shared" si="77"/>
        <v>6</v>
      </c>
      <c r="O1453" s="34" t="str">
        <f t="shared" si="78"/>
        <v>RIK6</v>
      </c>
      <c r="P1453" s="44">
        <f>INDEX(Workings!$R$14:$R$853,MATCH(O1453,Workings!$U$14:$U$853,0))</f>
        <v>0.37291666666666667</v>
      </c>
      <c r="Q1453" s="34">
        <f t="shared" si="79"/>
        <v>1</v>
      </c>
      <c r="S1453"/>
    </row>
    <row r="1454" spans="1:19" ht="15" x14ac:dyDescent="0.25">
      <c r="A1454" s="34" t="s">
        <v>2446</v>
      </c>
      <c r="B1454" s="34" t="e">
        <f>SEARCH("PM",A1454)</f>
        <v>#VALUE!</v>
      </c>
      <c r="C1454" s="34">
        <f>SEARCH("AM",A1454)</f>
        <v>17</v>
      </c>
      <c r="D1454" s="34">
        <f>IFERROR(B1454,C1454)</f>
        <v>17</v>
      </c>
      <c r="E1454" s="34" t="str">
        <f>IFERROR(MID(A1454,D1454-5,1)," ")</f>
        <v xml:space="preserve"> </v>
      </c>
      <c r="F1454" s="34" t="str">
        <f>MID(A1454,IF(E1454="1",D1454-5,D1454-4),IF(E1454="1",7,6))</f>
        <v>9:20AM</v>
      </c>
      <c r="G1454" s="34" t="str">
        <f>TRIM(SUBSTITUTE(A1454,TEXT(M1454,"h:mmAM/PM"),""))</f>
        <v>9/Nov R/I/K</v>
      </c>
      <c r="H1454" s="34" t="b">
        <f>OR(LEFT(G1454,1)="Y",LEFT(G1454,1)="B",LEFT(G1454,1)="R")</f>
        <v>0</v>
      </c>
      <c r="I1454" s="34" t="str">
        <f>IF(H1454,LEFT(G1454,FIND(" ",G1454)-1),MID(G1454,FIND(" ",G1454)+1,9))</f>
        <v>R/I/K</v>
      </c>
      <c r="J1454" s="34" t="str">
        <f>TRIM(SUBSTITUTE(G1454,I1454,""))</f>
        <v>9/Nov</v>
      </c>
      <c r="K1454" s="34">
        <f>LEFT(J1454,2-ISERROR(1*MID(J1454,2,1)))*1</f>
        <v>9</v>
      </c>
      <c r="L1454" s="34" t="str">
        <f>IF(LEN(I1454)=3,I1454,LEFT(I1454,1)&amp;MID(I1454,3,1)&amp;RIGHT(I1454,1))</f>
        <v>RIK</v>
      </c>
      <c r="M1454" s="42">
        <f>TIMEVALUE(SUBSTITUTE(SUBSTITUTE(F1454,"P"," P"),"A"," A"))</f>
        <v>0.3888888888888889</v>
      </c>
      <c r="N1454" s="34">
        <f t="shared" si="77"/>
        <v>7</v>
      </c>
      <c r="O1454" s="34" t="str">
        <f t="shared" si="78"/>
        <v>RIK7</v>
      </c>
      <c r="P1454" s="44">
        <f>INDEX(Workings!$R$14:$R$853,MATCH(O1454,Workings!$U$14:$U$853,0))</f>
        <v>0.38680555555555557</v>
      </c>
      <c r="Q1454" s="34">
        <f t="shared" si="79"/>
        <v>3</v>
      </c>
      <c r="S1454"/>
    </row>
    <row r="1455" spans="1:19" ht="15" x14ac:dyDescent="0.25">
      <c r="A1455" s="34" t="s">
        <v>981</v>
      </c>
      <c r="B1455" s="34" t="e">
        <f>SEARCH("PM",A1455)</f>
        <v>#VALUE!</v>
      </c>
      <c r="C1455" s="34">
        <f>SEARCH("AM",A1455)</f>
        <v>17</v>
      </c>
      <c r="D1455" s="34">
        <f>IFERROR(B1455,C1455)</f>
        <v>17</v>
      </c>
      <c r="E1455" s="34" t="str">
        <f>IFERROR(MID(A1455,D1455-5,1)," ")</f>
        <v xml:space="preserve"> </v>
      </c>
      <c r="F1455" s="34" t="str">
        <f>MID(A1455,IF(E1455="1",D1455-5,D1455-4),IF(E1455="1",7,6))</f>
        <v>9:50AM</v>
      </c>
      <c r="G1455" s="34" t="str">
        <f>TRIM(SUBSTITUTE(A1455,TEXT(M1455,"h:mmAM/PM"),""))</f>
        <v>9-Nov R/I/K</v>
      </c>
      <c r="H1455" s="34" t="b">
        <f>OR(LEFT(G1455,1)="Y",LEFT(G1455,1)="B",LEFT(G1455,1)="R")</f>
        <v>0</v>
      </c>
      <c r="I1455" s="34" t="str">
        <f>IF(H1455,LEFT(G1455,FIND(" ",G1455)-1),MID(G1455,FIND(" ",G1455)+1,9))</f>
        <v>R/I/K</v>
      </c>
      <c r="J1455" s="34" t="str">
        <f>TRIM(SUBSTITUTE(G1455,I1455,""))</f>
        <v>9-Nov</v>
      </c>
      <c r="K1455" s="34">
        <f>LEFT(J1455,2-ISERROR(1*MID(J1455,2,1)))*1</f>
        <v>9</v>
      </c>
      <c r="L1455" s="34" t="str">
        <f>IF(LEN(I1455)=3,I1455,LEFT(I1455,1)&amp;MID(I1455,3,1)&amp;RIGHT(I1455,1))</f>
        <v>RIK</v>
      </c>
      <c r="M1455" s="42">
        <f>TIMEVALUE(SUBSTITUTE(SUBSTITUTE(F1455,"P"," P"),"A"," A"))</f>
        <v>0.40972222222222227</v>
      </c>
      <c r="N1455" s="34">
        <f t="shared" si="77"/>
        <v>8</v>
      </c>
      <c r="O1455" s="34" t="str">
        <f t="shared" si="78"/>
        <v>RIK8</v>
      </c>
      <c r="P1455" s="44">
        <f>INDEX(Workings!$R$14:$R$853,MATCH(O1455,Workings!$U$14:$U$853,0))</f>
        <v>0.40763888888888888</v>
      </c>
      <c r="Q1455" s="34">
        <f t="shared" si="79"/>
        <v>3</v>
      </c>
      <c r="S1455"/>
    </row>
    <row r="1456" spans="1:19" ht="15" x14ac:dyDescent="0.25">
      <c r="A1456" s="34" t="s">
        <v>3981</v>
      </c>
      <c r="B1456" s="34" t="e">
        <f>SEARCH("PM",A1456)</f>
        <v>#VALUE!</v>
      </c>
      <c r="C1456" s="34">
        <f>SEARCH("AM",A1456)</f>
        <v>6</v>
      </c>
      <c r="D1456" s="34">
        <f>IFERROR(B1456,C1456)</f>
        <v>6</v>
      </c>
      <c r="E1456" s="34" t="str">
        <f>IFERROR(MID(A1456,D1456-5,1)," ")</f>
        <v>1</v>
      </c>
      <c r="F1456" s="34" t="str">
        <f>MID(A1456,IF(E1456="1",D1456-5,D1456-4),IF(E1456="1",7,6))</f>
        <v>10:25AM</v>
      </c>
      <c r="G1456" s="34" t="str">
        <f>TRIM(SUBSTITUTE(A1456,TEXT(M1456,"h:mmAM/PM"),""))</f>
        <v>9/Nov R/I/K</v>
      </c>
      <c r="H1456" s="34" t="b">
        <f>OR(LEFT(G1456,1)="Y",LEFT(G1456,1)="B",LEFT(G1456,1)="R")</f>
        <v>0</v>
      </c>
      <c r="I1456" s="34" t="str">
        <f>IF(H1456,LEFT(G1456,FIND(" ",G1456)-1),MID(G1456,FIND(" ",G1456)+1,9))</f>
        <v>R/I/K</v>
      </c>
      <c r="J1456" s="34" t="str">
        <f>TRIM(SUBSTITUTE(G1456,I1456,""))</f>
        <v>9/Nov</v>
      </c>
      <c r="K1456" s="34">
        <f>LEFT(J1456,2-ISERROR(1*MID(J1456,2,1)))*1</f>
        <v>9</v>
      </c>
      <c r="L1456" s="34" t="str">
        <f>IF(LEN(I1456)=3,I1456,LEFT(I1456,1)&amp;MID(I1456,3,1)&amp;RIGHT(I1456,1))</f>
        <v>RIK</v>
      </c>
      <c r="M1456" s="42">
        <f>TIMEVALUE(SUBSTITUTE(SUBSTITUTE(F1456,"P"," P"),"A"," A"))</f>
        <v>0.43402777777777773</v>
      </c>
      <c r="N1456" s="34">
        <f t="shared" si="77"/>
        <v>9</v>
      </c>
      <c r="O1456" s="34" t="str">
        <f t="shared" si="78"/>
        <v>RIK9</v>
      </c>
      <c r="P1456" s="44">
        <f>INDEX(Workings!$R$14:$R$853,MATCH(O1456,Workings!$U$14:$U$853,0))</f>
        <v>0.4284722222222222</v>
      </c>
      <c r="Q1456" s="34">
        <f t="shared" si="79"/>
        <v>8</v>
      </c>
      <c r="S1456"/>
    </row>
    <row r="1457" spans="1:19" ht="15" x14ac:dyDescent="0.25">
      <c r="A1457" s="34" t="s">
        <v>1505</v>
      </c>
      <c r="B1457" s="34" t="e">
        <f>SEARCH("PM",A1457)</f>
        <v>#VALUE!</v>
      </c>
      <c r="C1457" s="34">
        <f>SEARCH("AM",A1457)</f>
        <v>6</v>
      </c>
      <c r="D1457" s="34">
        <f>IFERROR(B1457,C1457)</f>
        <v>6</v>
      </c>
      <c r="E1457" s="34" t="str">
        <f>IFERROR(MID(A1457,D1457-5,1)," ")</f>
        <v>1</v>
      </c>
      <c r="F1457" s="34" t="str">
        <f>MID(A1457,IF(E1457="1",D1457-5,D1457-4),IF(E1457="1",7,6))</f>
        <v>10:49AM</v>
      </c>
      <c r="G1457" s="34" t="str">
        <f>TRIM(SUBSTITUTE(A1457,TEXT(M1457,"h:mmAM/PM"),""))</f>
        <v>9/Nov R:I:K</v>
      </c>
      <c r="H1457" s="34" t="b">
        <f>OR(LEFT(G1457,1)="Y",LEFT(G1457,1)="B",LEFT(G1457,1)="R")</f>
        <v>0</v>
      </c>
      <c r="I1457" s="34" t="str">
        <f>IF(H1457,LEFT(G1457,FIND(" ",G1457)-1),MID(G1457,FIND(" ",G1457)+1,9))</f>
        <v>R:I:K</v>
      </c>
      <c r="J1457" s="34" t="str">
        <f>TRIM(SUBSTITUTE(G1457,I1457,""))</f>
        <v>9/Nov</v>
      </c>
      <c r="K1457" s="34">
        <f>LEFT(J1457,2-ISERROR(1*MID(J1457,2,1)))*1</f>
        <v>9</v>
      </c>
      <c r="L1457" s="34" t="str">
        <f>IF(LEN(I1457)=3,I1457,LEFT(I1457,1)&amp;MID(I1457,3,1)&amp;RIGHT(I1457,1))</f>
        <v>RIK</v>
      </c>
      <c r="M1457" s="42">
        <f>TIMEVALUE(SUBSTITUTE(SUBSTITUTE(F1457,"P"," P"),"A"," A"))</f>
        <v>0.45069444444444445</v>
      </c>
      <c r="N1457" s="34">
        <f t="shared" si="77"/>
        <v>10</v>
      </c>
      <c r="O1457" s="34" t="str">
        <f t="shared" si="78"/>
        <v>RIK10</v>
      </c>
      <c r="P1457" s="44">
        <f>INDEX(Workings!$R$14:$R$853,MATCH(O1457,Workings!$U$14:$U$853,0))</f>
        <v>0.44930555555555551</v>
      </c>
      <c r="Q1457" s="34">
        <f t="shared" si="79"/>
        <v>2</v>
      </c>
      <c r="S1457"/>
    </row>
    <row r="1458" spans="1:19" ht="15" x14ac:dyDescent="0.25">
      <c r="A1458" s="34" t="s">
        <v>2914</v>
      </c>
      <c r="B1458" s="34" t="e">
        <f>SEARCH("PM",A1458)</f>
        <v>#VALUE!</v>
      </c>
      <c r="C1458" s="34">
        <f>SEARCH("AM",A1458)</f>
        <v>18</v>
      </c>
      <c r="D1458" s="34">
        <f>IFERROR(B1458,C1458)</f>
        <v>18</v>
      </c>
      <c r="E1458" s="34" t="str">
        <f>IFERROR(MID(A1458,D1458-5,1)," ")</f>
        <v>1</v>
      </c>
      <c r="F1458" s="34" t="str">
        <f>MID(A1458,IF(E1458="1",D1458-5,D1458-4),IF(E1458="1",7,6))</f>
        <v>11:28AM</v>
      </c>
      <c r="G1458" s="34" t="str">
        <f>TRIM(SUBSTITUTE(A1458,TEXT(M1458,"h:mmAM/PM"),""))</f>
        <v>9-Nov R:I:K</v>
      </c>
      <c r="H1458" s="34" t="b">
        <f>OR(LEFT(G1458,1)="Y",LEFT(G1458,1)="B",LEFT(G1458,1)="R")</f>
        <v>0</v>
      </c>
      <c r="I1458" s="34" t="str">
        <f>IF(H1458,LEFT(G1458,FIND(" ",G1458)-1),MID(G1458,FIND(" ",G1458)+1,9))</f>
        <v>R:I:K</v>
      </c>
      <c r="J1458" s="34" t="str">
        <f>TRIM(SUBSTITUTE(G1458,I1458,""))</f>
        <v>9-Nov</v>
      </c>
      <c r="K1458" s="34">
        <f>LEFT(J1458,2-ISERROR(1*MID(J1458,2,1)))*1</f>
        <v>9</v>
      </c>
      <c r="L1458" s="34" t="str">
        <f>IF(LEN(I1458)=3,I1458,LEFT(I1458,1)&amp;MID(I1458,3,1)&amp;RIGHT(I1458,1))</f>
        <v>RIK</v>
      </c>
      <c r="M1458" s="42">
        <f>TIMEVALUE(SUBSTITUTE(SUBSTITUTE(F1458,"P"," P"),"A"," A"))</f>
        <v>0.4777777777777778</v>
      </c>
      <c r="N1458" s="34">
        <f t="shared" si="77"/>
        <v>11</v>
      </c>
      <c r="O1458" s="34" t="str">
        <f t="shared" si="78"/>
        <v>RIK11</v>
      </c>
      <c r="P1458" s="44">
        <f>INDEX(Workings!$R$14:$R$853,MATCH(O1458,Workings!$U$14:$U$853,0))</f>
        <v>0.47013888888888883</v>
      </c>
      <c r="Q1458" s="34">
        <f t="shared" si="79"/>
        <v>11</v>
      </c>
      <c r="S1458"/>
    </row>
    <row r="1459" spans="1:19" ht="15" x14ac:dyDescent="0.25">
      <c r="A1459" s="34" t="s">
        <v>2028</v>
      </c>
      <c r="B1459" s="34" t="e">
        <f>SEARCH("PM",A1459)</f>
        <v>#VALUE!</v>
      </c>
      <c r="C1459" s="34">
        <f>SEARCH("AM",A1459)</f>
        <v>12</v>
      </c>
      <c r="D1459" s="34">
        <f>IFERROR(B1459,C1459)</f>
        <v>12</v>
      </c>
      <c r="E1459" s="34" t="str">
        <f>IFERROR(MID(A1459,D1459-5,1)," ")</f>
        <v>1</v>
      </c>
      <c r="F1459" s="34" t="str">
        <f>MID(A1459,IF(E1459="1",D1459-5,D1459-4),IF(E1459="1",7,6))</f>
        <v>11:49AM</v>
      </c>
      <c r="G1459" s="34" t="str">
        <f>TRIM(SUBSTITUTE(A1459,TEXT(M1459,"h:mmAM/PM"),""))</f>
        <v>9/Nov R-I-K</v>
      </c>
      <c r="H1459" s="34" t="b">
        <f>OR(LEFT(G1459,1)="Y",LEFT(G1459,1)="B",LEFT(G1459,1)="R")</f>
        <v>0</v>
      </c>
      <c r="I1459" s="34" t="str">
        <f>IF(H1459,LEFT(G1459,FIND(" ",G1459)-1),MID(G1459,FIND(" ",G1459)+1,9))</f>
        <v>R-I-K</v>
      </c>
      <c r="J1459" s="34" t="str">
        <f>TRIM(SUBSTITUTE(G1459,I1459,""))</f>
        <v>9/Nov</v>
      </c>
      <c r="K1459" s="34">
        <f>LEFT(J1459,2-ISERROR(1*MID(J1459,2,1)))*1</f>
        <v>9</v>
      </c>
      <c r="L1459" s="34" t="str">
        <f>IF(LEN(I1459)=3,I1459,LEFT(I1459,1)&amp;MID(I1459,3,1)&amp;RIGHT(I1459,1))</f>
        <v>RIK</v>
      </c>
      <c r="M1459" s="42">
        <f>TIMEVALUE(SUBSTITUTE(SUBSTITUTE(F1459,"P"," P"),"A"," A"))</f>
        <v>0.49236111111111108</v>
      </c>
      <c r="N1459" s="34">
        <f t="shared" si="77"/>
        <v>12</v>
      </c>
      <c r="O1459" s="34" t="str">
        <f t="shared" si="78"/>
        <v>RIK12</v>
      </c>
      <c r="P1459" s="44">
        <f>INDEX(Workings!$R$14:$R$853,MATCH(O1459,Workings!$U$14:$U$853,0))</f>
        <v>0.49097222222222214</v>
      </c>
      <c r="Q1459" s="34">
        <f t="shared" si="79"/>
        <v>2</v>
      </c>
      <c r="S1459"/>
    </row>
    <row r="1460" spans="1:19" ht="15" x14ac:dyDescent="0.25">
      <c r="A1460" s="34" t="s">
        <v>3286</v>
      </c>
      <c r="B1460" s="34">
        <f>SEARCH("PM",A1460)</f>
        <v>12</v>
      </c>
      <c r="C1460" s="34" t="e">
        <f>SEARCH("AM",A1460)</f>
        <v>#VALUE!</v>
      </c>
      <c r="D1460" s="34">
        <f>IFERROR(B1460,C1460)</f>
        <v>12</v>
      </c>
      <c r="E1460" s="34" t="str">
        <f>IFERROR(MID(A1460,D1460-5,1)," ")</f>
        <v>1</v>
      </c>
      <c r="F1460" s="34" t="str">
        <f>MID(A1460,IF(E1460="1",D1460-5,D1460-4),IF(E1460="1",7,6))</f>
        <v>12:16PM</v>
      </c>
      <c r="G1460" s="34" t="str">
        <f>TRIM(SUBSTITUTE(A1460,TEXT(M1460,"h:mmAM/PM"),""))</f>
        <v>9/Nov R:I:K</v>
      </c>
      <c r="H1460" s="34" t="b">
        <f>OR(LEFT(G1460,1)="Y",LEFT(G1460,1)="B",LEFT(G1460,1)="R")</f>
        <v>0</v>
      </c>
      <c r="I1460" s="34" t="str">
        <f>IF(H1460,LEFT(G1460,FIND(" ",G1460)-1),MID(G1460,FIND(" ",G1460)+1,9))</f>
        <v>R:I:K</v>
      </c>
      <c r="J1460" s="34" t="str">
        <f>TRIM(SUBSTITUTE(G1460,I1460,""))</f>
        <v>9/Nov</v>
      </c>
      <c r="K1460" s="34">
        <f>LEFT(J1460,2-ISERROR(1*MID(J1460,2,1)))*1</f>
        <v>9</v>
      </c>
      <c r="L1460" s="34" t="str">
        <f>IF(LEN(I1460)=3,I1460,LEFT(I1460,1)&amp;MID(I1460,3,1)&amp;RIGHT(I1460,1))</f>
        <v>RIK</v>
      </c>
      <c r="M1460" s="42">
        <f>TIMEVALUE(SUBSTITUTE(SUBSTITUTE(F1460,"P"," P"),"A"," A"))</f>
        <v>0.51111111111111118</v>
      </c>
      <c r="N1460" s="34">
        <f t="shared" si="77"/>
        <v>13</v>
      </c>
      <c r="O1460" s="34" t="str">
        <f t="shared" si="78"/>
        <v>RIK13</v>
      </c>
      <c r="P1460" s="44">
        <f>INDEX(Workings!$R$14:$R$853,MATCH(O1460,Workings!$U$14:$U$853,0))</f>
        <v>0.51180555555555551</v>
      </c>
      <c r="Q1460" s="34">
        <f t="shared" si="79"/>
        <v>-1</v>
      </c>
      <c r="S1460"/>
    </row>
    <row r="1461" spans="1:19" ht="15" x14ac:dyDescent="0.25">
      <c r="A1461" s="34" t="s">
        <v>506</v>
      </c>
      <c r="B1461" s="34">
        <f>SEARCH("PM",A1461)</f>
        <v>5</v>
      </c>
      <c r="C1461" s="34" t="e">
        <f>SEARCH("AM",A1461)</f>
        <v>#VALUE!</v>
      </c>
      <c r="D1461" s="34">
        <f>IFERROR(B1461,C1461)</f>
        <v>5</v>
      </c>
      <c r="E1461" s="34" t="str">
        <f>IFERROR(MID(A1461,D1461-5,1)," ")</f>
        <v xml:space="preserve"> </v>
      </c>
      <c r="F1461" s="34" t="str">
        <f>MID(A1461,IF(E1461="1",D1461-5,D1461-4),IF(E1461="1",7,6))</f>
        <v>1:00PM</v>
      </c>
      <c r="G1461" s="34" t="str">
        <f>TRIM(SUBSTITUTE(A1461,TEXT(M1461,"h:mmAM/PM"),""))</f>
        <v>9-Nov R-I-K</v>
      </c>
      <c r="H1461" s="34" t="b">
        <f>OR(LEFT(G1461,1)="Y",LEFT(G1461,1)="B",LEFT(G1461,1)="R")</f>
        <v>0</v>
      </c>
      <c r="I1461" s="34" t="str">
        <f>IF(H1461,LEFT(G1461,FIND(" ",G1461)-1),MID(G1461,FIND(" ",G1461)+1,9))</f>
        <v>R-I-K</v>
      </c>
      <c r="J1461" s="34" t="str">
        <f>TRIM(SUBSTITUTE(G1461,I1461,""))</f>
        <v>9-Nov</v>
      </c>
      <c r="K1461" s="34">
        <f>LEFT(J1461,2-ISERROR(1*MID(J1461,2,1)))*1</f>
        <v>9</v>
      </c>
      <c r="L1461" s="34" t="str">
        <f>IF(LEN(I1461)=3,I1461,LEFT(I1461,1)&amp;MID(I1461,3,1)&amp;RIGHT(I1461,1))</f>
        <v>RIK</v>
      </c>
      <c r="M1461" s="42">
        <f>TIMEVALUE(SUBSTITUTE(SUBSTITUTE(F1461,"P"," P"),"A"," A"))</f>
        <v>0.54166666666666663</v>
      </c>
      <c r="N1461" s="34">
        <f t="shared" si="77"/>
        <v>14</v>
      </c>
      <c r="O1461" s="34" t="str">
        <f t="shared" si="78"/>
        <v>RIK14</v>
      </c>
      <c r="P1461" s="44">
        <f>INDEX(Workings!$R$14:$R$853,MATCH(O1461,Workings!$U$14:$U$853,0))</f>
        <v>0.53263888888888888</v>
      </c>
      <c r="Q1461" s="34">
        <f t="shared" si="79"/>
        <v>13</v>
      </c>
      <c r="S1461"/>
    </row>
    <row r="1462" spans="1:19" ht="15" x14ac:dyDescent="0.25">
      <c r="A1462" s="34" t="s">
        <v>3637</v>
      </c>
      <c r="B1462" s="34">
        <f>SEARCH("PM",A1462)</f>
        <v>5</v>
      </c>
      <c r="C1462" s="34" t="e">
        <f>SEARCH("AM",A1462)</f>
        <v>#VALUE!</v>
      </c>
      <c r="D1462" s="34">
        <f>IFERROR(B1462,C1462)</f>
        <v>5</v>
      </c>
      <c r="E1462" s="34" t="str">
        <f>IFERROR(MID(A1462,D1462-5,1)," ")</f>
        <v xml:space="preserve"> </v>
      </c>
      <c r="F1462" s="34" t="str">
        <f>MID(A1462,IF(E1462="1",D1462-5,D1462-4),IF(E1462="1",7,6))</f>
        <v>1:17PM</v>
      </c>
      <c r="G1462" s="34" t="str">
        <f>TRIM(SUBSTITUTE(A1462,TEXT(M1462,"h:mmAM/PM"),""))</f>
        <v>RIK 9/Nov</v>
      </c>
      <c r="H1462" s="34" t="b">
        <f>OR(LEFT(G1462,1)="Y",LEFT(G1462,1)="B",LEFT(G1462,1)="R")</f>
        <v>1</v>
      </c>
      <c r="I1462" s="34" t="str">
        <f>IF(H1462,LEFT(G1462,FIND(" ",G1462)-1),MID(G1462,FIND(" ",G1462)+1,9))</f>
        <v>RIK</v>
      </c>
      <c r="J1462" s="34" t="str">
        <f>TRIM(SUBSTITUTE(G1462,I1462,""))</f>
        <v>9/Nov</v>
      </c>
      <c r="K1462" s="34">
        <f>LEFT(J1462,2-ISERROR(1*MID(J1462,2,1)))*1</f>
        <v>9</v>
      </c>
      <c r="L1462" s="34" t="str">
        <f>IF(LEN(I1462)=3,I1462,LEFT(I1462,1)&amp;MID(I1462,3,1)&amp;RIGHT(I1462,1))</f>
        <v>RIK</v>
      </c>
      <c r="M1462" s="42">
        <f>TIMEVALUE(SUBSTITUTE(SUBSTITUTE(F1462,"P"," P"),"A"," A"))</f>
        <v>0.55347222222222225</v>
      </c>
      <c r="N1462" s="34">
        <f t="shared" si="77"/>
        <v>15</v>
      </c>
      <c r="O1462" s="34" t="str">
        <f t="shared" si="78"/>
        <v>RIK15</v>
      </c>
      <c r="P1462" s="44">
        <f>INDEX(Workings!$R$14:$R$853,MATCH(O1462,Workings!$U$14:$U$853,0))</f>
        <v>0.55347222222222225</v>
      </c>
      <c r="Q1462" s="34">
        <f t="shared" si="79"/>
        <v>0</v>
      </c>
      <c r="S1462"/>
    </row>
    <row r="1463" spans="1:19" ht="15" x14ac:dyDescent="0.25">
      <c r="A1463" s="34" t="s">
        <v>243</v>
      </c>
      <c r="B1463" s="34">
        <f>SEARCH("PM",A1463)</f>
        <v>5</v>
      </c>
      <c r="C1463" s="34" t="e">
        <f>SEARCH("AM",A1463)</f>
        <v>#VALUE!</v>
      </c>
      <c r="D1463" s="34">
        <f>IFERROR(B1463,C1463)</f>
        <v>5</v>
      </c>
      <c r="E1463" s="34" t="str">
        <f>IFERROR(MID(A1463,D1463-5,1)," ")</f>
        <v xml:space="preserve"> </v>
      </c>
      <c r="F1463" s="34" t="str">
        <f>MID(A1463,IF(E1463="1",D1463-5,D1463-4),IF(E1463="1",7,6))</f>
        <v>1:54PM</v>
      </c>
      <c r="G1463" s="34" t="str">
        <f>TRIM(SUBSTITUTE(A1463,TEXT(M1463,"h:mmAM/PM"),""))</f>
        <v>RIK 9/Nov</v>
      </c>
      <c r="H1463" s="34" t="b">
        <f>OR(LEFT(G1463,1)="Y",LEFT(G1463,1)="B",LEFT(G1463,1)="R")</f>
        <v>1</v>
      </c>
      <c r="I1463" s="34" t="str">
        <f>IF(H1463,LEFT(G1463,FIND(" ",G1463)-1),MID(G1463,FIND(" ",G1463)+1,9))</f>
        <v>RIK</v>
      </c>
      <c r="J1463" s="34" t="str">
        <f>TRIM(SUBSTITUTE(G1463,I1463,""))</f>
        <v>9/Nov</v>
      </c>
      <c r="K1463" s="34">
        <f>LEFT(J1463,2-ISERROR(1*MID(J1463,2,1)))*1</f>
        <v>9</v>
      </c>
      <c r="L1463" s="34" t="str">
        <f>IF(LEN(I1463)=3,I1463,LEFT(I1463,1)&amp;MID(I1463,3,1)&amp;RIGHT(I1463,1))</f>
        <v>RIK</v>
      </c>
      <c r="M1463" s="42">
        <f>TIMEVALUE(SUBSTITUTE(SUBSTITUTE(F1463,"P"," P"),"A"," A"))</f>
        <v>0.57916666666666672</v>
      </c>
      <c r="N1463" s="34">
        <f t="shared" si="77"/>
        <v>16</v>
      </c>
      <c r="O1463" s="34" t="str">
        <f t="shared" si="78"/>
        <v>RIK16</v>
      </c>
      <c r="P1463" s="44">
        <f>INDEX(Workings!$R$14:$R$853,MATCH(O1463,Workings!$U$14:$U$853,0))</f>
        <v>0.57430555555555562</v>
      </c>
      <c r="Q1463" s="34">
        <f t="shared" si="79"/>
        <v>7</v>
      </c>
      <c r="S1463"/>
    </row>
    <row r="1464" spans="1:19" ht="15" x14ac:dyDescent="0.25">
      <c r="A1464" s="34" t="s">
        <v>2653</v>
      </c>
      <c r="B1464" s="34">
        <f>SEARCH("PM",A1464)</f>
        <v>11</v>
      </c>
      <c r="C1464" s="34" t="e">
        <f>SEARCH("AM",A1464)</f>
        <v>#VALUE!</v>
      </c>
      <c r="D1464" s="34">
        <f>IFERROR(B1464,C1464)</f>
        <v>11</v>
      </c>
      <c r="E1464" s="34" t="str">
        <f>IFERROR(MID(A1464,D1464-5,1)," ")</f>
        <v xml:space="preserve"> </v>
      </c>
      <c r="F1464" s="34" t="str">
        <f>MID(A1464,IF(E1464="1",D1464-5,D1464-4),IF(E1464="1",7,6))</f>
        <v>2:25PM</v>
      </c>
      <c r="G1464" s="34" t="str">
        <f>TRIM(SUBSTITUTE(A1464,TEXT(M1464,"h:mmAM/PM"),""))</f>
        <v>9/Nov RIK</v>
      </c>
      <c r="H1464" s="34" t="b">
        <f>OR(LEFT(G1464,1)="Y",LEFT(G1464,1)="B",LEFT(G1464,1)="R")</f>
        <v>0</v>
      </c>
      <c r="I1464" s="34" t="str">
        <f>IF(H1464,LEFT(G1464,FIND(" ",G1464)-1),MID(G1464,FIND(" ",G1464)+1,9))</f>
        <v>RIK</v>
      </c>
      <c r="J1464" s="34" t="str">
        <f>TRIM(SUBSTITUTE(G1464,I1464,""))</f>
        <v>9/Nov</v>
      </c>
      <c r="K1464" s="34">
        <f>LEFT(J1464,2-ISERROR(1*MID(J1464,2,1)))*1</f>
        <v>9</v>
      </c>
      <c r="L1464" s="34" t="str">
        <f>IF(LEN(I1464)=3,I1464,LEFT(I1464,1)&amp;MID(I1464,3,1)&amp;RIGHT(I1464,1))</f>
        <v>RIK</v>
      </c>
      <c r="M1464" s="42">
        <f>TIMEVALUE(SUBSTITUTE(SUBSTITUTE(F1464,"P"," P"),"A"," A"))</f>
        <v>0.60069444444444442</v>
      </c>
      <c r="N1464" s="34">
        <f t="shared" si="77"/>
        <v>17</v>
      </c>
      <c r="O1464" s="34" t="str">
        <f t="shared" si="78"/>
        <v>RIK17</v>
      </c>
      <c r="P1464" s="44">
        <f>INDEX(Workings!$R$14:$R$853,MATCH(O1464,Workings!$U$14:$U$853,0))</f>
        <v>0.59513888888888899</v>
      </c>
      <c r="Q1464" s="34">
        <f t="shared" si="79"/>
        <v>8</v>
      </c>
      <c r="S1464"/>
    </row>
    <row r="1465" spans="1:19" ht="15" x14ac:dyDescent="0.25">
      <c r="A1465" s="34" t="s">
        <v>3456</v>
      </c>
      <c r="B1465" s="34">
        <f>SEARCH("PM",A1465)</f>
        <v>5</v>
      </c>
      <c r="C1465" s="34" t="e">
        <f>SEARCH("AM",A1465)</f>
        <v>#VALUE!</v>
      </c>
      <c r="D1465" s="34">
        <f>IFERROR(B1465,C1465)</f>
        <v>5</v>
      </c>
      <c r="E1465" s="34" t="str">
        <f>IFERROR(MID(A1465,D1465-5,1)," ")</f>
        <v xml:space="preserve"> </v>
      </c>
      <c r="F1465" s="34" t="str">
        <f>MID(A1465,IF(E1465="1",D1465-5,D1465-4),IF(E1465="1",7,6))</f>
        <v>2:50PM</v>
      </c>
      <c r="G1465" s="34" t="str">
        <f>TRIM(SUBSTITUTE(A1465,TEXT(M1465,"h:mmAM/PM"),""))</f>
        <v>R-I-K 9/Nov</v>
      </c>
      <c r="H1465" s="34" t="b">
        <f>OR(LEFT(G1465,1)="Y",LEFT(G1465,1)="B",LEFT(G1465,1)="R")</f>
        <v>1</v>
      </c>
      <c r="I1465" s="34" t="str">
        <f>IF(H1465,LEFT(G1465,FIND(" ",G1465)-1),MID(G1465,FIND(" ",G1465)+1,9))</f>
        <v>R-I-K</v>
      </c>
      <c r="J1465" s="34" t="str">
        <f>TRIM(SUBSTITUTE(G1465,I1465,""))</f>
        <v>9/Nov</v>
      </c>
      <c r="K1465" s="34">
        <f>LEFT(J1465,2-ISERROR(1*MID(J1465,2,1)))*1</f>
        <v>9</v>
      </c>
      <c r="L1465" s="34" t="str">
        <f>IF(LEN(I1465)=3,I1465,LEFT(I1465,1)&amp;MID(I1465,3,1)&amp;RIGHT(I1465,1))</f>
        <v>RIK</v>
      </c>
      <c r="M1465" s="42">
        <f>TIMEVALUE(SUBSTITUTE(SUBSTITUTE(F1465,"P"," P"),"A"," A"))</f>
        <v>0.61805555555555558</v>
      </c>
      <c r="N1465" s="34">
        <f t="shared" si="77"/>
        <v>18</v>
      </c>
      <c r="O1465" s="34" t="str">
        <f t="shared" si="78"/>
        <v>RIK18</v>
      </c>
      <c r="P1465" s="44">
        <f>INDEX(Workings!$R$14:$R$853,MATCH(O1465,Workings!$U$14:$U$853,0))</f>
        <v>0.61597222222222237</v>
      </c>
      <c r="Q1465" s="34">
        <f t="shared" si="79"/>
        <v>3</v>
      </c>
      <c r="S1465"/>
    </row>
    <row r="1466" spans="1:19" ht="15" x14ac:dyDescent="0.25">
      <c r="A1466" s="34" t="s">
        <v>3534</v>
      </c>
      <c r="B1466" s="34">
        <f>SEARCH("PM",A1466)</f>
        <v>5</v>
      </c>
      <c r="C1466" s="34" t="e">
        <f>SEARCH("AM",A1466)</f>
        <v>#VALUE!</v>
      </c>
      <c r="D1466" s="34">
        <f>IFERROR(B1466,C1466)</f>
        <v>5</v>
      </c>
      <c r="E1466" s="34" t="str">
        <f>IFERROR(MID(A1466,D1466-5,1)," ")</f>
        <v xml:space="preserve"> </v>
      </c>
      <c r="F1466" s="34" t="str">
        <f>MID(A1466,IF(E1466="1",D1466-5,D1466-4),IF(E1466="1",7,6))</f>
        <v>3:25PM</v>
      </c>
      <c r="G1466" s="34" t="str">
        <f>TRIM(SUBSTITUTE(A1466,TEXT(M1466,"h:mmAM/PM"),""))</f>
        <v>R-I-K 9/Nov</v>
      </c>
      <c r="H1466" s="34" t="b">
        <f>OR(LEFT(G1466,1)="Y",LEFT(G1466,1)="B",LEFT(G1466,1)="R")</f>
        <v>1</v>
      </c>
      <c r="I1466" s="34" t="str">
        <f>IF(H1466,LEFT(G1466,FIND(" ",G1466)-1),MID(G1466,FIND(" ",G1466)+1,9))</f>
        <v>R-I-K</v>
      </c>
      <c r="J1466" s="34" t="str">
        <f>TRIM(SUBSTITUTE(G1466,I1466,""))</f>
        <v>9/Nov</v>
      </c>
      <c r="K1466" s="34">
        <f>LEFT(J1466,2-ISERROR(1*MID(J1466,2,1)))*1</f>
        <v>9</v>
      </c>
      <c r="L1466" s="34" t="str">
        <f>IF(LEN(I1466)=3,I1466,LEFT(I1466,1)&amp;MID(I1466,3,1)&amp;RIGHT(I1466,1))</f>
        <v>RIK</v>
      </c>
      <c r="M1466" s="42">
        <f>TIMEVALUE(SUBSTITUTE(SUBSTITUTE(F1466,"P"," P"),"A"," A"))</f>
        <v>0.64236111111111105</v>
      </c>
      <c r="N1466" s="34">
        <f t="shared" si="77"/>
        <v>19</v>
      </c>
      <c r="O1466" s="34" t="str">
        <f t="shared" si="78"/>
        <v>RIK19</v>
      </c>
      <c r="P1466" s="44">
        <f>INDEX(Workings!$R$14:$R$853,MATCH(O1466,Workings!$U$14:$U$853,0))</f>
        <v>0.63680555555555574</v>
      </c>
      <c r="Q1466" s="34">
        <f t="shared" si="79"/>
        <v>8</v>
      </c>
      <c r="S1466"/>
    </row>
    <row r="1467" spans="1:19" ht="15" x14ac:dyDescent="0.25">
      <c r="A1467" s="34" t="s">
        <v>3676</v>
      </c>
      <c r="B1467" s="34">
        <f>SEARCH("PM",A1467)</f>
        <v>11</v>
      </c>
      <c r="C1467" s="34" t="e">
        <f>SEARCH("AM",A1467)</f>
        <v>#VALUE!</v>
      </c>
      <c r="D1467" s="34">
        <f>IFERROR(B1467,C1467)</f>
        <v>11</v>
      </c>
      <c r="E1467" s="34" t="str">
        <f>IFERROR(MID(A1467,D1467-5,1)," ")</f>
        <v xml:space="preserve"> </v>
      </c>
      <c r="F1467" s="34" t="str">
        <f>MID(A1467,IF(E1467="1",D1467-5,D1467-4),IF(E1467="1",7,6))</f>
        <v>3:55PM</v>
      </c>
      <c r="G1467" s="34" t="str">
        <f>TRIM(SUBSTITUTE(A1467,TEXT(M1467,"h:mmAM/PM"),""))</f>
        <v>9/Nov RIK</v>
      </c>
      <c r="H1467" s="34" t="b">
        <f>OR(LEFT(G1467,1)="Y",LEFT(G1467,1)="B",LEFT(G1467,1)="R")</f>
        <v>0</v>
      </c>
      <c r="I1467" s="34" t="str">
        <f>IF(H1467,LEFT(G1467,FIND(" ",G1467)-1),MID(G1467,FIND(" ",G1467)+1,9))</f>
        <v>RIK</v>
      </c>
      <c r="J1467" s="34" t="str">
        <f>TRIM(SUBSTITUTE(G1467,I1467,""))</f>
        <v>9/Nov</v>
      </c>
      <c r="K1467" s="34">
        <f>LEFT(J1467,2-ISERROR(1*MID(J1467,2,1)))*1</f>
        <v>9</v>
      </c>
      <c r="L1467" s="34" t="str">
        <f>IF(LEN(I1467)=3,I1467,LEFT(I1467,1)&amp;MID(I1467,3,1)&amp;RIGHT(I1467,1))</f>
        <v>RIK</v>
      </c>
      <c r="M1467" s="42">
        <f>TIMEVALUE(SUBSTITUTE(SUBSTITUTE(F1467,"P"," P"),"A"," A"))</f>
        <v>0.66319444444444442</v>
      </c>
      <c r="N1467" s="34">
        <f t="shared" si="77"/>
        <v>20</v>
      </c>
      <c r="O1467" s="34" t="str">
        <f t="shared" si="78"/>
        <v>RIK20</v>
      </c>
      <c r="P1467" s="44">
        <f>INDEX(Workings!$R$14:$R$853,MATCH(O1467,Workings!$U$14:$U$853,0))</f>
        <v>0.65763888888888911</v>
      </c>
      <c r="Q1467" s="34">
        <f t="shared" si="79"/>
        <v>8</v>
      </c>
      <c r="S1467"/>
    </row>
    <row r="1468" spans="1:19" ht="15" x14ac:dyDescent="0.25">
      <c r="A1468" s="34" t="s">
        <v>4148</v>
      </c>
      <c r="B1468" s="34">
        <f>SEARCH("PM",A1468)</f>
        <v>17</v>
      </c>
      <c r="C1468" s="34" t="e">
        <f>SEARCH("AM",A1468)</f>
        <v>#VALUE!</v>
      </c>
      <c r="D1468" s="34">
        <f>IFERROR(B1468,C1468)</f>
        <v>17</v>
      </c>
      <c r="E1468" s="34" t="str">
        <f>IFERROR(MID(A1468,D1468-5,1)," ")</f>
        <v xml:space="preserve"> </v>
      </c>
      <c r="F1468" s="34" t="str">
        <f>MID(A1468,IF(E1468="1",D1468-5,D1468-4),IF(E1468="1",7,6))</f>
        <v>4:22PM</v>
      </c>
      <c r="G1468" s="34" t="str">
        <f>TRIM(SUBSTITUTE(A1468,TEXT(M1468,"h:mmAM/PM"),""))</f>
        <v>R/I/K 9-Nov</v>
      </c>
      <c r="H1468" s="34" t="b">
        <f>OR(LEFT(G1468,1)="Y",LEFT(G1468,1)="B",LEFT(G1468,1)="R")</f>
        <v>1</v>
      </c>
      <c r="I1468" s="34" t="str">
        <f>IF(H1468,LEFT(G1468,FIND(" ",G1468)-1),MID(G1468,FIND(" ",G1468)+1,9))</f>
        <v>R/I/K</v>
      </c>
      <c r="J1468" s="34" t="str">
        <f>TRIM(SUBSTITUTE(G1468,I1468,""))</f>
        <v>9-Nov</v>
      </c>
      <c r="K1468" s="34">
        <f>LEFT(J1468,2-ISERROR(1*MID(J1468,2,1)))*1</f>
        <v>9</v>
      </c>
      <c r="L1468" s="34" t="str">
        <f>IF(LEN(I1468)=3,I1468,LEFT(I1468,1)&amp;MID(I1468,3,1)&amp;RIGHT(I1468,1))</f>
        <v>RIK</v>
      </c>
      <c r="M1468" s="42">
        <f>TIMEVALUE(SUBSTITUTE(SUBSTITUTE(F1468,"P"," P"),"A"," A"))</f>
        <v>0.68194444444444446</v>
      </c>
      <c r="N1468" s="34">
        <f t="shared" si="77"/>
        <v>21</v>
      </c>
      <c r="O1468" s="34" t="str">
        <f t="shared" si="78"/>
        <v>RIK21</v>
      </c>
      <c r="P1468" s="44">
        <f>INDEX(Workings!$R$14:$R$853,MATCH(O1468,Workings!$U$14:$U$853,0))</f>
        <v>0.67847222222222248</v>
      </c>
      <c r="Q1468" s="34">
        <f t="shared" si="79"/>
        <v>5</v>
      </c>
      <c r="S1468"/>
    </row>
    <row r="1469" spans="1:19" ht="15" x14ac:dyDescent="0.25">
      <c r="A1469" s="34" t="s">
        <v>1934</v>
      </c>
      <c r="B1469" s="34">
        <f>SEARCH("PM",A1469)</f>
        <v>9</v>
      </c>
      <c r="C1469" s="34" t="e">
        <f>SEARCH("AM",A1469)</f>
        <v>#VALUE!</v>
      </c>
      <c r="D1469" s="34">
        <f>IFERROR(B1469,C1469)</f>
        <v>9</v>
      </c>
      <c r="E1469" s="34" t="str">
        <f>IFERROR(MID(A1469,D1469-5,1)," ")</f>
        <v xml:space="preserve"> </v>
      </c>
      <c r="F1469" s="34" t="str">
        <f>MID(A1469,IF(E1469="1",D1469-5,D1469-4),IF(E1469="1",7,6))</f>
        <v>4:50PM</v>
      </c>
      <c r="G1469" s="34" t="str">
        <f>TRIM(SUBSTITUTE(A1469,TEXT(M1469,"h:mmAM/PM"),""))</f>
        <v>RIK 9-Nov</v>
      </c>
      <c r="H1469" s="34" t="b">
        <f>OR(LEFT(G1469,1)="Y",LEFT(G1469,1)="B",LEFT(G1469,1)="R")</f>
        <v>1</v>
      </c>
      <c r="I1469" s="34" t="str">
        <f>IF(H1469,LEFT(G1469,FIND(" ",G1469)-1),MID(G1469,FIND(" ",G1469)+1,9))</f>
        <v>RIK</v>
      </c>
      <c r="J1469" s="34" t="str">
        <f>TRIM(SUBSTITUTE(G1469,I1469,""))</f>
        <v>9-Nov</v>
      </c>
      <c r="K1469" s="34">
        <f>LEFT(J1469,2-ISERROR(1*MID(J1469,2,1)))*1</f>
        <v>9</v>
      </c>
      <c r="L1469" s="34" t="str">
        <f>IF(LEN(I1469)=3,I1469,LEFT(I1469,1)&amp;MID(I1469,3,1)&amp;RIGHT(I1469,1))</f>
        <v>RIK</v>
      </c>
      <c r="M1469" s="42">
        <f>TIMEVALUE(SUBSTITUTE(SUBSTITUTE(F1469,"P"," P"),"A"," A"))</f>
        <v>0.70138888888888884</v>
      </c>
      <c r="N1469" s="34">
        <f t="shared" si="77"/>
        <v>22</v>
      </c>
      <c r="O1469" s="34" t="str">
        <f t="shared" si="78"/>
        <v>RIK22</v>
      </c>
      <c r="P1469" s="44">
        <f>INDEX(Workings!$R$14:$R$853,MATCH(O1469,Workings!$U$14:$U$853,0))</f>
        <v>0.69930555555555585</v>
      </c>
      <c r="Q1469" s="34">
        <f t="shared" si="79"/>
        <v>3</v>
      </c>
      <c r="S1469"/>
    </row>
    <row r="1470" spans="1:19" ht="15" x14ac:dyDescent="0.25">
      <c r="A1470" s="34" t="s">
        <v>2894</v>
      </c>
      <c r="B1470" s="34">
        <f>SEARCH("PM",A1470)</f>
        <v>17</v>
      </c>
      <c r="C1470" s="34" t="e">
        <f>SEARCH("AM",A1470)</f>
        <v>#VALUE!</v>
      </c>
      <c r="D1470" s="34">
        <f>IFERROR(B1470,C1470)</f>
        <v>17</v>
      </c>
      <c r="E1470" s="34" t="str">
        <f>IFERROR(MID(A1470,D1470-5,1)," ")</f>
        <v xml:space="preserve"> </v>
      </c>
      <c r="F1470" s="34" t="str">
        <f>MID(A1470,IF(E1470="1",D1470-5,D1470-4),IF(E1470="1",7,6))</f>
        <v>5:24PM</v>
      </c>
      <c r="G1470" s="34" t="str">
        <f>TRIM(SUBSTITUTE(A1470,TEXT(M1470,"h:mmAM/PM"),""))</f>
        <v>R-I-K 9-Nov</v>
      </c>
      <c r="H1470" s="34" t="b">
        <f>OR(LEFT(G1470,1)="Y",LEFT(G1470,1)="B",LEFT(G1470,1)="R")</f>
        <v>1</v>
      </c>
      <c r="I1470" s="34" t="str">
        <f>IF(H1470,LEFT(G1470,FIND(" ",G1470)-1),MID(G1470,FIND(" ",G1470)+1,9))</f>
        <v>R-I-K</v>
      </c>
      <c r="J1470" s="34" t="str">
        <f>TRIM(SUBSTITUTE(G1470,I1470,""))</f>
        <v>9-Nov</v>
      </c>
      <c r="K1470" s="34">
        <f>LEFT(J1470,2-ISERROR(1*MID(J1470,2,1)))*1</f>
        <v>9</v>
      </c>
      <c r="L1470" s="34" t="str">
        <f>IF(LEN(I1470)=3,I1470,LEFT(I1470,1)&amp;MID(I1470,3,1)&amp;RIGHT(I1470,1))</f>
        <v>RIK</v>
      </c>
      <c r="M1470" s="42">
        <f>TIMEVALUE(SUBSTITUTE(SUBSTITUTE(F1470,"P"," P"),"A"," A"))</f>
        <v>0.72499999999999998</v>
      </c>
      <c r="N1470" s="34">
        <f t="shared" si="77"/>
        <v>23</v>
      </c>
      <c r="O1470" s="34" t="str">
        <f t="shared" si="78"/>
        <v>RIK23</v>
      </c>
      <c r="P1470" s="44">
        <f>INDEX(Workings!$R$14:$R$853,MATCH(O1470,Workings!$U$14:$U$853,0))</f>
        <v>0.72013888888888922</v>
      </c>
      <c r="Q1470" s="34">
        <f t="shared" si="79"/>
        <v>7</v>
      </c>
      <c r="S1470"/>
    </row>
    <row r="1471" spans="1:19" ht="15" x14ac:dyDescent="0.25">
      <c r="A1471" s="34" t="s">
        <v>2053</v>
      </c>
      <c r="B1471" s="34">
        <f>SEARCH("PM",A1471)</f>
        <v>11</v>
      </c>
      <c r="C1471" s="34" t="e">
        <f>SEARCH("AM",A1471)</f>
        <v>#VALUE!</v>
      </c>
      <c r="D1471" s="34">
        <f>IFERROR(B1471,C1471)</f>
        <v>11</v>
      </c>
      <c r="E1471" s="34" t="str">
        <f>IFERROR(MID(A1471,D1471-5,1)," ")</f>
        <v xml:space="preserve"> </v>
      </c>
      <c r="F1471" s="34" t="str">
        <f>MID(A1471,IF(E1471="1",D1471-5,D1471-4),IF(E1471="1",7,6))</f>
        <v>6:08PM</v>
      </c>
      <c r="G1471" s="34" t="str">
        <f>TRIM(SUBSTITUTE(A1471,TEXT(M1471,"h:mmAM/PM"),""))</f>
        <v>9/Nov RIK</v>
      </c>
      <c r="H1471" s="34" t="b">
        <f>OR(LEFT(G1471,1)="Y",LEFT(G1471,1)="B",LEFT(G1471,1)="R")</f>
        <v>0</v>
      </c>
      <c r="I1471" s="34" t="str">
        <f>IF(H1471,LEFT(G1471,FIND(" ",G1471)-1),MID(G1471,FIND(" ",G1471)+1,9))</f>
        <v>RIK</v>
      </c>
      <c r="J1471" s="34" t="str">
        <f>TRIM(SUBSTITUTE(G1471,I1471,""))</f>
        <v>9/Nov</v>
      </c>
      <c r="K1471" s="34">
        <f>LEFT(J1471,2-ISERROR(1*MID(J1471,2,1)))*1</f>
        <v>9</v>
      </c>
      <c r="L1471" s="34" t="str">
        <f>IF(LEN(I1471)=3,I1471,LEFT(I1471,1)&amp;MID(I1471,3,1)&amp;RIGHT(I1471,1))</f>
        <v>RIK</v>
      </c>
      <c r="M1471" s="42">
        <f>TIMEVALUE(SUBSTITUTE(SUBSTITUTE(F1471,"P"," P"),"A"," A"))</f>
        <v>0.75555555555555554</v>
      </c>
      <c r="N1471" s="34">
        <f t="shared" si="77"/>
        <v>24</v>
      </c>
      <c r="O1471" s="34" t="str">
        <f t="shared" si="78"/>
        <v>RIK24</v>
      </c>
      <c r="P1471" s="44">
        <f>INDEX(Workings!$R$14:$R$853,MATCH(O1471,Workings!$U$14:$U$853,0))</f>
        <v>0.74791666666666701</v>
      </c>
      <c r="Q1471" s="34">
        <f t="shared" si="79"/>
        <v>11</v>
      </c>
      <c r="S1471"/>
    </row>
    <row r="1472" spans="1:19" ht="15" x14ac:dyDescent="0.25">
      <c r="A1472" s="34" t="s">
        <v>3758</v>
      </c>
      <c r="B1472" s="34">
        <f>SEARCH("PM",A1472)</f>
        <v>5</v>
      </c>
      <c r="C1472" s="34" t="e">
        <f>SEARCH("AM",A1472)</f>
        <v>#VALUE!</v>
      </c>
      <c r="D1472" s="34">
        <f>IFERROR(B1472,C1472)</f>
        <v>5</v>
      </c>
      <c r="E1472" s="34" t="str">
        <f>IFERROR(MID(A1472,D1472-5,1)," ")</f>
        <v xml:space="preserve"> </v>
      </c>
      <c r="F1472" s="34" t="str">
        <f>MID(A1472,IF(E1472="1",D1472-5,D1472-4),IF(E1472="1",7,6))</f>
        <v>6:39PM</v>
      </c>
      <c r="G1472" s="34" t="str">
        <f>TRIM(SUBSTITUTE(A1472,TEXT(M1472,"h:mmAM/PM"),""))</f>
        <v>9-Nov RIK</v>
      </c>
      <c r="H1472" s="34" t="b">
        <f>OR(LEFT(G1472,1)="Y",LEFT(G1472,1)="B",LEFT(G1472,1)="R")</f>
        <v>0</v>
      </c>
      <c r="I1472" s="34" t="str">
        <f>IF(H1472,LEFT(G1472,FIND(" ",G1472)-1),MID(G1472,FIND(" ",G1472)+1,9))</f>
        <v>RIK</v>
      </c>
      <c r="J1472" s="34" t="str">
        <f>TRIM(SUBSTITUTE(G1472,I1472,""))</f>
        <v>9-Nov</v>
      </c>
      <c r="K1472" s="34">
        <f>LEFT(J1472,2-ISERROR(1*MID(J1472,2,1)))*1</f>
        <v>9</v>
      </c>
      <c r="L1472" s="34" t="str">
        <f>IF(LEN(I1472)=3,I1472,LEFT(I1472,1)&amp;MID(I1472,3,1)&amp;RIGHT(I1472,1))</f>
        <v>RIK</v>
      </c>
      <c r="M1472" s="42">
        <f>TIMEVALUE(SUBSTITUTE(SUBSTITUTE(F1472,"P"," P"),"A"," A"))</f>
        <v>0.77708333333333324</v>
      </c>
      <c r="N1472" s="34">
        <f t="shared" si="77"/>
        <v>25</v>
      </c>
      <c r="O1472" s="34" t="str">
        <f t="shared" si="78"/>
        <v>RIK25</v>
      </c>
      <c r="P1472" s="44">
        <f>INDEX(Workings!$R$14:$R$853,MATCH(O1472,Workings!$U$14:$U$853,0))</f>
        <v>0.7756944444444448</v>
      </c>
      <c r="Q1472" s="34">
        <f t="shared" si="79"/>
        <v>2</v>
      </c>
      <c r="S1472"/>
    </row>
    <row r="1473" spans="1:19" ht="15" x14ac:dyDescent="0.25">
      <c r="A1473" s="34" t="s">
        <v>1820</v>
      </c>
      <c r="B1473" s="34">
        <f>SEARCH("PM",A1473)</f>
        <v>11</v>
      </c>
      <c r="C1473" s="34" t="e">
        <f>SEARCH("AM",A1473)</f>
        <v>#VALUE!</v>
      </c>
      <c r="D1473" s="34">
        <f>IFERROR(B1473,C1473)</f>
        <v>11</v>
      </c>
      <c r="E1473" s="34" t="str">
        <f>IFERROR(MID(A1473,D1473-5,1)," ")</f>
        <v xml:space="preserve"> </v>
      </c>
      <c r="F1473" s="34" t="str">
        <f>MID(A1473,IF(E1473="1",D1473-5,D1473-4),IF(E1473="1",7,6))</f>
        <v>7:24PM</v>
      </c>
      <c r="G1473" s="34" t="str">
        <f>TRIM(SUBSTITUTE(A1473,TEXT(M1473,"h:mmAM/PM"),""))</f>
        <v>9-Nov RIK</v>
      </c>
      <c r="H1473" s="34" t="b">
        <f>OR(LEFT(G1473,1)="Y",LEFT(G1473,1)="B",LEFT(G1473,1)="R")</f>
        <v>0</v>
      </c>
      <c r="I1473" s="34" t="str">
        <f>IF(H1473,LEFT(G1473,FIND(" ",G1473)-1),MID(G1473,FIND(" ",G1473)+1,9))</f>
        <v>RIK</v>
      </c>
      <c r="J1473" s="34" t="str">
        <f>TRIM(SUBSTITUTE(G1473,I1473,""))</f>
        <v>9-Nov</v>
      </c>
      <c r="K1473" s="34">
        <f>LEFT(J1473,2-ISERROR(1*MID(J1473,2,1)))*1</f>
        <v>9</v>
      </c>
      <c r="L1473" s="34" t="str">
        <f>IF(LEN(I1473)=3,I1473,LEFT(I1473,1)&amp;MID(I1473,3,1)&amp;RIGHT(I1473,1))</f>
        <v>RIK</v>
      </c>
      <c r="M1473" s="42">
        <f>TIMEVALUE(SUBSTITUTE(SUBSTITUTE(F1473,"P"," P"),"A"," A"))</f>
        <v>0.80833333333333324</v>
      </c>
      <c r="N1473" s="34">
        <f t="shared" si="77"/>
        <v>26</v>
      </c>
      <c r="O1473" s="34" t="str">
        <f t="shared" si="78"/>
        <v>RIK26</v>
      </c>
      <c r="P1473" s="44">
        <f>INDEX(Workings!$R$14:$R$853,MATCH(O1473,Workings!$U$14:$U$853,0))</f>
        <v>0.80347222222222259</v>
      </c>
      <c r="Q1473" s="34">
        <f t="shared" si="79"/>
        <v>7</v>
      </c>
      <c r="S1473"/>
    </row>
    <row r="1474" spans="1:19" ht="15" x14ac:dyDescent="0.25">
      <c r="A1474" s="34" t="s">
        <v>808</v>
      </c>
      <c r="B1474" s="34">
        <f>SEARCH("PM",A1474)</f>
        <v>11</v>
      </c>
      <c r="C1474" s="34" t="e">
        <f>SEARCH("AM",A1474)</f>
        <v>#VALUE!</v>
      </c>
      <c r="D1474" s="34">
        <f>IFERROR(B1474,C1474)</f>
        <v>11</v>
      </c>
      <c r="E1474" s="34" t="str">
        <f>IFERROR(MID(A1474,D1474-5,1)," ")</f>
        <v xml:space="preserve"> </v>
      </c>
      <c r="F1474" s="34" t="str">
        <f>MID(A1474,IF(E1474="1",D1474-5,D1474-4),IF(E1474="1",7,6))</f>
        <v>8:25PM</v>
      </c>
      <c r="G1474" s="34" t="str">
        <f>TRIM(SUBSTITUTE(A1474,TEXT(M1474,"h:mmAM/PM"),""))</f>
        <v>R-I-K 9/Nov</v>
      </c>
      <c r="H1474" s="34" t="b">
        <f>OR(LEFT(G1474,1)="Y",LEFT(G1474,1)="B",LEFT(G1474,1)="R")</f>
        <v>1</v>
      </c>
      <c r="I1474" s="34" t="str">
        <f>IF(H1474,LEFT(G1474,FIND(" ",G1474)-1),MID(G1474,FIND(" ",G1474)+1,9))</f>
        <v>R-I-K</v>
      </c>
      <c r="J1474" s="34" t="str">
        <f>TRIM(SUBSTITUTE(G1474,I1474,""))</f>
        <v>9/Nov</v>
      </c>
      <c r="K1474" s="34">
        <f>LEFT(J1474,2-ISERROR(1*MID(J1474,2,1)))*1</f>
        <v>9</v>
      </c>
      <c r="L1474" s="34" t="str">
        <f>IF(LEN(I1474)=3,I1474,LEFT(I1474,1)&amp;MID(I1474,3,1)&amp;RIGHT(I1474,1))</f>
        <v>RIK</v>
      </c>
      <c r="M1474" s="42">
        <f>TIMEVALUE(SUBSTITUTE(SUBSTITUTE(F1474,"P"," P"),"A"," A"))</f>
        <v>0.85069444444444453</v>
      </c>
      <c r="N1474" s="34">
        <f t="shared" si="77"/>
        <v>27</v>
      </c>
      <c r="O1474" s="34" t="str">
        <f t="shared" si="78"/>
        <v>RIK27</v>
      </c>
      <c r="P1474" s="44">
        <f>INDEX(Workings!$R$14:$R$853,MATCH(O1474,Workings!$U$14:$U$853,0))</f>
        <v>0.84513888888888922</v>
      </c>
      <c r="Q1474" s="34">
        <f t="shared" si="79"/>
        <v>8</v>
      </c>
      <c r="S1474"/>
    </row>
    <row r="1475" spans="1:19" ht="15" x14ac:dyDescent="0.25">
      <c r="A1475" s="34" t="s">
        <v>937</v>
      </c>
      <c r="B1475" s="34">
        <f>SEARCH("PM",A1475)</f>
        <v>11</v>
      </c>
      <c r="C1475" s="34" t="e">
        <f>SEARCH("AM",A1475)</f>
        <v>#VALUE!</v>
      </c>
      <c r="D1475" s="34">
        <f>IFERROR(B1475,C1475)</f>
        <v>11</v>
      </c>
      <c r="E1475" s="34" t="str">
        <f>IFERROR(MID(A1475,D1475-5,1)," ")</f>
        <v xml:space="preserve"> </v>
      </c>
      <c r="F1475" s="34" t="str">
        <f>MID(A1475,IF(E1475="1",D1475-5,D1475-4),IF(E1475="1",7,6))</f>
        <v>9:22PM</v>
      </c>
      <c r="G1475" s="34" t="str">
        <f>TRIM(SUBSTITUTE(A1475,TEXT(M1475,"h:mmAM/PM"),""))</f>
        <v>R:I:K 9/Nov</v>
      </c>
      <c r="H1475" s="34" t="b">
        <f>OR(LEFT(G1475,1)="Y",LEFT(G1475,1)="B",LEFT(G1475,1)="R")</f>
        <v>1</v>
      </c>
      <c r="I1475" s="34" t="str">
        <f>IF(H1475,LEFT(G1475,FIND(" ",G1475)-1),MID(G1475,FIND(" ",G1475)+1,9))</f>
        <v>R:I:K</v>
      </c>
      <c r="J1475" s="34" t="str">
        <f>TRIM(SUBSTITUTE(G1475,I1475,""))</f>
        <v>9/Nov</v>
      </c>
      <c r="K1475" s="34">
        <f>LEFT(J1475,2-ISERROR(1*MID(J1475,2,1)))*1</f>
        <v>9</v>
      </c>
      <c r="L1475" s="34" t="str">
        <f>IF(LEN(I1475)=3,I1475,LEFT(I1475,1)&amp;MID(I1475,3,1)&amp;RIGHT(I1475,1))</f>
        <v>RIK</v>
      </c>
      <c r="M1475" s="42">
        <f>TIMEVALUE(SUBSTITUTE(SUBSTITUTE(F1475,"P"," P"),"A"," A"))</f>
        <v>0.89027777777777783</v>
      </c>
      <c r="N1475" s="34">
        <f t="shared" si="77"/>
        <v>28</v>
      </c>
      <c r="O1475" s="34" t="str">
        <f t="shared" si="78"/>
        <v>RIK28</v>
      </c>
      <c r="P1475" s="44">
        <f>INDEX(Workings!$R$14:$R$853,MATCH(O1475,Workings!$U$14:$U$853,0))</f>
        <v>0.88680555555555585</v>
      </c>
      <c r="Q1475" s="34">
        <f t="shared" si="79"/>
        <v>5</v>
      </c>
      <c r="S1475"/>
    </row>
    <row r="1476" spans="1:19" ht="15" x14ac:dyDescent="0.25">
      <c r="A1476" s="34" t="s">
        <v>4165</v>
      </c>
      <c r="B1476" s="34">
        <f>SEARCH("PM",A1476)</f>
        <v>6</v>
      </c>
      <c r="C1476" s="34" t="e">
        <f>SEARCH("AM",A1476)</f>
        <v>#VALUE!</v>
      </c>
      <c r="D1476" s="34">
        <f>IFERROR(B1476,C1476)</f>
        <v>6</v>
      </c>
      <c r="E1476" s="34" t="str">
        <f>IFERROR(MID(A1476,D1476-5,1)," ")</f>
        <v>1</v>
      </c>
      <c r="F1476" s="34" t="str">
        <f>MID(A1476,IF(E1476="1",D1476-5,D1476-4),IF(E1476="1",7,6))</f>
        <v>10:22PM</v>
      </c>
      <c r="G1476" s="34" t="str">
        <f>TRIM(SUBSTITUTE(A1476,TEXT(M1476,"h:mmAM/PM"),""))</f>
        <v>R/I/K 9-Nov</v>
      </c>
      <c r="H1476" s="34" t="b">
        <f>OR(LEFT(G1476,1)="Y",LEFT(G1476,1)="B",LEFT(G1476,1)="R")</f>
        <v>1</v>
      </c>
      <c r="I1476" s="34" t="str">
        <f>IF(H1476,LEFT(G1476,FIND(" ",G1476)-1),MID(G1476,FIND(" ",G1476)+1,9))</f>
        <v>R/I/K</v>
      </c>
      <c r="J1476" s="34" t="str">
        <f>TRIM(SUBSTITUTE(G1476,I1476,""))</f>
        <v>9-Nov</v>
      </c>
      <c r="K1476" s="34">
        <f>LEFT(J1476,2-ISERROR(1*MID(J1476,2,1)))*1</f>
        <v>9</v>
      </c>
      <c r="L1476" s="34" t="str">
        <f>IF(LEN(I1476)=3,I1476,LEFT(I1476,1)&amp;MID(I1476,3,1)&amp;RIGHT(I1476,1))</f>
        <v>RIK</v>
      </c>
      <c r="M1476" s="42">
        <f>TIMEVALUE(SUBSTITUTE(SUBSTITUTE(F1476,"P"," P"),"A"," A"))</f>
        <v>0.93194444444444446</v>
      </c>
      <c r="N1476" s="34">
        <f t="shared" si="77"/>
        <v>29</v>
      </c>
      <c r="O1476" s="34" t="str">
        <f t="shared" si="78"/>
        <v>RIK29</v>
      </c>
      <c r="P1476" s="44">
        <f>INDEX(Workings!$R$14:$R$853,MATCH(O1476,Workings!$U$14:$U$853,0))</f>
        <v>0.92847222222222248</v>
      </c>
      <c r="Q1476" s="34">
        <f t="shared" si="79"/>
        <v>5</v>
      </c>
      <c r="S1476"/>
    </row>
    <row r="1477" spans="1:19" ht="15" x14ac:dyDescent="0.25">
      <c r="A1477" s="34" t="s">
        <v>1569</v>
      </c>
      <c r="B1477" s="34">
        <f>SEARCH("PM",A1477)</f>
        <v>12</v>
      </c>
      <c r="C1477" s="34" t="e">
        <f>SEARCH("AM",A1477)</f>
        <v>#VALUE!</v>
      </c>
      <c r="D1477" s="34">
        <f>IFERROR(B1477,C1477)</f>
        <v>12</v>
      </c>
      <c r="E1477" s="34" t="str">
        <f>IFERROR(MID(A1477,D1477-5,1)," ")</f>
        <v>1</v>
      </c>
      <c r="F1477" s="34" t="str">
        <f>MID(A1477,IF(E1477="1",D1477-5,D1477-4),IF(E1477="1",7,6))</f>
        <v>11:16PM</v>
      </c>
      <c r="G1477" s="34" t="str">
        <f>TRIM(SUBSTITUTE(A1477,TEXT(M1477,"h:mmAM/PM"),""))</f>
        <v>9/Nov R/I/K</v>
      </c>
      <c r="H1477" s="34" t="b">
        <f>OR(LEFT(G1477,1)="Y",LEFT(G1477,1)="B",LEFT(G1477,1)="R")</f>
        <v>0</v>
      </c>
      <c r="I1477" s="34" t="str">
        <f>IF(H1477,LEFT(G1477,FIND(" ",G1477)-1),MID(G1477,FIND(" ",G1477)+1,9))</f>
        <v>R/I/K</v>
      </c>
      <c r="J1477" s="34" t="str">
        <f>TRIM(SUBSTITUTE(G1477,I1477,""))</f>
        <v>9/Nov</v>
      </c>
      <c r="K1477" s="34">
        <f>LEFT(J1477,2-ISERROR(1*MID(J1477,2,1)))*1</f>
        <v>9</v>
      </c>
      <c r="L1477" s="34" t="str">
        <f>IF(LEN(I1477)=3,I1477,LEFT(I1477,1)&amp;MID(I1477,3,1)&amp;RIGHT(I1477,1))</f>
        <v>RIK</v>
      </c>
      <c r="M1477" s="42">
        <f>TIMEVALUE(SUBSTITUTE(SUBSTITUTE(F1477,"P"," P"),"A"," A"))</f>
        <v>0.96944444444444444</v>
      </c>
      <c r="N1477" s="34">
        <f t="shared" si="77"/>
        <v>30</v>
      </c>
      <c r="O1477" s="34" t="str">
        <f t="shared" si="78"/>
        <v>RIK30</v>
      </c>
      <c r="P1477" s="44">
        <f>INDEX(Workings!$R$14:$R$853,MATCH(O1477,Workings!$U$14:$U$853,0))</f>
        <v>0.97013888888888911</v>
      </c>
      <c r="Q1477" s="34">
        <f t="shared" si="79"/>
        <v>-1</v>
      </c>
      <c r="S1477"/>
    </row>
    <row r="1478" spans="1:19" ht="15" x14ac:dyDescent="0.25">
      <c r="A1478" s="34" t="s">
        <v>4097</v>
      </c>
      <c r="B1478" s="34" t="e">
        <f>SEARCH("PM",A1478)</f>
        <v>#VALUE!</v>
      </c>
      <c r="C1478" s="34">
        <f>SEARCH("AM",A1478)</f>
        <v>16</v>
      </c>
      <c r="D1478" s="34">
        <f>IFERROR(B1478,C1478)</f>
        <v>16</v>
      </c>
      <c r="E1478" s="34" t="str">
        <f>IFERROR(MID(A1478,D1478-5,1)," ")</f>
        <v xml:space="preserve"> </v>
      </c>
      <c r="F1478" s="34" t="str">
        <f>MID(A1478,IF(E1478="1",D1478-5,D1478-4),IF(E1478="1",7,6))</f>
        <v>7:26AM</v>
      </c>
      <c r="G1478" s="34" t="str">
        <f>TRIM(SUBSTITUTE(A1478,TEXT(M1478,"h:mmAM/PM"),""))</f>
        <v>10-Nov RIK</v>
      </c>
      <c r="H1478" s="34" t="b">
        <f>OR(LEFT(G1478,1)="Y",LEFT(G1478,1)="B",LEFT(G1478,1)="R")</f>
        <v>0</v>
      </c>
      <c r="I1478" s="34" t="str">
        <f>IF(H1478,LEFT(G1478,FIND(" ",G1478)-1),MID(G1478,FIND(" ",G1478)+1,9))</f>
        <v>RIK</v>
      </c>
      <c r="J1478" s="34" t="str">
        <f>TRIM(SUBSTITUTE(G1478,I1478,""))</f>
        <v>10-Nov</v>
      </c>
      <c r="K1478" s="34">
        <f>LEFT(J1478,2-ISERROR(1*MID(J1478,2,1)))*1</f>
        <v>10</v>
      </c>
      <c r="L1478" s="34" t="str">
        <f>IF(LEN(I1478)=3,I1478,LEFT(I1478,1)&amp;MID(I1478,3,1)&amp;RIGHT(I1478,1))</f>
        <v>RIK</v>
      </c>
      <c r="M1478" s="42">
        <f>TIMEVALUE(SUBSTITUTE(SUBSTITUTE(F1478,"P"," P"),"A"," A"))</f>
        <v>0.30972222222222223</v>
      </c>
      <c r="N1478" s="34">
        <f t="shared" si="77"/>
        <v>1</v>
      </c>
      <c r="O1478" s="34" t="str">
        <f t="shared" si="78"/>
        <v>RIK1</v>
      </c>
      <c r="P1478" s="44">
        <f>INDEX(Workings!$R$14:$R$853,MATCH(O1478,Workings!$U$14:$U$853,0))</f>
        <v>0.3034722222222222</v>
      </c>
      <c r="Q1478" s="34">
        <f t="shared" si="79"/>
        <v>9</v>
      </c>
      <c r="S1478"/>
    </row>
    <row r="1479" spans="1:19" ht="15" x14ac:dyDescent="0.25">
      <c r="A1479" s="34" t="s">
        <v>1478</v>
      </c>
      <c r="B1479" s="34" t="e">
        <f>SEARCH("PM",A1479)</f>
        <v>#VALUE!</v>
      </c>
      <c r="C1479" s="34">
        <f>SEARCH("AM",A1479)</f>
        <v>18</v>
      </c>
      <c r="D1479" s="34">
        <f>IFERROR(B1479,C1479)</f>
        <v>18</v>
      </c>
      <c r="E1479" s="34" t="str">
        <f>IFERROR(MID(A1479,D1479-5,1)," ")</f>
        <v xml:space="preserve"> </v>
      </c>
      <c r="F1479" s="34" t="str">
        <f>MID(A1479,IF(E1479="1",D1479-5,D1479-4),IF(E1479="1",7,6))</f>
        <v>7:43AM</v>
      </c>
      <c r="G1479" s="34" t="str">
        <f>TRIM(SUBSTITUTE(A1479,TEXT(M1479,"h:mmAM/PM"),""))</f>
        <v>10-Nov R/I/K</v>
      </c>
      <c r="H1479" s="34" t="b">
        <f>OR(LEFT(G1479,1)="Y",LEFT(G1479,1)="B",LEFT(G1479,1)="R")</f>
        <v>0</v>
      </c>
      <c r="I1479" s="34" t="str">
        <f>IF(H1479,LEFT(G1479,FIND(" ",G1479)-1),MID(G1479,FIND(" ",G1479)+1,9))</f>
        <v>R/I/K</v>
      </c>
      <c r="J1479" s="34" t="str">
        <f>TRIM(SUBSTITUTE(G1479,I1479,""))</f>
        <v>10-Nov</v>
      </c>
      <c r="K1479" s="34">
        <f>LEFT(J1479,2-ISERROR(1*MID(J1479,2,1)))*1</f>
        <v>10</v>
      </c>
      <c r="L1479" s="34" t="str">
        <f>IF(LEN(I1479)=3,I1479,LEFT(I1479,1)&amp;MID(I1479,3,1)&amp;RIGHT(I1479,1))</f>
        <v>RIK</v>
      </c>
      <c r="M1479" s="42">
        <f>TIMEVALUE(SUBSTITUTE(SUBSTITUTE(F1479,"P"," P"),"A"," A"))</f>
        <v>0.3215277777777778</v>
      </c>
      <c r="N1479" s="34">
        <f t="shared" si="77"/>
        <v>2</v>
      </c>
      <c r="O1479" s="34" t="str">
        <f t="shared" si="78"/>
        <v>RIK2</v>
      </c>
      <c r="P1479" s="44">
        <f>INDEX(Workings!$R$14:$R$853,MATCH(O1479,Workings!$U$14:$U$853,0))</f>
        <v>0.31736111111111109</v>
      </c>
      <c r="Q1479" s="34">
        <f t="shared" si="79"/>
        <v>6</v>
      </c>
      <c r="S1479"/>
    </row>
    <row r="1480" spans="1:19" ht="15" x14ac:dyDescent="0.25">
      <c r="A1480" s="34" t="s">
        <v>2924</v>
      </c>
      <c r="B1480" s="34" t="e">
        <f>SEARCH("PM",A1480)</f>
        <v>#VALUE!</v>
      </c>
      <c r="C1480" s="34">
        <f>SEARCH("AM",A1480)</f>
        <v>11</v>
      </c>
      <c r="D1480" s="34">
        <f>IFERROR(B1480,C1480)</f>
        <v>11</v>
      </c>
      <c r="E1480" s="34" t="str">
        <f>IFERROR(MID(A1480,D1480-5,1)," ")</f>
        <v xml:space="preserve"> </v>
      </c>
      <c r="F1480" s="34" t="str">
        <f>MID(A1480,IF(E1480="1",D1480-5,D1480-4),IF(E1480="1",7,6))</f>
        <v>7:59AM</v>
      </c>
      <c r="G1480" s="34" t="str">
        <f>TRIM(SUBSTITUTE(A1480,TEXT(M1480,"h:mmAM/PM"),""))</f>
        <v>R/I/K 10-Nov</v>
      </c>
      <c r="H1480" s="34" t="b">
        <f>OR(LEFT(G1480,1)="Y",LEFT(G1480,1)="B",LEFT(G1480,1)="R")</f>
        <v>1</v>
      </c>
      <c r="I1480" s="34" t="str">
        <f>IF(H1480,LEFT(G1480,FIND(" ",G1480)-1),MID(G1480,FIND(" ",G1480)+1,9))</f>
        <v>R/I/K</v>
      </c>
      <c r="J1480" s="34" t="str">
        <f>TRIM(SUBSTITUTE(G1480,I1480,""))</f>
        <v>10-Nov</v>
      </c>
      <c r="K1480" s="34">
        <f>LEFT(J1480,2-ISERROR(1*MID(J1480,2,1)))*1</f>
        <v>10</v>
      </c>
      <c r="L1480" s="34" t="str">
        <f>IF(LEN(I1480)=3,I1480,LEFT(I1480,1)&amp;MID(I1480,3,1)&amp;RIGHT(I1480,1))</f>
        <v>RIK</v>
      </c>
      <c r="M1480" s="42">
        <f>TIMEVALUE(SUBSTITUTE(SUBSTITUTE(F1480,"P"," P"),"A"," A"))</f>
        <v>0.33263888888888887</v>
      </c>
      <c r="N1480" s="34">
        <f t="shared" si="77"/>
        <v>3</v>
      </c>
      <c r="O1480" s="34" t="str">
        <f t="shared" si="78"/>
        <v>RIK3</v>
      </c>
      <c r="P1480" s="44">
        <f>INDEX(Workings!$R$14:$R$853,MATCH(O1480,Workings!$U$14:$U$853,0))</f>
        <v>0.33124999999999999</v>
      </c>
      <c r="Q1480" s="34">
        <f t="shared" si="79"/>
        <v>2</v>
      </c>
      <c r="S1480"/>
    </row>
    <row r="1481" spans="1:19" ht="15" x14ac:dyDescent="0.25">
      <c r="A1481" s="34" t="s">
        <v>1702</v>
      </c>
      <c r="B1481" s="34" t="e">
        <f>SEARCH("PM",A1481)</f>
        <v>#VALUE!</v>
      </c>
      <c r="C1481" s="34">
        <f>SEARCH("AM",A1481)</f>
        <v>5</v>
      </c>
      <c r="D1481" s="34">
        <f>IFERROR(B1481,C1481)</f>
        <v>5</v>
      </c>
      <c r="E1481" s="34" t="str">
        <f>IFERROR(MID(A1481,D1481-5,1)," ")</f>
        <v xml:space="preserve"> </v>
      </c>
      <c r="F1481" s="34" t="str">
        <f>MID(A1481,IF(E1481="1",D1481-5,D1481-4),IF(E1481="1",7,6))</f>
        <v>8:21AM</v>
      </c>
      <c r="G1481" s="34" t="str">
        <f>TRIM(SUBSTITUTE(A1481,TEXT(M1481,"h:mmAM/PM"),""))</f>
        <v>10-Nov RIK</v>
      </c>
      <c r="H1481" s="34" t="b">
        <f>OR(LEFT(G1481,1)="Y",LEFT(G1481,1)="B",LEFT(G1481,1)="R")</f>
        <v>0</v>
      </c>
      <c r="I1481" s="34" t="str">
        <f>IF(H1481,LEFT(G1481,FIND(" ",G1481)-1),MID(G1481,FIND(" ",G1481)+1,9))</f>
        <v>RIK</v>
      </c>
      <c r="J1481" s="34" t="str">
        <f>TRIM(SUBSTITUTE(G1481,I1481,""))</f>
        <v>10-Nov</v>
      </c>
      <c r="K1481" s="34">
        <f>LEFT(J1481,2-ISERROR(1*MID(J1481,2,1)))*1</f>
        <v>10</v>
      </c>
      <c r="L1481" s="34" t="str">
        <f>IF(LEN(I1481)=3,I1481,LEFT(I1481,1)&amp;MID(I1481,3,1)&amp;RIGHT(I1481,1))</f>
        <v>RIK</v>
      </c>
      <c r="M1481" s="42">
        <f>TIMEVALUE(SUBSTITUTE(SUBSTITUTE(F1481,"P"," P"),"A"," A"))</f>
        <v>0.34791666666666665</v>
      </c>
      <c r="N1481" s="34">
        <f t="shared" ref="N1481:N1544" si="80">1+(L1481=L1480)*(K1481=K1480)*N1480</f>
        <v>4</v>
      </c>
      <c r="O1481" s="34" t="str">
        <f t="shared" ref="O1481:O1544" si="81">L1481&amp;N1481</f>
        <v>RIK4</v>
      </c>
      <c r="P1481" s="44">
        <f>INDEX(Workings!$R$14:$R$853,MATCH(O1481,Workings!$U$14:$U$853,0))</f>
        <v>0.34513888888888888</v>
      </c>
      <c r="Q1481" s="34">
        <f t="shared" ref="Q1481:Q1544" si="82">ROUND((M1481-P1481)*60*24,5)</f>
        <v>4</v>
      </c>
      <c r="S1481"/>
    </row>
    <row r="1482" spans="1:19" ht="15" x14ac:dyDescent="0.25">
      <c r="A1482" s="34" t="s">
        <v>3320</v>
      </c>
      <c r="B1482" s="34" t="e">
        <f>SEARCH("PM",A1482)</f>
        <v>#VALUE!</v>
      </c>
      <c r="C1482" s="34">
        <f>SEARCH("AM",A1482)</f>
        <v>5</v>
      </c>
      <c r="D1482" s="34">
        <f>IFERROR(B1482,C1482)</f>
        <v>5</v>
      </c>
      <c r="E1482" s="34" t="str">
        <f>IFERROR(MID(A1482,D1482-5,1)," ")</f>
        <v xml:space="preserve"> </v>
      </c>
      <c r="F1482" s="34" t="str">
        <f>MID(A1482,IF(E1482="1",D1482-5,D1482-4),IF(E1482="1",7,6))</f>
        <v>8:39AM</v>
      </c>
      <c r="G1482" s="34" t="str">
        <f>TRIM(SUBSTITUTE(A1482,TEXT(M1482,"h:mmAM/PM"),""))</f>
        <v>RIK 10-Nov</v>
      </c>
      <c r="H1482" s="34" t="b">
        <f>OR(LEFT(G1482,1)="Y",LEFT(G1482,1)="B",LEFT(G1482,1)="R")</f>
        <v>1</v>
      </c>
      <c r="I1482" s="34" t="str">
        <f>IF(H1482,LEFT(G1482,FIND(" ",G1482)-1),MID(G1482,FIND(" ",G1482)+1,9))</f>
        <v>RIK</v>
      </c>
      <c r="J1482" s="34" t="str">
        <f>TRIM(SUBSTITUTE(G1482,I1482,""))</f>
        <v>10-Nov</v>
      </c>
      <c r="K1482" s="34">
        <f>LEFT(J1482,2-ISERROR(1*MID(J1482,2,1)))*1</f>
        <v>10</v>
      </c>
      <c r="L1482" s="34" t="str">
        <f>IF(LEN(I1482)=3,I1482,LEFT(I1482,1)&amp;MID(I1482,3,1)&amp;RIGHT(I1482,1))</f>
        <v>RIK</v>
      </c>
      <c r="M1482" s="42">
        <f>TIMEVALUE(SUBSTITUTE(SUBSTITUTE(F1482,"P"," P"),"A"," A"))</f>
        <v>0.36041666666666666</v>
      </c>
      <c r="N1482" s="34">
        <f t="shared" si="80"/>
        <v>5</v>
      </c>
      <c r="O1482" s="34" t="str">
        <f t="shared" si="81"/>
        <v>RIK5</v>
      </c>
      <c r="P1482" s="44">
        <f>INDEX(Workings!$R$14:$R$853,MATCH(O1482,Workings!$U$14:$U$853,0))</f>
        <v>0.35902777777777778</v>
      </c>
      <c r="Q1482" s="34">
        <f t="shared" si="82"/>
        <v>2</v>
      </c>
      <c r="S1482"/>
    </row>
    <row r="1483" spans="1:19" ht="15" x14ac:dyDescent="0.25">
      <c r="A1483" s="34" t="s">
        <v>1380</v>
      </c>
      <c r="B1483" s="34" t="e">
        <f>SEARCH("PM",A1483)</f>
        <v>#VALUE!</v>
      </c>
      <c r="C1483" s="34">
        <f>SEARCH("AM",A1483)</f>
        <v>5</v>
      </c>
      <c r="D1483" s="34">
        <f>IFERROR(B1483,C1483)</f>
        <v>5</v>
      </c>
      <c r="E1483" s="34" t="str">
        <f>IFERROR(MID(A1483,D1483-5,1)," ")</f>
        <v xml:space="preserve"> </v>
      </c>
      <c r="F1483" s="34" t="str">
        <f>MID(A1483,IF(E1483="1",D1483-5,D1483-4),IF(E1483="1",7,6))</f>
        <v>9:09AM</v>
      </c>
      <c r="G1483" s="34" t="str">
        <f>TRIM(SUBSTITUTE(A1483,TEXT(M1483,"h:mmAM/PM"),""))</f>
        <v>10-Nov R-I-K</v>
      </c>
      <c r="H1483" s="34" t="b">
        <f>OR(LEFT(G1483,1)="Y",LEFT(G1483,1)="B",LEFT(G1483,1)="R")</f>
        <v>0</v>
      </c>
      <c r="I1483" s="34" t="str">
        <f>IF(H1483,LEFT(G1483,FIND(" ",G1483)-1),MID(G1483,FIND(" ",G1483)+1,9))</f>
        <v>R-I-K</v>
      </c>
      <c r="J1483" s="34" t="str">
        <f>TRIM(SUBSTITUTE(G1483,I1483,""))</f>
        <v>10-Nov</v>
      </c>
      <c r="K1483" s="34">
        <f>LEFT(J1483,2-ISERROR(1*MID(J1483,2,1)))*1</f>
        <v>10</v>
      </c>
      <c r="L1483" s="34" t="str">
        <f>IF(LEN(I1483)=3,I1483,LEFT(I1483,1)&amp;MID(I1483,3,1)&amp;RIGHT(I1483,1))</f>
        <v>RIK</v>
      </c>
      <c r="M1483" s="42">
        <f>TIMEVALUE(SUBSTITUTE(SUBSTITUTE(F1483,"P"," P"),"A"," A"))</f>
        <v>0.38125000000000003</v>
      </c>
      <c r="N1483" s="34">
        <f t="shared" si="80"/>
        <v>6</v>
      </c>
      <c r="O1483" s="34" t="str">
        <f t="shared" si="81"/>
        <v>RIK6</v>
      </c>
      <c r="P1483" s="44">
        <f>INDEX(Workings!$R$14:$R$853,MATCH(O1483,Workings!$U$14:$U$853,0))</f>
        <v>0.37291666666666667</v>
      </c>
      <c r="Q1483" s="34">
        <f t="shared" si="82"/>
        <v>12</v>
      </c>
      <c r="S1483"/>
    </row>
    <row r="1484" spans="1:19" ht="15" x14ac:dyDescent="0.25">
      <c r="A1484" s="34" t="s">
        <v>390</v>
      </c>
      <c r="B1484" s="34" t="e">
        <f>SEARCH("PM",A1484)</f>
        <v>#VALUE!</v>
      </c>
      <c r="C1484" s="34">
        <f>SEARCH("AM",A1484)</f>
        <v>12</v>
      </c>
      <c r="D1484" s="34">
        <f>IFERROR(B1484,C1484)</f>
        <v>12</v>
      </c>
      <c r="E1484" s="34" t="str">
        <f>IFERROR(MID(A1484,D1484-5,1)," ")</f>
        <v xml:space="preserve"> </v>
      </c>
      <c r="F1484" s="34" t="str">
        <f>MID(A1484,IF(E1484="1",D1484-5,D1484-4),IF(E1484="1",7,6))</f>
        <v>9:20AM</v>
      </c>
      <c r="G1484" s="34" t="str">
        <f>TRIM(SUBSTITUTE(A1484,TEXT(M1484,"h:mmAM/PM"),""))</f>
        <v>10-Nov R/I/K</v>
      </c>
      <c r="H1484" s="34" t="b">
        <f>OR(LEFT(G1484,1)="Y",LEFT(G1484,1)="B",LEFT(G1484,1)="R")</f>
        <v>0</v>
      </c>
      <c r="I1484" s="34" t="str">
        <f>IF(H1484,LEFT(G1484,FIND(" ",G1484)-1),MID(G1484,FIND(" ",G1484)+1,9))</f>
        <v>R/I/K</v>
      </c>
      <c r="J1484" s="34" t="str">
        <f>TRIM(SUBSTITUTE(G1484,I1484,""))</f>
        <v>10-Nov</v>
      </c>
      <c r="K1484" s="34">
        <f>LEFT(J1484,2-ISERROR(1*MID(J1484,2,1)))*1</f>
        <v>10</v>
      </c>
      <c r="L1484" s="34" t="str">
        <f>IF(LEN(I1484)=3,I1484,LEFT(I1484,1)&amp;MID(I1484,3,1)&amp;RIGHT(I1484,1))</f>
        <v>RIK</v>
      </c>
      <c r="M1484" s="42">
        <f>TIMEVALUE(SUBSTITUTE(SUBSTITUTE(F1484,"P"," P"),"A"," A"))</f>
        <v>0.3888888888888889</v>
      </c>
      <c r="N1484" s="34">
        <f t="shared" si="80"/>
        <v>7</v>
      </c>
      <c r="O1484" s="34" t="str">
        <f t="shared" si="81"/>
        <v>RIK7</v>
      </c>
      <c r="P1484" s="44">
        <f>INDEX(Workings!$R$14:$R$853,MATCH(O1484,Workings!$U$14:$U$853,0))</f>
        <v>0.38680555555555557</v>
      </c>
      <c r="Q1484" s="34">
        <f t="shared" si="82"/>
        <v>3</v>
      </c>
      <c r="S1484"/>
    </row>
    <row r="1485" spans="1:19" ht="15" x14ac:dyDescent="0.25">
      <c r="A1485" s="34" t="s">
        <v>2332</v>
      </c>
      <c r="B1485" s="34" t="e">
        <f>SEARCH("PM",A1485)</f>
        <v>#VALUE!</v>
      </c>
      <c r="C1485" s="34">
        <f>SEARCH("AM",A1485)</f>
        <v>18</v>
      </c>
      <c r="D1485" s="34">
        <f>IFERROR(B1485,C1485)</f>
        <v>18</v>
      </c>
      <c r="E1485" s="34" t="str">
        <f>IFERROR(MID(A1485,D1485-5,1)," ")</f>
        <v xml:space="preserve"> </v>
      </c>
      <c r="F1485" s="34" t="str">
        <f>MID(A1485,IF(E1485="1",D1485-5,D1485-4),IF(E1485="1",7,6))</f>
        <v>9:55AM</v>
      </c>
      <c r="G1485" s="34" t="str">
        <f>TRIM(SUBSTITUTE(A1485,TEXT(M1485,"h:mmAM/PM"),""))</f>
        <v>10-Nov R-I-K</v>
      </c>
      <c r="H1485" s="34" t="b">
        <f>OR(LEFT(G1485,1)="Y",LEFT(G1485,1)="B",LEFT(G1485,1)="R")</f>
        <v>0</v>
      </c>
      <c r="I1485" s="34" t="str">
        <f>IF(H1485,LEFT(G1485,FIND(" ",G1485)-1),MID(G1485,FIND(" ",G1485)+1,9))</f>
        <v>R-I-K</v>
      </c>
      <c r="J1485" s="34" t="str">
        <f>TRIM(SUBSTITUTE(G1485,I1485,""))</f>
        <v>10-Nov</v>
      </c>
      <c r="K1485" s="34">
        <f>LEFT(J1485,2-ISERROR(1*MID(J1485,2,1)))*1</f>
        <v>10</v>
      </c>
      <c r="L1485" s="34" t="str">
        <f>IF(LEN(I1485)=3,I1485,LEFT(I1485,1)&amp;MID(I1485,3,1)&amp;RIGHT(I1485,1))</f>
        <v>RIK</v>
      </c>
      <c r="M1485" s="42">
        <f>TIMEVALUE(SUBSTITUTE(SUBSTITUTE(F1485,"P"," P"),"A"," A"))</f>
        <v>0.41319444444444442</v>
      </c>
      <c r="N1485" s="34">
        <f t="shared" si="80"/>
        <v>8</v>
      </c>
      <c r="O1485" s="34" t="str">
        <f t="shared" si="81"/>
        <v>RIK8</v>
      </c>
      <c r="P1485" s="44">
        <f>INDEX(Workings!$R$14:$R$853,MATCH(O1485,Workings!$U$14:$U$853,0))</f>
        <v>0.40763888888888888</v>
      </c>
      <c r="Q1485" s="34">
        <f t="shared" si="82"/>
        <v>8</v>
      </c>
      <c r="S1485"/>
    </row>
    <row r="1486" spans="1:19" ht="15" x14ac:dyDescent="0.25">
      <c r="A1486" s="34" t="s">
        <v>2463</v>
      </c>
      <c r="B1486" s="34" t="e">
        <f>SEARCH("PM",A1486)</f>
        <v>#VALUE!</v>
      </c>
      <c r="C1486" s="34">
        <f>SEARCH("AM",A1486)</f>
        <v>6</v>
      </c>
      <c r="D1486" s="34">
        <f>IFERROR(B1486,C1486)</f>
        <v>6</v>
      </c>
      <c r="E1486" s="34" t="str">
        <f>IFERROR(MID(A1486,D1486-5,1)," ")</f>
        <v>1</v>
      </c>
      <c r="F1486" s="34" t="str">
        <f>MID(A1486,IF(E1486="1",D1486-5,D1486-4),IF(E1486="1",7,6))</f>
        <v>10:28AM</v>
      </c>
      <c r="G1486" s="34" t="str">
        <f>TRIM(SUBSTITUTE(A1486,TEXT(M1486,"h:mmAM/PM"),""))</f>
        <v>10-Nov RIK</v>
      </c>
      <c r="H1486" s="34" t="b">
        <f>OR(LEFT(G1486,1)="Y",LEFT(G1486,1)="B",LEFT(G1486,1)="R")</f>
        <v>0</v>
      </c>
      <c r="I1486" s="34" t="str">
        <f>IF(H1486,LEFT(G1486,FIND(" ",G1486)-1),MID(G1486,FIND(" ",G1486)+1,9))</f>
        <v>RIK</v>
      </c>
      <c r="J1486" s="34" t="str">
        <f>TRIM(SUBSTITUTE(G1486,I1486,""))</f>
        <v>10-Nov</v>
      </c>
      <c r="K1486" s="34">
        <f>LEFT(J1486,2-ISERROR(1*MID(J1486,2,1)))*1</f>
        <v>10</v>
      </c>
      <c r="L1486" s="34" t="str">
        <f>IF(LEN(I1486)=3,I1486,LEFT(I1486,1)&amp;MID(I1486,3,1)&amp;RIGHT(I1486,1))</f>
        <v>RIK</v>
      </c>
      <c r="M1486" s="42">
        <f>TIMEVALUE(SUBSTITUTE(SUBSTITUTE(F1486,"P"," P"),"A"," A"))</f>
        <v>0.43611111111111112</v>
      </c>
      <c r="N1486" s="34">
        <f t="shared" si="80"/>
        <v>9</v>
      </c>
      <c r="O1486" s="34" t="str">
        <f t="shared" si="81"/>
        <v>RIK9</v>
      </c>
      <c r="P1486" s="44">
        <f>INDEX(Workings!$R$14:$R$853,MATCH(O1486,Workings!$U$14:$U$853,0))</f>
        <v>0.4284722222222222</v>
      </c>
      <c r="Q1486" s="34">
        <f t="shared" si="82"/>
        <v>11</v>
      </c>
      <c r="S1486"/>
    </row>
    <row r="1487" spans="1:19" ht="15" x14ac:dyDescent="0.25">
      <c r="A1487" s="34" t="s">
        <v>206</v>
      </c>
      <c r="B1487" s="34" t="e">
        <f>SEARCH("PM",A1487)</f>
        <v>#VALUE!</v>
      </c>
      <c r="C1487" s="34">
        <f>SEARCH("AM",A1487)</f>
        <v>19</v>
      </c>
      <c r="D1487" s="34">
        <f>IFERROR(B1487,C1487)</f>
        <v>19</v>
      </c>
      <c r="E1487" s="34" t="str">
        <f>IFERROR(MID(A1487,D1487-5,1)," ")</f>
        <v>1</v>
      </c>
      <c r="F1487" s="34" t="str">
        <f>MID(A1487,IF(E1487="1",D1487-5,D1487-4),IF(E1487="1",7,6))</f>
        <v>10:54AM</v>
      </c>
      <c r="G1487" s="34" t="str">
        <f>TRIM(SUBSTITUTE(A1487,TEXT(M1487,"h:mmAM/PM"),""))</f>
        <v>R/I/K 10-Nov</v>
      </c>
      <c r="H1487" s="34" t="b">
        <f>OR(LEFT(G1487,1)="Y",LEFT(G1487,1)="B",LEFT(G1487,1)="R")</f>
        <v>1</v>
      </c>
      <c r="I1487" s="34" t="str">
        <f>IF(H1487,LEFT(G1487,FIND(" ",G1487)-1),MID(G1487,FIND(" ",G1487)+1,9))</f>
        <v>R/I/K</v>
      </c>
      <c r="J1487" s="34" t="str">
        <f>TRIM(SUBSTITUTE(G1487,I1487,""))</f>
        <v>10-Nov</v>
      </c>
      <c r="K1487" s="34">
        <f>LEFT(J1487,2-ISERROR(1*MID(J1487,2,1)))*1</f>
        <v>10</v>
      </c>
      <c r="L1487" s="34" t="str">
        <f>IF(LEN(I1487)=3,I1487,LEFT(I1487,1)&amp;MID(I1487,3,1)&amp;RIGHT(I1487,1))</f>
        <v>RIK</v>
      </c>
      <c r="M1487" s="42">
        <f>TIMEVALUE(SUBSTITUTE(SUBSTITUTE(F1487,"P"," P"),"A"," A"))</f>
        <v>0.45416666666666666</v>
      </c>
      <c r="N1487" s="34">
        <f t="shared" si="80"/>
        <v>10</v>
      </c>
      <c r="O1487" s="34" t="str">
        <f t="shared" si="81"/>
        <v>RIK10</v>
      </c>
      <c r="P1487" s="44">
        <f>INDEX(Workings!$R$14:$R$853,MATCH(O1487,Workings!$U$14:$U$853,0))</f>
        <v>0.44930555555555551</v>
      </c>
      <c r="Q1487" s="34">
        <f t="shared" si="82"/>
        <v>7</v>
      </c>
      <c r="S1487"/>
    </row>
    <row r="1488" spans="1:19" ht="15" x14ac:dyDescent="0.25">
      <c r="A1488" s="34" t="s">
        <v>315</v>
      </c>
      <c r="B1488" s="34" t="e">
        <f>SEARCH("PM",A1488)</f>
        <v>#VALUE!</v>
      </c>
      <c r="C1488" s="34">
        <f>SEARCH("AM",A1488)</f>
        <v>19</v>
      </c>
      <c r="D1488" s="34">
        <f>IFERROR(B1488,C1488)</f>
        <v>19</v>
      </c>
      <c r="E1488" s="34" t="str">
        <f>IFERROR(MID(A1488,D1488-5,1)," ")</f>
        <v>1</v>
      </c>
      <c r="F1488" s="34" t="str">
        <f>MID(A1488,IF(E1488="1",D1488-5,D1488-4),IF(E1488="1",7,6))</f>
        <v>11:19AM</v>
      </c>
      <c r="G1488" s="34" t="str">
        <f>TRIM(SUBSTITUTE(A1488,TEXT(M1488,"h:mmAM/PM"),""))</f>
        <v>10-Nov R/I/K</v>
      </c>
      <c r="H1488" s="34" t="b">
        <f>OR(LEFT(G1488,1)="Y",LEFT(G1488,1)="B",LEFT(G1488,1)="R")</f>
        <v>0</v>
      </c>
      <c r="I1488" s="34" t="str">
        <f>IF(H1488,LEFT(G1488,FIND(" ",G1488)-1),MID(G1488,FIND(" ",G1488)+1,9))</f>
        <v>R/I/K</v>
      </c>
      <c r="J1488" s="34" t="str">
        <f>TRIM(SUBSTITUTE(G1488,I1488,""))</f>
        <v>10-Nov</v>
      </c>
      <c r="K1488" s="34">
        <f>LEFT(J1488,2-ISERROR(1*MID(J1488,2,1)))*1</f>
        <v>10</v>
      </c>
      <c r="L1488" s="34" t="str">
        <f>IF(LEN(I1488)=3,I1488,LEFT(I1488,1)&amp;MID(I1488,3,1)&amp;RIGHT(I1488,1))</f>
        <v>RIK</v>
      </c>
      <c r="M1488" s="42">
        <f>TIMEVALUE(SUBSTITUTE(SUBSTITUTE(F1488,"P"," P"),"A"," A"))</f>
        <v>0.47152777777777777</v>
      </c>
      <c r="N1488" s="34">
        <f t="shared" si="80"/>
        <v>11</v>
      </c>
      <c r="O1488" s="34" t="str">
        <f t="shared" si="81"/>
        <v>RIK11</v>
      </c>
      <c r="P1488" s="44">
        <f>INDEX(Workings!$R$14:$R$853,MATCH(O1488,Workings!$U$14:$U$853,0))</f>
        <v>0.47013888888888883</v>
      </c>
      <c r="Q1488" s="34">
        <f t="shared" si="82"/>
        <v>2</v>
      </c>
      <c r="S1488"/>
    </row>
    <row r="1489" spans="1:19" ht="15" x14ac:dyDescent="0.25">
      <c r="A1489" s="34" t="s">
        <v>122</v>
      </c>
      <c r="B1489" s="34" t="e">
        <f>SEARCH("PM",A1489)</f>
        <v>#VALUE!</v>
      </c>
      <c r="C1489" s="34">
        <f>SEARCH("AM",A1489)</f>
        <v>6</v>
      </c>
      <c r="D1489" s="34">
        <f>IFERROR(B1489,C1489)</f>
        <v>6</v>
      </c>
      <c r="E1489" s="34" t="str">
        <f>IFERROR(MID(A1489,D1489-5,1)," ")</f>
        <v>1</v>
      </c>
      <c r="F1489" s="34" t="str">
        <f>MID(A1489,IF(E1489="1",D1489-5,D1489-4),IF(E1489="1",7,6))</f>
        <v>11:48AM</v>
      </c>
      <c r="G1489" s="34" t="str">
        <f>TRIM(SUBSTITUTE(A1489,TEXT(M1489,"h:mmAM/PM"),""))</f>
        <v>R-I-K 10/Nov</v>
      </c>
      <c r="H1489" s="34" t="b">
        <f>OR(LEFT(G1489,1)="Y",LEFT(G1489,1)="B",LEFT(G1489,1)="R")</f>
        <v>1</v>
      </c>
      <c r="I1489" s="34" t="str">
        <f>IF(H1489,LEFT(G1489,FIND(" ",G1489)-1),MID(G1489,FIND(" ",G1489)+1,9))</f>
        <v>R-I-K</v>
      </c>
      <c r="J1489" s="34" t="str">
        <f>TRIM(SUBSTITUTE(G1489,I1489,""))</f>
        <v>10/Nov</v>
      </c>
      <c r="K1489" s="34">
        <f>LEFT(J1489,2-ISERROR(1*MID(J1489,2,1)))*1</f>
        <v>10</v>
      </c>
      <c r="L1489" s="34" t="str">
        <f>IF(LEN(I1489)=3,I1489,LEFT(I1489,1)&amp;MID(I1489,3,1)&amp;RIGHT(I1489,1))</f>
        <v>RIK</v>
      </c>
      <c r="M1489" s="42">
        <f>TIMEVALUE(SUBSTITUTE(SUBSTITUTE(F1489,"P"," P"),"A"," A"))</f>
        <v>0.4916666666666667</v>
      </c>
      <c r="N1489" s="34">
        <f t="shared" si="80"/>
        <v>12</v>
      </c>
      <c r="O1489" s="34" t="str">
        <f t="shared" si="81"/>
        <v>RIK12</v>
      </c>
      <c r="P1489" s="44">
        <f>INDEX(Workings!$R$14:$R$853,MATCH(O1489,Workings!$U$14:$U$853,0))</f>
        <v>0.49097222222222214</v>
      </c>
      <c r="Q1489" s="34">
        <f t="shared" si="82"/>
        <v>1</v>
      </c>
      <c r="S1489"/>
    </row>
    <row r="1490" spans="1:19" ht="15" x14ac:dyDescent="0.25">
      <c r="A1490" s="34" t="s">
        <v>4203</v>
      </c>
      <c r="B1490" s="34">
        <f>SEARCH("PM",A1490)</f>
        <v>13</v>
      </c>
      <c r="C1490" s="34" t="e">
        <f>SEARCH("AM",A1490)</f>
        <v>#VALUE!</v>
      </c>
      <c r="D1490" s="34">
        <f>IFERROR(B1490,C1490)</f>
        <v>13</v>
      </c>
      <c r="E1490" s="34" t="str">
        <f>IFERROR(MID(A1490,D1490-5,1)," ")</f>
        <v>1</v>
      </c>
      <c r="F1490" s="34" t="str">
        <f>MID(A1490,IF(E1490="1",D1490-5,D1490-4),IF(E1490="1",7,6))</f>
        <v>12:24PM</v>
      </c>
      <c r="G1490" s="34" t="str">
        <f>TRIM(SUBSTITUTE(A1490,TEXT(M1490,"h:mmAM/PM"),""))</f>
        <v>10-Nov R-I-K</v>
      </c>
      <c r="H1490" s="34" t="b">
        <f>OR(LEFT(G1490,1)="Y",LEFT(G1490,1)="B",LEFT(G1490,1)="R")</f>
        <v>0</v>
      </c>
      <c r="I1490" s="34" t="str">
        <f>IF(H1490,LEFT(G1490,FIND(" ",G1490)-1),MID(G1490,FIND(" ",G1490)+1,9))</f>
        <v>R-I-K</v>
      </c>
      <c r="J1490" s="34" t="str">
        <f>TRIM(SUBSTITUTE(G1490,I1490,""))</f>
        <v>10-Nov</v>
      </c>
      <c r="K1490" s="34">
        <f>LEFT(J1490,2-ISERROR(1*MID(J1490,2,1)))*1</f>
        <v>10</v>
      </c>
      <c r="L1490" s="34" t="str">
        <f>IF(LEN(I1490)=3,I1490,LEFT(I1490,1)&amp;MID(I1490,3,1)&amp;RIGHT(I1490,1))</f>
        <v>RIK</v>
      </c>
      <c r="M1490" s="42">
        <f>TIMEVALUE(SUBSTITUTE(SUBSTITUTE(F1490,"P"," P"),"A"," A"))</f>
        <v>0.51666666666666672</v>
      </c>
      <c r="N1490" s="34">
        <f t="shared" si="80"/>
        <v>13</v>
      </c>
      <c r="O1490" s="34" t="str">
        <f t="shared" si="81"/>
        <v>RIK13</v>
      </c>
      <c r="P1490" s="44">
        <f>INDEX(Workings!$R$14:$R$853,MATCH(O1490,Workings!$U$14:$U$853,0))</f>
        <v>0.51180555555555551</v>
      </c>
      <c r="Q1490" s="34">
        <f t="shared" si="82"/>
        <v>7</v>
      </c>
      <c r="S1490"/>
    </row>
    <row r="1491" spans="1:19" ht="15" x14ac:dyDescent="0.25">
      <c r="A1491" s="34" t="s">
        <v>409</v>
      </c>
      <c r="B1491" s="34">
        <f>SEARCH("PM",A1491)</f>
        <v>13</v>
      </c>
      <c r="C1491" s="34" t="e">
        <f>SEARCH("AM",A1491)</f>
        <v>#VALUE!</v>
      </c>
      <c r="D1491" s="34">
        <f>IFERROR(B1491,C1491)</f>
        <v>13</v>
      </c>
      <c r="E1491" s="34" t="str">
        <f>IFERROR(MID(A1491,D1491-5,1)," ")</f>
        <v>1</v>
      </c>
      <c r="F1491" s="34" t="str">
        <f>MID(A1491,IF(E1491="1",D1491-5,D1491-4),IF(E1491="1",7,6))</f>
        <v>12:52PM</v>
      </c>
      <c r="G1491" s="34" t="str">
        <f>TRIM(SUBSTITUTE(A1491,TEXT(M1491,"h:mmAM/PM"),""))</f>
        <v>10/Nov R/I/K</v>
      </c>
      <c r="H1491" s="34" t="b">
        <f>OR(LEFT(G1491,1)="Y",LEFT(G1491,1)="B",LEFT(G1491,1)="R")</f>
        <v>0</v>
      </c>
      <c r="I1491" s="34" t="str">
        <f>IF(H1491,LEFT(G1491,FIND(" ",G1491)-1),MID(G1491,FIND(" ",G1491)+1,9))</f>
        <v>R/I/K</v>
      </c>
      <c r="J1491" s="34" t="str">
        <f>TRIM(SUBSTITUTE(G1491,I1491,""))</f>
        <v>10/Nov</v>
      </c>
      <c r="K1491" s="34">
        <f>LEFT(J1491,2-ISERROR(1*MID(J1491,2,1)))*1</f>
        <v>10</v>
      </c>
      <c r="L1491" s="34" t="str">
        <f>IF(LEN(I1491)=3,I1491,LEFT(I1491,1)&amp;MID(I1491,3,1)&amp;RIGHT(I1491,1))</f>
        <v>RIK</v>
      </c>
      <c r="M1491" s="42">
        <f>TIMEVALUE(SUBSTITUTE(SUBSTITUTE(F1491,"P"," P"),"A"," A"))</f>
        <v>0.53611111111111109</v>
      </c>
      <c r="N1491" s="34">
        <f t="shared" si="80"/>
        <v>14</v>
      </c>
      <c r="O1491" s="34" t="str">
        <f t="shared" si="81"/>
        <v>RIK14</v>
      </c>
      <c r="P1491" s="44">
        <f>INDEX(Workings!$R$14:$R$853,MATCH(O1491,Workings!$U$14:$U$853,0))</f>
        <v>0.53263888888888888</v>
      </c>
      <c r="Q1491" s="34">
        <f t="shared" si="82"/>
        <v>5</v>
      </c>
      <c r="S1491"/>
    </row>
    <row r="1492" spans="1:19" ht="15" x14ac:dyDescent="0.25">
      <c r="A1492" s="34" t="s">
        <v>2050</v>
      </c>
      <c r="B1492" s="34">
        <f>SEARCH("PM",A1492)</f>
        <v>11</v>
      </c>
      <c r="C1492" s="34" t="e">
        <f>SEARCH("AM",A1492)</f>
        <v>#VALUE!</v>
      </c>
      <c r="D1492" s="34">
        <f>IFERROR(B1492,C1492)</f>
        <v>11</v>
      </c>
      <c r="E1492" s="34" t="str">
        <f>IFERROR(MID(A1492,D1492-5,1)," ")</f>
        <v xml:space="preserve"> </v>
      </c>
      <c r="F1492" s="34" t="str">
        <f>MID(A1492,IF(E1492="1",D1492-5,D1492-4),IF(E1492="1",7,6))</f>
        <v>1:20PM</v>
      </c>
      <c r="G1492" s="34" t="str">
        <f>TRIM(SUBSTITUTE(A1492,TEXT(M1492,"h:mmAM/PM"),""))</f>
        <v>R:I:K 10/Nov</v>
      </c>
      <c r="H1492" s="34" t="b">
        <f>OR(LEFT(G1492,1)="Y",LEFT(G1492,1)="B",LEFT(G1492,1)="R")</f>
        <v>1</v>
      </c>
      <c r="I1492" s="34" t="str">
        <f>IF(H1492,LEFT(G1492,FIND(" ",G1492)-1),MID(G1492,FIND(" ",G1492)+1,9))</f>
        <v>R:I:K</v>
      </c>
      <c r="J1492" s="34" t="str">
        <f>TRIM(SUBSTITUTE(G1492,I1492,""))</f>
        <v>10/Nov</v>
      </c>
      <c r="K1492" s="34">
        <f>LEFT(J1492,2-ISERROR(1*MID(J1492,2,1)))*1</f>
        <v>10</v>
      </c>
      <c r="L1492" s="34" t="str">
        <f>IF(LEN(I1492)=3,I1492,LEFT(I1492,1)&amp;MID(I1492,3,1)&amp;RIGHT(I1492,1))</f>
        <v>RIK</v>
      </c>
      <c r="M1492" s="42">
        <f>TIMEVALUE(SUBSTITUTE(SUBSTITUTE(F1492,"P"," P"),"A"," A"))</f>
        <v>0.55555555555555558</v>
      </c>
      <c r="N1492" s="34">
        <f t="shared" si="80"/>
        <v>15</v>
      </c>
      <c r="O1492" s="34" t="str">
        <f t="shared" si="81"/>
        <v>RIK15</v>
      </c>
      <c r="P1492" s="44">
        <f>INDEX(Workings!$R$14:$R$853,MATCH(O1492,Workings!$U$14:$U$853,0))</f>
        <v>0.55347222222222225</v>
      </c>
      <c r="Q1492" s="34">
        <f t="shared" si="82"/>
        <v>3</v>
      </c>
      <c r="S1492"/>
    </row>
    <row r="1493" spans="1:19" ht="15" x14ac:dyDescent="0.25">
      <c r="A1493" s="34" t="s">
        <v>2994</v>
      </c>
      <c r="B1493" s="34">
        <f>SEARCH("PM",A1493)</f>
        <v>5</v>
      </c>
      <c r="C1493" s="34" t="e">
        <f>SEARCH("AM",A1493)</f>
        <v>#VALUE!</v>
      </c>
      <c r="D1493" s="34">
        <f>IFERROR(B1493,C1493)</f>
        <v>5</v>
      </c>
      <c r="E1493" s="34" t="str">
        <f>IFERROR(MID(A1493,D1493-5,1)," ")</f>
        <v xml:space="preserve"> </v>
      </c>
      <c r="F1493" s="34" t="str">
        <f>MID(A1493,IF(E1493="1",D1493-5,D1493-4),IF(E1493="1",7,6))</f>
        <v>1:51PM</v>
      </c>
      <c r="G1493" s="34" t="str">
        <f>TRIM(SUBSTITUTE(A1493,TEXT(M1493,"h:mmAM/PM"),""))</f>
        <v>10-Nov RIK</v>
      </c>
      <c r="H1493" s="34" t="b">
        <f>OR(LEFT(G1493,1)="Y",LEFT(G1493,1)="B",LEFT(G1493,1)="R")</f>
        <v>0</v>
      </c>
      <c r="I1493" s="34" t="str">
        <f>IF(H1493,LEFT(G1493,FIND(" ",G1493)-1),MID(G1493,FIND(" ",G1493)+1,9))</f>
        <v>RIK</v>
      </c>
      <c r="J1493" s="34" t="str">
        <f>TRIM(SUBSTITUTE(G1493,I1493,""))</f>
        <v>10-Nov</v>
      </c>
      <c r="K1493" s="34">
        <f>LEFT(J1493,2-ISERROR(1*MID(J1493,2,1)))*1</f>
        <v>10</v>
      </c>
      <c r="L1493" s="34" t="str">
        <f>IF(LEN(I1493)=3,I1493,LEFT(I1493,1)&amp;MID(I1493,3,1)&amp;RIGHT(I1493,1))</f>
        <v>RIK</v>
      </c>
      <c r="M1493" s="42">
        <f>TIMEVALUE(SUBSTITUTE(SUBSTITUTE(F1493,"P"," P"),"A"," A"))</f>
        <v>0.57708333333333328</v>
      </c>
      <c r="N1493" s="34">
        <f t="shared" si="80"/>
        <v>16</v>
      </c>
      <c r="O1493" s="34" t="str">
        <f t="shared" si="81"/>
        <v>RIK16</v>
      </c>
      <c r="P1493" s="44">
        <f>INDEX(Workings!$R$14:$R$853,MATCH(O1493,Workings!$U$14:$U$853,0))</f>
        <v>0.57430555555555562</v>
      </c>
      <c r="Q1493" s="34">
        <f t="shared" si="82"/>
        <v>4</v>
      </c>
      <c r="S1493"/>
    </row>
    <row r="1494" spans="1:19" ht="15" x14ac:dyDescent="0.25">
      <c r="A1494" s="34" t="s">
        <v>1293</v>
      </c>
      <c r="B1494" s="34">
        <f>SEARCH("PM",A1494)</f>
        <v>18</v>
      </c>
      <c r="C1494" s="34" t="e">
        <f>SEARCH("AM",A1494)</f>
        <v>#VALUE!</v>
      </c>
      <c r="D1494" s="34">
        <f>IFERROR(B1494,C1494)</f>
        <v>18</v>
      </c>
      <c r="E1494" s="34" t="str">
        <f>IFERROR(MID(A1494,D1494-5,1)," ")</f>
        <v xml:space="preserve"> </v>
      </c>
      <c r="F1494" s="34" t="str">
        <f>MID(A1494,IF(E1494="1",D1494-5,D1494-4),IF(E1494="1",7,6))</f>
        <v>2:29PM</v>
      </c>
      <c r="G1494" s="34" t="str">
        <f>TRIM(SUBSTITUTE(A1494,TEXT(M1494,"h:mmAM/PM"),""))</f>
        <v>10-Nov R:I:K</v>
      </c>
      <c r="H1494" s="34" t="b">
        <f>OR(LEFT(G1494,1)="Y",LEFT(G1494,1)="B",LEFT(G1494,1)="R")</f>
        <v>0</v>
      </c>
      <c r="I1494" s="34" t="str">
        <f>IF(H1494,LEFT(G1494,FIND(" ",G1494)-1),MID(G1494,FIND(" ",G1494)+1,9))</f>
        <v>R:I:K</v>
      </c>
      <c r="J1494" s="34" t="str">
        <f>TRIM(SUBSTITUTE(G1494,I1494,""))</f>
        <v>10-Nov</v>
      </c>
      <c r="K1494" s="34">
        <f>LEFT(J1494,2-ISERROR(1*MID(J1494,2,1)))*1</f>
        <v>10</v>
      </c>
      <c r="L1494" s="34" t="str">
        <f>IF(LEN(I1494)=3,I1494,LEFT(I1494,1)&amp;MID(I1494,3,1)&amp;RIGHT(I1494,1))</f>
        <v>RIK</v>
      </c>
      <c r="M1494" s="42">
        <f>TIMEVALUE(SUBSTITUTE(SUBSTITUTE(F1494,"P"," P"),"A"," A"))</f>
        <v>0.60347222222222219</v>
      </c>
      <c r="N1494" s="34">
        <f t="shared" si="80"/>
        <v>17</v>
      </c>
      <c r="O1494" s="34" t="str">
        <f t="shared" si="81"/>
        <v>RIK17</v>
      </c>
      <c r="P1494" s="44">
        <f>INDEX(Workings!$R$14:$R$853,MATCH(O1494,Workings!$U$14:$U$853,0))</f>
        <v>0.59513888888888899</v>
      </c>
      <c r="Q1494" s="34">
        <f t="shared" si="82"/>
        <v>12</v>
      </c>
      <c r="S1494"/>
    </row>
    <row r="1495" spans="1:19" ht="15" x14ac:dyDescent="0.25">
      <c r="A1495" s="34" t="s">
        <v>2944</v>
      </c>
      <c r="B1495" s="34">
        <f>SEARCH("PM",A1495)</f>
        <v>16</v>
      </c>
      <c r="C1495" s="34" t="e">
        <f>SEARCH("AM",A1495)</f>
        <v>#VALUE!</v>
      </c>
      <c r="D1495" s="34">
        <f>IFERROR(B1495,C1495)</f>
        <v>16</v>
      </c>
      <c r="E1495" s="34" t="str">
        <f>IFERROR(MID(A1495,D1495-5,1)," ")</f>
        <v xml:space="preserve"> </v>
      </c>
      <c r="F1495" s="34" t="str">
        <f>MID(A1495,IF(E1495="1",D1495-5,D1495-4),IF(E1495="1",7,6))</f>
        <v>2:48PM</v>
      </c>
      <c r="G1495" s="34" t="str">
        <f>TRIM(SUBSTITUTE(A1495,TEXT(M1495,"h:mmAM/PM"),""))</f>
        <v>RIK 10-Nov</v>
      </c>
      <c r="H1495" s="34" t="b">
        <f>OR(LEFT(G1495,1)="Y",LEFT(G1495,1)="B",LEFT(G1495,1)="R")</f>
        <v>1</v>
      </c>
      <c r="I1495" s="34" t="str">
        <f>IF(H1495,LEFT(G1495,FIND(" ",G1495)-1),MID(G1495,FIND(" ",G1495)+1,9))</f>
        <v>RIK</v>
      </c>
      <c r="J1495" s="34" t="str">
        <f>TRIM(SUBSTITUTE(G1495,I1495,""))</f>
        <v>10-Nov</v>
      </c>
      <c r="K1495" s="34">
        <f>LEFT(J1495,2-ISERROR(1*MID(J1495,2,1)))*1</f>
        <v>10</v>
      </c>
      <c r="L1495" s="34" t="str">
        <f>IF(LEN(I1495)=3,I1495,LEFT(I1495,1)&amp;MID(I1495,3,1)&amp;RIGHT(I1495,1))</f>
        <v>RIK</v>
      </c>
      <c r="M1495" s="42">
        <f>TIMEVALUE(SUBSTITUTE(SUBSTITUTE(F1495,"P"," P"),"A"," A"))</f>
        <v>0.6166666666666667</v>
      </c>
      <c r="N1495" s="34">
        <f t="shared" si="80"/>
        <v>18</v>
      </c>
      <c r="O1495" s="34" t="str">
        <f t="shared" si="81"/>
        <v>RIK18</v>
      </c>
      <c r="P1495" s="44">
        <f>INDEX(Workings!$R$14:$R$853,MATCH(O1495,Workings!$U$14:$U$853,0))</f>
        <v>0.61597222222222237</v>
      </c>
      <c r="Q1495" s="34">
        <f t="shared" si="82"/>
        <v>1</v>
      </c>
      <c r="S1495"/>
    </row>
    <row r="1496" spans="1:19" ht="15" x14ac:dyDescent="0.25">
      <c r="A1496" s="34" t="s">
        <v>1337</v>
      </c>
      <c r="B1496" s="34">
        <f>SEARCH("PM",A1496)</f>
        <v>18</v>
      </c>
      <c r="C1496" s="34" t="e">
        <f>SEARCH("AM",A1496)</f>
        <v>#VALUE!</v>
      </c>
      <c r="D1496" s="34">
        <f>IFERROR(B1496,C1496)</f>
        <v>18</v>
      </c>
      <c r="E1496" s="34" t="str">
        <f>IFERROR(MID(A1496,D1496-5,1)," ")</f>
        <v xml:space="preserve"> </v>
      </c>
      <c r="F1496" s="34" t="str">
        <f>MID(A1496,IF(E1496="1",D1496-5,D1496-4),IF(E1496="1",7,6))</f>
        <v>3:27PM</v>
      </c>
      <c r="G1496" s="34" t="str">
        <f>TRIM(SUBSTITUTE(A1496,TEXT(M1496,"h:mmAM/PM"),""))</f>
        <v>10-Nov R/I/K</v>
      </c>
      <c r="H1496" s="34" t="b">
        <f>OR(LEFT(G1496,1)="Y",LEFT(G1496,1)="B",LEFT(G1496,1)="R")</f>
        <v>0</v>
      </c>
      <c r="I1496" s="34" t="str">
        <f>IF(H1496,LEFT(G1496,FIND(" ",G1496)-1),MID(G1496,FIND(" ",G1496)+1,9))</f>
        <v>R/I/K</v>
      </c>
      <c r="J1496" s="34" t="str">
        <f>TRIM(SUBSTITUTE(G1496,I1496,""))</f>
        <v>10-Nov</v>
      </c>
      <c r="K1496" s="34">
        <f>LEFT(J1496,2-ISERROR(1*MID(J1496,2,1)))*1</f>
        <v>10</v>
      </c>
      <c r="L1496" s="34" t="str">
        <f>IF(LEN(I1496)=3,I1496,LEFT(I1496,1)&amp;MID(I1496,3,1)&amp;RIGHT(I1496,1))</f>
        <v>RIK</v>
      </c>
      <c r="M1496" s="42">
        <f>TIMEVALUE(SUBSTITUTE(SUBSTITUTE(F1496,"P"," P"),"A"," A"))</f>
        <v>0.64374999999999993</v>
      </c>
      <c r="N1496" s="34">
        <f t="shared" si="80"/>
        <v>19</v>
      </c>
      <c r="O1496" s="34" t="str">
        <f t="shared" si="81"/>
        <v>RIK19</v>
      </c>
      <c r="P1496" s="44">
        <f>INDEX(Workings!$R$14:$R$853,MATCH(O1496,Workings!$U$14:$U$853,0))</f>
        <v>0.63680555555555574</v>
      </c>
      <c r="Q1496" s="34">
        <f t="shared" si="82"/>
        <v>10</v>
      </c>
      <c r="S1496"/>
    </row>
    <row r="1497" spans="1:19" ht="15" x14ac:dyDescent="0.25">
      <c r="A1497" s="34" t="s">
        <v>3775</v>
      </c>
      <c r="B1497" s="34">
        <f>SEARCH("PM",A1497)</f>
        <v>18</v>
      </c>
      <c r="C1497" s="34" t="e">
        <f>SEARCH("AM",A1497)</f>
        <v>#VALUE!</v>
      </c>
      <c r="D1497" s="34">
        <f>IFERROR(B1497,C1497)</f>
        <v>18</v>
      </c>
      <c r="E1497" s="34" t="str">
        <f>IFERROR(MID(A1497,D1497-5,1)," ")</f>
        <v xml:space="preserve"> </v>
      </c>
      <c r="F1497" s="34" t="str">
        <f>MID(A1497,IF(E1497="1",D1497-5,D1497-4),IF(E1497="1",7,6))</f>
        <v>3:52PM</v>
      </c>
      <c r="G1497" s="34" t="str">
        <f>TRIM(SUBSTITUTE(A1497,TEXT(M1497,"h:mmAM/PM"),""))</f>
        <v>10/Nov R:I:K</v>
      </c>
      <c r="H1497" s="34" t="b">
        <f>OR(LEFT(G1497,1)="Y",LEFT(G1497,1)="B",LEFT(G1497,1)="R")</f>
        <v>0</v>
      </c>
      <c r="I1497" s="34" t="str">
        <f>IF(H1497,LEFT(G1497,FIND(" ",G1497)-1),MID(G1497,FIND(" ",G1497)+1,9))</f>
        <v>R:I:K</v>
      </c>
      <c r="J1497" s="34" t="str">
        <f>TRIM(SUBSTITUTE(G1497,I1497,""))</f>
        <v>10/Nov</v>
      </c>
      <c r="K1497" s="34">
        <f>LEFT(J1497,2-ISERROR(1*MID(J1497,2,1)))*1</f>
        <v>10</v>
      </c>
      <c r="L1497" s="34" t="str">
        <f>IF(LEN(I1497)=3,I1497,LEFT(I1497,1)&amp;MID(I1497,3,1)&amp;RIGHT(I1497,1))</f>
        <v>RIK</v>
      </c>
      <c r="M1497" s="42">
        <f>TIMEVALUE(SUBSTITUTE(SUBSTITUTE(F1497,"P"," P"),"A"," A"))</f>
        <v>0.66111111111111109</v>
      </c>
      <c r="N1497" s="34">
        <f t="shared" si="80"/>
        <v>20</v>
      </c>
      <c r="O1497" s="34" t="str">
        <f t="shared" si="81"/>
        <v>RIK20</v>
      </c>
      <c r="P1497" s="44">
        <f>INDEX(Workings!$R$14:$R$853,MATCH(O1497,Workings!$U$14:$U$853,0))</f>
        <v>0.65763888888888911</v>
      </c>
      <c r="Q1497" s="34">
        <f t="shared" si="82"/>
        <v>5</v>
      </c>
      <c r="S1497"/>
    </row>
    <row r="1498" spans="1:19" ht="15" x14ac:dyDescent="0.25">
      <c r="A1498" s="34" t="s">
        <v>2587</v>
      </c>
      <c r="B1498" s="34">
        <f>SEARCH("PM",A1498)</f>
        <v>18</v>
      </c>
      <c r="C1498" s="34" t="e">
        <f>SEARCH("AM",A1498)</f>
        <v>#VALUE!</v>
      </c>
      <c r="D1498" s="34">
        <f>IFERROR(B1498,C1498)</f>
        <v>18</v>
      </c>
      <c r="E1498" s="34" t="str">
        <f>IFERROR(MID(A1498,D1498-5,1)," ")</f>
        <v xml:space="preserve"> </v>
      </c>
      <c r="F1498" s="34" t="str">
        <f>MID(A1498,IF(E1498="1",D1498-5,D1498-4),IF(E1498="1",7,6))</f>
        <v>4:18PM</v>
      </c>
      <c r="G1498" s="34" t="str">
        <f>TRIM(SUBSTITUTE(A1498,TEXT(M1498,"h:mmAM/PM"),""))</f>
        <v>10-Nov R-I-K</v>
      </c>
      <c r="H1498" s="34" t="b">
        <f>OR(LEFT(G1498,1)="Y",LEFT(G1498,1)="B",LEFT(G1498,1)="R")</f>
        <v>0</v>
      </c>
      <c r="I1498" s="34" t="str">
        <f>IF(H1498,LEFT(G1498,FIND(" ",G1498)-1),MID(G1498,FIND(" ",G1498)+1,9))</f>
        <v>R-I-K</v>
      </c>
      <c r="J1498" s="34" t="str">
        <f>TRIM(SUBSTITUTE(G1498,I1498,""))</f>
        <v>10-Nov</v>
      </c>
      <c r="K1498" s="34">
        <f>LEFT(J1498,2-ISERROR(1*MID(J1498,2,1)))*1</f>
        <v>10</v>
      </c>
      <c r="L1498" s="34" t="str">
        <f>IF(LEN(I1498)=3,I1498,LEFT(I1498,1)&amp;MID(I1498,3,1)&amp;RIGHT(I1498,1))</f>
        <v>RIK</v>
      </c>
      <c r="M1498" s="42">
        <f>TIMEVALUE(SUBSTITUTE(SUBSTITUTE(F1498,"P"," P"),"A"," A"))</f>
        <v>0.6791666666666667</v>
      </c>
      <c r="N1498" s="34">
        <f t="shared" si="80"/>
        <v>21</v>
      </c>
      <c r="O1498" s="34" t="str">
        <f t="shared" si="81"/>
        <v>RIK21</v>
      </c>
      <c r="P1498" s="44">
        <f>INDEX(Workings!$R$14:$R$853,MATCH(O1498,Workings!$U$14:$U$853,0))</f>
        <v>0.67847222222222248</v>
      </c>
      <c r="Q1498" s="34">
        <f t="shared" si="82"/>
        <v>1</v>
      </c>
      <c r="S1498"/>
    </row>
    <row r="1499" spans="1:19" ht="15" x14ac:dyDescent="0.25">
      <c r="A1499" s="34" t="s">
        <v>2455</v>
      </c>
      <c r="B1499" s="34">
        <f>SEARCH("PM",A1499)</f>
        <v>16</v>
      </c>
      <c r="C1499" s="34" t="e">
        <f>SEARCH("AM",A1499)</f>
        <v>#VALUE!</v>
      </c>
      <c r="D1499" s="34">
        <f>IFERROR(B1499,C1499)</f>
        <v>16</v>
      </c>
      <c r="E1499" s="34" t="str">
        <f>IFERROR(MID(A1499,D1499-5,1)," ")</f>
        <v xml:space="preserve"> </v>
      </c>
      <c r="F1499" s="34" t="str">
        <f>MID(A1499,IF(E1499="1",D1499-5,D1499-4),IF(E1499="1",7,6))</f>
        <v>4:53PM</v>
      </c>
      <c r="G1499" s="34" t="str">
        <f>TRIM(SUBSTITUTE(A1499,TEXT(M1499,"h:mmAM/PM"),""))</f>
        <v>10-Nov RIK</v>
      </c>
      <c r="H1499" s="34" t="b">
        <f>OR(LEFT(G1499,1)="Y",LEFT(G1499,1)="B",LEFT(G1499,1)="R")</f>
        <v>0</v>
      </c>
      <c r="I1499" s="34" t="str">
        <f>IF(H1499,LEFT(G1499,FIND(" ",G1499)-1),MID(G1499,FIND(" ",G1499)+1,9))</f>
        <v>RIK</v>
      </c>
      <c r="J1499" s="34" t="str">
        <f>TRIM(SUBSTITUTE(G1499,I1499,""))</f>
        <v>10-Nov</v>
      </c>
      <c r="K1499" s="34">
        <f>LEFT(J1499,2-ISERROR(1*MID(J1499,2,1)))*1</f>
        <v>10</v>
      </c>
      <c r="L1499" s="34" t="str">
        <f>IF(LEN(I1499)=3,I1499,LEFT(I1499,1)&amp;MID(I1499,3,1)&amp;RIGHT(I1499,1))</f>
        <v>RIK</v>
      </c>
      <c r="M1499" s="42">
        <f>TIMEVALUE(SUBSTITUTE(SUBSTITUTE(F1499,"P"," P"),"A"," A"))</f>
        <v>0.70347222222222217</v>
      </c>
      <c r="N1499" s="34">
        <f t="shared" si="80"/>
        <v>22</v>
      </c>
      <c r="O1499" s="34" t="str">
        <f t="shared" si="81"/>
        <v>RIK22</v>
      </c>
      <c r="P1499" s="44">
        <f>INDEX(Workings!$R$14:$R$853,MATCH(O1499,Workings!$U$14:$U$853,0))</f>
        <v>0.69930555555555585</v>
      </c>
      <c r="Q1499" s="34">
        <f t="shared" si="82"/>
        <v>6</v>
      </c>
      <c r="S1499"/>
    </row>
    <row r="1500" spans="1:19" ht="15" x14ac:dyDescent="0.25">
      <c r="A1500" s="34" t="s">
        <v>3016</v>
      </c>
      <c r="B1500" s="34">
        <f>SEARCH("PM",A1500)</f>
        <v>5</v>
      </c>
      <c r="C1500" s="34" t="e">
        <f>SEARCH("AM",A1500)</f>
        <v>#VALUE!</v>
      </c>
      <c r="D1500" s="34">
        <f>IFERROR(B1500,C1500)</f>
        <v>5</v>
      </c>
      <c r="E1500" s="34" t="str">
        <f>IFERROR(MID(A1500,D1500-5,1)," ")</f>
        <v xml:space="preserve"> </v>
      </c>
      <c r="F1500" s="34" t="str">
        <f>MID(A1500,IF(E1500="1",D1500-5,D1500-4),IF(E1500="1",7,6))</f>
        <v>5:20PM</v>
      </c>
      <c r="G1500" s="34" t="str">
        <f>TRIM(SUBSTITUTE(A1500,TEXT(M1500,"h:mmAM/PM"),""))</f>
        <v>10/Nov RIK</v>
      </c>
      <c r="H1500" s="34" t="b">
        <f>OR(LEFT(G1500,1)="Y",LEFT(G1500,1)="B",LEFT(G1500,1)="R")</f>
        <v>0</v>
      </c>
      <c r="I1500" s="34" t="str">
        <f>IF(H1500,LEFT(G1500,FIND(" ",G1500)-1),MID(G1500,FIND(" ",G1500)+1,9))</f>
        <v>RIK</v>
      </c>
      <c r="J1500" s="34" t="str">
        <f>TRIM(SUBSTITUTE(G1500,I1500,""))</f>
        <v>10/Nov</v>
      </c>
      <c r="K1500" s="34">
        <f>LEFT(J1500,2-ISERROR(1*MID(J1500,2,1)))*1</f>
        <v>10</v>
      </c>
      <c r="L1500" s="34" t="str">
        <f>IF(LEN(I1500)=3,I1500,LEFT(I1500,1)&amp;MID(I1500,3,1)&amp;RIGHT(I1500,1))</f>
        <v>RIK</v>
      </c>
      <c r="M1500" s="42">
        <f>TIMEVALUE(SUBSTITUTE(SUBSTITUTE(F1500,"P"," P"),"A"," A"))</f>
        <v>0.72222222222222221</v>
      </c>
      <c r="N1500" s="34">
        <f t="shared" si="80"/>
        <v>23</v>
      </c>
      <c r="O1500" s="34" t="str">
        <f t="shared" si="81"/>
        <v>RIK23</v>
      </c>
      <c r="P1500" s="44">
        <f>INDEX(Workings!$R$14:$R$853,MATCH(O1500,Workings!$U$14:$U$853,0))</f>
        <v>0.72013888888888922</v>
      </c>
      <c r="Q1500" s="34">
        <f t="shared" si="82"/>
        <v>3</v>
      </c>
      <c r="S1500"/>
    </row>
    <row r="1501" spans="1:19" ht="15" x14ac:dyDescent="0.25">
      <c r="A1501" s="34" t="s">
        <v>3925</v>
      </c>
      <c r="B1501" s="34">
        <f>SEARCH("PM",A1501)</f>
        <v>9</v>
      </c>
      <c r="C1501" s="34" t="e">
        <f>SEARCH("AM",A1501)</f>
        <v>#VALUE!</v>
      </c>
      <c r="D1501" s="34">
        <f>IFERROR(B1501,C1501)</f>
        <v>9</v>
      </c>
      <c r="E1501" s="34" t="str">
        <f>IFERROR(MID(A1501,D1501-5,1)," ")</f>
        <v xml:space="preserve"> </v>
      </c>
      <c r="F1501" s="34" t="str">
        <f>MID(A1501,IF(E1501="1",D1501-5,D1501-4),IF(E1501="1",7,6))</f>
        <v>6:00PM</v>
      </c>
      <c r="G1501" s="34" t="str">
        <f>TRIM(SUBSTITUTE(A1501,TEXT(M1501,"h:mmAM/PM"),""))</f>
        <v>RIK 10-Nov</v>
      </c>
      <c r="H1501" s="34" t="b">
        <f>OR(LEFT(G1501,1)="Y",LEFT(G1501,1)="B",LEFT(G1501,1)="R")</f>
        <v>1</v>
      </c>
      <c r="I1501" s="34" t="str">
        <f>IF(H1501,LEFT(G1501,FIND(" ",G1501)-1),MID(G1501,FIND(" ",G1501)+1,9))</f>
        <v>RIK</v>
      </c>
      <c r="J1501" s="34" t="str">
        <f>TRIM(SUBSTITUTE(G1501,I1501,""))</f>
        <v>10-Nov</v>
      </c>
      <c r="K1501" s="34">
        <f>LEFT(J1501,2-ISERROR(1*MID(J1501,2,1)))*1</f>
        <v>10</v>
      </c>
      <c r="L1501" s="34" t="str">
        <f>IF(LEN(I1501)=3,I1501,LEFT(I1501,1)&amp;MID(I1501,3,1)&amp;RIGHT(I1501,1))</f>
        <v>RIK</v>
      </c>
      <c r="M1501" s="42">
        <f>TIMEVALUE(SUBSTITUTE(SUBSTITUTE(F1501,"P"," P"),"A"," A"))</f>
        <v>0.75</v>
      </c>
      <c r="N1501" s="34">
        <f t="shared" si="80"/>
        <v>24</v>
      </c>
      <c r="O1501" s="34" t="str">
        <f t="shared" si="81"/>
        <v>RIK24</v>
      </c>
      <c r="P1501" s="44">
        <f>INDEX(Workings!$R$14:$R$853,MATCH(O1501,Workings!$U$14:$U$853,0))</f>
        <v>0.74791666666666701</v>
      </c>
      <c r="Q1501" s="34">
        <f t="shared" si="82"/>
        <v>3</v>
      </c>
      <c r="S1501"/>
    </row>
    <row r="1502" spans="1:19" ht="15" x14ac:dyDescent="0.25">
      <c r="A1502" s="34" t="s">
        <v>1342</v>
      </c>
      <c r="B1502" s="34">
        <f>SEARCH("PM",A1502)</f>
        <v>5</v>
      </c>
      <c r="C1502" s="34" t="e">
        <f>SEARCH("AM",A1502)</f>
        <v>#VALUE!</v>
      </c>
      <c r="D1502" s="34">
        <f>IFERROR(B1502,C1502)</f>
        <v>5</v>
      </c>
      <c r="E1502" s="34" t="str">
        <f>IFERROR(MID(A1502,D1502-5,1)," ")</f>
        <v xml:space="preserve"> </v>
      </c>
      <c r="F1502" s="34" t="str">
        <f>MID(A1502,IF(E1502="1",D1502-5,D1502-4),IF(E1502="1",7,6))</f>
        <v>6:44PM</v>
      </c>
      <c r="G1502" s="34" t="str">
        <f>TRIM(SUBSTITUTE(A1502,TEXT(M1502,"h:mmAM/PM"),""))</f>
        <v>10/Nov R:I:K</v>
      </c>
      <c r="H1502" s="34" t="b">
        <f>OR(LEFT(G1502,1)="Y",LEFT(G1502,1)="B",LEFT(G1502,1)="R")</f>
        <v>0</v>
      </c>
      <c r="I1502" s="34" t="str">
        <f>IF(H1502,LEFT(G1502,FIND(" ",G1502)-1),MID(G1502,FIND(" ",G1502)+1,9))</f>
        <v>R:I:K</v>
      </c>
      <c r="J1502" s="34" t="str">
        <f>TRIM(SUBSTITUTE(G1502,I1502,""))</f>
        <v>10/Nov</v>
      </c>
      <c r="K1502" s="34">
        <f>LEFT(J1502,2-ISERROR(1*MID(J1502,2,1)))*1</f>
        <v>10</v>
      </c>
      <c r="L1502" s="34" t="str">
        <f>IF(LEN(I1502)=3,I1502,LEFT(I1502,1)&amp;MID(I1502,3,1)&amp;RIGHT(I1502,1))</f>
        <v>RIK</v>
      </c>
      <c r="M1502" s="42">
        <f>TIMEVALUE(SUBSTITUTE(SUBSTITUTE(F1502,"P"," P"),"A"," A"))</f>
        <v>0.78055555555555556</v>
      </c>
      <c r="N1502" s="34">
        <f t="shared" si="80"/>
        <v>25</v>
      </c>
      <c r="O1502" s="34" t="str">
        <f t="shared" si="81"/>
        <v>RIK25</v>
      </c>
      <c r="P1502" s="44">
        <f>INDEX(Workings!$R$14:$R$853,MATCH(O1502,Workings!$U$14:$U$853,0))</f>
        <v>0.7756944444444448</v>
      </c>
      <c r="Q1502" s="34">
        <f t="shared" si="82"/>
        <v>7</v>
      </c>
      <c r="S1502"/>
    </row>
    <row r="1503" spans="1:19" ht="15" x14ac:dyDescent="0.25">
      <c r="A1503" s="34" t="s">
        <v>505</v>
      </c>
      <c r="B1503" s="34">
        <f>SEARCH("PM",A1503)</f>
        <v>18</v>
      </c>
      <c r="C1503" s="34" t="e">
        <f>SEARCH("AM",A1503)</f>
        <v>#VALUE!</v>
      </c>
      <c r="D1503" s="34">
        <f>IFERROR(B1503,C1503)</f>
        <v>18</v>
      </c>
      <c r="E1503" s="34" t="str">
        <f>IFERROR(MID(A1503,D1503-5,1)," ")</f>
        <v xml:space="preserve"> </v>
      </c>
      <c r="F1503" s="34" t="str">
        <f>MID(A1503,IF(E1503="1",D1503-5,D1503-4),IF(E1503="1",7,6))</f>
        <v>7:23PM</v>
      </c>
      <c r="G1503" s="34" t="str">
        <f>TRIM(SUBSTITUTE(A1503,TEXT(M1503,"h:mmAM/PM"),""))</f>
        <v>10-Nov R/I/K</v>
      </c>
      <c r="H1503" s="34" t="b">
        <f>OR(LEFT(G1503,1)="Y",LEFT(G1503,1)="B",LEFT(G1503,1)="R")</f>
        <v>0</v>
      </c>
      <c r="I1503" s="34" t="str">
        <f>IF(H1503,LEFT(G1503,FIND(" ",G1503)-1),MID(G1503,FIND(" ",G1503)+1,9))</f>
        <v>R/I/K</v>
      </c>
      <c r="J1503" s="34" t="str">
        <f>TRIM(SUBSTITUTE(G1503,I1503,""))</f>
        <v>10-Nov</v>
      </c>
      <c r="K1503" s="34">
        <f>LEFT(J1503,2-ISERROR(1*MID(J1503,2,1)))*1</f>
        <v>10</v>
      </c>
      <c r="L1503" s="34" t="str">
        <f>IF(LEN(I1503)=3,I1503,LEFT(I1503,1)&amp;MID(I1503,3,1)&amp;RIGHT(I1503,1))</f>
        <v>RIK</v>
      </c>
      <c r="M1503" s="42">
        <f>TIMEVALUE(SUBSTITUTE(SUBSTITUTE(F1503,"P"," P"),"A"," A"))</f>
        <v>0.80763888888888891</v>
      </c>
      <c r="N1503" s="34">
        <f t="shared" si="80"/>
        <v>26</v>
      </c>
      <c r="O1503" s="34" t="str">
        <f t="shared" si="81"/>
        <v>RIK26</v>
      </c>
      <c r="P1503" s="44">
        <f>INDEX(Workings!$R$14:$R$853,MATCH(O1503,Workings!$U$14:$U$853,0))</f>
        <v>0.80347222222222259</v>
      </c>
      <c r="Q1503" s="34">
        <f t="shared" si="82"/>
        <v>6</v>
      </c>
      <c r="S1503"/>
    </row>
    <row r="1504" spans="1:19" ht="15" x14ac:dyDescent="0.25">
      <c r="A1504" s="34" t="s">
        <v>2205</v>
      </c>
      <c r="B1504" s="34">
        <f>SEARCH("PM",A1504)</f>
        <v>9</v>
      </c>
      <c r="C1504" s="34" t="e">
        <f>SEARCH("AM",A1504)</f>
        <v>#VALUE!</v>
      </c>
      <c r="D1504" s="34">
        <f>IFERROR(B1504,C1504)</f>
        <v>9</v>
      </c>
      <c r="E1504" s="34" t="str">
        <f>IFERROR(MID(A1504,D1504-5,1)," ")</f>
        <v xml:space="preserve"> </v>
      </c>
      <c r="F1504" s="34" t="str">
        <f>MID(A1504,IF(E1504="1",D1504-5,D1504-4),IF(E1504="1",7,6))</f>
        <v>8:23PM</v>
      </c>
      <c r="G1504" s="34" t="str">
        <f>TRIM(SUBSTITUTE(A1504,TEXT(M1504,"h:mmAM/PM"),""))</f>
        <v>RIK 10-Nov</v>
      </c>
      <c r="H1504" s="34" t="b">
        <f>OR(LEFT(G1504,1)="Y",LEFT(G1504,1)="B",LEFT(G1504,1)="R")</f>
        <v>1</v>
      </c>
      <c r="I1504" s="34" t="str">
        <f>IF(H1504,LEFT(G1504,FIND(" ",G1504)-1),MID(G1504,FIND(" ",G1504)+1,9))</f>
        <v>RIK</v>
      </c>
      <c r="J1504" s="34" t="str">
        <f>TRIM(SUBSTITUTE(G1504,I1504,""))</f>
        <v>10-Nov</v>
      </c>
      <c r="K1504" s="34">
        <f>LEFT(J1504,2-ISERROR(1*MID(J1504,2,1)))*1</f>
        <v>10</v>
      </c>
      <c r="L1504" s="34" t="str">
        <f>IF(LEN(I1504)=3,I1504,LEFT(I1504,1)&amp;MID(I1504,3,1)&amp;RIGHT(I1504,1))</f>
        <v>RIK</v>
      </c>
      <c r="M1504" s="42">
        <f>TIMEVALUE(SUBSTITUTE(SUBSTITUTE(F1504,"P"," P"),"A"," A"))</f>
        <v>0.84930555555555554</v>
      </c>
      <c r="N1504" s="34">
        <f t="shared" si="80"/>
        <v>27</v>
      </c>
      <c r="O1504" s="34" t="str">
        <f t="shared" si="81"/>
        <v>RIK27</v>
      </c>
      <c r="P1504" s="44">
        <f>INDEX(Workings!$R$14:$R$853,MATCH(O1504,Workings!$U$14:$U$853,0))</f>
        <v>0.84513888888888922</v>
      </c>
      <c r="Q1504" s="34">
        <f t="shared" si="82"/>
        <v>6</v>
      </c>
      <c r="S1504"/>
    </row>
    <row r="1505" spans="1:19" ht="15" x14ac:dyDescent="0.25">
      <c r="A1505" s="34" t="s">
        <v>2037</v>
      </c>
      <c r="B1505" s="34">
        <f>SEARCH("PM",A1505)</f>
        <v>16</v>
      </c>
      <c r="C1505" s="34" t="e">
        <f>SEARCH("AM",A1505)</f>
        <v>#VALUE!</v>
      </c>
      <c r="D1505" s="34">
        <f>IFERROR(B1505,C1505)</f>
        <v>16</v>
      </c>
      <c r="E1505" s="34" t="str">
        <f>IFERROR(MID(A1505,D1505-5,1)," ")</f>
        <v xml:space="preserve"> </v>
      </c>
      <c r="F1505" s="34" t="str">
        <f>MID(A1505,IF(E1505="1",D1505-5,D1505-4),IF(E1505="1",7,6))</f>
        <v>9:22PM</v>
      </c>
      <c r="G1505" s="34" t="str">
        <f>TRIM(SUBSTITUTE(A1505,TEXT(M1505,"h:mmAM/PM"),""))</f>
        <v>10/Nov RIK</v>
      </c>
      <c r="H1505" s="34" t="b">
        <f>OR(LEFT(G1505,1)="Y",LEFT(G1505,1)="B",LEFT(G1505,1)="R")</f>
        <v>0</v>
      </c>
      <c r="I1505" s="34" t="str">
        <f>IF(H1505,LEFT(G1505,FIND(" ",G1505)-1),MID(G1505,FIND(" ",G1505)+1,9))</f>
        <v>RIK</v>
      </c>
      <c r="J1505" s="34" t="str">
        <f>TRIM(SUBSTITUTE(G1505,I1505,""))</f>
        <v>10/Nov</v>
      </c>
      <c r="K1505" s="34">
        <f>LEFT(J1505,2-ISERROR(1*MID(J1505,2,1)))*1</f>
        <v>10</v>
      </c>
      <c r="L1505" s="34" t="str">
        <f>IF(LEN(I1505)=3,I1505,LEFT(I1505,1)&amp;MID(I1505,3,1)&amp;RIGHT(I1505,1))</f>
        <v>RIK</v>
      </c>
      <c r="M1505" s="42">
        <f>TIMEVALUE(SUBSTITUTE(SUBSTITUTE(F1505,"P"," P"),"A"," A"))</f>
        <v>0.89027777777777783</v>
      </c>
      <c r="N1505" s="34">
        <f t="shared" si="80"/>
        <v>28</v>
      </c>
      <c r="O1505" s="34" t="str">
        <f t="shared" si="81"/>
        <v>RIK28</v>
      </c>
      <c r="P1505" s="44">
        <f>INDEX(Workings!$R$14:$R$853,MATCH(O1505,Workings!$U$14:$U$853,0))</f>
        <v>0.88680555555555585</v>
      </c>
      <c r="Q1505" s="34">
        <f t="shared" si="82"/>
        <v>5</v>
      </c>
      <c r="S1505"/>
    </row>
    <row r="1506" spans="1:19" ht="15" x14ac:dyDescent="0.25">
      <c r="A1506" s="34" t="s">
        <v>1008</v>
      </c>
      <c r="B1506" s="34">
        <f>SEARCH("PM",A1506)</f>
        <v>6</v>
      </c>
      <c r="C1506" s="34" t="e">
        <f>SEARCH("AM",A1506)</f>
        <v>#VALUE!</v>
      </c>
      <c r="D1506" s="34">
        <f>IFERROR(B1506,C1506)</f>
        <v>6</v>
      </c>
      <c r="E1506" s="34" t="str">
        <f>IFERROR(MID(A1506,D1506-5,1)," ")</f>
        <v>1</v>
      </c>
      <c r="F1506" s="34" t="str">
        <f>MID(A1506,IF(E1506="1",D1506-5,D1506-4),IF(E1506="1",7,6))</f>
        <v>10:27PM</v>
      </c>
      <c r="G1506" s="34" t="str">
        <f>TRIM(SUBSTITUTE(A1506,TEXT(M1506,"h:mmAM/PM"),""))</f>
        <v>R:I:K 10/Nov</v>
      </c>
      <c r="H1506" s="34" t="b">
        <f>OR(LEFT(G1506,1)="Y",LEFT(G1506,1)="B",LEFT(G1506,1)="R")</f>
        <v>1</v>
      </c>
      <c r="I1506" s="34" t="str">
        <f>IF(H1506,LEFT(G1506,FIND(" ",G1506)-1),MID(G1506,FIND(" ",G1506)+1,9))</f>
        <v>R:I:K</v>
      </c>
      <c r="J1506" s="34" t="str">
        <f>TRIM(SUBSTITUTE(G1506,I1506,""))</f>
        <v>10/Nov</v>
      </c>
      <c r="K1506" s="34">
        <f>LEFT(J1506,2-ISERROR(1*MID(J1506,2,1)))*1</f>
        <v>10</v>
      </c>
      <c r="L1506" s="34" t="str">
        <f>IF(LEN(I1506)=3,I1506,LEFT(I1506,1)&amp;MID(I1506,3,1)&amp;RIGHT(I1506,1))</f>
        <v>RIK</v>
      </c>
      <c r="M1506" s="42">
        <f>TIMEVALUE(SUBSTITUTE(SUBSTITUTE(F1506,"P"," P"),"A"," A"))</f>
        <v>0.93541666666666667</v>
      </c>
      <c r="N1506" s="34">
        <f t="shared" si="80"/>
        <v>29</v>
      </c>
      <c r="O1506" s="34" t="str">
        <f t="shared" si="81"/>
        <v>RIK29</v>
      </c>
      <c r="P1506" s="44">
        <f>INDEX(Workings!$R$14:$R$853,MATCH(O1506,Workings!$U$14:$U$853,0))</f>
        <v>0.92847222222222248</v>
      </c>
      <c r="Q1506" s="34">
        <f t="shared" si="82"/>
        <v>10</v>
      </c>
      <c r="S1506"/>
    </row>
    <row r="1507" spans="1:19" ht="15" x14ac:dyDescent="0.25">
      <c r="A1507" s="34" t="s">
        <v>511</v>
      </c>
      <c r="B1507" s="34">
        <f>SEARCH("PM",A1507)</f>
        <v>6</v>
      </c>
      <c r="C1507" s="34" t="e">
        <f>SEARCH("AM",A1507)</f>
        <v>#VALUE!</v>
      </c>
      <c r="D1507" s="34">
        <f>IFERROR(B1507,C1507)</f>
        <v>6</v>
      </c>
      <c r="E1507" s="34" t="str">
        <f>IFERROR(MID(A1507,D1507-5,1)," ")</f>
        <v>1</v>
      </c>
      <c r="F1507" s="34" t="str">
        <f>MID(A1507,IF(E1507="1",D1507-5,D1507-4),IF(E1507="1",7,6))</f>
        <v>11:18PM</v>
      </c>
      <c r="G1507" s="34" t="str">
        <f>TRIM(SUBSTITUTE(A1507,TEXT(M1507,"h:mmAM/PM"),""))</f>
        <v>RIK 10/Nov</v>
      </c>
      <c r="H1507" s="34" t="b">
        <f>OR(LEFT(G1507,1)="Y",LEFT(G1507,1)="B",LEFT(G1507,1)="R")</f>
        <v>1</v>
      </c>
      <c r="I1507" s="34" t="str">
        <f>IF(H1507,LEFT(G1507,FIND(" ",G1507)-1),MID(G1507,FIND(" ",G1507)+1,9))</f>
        <v>RIK</v>
      </c>
      <c r="J1507" s="34" t="str">
        <f>TRIM(SUBSTITUTE(G1507,I1507,""))</f>
        <v>10/Nov</v>
      </c>
      <c r="K1507" s="34">
        <f>LEFT(J1507,2-ISERROR(1*MID(J1507,2,1)))*1</f>
        <v>10</v>
      </c>
      <c r="L1507" s="34" t="str">
        <f>IF(LEN(I1507)=3,I1507,LEFT(I1507,1)&amp;MID(I1507,3,1)&amp;RIGHT(I1507,1))</f>
        <v>RIK</v>
      </c>
      <c r="M1507" s="42">
        <f>TIMEVALUE(SUBSTITUTE(SUBSTITUTE(F1507,"P"," P"),"A"," A"))</f>
        <v>0.97083333333333333</v>
      </c>
      <c r="N1507" s="34">
        <f t="shared" si="80"/>
        <v>30</v>
      </c>
      <c r="O1507" s="34" t="str">
        <f t="shared" si="81"/>
        <v>RIK30</v>
      </c>
      <c r="P1507" s="44">
        <f>INDEX(Workings!$R$14:$R$853,MATCH(O1507,Workings!$U$14:$U$853,0))</f>
        <v>0.97013888888888911</v>
      </c>
      <c r="Q1507" s="34">
        <f t="shared" si="82"/>
        <v>1</v>
      </c>
      <c r="S1507"/>
    </row>
    <row r="1508" spans="1:19" ht="15" x14ac:dyDescent="0.25">
      <c r="A1508" s="34" t="s">
        <v>2882</v>
      </c>
      <c r="B1508" s="34" t="e">
        <f>SEARCH("PM",A1508)</f>
        <v>#VALUE!</v>
      </c>
      <c r="C1508" s="34">
        <f>SEARCH("AM",A1508)</f>
        <v>15</v>
      </c>
      <c r="D1508" s="34">
        <f>IFERROR(B1508,C1508)</f>
        <v>15</v>
      </c>
      <c r="E1508" s="34" t="str">
        <f>IFERROR(MID(A1508,D1508-5,1)," ")</f>
        <v xml:space="preserve"> </v>
      </c>
      <c r="F1508" s="34" t="str">
        <f>MID(A1508,IF(E1508="1",D1508-5,D1508-4),IF(E1508="1",7,6))</f>
        <v>7:13AM</v>
      </c>
      <c r="G1508" s="34" t="str">
        <f>TRIM(SUBSTITUTE(A1508,TEXT(M1508,"h:mmAM/PM"),""))</f>
        <v>6/Nov RIL</v>
      </c>
      <c r="H1508" s="34" t="b">
        <f>OR(LEFT(G1508,1)="Y",LEFT(G1508,1)="B",LEFT(G1508,1)="R")</f>
        <v>0</v>
      </c>
      <c r="I1508" s="34" t="str">
        <f>IF(H1508,LEFT(G1508,FIND(" ",G1508)-1),MID(G1508,FIND(" ",G1508)+1,9))</f>
        <v>RIL</v>
      </c>
      <c r="J1508" s="34" t="str">
        <f>TRIM(SUBSTITUTE(G1508,I1508,""))</f>
        <v>6/Nov</v>
      </c>
      <c r="K1508" s="34">
        <f>LEFT(J1508,2-ISERROR(1*MID(J1508,2,1)))*1</f>
        <v>6</v>
      </c>
      <c r="L1508" s="34" t="str">
        <f>IF(LEN(I1508)=3,I1508,LEFT(I1508,1)&amp;MID(I1508,3,1)&amp;RIGHT(I1508,1))</f>
        <v>RIL</v>
      </c>
      <c r="M1508" s="42">
        <f>TIMEVALUE(SUBSTITUTE(SUBSTITUTE(F1508,"P"," P"),"A"," A"))</f>
        <v>0.30069444444444443</v>
      </c>
      <c r="N1508" s="34">
        <f t="shared" si="80"/>
        <v>1</v>
      </c>
      <c r="O1508" s="34" t="str">
        <f t="shared" si="81"/>
        <v>RIL1</v>
      </c>
      <c r="P1508" s="44">
        <f>INDEX(Workings!$R$14:$R$853,MATCH(O1508,Workings!$U$14:$U$853,0))</f>
        <v>0.2986111111111111</v>
      </c>
      <c r="Q1508" s="34">
        <f t="shared" si="82"/>
        <v>3</v>
      </c>
      <c r="S1508"/>
    </row>
    <row r="1509" spans="1:19" ht="15" x14ac:dyDescent="0.25">
      <c r="A1509" s="34" t="s">
        <v>3106</v>
      </c>
      <c r="B1509" s="34" t="e">
        <f>SEARCH("PM",A1509)</f>
        <v>#VALUE!</v>
      </c>
      <c r="C1509" s="34">
        <f>SEARCH("AM",A1509)</f>
        <v>17</v>
      </c>
      <c r="D1509" s="34">
        <f>IFERROR(B1509,C1509)</f>
        <v>17</v>
      </c>
      <c r="E1509" s="34" t="str">
        <f>IFERROR(MID(A1509,D1509-5,1)," ")</f>
        <v xml:space="preserve"> </v>
      </c>
      <c r="F1509" s="34" t="str">
        <f>MID(A1509,IF(E1509="1",D1509-5,D1509-4),IF(E1509="1",7,6))</f>
        <v>7:30AM</v>
      </c>
      <c r="G1509" s="34" t="str">
        <f>TRIM(SUBSTITUTE(A1509,TEXT(M1509,"h:mmAM/PM"),""))</f>
        <v>6/Nov R:I:L</v>
      </c>
      <c r="H1509" s="34" t="b">
        <f>OR(LEFT(G1509,1)="Y",LEFT(G1509,1)="B",LEFT(G1509,1)="R")</f>
        <v>0</v>
      </c>
      <c r="I1509" s="34" t="str">
        <f>IF(H1509,LEFT(G1509,FIND(" ",G1509)-1),MID(G1509,FIND(" ",G1509)+1,9))</f>
        <v>R:I:L</v>
      </c>
      <c r="J1509" s="34" t="str">
        <f>TRIM(SUBSTITUTE(G1509,I1509,""))</f>
        <v>6/Nov</v>
      </c>
      <c r="K1509" s="34">
        <f>LEFT(J1509,2-ISERROR(1*MID(J1509,2,1)))*1</f>
        <v>6</v>
      </c>
      <c r="L1509" s="34" t="str">
        <f>IF(LEN(I1509)=3,I1509,LEFT(I1509,1)&amp;MID(I1509,3,1)&amp;RIGHT(I1509,1))</f>
        <v>RIL</v>
      </c>
      <c r="M1509" s="42">
        <f>TIMEVALUE(SUBSTITUTE(SUBSTITUTE(F1509,"P"," P"),"A"," A"))</f>
        <v>0.3125</v>
      </c>
      <c r="N1509" s="34">
        <f t="shared" si="80"/>
        <v>2</v>
      </c>
      <c r="O1509" s="34" t="str">
        <f t="shared" si="81"/>
        <v>RIL2</v>
      </c>
      <c r="P1509" s="44">
        <f>INDEX(Workings!$R$14:$R$853,MATCH(O1509,Workings!$U$14:$U$853,0))</f>
        <v>0.3125</v>
      </c>
      <c r="Q1509" s="34">
        <f t="shared" si="82"/>
        <v>0</v>
      </c>
      <c r="S1509"/>
    </row>
    <row r="1510" spans="1:19" ht="15" x14ac:dyDescent="0.25">
      <c r="A1510" s="34" t="s">
        <v>849</v>
      </c>
      <c r="B1510" s="34" t="e">
        <f>SEARCH("PM",A1510)</f>
        <v>#VALUE!</v>
      </c>
      <c r="C1510" s="34">
        <f>SEARCH("AM",A1510)</f>
        <v>17</v>
      </c>
      <c r="D1510" s="34">
        <f>IFERROR(B1510,C1510)</f>
        <v>17</v>
      </c>
      <c r="E1510" s="34" t="str">
        <f>IFERROR(MID(A1510,D1510-5,1)," ")</f>
        <v xml:space="preserve"> </v>
      </c>
      <c r="F1510" s="34" t="str">
        <f>MID(A1510,IF(E1510="1",D1510-5,D1510-4),IF(E1510="1",7,6))</f>
        <v>7:52AM</v>
      </c>
      <c r="G1510" s="34" t="str">
        <f>TRIM(SUBSTITUTE(A1510,TEXT(M1510,"h:mmAM/PM"),""))</f>
        <v>R:I:L 6/Nov</v>
      </c>
      <c r="H1510" s="34" t="b">
        <f>OR(LEFT(G1510,1)="Y",LEFT(G1510,1)="B",LEFT(G1510,1)="R")</f>
        <v>1</v>
      </c>
      <c r="I1510" s="34" t="str">
        <f>IF(H1510,LEFT(G1510,FIND(" ",G1510)-1),MID(G1510,FIND(" ",G1510)+1,9))</f>
        <v>R:I:L</v>
      </c>
      <c r="J1510" s="34" t="str">
        <f>TRIM(SUBSTITUTE(G1510,I1510,""))</f>
        <v>6/Nov</v>
      </c>
      <c r="K1510" s="34">
        <f>LEFT(J1510,2-ISERROR(1*MID(J1510,2,1)))*1</f>
        <v>6</v>
      </c>
      <c r="L1510" s="34" t="str">
        <f>IF(LEN(I1510)=3,I1510,LEFT(I1510,1)&amp;MID(I1510,3,1)&amp;RIGHT(I1510,1))</f>
        <v>RIL</v>
      </c>
      <c r="M1510" s="42">
        <f>TIMEVALUE(SUBSTITUTE(SUBSTITUTE(F1510,"P"," P"),"A"," A"))</f>
        <v>0.32777777777777778</v>
      </c>
      <c r="N1510" s="34">
        <f t="shared" si="80"/>
        <v>3</v>
      </c>
      <c r="O1510" s="34" t="str">
        <f t="shared" si="81"/>
        <v>RIL3</v>
      </c>
      <c r="P1510" s="44">
        <f>INDEX(Workings!$R$14:$R$853,MATCH(O1510,Workings!$U$14:$U$853,0))</f>
        <v>0.3263888888888889</v>
      </c>
      <c r="Q1510" s="34">
        <f t="shared" si="82"/>
        <v>2</v>
      </c>
      <c r="S1510"/>
    </row>
    <row r="1511" spans="1:19" ht="15" x14ac:dyDescent="0.25">
      <c r="A1511" s="34" t="s">
        <v>2865</v>
      </c>
      <c r="B1511" s="34" t="e">
        <f>SEARCH("PM",A1511)</f>
        <v>#VALUE!</v>
      </c>
      <c r="C1511" s="34">
        <f>SEARCH("AM",A1511)</f>
        <v>5</v>
      </c>
      <c r="D1511" s="34">
        <f>IFERROR(B1511,C1511)</f>
        <v>5</v>
      </c>
      <c r="E1511" s="34" t="str">
        <f>IFERROR(MID(A1511,D1511-5,1)," ")</f>
        <v xml:space="preserve"> </v>
      </c>
      <c r="F1511" s="34" t="str">
        <f>MID(A1511,IF(E1511="1",D1511-5,D1511-4),IF(E1511="1",7,6))</f>
        <v>8:12AM</v>
      </c>
      <c r="G1511" s="34" t="str">
        <f>TRIM(SUBSTITUTE(A1511,TEXT(M1511,"h:mmAM/PM"),""))</f>
        <v>R-I-L 6/Nov</v>
      </c>
      <c r="H1511" s="34" t="b">
        <f>OR(LEFT(G1511,1)="Y",LEFT(G1511,1)="B",LEFT(G1511,1)="R")</f>
        <v>1</v>
      </c>
      <c r="I1511" s="34" t="str">
        <f>IF(H1511,LEFT(G1511,FIND(" ",G1511)-1),MID(G1511,FIND(" ",G1511)+1,9))</f>
        <v>R-I-L</v>
      </c>
      <c r="J1511" s="34" t="str">
        <f>TRIM(SUBSTITUTE(G1511,I1511,""))</f>
        <v>6/Nov</v>
      </c>
      <c r="K1511" s="34">
        <f>LEFT(J1511,2-ISERROR(1*MID(J1511,2,1)))*1</f>
        <v>6</v>
      </c>
      <c r="L1511" s="34" t="str">
        <f>IF(LEN(I1511)=3,I1511,LEFT(I1511,1)&amp;MID(I1511,3,1)&amp;RIGHT(I1511,1))</f>
        <v>RIL</v>
      </c>
      <c r="M1511" s="42">
        <f>TIMEVALUE(SUBSTITUTE(SUBSTITUTE(F1511,"P"," P"),"A"," A"))</f>
        <v>0.34166666666666662</v>
      </c>
      <c r="N1511" s="34">
        <f t="shared" si="80"/>
        <v>4</v>
      </c>
      <c r="O1511" s="34" t="str">
        <f t="shared" si="81"/>
        <v>RIL4</v>
      </c>
      <c r="P1511" s="44">
        <f>INDEX(Workings!$R$14:$R$853,MATCH(O1511,Workings!$U$14:$U$853,0))</f>
        <v>0.34027777777777779</v>
      </c>
      <c r="Q1511" s="34">
        <f t="shared" si="82"/>
        <v>2</v>
      </c>
      <c r="S1511"/>
    </row>
    <row r="1512" spans="1:19" ht="15" x14ac:dyDescent="0.25">
      <c r="A1512" s="34" t="s">
        <v>2081</v>
      </c>
      <c r="B1512" s="34" t="e">
        <f>SEARCH("PM",A1512)</f>
        <v>#VALUE!</v>
      </c>
      <c r="C1512" s="34">
        <f>SEARCH("AM",A1512)</f>
        <v>17</v>
      </c>
      <c r="D1512" s="34">
        <f>IFERROR(B1512,C1512)</f>
        <v>17</v>
      </c>
      <c r="E1512" s="34" t="str">
        <f>IFERROR(MID(A1512,D1512-5,1)," ")</f>
        <v xml:space="preserve"> </v>
      </c>
      <c r="F1512" s="34" t="str">
        <f>MID(A1512,IF(E1512="1",D1512-5,D1512-4),IF(E1512="1",7,6))</f>
        <v>8:34AM</v>
      </c>
      <c r="G1512" s="34" t="str">
        <f>TRIM(SUBSTITUTE(A1512,TEXT(M1512,"h:mmAM/PM"),""))</f>
        <v>R-I-L 6/Nov</v>
      </c>
      <c r="H1512" s="34" t="b">
        <f>OR(LEFT(G1512,1)="Y",LEFT(G1512,1)="B",LEFT(G1512,1)="R")</f>
        <v>1</v>
      </c>
      <c r="I1512" s="34" t="str">
        <f>IF(H1512,LEFT(G1512,FIND(" ",G1512)-1),MID(G1512,FIND(" ",G1512)+1,9))</f>
        <v>R-I-L</v>
      </c>
      <c r="J1512" s="34" t="str">
        <f>TRIM(SUBSTITUTE(G1512,I1512,""))</f>
        <v>6/Nov</v>
      </c>
      <c r="K1512" s="34">
        <f>LEFT(J1512,2-ISERROR(1*MID(J1512,2,1)))*1</f>
        <v>6</v>
      </c>
      <c r="L1512" s="34" t="str">
        <f>IF(LEN(I1512)=3,I1512,LEFT(I1512,1)&amp;MID(I1512,3,1)&amp;RIGHT(I1512,1))</f>
        <v>RIL</v>
      </c>
      <c r="M1512" s="42">
        <f>TIMEVALUE(SUBSTITUTE(SUBSTITUTE(F1512,"P"," P"),"A"," A"))</f>
        <v>0.35694444444444445</v>
      </c>
      <c r="N1512" s="34">
        <f t="shared" si="80"/>
        <v>5</v>
      </c>
      <c r="O1512" s="34" t="str">
        <f t="shared" si="81"/>
        <v>RIL5</v>
      </c>
      <c r="P1512" s="44">
        <f>INDEX(Workings!$R$14:$R$853,MATCH(O1512,Workings!$U$14:$U$853,0))</f>
        <v>0.35416666666666669</v>
      </c>
      <c r="Q1512" s="34">
        <f t="shared" si="82"/>
        <v>4</v>
      </c>
      <c r="S1512"/>
    </row>
    <row r="1513" spans="1:19" ht="15" x14ac:dyDescent="0.25">
      <c r="A1513" s="34" t="s">
        <v>3257</v>
      </c>
      <c r="B1513" s="34" t="e">
        <f>SEARCH("PM",A1513)</f>
        <v>#VALUE!</v>
      </c>
      <c r="C1513" s="34">
        <f>SEARCH("AM",A1513)</f>
        <v>15</v>
      </c>
      <c r="D1513" s="34">
        <f>IFERROR(B1513,C1513)</f>
        <v>15</v>
      </c>
      <c r="E1513" s="34" t="str">
        <f>IFERROR(MID(A1513,D1513-5,1)," ")</f>
        <v xml:space="preserve"> </v>
      </c>
      <c r="F1513" s="34" t="str">
        <f>MID(A1513,IF(E1513="1",D1513-5,D1513-4),IF(E1513="1",7,6))</f>
        <v>8:52AM</v>
      </c>
      <c r="G1513" s="34" t="str">
        <f>TRIM(SUBSTITUTE(A1513,TEXT(M1513,"h:mmAM/PM"),""))</f>
        <v>RIL 6/Nov</v>
      </c>
      <c r="H1513" s="34" t="b">
        <f>OR(LEFT(G1513,1)="Y",LEFT(G1513,1)="B",LEFT(G1513,1)="R")</f>
        <v>1</v>
      </c>
      <c r="I1513" s="34" t="str">
        <f>IF(H1513,LEFT(G1513,FIND(" ",G1513)-1),MID(G1513,FIND(" ",G1513)+1,9))</f>
        <v>RIL</v>
      </c>
      <c r="J1513" s="34" t="str">
        <f>TRIM(SUBSTITUTE(G1513,I1513,""))</f>
        <v>6/Nov</v>
      </c>
      <c r="K1513" s="34">
        <f>LEFT(J1513,2-ISERROR(1*MID(J1513,2,1)))*1</f>
        <v>6</v>
      </c>
      <c r="L1513" s="34" t="str">
        <f>IF(LEN(I1513)=3,I1513,LEFT(I1513,1)&amp;MID(I1513,3,1)&amp;RIGHT(I1513,1))</f>
        <v>RIL</v>
      </c>
      <c r="M1513" s="42">
        <f>TIMEVALUE(SUBSTITUTE(SUBSTITUTE(F1513,"P"," P"),"A"," A"))</f>
        <v>0.36944444444444446</v>
      </c>
      <c r="N1513" s="34">
        <f t="shared" si="80"/>
        <v>6</v>
      </c>
      <c r="O1513" s="34" t="str">
        <f t="shared" si="81"/>
        <v>RIL6</v>
      </c>
      <c r="P1513" s="44">
        <f>INDEX(Workings!$R$14:$R$853,MATCH(O1513,Workings!$U$14:$U$853,0))</f>
        <v>0.36805555555555558</v>
      </c>
      <c r="Q1513" s="34">
        <f t="shared" si="82"/>
        <v>2</v>
      </c>
      <c r="S1513"/>
    </row>
    <row r="1514" spans="1:19" ht="15" x14ac:dyDescent="0.25">
      <c r="A1514" s="34" t="s">
        <v>2689</v>
      </c>
      <c r="B1514" s="34" t="e">
        <f>SEARCH("PM",A1514)</f>
        <v>#VALUE!</v>
      </c>
      <c r="C1514" s="34">
        <f>SEARCH("AM",A1514)</f>
        <v>5</v>
      </c>
      <c r="D1514" s="34">
        <f>IFERROR(B1514,C1514)</f>
        <v>5</v>
      </c>
      <c r="E1514" s="34" t="str">
        <f>IFERROR(MID(A1514,D1514-5,1)," ")</f>
        <v xml:space="preserve"> </v>
      </c>
      <c r="F1514" s="34" t="str">
        <f>MID(A1514,IF(E1514="1",D1514-5,D1514-4),IF(E1514="1",7,6))</f>
        <v>9:08AM</v>
      </c>
      <c r="G1514" s="34" t="str">
        <f>TRIM(SUBSTITUTE(A1514,TEXT(M1514,"h:mmAM/PM"),""))</f>
        <v>6/Nov RIL</v>
      </c>
      <c r="H1514" s="34" t="b">
        <f>OR(LEFT(G1514,1)="Y",LEFT(G1514,1)="B",LEFT(G1514,1)="R")</f>
        <v>0</v>
      </c>
      <c r="I1514" s="34" t="str">
        <f>IF(H1514,LEFT(G1514,FIND(" ",G1514)-1),MID(G1514,FIND(" ",G1514)+1,9))</f>
        <v>RIL</v>
      </c>
      <c r="J1514" s="34" t="str">
        <f>TRIM(SUBSTITUTE(G1514,I1514,""))</f>
        <v>6/Nov</v>
      </c>
      <c r="K1514" s="34">
        <f>LEFT(J1514,2-ISERROR(1*MID(J1514,2,1)))*1</f>
        <v>6</v>
      </c>
      <c r="L1514" s="34" t="str">
        <f>IF(LEN(I1514)=3,I1514,LEFT(I1514,1)&amp;MID(I1514,3,1)&amp;RIGHT(I1514,1))</f>
        <v>RIL</v>
      </c>
      <c r="M1514" s="42">
        <f>TIMEVALUE(SUBSTITUTE(SUBSTITUTE(F1514,"P"," P"),"A"," A"))</f>
        <v>0.38055555555555554</v>
      </c>
      <c r="N1514" s="34">
        <f t="shared" si="80"/>
        <v>7</v>
      </c>
      <c r="O1514" s="34" t="str">
        <f t="shared" si="81"/>
        <v>RIL7</v>
      </c>
      <c r="P1514" s="44">
        <f>INDEX(Workings!$R$14:$R$853,MATCH(O1514,Workings!$U$14:$U$853,0))</f>
        <v>0.38194444444444448</v>
      </c>
      <c r="Q1514" s="34">
        <f t="shared" si="82"/>
        <v>-2</v>
      </c>
      <c r="S1514"/>
    </row>
    <row r="1515" spans="1:19" ht="15" x14ac:dyDescent="0.25">
      <c r="A1515" s="34" t="s">
        <v>3954</v>
      </c>
      <c r="B1515" s="34" t="e">
        <f>SEARCH("PM",A1515)</f>
        <v>#VALUE!</v>
      </c>
      <c r="C1515" s="34">
        <f>SEARCH("AM",A1515)</f>
        <v>11</v>
      </c>
      <c r="D1515" s="34">
        <f>IFERROR(B1515,C1515)</f>
        <v>11</v>
      </c>
      <c r="E1515" s="34" t="str">
        <f>IFERROR(MID(A1515,D1515-5,1)," ")</f>
        <v xml:space="preserve"> </v>
      </c>
      <c r="F1515" s="34" t="str">
        <f>MID(A1515,IF(E1515="1",D1515-5,D1515-4),IF(E1515="1",7,6))</f>
        <v>9:43AM</v>
      </c>
      <c r="G1515" s="34" t="str">
        <f>TRIM(SUBSTITUTE(A1515,TEXT(M1515,"h:mmAM/PM"),""))</f>
        <v>R:I:L 6-Nov</v>
      </c>
      <c r="H1515" s="34" t="b">
        <f>OR(LEFT(G1515,1)="Y",LEFT(G1515,1)="B",LEFT(G1515,1)="R")</f>
        <v>1</v>
      </c>
      <c r="I1515" s="34" t="str">
        <f>IF(H1515,LEFT(G1515,FIND(" ",G1515)-1),MID(G1515,FIND(" ",G1515)+1,9))</f>
        <v>R:I:L</v>
      </c>
      <c r="J1515" s="34" t="str">
        <f>TRIM(SUBSTITUTE(G1515,I1515,""))</f>
        <v>6-Nov</v>
      </c>
      <c r="K1515" s="34">
        <f>LEFT(J1515,2-ISERROR(1*MID(J1515,2,1)))*1</f>
        <v>6</v>
      </c>
      <c r="L1515" s="34" t="str">
        <f>IF(LEN(I1515)=3,I1515,LEFT(I1515,1)&amp;MID(I1515,3,1)&amp;RIGHT(I1515,1))</f>
        <v>RIL</v>
      </c>
      <c r="M1515" s="42">
        <f>TIMEVALUE(SUBSTITUTE(SUBSTITUTE(F1515,"P"," P"),"A"," A"))</f>
        <v>0.40486111111111112</v>
      </c>
      <c r="N1515" s="34">
        <f t="shared" si="80"/>
        <v>8</v>
      </c>
      <c r="O1515" s="34" t="str">
        <f t="shared" si="81"/>
        <v>RIL8</v>
      </c>
      <c r="P1515" s="44">
        <f>INDEX(Workings!$R$14:$R$853,MATCH(O1515,Workings!$U$14:$U$853,0))</f>
        <v>0.40277777777777779</v>
      </c>
      <c r="Q1515" s="34">
        <f t="shared" si="82"/>
        <v>3</v>
      </c>
      <c r="S1515"/>
    </row>
    <row r="1516" spans="1:19" ht="15" x14ac:dyDescent="0.25">
      <c r="A1516" s="34" t="s">
        <v>1970</v>
      </c>
      <c r="B1516" s="34" t="e">
        <f>SEARCH("PM",A1516)</f>
        <v>#VALUE!</v>
      </c>
      <c r="C1516" s="34">
        <f>SEARCH("AM",A1516)</f>
        <v>16</v>
      </c>
      <c r="D1516" s="34">
        <f>IFERROR(B1516,C1516)</f>
        <v>16</v>
      </c>
      <c r="E1516" s="34" t="str">
        <f>IFERROR(MID(A1516,D1516-5,1)," ")</f>
        <v>1</v>
      </c>
      <c r="F1516" s="34" t="str">
        <f>MID(A1516,IF(E1516="1",D1516-5,D1516-4),IF(E1516="1",7,6))</f>
        <v>10:08AM</v>
      </c>
      <c r="G1516" s="34" t="str">
        <f>TRIM(SUBSTITUTE(A1516,TEXT(M1516,"h:mmAM/PM"),""))</f>
        <v>RIL 6-Nov</v>
      </c>
      <c r="H1516" s="34" t="b">
        <f>OR(LEFT(G1516,1)="Y",LEFT(G1516,1)="B",LEFT(G1516,1)="R")</f>
        <v>1</v>
      </c>
      <c r="I1516" s="34" t="str">
        <f>IF(H1516,LEFT(G1516,FIND(" ",G1516)-1),MID(G1516,FIND(" ",G1516)+1,9))</f>
        <v>RIL</v>
      </c>
      <c r="J1516" s="34" t="str">
        <f>TRIM(SUBSTITUTE(G1516,I1516,""))</f>
        <v>6-Nov</v>
      </c>
      <c r="K1516" s="34">
        <f>LEFT(J1516,2-ISERROR(1*MID(J1516,2,1)))*1</f>
        <v>6</v>
      </c>
      <c r="L1516" s="34" t="str">
        <f>IF(LEN(I1516)=3,I1516,LEFT(I1516,1)&amp;MID(I1516,3,1)&amp;RIGHT(I1516,1))</f>
        <v>RIL</v>
      </c>
      <c r="M1516" s="42">
        <f>TIMEVALUE(SUBSTITUTE(SUBSTITUTE(F1516,"P"," P"),"A"," A"))</f>
        <v>0.42222222222222222</v>
      </c>
      <c r="N1516" s="34">
        <f t="shared" si="80"/>
        <v>9</v>
      </c>
      <c r="O1516" s="34" t="str">
        <f t="shared" si="81"/>
        <v>RIL9</v>
      </c>
      <c r="P1516" s="44">
        <f>INDEX(Workings!$R$14:$R$853,MATCH(O1516,Workings!$U$14:$U$853,0))</f>
        <v>0.4236111111111111</v>
      </c>
      <c r="Q1516" s="34">
        <f t="shared" si="82"/>
        <v>-2</v>
      </c>
      <c r="S1516"/>
    </row>
    <row r="1517" spans="1:19" ht="15" x14ac:dyDescent="0.25">
      <c r="A1517" s="34" t="s">
        <v>418</v>
      </c>
      <c r="B1517" s="34" t="e">
        <f>SEARCH("PM",A1517)</f>
        <v>#VALUE!</v>
      </c>
      <c r="C1517" s="34">
        <f>SEARCH("AM",A1517)</f>
        <v>16</v>
      </c>
      <c r="D1517" s="34">
        <f>IFERROR(B1517,C1517)</f>
        <v>16</v>
      </c>
      <c r="E1517" s="34" t="str">
        <f>IFERROR(MID(A1517,D1517-5,1)," ")</f>
        <v>1</v>
      </c>
      <c r="F1517" s="34" t="str">
        <f>MID(A1517,IF(E1517="1",D1517-5,D1517-4),IF(E1517="1",7,6))</f>
        <v>10:43AM</v>
      </c>
      <c r="G1517" s="34" t="str">
        <f>TRIM(SUBSTITUTE(A1517,TEXT(M1517,"h:mmAM/PM"),""))</f>
        <v>RIL 6/Nov</v>
      </c>
      <c r="H1517" s="34" t="b">
        <f>OR(LEFT(G1517,1)="Y",LEFT(G1517,1)="B",LEFT(G1517,1)="R")</f>
        <v>1</v>
      </c>
      <c r="I1517" s="34" t="str">
        <f>IF(H1517,LEFT(G1517,FIND(" ",G1517)-1),MID(G1517,FIND(" ",G1517)+1,9))</f>
        <v>RIL</v>
      </c>
      <c r="J1517" s="34" t="str">
        <f>TRIM(SUBSTITUTE(G1517,I1517,""))</f>
        <v>6/Nov</v>
      </c>
      <c r="K1517" s="34">
        <f>LEFT(J1517,2-ISERROR(1*MID(J1517,2,1)))*1</f>
        <v>6</v>
      </c>
      <c r="L1517" s="34" t="str">
        <f>IF(LEN(I1517)=3,I1517,LEFT(I1517,1)&amp;MID(I1517,3,1)&amp;RIGHT(I1517,1))</f>
        <v>RIL</v>
      </c>
      <c r="M1517" s="42">
        <f>TIMEVALUE(SUBSTITUTE(SUBSTITUTE(F1517,"P"," P"),"A"," A"))</f>
        <v>0.4465277777777778</v>
      </c>
      <c r="N1517" s="34">
        <f t="shared" si="80"/>
        <v>10</v>
      </c>
      <c r="O1517" s="34" t="str">
        <f t="shared" si="81"/>
        <v>RIL10</v>
      </c>
      <c r="P1517" s="44">
        <f>INDEX(Workings!$R$14:$R$853,MATCH(O1517,Workings!$U$14:$U$853,0))</f>
        <v>0.44444444444444442</v>
      </c>
      <c r="Q1517" s="34">
        <f t="shared" si="82"/>
        <v>3</v>
      </c>
      <c r="S1517"/>
    </row>
    <row r="1518" spans="1:19" ht="15" x14ac:dyDescent="0.25">
      <c r="A1518" s="34" t="s">
        <v>3234</v>
      </c>
      <c r="B1518" s="34" t="e">
        <f>SEARCH("PM",A1518)</f>
        <v>#VALUE!</v>
      </c>
      <c r="C1518" s="34">
        <f>SEARCH("AM",A1518)</f>
        <v>18</v>
      </c>
      <c r="D1518" s="34">
        <f>IFERROR(B1518,C1518)</f>
        <v>18</v>
      </c>
      <c r="E1518" s="34" t="str">
        <f>IFERROR(MID(A1518,D1518-5,1)," ")</f>
        <v>1</v>
      </c>
      <c r="F1518" s="34" t="str">
        <f>MID(A1518,IF(E1518="1",D1518-5,D1518-4),IF(E1518="1",7,6))</f>
        <v>11:10AM</v>
      </c>
      <c r="G1518" s="34" t="str">
        <f>TRIM(SUBSTITUTE(A1518,TEXT(M1518,"h:mmAM/PM"),""))</f>
        <v>6/Nov R:I:L</v>
      </c>
      <c r="H1518" s="34" t="b">
        <f>OR(LEFT(G1518,1)="Y",LEFT(G1518,1)="B",LEFT(G1518,1)="R")</f>
        <v>0</v>
      </c>
      <c r="I1518" s="34" t="str">
        <f>IF(H1518,LEFT(G1518,FIND(" ",G1518)-1),MID(G1518,FIND(" ",G1518)+1,9))</f>
        <v>R:I:L</v>
      </c>
      <c r="J1518" s="34" t="str">
        <f>TRIM(SUBSTITUTE(G1518,I1518,""))</f>
        <v>6/Nov</v>
      </c>
      <c r="K1518" s="34">
        <f>LEFT(J1518,2-ISERROR(1*MID(J1518,2,1)))*1</f>
        <v>6</v>
      </c>
      <c r="L1518" s="34" t="str">
        <f>IF(LEN(I1518)=3,I1518,LEFT(I1518,1)&amp;MID(I1518,3,1)&amp;RIGHT(I1518,1))</f>
        <v>RIL</v>
      </c>
      <c r="M1518" s="42">
        <f>TIMEVALUE(SUBSTITUTE(SUBSTITUTE(F1518,"P"," P"),"A"," A"))</f>
        <v>0.46527777777777773</v>
      </c>
      <c r="N1518" s="34">
        <f t="shared" si="80"/>
        <v>11</v>
      </c>
      <c r="O1518" s="34" t="str">
        <f t="shared" si="81"/>
        <v>RIL11</v>
      </c>
      <c r="P1518" s="44">
        <f>INDEX(Workings!$R$14:$R$853,MATCH(O1518,Workings!$U$14:$U$853,0))</f>
        <v>0.46527777777777773</v>
      </c>
      <c r="Q1518" s="34">
        <f t="shared" si="82"/>
        <v>0</v>
      </c>
      <c r="S1518"/>
    </row>
    <row r="1519" spans="1:19" ht="15" x14ac:dyDescent="0.25">
      <c r="A1519" s="34" t="s">
        <v>1441</v>
      </c>
      <c r="B1519" s="34" t="e">
        <f>SEARCH("PM",A1519)</f>
        <v>#VALUE!</v>
      </c>
      <c r="C1519" s="34">
        <f>SEARCH("AM",A1519)</f>
        <v>12</v>
      </c>
      <c r="D1519" s="34">
        <f>IFERROR(B1519,C1519)</f>
        <v>12</v>
      </c>
      <c r="E1519" s="34" t="str">
        <f>IFERROR(MID(A1519,D1519-5,1)," ")</f>
        <v>1</v>
      </c>
      <c r="F1519" s="34" t="str">
        <f>MID(A1519,IF(E1519="1",D1519-5,D1519-4),IF(E1519="1",7,6))</f>
        <v>11:45AM</v>
      </c>
      <c r="G1519" s="34" t="str">
        <f>TRIM(SUBSTITUTE(A1519,TEXT(M1519,"h:mmAM/PM"),""))</f>
        <v>R/I/L 6-Nov</v>
      </c>
      <c r="H1519" s="34" t="b">
        <f>OR(LEFT(G1519,1)="Y",LEFT(G1519,1)="B",LEFT(G1519,1)="R")</f>
        <v>1</v>
      </c>
      <c r="I1519" s="34" t="str">
        <f>IF(H1519,LEFT(G1519,FIND(" ",G1519)-1),MID(G1519,FIND(" ",G1519)+1,9))</f>
        <v>R/I/L</v>
      </c>
      <c r="J1519" s="34" t="str">
        <f>TRIM(SUBSTITUTE(G1519,I1519,""))</f>
        <v>6-Nov</v>
      </c>
      <c r="K1519" s="34">
        <f>LEFT(J1519,2-ISERROR(1*MID(J1519,2,1)))*1</f>
        <v>6</v>
      </c>
      <c r="L1519" s="34" t="str">
        <f>IF(LEN(I1519)=3,I1519,LEFT(I1519,1)&amp;MID(I1519,3,1)&amp;RIGHT(I1519,1))</f>
        <v>RIL</v>
      </c>
      <c r="M1519" s="42">
        <f>TIMEVALUE(SUBSTITUTE(SUBSTITUTE(F1519,"P"," P"),"A"," A"))</f>
        <v>0.48958333333333331</v>
      </c>
      <c r="N1519" s="34">
        <f t="shared" si="80"/>
        <v>12</v>
      </c>
      <c r="O1519" s="34" t="str">
        <f t="shared" si="81"/>
        <v>RIL12</v>
      </c>
      <c r="P1519" s="44">
        <f>INDEX(Workings!$R$14:$R$853,MATCH(O1519,Workings!$U$14:$U$853,0))</f>
        <v>0.48611111111111105</v>
      </c>
      <c r="Q1519" s="34">
        <f t="shared" si="82"/>
        <v>5</v>
      </c>
      <c r="S1519"/>
    </row>
    <row r="1520" spans="1:19" ht="15" x14ac:dyDescent="0.25">
      <c r="A1520" s="34" t="s">
        <v>3342</v>
      </c>
      <c r="B1520" s="34">
        <f>SEARCH("PM",A1520)</f>
        <v>6</v>
      </c>
      <c r="C1520" s="34" t="e">
        <f>SEARCH("AM",A1520)</f>
        <v>#VALUE!</v>
      </c>
      <c r="D1520" s="34">
        <f>IFERROR(B1520,C1520)</f>
        <v>6</v>
      </c>
      <c r="E1520" s="34" t="str">
        <f>IFERROR(MID(A1520,D1520-5,1)," ")</f>
        <v>1</v>
      </c>
      <c r="F1520" s="34" t="str">
        <f>MID(A1520,IF(E1520="1",D1520-5,D1520-4),IF(E1520="1",7,6))</f>
        <v>12:09PM</v>
      </c>
      <c r="G1520" s="34" t="str">
        <f>TRIM(SUBSTITUTE(A1520,TEXT(M1520,"h:mmAM/PM"),""))</f>
        <v>R:I:L 6/Nov</v>
      </c>
      <c r="H1520" s="34" t="b">
        <f>OR(LEFT(G1520,1)="Y",LEFT(G1520,1)="B",LEFT(G1520,1)="R")</f>
        <v>1</v>
      </c>
      <c r="I1520" s="34" t="str">
        <f>IF(H1520,LEFT(G1520,FIND(" ",G1520)-1),MID(G1520,FIND(" ",G1520)+1,9))</f>
        <v>R:I:L</v>
      </c>
      <c r="J1520" s="34" t="str">
        <f>TRIM(SUBSTITUTE(G1520,I1520,""))</f>
        <v>6/Nov</v>
      </c>
      <c r="K1520" s="34">
        <f>LEFT(J1520,2-ISERROR(1*MID(J1520,2,1)))*1</f>
        <v>6</v>
      </c>
      <c r="L1520" s="34" t="str">
        <f>IF(LEN(I1520)=3,I1520,LEFT(I1520,1)&amp;MID(I1520,3,1)&amp;RIGHT(I1520,1))</f>
        <v>RIL</v>
      </c>
      <c r="M1520" s="42">
        <f>TIMEVALUE(SUBSTITUTE(SUBSTITUTE(F1520,"P"," P"),"A"," A"))</f>
        <v>0.50624999999999998</v>
      </c>
      <c r="N1520" s="34">
        <f t="shared" si="80"/>
        <v>13</v>
      </c>
      <c r="O1520" s="34" t="str">
        <f t="shared" si="81"/>
        <v>RIL13</v>
      </c>
      <c r="P1520" s="44">
        <f>INDEX(Workings!$R$14:$R$853,MATCH(O1520,Workings!$U$14:$U$853,0))</f>
        <v>0.50694444444444442</v>
      </c>
      <c r="Q1520" s="34">
        <f t="shared" si="82"/>
        <v>-1</v>
      </c>
      <c r="S1520"/>
    </row>
    <row r="1521" spans="1:19" ht="15" x14ac:dyDescent="0.25">
      <c r="A1521" s="34" t="s">
        <v>193</v>
      </c>
      <c r="B1521" s="34">
        <f>SEARCH("PM",A1521)</f>
        <v>16</v>
      </c>
      <c r="C1521" s="34" t="e">
        <f>SEARCH("AM",A1521)</f>
        <v>#VALUE!</v>
      </c>
      <c r="D1521" s="34">
        <f>IFERROR(B1521,C1521)</f>
        <v>16</v>
      </c>
      <c r="E1521" s="34" t="str">
        <f>IFERROR(MID(A1521,D1521-5,1)," ")</f>
        <v>1</v>
      </c>
      <c r="F1521" s="34" t="str">
        <f>MID(A1521,IF(E1521="1",D1521-5,D1521-4),IF(E1521="1",7,6))</f>
        <v>12:46PM</v>
      </c>
      <c r="G1521" s="34" t="str">
        <f>TRIM(SUBSTITUTE(A1521,TEXT(M1521,"h:mmAM/PM"),""))</f>
        <v>6/Nov RIL</v>
      </c>
      <c r="H1521" s="34" t="b">
        <f>OR(LEFT(G1521,1)="Y",LEFT(G1521,1)="B",LEFT(G1521,1)="R")</f>
        <v>0</v>
      </c>
      <c r="I1521" s="34" t="str">
        <f>IF(H1521,LEFT(G1521,FIND(" ",G1521)-1),MID(G1521,FIND(" ",G1521)+1,9))</f>
        <v>RIL</v>
      </c>
      <c r="J1521" s="34" t="str">
        <f>TRIM(SUBSTITUTE(G1521,I1521,""))</f>
        <v>6/Nov</v>
      </c>
      <c r="K1521" s="34">
        <f>LEFT(J1521,2-ISERROR(1*MID(J1521,2,1)))*1</f>
        <v>6</v>
      </c>
      <c r="L1521" s="34" t="str">
        <f>IF(LEN(I1521)=3,I1521,LEFT(I1521,1)&amp;MID(I1521,3,1)&amp;RIGHT(I1521,1))</f>
        <v>RIL</v>
      </c>
      <c r="M1521" s="42">
        <f>TIMEVALUE(SUBSTITUTE(SUBSTITUTE(F1521,"P"," P"),"A"," A"))</f>
        <v>0.53194444444444444</v>
      </c>
      <c r="N1521" s="34">
        <f t="shared" si="80"/>
        <v>14</v>
      </c>
      <c r="O1521" s="34" t="str">
        <f t="shared" si="81"/>
        <v>RIL14</v>
      </c>
      <c r="P1521" s="44">
        <f>INDEX(Workings!$R$14:$R$853,MATCH(O1521,Workings!$U$14:$U$853,0))</f>
        <v>0.52777777777777779</v>
      </c>
      <c r="Q1521" s="34">
        <f t="shared" si="82"/>
        <v>6</v>
      </c>
      <c r="S1521"/>
    </row>
    <row r="1522" spans="1:19" ht="15" x14ac:dyDescent="0.25">
      <c r="A1522" s="34" t="s">
        <v>3385</v>
      </c>
      <c r="B1522" s="34">
        <f>SEARCH("PM",A1522)</f>
        <v>11</v>
      </c>
      <c r="C1522" s="34" t="e">
        <f>SEARCH("AM",A1522)</f>
        <v>#VALUE!</v>
      </c>
      <c r="D1522" s="34">
        <f>IFERROR(B1522,C1522)</f>
        <v>11</v>
      </c>
      <c r="E1522" s="34" t="str">
        <f>IFERROR(MID(A1522,D1522-5,1)," ")</f>
        <v xml:space="preserve"> </v>
      </c>
      <c r="F1522" s="34" t="str">
        <f>MID(A1522,IF(E1522="1",D1522-5,D1522-4),IF(E1522="1",7,6))</f>
        <v>1:14PM</v>
      </c>
      <c r="G1522" s="34" t="str">
        <f>TRIM(SUBSTITUTE(A1522,TEXT(M1522,"h:mmAM/PM"),""))</f>
        <v>R:I:L 6-Nov</v>
      </c>
      <c r="H1522" s="34" t="b">
        <f>OR(LEFT(G1522,1)="Y",LEFT(G1522,1)="B",LEFT(G1522,1)="R")</f>
        <v>1</v>
      </c>
      <c r="I1522" s="34" t="str">
        <f>IF(H1522,LEFT(G1522,FIND(" ",G1522)-1),MID(G1522,FIND(" ",G1522)+1,9))</f>
        <v>R:I:L</v>
      </c>
      <c r="J1522" s="34" t="str">
        <f>TRIM(SUBSTITUTE(G1522,I1522,""))</f>
        <v>6-Nov</v>
      </c>
      <c r="K1522" s="34">
        <f>LEFT(J1522,2-ISERROR(1*MID(J1522,2,1)))*1</f>
        <v>6</v>
      </c>
      <c r="L1522" s="34" t="str">
        <f>IF(LEN(I1522)=3,I1522,LEFT(I1522,1)&amp;MID(I1522,3,1)&amp;RIGHT(I1522,1))</f>
        <v>RIL</v>
      </c>
      <c r="M1522" s="42">
        <f>TIMEVALUE(SUBSTITUTE(SUBSTITUTE(F1522,"P"," P"),"A"," A"))</f>
        <v>0.55138888888888882</v>
      </c>
      <c r="N1522" s="34">
        <f t="shared" si="80"/>
        <v>15</v>
      </c>
      <c r="O1522" s="34" t="str">
        <f t="shared" si="81"/>
        <v>RIL15</v>
      </c>
      <c r="P1522" s="44">
        <f>INDEX(Workings!$R$14:$R$853,MATCH(O1522,Workings!$U$14:$U$853,0))</f>
        <v>0.54861111111111116</v>
      </c>
      <c r="Q1522" s="34">
        <f t="shared" si="82"/>
        <v>4</v>
      </c>
      <c r="S1522"/>
    </row>
    <row r="1523" spans="1:19" ht="15" x14ac:dyDescent="0.25">
      <c r="A1523" s="34" t="s">
        <v>2641</v>
      </c>
      <c r="B1523" s="34">
        <f>SEARCH("PM",A1523)</f>
        <v>5</v>
      </c>
      <c r="C1523" s="34" t="e">
        <f>SEARCH("AM",A1523)</f>
        <v>#VALUE!</v>
      </c>
      <c r="D1523" s="34">
        <f>IFERROR(B1523,C1523)</f>
        <v>5</v>
      </c>
      <c r="E1523" s="34" t="str">
        <f>IFERROR(MID(A1523,D1523-5,1)," ")</f>
        <v xml:space="preserve"> </v>
      </c>
      <c r="F1523" s="34" t="str">
        <f>MID(A1523,IF(E1523="1",D1523-5,D1523-4),IF(E1523="1",7,6))</f>
        <v>1:43PM</v>
      </c>
      <c r="G1523" s="34" t="str">
        <f>TRIM(SUBSTITUTE(A1523,TEXT(M1523,"h:mmAM/PM"),""))</f>
        <v>6/Nov RIL</v>
      </c>
      <c r="H1523" s="34" t="b">
        <f>OR(LEFT(G1523,1)="Y",LEFT(G1523,1)="B",LEFT(G1523,1)="R")</f>
        <v>0</v>
      </c>
      <c r="I1523" s="34" t="str">
        <f>IF(H1523,LEFT(G1523,FIND(" ",G1523)-1),MID(G1523,FIND(" ",G1523)+1,9))</f>
        <v>RIL</v>
      </c>
      <c r="J1523" s="34" t="str">
        <f>TRIM(SUBSTITUTE(G1523,I1523,""))</f>
        <v>6/Nov</v>
      </c>
      <c r="K1523" s="34">
        <f>LEFT(J1523,2-ISERROR(1*MID(J1523,2,1)))*1</f>
        <v>6</v>
      </c>
      <c r="L1523" s="34" t="str">
        <f>IF(LEN(I1523)=3,I1523,LEFT(I1523,1)&amp;MID(I1523,3,1)&amp;RIGHT(I1523,1))</f>
        <v>RIL</v>
      </c>
      <c r="M1523" s="42">
        <f>TIMEVALUE(SUBSTITUTE(SUBSTITUTE(F1523,"P"," P"),"A"," A"))</f>
        <v>0.57152777777777775</v>
      </c>
      <c r="N1523" s="34">
        <f t="shared" si="80"/>
        <v>16</v>
      </c>
      <c r="O1523" s="34" t="str">
        <f t="shared" si="81"/>
        <v>RIL16</v>
      </c>
      <c r="P1523" s="44">
        <f>INDEX(Workings!$R$14:$R$853,MATCH(O1523,Workings!$U$14:$U$853,0))</f>
        <v>0.56944444444444453</v>
      </c>
      <c r="Q1523" s="34">
        <f t="shared" si="82"/>
        <v>3</v>
      </c>
      <c r="S1523"/>
    </row>
    <row r="1524" spans="1:19" ht="15" x14ac:dyDescent="0.25">
      <c r="A1524" s="34" t="s">
        <v>302</v>
      </c>
      <c r="B1524" s="34">
        <f>SEARCH("PM",A1524)</f>
        <v>17</v>
      </c>
      <c r="C1524" s="34" t="e">
        <f>SEARCH("AM",A1524)</f>
        <v>#VALUE!</v>
      </c>
      <c r="D1524" s="34">
        <f>IFERROR(B1524,C1524)</f>
        <v>17</v>
      </c>
      <c r="E1524" s="34" t="str">
        <f>IFERROR(MID(A1524,D1524-5,1)," ")</f>
        <v xml:space="preserve"> </v>
      </c>
      <c r="F1524" s="34" t="str">
        <f>MID(A1524,IF(E1524="1",D1524-5,D1524-4),IF(E1524="1",7,6))</f>
        <v>2:10PM</v>
      </c>
      <c r="G1524" s="34" t="str">
        <f>TRIM(SUBSTITUTE(A1524,TEXT(M1524,"h:mmAM/PM"),""))</f>
        <v>R/I/L 6-Nov</v>
      </c>
      <c r="H1524" s="34" t="b">
        <f>OR(LEFT(G1524,1)="Y",LEFT(G1524,1)="B",LEFT(G1524,1)="R")</f>
        <v>1</v>
      </c>
      <c r="I1524" s="34" t="str">
        <f>IF(H1524,LEFT(G1524,FIND(" ",G1524)-1),MID(G1524,FIND(" ",G1524)+1,9))</f>
        <v>R/I/L</v>
      </c>
      <c r="J1524" s="34" t="str">
        <f>TRIM(SUBSTITUTE(G1524,I1524,""))</f>
        <v>6-Nov</v>
      </c>
      <c r="K1524" s="34">
        <f>LEFT(J1524,2-ISERROR(1*MID(J1524,2,1)))*1</f>
        <v>6</v>
      </c>
      <c r="L1524" s="34" t="str">
        <f>IF(LEN(I1524)=3,I1524,LEFT(I1524,1)&amp;MID(I1524,3,1)&amp;RIGHT(I1524,1))</f>
        <v>RIL</v>
      </c>
      <c r="M1524" s="42">
        <f>TIMEVALUE(SUBSTITUTE(SUBSTITUTE(F1524,"P"," P"),"A"," A"))</f>
        <v>0.59027777777777779</v>
      </c>
      <c r="N1524" s="34">
        <f t="shared" si="80"/>
        <v>17</v>
      </c>
      <c r="O1524" s="34" t="str">
        <f t="shared" si="81"/>
        <v>RIL17</v>
      </c>
      <c r="P1524" s="44">
        <f>INDEX(Workings!$R$14:$R$853,MATCH(O1524,Workings!$U$14:$U$853,0))</f>
        <v>0.5902777777777779</v>
      </c>
      <c r="Q1524" s="34">
        <f t="shared" si="82"/>
        <v>0</v>
      </c>
      <c r="S1524"/>
    </row>
    <row r="1525" spans="1:19" ht="15" x14ac:dyDescent="0.25">
      <c r="A1525" s="34" t="s">
        <v>3482</v>
      </c>
      <c r="B1525" s="34">
        <f>SEARCH("PM",A1525)</f>
        <v>5</v>
      </c>
      <c r="C1525" s="34" t="e">
        <f>SEARCH("AM",A1525)</f>
        <v>#VALUE!</v>
      </c>
      <c r="D1525" s="34">
        <f>IFERROR(B1525,C1525)</f>
        <v>5</v>
      </c>
      <c r="E1525" s="34" t="str">
        <f>IFERROR(MID(A1525,D1525-5,1)," ")</f>
        <v xml:space="preserve"> </v>
      </c>
      <c r="F1525" s="34" t="str">
        <f>MID(A1525,IF(E1525="1",D1525-5,D1525-4),IF(E1525="1",7,6))</f>
        <v>2:39PM</v>
      </c>
      <c r="G1525" s="34" t="str">
        <f>TRIM(SUBSTITUTE(A1525,TEXT(M1525,"h:mmAM/PM"),""))</f>
        <v>RIL 6-Nov</v>
      </c>
      <c r="H1525" s="34" t="b">
        <f>OR(LEFT(G1525,1)="Y",LEFT(G1525,1)="B",LEFT(G1525,1)="R")</f>
        <v>1</v>
      </c>
      <c r="I1525" s="34" t="str">
        <f>IF(H1525,LEFT(G1525,FIND(" ",G1525)-1),MID(G1525,FIND(" ",G1525)+1,9))</f>
        <v>RIL</v>
      </c>
      <c r="J1525" s="34" t="str">
        <f>TRIM(SUBSTITUTE(G1525,I1525,""))</f>
        <v>6-Nov</v>
      </c>
      <c r="K1525" s="34">
        <f>LEFT(J1525,2-ISERROR(1*MID(J1525,2,1)))*1</f>
        <v>6</v>
      </c>
      <c r="L1525" s="34" t="str">
        <f>IF(LEN(I1525)=3,I1525,LEFT(I1525,1)&amp;MID(I1525,3,1)&amp;RIGHT(I1525,1))</f>
        <v>RIL</v>
      </c>
      <c r="M1525" s="42">
        <f>TIMEVALUE(SUBSTITUTE(SUBSTITUTE(F1525,"P"," P"),"A"," A"))</f>
        <v>0.61041666666666672</v>
      </c>
      <c r="N1525" s="34">
        <f t="shared" si="80"/>
        <v>18</v>
      </c>
      <c r="O1525" s="34" t="str">
        <f t="shared" si="81"/>
        <v>RIL18</v>
      </c>
      <c r="P1525" s="44">
        <f>INDEX(Workings!$R$14:$R$853,MATCH(O1525,Workings!$U$14:$U$853,0))</f>
        <v>0.61111111111111127</v>
      </c>
      <c r="Q1525" s="34">
        <f t="shared" si="82"/>
        <v>-1</v>
      </c>
      <c r="S1525"/>
    </row>
    <row r="1526" spans="1:19" ht="15" x14ac:dyDescent="0.25">
      <c r="A1526" s="34" t="s">
        <v>2269</v>
      </c>
      <c r="B1526" s="34">
        <f>SEARCH("PM",A1526)</f>
        <v>5</v>
      </c>
      <c r="C1526" s="34" t="e">
        <f>SEARCH("AM",A1526)</f>
        <v>#VALUE!</v>
      </c>
      <c r="D1526" s="34">
        <f>IFERROR(B1526,C1526)</f>
        <v>5</v>
      </c>
      <c r="E1526" s="34" t="str">
        <f>IFERROR(MID(A1526,D1526-5,1)," ")</f>
        <v xml:space="preserve"> </v>
      </c>
      <c r="F1526" s="34" t="str">
        <f>MID(A1526,IF(E1526="1",D1526-5,D1526-4),IF(E1526="1",7,6))</f>
        <v>3:09PM</v>
      </c>
      <c r="G1526" s="34" t="str">
        <f>TRIM(SUBSTITUTE(A1526,TEXT(M1526,"h:mmAM/PM"),""))</f>
        <v>6/Nov R:I:L</v>
      </c>
      <c r="H1526" s="34" t="b">
        <f>OR(LEFT(G1526,1)="Y",LEFT(G1526,1)="B",LEFT(G1526,1)="R")</f>
        <v>0</v>
      </c>
      <c r="I1526" s="34" t="str">
        <f>IF(H1526,LEFT(G1526,FIND(" ",G1526)-1),MID(G1526,FIND(" ",G1526)+1,9))</f>
        <v>R:I:L</v>
      </c>
      <c r="J1526" s="34" t="str">
        <f>TRIM(SUBSTITUTE(G1526,I1526,""))</f>
        <v>6/Nov</v>
      </c>
      <c r="K1526" s="34">
        <f>LEFT(J1526,2-ISERROR(1*MID(J1526,2,1)))*1</f>
        <v>6</v>
      </c>
      <c r="L1526" s="34" t="str">
        <f>IF(LEN(I1526)=3,I1526,LEFT(I1526,1)&amp;MID(I1526,3,1)&amp;RIGHT(I1526,1))</f>
        <v>RIL</v>
      </c>
      <c r="M1526" s="42">
        <f>TIMEVALUE(SUBSTITUTE(SUBSTITUTE(F1526,"P"," P"),"A"," A"))</f>
        <v>0.63124999999999998</v>
      </c>
      <c r="N1526" s="34">
        <f t="shared" si="80"/>
        <v>19</v>
      </c>
      <c r="O1526" s="34" t="str">
        <f t="shared" si="81"/>
        <v>RIL19</v>
      </c>
      <c r="P1526" s="44">
        <f>INDEX(Workings!$R$14:$R$853,MATCH(O1526,Workings!$U$14:$U$853,0))</f>
        <v>0.63194444444444464</v>
      </c>
      <c r="Q1526" s="34">
        <f t="shared" si="82"/>
        <v>-1</v>
      </c>
      <c r="S1526"/>
    </row>
    <row r="1527" spans="1:19" ht="15" x14ac:dyDescent="0.25">
      <c r="A1527" s="34" t="s">
        <v>996</v>
      </c>
      <c r="B1527" s="34">
        <f>SEARCH("PM",A1527)</f>
        <v>11</v>
      </c>
      <c r="C1527" s="34" t="e">
        <f>SEARCH("AM",A1527)</f>
        <v>#VALUE!</v>
      </c>
      <c r="D1527" s="34">
        <f>IFERROR(B1527,C1527)</f>
        <v>11</v>
      </c>
      <c r="E1527" s="34" t="str">
        <f>IFERROR(MID(A1527,D1527-5,1)," ")</f>
        <v xml:space="preserve"> </v>
      </c>
      <c r="F1527" s="34" t="str">
        <f>MID(A1527,IF(E1527="1",D1527-5,D1527-4),IF(E1527="1",7,6))</f>
        <v>3:47PM</v>
      </c>
      <c r="G1527" s="34" t="str">
        <f>TRIM(SUBSTITUTE(A1527,TEXT(M1527,"h:mmAM/PM"),""))</f>
        <v>R/I/L 6-Nov</v>
      </c>
      <c r="H1527" s="34" t="b">
        <f>OR(LEFT(G1527,1)="Y",LEFT(G1527,1)="B",LEFT(G1527,1)="R")</f>
        <v>1</v>
      </c>
      <c r="I1527" s="34" t="str">
        <f>IF(H1527,LEFT(G1527,FIND(" ",G1527)-1),MID(G1527,FIND(" ",G1527)+1,9))</f>
        <v>R/I/L</v>
      </c>
      <c r="J1527" s="34" t="str">
        <f>TRIM(SUBSTITUTE(G1527,I1527,""))</f>
        <v>6-Nov</v>
      </c>
      <c r="K1527" s="34">
        <f>LEFT(J1527,2-ISERROR(1*MID(J1527,2,1)))*1</f>
        <v>6</v>
      </c>
      <c r="L1527" s="34" t="str">
        <f>IF(LEN(I1527)=3,I1527,LEFT(I1527,1)&amp;MID(I1527,3,1)&amp;RIGHT(I1527,1))</f>
        <v>RIL</v>
      </c>
      <c r="M1527" s="42">
        <f>TIMEVALUE(SUBSTITUTE(SUBSTITUTE(F1527,"P"," P"),"A"," A"))</f>
        <v>0.65763888888888888</v>
      </c>
      <c r="N1527" s="34">
        <f t="shared" si="80"/>
        <v>20</v>
      </c>
      <c r="O1527" s="34" t="str">
        <f t="shared" si="81"/>
        <v>RIL20</v>
      </c>
      <c r="P1527" s="44">
        <f>INDEX(Workings!$R$14:$R$853,MATCH(O1527,Workings!$U$14:$U$853,0))</f>
        <v>0.65277777777777801</v>
      </c>
      <c r="Q1527" s="34">
        <f t="shared" si="82"/>
        <v>7</v>
      </c>
      <c r="S1527"/>
    </row>
    <row r="1528" spans="1:19" ht="15" x14ac:dyDescent="0.25">
      <c r="A1528" s="34" t="s">
        <v>333</v>
      </c>
      <c r="B1528" s="34">
        <f>SEARCH("PM",A1528)</f>
        <v>11</v>
      </c>
      <c r="C1528" s="34" t="e">
        <f>SEARCH("AM",A1528)</f>
        <v>#VALUE!</v>
      </c>
      <c r="D1528" s="34">
        <f>IFERROR(B1528,C1528)</f>
        <v>11</v>
      </c>
      <c r="E1528" s="34" t="str">
        <f>IFERROR(MID(A1528,D1528-5,1)," ")</f>
        <v xml:space="preserve"> </v>
      </c>
      <c r="F1528" s="34" t="str">
        <f>MID(A1528,IF(E1528="1",D1528-5,D1528-4),IF(E1528="1",7,6))</f>
        <v>4:09PM</v>
      </c>
      <c r="G1528" s="34" t="str">
        <f>TRIM(SUBSTITUTE(A1528,TEXT(M1528,"h:mmAM/PM"),""))</f>
        <v>R-I-L 6-Nov</v>
      </c>
      <c r="H1528" s="34" t="b">
        <f>OR(LEFT(G1528,1)="Y",LEFT(G1528,1)="B",LEFT(G1528,1)="R")</f>
        <v>1</v>
      </c>
      <c r="I1528" s="34" t="str">
        <f>IF(H1528,LEFT(G1528,FIND(" ",G1528)-1),MID(G1528,FIND(" ",G1528)+1,9))</f>
        <v>R-I-L</v>
      </c>
      <c r="J1528" s="34" t="str">
        <f>TRIM(SUBSTITUTE(G1528,I1528,""))</f>
        <v>6-Nov</v>
      </c>
      <c r="K1528" s="34">
        <f>LEFT(J1528,2-ISERROR(1*MID(J1528,2,1)))*1</f>
        <v>6</v>
      </c>
      <c r="L1528" s="34" t="str">
        <f>IF(LEN(I1528)=3,I1528,LEFT(I1528,1)&amp;MID(I1528,3,1)&amp;RIGHT(I1528,1))</f>
        <v>RIL</v>
      </c>
      <c r="M1528" s="42">
        <f>TIMEVALUE(SUBSTITUTE(SUBSTITUTE(F1528,"P"," P"),"A"," A"))</f>
        <v>0.67291666666666661</v>
      </c>
      <c r="N1528" s="34">
        <f t="shared" si="80"/>
        <v>21</v>
      </c>
      <c r="O1528" s="34" t="str">
        <f t="shared" si="81"/>
        <v>RIL21</v>
      </c>
      <c r="P1528" s="44">
        <f>INDEX(Workings!$R$14:$R$853,MATCH(O1528,Workings!$U$14:$U$853,0))</f>
        <v>0.67361111111111138</v>
      </c>
      <c r="Q1528" s="34">
        <f t="shared" si="82"/>
        <v>-1</v>
      </c>
      <c r="S1528"/>
    </row>
    <row r="1529" spans="1:19" ht="15" x14ac:dyDescent="0.25">
      <c r="A1529" s="34" t="s">
        <v>2831</v>
      </c>
      <c r="B1529" s="34">
        <f>SEARCH("PM",A1529)</f>
        <v>11</v>
      </c>
      <c r="C1529" s="34" t="e">
        <f>SEARCH("AM",A1529)</f>
        <v>#VALUE!</v>
      </c>
      <c r="D1529" s="34">
        <f>IFERROR(B1529,C1529)</f>
        <v>11</v>
      </c>
      <c r="E1529" s="34" t="str">
        <f>IFERROR(MID(A1529,D1529-5,1)," ")</f>
        <v xml:space="preserve"> </v>
      </c>
      <c r="F1529" s="34" t="str">
        <f>MID(A1529,IF(E1529="1",D1529-5,D1529-4),IF(E1529="1",7,6))</f>
        <v>4:42PM</v>
      </c>
      <c r="G1529" s="34" t="str">
        <f>TRIM(SUBSTITUTE(A1529,TEXT(M1529,"h:mmAM/PM"),""))</f>
        <v>6-Nov R/I/L</v>
      </c>
      <c r="H1529" s="34" t="b">
        <f>OR(LEFT(G1529,1)="Y",LEFT(G1529,1)="B",LEFT(G1529,1)="R")</f>
        <v>0</v>
      </c>
      <c r="I1529" s="34" t="str">
        <f>IF(H1529,LEFT(G1529,FIND(" ",G1529)-1),MID(G1529,FIND(" ",G1529)+1,9))</f>
        <v>R/I/L</v>
      </c>
      <c r="J1529" s="34" t="str">
        <f>TRIM(SUBSTITUTE(G1529,I1529,""))</f>
        <v>6-Nov</v>
      </c>
      <c r="K1529" s="34">
        <f>LEFT(J1529,2-ISERROR(1*MID(J1529,2,1)))*1</f>
        <v>6</v>
      </c>
      <c r="L1529" s="34" t="str">
        <f>IF(LEN(I1529)=3,I1529,LEFT(I1529,1)&amp;MID(I1529,3,1)&amp;RIGHT(I1529,1))</f>
        <v>RIL</v>
      </c>
      <c r="M1529" s="42">
        <f>TIMEVALUE(SUBSTITUTE(SUBSTITUTE(F1529,"P"," P"),"A"," A"))</f>
        <v>0.6958333333333333</v>
      </c>
      <c r="N1529" s="34">
        <f t="shared" si="80"/>
        <v>22</v>
      </c>
      <c r="O1529" s="34" t="str">
        <f t="shared" si="81"/>
        <v>RIL22</v>
      </c>
      <c r="P1529" s="44">
        <f>INDEX(Workings!$R$14:$R$853,MATCH(O1529,Workings!$U$14:$U$853,0))</f>
        <v>0.69444444444444475</v>
      </c>
      <c r="Q1529" s="34">
        <f t="shared" si="82"/>
        <v>2</v>
      </c>
      <c r="S1529"/>
    </row>
    <row r="1530" spans="1:19" ht="15" x14ac:dyDescent="0.25">
      <c r="A1530" s="34" t="s">
        <v>2368</v>
      </c>
      <c r="B1530" s="34">
        <f>SEARCH("PM",A1530)</f>
        <v>11</v>
      </c>
      <c r="C1530" s="34" t="e">
        <f>SEARCH("AM",A1530)</f>
        <v>#VALUE!</v>
      </c>
      <c r="D1530" s="34">
        <f>IFERROR(B1530,C1530)</f>
        <v>11</v>
      </c>
      <c r="E1530" s="34" t="str">
        <f>IFERROR(MID(A1530,D1530-5,1)," ")</f>
        <v xml:space="preserve"> </v>
      </c>
      <c r="F1530" s="34" t="str">
        <f>MID(A1530,IF(E1530="1",D1530-5,D1530-4),IF(E1530="1",7,6))</f>
        <v>5:17PM</v>
      </c>
      <c r="G1530" s="34" t="str">
        <f>TRIM(SUBSTITUTE(A1530,TEXT(M1530,"h:mmAM/PM"),""))</f>
        <v>6/Nov RIL</v>
      </c>
      <c r="H1530" s="34" t="b">
        <f>OR(LEFT(G1530,1)="Y",LEFT(G1530,1)="B",LEFT(G1530,1)="R")</f>
        <v>0</v>
      </c>
      <c r="I1530" s="34" t="str">
        <f>IF(H1530,LEFT(G1530,FIND(" ",G1530)-1),MID(G1530,FIND(" ",G1530)+1,9))</f>
        <v>RIL</v>
      </c>
      <c r="J1530" s="34" t="str">
        <f>TRIM(SUBSTITUTE(G1530,I1530,""))</f>
        <v>6/Nov</v>
      </c>
      <c r="K1530" s="34">
        <f>LEFT(J1530,2-ISERROR(1*MID(J1530,2,1)))*1</f>
        <v>6</v>
      </c>
      <c r="L1530" s="34" t="str">
        <f>IF(LEN(I1530)=3,I1530,LEFT(I1530,1)&amp;MID(I1530,3,1)&amp;RIGHT(I1530,1))</f>
        <v>RIL</v>
      </c>
      <c r="M1530" s="42">
        <f>TIMEVALUE(SUBSTITUTE(SUBSTITUTE(F1530,"P"," P"),"A"," A"))</f>
        <v>0.72013888888888899</v>
      </c>
      <c r="N1530" s="34">
        <f t="shared" si="80"/>
        <v>23</v>
      </c>
      <c r="O1530" s="34" t="str">
        <f t="shared" si="81"/>
        <v>RIL23</v>
      </c>
      <c r="P1530" s="44">
        <f>INDEX(Workings!$R$14:$R$853,MATCH(O1530,Workings!$U$14:$U$853,0))</f>
        <v>0.71527777777777812</v>
      </c>
      <c r="Q1530" s="34">
        <f t="shared" si="82"/>
        <v>7</v>
      </c>
      <c r="S1530"/>
    </row>
    <row r="1531" spans="1:19" ht="15" x14ac:dyDescent="0.25">
      <c r="A1531" s="34" t="s">
        <v>1992</v>
      </c>
      <c r="B1531" s="34">
        <f>SEARCH("PM",A1531)</f>
        <v>11</v>
      </c>
      <c r="C1531" s="34" t="e">
        <f>SEARCH("AM",A1531)</f>
        <v>#VALUE!</v>
      </c>
      <c r="D1531" s="34">
        <f>IFERROR(B1531,C1531)</f>
        <v>11</v>
      </c>
      <c r="E1531" s="34" t="str">
        <f>IFERROR(MID(A1531,D1531-5,1)," ")</f>
        <v xml:space="preserve"> </v>
      </c>
      <c r="F1531" s="34" t="str">
        <f>MID(A1531,IF(E1531="1",D1531-5,D1531-4),IF(E1531="1",7,6))</f>
        <v>5:49PM</v>
      </c>
      <c r="G1531" s="34" t="str">
        <f>TRIM(SUBSTITUTE(A1531,TEXT(M1531,"h:mmAM/PM"),""))</f>
        <v>6/Nov R/I/L</v>
      </c>
      <c r="H1531" s="34" t="b">
        <f>OR(LEFT(G1531,1)="Y",LEFT(G1531,1)="B",LEFT(G1531,1)="R")</f>
        <v>0</v>
      </c>
      <c r="I1531" s="34" t="str">
        <f>IF(H1531,LEFT(G1531,FIND(" ",G1531)-1),MID(G1531,FIND(" ",G1531)+1,9))</f>
        <v>R/I/L</v>
      </c>
      <c r="J1531" s="34" t="str">
        <f>TRIM(SUBSTITUTE(G1531,I1531,""))</f>
        <v>6/Nov</v>
      </c>
      <c r="K1531" s="34">
        <f>LEFT(J1531,2-ISERROR(1*MID(J1531,2,1)))*1</f>
        <v>6</v>
      </c>
      <c r="L1531" s="34" t="str">
        <f>IF(LEN(I1531)=3,I1531,LEFT(I1531,1)&amp;MID(I1531,3,1)&amp;RIGHT(I1531,1))</f>
        <v>RIL</v>
      </c>
      <c r="M1531" s="42">
        <f>TIMEVALUE(SUBSTITUTE(SUBSTITUTE(F1531,"P"," P"),"A"," A"))</f>
        <v>0.74236111111111114</v>
      </c>
      <c r="N1531" s="34">
        <f t="shared" si="80"/>
        <v>24</v>
      </c>
      <c r="O1531" s="34" t="str">
        <f t="shared" si="81"/>
        <v>RIL24</v>
      </c>
      <c r="P1531" s="44">
        <f>INDEX(Workings!$R$14:$R$853,MATCH(O1531,Workings!$U$14:$U$853,0))</f>
        <v>0.74305555555555591</v>
      </c>
      <c r="Q1531" s="34">
        <f t="shared" si="82"/>
        <v>-1</v>
      </c>
      <c r="S1531"/>
    </row>
    <row r="1532" spans="1:19" ht="15" x14ac:dyDescent="0.25">
      <c r="A1532" s="34" t="s">
        <v>2681</v>
      </c>
      <c r="B1532" s="34">
        <f>SEARCH("PM",A1532)</f>
        <v>11</v>
      </c>
      <c r="C1532" s="34" t="e">
        <f>SEARCH("AM",A1532)</f>
        <v>#VALUE!</v>
      </c>
      <c r="D1532" s="34">
        <f>IFERROR(B1532,C1532)</f>
        <v>11</v>
      </c>
      <c r="E1532" s="34" t="str">
        <f>IFERROR(MID(A1532,D1532-5,1)," ")</f>
        <v xml:space="preserve"> </v>
      </c>
      <c r="F1532" s="34" t="str">
        <f>MID(A1532,IF(E1532="1",D1532-5,D1532-4),IF(E1532="1",7,6))</f>
        <v>6:37PM</v>
      </c>
      <c r="G1532" s="34" t="str">
        <f>TRIM(SUBSTITUTE(A1532,TEXT(M1532,"h:mmAM/PM"),""))</f>
        <v>6-Nov R-I-L</v>
      </c>
      <c r="H1532" s="34" t="b">
        <f>OR(LEFT(G1532,1)="Y",LEFT(G1532,1)="B",LEFT(G1532,1)="R")</f>
        <v>0</v>
      </c>
      <c r="I1532" s="34" t="str">
        <f>IF(H1532,LEFT(G1532,FIND(" ",G1532)-1),MID(G1532,FIND(" ",G1532)+1,9))</f>
        <v>R-I-L</v>
      </c>
      <c r="J1532" s="34" t="str">
        <f>TRIM(SUBSTITUTE(G1532,I1532,""))</f>
        <v>6-Nov</v>
      </c>
      <c r="K1532" s="34">
        <f>LEFT(J1532,2-ISERROR(1*MID(J1532,2,1)))*1</f>
        <v>6</v>
      </c>
      <c r="L1532" s="34" t="str">
        <f>IF(LEN(I1532)=3,I1532,LEFT(I1532,1)&amp;MID(I1532,3,1)&amp;RIGHT(I1532,1))</f>
        <v>RIL</v>
      </c>
      <c r="M1532" s="42">
        <f>TIMEVALUE(SUBSTITUTE(SUBSTITUTE(F1532,"P"," P"),"A"," A"))</f>
        <v>0.77569444444444446</v>
      </c>
      <c r="N1532" s="34">
        <f t="shared" si="80"/>
        <v>25</v>
      </c>
      <c r="O1532" s="34" t="str">
        <f t="shared" si="81"/>
        <v>RIL25</v>
      </c>
      <c r="P1532" s="44">
        <f>INDEX(Workings!$R$14:$R$853,MATCH(O1532,Workings!$U$14:$U$853,0))</f>
        <v>0.7708333333333337</v>
      </c>
      <c r="Q1532" s="34">
        <f t="shared" si="82"/>
        <v>7</v>
      </c>
      <c r="S1532"/>
    </row>
    <row r="1533" spans="1:19" ht="15" x14ac:dyDescent="0.25">
      <c r="A1533" s="34" t="s">
        <v>3024</v>
      </c>
      <c r="B1533" s="34">
        <f>SEARCH("PM",A1533)</f>
        <v>11</v>
      </c>
      <c r="C1533" s="34" t="e">
        <f>SEARCH("AM",A1533)</f>
        <v>#VALUE!</v>
      </c>
      <c r="D1533" s="34">
        <f>IFERROR(B1533,C1533)</f>
        <v>11</v>
      </c>
      <c r="E1533" s="34" t="str">
        <f>IFERROR(MID(A1533,D1533-5,1)," ")</f>
        <v xml:space="preserve"> </v>
      </c>
      <c r="F1533" s="34" t="str">
        <f>MID(A1533,IF(E1533="1",D1533-5,D1533-4),IF(E1533="1",7,6))</f>
        <v>7:13PM</v>
      </c>
      <c r="G1533" s="34" t="str">
        <f>TRIM(SUBSTITUTE(A1533,TEXT(M1533,"h:mmAM/PM"),""))</f>
        <v>R/I/L 6-Nov</v>
      </c>
      <c r="H1533" s="34" t="b">
        <f>OR(LEFT(G1533,1)="Y",LEFT(G1533,1)="B",LEFT(G1533,1)="R")</f>
        <v>1</v>
      </c>
      <c r="I1533" s="34" t="str">
        <f>IF(H1533,LEFT(G1533,FIND(" ",G1533)-1),MID(G1533,FIND(" ",G1533)+1,9))</f>
        <v>R/I/L</v>
      </c>
      <c r="J1533" s="34" t="str">
        <f>TRIM(SUBSTITUTE(G1533,I1533,""))</f>
        <v>6-Nov</v>
      </c>
      <c r="K1533" s="34">
        <f>LEFT(J1533,2-ISERROR(1*MID(J1533,2,1)))*1</f>
        <v>6</v>
      </c>
      <c r="L1533" s="34" t="str">
        <f>IF(LEN(I1533)=3,I1533,LEFT(I1533,1)&amp;MID(I1533,3,1)&amp;RIGHT(I1533,1))</f>
        <v>RIL</v>
      </c>
      <c r="M1533" s="42">
        <f>TIMEVALUE(SUBSTITUTE(SUBSTITUTE(F1533,"P"," P"),"A"," A"))</f>
        <v>0.80069444444444438</v>
      </c>
      <c r="N1533" s="34">
        <f t="shared" si="80"/>
        <v>26</v>
      </c>
      <c r="O1533" s="34" t="str">
        <f t="shared" si="81"/>
        <v>RIL26</v>
      </c>
      <c r="P1533" s="44">
        <f>INDEX(Workings!$R$14:$R$853,MATCH(O1533,Workings!$U$14:$U$853,0))</f>
        <v>0.79861111111111149</v>
      </c>
      <c r="Q1533" s="34">
        <f t="shared" si="82"/>
        <v>3</v>
      </c>
      <c r="S1533"/>
    </row>
    <row r="1534" spans="1:19" ht="15" x14ac:dyDescent="0.25">
      <c r="A1534" s="34" t="s">
        <v>2223</v>
      </c>
      <c r="B1534" s="34">
        <f>SEARCH("PM",A1534)</f>
        <v>5</v>
      </c>
      <c r="C1534" s="34" t="e">
        <f>SEARCH("AM",A1534)</f>
        <v>#VALUE!</v>
      </c>
      <c r="D1534" s="34">
        <f>IFERROR(B1534,C1534)</f>
        <v>5</v>
      </c>
      <c r="E1534" s="34" t="str">
        <f>IFERROR(MID(A1534,D1534-5,1)," ")</f>
        <v xml:space="preserve"> </v>
      </c>
      <c r="F1534" s="34" t="str">
        <f>MID(A1534,IF(E1534="1",D1534-5,D1534-4),IF(E1534="1",7,6))</f>
        <v>8:09PM</v>
      </c>
      <c r="G1534" s="34" t="str">
        <f>TRIM(SUBSTITUTE(A1534,TEXT(M1534,"h:mmAM/PM"),""))</f>
        <v>6/Nov R/I/L</v>
      </c>
      <c r="H1534" s="34" t="b">
        <f>OR(LEFT(G1534,1)="Y",LEFT(G1534,1)="B",LEFT(G1534,1)="R")</f>
        <v>0</v>
      </c>
      <c r="I1534" s="34" t="str">
        <f>IF(H1534,LEFT(G1534,FIND(" ",G1534)-1),MID(G1534,FIND(" ",G1534)+1,9))</f>
        <v>R/I/L</v>
      </c>
      <c r="J1534" s="34" t="str">
        <f>TRIM(SUBSTITUTE(G1534,I1534,""))</f>
        <v>6/Nov</v>
      </c>
      <c r="K1534" s="34">
        <f>LEFT(J1534,2-ISERROR(1*MID(J1534,2,1)))*1</f>
        <v>6</v>
      </c>
      <c r="L1534" s="34" t="str">
        <f>IF(LEN(I1534)=3,I1534,LEFT(I1534,1)&amp;MID(I1534,3,1)&amp;RIGHT(I1534,1))</f>
        <v>RIL</v>
      </c>
      <c r="M1534" s="42">
        <f>TIMEVALUE(SUBSTITUTE(SUBSTITUTE(F1534,"P"," P"),"A"," A"))</f>
        <v>0.83958333333333324</v>
      </c>
      <c r="N1534" s="34">
        <f t="shared" si="80"/>
        <v>27</v>
      </c>
      <c r="O1534" s="34" t="str">
        <f t="shared" si="81"/>
        <v>RIL27</v>
      </c>
      <c r="P1534" s="44">
        <f>INDEX(Workings!$R$14:$R$853,MATCH(O1534,Workings!$U$14:$U$853,0))</f>
        <v>0.84027777777777812</v>
      </c>
      <c r="Q1534" s="34">
        <f t="shared" si="82"/>
        <v>-1</v>
      </c>
      <c r="S1534"/>
    </row>
    <row r="1535" spans="1:19" ht="15" x14ac:dyDescent="0.25">
      <c r="A1535" s="34" t="s">
        <v>884</v>
      </c>
      <c r="B1535" s="34">
        <f>SEARCH("PM",A1535)</f>
        <v>5</v>
      </c>
      <c r="C1535" s="34" t="e">
        <f>SEARCH("AM",A1535)</f>
        <v>#VALUE!</v>
      </c>
      <c r="D1535" s="34">
        <f>IFERROR(B1535,C1535)</f>
        <v>5</v>
      </c>
      <c r="E1535" s="34" t="str">
        <f>IFERROR(MID(A1535,D1535-5,1)," ")</f>
        <v xml:space="preserve"> </v>
      </c>
      <c r="F1535" s="34" t="str">
        <f>MID(A1535,IF(E1535="1",D1535-5,D1535-4),IF(E1535="1",7,6))</f>
        <v>9:13PM</v>
      </c>
      <c r="G1535" s="34" t="str">
        <f>TRIM(SUBSTITUTE(A1535,TEXT(M1535,"h:mmAM/PM"),""))</f>
        <v>R-I-L 6-Nov</v>
      </c>
      <c r="H1535" s="34" t="b">
        <f>OR(LEFT(G1535,1)="Y",LEFT(G1535,1)="B",LEFT(G1535,1)="R")</f>
        <v>1</v>
      </c>
      <c r="I1535" s="34" t="str">
        <f>IF(H1535,LEFT(G1535,FIND(" ",G1535)-1),MID(G1535,FIND(" ",G1535)+1,9))</f>
        <v>R-I-L</v>
      </c>
      <c r="J1535" s="34" t="str">
        <f>TRIM(SUBSTITUTE(G1535,I1535,""))</f>
        <v>6-Nov</v>
      </c>
      <c r="K1535" s="34">
        <f>LEFT(J1535,2-ISERROR(1*MID(J1535,2,1)))*1</f>
        <v>6</v>
      </c>
      <c r="L1535" s="34" t="str">
        <f>IF(LEN(I1535)=3,I1535,LEFT(I1535,1)&amp;MID(I1535,3,1)&amp;RIGHT(I1535,1))</f>
        <v>RIL</v>
      </c>
      <c r="M1535" s="42">
        <f>TIMEVALUE(SUBSTITUTE(SUBSTITUTE(F1535,"P"," P"),"A"," A"))</f>
        <v>0.88402777777777775</v>
      </c>
      <c r="N1535" s="34">
        <f t="shared" si="80"/>
        <v>28</v>
      </c>
      <c r="O1535" s="34" t="str">
        <f t="shared" si="81"/>
        <v>RIL28</v>
      </c>
      <c r="P1535" s="44">
        <f>INDEX(Workings!$R$14:$R$853,MATCH(O1535,Workings!$U$14:$U$853,0))</f>
        <v>0.88194444444444475</v>
      </c>
      <c r="Q1535" s="34">
        <f t="shared" si="82"/>
        <v>3</v>
      </c>
      <c r="S1535"/>
    </row>
    <row r="1536" spans="1:19" ht="15" x14ac:dyDescent="0.25">
      <c r="A1536" s="34" t="s">
        <v>428</v>
      </c>
      <c r="B1536" s="34">
        <f>SEARCH("PM",A1536)</f>
        <v>12</v>
      </c>
      <c r="C1536" s="34" t="e">
        <f>SEARCH("AM",A1536)</f>
        <v>#VALUE!</v>
      </c>
      <c r="D1536" s="34">
        <f>IFERROR(B1536,C1536)</f>
        <v>12</v>
      </c>
      <c r="E1536" s="34" t="str">
        <f>IFERROR(MID(A1536,D1536-5,1)," ")</f>
        <v>1</v>
      </c>
      <c r="F1536" s="34" t="str">
        <f>MID(A1536,IF(E1536="1",D1536-5,D1536-4),IF(E1536="1",7,6))</f>
        <v>10:12PM</v>
      </c>
      <c r="G1536" s="34" t="str">
        <f>TRIM(SUBSTITUTE(A1536,TEXT(M1536,"h:mmAM/PM"),""))</f>
        <v>R/I/L 6-Nov</v>
      </c>
      <c r="H1536" s="34" t="b">
        <f>OR(LEFT(G1536,1)="Y",LEFT(G1536,1)="B",LEFT(G1536,1)="R")</f>
        <v>1</v>
      </c>
      <c r="I1536" s="34" t="str">
        <f>IF(H1536,LEFT(G1536,FIND(" ",G1536)-1),MID(G1536,FIND(" ",G1536)+1,9))</f>
        <v>R/I/L</v>
      </c>
      <c r="J1536" s="34" t="str">
        <f>TRIM(SUBSTITUTE(G1536,I1536,""))</f>
        <v>6-Nov</v>
      </c>
      <c r="K1536" s="34">
        <f>LEFT(J1536,2-ISERROR(1*MID(J1536,2,1)))*1</f>
        <v>6</v>
      </c>
      <c r="L1536" s="34" t="str">
        <f>IF(LEN(I1536)=3,I1536,LEFT(I1536,1)&amp;MID(I1536,3,1)&amp;RIGHT(I1536,1))</f>
        <v>RIL</v>
      </c>
      <c r="M1536" s="42">
        <f>TIMEVALUE(SUBSTITUTE(SUBSTITUTE(F1536,"P"," P"),"A"," A"))</f>
        <v>0.92499999999999993</v>
      </c>
      <c r="N1536" s="34">
        <f t="shared" si="80"/>
        <v>29</v>
      </c>
      <c r="O1536" s="34" t="str">
        <f t="shared" si="81"/>
        <v>RIL29</v>
      </c>
      <c r="P1536" s="44">
        <f>INDEX(Workings!$R$14:$R$853,MATCH(O1536,Workings!$U$14:$U$853,0))</f>
        <v>0.92361111111111138</v>
      </c>
      <c r="Q1536" s="34">
        <f t="shared" si="82"/>
        <v>2</v>
      </c>
      <c r="S1536"/>
    </row>
    <row r="1537" spans="1:19" ht="15" x14ac:dyDescent="0.25">
      <c r="A1537" s="34" t="s">
        <v>2801</v>
      </c>
      <c r="B1537" s="34">
        <f>SEARCH("PM",A1537)</f>
        <v>12</v>
      </c>
      <c r="C1537" s="34" t="e">
        <f>SEARCH("AM",A1537)</f>
        <v>#VALUE!</v>
      </c>
      <c r="D1537" s="34">
        <f>IFERROR(B1537,C1537)</f>
        <v>12</v>
      </c>
      <c r="E1537" s="34" t="str">
        <f>IFERROR(MID(A1537,D1537-5,1)," ")</f>
        <v>1</v>
      </c>
      <c r="F1537" s="34" t="str">
        <f>MID(A1537,IF(E1537="1",D1537-5,D1537-4),IF(E1537="1",7,6))</f>
        <v>11:17PM</v>
      </c>
      <c r="G1537" s="34" t="str">
        <f>TRIM(SUBSTITUTE(A1537,TEXT(M1537,"h:mmAM/PM"),""))</f>
        <v>R:I:L 6/Nov</v>
      </c>
      <c r="H1537" s="34" t="b">
        <f>OR(LEFT(G1537,1)="Y",LEFT(G1537,1)="B",LEFT(G1537,1)="R")</f>
        <v>1</v>
      </c>
      <c r="I1537" s="34" t="str">
        <f>IF(H1537,LEFT(G1537,FIND(" ",G1537)-1),MID(G1537,FIND(" ",G1537)+1,9))</f>
        <v>R:I:L</v>
      </c>
      <c r="J1537" s="34" t="str">
        <f>TRIM(SUBSTITUTE(G1537,I1537,""))</f>
        <v>6/Nov</v>
      </c>
      <c r="K1537" s="34">
        <f>LEFT(J1537,2-ISERROR(1*MID(J1537,2,1)))*1</f>
        <v>6</v>
      </c>
      <c r="L1537" s="34" t="str">
        <f>IF(LEN(I1537)=3,I1537,LEFT(I1537,1)&amp;MID(I1537,3,1)&amp;RIGHT(I1537,1))</f>
        <v>RIL</v>
      </c>
      <c r="M1537" s="42">
        <f>TIMEVALUE(SUBSTITUTE(SUBSTITUTE(F1537,"P"," P"),"A"," A"))</f>
        <v>0.97013888888888899</v>
      </c>
      <c r="N1537" s="34">
        <f t="shared" si="80"/>
        <v>30</v>
      </c>
      <c r="O1537" s="34" t="str">
        <f t="shared" si="81"/>
        <v>RIL30</v>
      </c>
      <c r="P1537" s="44">
        <f>INDEX(Workings!$R$14:$R$853,MATCH(O1537,Workings!$U$14:$U$853,0))</f>
        <v>0.96527777777777801</v>
      </c>
      <c r="Q1537" s="34">
        <f t="shared" si="82"/>
        <v>7</v>
      </c>
      <c r="S1537"/>
    </row>
    <row r="1538" spans="1:19" ht="15" x14ac:dyDescent="0.25">
      <c r="A1538" s="34" t="s">
        <v>1303</v>
      </c>
      <c r="B1538" s="34" t="e">
        <f>SEARCH("PM",A1538)</f>
        <v>#VALUE!</v>
      </c>
      <c r="C1538" s="34">
        <f>SEARCH("AM",A1538)</f>
        <v>11</v>
      </c>
      <c r="D1538" s="34">
        <f>IFERROR(B1538,C1538)</f>
        <v>11</v>
      </c>
      <c r="E1538" s="34" t="str">
        <f>IFERROR(MID(A1538,D1538-5,1)," ")</f>
        <v xml:space="preserve"> </v>
      </c>
      <c r="F1538" s="34" t="str">
        <f>MID(A1538,IF(E1538="1",D1538-5,D1538-4),IF(E1538="1",7,6))</f>
        <v>7:18AM</v>
      </c>
      <c r="G1538" s="34" t="str">
        <f>TRIM(SUBSTITUTE(A1538,TEXT(M1538,"h:mmAM/PM"),""))</f>
        <v>7/Nov R/I/L</v>
      </c>
      <c r="H1538" s="34" t="b">
        <f>OR(LEFT(G1538,1)="Y",LEFT(G1538,1)="B",LEFT(G1538,1)="R")</f>
        <v>0</v>
      </c>
      <c r="I1538" s="34" t="str">
        <f>IF(H1538,LEFT(G1538,FIND(" ",G1538)-1),MID(G1538,FIND(" ",G1538)+1,9))</f>
        <v>R/I/L</v>
      </c>
      <c r="J1538" s="34" t="str">
        <f>TRIM(SUBSTITUTE(G1538,I1538,""))</f>
        <v>7/Nov</v>
      </c>
      <c r="K1538" s="34">
        <f>LEFT(J1538,2-ISERROR(1*MID(J1538,2,1)))*1</f>
        <v>7</v>
      </c>
      <c r="L1538" s="34" t="str">
        <f>IF(LEN(I1538)=3,I1538,LEFT(I1538,1)&amp;MID(I1538,3,1)&amp;RIGHT(I1538,1))</f>
        <v>RIL</v>
      </c>
      <c r="M1538" s="42">
        <f>TIMEVALUE(SUBSTITUTE(SUBSTITUTE(F1538,"P"," P"),"A"," A"))</f>
        <v>0.30416666666666664</v>
      </c>
      <c r="N1538" s="34">
        <f t="shared" si="80"/>
        <v>1</v>
      </c>
      <c r="O1538" s="34" t="str">
        <f t="shared" si="81"/>
        <v>RIL1</v>
      </c>
      <c r="P1538" s="44">
        <f>INDEX(Workings!$R$14:$R$853,MATCH(O1538,Workings!$U$14:$U$853,0))</f>
        <v>0.2986111111111111</v>
      </c>
      <c r="Q1538" s="34">
        <f t="shared" si="82"/>
        <v>8</v>
      </c>
      <c r="S1538"/>
    </row>
    <row r="1539" spans="1:19" ht="15" x14ac:dyDescent="0.25">
      <c r="A1539" s="34" t="s">
        <v>1672</v>
      </c>
      <c r="B1539" s="34" t="e">
        <f>SEARCH("PM",A1539)</f>
        <v>#VALUE!</v>
      </c>
      <c r="C1539" s="34">
        <f>SEARCH("AM",A1539)</f>
        <v>11</v>
      </c>
      <c r="D1539" s="34">
        <f>IFERROR(B1539,C1539)</f>
        <v>11</v>
      </c>
      <c r="E1539" s="34" t="str">
        <f>IFERROR(MID(A1539,D1539-5,1)," ")</f>
        <v xml:space="preserve"> </v>
      </c>
      <c r="F1539" s="34" t="str">
        <f>MID(A1539,IF(E1539="1",D1539-5,D1539-4),IF(E1539="1",7,6))</f>
        <v>7:33AM</v>
      </c>
      <c r="G1539" s="34" t="str">
        <f>TRIM(SUBSTITUTE(A1539,TEXT(M1539,"h:mmAM/PM"),""))</f>
        <v>R/I/L 7-Nov</v>
      </c>
      <c r="H1539" s="34" t="b">
        <f>OR(LEFT(G1539,1)="Y",LEFT(G1539,1)="B",LEFT(G1539,1)="R")</f>
        <v>1</v>
      </c>
      <c r="I1539" s="34" t="str">
        <f>IF(H1539,LEFT(G1539,FIND(" ",G1539)-1),MID(G1539,FIND(" ",G1539)+1,9))</f>
        <v>R/I/L</v>
      </c>
      <c r="J1539" s="34" t="str">
        <f>TRIM(SUBSTITUTE(G1539,I1539,""))</f>
        <v>7-Nov</v>
      </c>
      <c r="K1539" s="34">
        <f>LEFT(J1539,2-ISERROR(1*MID(J1539,2,1)))*1</f>
        <v>7</v>
      </c>
      <c r="L1539" s="34" t="str">
        <f>IF(LEN(I1539)=3,I1539,LEFT(I1539,1)&amp;MID(I1539,3,1)&amp;RIGHT(I1539,1))</f>
        <v>RIL</v>
      </c>
      <c r="M1539" s="42">
        <f>TIMEVALUE(SUBSTITUTE(SUBSTITUTE(F1539,"P"," P"),"A"," A"))</f>
        <v>0.31458333333333333</v>
      </c>
      <c r="N1539" s="34">
        <f t="shared" si="80"/>
        <v>2</v>
      </c>
      <c r="O1539" s="34" t="str">
        <f t="shared" si="81"/>
        <v>RIL2</v>
      </c>
      <c r="P1539" s="44">
        <f>INDEX(Workings!$R$14:$R$853,MATCH(O1539,Workings!$U$14:$U$853,0))</f>
        <v>0.3125</v>
      </c>
      <c r="Q1539" s="34">
        <f t="shared" si="82"/>
        <v>3</v>
      </c>
      <c r="S1539"/>
    </row>
    <row r="1540" spans="1:19" ht="15" x14ac:dyDescent="0.25">
      <c r="A1540" s="34" t="s">
        <v>398</v>
      </c>
      <c r="B1540" s="34" t="e">
        <f>SEARCH("PM",A1540)</f>
        <v>#VALUE!</v>
      </c>
      <c r="C1540" s="34">
        <f>SEARCH("AM",A1540)</f>
        <v>5</v>
      </c>
      <c r="D1540" s="34">
        <f>IFERROR(B1540,C1540)</f>
        <v>5</v>
      </c>
      <c r="E1540" s="34" t="str">
        <f>IFERROR(MID(A1540,D1540-5,1)," ")</f>
        <v xml:space="preserve"> </v>
      </c>
      <c r="F1540" s="34" t="str">
        <f>MID(A1540,IF(E1540="1",D1540-5,D1540-4),IF(E1540="1",7,6))</f>
        <v>7:48AM</v>
      </c>
      <c r="G1540" s="34" t="str">
        <f>TRIM(SUBSTITUTE(A1540,TEXT(M1540,"h:mmAM/PM"),""))</f>
        <v>R/I/L 7-Nov</v>
      </c>
      <c r="H1540" s="34" t="b">
        <f>OR(LEFT(G1540,1)="Y",LEFT(G1540,1)="B",LEFT(G1540,1)="R")</f>
        <v>1</v>
      </c>
      <c r="I1540" s="34" t="str">
        <f>IF(H1540,LEFT(G1540,FIND(" ",G1540)-1),MID(G1540,FIND(" ",G1540)+1,9))</f>
        <v>R/I/L</v>
      </c>
      <c r="J1540" s="34" t="str">
        <f>TRIM(SUBSTITUTE(G1540,I1540,""))</f>
        <v>7-Nov</v>
      </c>
      <c r="K1540" s="34">
        <f>LEFT(J1540,2-ISERROR(1*MID(J1540,2,1)))*1</f>
        <v>7</v>
      </c>
      <c r="L1540" s="34" t="str">
        <f>IF(LEN(I1540)=3,I1540,LEFT(I1540,1)&amp;MID(I1540,3,1)&amp;RIGHT(I1540,1))</f>
        <v>RIL</v>
      </c>
      <c r="M1540" s="42">
        <f>TIMEVALUE(SUBSTITUTE(SUBSTITUTE(F1540,"P"," P"),"A"," A"))</f>
        <v>0.32500000000000001</v>
      </c>
      <c r="N1540" s="34">
        <f t="shared" si="80"/>
        <v>3</v>
      </c>
      <c r="O1540" s="34" t="str">
        <f t="shared" si="81"/>
        <v>RIL3</v>
      </c>
      <c r="P1540" s="44">
        <f>INDEX(Workings!$R$14:$R$853,MATCH(O1540,Workings!$U$14:$U$853,0))</f>
        <v>0.3263888888888889</v>
      </c>
      <c r="Q1540" s="34">
        <f t="shared" si="82"/>
        <v>-2</v>
      </c>
      <c r="S1540"/>
    </row>
    <row r="1541" spans="1:19" ht="15" x14ac:dyDescent="0.25">
      <c r="A1541" s="34" t="s">
        <v>4071</v>
      </c>
      <c r="B1541" s="34" t="e">
        <f>SEARCH("PM",A1541)</f>
        <v>#VALUE!</v>
      </c>
      <c r="C1541" s="34">
        <f>SEARCH("AM",A1541)</f>
        <v>15</v>
      </c>
      <c r="D1541" s="34">
        <f>IFERROR(B1541,C1541)</f>
        <v>15</v>
      </c>
      <c r="E1541" s="34" t="str">
        <f>IFERROR(MID(A1541,D1541-5,1)," ")</f>
        <v xml:space="preserve"> </v>
      </c>
      <c r="F1541" s="34" t="str">
        <f>MID(A1541,IF(E1541="1",D1541-5,D1541-4),IF(E1541="1",7,6))</f>
        <v>8:11AM</v>
      </c>
      <c r="G1541" s="34" t="str">
        <f>TRIM(SUBSTITUTE(A1541,TEXT(M1541,"h:mmAM/PM"),""))</f>
        <v>7-Nov RIL</v>
      </c>
      <c r="H1541" s="34" t="b">
        <f>OR(LEFT(G1541,1)="Y",LEFT(G1541,1)="B",LEFT(G1541,1)="R")</f>
        <v>0</v>
      </c>
      <c r="I1541" s="34" t="str">
        <f>IF(H1541,LEFT(G1541,FIND(" ",G1541)-1),MID(G1541,FIND(" ",G1541)+1,9))</f>
        <v>RIL</v>
      </c>
      <c r="J1541" s="34" t="str">
        <f>TRIM(SUBSTITUTE(G1541,I1541,""))</f>
        <v>7-Nov</v>
      </c>
      <c r="K1541" s="34">
        <f>LEFT(J1541,2-ISERROR(1*MID(J1541,2,1)))*1</f>
        <v>7</v>
      </c>
      <c r="L1541" s="34" t="str">
        <f>IF(LEN(I1541)=3,I1541,LEFT(I1541,1)&amp;MID(I1541,3,1)&amp;RIGHT(I1541,1))</f>
        <v>RIL</v>
      </c>
      <c r="M1541" s="42">
        <f>TIMEVALUE(SUBSTITUTE(SUBSTITUTE(F1541,"P"," P"),"A"," A"))</f>
        <v>0.34097222222222223</v>
      </c>
      <c r="N1541" s="34">
        <f t="shared" si="80"/>
        <v>4</v>
      </c>
      <c r="O1541" s="34" t="str">
        <f t="shared" si="81"/>
        <v>RIL4</v>
      </c>
      <c r="P1541" s="44">
        <f>INDEX(Workings!$R$14:$R$853,MATCH(O1541,Workings!$U$14:$U$853,0))</f>
        <v>0.34027777777777779</v>
      </c>
      <c r="Q1541" s="34">
        <f t="shared" si="82"/>
        <v>1</v>
      </c>
      <c r="S1541"/>
    </row>
    <row r="1542" spans="1:19" ht="15" x14ac:dyDescent="0.25">
      <c r="A1542" s="34" t="s">
        <v>2843</v>
      </c>
      <c r="B1542" s="34" t="e">
        <f>SEARCH("PM",A1542)</f>
        <v>#VALUE!</v>
      </c>
      <c r="C1542" s="34">
        <f>SEARCH("AM",A1542)</f>
        <v>17</v>
      </c>
      <c r="D1542" s="34">
        <f>IFERROR(B1542,C1542)</f>
        <v>17</v>
      </c>
      <c r="E1542" s="34" t="str">
        <f>IFERROR(MID(A1542,D1542-5,1)," ")</f>
        <v xml:space="preserve"> </v>
      </c>
      <c r="F1542" s="34" t="str">
        <f>MID(A1542,IF(E1542="1",D1542-5,D1542-4),IF(E1542="1",7,6))</f>
        <v>8:30AM</v>
      </c>
      <c r="G1542" s="34" t="str">
        <f>TRIM(SUBSTITUTE(A1542,TEXT(M1542,"h:mmAM/PM"),""))</f>
        <v>R:I:L 7-Nov</v>
      </c>
      <c r="H1542" s="34" t="b">
        <f>OR(LEFT(G1542,1)="Y",LEFT(G1542,1)="B",LEFT(G1542,1)="R")</f>
        <v>1</v>
      </c>
      <c r="I1542" s="34" t="str">
        <f>IF(H1542,LEFT(G1542,FIND(" ",G1542)-1),MID(G1542,FIND(" ",G1542)+1,9))</f>
        <v>R:I:L</v>
      </c>
      <c r="J1542" s="34" t="str">
        <f>TRIM(SUBSTITUTE(G1542,I1542,""))</f>
        <v>7-Nov</v>
      </c>
      <c r="K1542" s="34">
        <f>LEFT(J1542,2-ISERROR(1*MID(J1542,2,1)))*1</f>
        <v>7</v>
      </c>
      <c r="L1542" s="34" t="str">
        <f>IF(LEN(I1542)=3,I1542,LEFT(I1542,1)&amp;MID(I1542,3,1)&amp;RIGHT(I1542,1))</f>
        <v>RIL</v>
      </c>
      <c r="M1542" s="42">
        <f>TIMEVALUE(SUBSTITUTE(SUBSTITUTE(F1542,"P"," P"),"A"," A"))</f>
        <v>0.35416666666666669</v>
      </c>
      <c r="N1542" s="34">
        <f t="shared" si="80"/>
        <v>5</v>
      </c>
      <c r="O1542" s="34" t="str">
        <f t="shared" si="81"/>
        <v>RIL5</v>
      </c>
      <c r="P1542" s="44">
        <f>INDEX(Workings!$R$14:$R$853,MATCH(O1542,Workings!$U$14:$U$853,0))</f>
        <v>0.35416666666666669</v>
      </c>
      <c r="Q1542" s="34">
        <f t="shared" si="82"/>
        <v>0</v>
      </c>
      <c r="S1542"/>
    </row>
    <row r="1543" spans="1:19" ht="15" x14ac:dyDescent="0.25">
      <c r="A1543" s="34" t="s">
        <v>3616</v>
      </c>
      <c r="B1543" s="34" t="e">
        <f>SEARCH("PM",A1543)</f>
        <v>#VALUE!</v>
      </c>
      <c r="C1543" s="34">
        <f>SEARCH("AM",A1543)</f>
        <v>5</v>
      </c>
      <c r="D1543" s="34">
        <f>IFERROR(B1543,C1543)</f>
        <v>5</v>
      </c>
      <c r="E1543" s="34" t="str">
        <f>IFERROR(MID(A1543,D1543-5,1)," ")</f>
        <v xml:space="preserve"> </v>
      </c>
      <c r="F1543" s="34" t="str">
        <f>MID(A1543,IF(E1543="1",D1543-5,D1543-4),IF(E1543="1",7,6))</f>
        <v>8:53AM</v>
      </c>
      <c r="G1543" s="34" t="str">
        <f>TRIM(SUBSTITUTE(A1543,TEXT(M1543,"h:mmAM/PM"),""))</f>
        <v>7/Nov R:I:L</v>
      </c>
      <c r="H1543" s="34" t="b">
        <f>OR(LEFT(G1543,1)="Y",LEFT(G1543,1)="B",LEFT(G1543,1)="R")</f>
        <v>0</v>
      </c>
      <c r="I1543" s="34" t="str">
        <f>IF(H1543,LEFT(G1543,FIND(" ",G1543)-1),MID(G1543,FIND(" ",G1543)+1,9))</f>
        <v>R:I:L</v>
      </c>
      <c r="J1543" s="34" t="str">
        <f>TRIM(SUBSTITUTE(G1543,I1543,""))</f>
        <v>7/Nov</v>
      </c>
      <c r="K1543" s="34">
        <f>LEFT(J1543,2-ISERROR(1*MID(J1543,2,1)))*1</f>
        <v>7</v>
      </c>
      <c r="L1543" s="34" t="str">
        <f>IF(LEN(I1543)=3,I1543,LEFT(I1543,1)&amp;MID(I1543,3,1)&amp;RIGHT(I1543,1))</f>
        <v>RIL</v>
      </c>
      <c r="M1543" s="42">
        <f>TIMEVALUE(SUBSTITUTE(SUBSTITUTE(F1543,"P"," P"),"A"," A"))</f>
        <v>0.37013888888888885</v>
      </c>
      <c r="N1543" s="34">
        <f t="shared" si="80"/>
        <v>6</v>
      </c>
      <c r="O1543" s="34" t="str">
        <f t="shared" si="81"/>
        <v>RIL6</v>
      </c>
      <c r="P1543" s="44">
        <f>INDEX(Workings!$R$14:$R$853,MATCH(O1543,Workings!$U$14:$U$853,0))</f>
        <v>0.36805555555555558</v>
      </c>
      <c r="Q1543" s="34">
        <f t="shared" si="82"/>
        <v>3</v>
      </c>
      <c r="S1543"/>
    </row>
    <row r="1544" spans="1:19" ht="15" x14ac:dyDescent="0.25">
      <c r="A1544" s="34" t="s">
        <v>3219</v>
      </c>
      <c r="B1544" s="34" t="e">
        <f>SEARCH("PM",A1544)</f>
        <v>#VALUE!</v>
      </c>
      <c r="C1544" s="34">
        <f>SEARCH("AM",A1544)</f>
        <v>5</v>
      </c>
      <c r="D1544" s="34">
        <f>IFERROR(B1544,C1544)</f>
        <v>5</v>
      </c>
      <c r="E1544" s="34" t="str">
        <f>IFERROR(MID(A1544,D1544-5,1)," ")</f>
        <v xml:space="preserve"> </v>
      </c>
      <c r="F1544" s="34" t="str">
        <f>MID(A1544,IF(E1544="1",D1544-5,D1544-4),IF(E1544="1",7,6))</f>
        <v>9:10AM</v>
      </c>
      <c r="G1544" s="34" t="str">
        <f>TRIM(SUBSTITUTE(A1544,TEXT(M1544,"h:mmAM/PM"),""))</f>
        <v>7/Nov R-I-L</v>
      </c>
      <c r="H1544" s="34" t="b">
        <f>OR(LEFT(G1544,1)="Y",LEFT(G1544,1)="B",LEFT(G1544,1)="R")</f>
        <v>0</v>
      </c>
      <c r="I1544" s="34" t="str">
        <f>IF(H1544,LEFT(G1544,FIND(" ",G1544)-1),MID(G1544,FIND(" ",G1544)+1,9))</f>
        <v>R-I-L</v>
      </c>
      <c r="J1544" s="34" t="str">
        <f>TRIM(SUBSTITUTE(G1544,I1544,""))</f>
        <v>7/Nov</v>
      </c>
      <c r="K1544" s="34">
        <f>LEFT(J1544,2-ISERROR(1*MID(J1544,2,1)))*1</f>
        <v>7</v>
      </c>
      <c r="L1544" s="34" t="str">
        <f>IF(LEN(I1544)=3,I1544,LEFT(I1544,1)&amp;MID(I1544,3,1)&amp;RIGHT(I1544,1))</f>
        <v>RIL</v>
      </c>
      <c r="M1544" s="42">
        <f>TIMEVALUE(SUBSTITUTE(SUBSTITUTE(F1544,"P"," P"),"A"," A"))</f>
        <v>0.38194444444444442</v>
      </c>
      <c r="N1544" s="34">
        <f t="shared" si="80"/>
        <v>7</v>
      </c>
      <c r="O1544" s="34" t="str">
        <f t="shared" si="81"/>
        <v>RIL7</v>
      </c>
      <c r="P1544" s="44">
        <f>INDEX(Workings!$R$14:$R$853,MATCH(O1544,Workings!$U$14:$U$853,0))</f>
        <v>0.38194444444444448</v>
      </c>
      <c r="Q1544" s="34">
        <f t="shared" si="82"/>
        <v>0</v>
      </c>
      <c r="S1544"/>
    </row>
    <row r="1545" spans="1:19" ht="15" x14ac:dyDescent="0.25">
      <c r="A1545" s="34" t="s">
        <v>157</v>
      </c>
      <c r="B1545" s="34" t="e">
        <f>SEARCH("PM",A1545)</f>
        <v>#VALUE!</v>
      </c>
      <c r="C1545" s="34">
        <f>SEARCH("AM",A1545)</f>
        <v>11</v>
      </c>
      <c r="D1545" s="34">
        <f>IFERROR(B1545,C1545)</f>
        <v>11</v>
      </c>
      <c r="E1545" s="34" t="str">
        <f>IFERROR(MID(A1545,D1545-5,1)," ")</f>
        <v xml:space="preserve"> </v>
      </c>
      <c r="F1545" s="34" t="str">
        <f>MID(A1545,IF(E1545="1",D1545-5,D1545-4),IF(E1545="1",7,6))</f>
        <v>9:49AM</v>
      </c>
      <c r="G1545" s="34" t="str">
        <f>TRIM(SUBSTITUTE(A1545,TEXT(M1545,"h:mmAM/PM"),""))</f>
        <v>7/Nov R/I/L</v>
      </c>
      <c r="H1545" s="34" t="b">
        <f>OR(LEFT(G1545,1)="Y",LEFT(G1545,1)="B",LEFT(G1545,1)="R")</f>
        <v>0</v>
      </c>
      <c r="I1545" s="34" t="str">
        <f>IF(H1545,LEFT(G1545,FIND(" ",G1545)-1),MID(G1545,FIND(" ",G1545)+1,9))</f>
        <v>R/I/L</v>
      </c>
      <c r="J1545" s="34" t="str">
        <f>TRIM(SUBSTITUTE(G1545,I1545,""))</f>
        <v>7/Nov</v>
      </c>
      <c r="K1545" s="34">
        <f>LEFT(J1545,2-ISERROR(1*MID(J1545,2,1)))*1</f>
        <v>7</v>
      </c>
      <c r="L1545" s="34" t="str">
        <f>IF(LEN(I1545)=3,I1545,LEFT(I1545,1)&amp;MID(I1545,3,1)&amp;RIGHT(I1545,1))</f>
        <v>RIL</v>
      </c>
      <c r="M1545" s="42">
        <f>TIMEVALUE(SUBSTITUTE(SUBSTITUTE(F1545,"P"," P"),"A"," A"))</f>
        <v>0.40902777777777777</v>
      </c>
      <c r="N1545" s="34">
        <f t="shared" ref="N1545:N1608" si="83">1+(L1545=L1544)*(K1545=K1544)*N1544</f>
        <v>8</v>
      </c>
      <c r="O1545" s="34" t="str">
        <f t="shared" ref="O1545:O1608" si="84">L1545&amp;N1545</f>
        <v>RIL8</v>
      </c>
      <c r="P1545" s="44">
        <f>INDEX(Workings!$R$14:$R$853,MATCH(O1545,Workings!$U$14:$U$853,0))</f>
        <v>0.40277777777777779</v>
      </c>
      <c r="Q1545" s="34">
        <f t="shared" ref="Q1545:Q1608" si="85">ROUND((M1545-P1545)*60*24,5)</f>
        <v>9</v>
      </c>
      <c r="S1545"/>
    </row>
    <row r="1546" spans="1:19" ht="15" x14ac:dyDescent="0.25">
      <c r="A1546" s="34" t="s">
        <v>3811</v>
      </c>
      <c r="B1546" s="34" t="e">
        <f>SEARCH("PM",A1546)</f>
        <v>#VALUE!</v>
      </c>
      <c r="C1546" s="34">
        <f>SEARCH("AM",A1546)</f>
        <v>12</v>
      </c>
      <c r="D1546" s="34">
        <f>IFERROR(B1546,C1546)</f>
        <v>12</v>
      </c>
      <c r="E1546" s="34" t="str">
        <f>IFERROR(MID(A1546,D1546-5,1)," ")</f>
        <v>1</v>
      </c>
      <c r="F1546" s="34" t="str">
        <f>MID(A1546,IF(E1546="1",D1546-5,D1546-4),IF(E1546="1",7,6))</f>
        <v>10:16AM</v>
      </c>
      <c r="G1546" s="34" t="str">
        <f>TRIM(SUBSTITUTE(A1546,TEXT(M1546,"h:mmAM/PM"),""))</f>
        <v>R/I/L 7-Nov</v>
      </c>
      <c r="H1546" s="34" t="b">
        <f>OR(LEFT(G1546,1)="Y",LEFT(G1546,1)="B",LEFT(G1546,1)="R")</f>
        <v>1</v>
      </c>
      <c r="I1546" s="34" t="str">
        <f>IF(H1546,LEFT(G1546,FIND(" ",G1546)-1),MID(G1546,FIND(" ",G1546)+1,9))</f>
        <v>R/I/L</v>
      </c>
      <c r="J1546" s="34" t="str">
        <f>TRIM(SUBSTITUTE(G1546,I1546,""))</f>
        <v>7-Nov</v>
      </c>
      <c r="K1546" s="34">
        <f>LEFT(J1546,2-ISERROR(1*MID(J1546,2,1)))*1</f>
        <v>7</v>
      </c>
      <c r="L1546" s="34" t="str">
        <f>IF(LEN(I1546)=3,I1546,LEFT(I1546,1)&amp;MID(I1546,3,1)&amp;RIGHT(I1546,1))</f>
        <v>RIL</v>
      </c>
      <c r="M1546" s="42">
        <f>TIMEVALUE(SUBSTITUTE(SUBSTITUTE(F1546,"P"," P"),"A"," A"))</f>
        <v>0.42777777777777781</v>
      </c>
      <c r="N1546" s="34">
        <f t="shared" si="83"/>
        <v>9</v>
      </c>
      <c r="O1546" s="34" t="str">
        <f t="shared" si="84"/>
        <v>RIL9</v>
      </c>
      <c r="P1546" s="44">
        <f>INDEX(Workings!$R$14:$R$853,MATCH(O1546,Workings!$U$14:$U$853,0))</f>
        <v>0.4236111111111111</v>
      </c>
      <c r="Q1546" s="34">
        <f t="shared" si="85"/>
        <v>6</v>
      </c>
      <c r="S1546"/>
    </row>
    <row r="1547" spans="1:19" ht="15" x14ac:dyDescent="0.25">
      <c r="A1547" s="34" t="s">
        <v>2404</v>
      </c>
      <c r="B1547" s="34" t="e">
        <f>SEARCH("PM",A1547)</f>
        <v>#VALUE!</v>
      </c>
      <c r="C1547" s="34">
        <f>SEARCH("AM",A1547)</f>
        <v>12</v>
      </c>
      <c r="D1547" s="34">
        <f>IFERROR(B1547,C1547)</f>
        <v>12</v>
      </c>
      <c r="E1547" s="34" t="str">
        <f>IFERROR(MID(A1547,D1547-5,1)," ")</f>
        <v>1</v>
      </c>
      <c r="F1547" s="34" t="str">
        <f>MID(A1547,IF(E1547="1",D1547-5,D1547-4),IF(E1547="1",7,6))</f>
        <v>10:46AM</v>
      </c>
      <c r="G1547" s="34" t="str">
        <f>TRIM(SUBSTITUTE(A1547,TEXT(M1547,"h:mmAM/PM"),""))</f>
        <v>R/I/L 7/Nov</v>
      </c>
      <c r="H1547" s="34" t="b">
        <f>OR(LEFT(G1547,1)="Y",LEFT(G1547,1)="B",LEFT(G1547,1)="R")</f>
        <v>1</v>
      </c>
      <c r="I1547" s="34" t="str">
        <f>IF(H1547,LEFT(G1547,FIND(" ",G1547)-1),MID(G1547,FIND(" ",G1547)+1,9))</f>
        <v>R/I/L</v>
      </c>
      <c r="J1547" s="34" t="str">
        <f>TRIM(SUBSTITUTE(G1547,I1547,""))</f>
        <v>7/Nov</v>
      </c>
      <c r="K1547" s="34">
        <f>LEFT(J1547,2-ISERROR(1*MID(J1547,2,1)))*1</f>
        <v>7</v>
      </c>
      <c r="L1547" s="34" t="str">
        <f>IF(LEN(I1547)=3,I1547,LEFT(I1547,1)&amp;MID(I1547,3,1)&amp;RIGHT(I1547,1))</f>
        <v>RIL</v>
      </c>
      <c r="M1547" s="42">
        <f>TIMEVALUE(SUBSTITUTE(SUBSTITUTE(F1547,"P"," P"),"A"," A"))</f>
        <v>0.44861111111111113</v>
      </c>
      <c r="N1547" s="34">
        <f t="shared" si="83"/>
        <v>10</v>
      </c>
      <c r="O1547" s="34" t="str">
        <f t="shared" si="84"/>
        <v>RIL10</v>
      </c>
      <c r="P1547" s="44">
        <f>INDEX(Workings!$R$14:$R$853,MATCH(O1547,Workings!$U$14:$U$853,0))</f>
        <v>0.44444444444444442</v>
      </c>
      <c r="Q1547" s="34">
        <f t="shared" si="85"/>
        <v>6</v>
      </c>
      <c r="S1547"/>
    </row>
    <row r="1548" spans="1:19" ht="15" x14ac:dyDescent="0.25">
      <c r="A1548" s="34" t="s">
        <v>3337</v>
      </c>
      <c r="B1548" s="34" t="e">
        <f>SEARCH("PM",A1548)</f>
        <v>#VALUE!</v>
      </c>
      <c r="C1548" s="34">
        <f>SEARCH("AM",A1548)</f>
        <v>12</v>
      </c>
      <c r="D1548" s="34">
        <f>IFERROR(B1548,C1548)</f>
        <v>12</v>
      </c>
      <c r="E1548" s="34" t="str">
        <f>IFERROR(MID(A1548,D1548-5,1)," ")</f>
        <v>1</v>
      </c>
      <c r="F1548" s="34" t="str">
        <f>MID(A1548,IF(E1548="1",D1548-5,D1548-4),IF(E1548="1",7,6))</f>
        <v>11:16AM</v>
      </c>
      <c r="G1548" s="34" t="str">
        <f>TRIM(SUBSTITUTE(A1548,TEXT(M1548,"h:mmAM/PM"),""))</f>
        <v>R/I/L 7-Nov</v>
      </c>
      <c r="H1548" s="34" t="b">
        <f>OR(LEFT(G1548,1)="Y",LEFT(G1548,1)="B",LEFT(G1548,1)="R")</f>
        <v>1</v>
      </c>
      <c r="I1548" s="34" t="str">
        <f>IF(H1548,LEFT(G1548,FIND(" ",G1548)-1),MID(G1548,FIND(" ",G1548)+1,9))</f>
        <v>R/I/L</v>
      </c>
      <c r="J1548" s="34" t="str">
        <f>TRIM(SUBSTITUTE(G1548,I1548,""))</f>
        <v>7-Nov</v>
      </c>
      <c r="K1548" s="34">
        <f>LEFT(J1548,2-ISERROR(1*MID(J1548,2,1)))*1</f>
        <v>7</v>
      </c>
      <c r="L1548" s="34" t="str">
        <f>IF(LEN(I1548)=3,I1548,LEFT(I1548,1)&amp;MID(I1548,3,1)&amp;RIGHT(I1548,1))</f>
        <v>RIL</v>
      </c>
      <c r="M1548" s="42">
        <f>TIMEVALUE(SUBSTITUTE(SUBSTITUTE(F1548,"P"," P"),"A"," A"))</f>
        <v>0.4694444444444445</v>
      </c>
      <c r="N1548" s="34">
        <f t="shared" si="83"/>
        <v>11</v>
      </c>
      <c r="O1548" s="34" t="str">
        <f t="shared" si="84"/>
        <v>RIL11</v>
      </c>
      <c r="P1548" s="44">
        <f>INDEX(Workings!$R$14:$R$853,MATCH(O1548,Workings!$U$14:$U$853,0))</f>
        <v>0.46527777777777773</v>
      </c>
      <c r="Q1548" s="34">
        <f t="shared" si="85"/>
        <v>6</v>
      </c>
      <c r="S1548"/>
    </row>
    <row r="1549" spans="1:19" ht="15" x14ac:dyDescent="0.25">
      <c r="A1549" s="34" t="s">
        <v>1856</v>
      </c>
      <c r="B1549" s="34" t="e">
        <f>SEARCH("PM",A1549)</f>
        <v>#VALUE!</v>
      </c>
      <c r="C1549" s="34">
        <f>SEARCH("AM",A1549)</f>
        <v>6</v>
      </c>
      <c r="D1549" s="34">
        <f>IFERROR(B1549,C1549)</f>
        <v>6</v>
      </c>
      <c r="E1549" s="34" t="str">
        <f>IFERROR(MID(A1549,D1549-5,1)," ")</f>
        <v>1</v>
      </c>
      <c r="F1549" s="34" t="str">
        <f>MID(A1549,IF(E1549="1",D1549-5,D1549-4),IF(E1549="1",7,6))</f>
        <v>11:48AM</v>
      </c>
      <c r="G1549" s="34" t="str">
        <f>TRIM(SUBSTITUTE(A1549,TEXT(M1549,"h:mmAM/PM"),""))</f>
        <v>R-I-L 7-Nov</v>
      </c>
      <c r="H1549" s="34" t="b">
        <f>OR(LEFT(G1549,1)="Y",LEFT(G1549,1)="B",LEFT(G1549,1)="R")</f>
        <v>1</v>
      </c>
      <c r="I1549" s="34" t="str">
        <f>IF(H1549,LEFT(G1549,FIND(" ",G1549)-1),MID(G1549,FIND(" ",G1549)+1,9))</f>
        <v>R-I-L</v>
      </c>
      <c r="J1549" s="34" t="str">
        <f>TRIM(SUBSTITUTE(G1549,I1549,""))</f>
        <v>7-Nov</v>
      </c>
      <c r="K1549" s="34">
        <f>LEFT(J1549,2-ISERROR(1*MID(J1549,2,1)))*1</f>
        <v>7</v>
      </c>
      <c r="L1549" s="34" t="str">
        <f>IF(LEN(I1549)=3,I1549,LEFT(I1549,1)&amp;MID(I1549,3,1)&amp;RIGHT(I1549,1))</f>
        <v>RIL</v>
      </c>
      <c r="M1549" s="42">
        <f>TIMEVALUE(SUBSTITUTE(SUBSTITUTE(F1549,"P"," P"),"A"," A"))</f>
        <v>0.4916666666666667</v>
      </c>
      <c r="N1549" s="34">
        <f t="shared" si="83"/>
        <v>12</v>
      </c>
      <c r="O1549" s="34" t="str">
        <f t="shared" si="84"/>
        <v>RIL12</v>
      </c>
      <c r="P1549" s="44">
        <f>INDEX(Workings!$R$14:$R$853,MATCH(O1549,Workings!$U$14:$U$853,0))</f>
        <v>0.48611111111111105</v>
      </c>
      <c r="Q1549" s="34">
        <f t="shared" si="85"/>
        <v>8</v>
      </c>
      <c r="S1549"/>
    </row>
    <row r="1550" spans="1:19" ht="15" x14ac:dyDescent="0.25">
      <c r="A1550" s="34" t="s">
        <v>1029</v>
      </c>
      <c r="B1550" s="34">
        <f>SEARCH("PM",A1550)</f>
        <v>6</v>
      </c>
      <c r="C1550" s="34" t="e">
        <f>SEARCH("AM",A1550)</f>
        <v>#VALUE!</v>
      </c>
      <c r="D1550" s="34">
        <f>IFERROR(B1550,C1550)</f>
        <v>6</v>
      </c>
      <c r="E1550" s="34" t="str">
        <f>IFERROR(MID(A1550,D1550-5,1)," ")</f>
        <v>1</v>
      </c>
      <c r="F1550" s="34" t="str">
        <f>MID(A1550,IF(E1550="1",D1550-5,D1550-4),IF(E1550="1",7,6))</f>
        <v>12:15PM</v>
      </c>
      <c r="G1550" s="34" t="str">
        <f>TRIM(SUBSTITUTE(A1550,TEXT(M1550,"h:mmAM/PM"),""))</f>
        <v>R-I-L 7-Nov</v>
      </c>
      <c r="H1550" s="34" t="b">
        <f>OR(LEFT(G1550,1)="Y",LEFT(G1550,1)="B",LEFT(G1550,1)="R")</f>
        <v>1</v>
      </c>
      <c r="I1550" s="34" t="str">
        <f>IF(H1550,LEFT(G1550,FIND(" ",G1550)-1),MID(G1550,FIND(" ",G1550)+1,9))</f>
        <v>R-I-L</v>
      </c>
      <c r="J1550" s="34" t="str">
        <f>TRIM(SUBSTITUTE(G1550,I1550,""))</f>
        <v>7-Nov</v>
      </c>
      <c r="K1550" s="34">
        <f>LEFT(J1550,2-ISERROR(1*MID(J1550,2,1)))*1</f>
        <v>7</v>
      </c>
      <c r="L1550" s="34" t="str">
        <f>IF(LEN(I1550)=3,I1550,LEFT(I1550,1)&amp;MID(I1550,3,1)&amp;RIGHT(I1550,1))</f>
        <v>RIL</v>
      </c>
      <c r="M1550" s="42">
        <f>TIMEVALUE(SUBSTITUTE(SUBSTITUTE(F1550,"P"," P"),"A"," A"))</f>
        <v>0.51041666666666663</v>
      </c>
      <c r="N1550" s="34">
        <f t="shared" si="83"/>
        <v>13</v>
      </c>
      <c r="O1550" s="34" t="str">
        <f t="shared" si="84"/>
        <v>RIL13</v>
      </c>
      <c r="P1550" s="44">
        <f>INDEX(Workings!$R$14:$R$853,MATCH(O1550,Workings!$U$14:$U$853,0))</f>
        <v>0.50694444444444442</v>
      </c>
      <c r="Q1550" s="34">
        <f t="shared" si="85"/>
        <v>5</v>
      </c>
      <c r="S1550"/>
    </row>
    <row r="1551" spans="1:19" ht="15" x14ac:dyDescent="0.25">
      <c r="A1551" s="34" t="s">
        <v>3539</v>
      </c>
      <c r="B1551" s="34">
        <f>SEARCH("PM",A1551)</f>
        <v>18</v>
      </c>
      <c r="C1551" s="34" t="e">
        <f>SEARCH("AM",A1551)</f>
        <v>#VALUE!</v>
      </c>
      <c r="D1551" s="34">
        <f>IFERROR(B1551,C1551)</f>
        <v>18</v>
      </c>
      <c r="E1551" s="34" t="str">
        <f>IFERROR(MID(A1551,D1551-5,1)," ")</f>
        <v>1</v>
      </c>
      <c r="F1551" s="34" t="str">
        <f>MID(A1551,IF(E1551="1",D1551-5,D1551-4),IF(E1551="1",7,6))</f>
        <v>12:39PM</v>
      </c>
      <c r="G1551" s="34" t="str">
        <f>TRIM(SUBSTITUTE(A1551,TEXT(M1551,"h:mmAM/PM"),""))</f>
        <v>R/I/L 7/Nov</v>
      </c>
      <c r="H1551" s="34" t="b">
        <f>OR(LEFT(G1551,1)="Y",LEFT(G1551,1)="B",LEFT(G1551,1)="R")</f>
        <v>1</v>
      </c>
      <c r="I1551" s="34" t="str">
        <f>IF(H1551,LEFT(G1551,FIND(" ",G1551)-1),MID(G1551,FIND(" ",G1551)+1,9))</f>
        <v>R/I/L</v>
      </c>
      <c r="J1551" s="34" t="str">
        <f>TRIM(SUBSTITUTE(G1551,I1551,""))</f>
        <v>7/Nov</v>
      </c>
      <c r="K1551" s="34">
        <f>LEFT(J1551,2-ISERROR(1*MID(J1551,2,1)))*1</f>
        <v>7</v>
      </c>
      <c r="L1551" s="34" t="str">
        <f>IF(LEN(I1551)=3,I1551,LEFT(I1551,1)&amp;MID(I1551,3,1)&amp;RIGHT(I1551,1))</f>
        <v>RIL</v>
      </c>
      <c r="M1551" s="42">
        <f>TIMEVALUE(SUBSTITUTE(SUBSTITUTE(F1551,"P"," P"),"A"," A"))</f>
        <v>0.52708333333333335</v>
      </c>
      <c r="N1551" s="34">
        <f t="shared" si="83"/>
        <v>14</v>
      </c>
      <c r="O1551" s="34" t="str">
        <f t="shared" si="84"/>
        <v>RIL14</v>
      </c>
      <c r="P1551" s="44">
        <f>INDEX(Workings!$R$14:$R$853,MATCH(O1551,Workings!$U$14:$U$853,0))</f>
        <v>0.52777777777777779</v>
      </c>
      <c r="Q1551" s="34">
        <f t="shared" si="85"/>
        <v>-1</v>
      </c>
      <c r="S1551"/>
    </row>
    <row r="1552" spans="1:19" ht="15" x14ac:dyDescent="0.25">
      <c r="A1552" s="34" t="s">
        <v>2863</v>
      </c>
      <c r="B1552" s="34">
        <f>SEARCH("PM",A1552)</f>
        <v>11</v>
      </c>
      <c r="C1552" s="34" t="e">
        <f>SEARCH("AM",A1552)</f>
        <v>#VALUE!</v>
      </c>
      <c r="D1552" s="34">
        <f>IFERROR(B1552,C1552)</f>
        <v>11</v>
      </c>
      <c r="E1552" s="34" t="str">
        <f>IFERROR(MID(A1552,D1552-5,1)," ")</f>
        <v xml:space="preserve"> </v>
      </c>
      <c r="F1552" s="34" t="str">
        <f>MID(A1552,IF(E1552="1",D1552-5,D1552-4),IF(E1552="1",7,6))</f>
        <v>1:08PM</v>
      </c>
      <c r="G1552" s="34" t="str">
        <f>TRIM(SUBSTITUTE(A1552,TEXT(M1552,"h:mmAM/PM"),""))</f>
        <v>7-Nov R:I:L</v>
      </c>
      <c r="H1552" s="34" t="b">
        <f>OR(LEFT(G1552,1)="Y",LEFT(G1552,1)="B",LEFT(G1552,1)="R")</f>
        <v>0</v>
      </c>
      <c r="I1552" s="34" t="str">
        <f>IF(H1552,LEFT(G1552,FIND(" ",G1552)-1),MID(G1552,FIND(" ",G1552)+1,9))</f>
        <v>R:I:L</v>
      </c>
      <c r="J1552" s="34" t="str">
        <f>TRIM(SUBSTITUTE(G1552,I1552,""))</f>
        <v>7-Nov</v>
      </c>
      <c r="K1552" s="34">
        <f>LEFT(J1552,2-ISERROR(1*MID(J1552,2,1)))*1</f>
        <v>7</v>
      </c>
      <c r="L1552" s="34" t="str">
        <f>IF(LEN(I1552)=3,I1552,LEFT(I1552,1)&amp;MID(I1552,3,1)&amp;RIGHT(I1552,1))</f>
        <v>RIL</v>
      </c>
      <c r="M1552" s="42">
        <f>TIMEVALUE(SUBSTITUTE(SUBSTITUTE(F1552,"P"," P"),"A"," A"))</f>
        <v>0.54722222222222217</v>
      </c>
      <c r="N1552" s="34">
        <f t="shared" si="83"/>
        <v>15</v>
      </c>
      <c r="O1552" s="34" t="str">
        <f t="shared" si="84"/>
        <v>RIL15</v>
      </c>
      <c r="P1552" s="44">
        <f>INDEX(Workings!$R$14:$R$853,MATCH(O1552,Workings!$U$14:$U$853,0))</f>
        <v>0.54861111111111116</v>
      </c>
      <c r="Q1552" s="34">
        <f t="shared" si="85"/>
        <v>-2</v>
      </c>
      <c r="S1552"/>
    </row>
    <row r="1553" spans="1:19" ht="15" x14ac:dyDescent="0.25">
      <c r="A1553" s="34" t="s">
        <v>1169</v>
      </c>
      <c r="B1553" s="34">
        <f>SEARCH("PM",A1553)</f>
        <v>11</v>
      </c>
      <c r="C1553" s="34" t="e">
        <f>SEARCH("AM",A1553)</f>
        <v>#VALUE!</v>
      </c>
      <c r="D1553" s="34">
        <f>IFERROR(B1553,C1553)</f>
        <v>11</v>
      </c>
      <c r="E1553" s="34" t="str">
        <f>IFERROR(MID(A1553,D1553-5,1)," ")</f>
        <v xml:space="preserve"> </v>
      </c>
      <c r="F1553" s="34" t="str">
        <f>MID(A1553,IF(E1553="1",D1553-5,D1553-4),IF(E1553="1",7,6))</f>
        <v>1:49PM</v>
      </c>
      <c r="G1553" s="34" t="str">
        <f>TRIM(SUBSTITUTE(A1553,TEXT(M1553,"h:mmAM/PM"),""))</f>
        <v>R:I:L 7-Nov</v>
      </c>
      <c r="H1553" s="34" t="b">
        <f>OR(LEFT(G1553,1)="Y",LEFT(G1553,1)="B",LEFT(G1553,1)="R")</f>
        <v>1</v>
      </c>
      <c r="I1553" s="34" t="str">
        <f>IF(H1553,LEFT(G1553,FIND(" ",G1553)-1),MID(G1553,FIND(" ",G1553)+1,9))</f>
        <v>R:I:L</v>
      </c>
      <c r="J1553" s="34" t="str">
        <f>TRIM(SUBSTITUTE(G1553,I1553,""))</f>
        <v>7-Nov</v>
      </c>
      <c r="K1553" s="34">
        <f>LEFT(J1553,2-ISERROR(1*MID(J1553,2,1)))*1</f>
        <v>7</v>
      </c>
      <c r="L1553" s="34" t="str">
        <f>IF(LEN(I1553)=3,I1553,LEFT(I1553,1)&amp;MID(I1553,3,1)&amp;RIGHT(I1553,1))</f>
        <v>RIL</v>
      </c>
      <c r="M1553" s="42">
        <f>TIMEVALUE(SUBSTITUTE(SUBSTITUTE(F1553,"P"," P"),"A"," A"))</f>
        <v>0.5756944444444444</v>
      </c>
      <c r="N1553" s="34">
        <f t="shared" si="83"/>
        <v>16</v>
      </c>
      <c r="O1553" s="34" t="str">
        <f t="shared" si="84"/>
        <v>RIL16</v>
      </c>
      <c r="P1553" s="44">
        <f>INDEX(Workings!$R$14:$R$853,MATCH(O1553,Workings!$U$14:$U$853,0))</f>
        <v>0.56944444444444453</v>
      </c>
      <c r="Q1553" s="34">
        <f t="shared" si="85"/>
        <v>9</v>
      </c>
      <c r="S1553"/>
    </row>
    <row r="1554" spans="1:19" ht="15" x14ac:dyDescent="0.25">
      <c r="A1554" s="34" t="s">
        <v>1778</v>
      </c>
      <c r="B1554" s="34">
        <f>SEARCH("PM",A1554)</f>
        <v>11</v>
      </c>
      <c r="C1554" s="34" t="e">
        <f>SEARCH("AM",A1554)</f>
        <v>#VALUE!</v>
      </c>
      <c r="D1554" s="34">
        <f>IFERROR(B1554,C1554)</f>
        <v>11</v>
      </c>
      <c r="E1554" s="34" t="str">
        <f>IFERROR(MID(A1554,D1554-5,1)," ")</f>
        <v xml:space="preserve"> </v>
      </c>
      <c r="F1554" s="34" t="str">
        <f>MID(A1554,IF(E1554="1",D1554-5,D1554-4),IF(E1554="1",7,6))</f>
        <v>2:13PM</v>
      </c>
      <c r="G1554" s="34" t="str">
        <f>TRIM(SUBSTITUTE(A1554,TEXT(M1554,"h:mmAM/PM"),""))</f>
        <v>R:I:L 7-Nov</v>
      </c>
      <c r="H1554" s="34" t="b">
        <f>OR(LEFT(G1554,1)="Y",LEFT(G1554,1)="B",LEFT(G1554,1)="R")</f>
        <v>1</v>
      </c>
      <c r="I1554" s="34" t="str">
        <f>IF(H1554,LEFT(G1554,FIND(" ",G1554)-1),MID(G1554,FIND(" ",G1554)+1,9))</f>
        <v>R:I:L</v>
      </c>
      <c r="J1554" s="34" t="str">
        <f>TRIM(SUBSTITUTE(G1554,I1554,""))</f>
        <v>7-Nov</v>
      </c>
      <c r="K1554" s="34">
        <f>LEFT(J1554,2-ISERROR(1*MID(J1554,2,1)))*1</f>
        <v>7</v>
      </c>
      <c r="L1554" s="34" t="str">
        <f>IF(LEN(I1554)=3,I1554,LEFT(I1554,1)&amp;MID(I1554,3,1)&amp;RIGHT(I1554,1))</f>
        <v>RIL</v>
      </c>
      <c r="M1554" s="42">
        <f>TIMEVALUE(SUBSTITUTE(SUBSTITUTE(F1554,"P"," P"),"A"," A"))</f>
        <v>0.59236111111111112</v>
      </c>
      <c r="N1554" s="34">
        <f t="shared" si="83"/>
        <v>17</v>
      </c>
      <c r="O1554" s="34" t="str">
        <f t="shared" si="84"/>
        <v>RIL17</v>
      </c>
      <c r="P1554" s="44">
        <f>INDEX(Workings!$R$14:$R$853,MATCH(O1554,Workings!$U$14:$U$853,0))</f>
        <v>0.5902777777777779</v>
      </c>
      <c r="Q1554" s="34">
        <f t="shared" si="85"/>
        <v>3</v>
      </c>
      <c r="S1554"/>
    </row>
    <row r="1555" spans="1:19" ht="15" x14ac:dyDescent="0.25">
      <c r="A1555" s="34" t="s">
        <v>3855</v>
      </c>
      <c r="B1555" s="34">
        <f>SEARCH("PM",A1555)</f>
        <v>17</v>
      </c>
      <c r="C1555" s="34" t="e">
        <f>SEARCH("AM",A1555)</f>
        <v>#VALUE!</v>
      </c>
      <c r="D1555" s="34">
        <f>IFERROR(B1555,C1555)</f>
        <v>17</v>
      </c>
      <c r="E1555" s="34" t="str">
        <f>IFERROR(MID(A1555,D1555-5,1)," ")</f>
        <v xml:space="preserve"> </v>
      </c>
      <c r="F1555" s="34" t="str">
        <f>MID(A1555,IF(E1555="1",D1555-5,D1555-4),IF(E1555="1",7,6))</f>
        <v>2:49PM</v>
      </c>
      <c r="G1555" s="34" t="str">
        <f>TRIM(SUBSTITUTE(A1555,TEXT(M1555,"h:mmAM/PM"),""))</f>
        <v>7/Nov R-I-L</v>
      </c>
      <c r="H1555" s="34" t="b">
        <f>OR(LEFT(G1555,1)="Y",LEFT(G1555,1)="B",LEFT(G1555,1)="R")</f>
        <v>0</v>
      </c>
      <c r="I1555" s="34" t="str">
        <f>IF(H1555,LEFT(G1555,FIND(" ",G1555)-1),MID(G1555,FIND(" ",G1555)+1,9))</f>
        <v>R-I-L</v>
      </c>
      <c r="J1555" s="34" t="str">
        <f>TRIM(SUBSTITUTE(G1555,I1555,""))</f>
        <v>7/Nov</v>
      </c>
      <c r="K1555" s="34">
        <f>LEFT(J1555,2-ISERROR(1*MID(J1555,2,1)))*1</f>
        <v>7</v>
      </c>
      <c r="L1555" s="34" t="str">
        <f>IF(LEN(I1555)=3,I1555,LEFT(I1555,1)&amp;MID(I1555,3,1)&amp;RIGHT(I1555,1))</f>
        <v>RIL</v>
      </c>
      <c r="M1555" s="42">
        <f>TIMEVALUE(SUBSTITUTE(SUBSTITUTE(F1555,"P"," P"),"A"," A"))</f>
        <v>0.61736111111111114</v>
      </c>
      <c r="N1555" s="34">
        <f t="shared" si="83"/>
        <v>18</v>
      </c>
      <c r="O1555" s="34" t="str">
        <f t="shared" si="84"/>
        <v>RIL18</v>
      </c>
      <c r="P1555" s="44">
        <f>INDEX(Workings!$R$14:$R$853,MATCH(O1555,Workings!$U$14:$U$853,0))</f>
        <v>0.61111111111111127</v>
      </c>
      <c r="Q1555" s="34">
        <f t="shared" si="85"/>
        <v>9</v>
      </c>
      <c r="S1555"/>
    </row>
    <row r="1556" spans="1:19" ht="15" x14ac:dyDescent="0.25">
      <c r="A1556" s="34" t="s">
        <v>724</v>
      </c>
      <c r="B1556" s="34">
        <f>SEARCH("PM",A1556)</f>
        <v>5</v>
      </c>
      <c r="C1556" s="34" t="e">
        <f>SEARCH("AM",A1556)</f>
        <v>#VALUE!</v>
      </c>
      <c r="D1556" s="34">
        <f>IFERROR(B1556,C1556)</f>
        <v>5</v>
      </c>
      <c r="E1556" s="34" t="str">
        <f>IFERROR(MID(A1556,D1556-5,1)," ")</f>
        <v xml:space="preserve"> </v>
      </c>
      <c r="F1556" s="34" t="str">
        <f>MID(A1556,IF(E1556="1",D1556-5,D1556-4),IF(E1556="1",7,6))</f>
        <v>3:10PM</v>
      </c>
      <c r="G1556" s="34" t="str">
        <f>TRIM(SUBSTITUTE(A1556,TEXT(M1556,"h:mmAM/PM"),""))</f>
        <v>7/Nov R-I-L</v>
      </c>
      <c r="H1556" s="34" t="b">
        <f>OR(LEFT(G1556,1)="Y",LEFT(G1556,1)="B",LEFT(G1556,1)="R")</f>
        <v>0</v>
      </c>
      <c r="I1556" s="34" t="str">
        <f>IF(H1556,LEFT(G1556,FIND(" ",G1556)-1),MID(G1556,FIND(" ",G1556)+1,9))</f>
        <v>R-I-L</v>
      </c>
      <c r="J1556" s="34" t="str">
        <f>TRIM(SUBSTITUTE(G1556,I1556,""))</f>
        <v>7/Nov</v>
      </c>
      <c r="K1556" s="34">
        <f>LEFT(J1556,2-ISERROR(1*MID(J1556,2,1)))*1</f>
        <v>7</v>
      </c>
      <c r="L1556" s="34" t="str">
        <f>IF(LEN(I1556)=3,I1556,LEFT(I1556,1)&amp;MID(I1556,3,1)&amp;RIGHT(I1556,1))</f>
        <v>RIL</v>
      </c>
      <c r="M1556" s="42">
        <f>TIMEVALUE(SUBSTITUTE(SUBSTITUTE(F1556,"P"," P"),"A"," A"))</f>
        <v>0.63194444444444442</v>
      </c>
      <c r="N1556" s="34">
        <f t="shared" si="83"/>
        <v>19</v>
      </c>
      <c r="O1556" s="34" t="str">
        <f t="shared" si="84"/>
        <v>RIL19</v>
      </c>
      <c r="P1556" s="44">
        <f>INDEX(Workings!$R$14:$R$853,MATCH(O1556,Workings!$U$14:$U$853,0))</f>
        <v>0.63194444444444464</v>
      </c>
      <c r="Q1556" s="34">
        <f t="shared" si="85"/>
        <v>0</v>
      </c>
      <c r="S1556"/>
    </row>
    <row r="1557" spans="1:19" ht="15" x14ac:dyDescent="0.25">
      <c r="A1557" s="34" t="s">
        <v>1898</v>
      </c>
      <c r="B1557" s="34">
        <f>SEARCH("PM",A1557)</f>
        <v>15</v>
      </c>
      <c r="C1557" s="34" t="e">
        <f>SEARCH("AM",A1557)</f>
        <v>#VALUE!</v>
      </c>
      <c r="D1557" s="34">
        <f>IFERROR(B1557,C1557)</f>
        <v>15</v>
      </c>
      <c r="E1557" s="34" t="str">
        <f>IFERROR(MID(A1557,D1557-5,1)," ")</f>
        <v xml:space="preserve"> </v>
      </c>
      <c r="F1557" s="34" t="str">
        <f>MID(A1557,IF(E1557="1",D1557-5,D1557-4),IF(E1557="1",7,6))</f>
        <v>3:42PM</v>
      </c>
      <c r="G1557" s="34" t="str">
        <f>TRIM(SUBSTITUTE(A1557,TEXT(M1557,"h:mmAM/PM"),""))</f>
        <v>RIL 7/Nov</v>
      </c>
      <c r="H1557" s="34" t="b">
        <f>OR(LEFT(G1557,1)="Y",LEFT(G1557,1)="B",LEFT(G1557,1)="R")</f>
        <v>1</v>
      </c>
      <c r="I1557" s="34" t="str">
        <f>IF(H1557,LEFT(G1557,FIND(" ",G1557)-1),MID(G1557,FIND(" ",G1557)+1,9))</f>
        <v>RIL</v>
      </c>
      <c r="J1557" s="34" t="str">
        <f>TRIM(SUBSTITUTE(G1557,I1557,""))</f>
        <v>7/Nov</v>
      </c>
      <c r="K1557" s="34">
        <f>LEFT(J1557,2-ISERROR(1*MID(J1557,2,1)))*1</f>
        <v>7</v>
      </c>
      <c r="L1557" s="34" t="str">
        <f>IF(LEN(I1557)=3,I1557,LEFT(I1557,1)&amp;MID(I1557,3,1)&amp;RIGHT(I1557,1))</f>
        <v>RIL</v>
      </c>
      <c r="M1557" s="42">
        <f>TIMEVALUE(SUBSTITUTE(SUBSTITUTE(F1557,"P"," P"),"A"," A"))</f>
        <v>0.65416666666666667</v>
      </c>
      <c r="N1557" s="34">
        <f t="shared" si="83"/>
        <v>20</v>
      </c>
      <c r="O1557" s="34" t="str">
        <f t="shared" si="84"/>
        <v>RIL20</v>
      </c>
      <c r="P1557" s="44">
        <f>INDEX(Workings!$R$14:$R$853,MATCH(O1557,Workings!$U$14:$U$853,0))</f>
        <v>0.65277777777777801</v>
      </c>
      <c r="Q1557" s="34">
        <f t="shared" si="85"/>
        <v>2</v>
      </c>
      <c r="S1557"/>
    </row>
    <row r="1558" spans="1:19" ht="15" x14ac:dyDescent="0.25">
      <c r="A1558" s="34" t="s">
        <v>2840</v>
      </c>
      <c r="B1558" s="34">
        <f>SEARCH("PM",A1558)</f>
        <v>5</v>
      </c>
      <c r="C1558" s="34" t="e">
        <f>SEARCH("AM",A1558)</f>
        <v>#VALUE!</v>
      </c>
      <c r="D1558" s="34">
        <f>IFERROR(B1558,C1558)</f>
        <v>5</v>
      </c>
      <c r="E1558" s="34" t="str">
        <f>IFERROR(MID(A1558,D1558-5,1)," ")</f>
        <v xml:space="preserve"> </v>
      </c>
      <c r="F1558" s="34" t="str">
        <f>MID(A1558,IF(E1558="1",D1558-5,D1558-4),IF(E1558="1",7,6))</f>
        <v>4:15PM</v>
      </c>
      <c r="G1558" s="34" t="str">
        <f>TRIM(SUBSTITUTE(A1558,TEXT(M1558,"h:mmAM/PM"),""))</f>
        <v>7-Nov R:I:L</v>
      </c>
      <c r="H1558" s="34" t="b">
        <f>OR(LEFT(G1558,1)="Y",LEFT(G1558,1)="B",LEFT(G1558,1)="R")</f>
        <v>0</v>
      </c>
      <c r="I1558" s="34" t="str">
        <f>IF(H1558,LEFT(G1558,FIND(" ",G1558)-1),MID(G1558,FIND(" ",G1558)+1,9))</f>
        <v>R:I:L</v>
      </c>
      <c r="J1558" s="34" t="str">
        <f>TRIM(SUBSTITUTE(G1558,I1558,""))</f>
        <v>7-Nov</v>
      </c>
      <c r="K1558" s="34">
        <f>LEFT(J1558,2-ISERROR(1*MID(J1558,2,1)))*1</f>
        <v>7</v>
      </c>
      <c r="L1558" s="34" t="str">
        <f>IF(LEN(I1558)=3,I1558,LEFT(I1558,1)&amp;MID(I1558,3,1)&amp;RIGHT(I1558,1))</f>
        <v>RIL</v>
      </c>
      <c r="M1558" s="42">
        <f>TIMEVALUE(SUBSTITUTE(SUBSTITUTE(F1558,"P"," P"),"A"," A"))</f>
        <v>0.67708333333333337</v>
      </c>
      <c r="N1558" s="34">
        <f t="shared" si="83"/>
        <v>21</v>
      </c>
      <c r="O1558" s="34" t="str">
        <f t="shared" si="84"/>
        <v>RIL21</v>
      </c>
      <c r="P1558" s="44">
        <f>INDEX(Workings!$R$14:$R$853,MATCH(O1558,Workings!$U$14:$U$853,0))</f>
        <v>0.67361111111111138</v>
      </c>
      <c r="Q1558" s="34">
        <f t="shared" si="85"/>
        <v>5</v>
      </c>
      <c r="S1558"/>
    </row>
    <row r="1559" spans="1:19" ht="15" x14ac:dyDescent="0.25">
      <c r="A1559" s="34" t="s">
        <v>3192</v>
      </c>
      <c r="B1559" s="34">
        <f>SEARCH("PM",A1559)</f>
        <v>11</v>
      </c>
      <c r="C1559" s="34" t="e">
        <f>SEARCH("AM",A1559)</f>
        <v>#VALUE!</v>
      </c>
      <c r="D1559" s="34">
        <f>IFERROR(B1559,C1559)</f>
        <v>11</v>
      </c>
      <c r="E1559" s="34" t="str">
        <f>IFERROR(MID(A1559,D1559-5,1)," ")</f>
        <v xml:space="preserve"> </v>
      </c>
      <c r="F1559" s="34" t="str">
        <f>MID(A1559,IF(E1559="1",D1559-5,D1559-4),IF(E1559="1",7,6))</f>
        <v>4:42PM</v>
      </c>
      <c r="G1559" s="34" t="str">
        <f>TRIM(SUBSTITUTE(A1559,TEXT(M1559,"h:mmAM/PM"),""))</f>
        <v>7/Nov RIL</v>
      </c>
      <c r="H1559" s="34" t="b">
        <f>OR(LEFT(G1559,1)="Y",LEFT(G1559,1)="B",LEFT(G1559,1)="R")</f>
        <v>0</v>
      </c>
      <c r="I1559" s="34" t="str">
        <f>IF(H1559,LEFT(G1559,FIND(" ",G1559)-1),MID(G1559,FIND(" ",G1559)+1,9))</f>
        <v>RIL</v>
      </c>
      <c r="J1559" s="34" t="str">
        <f>TRIM(SUBSTITUTE(G1559,I1559,""))</f>
        <v>7/Nov</v>
      </c>
      <c r="K1559" s="34">
        <f>LEFT(J1559,2-ISERROR(1*MID(J1559,2,1)))*1</f>
        <v>7</v>
      </c>
      <c r="L1559" s="34" t="str">
        <f>IF(LEN(I1559)=3,I1559,LEFT(I1559,1)&amp;MID(I1559,3,1)&amp;RIGHT(I1559,1))</f>
        <v>RIL</v>
      </c>
      <c r="M1559" s="42">
        <f>TIMEVALUE(SUBSTITUTE(SUBSTITUTE(F1559,"P"," P"),"A"," A"))</f>
        <v>0.6958333333333333</v>
      </c>
      <c r="N1559" s="34">
        <f t="shared" si="83"/>
        <v>22</v>
      </c>
      <c r="O1559" s="34" t="str">
        <f t="shared" si="84"/>
        <v>RIL22</v>
      </c>
      <c r="P1559" s="44">
        <f>INDEX(Workings!$R$14:$R$853,MATCH(O1559,Workings!$U$14:$U$853,0))</f>
        <v>0.69444444444444475</v>
      </c>
      <c r="Q1559" s="34">
        <f t="shared" si="85"/>
        <v>2</v>
      </c>
      <c r="S1559"/>
    </row>
    <row r="1560" spans="1:19" ht="15" x14ac:dyDescent="0.25">
      <c r="A1560" s="34" t="s">
        <v>941</v>
      </c>
      <c r="B1560" s="34">
        <f>SEARCH("PM",A1560)</f>
        <v>11</v>
      </c>
      <c r="C1560" s="34" t="e">
        <f>SEARCH("AM",A1560)</f>
        <v>#VALUE!</v>
      </c>
      <c r="D1560" s="34">
        <f>IFERROR(B1560,C1560)</f>
        <v>11</v>
      </c>
      <c r="E1560" s="34" t="str">
        <f>IFERROR(MID(A1560,D1560-5,1)," ")</f>
        <v xml:space="preserve"> </v>
      </c>
      <c r="F1560" s="34" t="str">
        <f>MID(A1560,IF(E1560="1",D1560-5,D1560-4),IF(E1560="1",7,6))</f>
        <v>5:10PM</v>
      </c>
      <c r="G1560" s="34" t="str">
        <f>TRIM(SUBSTITUTE(A1560,TEXT(M1560,"h:mmAM/PM"),""))</f>
        <v>R/I/L 7/Nov</v>
      </c>
      <c r="H1560" s="34" t="b">
        <f>OR(LEFT(G1560,1)="Y",LEFT(G1560,1)="B",LEFT(G1560,1)="R")</f>
        <v>1</v>
      </c>
      <c r="I1560" s="34" t="str">
        <f>IF(H1560,LEFT(G1560,FIND(" ",G1560)-1),MID(G1560,FIND(" ",G1560)+1,9))</f>
        <v>R/I/L</v>
      </c>
      <c r="J1560" s="34" t="str">
        <f>TRIM(SUBSTITUTE(G1560,I1560,""))</f>
        <v>7/Nov</v>
      </c>
      <c r="K1560" s="34">
        <f>LEFT(J1560,2-ISERROR(1*MID(J1560,2,1)))*1</f>
        <v>7</v>
      </c>
      <c r="L1560" s="34" t="str">
        <f>IF(LEN(I1560)=3,I1560,LEFT(I1560,1)&amp;MID(I1560,3,1)&amp;RIGHT(I1560,1))</f>
        <v>RIL</v>
      </c>
      <c r="M1560" s="42">
        <f>TIMEVALUE(SUBSTITUTE(SUBSTITUTE(F1560,"P"," P"),"A"," A"))</f>
        <v>0.71527777777777779</v>
      </c>
      <c r="N1560" s="34">
        <f t="shared" si="83"/>
        <v>23</v>
      </c>
      <c r="O1560" s="34" t="str">
        <f t="shared" si="84"/>
        <v>RIL23</v>
      </c>
      <c r="P1560" s="44">
        <f>INDEX(Workings!$R$14:$R$853,MATCH(O1560,Workings!$U$14:$U$853,0))</f>
        <v>0.71527777777777812</v>
      </c>
      <c r="Q1560" s="34">
        <f t="shared" si="85"/>
        <v>0</v>
      </c>
      <c r="S1560"/>
    </row>
    <row r="1561" spans="1:19" ht="15" x14ac:dyDescent="0.25">
      <c r="A1561" s="34" t="s">
        <v>3518</v>
      </c>
      <c r="B1561" s="34">
        <f>SEARCH("PM",A1561)</f>
        <v>17</v>
      </c>
      <c r="C1561" s="34" t="e">
        <f>SEARCH("AM",A1561)</f>
        <v>#VALUE!</v>
      </c>
      <c r="D1561" s="34">
        <f>IFERROR(B1561,C1561)</f>
        <v>17</v>
      </c>
      <c r="E1561" s="34" t="str">
        <f>IFERROR(MID(A1561,D1561-5,1)," ")</f>
        <v xml:space="preserve"> </v>
      </c>
      <c r="F1561" s="34" t="str">
        <f>MID(A1561,IF(E1561="1",D1561-5,D1561-4),IF(E1561="1",7,6))</f>
        <v>5:51PM</v>
      </c>
      <c r="G1561" s="34" t="str">
        <f>TRIM(SUBSTITUTE(A1561,TEXT(M1561,"h:mmAM/PM"),""))</f>
        <v>7-Nov R:I:L</v>
      </c>
      <c r="H1561" s="34" t="b">
        <f>OR(LEFT(G1561,1)="Y",LEFT(G1561,1)="B",LEFT(G1561,1)="R")</f>
        <v>0</v>
      </c>
      <c r="I1561" s="34" t="str">
        <f>IF(H1561,LEFT(G1561,FIND(" ",G1561)-1),MID(G1561,FIND(" ",G1561)+1,9))</f>
        <v>R:I:L</v>
      </c>
      <c r="J1561" s="34" t="str">
        <f>TRIM(SUBSTITUTE(G1561,I1561,""))</f>
        <v>7-Nov</v>
      </c>
      <c r="K1561" s="34">
        <f>LEFT(J1561,2-ISERROR(1*MID(J1561,2,1)))*1</f>
        <v>7</v>
      </c>
      <c r="L1561" s="34" t="str">
        <f>IF(LEN(I1561)=3,I1561,LEFT(I1561,1)&amp;MID(I1561,3,1)&amp;RIGHT(I1561,1))</f>
        <v>RIL</v>
      </c>
      <c r="M1561" s="42">
        <f>TIMEVALUE(SUBSTITUTE(SUBSTITUTE(F1561,"P"," P"),"A"," A"))</f>
        <v>0.74375000000000002</v>
      </c>
      <c r="N1561" s="34">
        <f t="shared" si="83"/>
        <v>24</v>
      </c>
      <c r="O1561" s="34" t="str">
        <f t="shared" si="84"/>
        <v>RIL24</v>
      </c>
      <c r="P1561" s="44">
        <f>INDEX(Workings!$R$14:$R$853,MATCH(O1561,Workings!$U$14:$U$853,0))</f>
        <v>0.74305555555555591</v>
      </c>
      <c r="Q1561" s="34">
        <f t="shared" si="85"/>
        <v>1</v>
      </c>
      <c r="S1561"/>
    </row>
    <row r="1562" spans="1:19" ht="15" x14ac:dyDescent="0.25">
      <c r="A1562" s="34" t="s">
        <v>525</v>
      </c>
      <c r="B1562" s="34">
        <f>SEARCH("PM",A1562)</f>
        <v>5</v>
      </c>
      <c r="C1562" s="34" t="e">
        <f>SEARCH("AM",A1562)</f>
        <v>#VALUE!</v>
      </c>
      <c r="D1562" s="34">
        <f>IFERROR(B1562,C1562)</f>
        <v>5</v>
      </c>
      <c r="E1562" s="34" t="str">
        <f>IFERROR(MID(A1562,D1562-5,1)," ")</f>
        <v xml:space="preserve"> </v>
      </c>
      <c r="F1562" s="34" t="str">
        <f>MID(A1562,IF(E1562="1",D1562-5,D1562-4),IF(E1562="1",7,6))</f>
        <v>6:30PM</v>
      </c>
      <c r="G1562" s="34" t="str">
        <f>TRIM(SUBSTITUTE(A1562,TEXT(M1562,"h:mmAM/PM"),""))</f>
        <v>R/I/L 7/Nov</v>
      </c>
      <c r="H1562" s="34" t="b">
        <f>OR(LEFT(G1562,1)="Y",LEFT(G1562,1)="B",LEFT(G1562,1)="R")</f>
        <v>1</v>
      </c>
      <c r="I1562" s="34" t="str">
        <f>IF(H1562,LEFT(G1562,FIND(" ",G1562)-1),MID(G1562,FIND(" ",G1562)+1,9))</f>
        <v>R/I/L</v>
      </c>
      <c r="J1562" s="34" t="str">
        <f>TRIM(SUBSTITUTE(G1562,I1562,""))</f>
        <v>7/Nov</v>
      </c>
      <c r="K1562" s="34">
        <f>LEFT(J1562,2-ISERROR(1*MID(J1562,2,1)))*1</f>
        <v>7</v>
      </c>
      <c r="L1562" s="34" t="str">
        <f>IF(LEN(I1562)=3,I1562,LEFT(I1562,1)&amp;MID(I1562,3,1)&amp;RIGHT(I1562,1))</f>
        <v>RIL</v>
      </c>
      <c r="M1562" s="42">
        <f>TIMEVALUE(SUBSTITUTE(SUBSTITUTE(F1562,"P"," P"),"A"," A"))</f>
        <v>0.77083333333333337</v>
      </c>
      <c r="N1562" s="34">
        <f t="shared" si="83"/>
        <v>25</v>
      </c>
      <c r="O1562" s="34" t="str">
        <f t="shared" si="84"/>
        <v>RIL25</v>
      </c>
      <c r="P1562" s="44">
        <f>INDEX(Workings!$R$14:$R$853,MATCH(O1562,Workings!$U$14:$U$853,0))</f>
        <v>0.7708333333333337</v>
      </c>
      <c r="Q1562" s="34">
        <f t="shared" si="85"/>
        <v>0</v>
      </c>
      <c r="S1562"/>
    </row>
    <row r="1563" spans="1:19" ht="15" x14ac:dyDescent="0.25">
      <c r="A1563" s="34" t="s">
        <v>3820</v>
      </c>
      <c r="B1563" s="34">
        <f>SEARCH("PM",A1563)</f>
        <v>15</v>
      </c>
      <c r="C1563" s="34" t="e">
        <f>SEARCH("AM",A1563)</f>
        <v>#VALUE!</v>
      </c>
      <c r="D1563" s="34">
        <f>IFERROR(B1563,C1563)</f>
        <v>15</v>
      </c>
      <c r="E1563" s="34" t="str">
        <f>IFERROR(MID(A1563,D1563-5,1)," ")</f>
        <v xml:space="preserve"> </v>
      </c>
      <c r="F1563" s="34" t="str">
        <f>MID(A1563,IF(E1563="1",D1563-5,D1563-4),IF(E1563="1",7,6))</f>
        <v>7:13PM</v>
      </c>
      <c r="G1563" s="34" t="str">
        <f>TRIM(SUBSTITUTE(A1563,TEXT(M1563,"h:mmAM/PM"),""))</f>
        <v>7-Nov RIL</v>
      </c>
      <c r="H1563" s="34" t="b">
        <f>OR(LEFT(G1563,1)="Y",LEFT(G1563,1)="B",LEFT(G1563,1)="R")</f>
        <v>0</v>
      </c>
      <c r="I1563" s="34" t="str">
        <f>IF(H1563,LEFT(G1563,FIND(" ",G1563)-1),MID(G1563,FIND(" ",G1563)+1,9))</f>
        <v>RIL</v>
      </c>
      <c r="J1563" s="34" t="str">
        <f>TRIM(SUBSTITUTE(G1563,I1563,""))</f>
        <v>7-Nov</v>
      </c>
      <c r="K1563" s="34">
        <f>LEFT(J1563,2-ISERROR(1*MID(J1563,2,1)))*1</f>
        <v>7</v>
      </c>
      <c r="L1563" s="34" t="str">
        <f>IF(LEN(I1563)=3,I1563,LEFT(I1563,1)&amp;MID(I1563,3,1)&amp;RIGHT(I1563,1))</f>
        <v>RIL</v>
      </c>
      <c r="M1563" s="42">
        <f>TIMEVALUE(SUBSTITUTE(SUBSTITUTE(F1563,"P"," P"),"A"," A"))</f>
        <v>0.80069444444444438</v>
      </c>
      <c r="N1563" s="34">
        <f t="shared" si="83"/>
        <v>26</v>
      </c>
      <c r="O1563" s="34" t="str">
        <f t="shared" si="84"/>
        <v>RIL26</v>
      </c>
      <c r="P1563" s="44">
        <f>INDEX(Workings!$R$14:$R$853,MATCH(O1563,Workings!$U$14:$U$853,0))</f>
        <v>0.79861111111111149</v>
      </c>
      <c r="Q1563" s="34">
        <f t="shared" si="85"/>
        <v>3</v>
      </c>
      <c r="S1563"/>
    </row>
    <row r="1564" spans="1:19" ht="15" x14ac:dyDescent="0.25">
      <c r="A1564" s="34" t="s">
        <v>1921</v>
      </c>
      <c r="B1564" s="34">
        <f>SEARCH("PM",A1564)</f>
        <v>9</v>
      </c>
      <c r="C1564" s="34" t="e">
        <f>SEARCH("AM",A1564)</f>
        <v>#VALUE!</v>
      </c>
      <c r="D1564" s="34">
        <f>IFERROR(B1564,C1564)</f>
        <v>9</v>
      </c>
      <c r="E1564" s="34" t="str">
        <f>IFERROR(MID(A1564,D1564-5,1)," ")</f>
        <v xml:space="preserve"> </v>
      </c>
      <c r="F1564" s="34" t="str">
        <f>MID(A1564,IF(E1564="1",D1564-5,D1564-4),IF(E1564="1",7,6))</f>
        <v>8:16PM</v>
      </c>
      <c r="G1564" s="34" t="str">
        <f>TRIM(SUBSTITUTE(A1564,TEXT(M1564,"h:mmAM/PM"),""))</f>
        <v>RIL 7-Nov</v>
      </c>
      <c r="H1564" s="34" t="b">
        <f>OR(LEFT(G1564,1)="Y",LEFT(G1564,1)="B",LEFT(G1564,1)="R")</f>
        <v>1</v>
      </c>
      <c r="I1564" s="34" t="str">
        <f>IF(H1564,LEFT(G1564,FIND(" ",G1564)-1),MID(G1564,FIND(" ",G1564)+1,9))</f>
        <v>RIL</v>
      </c>
      <c r="J1564" s="34" t="str">
        <f>TRIM(SUBSTITUTE(G1564,I1564,""))</f>
        <v>7-Nov</v>
      </c>
      <c r="K1564" s="34">
        <f>LEFT(J1564,2-ISERROR(1*MID(J1564,2,1)))*1</f>
        <v>7</v>
      </c>
      <c r="L1564" s="34" t="str">
        <f>IF(LEN(I1564)=3,I1564,LEFT(I1564,1)&amp;MID(I1564,3,1)&amp;RIGHT(I1564,1))</f>
        <v>RIL</v>
      </c>
      <c r="M1564" s="42">
        <f>TIMEVALUE(SUBSTITUTE(SUBSTITUTE(F1564,"P"," P"),"A"," A"))</f>
        <v>0.84444444444444444</v>
      </c>
      <c r="N1564" s="34">
        <f t="shared" si="83"/>
        <v>27</v>
      </c>
      <c r="O1564" s="34" t="str">
        <f t="shared" si="84"/>
        <v>RIL27</v>
      </c>
      <c r="P1564" s="44">
        <f>INDEX(Workings!$R$14:$R$853,MATCH(O1564,Workings!$U$14:$U$853,0))</f>
        <v>0.84027777777777812</v>
      </c>
      <c r="Q1564" s="34">
        <f t="shared" si="85"/>
        <v>6</v>
      </c>
      <c r="S1564"/>
    </row>
    <row r="1565" spans="1:19" ht="15" x14ac:dyDescent="0.25">
      <c r="A1565" s="34" t="s">
        <v>111</v>
      </c>
      <c r="B1565" s="34">
        <f>SEARCH("PM",A1565)</f>
        <v>11</v>
      </c>
      <c r="C1565" s="34" t="e">
        <f>SEARCH("AM",A1565)</f>
        <v>#VALUE!</v>
      </c>
      <c r="D1565" s="34">
        <f>IFERROR(B1565,C1565)</f>
        <v>11</v>
      </c>
      <c r="E1565" s="34" t="str">
        <f>IFERROR(MID(A1565,D1565-5,1)," ")</f>
        <v xml:space="preserve"> </v>
      </c>
      <c r="F1565" s="34" t="str">
        <f>MID(A1565,IF(E1565="1",D1565-5,D1565-4),IF(E1565="1",7,6))</f>
        <v>9:17PM</v>
      </c>
      <c r="G1565" s="34" t="str">
        <f>TRIM(SUBSTITUTE(A1565,TEXT(M1565,"h:mmAM/PM"),""))</f>
        <v>7/Nov R/I/L</v>
      </c>
      <c r="H1565" s="34" t="b">
        <f>OR(LEFT(G1565,1)="Y",LEFT(G1565,1)="B",LEFT(G1565,1)="R")</f>
        <v>0</v>
      </c>
      <c r="I1565" s="34" t="str">
        <f>IF(H1565,LEFT(G1565,FIND(" ",G1565)-1),MID(G1565,FIND(" ",G1565)+1,9))</f>
        <v>R/I/L</v>
      </c>
      <c r="J1565" s="34" t="str">
        <f>TRIM(SUBSTITUTE(G1565,I1565,""))</f>
        <v>7/Nov</v>
      </c>
      <c r="K1565" s="34">
        <f>LEFT(J1565,2-ISERROR(1*MID(J1565,2,1)))*1</f>
        <v>7</v>
      </c>
      <c r="L1565" s="34" t="str">
        <f>IF(LEN(I1565)=3,I1565,LEFT(I1565,1)&amp;MID(I1565,3,1)&amp;RIGHT(I1565,1))</f>
        <v>RIL</v>
      </c>
      <c r="M1565" s="42">
        <f>TIMEVALUE(SUBSTITUTE(SUBSTITUTE(F1565,"P"," P"),"A"," A"))</f>
        <v>0.88680555555555562</v>
      </c>
      <c r="N1565" s="34">
        <f t="shared" si="83"/>
        <v>28</v>
      </c>
      <c r="O1565" s="34" t="str">
        <f t="shared" si="84"/>
        <v>RIL28</v>
      </c>
      <c r="P1565" s="44">
        <f>INDEX(Workings!$R$14:$R$853,MATCH(O1565,Workings!$U$14:$U$853,0))</f>
        <v>0.88194444444444475</v>
      </c>
      <c r="Q1565" s="34">
        <f t="shared" si="85"/>
        <v>7</v>
      </c>
      <c r="S1565"/>
    </row>
    <row r="1566" spans="1:19" ht="15" x14ac:dyDescent="0.25">
      <c r="A1566" s="34" t="s">
        <v>210</v>
      </c>
      <c r="B1566" s="34">
        <f>SEARCH("PM",A1566)</f>
        <v>6</v>
      </c>
      <c r="C1566" s="34" t="e">
        <f>SEARCH("AM",A1566)</f>
        <v>#VALUE!</v>
      </c>
      <c r="D1566" s="34">
        <f>IFERROR(B1566,C1566)</f>
        <v>6</v>
      </c>
      <c r="E1566" s="34" t="str">
        <f>IFERROR(MID(A1566,D1566-5,1)," ")</f>
        <v>1</v>
      </c>
      <c r="F1566" s="34" t="str">
        <f>MID(A1566,IF(E1566="1",D1566-5,D1566-4),IF(E1566="1",7,6))</f>
        <v>10:16PM</v>
      </c>
      <c r="G1566" s="34" t="str">
        <f>TRIM(SUBSTITUTE(A1566,TEXT(M1566,"h:mmAM/PM"),""))</f>
        <v>R-I-L 7/Nov</v>
      </c>
      <c r="H1566" s="34" t="b">
        <f>OR(LEFT(G1566,1)="Y",LEFT(G1566,1)="B",LEFT(G1566,1)="R")</f>
        <v>1</v>
      </c>
      <c r="I1566" s="34" t="str">
        <f>IF(H1566,LEFT(G1566,FIND(" ",G1566)-1),MID(G1566,FIND(" ",G1566)+1,9))</f>
        <v>R-I-L</v>
      </c>
      <c r="J1566" s="34" t="str">
        <f>TRIM(SUBSTITUTE(G1566,I1566,""))</f>
        <v>7/Nov</v>
      </c>
      <c r="K1566" s="34">
        <f>LEFT(J1566,2-ISERROR(1*MID(J1566,2,1)))*1</f>
        <v>7</v>
      </c>
      <c r="L1566" s="34" t="str">
        <f>IF(LEN(I1566)=3,I1566,LEFT(I1566,1)&amp;MID(I1566,3,1)&amp;RIGHT(I1566,1))</f>
        <v>RIL</v>
      </c>
      <c r="M1566" s="42">
        <f>TIMEVALUE(SUBSTITUTE(SUBSTITUTE(F1566,"P"," P"),"A"," A"))</f>
        <v>0.9277777777777777</v>
      </c>
      <c r="N1566" s="34">
        <f t="shared" si="83"/>
        <v>29</v>
      </c>
      <c r="O1566" s="34" t="str">
        <f t="shared" si="84"/>
        <v>RIL29</v>
      </c>
      <c r="P1566" s="44">
        <f>INDEX(Workings!$R$14:$R$853,MATCH(O1566,Workings!$U$14:$U$853,0))</f>
        <v>0.92361111111111138</v>
      </c>
      <c r="Q1566" s="34">
        <f t="shared" si="85"/>
        <v>6</v>
      </c>
      <c r="S1566"/>
    </row>
    <row r="1567" spans="1:19" ht="15" x14ac:dyDescent="0.25">
      <c r="A1567" s="34" t="s">
        <v>3057</v>
      </c>
      <c r="B1567" s="34">
        <f>SEARCH("PM",A1567)</f>
        <v>10</v>
      </c>
      <c r="C1567" s="34" t="e">
        <f>SEARCH("AM",A1567)</f>
        <v>#VALUE!</v>
      </c>
      <c r="D1567" s="34">
        <f>IFERROR(B1567,C1567)</f>
        <v>10</v>
      </c>
      <c r="E1567" s="34" t="str">
        <f>IFERROR(MID(A1567,D1567-5,1)," ")</f>
        <v>1</v>
      </c>
      <c r="F1567" s="34" t="str">
        <f>MID(A1567,IF(E1567="1",D1567-5,D1567-4),IF(E1567="1",7,6))</f>
        <v>11:12PM</v>
      </c>
      <c r="G1567" s="34" t="str">
        <f>TRIM(SUBSTITUTE(A1567,TEXT(M1567,"h:mmAM/PM"),""))</f>
        <v>RIL 7-Nov</v>
      </c>
      <c r="H1567" s="34" t="b">
        <f>OR(LEFT(G1567,1)="Y",LEFT(G1567,1)="B",LEFT(G1567,1)="R")</f>
        <v>1</v>
      </c>
      <c r="I1567" s="34" t="str">
        <f>IF(H1567,LEFT(G1567,FIND(" ",G1567)-1),MID(G1567,FIND(" ",G1567)+1,9))</f>
        <v>RIL</v>
      </c>
      <c r="J1567" s="34" t="str">
        <f>TRIM(SUBSTITUTE(G1567,I1567,""))</f>
        <v>7-Nov</v>
      </c>
      <c r="K1567" s="34">
        <f>LEFT(J1567,2-ISERROR(1*MID(J1567,2,1)))*1</f>
        <v>7</v>
      </c>
      <c r="L1567" s="34" t="str">
        <f>IF(LEN(I1567)=3,I1567,LEFT(I1567,1)&amp;MID(I1567,3,1)&amp;RIGHT(I1567,1))</f>
        <v>RIL</v>
      </c>
      <c r="M1567" s="42">
        <f>TIMEVALUE(SUBSTITUTE(SUBSTITUTE(F1567,"P"," P"),"A"," A"))</f>
        <v>0.96666666666666667</v>
      </c>
      <c r="N1567" s="34">
        <f t="shared" si="83"/>
        <v>30</v>
      </c>
      <c r="O1567" s="34" t="str">
        <f t="shared" si="84"/>
        <v>RIL30</v>
      </c>
      <c r="P1567" s="44">
        <f>INDEX(Workings!$R$14:$R$853,MATCH(O1567,Workings!$U$14:$U$853,0))</f>
        <v>0.96527777777777801</v>
      </c>
      <c r="Q1567" s="34">
        <f t="shared" si="85"/>
        <v>2</v>
      </c>
      <c r="S1567"/>
    </row>
    <row r="1568" spans="1:19" ht="15" x14ac:dyDescent="0.25">
      <c r="A1568" s="34" t="s">
        <v>229</v>
      </c>
      <c r="B1568" s="34" t="e">
        <f>SEARCH("PM",A1568)</f>
        <v>#VALUE!</v>
      </c>
      <c r="C1568" s="34">
        <f>SEARCH("AM",A1568)</f>
        <v>5</v>
      </c>
      <c r="D1568" s="34">
        <f>IFERROR(B1568,C1568)</f>
        <v>5</v>
      </c>
      <c r="E1568" s="34" t="str">
        <f>IFERROR(MID(A1568,D1568-5,1)," ")</f>
        <v xml:space="preserve"> </v>
      </c>
      <c r="F1568" s="34" t="str">
        <f>MID(A1568,IF(E1568="1",D1568-5,D1568-4),IF(E1568="1",7,6))</f>
        <v>7:14AM</v>
      </c>
      <c r="G1568" s="34" t="str">
        <f>TRIM(SUBSTITUTE(A1568,TEXT(M1568,"h:mmAM/PM"),""))</f>
        <v>R/I/L 8-Nov</v>
      </c>
      <c r="H1568" s="34" t="b">
        <f>OR(LEFT(G1568,1)="Y",LEFT(G1568,1)="B",LEFT(G1568,1)="R")</f>
        <v>1</v>
      </c>
      <c r="I1568" s="34" t="str">
        <f>IF(H1568,LEFT(G1568,FIND(" ",G1568)-1),MID(G1568,FIND(" ",G1568)+1,9))</f>
        <v>R/I/L</v>
      </c>
      <c r="J1568" s="34" t="str">
        <f>TRIM(SUBSTITUTE(G1568,I1568,""))</f>
        <v>8-Nov</v>
      </c>
      <c r="K1568" s="34">
        <f>LEFT(J1568,2-ISERROR(1*MID(J1568,2,1)))*1</f>
        <v>8</v>
      </c>
      <c r="L1568" s="34" t="str">
        <f>IF(LEN(I1568)=3,I1568,LEFT(I1568,1)&amp;MID(I1568,3,1)&amp;RIGHT(I1568,1))</f>
        <v>RIL</v>
      </c>
      <c r="M1568" s="42">
        <f>TIMEVALUE(SUBSTITUTE(SUBSTITUTE(F1568,"P"," P"),"A"," A"))</f>
        <v>0.30138888888888887</v>
      </c>
      <c r="N1568" s="34">
        <f t="shared" si="83"/>
        <v>1</v>
      </c>
      <c r="O1568" s="34" t="str">
        <f t="shared" si="84"/>
        <v>RIL1</v>
      </c>
      <c r="P1568" s="44">
        <f>INDEX(Workings!$R$14:$R$853,MATCH(O1568,Workings!$U$14:$U$853,0))</f>
        <v>0.2986111111111111</v>
      </c>
      <c r="Q1568" s="34">
        <f t="shared" si="85"/>
        <v>4</v>
      </c>
      <c r="S1568"/>
    </row>
    <row r="1569" spans="1:19" ht="15" x14ac:dyDescent="0.25">
      <c r="A1569" s="34" t="s">
        <v>1517</v>
      </c>
      <c r="B1569" s="34" t="e">
        <f>SEARCH("PM",A1569)</f>
        <v>#VALUE!</v>
      </c>
      <c r="C1569" s="34">
        <f>SEARCH("AM",A1569)</f>
        <v>11</v>
      </c>
      <c r="D1569" s="34">
        <f>IFERROR(B1569,C1569)</f>
        <v>11</v>
      </c>
      <c r="E1569" s="34" t="str">
        <f>IFERROR(MID(A1569,D1569-5,1)," ")</f>
        <v xml:space="preserve"> </v>
      </c>
      <c r="F1569" s="34" t="str">
        <f>MID(A1569,IF(E1569="1",D1569-5,D1569-4),IF(E1569="1",7,6))</f>
        <v>7:31AM</v>
      </c>
      <c r="G1569" s="34" t="str">
        <f>TRIM(SUBSTITUTE(A1569,TEXT(M1569,"h:mmAM/PM"),""))</f>
        <v>8-Nov R/I/L</v>
      </c>
      <c r="H1569" s="34" t="b">
        <f>OR(LEFT(G1569,1)="Y",LEFT(G1569,1)="B",LEFT(G1569,1)="R")</f>
        <v>0</v>
      </c>
      <c r="I1569" s="34" t="str">
        <f>IF(H1569,LEFT(G1569,FIND(" ",G1569)-1),MID(G1569,FIND(" ",G1569)+1,9))</f>
        <v>R/I/L</v>
      </c>
      <c r="J1569" s="34" t="str">
        <f>TRIM(SUBSTITUTE(G1569,I1569,""))</f>
        <v>8-Nov</v>
      </c>
      <c r="K1569" s="34">
        <f>LEFT(J1569,2-ISERROR(1*MID(J1569,2,1)))*1</f>
        <v>8</v>
      </c>
      <c r="L1569" s="34" t="str">
        <f>IF(LEN(I1569)=3,I1569,LEFT(I1569,1)&amp;MID(I1569,3,1)&amp;RIGHT(I1569,1))</f>
        <v>RIL</v>
      </c>
      <c r="M1569" s="42">
        <f>TIMEVALUE(SUBSTITUTE(SUBSTITUTE(F1569,"P"," P"),"A"," A"))</f>
        <v>0.31319444444444444</v>
      </c>
      <c r="N1569" s="34">
        <f t="shared" si="83"/>
        <v>2</v>
      </c>
      <c r="O1569" s="34" t="str">
        <f t="shared" si="84"/>
        <v>RIL2</v>
      </c>
      <c r="P1569" s="44">
        <f>INDEX(Workings!$R$14:$R$853,MATCH(O1569,Workings!$U$14:$U$853,0))</f>
        <v>0.3125</v>
      </c>
      <c r="Q1569" s="34">
        <f t="shared" si="85"/>
        <v>1</v>
      </c>
      <c r="S1569"/>
    </row>
    <row r="1570" spans="1:19" ht="15" x14ac:dyDescent="0.25">
      <c r="A1570" s="34" t="s">
        <v>2094</v>
      </c>
      <c r="B1570" s="34" t="e">
        <f>SEARCH("PM",A1570)</f>
        <v>#VALUE!</v>
      </c>
      <c r="C1570" s="34">
        <f>SEARCH("AM",A1570)</f>
        <v>11</v>
      </c>
      <c r="D1570" s="34">
        <f>IFERROR(B1570,C1570)</f>
        <v>11</v>
      </c>
      <c r="E1570" s="34" t="str">
        <f>IFERROR(MID(A1570,D1570-5,1)," ")</f>
        <v xml:space="preserve"> </v>
      </c>
      <c r="F1570" s="34" t="str">
        <f>MID(A1570,IF(E1570="1",D1570-5,D1570-4),IF(E1570="1",7,6))</f>
        <v>7:56AM</v>
      </c>
      <c r="G1570" s="34" t="str">
        <f>TRIM(SUBSTITUTE(A1570,TEXT(M1570,"h:mmAM/PM"),""))</f>
        <v>R/I/L 8-Nov</v>
      </c>
      <c r="H1570" s="34" t="b">
        <f>OR(LEFT(G1570,1)="Y",LEFT(G1570,1)="B",LEFT(G1570,1)="R")</f>
        <v>1</v>
      </c>
      <c r="I1570" s="34" t="str">
        <f>IF(H1570,LEFT(G1570,FIND(" ",G1570)-1),MID(G1570,FIND(" ",G1570)+1,9))</f>
        <v>R/I/L</v>
      </c>
      <c r="J1570" s="34" t="str">
        <f>TRIM(SUBSTITUTE(G1570,I1570,""))</f>
        <v>8-Nov</v>
      </c>
      <c r="K1570" s="34">
        <f>LEFT(J1570,2-ISERROR(1*MID(J1570,2,1)))*1</f>
        <v>8</v>
      </c>
      <c r="L1570" s="34" t="str">
        <f>IF(LEN(I1570)=3,I1570,LEFT(I1570,1)&amp;MID(I1570,3,1)&amp;RIGHT(I1570,1))</f>
        <v>RIL</v>
      </c>
      <c r="M1570" s="42">
        <f>TIMEVALUE(SUBSTITUTE(SUBSTITUTE(F1570,"P"," P"),"A"," A"))</f>
        <v>0.33055555555555555</v>
      </c>
      <c r="N1570" s="34">
        <f t="shared" si="83"/>
        <v>3</v>
      </c>
      <c r="O1570" s="34" t="str">
        <f t="shared" si="84"/>
        <v>RIL3</v>
      </c>
      <c r="P1570" s="44">
        <f>INDEX(Workings!$R$14:$R$853,MATCH(O1570,Workings!$U$14:$U$853,0))</f>
        <v>0.3263888888888889</v>
      </c>
      <c r="Q1570" s="34">
        <f t="shared" si="85"/>
        <v>6</v>
      </c>
      <c r="S1570"/>
    </row>
    <row r="1571" spans="1:19" ht="15" x14ac:dyDescent="0.25">
      <c r="A1571" s="34" t="s">
        <v>1521</v>
      </c>
      <c r="B1571" s="34" t="e">
        <f>SEARCH("PM",A1571)</f>
        <v>#VALUE!</v>
      </c>
      <c r="C1571" s="34">
        <f>SEARCH("AM",A1571)</f>
        <v>11</v>
      </c>
      <c r="D1571" s="34">
        <f>IFERROR(B1571,C1571)</f>
        <v>11</v>
      </c>
      <c r="E1571" s="34" t="str">
        <f>IFERROR(MID(A1571,D1571-5,1)," ")</f>
        <v xml:space="preserve"> </v>
      </c>
      <c r="F1571" s="34" t="str">
        <f>MID(A1571,IF(E1571="1",D1571-5,D1571-4),IF(E1571="1",7,6))</f>
        <v>8:10AM</v>
      </c>
      <c r="G1571" s="34" t="str">
        <f>TRIM(SUBSTITUTE(A1571,TEXT(M1571,"h:mmAM/PM"),""))</f>
        <v>R/I/L 8/Nov</v>
      </c>
      <c r="H1571" s="34" t="b">
        <f>OR(LEFT(G1571,1)="Y",LEFT(G1571,1)="B",LEFT(G1571,1)="R")</f>
        <v>1</v>
      </c>
      <c r="I1571" s="34" t="str">
        <f>IF(H1571,LEFT(G1571,FIND(" ",G1571)-1),MID(G1571,FIND(" ",G1571)+1,9))</f>
        <v>R/I/L</v>
      </c>
      <c r="J1571" s="34" t="str">
        <f>TRIM(SUBSTITUTE(G1571,I1571,""))</f>
        <v>8/Nov</v>
      </c>
      <c r="K1571" s="34">
        <f>LEFT(J1571,2-ISERROR(1*MID(J1571,2,1)))*1</f>
        <v>8</v>
      </c>
      <c r="L1571" s="34" t="str">
        <f>IF(LEN(I1571)=3,I1571,LEFT(I1571,1)&amp;MID(I1571,3,1)&amp;RIGHT(I1571,1))</f>
        <v>RIL</v>
      </c>
      <c r="M1571" s="42">
        <f>TIMEVALUE(SUBSTITUTE(SUBSTITUTE(F1571,"P"," P"),"A"," A"))</f>
        <v>0.34027777777777773</v>
      </c>
      <c r="N1571" s="34">
        <f t="shared" si="83"/>
        <v>4</v>
      </c>
      <c r="O1571" s="34" t="str">
        <f t="shared" si="84"/>
        <v>RIL4</v>
      </c>
      <c r="P1571" s="44">
        <f>INDEX(Workings!$R$14:$R$853,MATCH(O1571,Workings!$U$14:$U$853,0))</f>
        <v>0.34027777777777779</v>
      </c>
      <c r="Q1571" s="34">
        <f t="shared" si="85"/>
        <v>0</v>
      </c>
      <c r="S1571"/>
    </row>
    <row r="1572" spans="1:19" ht="15" x14ac:dyDescent="0.25">
      <c r="A1572" s="34" t="s">
        <v>1827</v>
      </c>
      <c r="B1572" s="34" t="e">
        <f>SEARCH("PM",A1572)</f>
        <v>#VALUE!</v>
      </c>
      <c r="C1572" s="34">
        <f>SEARCH("AM",A1572)</f>
        <v>11</v>
      </c>
      <c r="D1572" s="34">
        <f>IFERROR(B1572,C1572)</f>
        <v>11</v>
      </c>
      <c r="E1572" s="34" t="str">
        <f>IFERROR(MID(A1572,D1572-5,1)," ")</f>
        <v xml:space="preserve"> </v>
      </c>
      <c r="F1572" s="34" t="str">
        <f>MID(A1572,IF(E1572="1",D1572-5,D1572-4),IF(E1572="1",7,6))</f>
        <v>8:34AM</v>
      </c>
      <c r="G1572" s="34" t="str">
        <f>TRIM(SUBSTITUTE(A1572,TEXT(M1572,"h:mmAM/PM"),""))</f>
        <v>R/I/L 8-Nov</v>
      </c>
      <c r="H1572" s="34" t="b">
        <f>OR(LEFT(G1572,1)="Y",LEFT(G1572,1)="B",LEFT(G1572,1)="R")</f>
        <v>1</v>
      </c>
      <c r="I1572" s="34" t="str">
        <f>IF(H1572,LEFT(G1572,FIND(" ",G1572)-1),MID(G1572,FIND(" ",G1572)+1,9))</f>
        <v>R/I/L</v>
      </c>
      <c r="J1572" s="34" t="str">
        <f>TRIM(SUBSTITUTE(G1572,I1572,""))</f>
        <v>8-Nov</v>
      </c>
      <c r="K1572" s="34">
        <f>LEFT(J1572,2-ISERROR(1*MID(J1572,2,1)))*1</f>
        <v>8</v>
      </c>
      <c r="L1572" s="34" t="str">
        <f>IF(LEN(I1572)=3,I1572,LEFT(I1572,1)&amp;MID(I1572,3,1)&amp;RIGHT(I1572,1))</f>
        <v>RIL</v>
      </c>
      <c r="M1572" s="42">
        <f>TIMEVALUE(SUBSTITUTE(SUBSTITUTE(F1572,"P"," P"),"A"," A"))</f>
        <v>0.35694444444444445</v>
      </c>
      <c r="N1572" s="34">
        <f t="shared" si="83"/>
        <v>5</v>
      </c>
      <c r="O1572" s="34" t="str">
        <f t="shared" si="84"/>
        <v>RIL5</v>
      </c>
      <c r="P1572" s="44">
        <f>INDEX(Workings!$R$14:$R$853,MATCH(O1572,Workings!$U$14:$U$853,0))</f>
        <v>0.35416666666666669</v>
      </c>
      <c r="Q1572" s="34">
        <f t="shared" si="85"/>
        <v>4</v>
      </c>
      <c r="S1572"/>
    </row>
    <row r="1573" spans="1:19" ht="15" x14ac:dyDescent="0.25">
      <c r="A1573" s="34" t="s">
        <v>2600</v>
      </c>
      <c r="B1573" s="34" t="e">
        <f>SEARCH("PM",A1573)</f>
        <v>#VALUE!</v>
      </c>
      <c r="C1573" s="34">
        <f>SEARCH("AM",A1573)</f>
        <v>5</v>
      </c>
      <c r="D1573" s="34">
        <f>IFERROR(B1573,C1573)</f>
        <v>5</v>
      </c>
      <c r="E1573" s="34" t="str">
        <f>IFERROR(MID(A1573,D1573-5,1)," ")</f>
        <v xml:space="preserve"> </v>
      </c>
      <c r="F1573" s="34" t="str">
        <f>MID(A1573,IF(E1573="1",D1573-5,D1573-4),IF(E1573="1",7,6))</f>
        <v>8:49AM</v>
      </c>
      <c r="G1573" s="34" t="str">
        <f>TRIM(SUBSTITUTE(A1573,TEXT(M1573,"h:mmAM/PM"),""))</f>
        <v>8/Nov R:I:L</v>
      </c>
      <c r="H1573" s="34" t="b">
        <f>OR(LEFT(G1573,1)="Y",LEFT(G1573,1)="B",LEFT(G1573,1)="R")</f>
        <v>0</v>
      </c>
      <c r="I1573" s="34" t="str">
        <f>IF(H1573,LEFT(G1573,FIND(" ",G1573)-1),MID(G1573,FIND(" ",G1573)+1,9))</f>
        <v>R:I:L</v>
      </c>
      <c r="J1573" s="34" t="str">
        <f>TRIM(SUBSTITUTE(G1573,I1573,""))</f>
        <v>8/Nov</v>
      </c>
      <c r="K1573" s="34">
        <f>LEFT(J1573,2-ISERROR(1*MID(J1573,2,1)))*1</f>
        <v>8</v>
      </c>
      <c r="L1573" s="34" t="str">
        <f>IF(LEN(I1573)=3,I1573,LEFT(I1573,1)&amp;MID(I1573,3,1)&amp;RIGHT(I1573,1))</f>
        <v>RIL</v>
      </c>
      <c r="M1573" s="42">
        <f>TIMEVALUE(SUBSTITUTE(SUBSTITUTE(F1573,"P"," P"),"A"," A"))</f>
        <v>0.36736111111111108</v>
      </c>
      <c r="N1573" s="34">
        <f t="shared" si="83"/>
        <v>6</v>
      </c>
      <c r="O1573" s="34" t="str">
        <f t="shared" si="84"/>
        <v>RIL6</v>
      </c>
      <c r="P1573" s="44">
        <f>INDEX(Workings!$R$14:$R$853,MATCH(O1573,Workings!$U$14:$U$853,0))</f>
        <v>0.36805555555555558</v>
      </c>
      <c r="Q1573" s="34">
        <f t="shared" si="85"/>
        <v>-1</v>
      </c>
      <c r="S1573"/>
    </row>
    <row r="1574" spans="1:19" ht="15" x14ac:dyDescent="0.25">
      <c r="A1574" s="34" t="s">
        <v>2059</v>
      </c>
      <c r="B1574" s="34" t="e">
        <f>SEARCH("PM",A1574)</f>
        <v>#VALUE!</v>
      </c>
      <c r="C1574" s="34">
        <f>SEARCH("AM",A1574)</f>
        <v>17</v>
      </c>
      <c r="D1574" s="34">
        <f>IFERROR(B1574,C1574)</f>
        <v>17</v>
      </c>
      <c r="E1574" s="34" t="str">
        <f>IFERROR(MID(A1574,D1574-5,1)," ")</f>
        <v xml:space="preserve"> </v>
      </c>
      <c r="F1574" s="34" t="str">
        <f>MID(A1574,IF(E1574="1",D1574-5,D1574-4),IF(E1574="1",7,6))</f>
        <v>9:14AM</v>
      </c>
      <c r="G1574" s="34" t="str">
        <f>TRIM(SUBSTITUTE(A1574,TEXT(M1574,"h:mmAM/PM"),""))</f>
        <v>R-I-L 8/Nov</v>
      </c>
      <c r="H1574" s="34" t="b">
        <f>OR(LEFT(G1574,1)="Y",LEFT(G1574,1)="B",LEFT(G1574,1)="R")</f>
        <v>1</v>
      </c>
      <c r="I1574" s="34" t="str">
        <f>IF(H1574,LEFT(G1574,FIND(" ",G1574)-1),MID(G1574,FIND(" ",G1574)+1,9))</f>
        <v>R-I-L</v>
      </c>
      <c r="J1574" s="34" t="str">
        <f>TRIM(SUBSTITUTE(G1574,I1574,""))</f>
        <v>8/Nov</v>
      </c>
      <c r="K1574" s="34">
        <f>LEFT(J1574,2-ISERROR(1*MID(J1574,2,1)))*1</f>
        <v>8</v>
      </c>
      <c r="L1574" s="34" t="str">
        <f>IF(LEN(I1574)=3,I1574,LEFT(I1574,1)&amp;MID(I1574,3,1)&amp;RIGHT(I1574,1))</f>
        <v>RIL</v>
      </c>
      <c r="M1574" s="42">
        <f>TIMEVALUE(SUBSTITUTE(SUBSTITUTE(F1574,"P"," P"),"A"," A"))</f>
        <v>0.38472222222222219</v>
      </c>
      <c r="N1574" s="34">
        <f t="shared" si="83"/>
        <v>7</v>
      </c>
      <c r="O1574" s="34" t="str">
        <f t="shared" si="84"/>
        <v>RIL7</v>
      </c>
      <c r="P1574" s="44">
        <f>INDEX(Workings!$R$14:$R$853,MATCH(O1574,Workings!$U$14:$U$853,0))</f>
        <v>0.38194444444444448</v>
      </c>
      <c r="Q1574" s="34">
        <f t="shared" si="85"/>
        <v>4</v>
      </c>
      <c r="S1574"/>
    </row>
    <row r="1575" spans="1:19" ht="15" x14ac:dyDescent="0.25">
      <c r="A1575" s="34" t="s">
        <v>1634</v>
      </c>
      <c r="B1575" s="34" t="e">
        <f>SEARCH("PM",A1575)</f>
        <v>#VALUE!</v>
      </c>
      <c r="C1575" s="34">
        <f>SEARCH("AM",A1575)</f>
        <v>17</v>
      </c>
      <c r="D1575" s="34">
        <f>IFERROR(B1575,C1575)</f>
        <v>17</v>
      </c>
      <c r="E1575" s="34" t="str">
        <f>IFERROR(MID(A1575,D1575-5,1)," ")</f>
        <v xml:space="preserve"> </v>
      </c>
      <c r="F1575" s="34" t="str">
        <f>MID(A1575,IF(E1575="1",D1575-5,D1575-4),IF(E1575="1",7,6))</f>
        <v>9:40AM</v>
      </c>
      <c r="G1575" s="34" t="str">
        <f>TRIM(SUBSTITUTE(A1575,TEXT(M1575,"h:mmAM/PM"),""))</f>
        <v>8/Nov R-I-L</v>
      </c>
      <c r="H1575" s="34" t="b">
        <f>OR(LEFT(G1575,1)="Y",LEFT(G1575,1)="B",LEFT(G1575,1)="R")</f>
        <v>0</v>
      </c>
      <c r="I1575" s="34" t="str">
        <f>IF(H1575,LEFT(G1575,FIND(" ",G1575)-1),MID(G1575,FIND(" ",G1575)+1,9))</f>
        <v>R-I-L</v>
      </c>
      <c r="J1575" s="34" t="str">
        <f>TRIM(SUBSTITUTE(G1575,I1575,""))</f>
        <v>8/Nov</v>
      </c>
      <c r="K1575" s="34">
        <f>LEFT(J1575,2-ISERROR(1*MID(J1575,2,1)))*1</f>
        <v>8</v>
      </c>
      <c r="L1575" s="34" t="str">
        <f>IF(LEN(I1575)=3,I1575,LEFT(I1575,1)&amp;MID(I1575,3,1)&amp;RIGHT(I1575,1))</f>
        <v>RIL</v>
      </c>
      <c r="M1575" s="42">
        <f>TIMEVALUE(SUBSTITUTE(SUBSTITUTE(F1575,"P"," P"),"A"," A"))</f>
        <v>0.40277777777777773</v>
      </c>
      <c r="N1575" s="34">
        <f t="shared" si="83"/>
        <v>8</v>
      </c>
      <c r="O1575" s="34" t="str">
        <f t="shared" si="84"/>
        <v>RIL8</v>
      </c>
      <c r="P1575" s="44">
        <f>INDEX(Workings!$R$14:$R$853,MATCH(O1575,Workings!$U$14:$U$853,0))</f>
        <v>0.40277777777777779</v>
      </c>
      <c r="Q1575" s="34">
        <f t="shared" si="85"/>
        <v>0</v>
      </c>
      <c r="S1575"/>
    </row>
    <row r="1576" spans="1:19" ht="15" x14ac:dyDescent="0.25">
      <c r="A1576" s="34" t="s">
        <v>871</v>
      </c>
      <c r="B1576" s="34" t="e">
        <f>SEARCH("PM",A1576)</f>
        <v>#VALUE!</v>
      </c>
      <c r="C1576" s="34">
        <f>SEARCH("AM",A1576)</f>
        <v>12</v>
      </c>
      <c r="D1576" s="34">
        <f>IFERROR(B1576,C1576)</f>
        <v>12</v>
      </c>
      <c r="E1576" s="34" t="str">
        <f>IFERROR(MID(A1576,D1576-5,1)," ")</f>
        <v>1</v>
      </c>
      <c r="F1576" s="34" t="str">
        <f>MID(A1576,IF(E1576="1",D1576-5,D1576-4),IF(E1576="1",7,6))</f>
        <v>10:15AM</v>
      </c>
      <c r="G1576" s="34" t="str">
        <f>TRIM(SUBSTITUTE(A1576,TEXT(M1576,"h:mmAM/PM"),""))</f>
        <v>8/Nov R:I:L</v>
      </c>
      <c r="H1576" s="34" t="b">
        <f>OR(LEFT(G1576,1)="Y",LEFT(G1576,1)="B",LEFT(G1576,1)="R")</f>
        <v>0</v>
      </c>
      <c r="I1576" s="34" t="str">
        <f>IF(H1576,LEFT(G1576,FIND(" ",G1576)-1),MID(G1576,FIND(" ",G1576)+1,9))</f>
        <v>R:I:L</v>
      </c>
      <c r="J1576" s="34" t="str">
        <f>TRIM(SUBSTITUTE(G1576,I1576,""))</f>
        <v>8/Nov</v>
      </c>
      <c r="K1576" s="34">
        <f>LEFT(J1576,2-ISERROR(1*MID(J1576,2,1)))*1</f>
        <v>8</v>
      </c>
      <c r="L1576" s="34" t="str">
        <f>IF(LEN(I1576)=3,I1576,LEFT(I1576,1)&amp;MID(I1576,3,1)&amp;RIGHT(I1576,1))</f>
        <v>RIL</v>
      </c>
      <c r="M1576" s="42">
        <f>TIMEVALUE(SUBSTITUTE(SUBSTITUTE(F1576,"P"," P"),"A"," A"))</f>
        <v>0.42708333333333331</v>
      </c>
      <c r="N1576" s="34">
        <f t="shared" si="83"/>
        <v>9</v>
      </c>
      <c r="O1576" s="34" t="str">
        <f t="shared" si="84"/>
        <v>RIL9</v>
      </c>
      <c r="P1576" s="44">
        <f>INDEX(Workings!$R$14:$R$853,MATCH(O1576,Workings!$U$14:$U$853,0))</f>
        <v>0.4236111111111111</v>
      </c>
      <c r="Q1576" s="34">
        <f t="shared" si="85"/>
        <v>5</v>
      </c>
      <c r="S1576"/>
    </row>
    <row r="1577" spans="1:19" ht="15" x14ac:dyDescent="0.25">
      <c r="A1577" s="34" t="s">
        <v>3655</v>
      </c>
      <c r="B1577" s="34" t="e">
        <f>SEARCH("PM",A1577)</f>
        <v>#VALUE!</v>
      </c>
      <c r="C1577" s="34">
        <f>SEARCH("AM",A1577)</f>
        <v>10</v>
      </c>
      <c r="D1577" s="34">
        <f>IFERROR(B1577,C1577)</f>
        <v>10</v>
      </c>
      <c r="E1577" s="34" t="str">
        <f>IFERROR(MID(A1577,D1577-5,1)," ")</f>
        <v>1</v>
      </c>
      <c r="F1577" s="34" t="str">
        <f>MID(A1577,IF(E1577="1",D1577-5,D1577-4),IF(E1577="1",7,6))</f>
        <v>10:42AM</v>
      </c>
      <c r="G1577" s="34" t="str">
        <f>TRIM(SUBSTITUTE(A1577,TEXT(M1577,"h:mmAM/PM"),""))</f>
        <v>RIL 8-Nov</v>
      </c>
      <c r="H1577" s="34" t="b">
        <f>OR(LEFT(G1577,1)="Y",LEFT(G1577,1)="B",LEFT(G1577,1)="R")</f>
        <v>1</v>
      </c>
      <c r="I1577" s="34" t="str">
        <f>IF(H1577,LEFT(G1577,FIND(" ",G1577)-1),MID(G1577,FIND(" ",G1577)+1,9))</f>
        <v>RIL</v>
      </c>
      <c r="J1577" s="34" t="str">
        <f>TRIM(SUBSTITUTE(G1577,I1577,""))</f>
        <v>8-Nov</v>
      </c>
      <c r="K1577" s="34">
        <f>LEFT(J1577,2-ISERROR(1*MID(J1577,2,1)))*1</f>
        <v>8</v>
      </c>
      <c r="L1577" s="34" t="str">
        <f>IF(LEN(I1577)=3,I1577,LEFT(I1577,1)&amp;MID(I1577,3,1)&amp;RIGHT(I1577,1))</f>
        <v>RIL</v>
      </c>
      <c r="M1577" s="42">
        <f>TIMEVALUE(SUBSTITUTE(SUBSTITUTE(F1577,"P"," P"),"A"," A"))</f>
        <v>0.4458333333333333</v>
      </c>
      <c r="N1577" s="34">
        <f t="shared" si="83"/>
        <v>10</v>
      </c>
      <c r="O1577" s="34" t="str">
        <f t="shared" si="84"/>
        <v>RIL10</v>
      </c>
      <c r="P1577" s="44">
        <f>INDEX(Workings!$R$14:$R$853,MATCH(O1577,Workings!$U$14:$U$853,0))</f>
        <v>0.44444444444444442</v>
      </c>
      <c r="Q1577" s="34">
        <f t="shared" si="85"/>
        <v>2</v>
      </c>
      <c r="S1577"/>
    </row>
    <row r="1578" spans="1:19" ht="15" x14ac:dyDescent="0.25">
      <c r="A1578" s="34" t="s">
        <v>1908</v>
      </c>
      <c r="B1578" s="34" t="e">
        <f>SEARCH("PM",A1578)</f>
        <v>#VALUE!</v>
      </c>
      <c r="C1578" s="34">
        <f>SEARCH("AM",A1578)</f>
        <v>12</v>
      </c>
      <c r="D1578" s="34">
        <f>IFERROR(B1578,C1578)</f>
        <v>12</v>
      </c>
      <c r="E1578" s="34" t="str">
        <f>IFERROR(MID(A1578,D1578-5,1)," ")</f>
        <v>1</v>
      </c>
      <c r="F1578" s="34" t="str">
        <f>MID(A1578,IF(E1578="1",D1578-5,D1578-4),IF(E1578="1",7,6))</f>
        <v>11:19AM</v>
      </c>
      <c r="G1578" s="34" t="str">
        <f>TRIM(SUBSTITUTE(A1578,TEXT(M1578,"h:mmAM/PM"),""))</f>
        <v>8-Nov R-I-L</v>
      </c>
      <c r="H1578" s="34" t="b">
        <f>OR(LEFT(G1578,1)="Y",LEFT(G1578,1)="B",LEFT(G1578,1)="R")</f>
        <v>0</v>
      </c>
      <c r="I1578" s="34" t="str">
        <f>IF(H1578,LEFT(G1578,FIND(" ",G1578)-1),MID(G1578,FIND(" ",G1578)+1,9))</f>
        <v>R-I-L</v>
      </c>
      <c r="J1578" s="34" t="str">
        <f>TRIM(SUBSTITUTE(G1578,I1578,""))</f>
        <v>8-Nov</v>
      </c>
      <c r="K1578" s="34">
        <f>LEFT(J1578,2-ISERROR(1*MID(J1578,2,1)))*1</f>
        <v>8</v>
      </c>
      <c r="L1578" s="34" t="str">
        <f>IF(LEN(I1578)=3,I1578,LEFT(I1578,1)&amp;MID(I1578,3,1)&amp;RIGHT(I1578,1))</f>
        <v>RIL</v>
      </c>
      <c r="M1578" s="42">
        <f>TIMEVALUE(SUBSTITUTE(SUBSTITUTE(F1578,"P"," P"),"A"," A"))</f>
        <v>0.47152777777777777</v>
      </c>
      <c r="N1578" s="34">
        <f t="shared" si="83"/>
        <v>11</v>
      </c>
      <c r="O1578" s="34" t="str">
        <f t="shared" si="84"/>
        <v>RIL11</v>
      </c>
      <c r="P1578" s="44">
        <f>INDEX(Workings!$R$14:$R$853,MATCH(O1578,Workings!$U$14:$U$853,0))</f>
        <v>0.46527777777777773</v>
      </c>
      <c r="Q1578" s="34">
        <f t="shared" si="85"/>
        <v>9</v>
      </c>
      <c r="S1578"/>
    </row>
    <row r="1579" spans="1:19" ht="15" x14ac:dyDescent="0.25">
      <c r="A1579" s="34" t="s">
        <v>2100</v>
      </c>
      <c r="B1579" s="34" t="e">
        <f>SEARCH("PM",A1579)</f>
        <v>#VALUE!</v>
      </c>
      <c r="C1579" s="34">
        <f>SEARCH("AM",A1579)</f>
        <v>6</v>
      </c>
      <c r="D1579" s="34">
        <f>IFERROR(B1579,C1579)</f>
        <v>6</v>
      </c>
      <c r="E1579" s="34" t="str">
        <f>IFERROR(MID(A1579,D1579-5,1)," ")</f>
        <v>1</v>
      </c>
      <c r="F1579" s="34" t="str">
        <f>MID(A1579,IF(E1579="1",D1579-5,D1579-4),IF(E1579="1",7,6))</f>
        <v>11:40AM</v>
      </c>
      <c r="G1579" s="34" t="str">
        <f>TRIM(SUBSTITUTE(A1579,TEXT(M1579,"h:mmAM/PM"),""))</f>
        <v>RIL 8-Nov</v>
      </c>
      <c r="H1579" s="34" t="b">
        <f>OR(LEFT(G1579,1)="Y",LEFT(G1579,1)="B",LEFT(G1579,1)="R")</f>
        <v>1</v>
      </c>
      <c r="I1579" s="34" t="str">
        <f>IF(H1579,LEFT(G1579,FIND(" ",G1579)-1),MID(G1579,FIND(" ",G1579)+1,9))</f>
        <v>RIL</v>
      </c>
      <c r="J1579" s="34" t="str">
        <f>TRIM(SUBSTITUTE(G1579,I1579,""))</f>
        <v>8-Nov</v>
      </c>
      <c r="K1579" s="34">
        <f>LEFT(J1579,2-ISERROR(1*MID(J1579,2,1)))*1</f>
        <v>8</v>
      </c>
      <c r="L1579" s="34" t="str">
        <f>IF(LEN(I1579)=3,I1579,LEFT(I1579,1)&amp;MID(I1579,3,1)&amp;RIGHT(I1579,1))</f>
        <v>RIL</v>
      </c>
      <c r="M1579" s="42">
        <f>TIMEVALUE(SUBSTITUTE(SUBSTITUTE(F1579,"P"," P"),"A"," A"))</f>
        <v>0.4861111111111111</v>
      </c>
      <c r="N1579" s="34">
        <f t="shared" si="83"/>
        <v>12</v>
      </c>
      <c r="O1579" s="34" t="str">
        <f t="shared" si="84"/>
        <v>RIL12</v>
      </c>
      <c r="P1579" s="44">
        <f>INDEX(Workings!$R$14:$R$853,MATCH(O1579,Workings!$U$14:$U$853,0))</f>
        <v>0.48611111111111105</v>
      </c>
      <c r="Q1579" s="34">
        <f t="shared" si="85"/>
        <v>0</v>
      </c>
      <c r="S1579"/>
    </row>
    <row r="1580" spans="1:19" ht="15" x14ac:dyDescent="0.25">
      <c r="A1580" s="34" t="s">
        <v>3934</v>
      </c>
      <c r="B1580" s="34">
        <f>SEARCH("PM",A1580)</f>
        <v>18</v>
      </c>
      <c r="C1580" s="34" t="e">
        <f>SEARCH("AM",A1580)</f>
        <v>#VALUE!</v>
      </c>
      <c r="D1580" s="34">
        <f>IFERROR(B1580,C1580)</f>
        <v>18</v>
      </c>
      <c r="E1580" s="34" t="str">
        <f>IFERROR(MID(A1580,D1580-5,1)," ")</f>
        <v>1</v>
      </c>
      <c r="F1580" s="34" t="str">
        <f>MID(A1580,IF(E1580="1",D1580-5,D1580-4),IF(E1580="1",7,6))</f>
        <v>12:17PM</v>
      </c>
      <c r="G1580" s="34" t="str">
        <f>TRIM(SUBSTITUTE(A1580,TEXT(M1580,"h:mmAM/PM"),""))</f>
        <v>8-Nov R/I/L</v>
      </c>
      <c r="H1580" s="34" t="b">
        <f>OR(LEFT(G1580,1)="Y",LEFT(G1580,1)="B",LEFT(G1580,1)="R")</f>
        <v>0</v>
      </c>
      <c r="I1580" s="34" t="str">
        <f>IF(H1580,LEFT(G1580,FIND(" ",G1580)-1),MID(G1580,FIND(" ",G1580)+1,9))</f>
        <v>R/I/L</v>
      </c>
      <c r="J1580" s="34" t="str">
        <f>TRIM(SUBSTITUTE(G1580,I1580,""))</f>
        <v>8-Nov</v>
      </c>
      <c r="K1580" s="34">
        <f>LEFT(J1580,2-ISERROR(1*MID(J1580,2,1)))*1</f>
        <v>8</v>
      </c>
      <c r="L1580" s="34" t="str">
        <f>IF(LEN(I1580)=3,I1580,LEFT(I1580,1)&amp;MID(I1580,3,1)&amp;RIGHT(I1580,1))</f>
        <v>RIL</v>
      </c>
      <c r="M1580" s="42">
        <f>TIMEVALUE(SUBSTITUTE(SUBSTITUTE(F1580,"P"," P"),"A"," A"))</f>
        <v>0.51180555555555551</v>
      </c>
      <c r="N1580" s="34">
        <f t="shared" si="83"/>
        <v>13</v>
      </c>
      <c r="O1580" s="34" t="str">
        <f t="shared" si="84"/>
        <v>RIL13</v>
      </c>
      <c r="P1580" s="44">
        <f>INDEX(Workings!$R$14:$R$853,MATCH(O1580,Workings!$U$14:$U$853,0))</f>
        <v>0.50694444444444442</v>
      </c>
      <c r="Q1580" s="34">
        <f t="shared" si="85"/>
        <v>7</v>
      </c>
      <c r="S1580"/>
    </row>
    <row r="1581" spans="1:19" ht="15" x14ac:dyDescent="0.25">
      <c r="A1581" s="34" t="s">
        <v>1721</v>
      </c>
      <c r="B1581" s="34">
        <f>SEARCH("PM",A1581)</f>
        <v>12</v>
      </c>
      <c r="C1581" s="34" t="e">
        <f>SEARCH("AM",A1581)</f>
        <v>#VALUE!</v>
      </c>
      <c r="D1581" s="34">
        <f>IFERROR(B1581,C1581)</f>
        <v>12</v>
      </c>
      <c r="E1581" s="34" t="str">
        <f>IFERROR(MID(A1581,D1581-5,1)," ")</f>
        <v>1</v>
      </c>
      <c r="F1581" s="34" t="str">
        <f>MID(A1581,IF(E1581="1",D1581-5,D1581-4),IF(E1581="1",7,6))</f>
        <v>12:43PM</v>
      </c>
      <c r="G1581" s="34" t="str">
        <f>TRIM(SUBSTITUTE(A1581,TEXT(M1581,"h:mmAM/PM"),""))</f>
        <v>8-Nov R/I/L</v>
      </c>
      <c r="H1581" s="34" t="b">
        <f>OR(LEFT(G1581,1)="Y",LEFT(G1581,1)="B",LEFT(G1581,1)="R")</f>
        <v>0</v>
      </c>
      <c r="I1581" s="34" t="str">
        <f>IF(H1581,LEFT(G1581,FIND(" ",G1581)-1),MID(G1581,FIND(" ",G1581)+1,9))</f>
        <v>R/I/L</v>
      </c>
      <c r="J1581" s="34" t="str">
        <f>TRIM(SUBSTITUTE(G1581,I1581,""))</f>
        <v>8-Nov</v>
      </c>
      <c r="K1581" s="34">
        <f>LEFT(J1581,2-ISERROR(1*MID(J1581,2,1)))*1</f>
        <v>8</v>
      </c>
      <c r="L1581" s="34" t="str">
        <f>IF(LEN(I1581)=3,I1581,LEFT(I1581,1)&amp;MID(I1581,3,1)&amp;RIGHT(I1581,1))</f>
        <v>RIL</v>
      </c>
      <c r="M1581" s="42">
        <f>TIMEVALUE(SUBSTITUTE(SUBSTITUTE(F1581,"P"," P"),"A"," A"))</f>
        <v>0.52986111111111112</v>
      </c>
      <c r="N1581" s="34">
        <f t="shared" si="83"/>
        <v>14</v>
      </c>
      <c r="O1581" s="34" t="str">
        <f t="shared" si="84"/>
        <v>RIL14</v>
      </c>
      <c r="P1581" s="44">
        <f>INDEX(Workings!$R$14:$R$853,MATCH(O1581,Workings!$U$14:$U$853,0))</f>
        <v>0.52777777777777779</v>
      </c>
      <c r="Q1581" s="34">
        <f t="shared" si="85"/>
        <v>3</v>
      </c>
      <c r="S1581"/>
    </row>
    <row r="1582" spans="1:19" ht="15" x14ac:dyDescent="0.25">
      <c r="A1582" s="34" t="s">
        <v>130</v>
      </c>
      <c r="B1582" s="34">
        <f>SEARCH("PM",A1582)</f>
        <v>17</v>
      </c>
      <c r="C1582" s="34" t="e">
        <f>SEARCH("AM",A1582)</f>
        <v>#VALUE!</v>
      </c>
      <c r="D1582" s="34">
        <f>IFERROR(B1582,C1582)</f>
        <v>17</v>
      </c>
      <c r="E1582" s="34" t="str">
        <f>IFERROR(MID(A1582,D1582-5,1)," ")</f>
        <v xml:space="preserve"> </v>
      </c>
      <c r="F1582" s="34" t="str">
        <f>MID(A1582,IF(E1582="1",D1582-5,D1582-4),IF(E1582="1",7,6))</f>
        <v>1:17PM</v>
      </c>
      <c r="G1582" s="34" t="str">
        <f>TRIM(SUBSTITUTE(A1582,TEXT(M1582,"h:mmAM/PM"),""))</f>
        <v>R-I-L 8/Nov</v>
      </c>
      <c r="H1582" s="34" t="b">
        <f>OR(LEFT(G1582,1)="Y",LEFT(G1582,1)="B",LEFT(G1582,1)="R")</f>
        <v>1</v>
      </c>
      <c r="I1582" s="34" t="str">
        <f>IF(H1582,LEFT(G1582,FIND(" ",G1582)-1),MID(G1582,FIND(" ",G1582)+1,9))</f>
        <v>R-I-L</v>
      </c>
      <c r="J1582" s="34" t="str">
        <f>TRIM(SUBSTITUTE(G1582,I1582,""))</f>
        <v>8/Nov</v>
      </c>
      <c r="K1582" s="34">
        <f>LEFT(J1582,2-ISERROR(1*MID(J1582,2,1)))*1</f>
        <v>8</v>
      </c>
      <c r="L1582" s="34" t="str">
        <f>IF(LEN(I1582)=3,I1582,LEFT(I1582,1)&amp;MID(I1582,3,1)&amp;RIGHT(I1582,1))</f>
        <v>RIL</v>
      </c>
      <c r="M1582" s="42">
        <f>TIMEVALUE(SUBSTITUTE(SUBSTITUTE(F1582,"P"," P"),"A"," A"))</f>
        <v>0.55347222222222225</v>
      </c>
      <c r="N1582" s="34">
        <f t="shared" si="83"/>
        <v>15</v>
      </c>
      <c r="O1582" s="34" t="str">
        <f t="shared" si="84"/>
        <v>RIL15</v>
      </c>
      <c r="P1582" s="44">
        <f>INDEX(Workings!$R$14:$R$853,MATCH(O1582,Workings!$U$14:$U$853,0))</f>
        <v>0.54861111111111116</v>
      </c>
      <c r="Q1582" s="34">
        <f t="shared" si="85"/>
        <v>7</v>
      </c>
      <c r="S1582"/>
    </row>
    <row r="1583" spans="1:19" ht="15" x14ac:dyDescent="0.25">
      <c r="A1583" s="34" t="s">
        <v>2245</v>
      </c>
      <c r="B1583" s="34">
        <f>SEARCH("PM",A1583)</f>
        <v>11</v>
      </c>
      <c r="C1583" s="34" t="e">
        <f>SEARCH("AM",A1583)</f>
        <v>#VALUE!</v>
      </c>
      <c r="D1583" s="34">
        <f>IFERROR(B1583,C1583)</f>
        <v>11</v>
      </c>
      <c r="E1583" s="34" t="str">
        <f>IFERROR(MID(A1583,D1583-5,1)," ")</f>
        <v xml:space="preserve"> </v>
      </c>
      <c r="F1583" s="34" t="str">
        <f>MID(A1583,IF(E1583="1",D1583-5,D1583-4),IF(E1583="1",7,6))</f>
        <v>1:40PM</v>
      </c>
      <c r="G1583" s="34" t="str">
        <f>TRIM(SUBSTITUTE(A1583,TEXT(M1583,"h:mmAM/PM"),""))</f>
        <v>R/I/L 8/Nov</v>
      </c>
      <c r="H1583" s="34" t="b">
        <f>OR(LEFT(G1583,1)="Y",LEFT(G1583,1)="B",LEFT(G1583,1)="R")</f>
        <v>1</v>
      </c>
      <c r="I1583" s="34" t="str">
        <f>IF(H1583,LEFT(G1583,FIND(" ",G1583)-1),MID(G1583,FIND(" ",G1583)+1,9))</f>
        <v>R/I/L</v>
      </c>
      <c r="J1583" s="34" t="str">
        <f>TRIM(SUBSTITUTE(G1583,I1583,""))</f>
        <v>8/Nov</v>
      </c>
      <c r="K1583" s="34">
        <f>LEFT(J1583,2-ISERROR(1*MID(J1583,2,1)))*1</f>
        <v>8</v>
      </c>
      <c r="L1583" s="34" t="str">
        <f>IF(LEN(I1583)=3,I1583,LEFT(I1583,1)&amp;MID(I1583,3,1)&amp;RIGHT(I1583,1))</f>
        <v>RIL</v>
      </c>
      <c r="M1583" s="42">
        <f>TIMEVALUE(SUBSTITUTE(SUBSTITUTE(F1583,"P"," P"),"A"," A"))</f>
        <v>0.56944444444444442</v>
      </c>
      <c r="N1583" s="34">
        <f t="shared" si="83"/>
        <v>16</v>
      </c>
      <c r="O1583" s="34" t="str">
        <f t="shared" si="84"/>
        <v>RIL16</v>
      </c>
      <c r="P1583" s="44">
        <f>INDEX(Workings!$R$14:$R$853,MATCH(O1583,Workings!$U$14:$U$853,0))</f>
        <v>0.56944444444444453</v>
      </c>
      <c r="Q1583" s="34">
        <f t="shared" si="85"/>
        <v>0</v>
      </c>
      <c r="S1583"/>
    </row>
    <row r="1584" spans="1:19" ht="15" x14ac:dyDescent="0.25">
      <c r="A1584" s="34" t="s">
        <v>2339</v>
      </c>
      <c r="B1584" s="34">
        <f>SEARCH("PM",A1584)</f>
        <v>15</v>
      </c>
      <c r="C1584" s="34" t="e">
        <f>SEARCH("AM",A1584)</f>
        <v>#VALUE!</v>
      </c>
      <c r="D1584" s="34">
        <f>IFERROR(B1584,C1584)</f>
        <v>15</v>
      </c>
      <c r="E1584" s="34" t="str">
        <f>IFERROR(MID(A1584,D1584-5,1)," ")</f>
        <v xml:space="preserve"> </v>
      </c>
      <c r="F1584" s="34" t="str">
        <f>MID(A1584,IF(E1584="1",D1584-5,D1584-4),IF(E1584="1",7,6))</f>
        <v>2:16PM</v>
      </c>
      <c r="G1584" s="34" t="str">
        <f>TRIM(SUBSTITUTE(A1584,TEXT(M1584,"h:mmAM/PM"),""))</f>
        <v>8/Nov RIL</v>
      </c>
      <c r="H1584" s="34" t="b">
        <f>OR(LEFT(G1584,1)="Y",LEFT(G1584,1)="B",LEFT(G1584,1)="R")</f>
        <v>0</v>
      </c>
      <c r="I1584" s="34" t="str">
        <f>IF(H1584,LEFT(G1584,FIND(" ",G1584)-1),MID(G1584,FIND(" ",G1584)+1,9))</f>
        <v>RIL</v>
      </c>
      <c r="J1584" s="34" t="str">
        <f>TRIM(SUBSTITUTE(G1584,I1584,""))</f>
        <v>8/Nov</v>
      </c>
      <c r="K1584" s="34">
        <f>LEFT(J1584,2-ISERROR(1*MID(J1584,2,1)))*1</f>
        <v>8</v>
      </c>
      <c r="L1584" s="34" t="str">
        <f>IF(LEN(I1584)=3,I1584,LEFT(I1584,1)&amp;MID(I1584,3,1)&amp;RIGHT(I1584,1))</f>
        <v>RIL</v>
      </c>
      <c r="M1584" s="42">
        <f>TIMEVALUE(SUBSTITUTE(SUBSTITUTE(F1584,"P"," P"),"A"," A"))</f>
        <v>0.59444444444444444</v>
      </c>
      <c r="N1584" s="34">
        <f t="shared" si="83"/>
        <v>17</v>
      </c>
      <c r="O1584" s="34" t="str">
        <f t="shared" si="84"/>
        <v>RIL17</v>
      </c>
      <c r="P1584" s="44">
        <f>INDEX(Workings!$R$14:$R$853,MATCH(O1584,Workings!$U$14:$U$853,0))</f>
        <v>0.5902777777777779</v>
      </c>
      <c r="Q1584" s="34">
        <f t="shared" si="85"/>
        <v>6</v>
      </c>
      <c r="S1584"/>
    </row>
    <row r="1585" spans="1:19" ht="15" x14ac:dyDescent="0.25">
      <c r="A1585" s="34" t="s">
        <v>2486</v>
      </c>
      <c r="B1585" s="34">
        <f>SEARCH("PM",A1585)</f>
        <v>15</v>
      </c>
      <c r="C1585" s="34" t="e">
        <f>SEARCH("AM",A1585)</f>
        <v>#VALUE!</v>
      </c>
      <c r="D1585" s="34">
        <f>IFERROR(B1585,C1585)</f>
        <v>15</v>
      </c>
      <c r="E1585" s="34" t="str">
        <f>IFERROR(MID(A1585,D1585-5,1)," ")</f>
        <v xml:space="preserve"> </v>
      </c>
      <c r="F1585" s="34" t="str">
        <f>MID(A1585,IF(E1585="1",D1585-5,D1585-4),IF(E1585="1",7,6))</f>
        <v>2:39PM</v>
      </c>
      <c r="G1585" s="34" t="str">
        <f>TRIM(SUBSTITUTE(A1585,TEXT(M1585,"h:mmAM/PM"),""))</f>
        <v>8-Nov RIL</v>
      </c>
      <c r="H1585" s="34" t="b">
        <f>OR(LEFT(G1585,1)="Y",LEFT(G1585,1)="B",LEFT(G1585,1)="R")</f>
        <v>0</v>
      </c>
      <c r="I1585" s="34" t="str">
        <f>IF(H1585,LEFT(G1585,FIND(" ",G1585)-1),MID(G1585,FIND(" ",G1585)+1,9))</f>
        <v>RIL</v>
      </c>
      <c r="J1585" s="34" t="str">
        <f>TRIM(SUBSTITUTE(G1585,I1585,""))</f>
        <v>8-Nov</v>
      </c>
      <c r="K1585" s="34">
        <f>LEFT(J1585,2-ISERROR(1*MID(J1585,2,1)))*1</f>
        <v>8</v>
      </c>
      <c r="L1585" s="34" t="str">
        <f>IF(LEN(I1585)=3,I1585,LEFT(I1585,1)&amp;MID(I1585,3,1)&amp;RIGHT(I1585,1))</f>
        <v>RIL</v>
      </c>
      <c r="M1585" s="42">
        <f>TIMEVALUE(SUBSTITUTE(SUBSTITUTE(F1585,"P"," P"),"A"," A"))</f>
        <v>0.61041666666666672</v>
      </c>
      <c r="N1585" s="34">
        <f t="shared" si="83"/>
        <v>18</v>
      </c>
      <c r="O1585" s="34" t="str">
        <f t="shared" si="84"/>
        <v>RIL18</v>
      </c>
      <c r="P1585" s="44">
        <f>INDEX(Workings!$R$14:$R$853,MATCH(O1585,Workings!$U$14:$U$853,0))</f>
        <v>0.61111111111111127</v>
      </c>
      <c r="Q1585" s="34">
        <f t="shared" si="85"/>
        <v>-1</v>
      </c>
      <c r="S1585"/>
    </row>
    <row r="1586" spans="1:19" ht="15" x14ac:dyDescent="0.25">
      <c r="A1586" s="34" t="s">
        <v>2378</v>
      </c>
      <c r="B1586" s="34">
        <f>SEARCH("PM",A1586)</f>
        <v>5</v>
      </c>
      <c r="C1586" s="34" t="e">
        <f>SEARCH("AM",A1586)</f>
        <v>#VALUE!</v>
      </c>
      <c r="D1586" s="34">
        <f>IFERROR(B1586,C1586)</f>
        <v>5</v>
      </c>
      <c r="E1586" s="34" t="str">
        <f>IFERROR(MID(A1586,D1586-5,1)," ")</f>
        <v xml:space="preserve"> </v>
      </c>
      <c r="F1586" s="34" t="str">
        <f>MID(A1586,IF(E1586="1",D1586-5,D1586-4),IF(E1586="1",7,6))</f>
        <v>3:12PM</v>
      </c>
      <c r="G1586" s="34" t="str">
        <f>TRIM(SUBSTITUTE(A1586,TEXT(M1586,"h:mmAM/PM"),""))</f>
        <v>R-I-L 8/Nov</v>
      </c>
      <c r="H1586" s="34" t="b">
        <f>OR(LEFT(G1586,1)="Y",LEFT(G1586,1)="B",LEFT(G1586,1)="R")</f>
        <v>1</v>
      </c>
      <c r="I1586" s="34" t="str">
        <f>IF(H1586,LEFT(G1586,FIND(" ",G1586)-1),MID(G1586,FIND(" ",G1586)+1,9))</f>
        <v>R-I-L</v>
      </c>
      <c r="J1586" s="34" t="str">
        <f>TRIM(SUBSTITUTE(G1586,I1586,""))</f>
        <v>8/Nov</v>
      </c>
      <c r="K1586" s="34">
        <f>LEFT(J1586,2-ISERROR(1*MID(J1586,2,1)))*1</f>
        <v>8</v>
      </c>
      <c r="L1586" s="34" t="str">
        <f>IF(LEN(I1586)=3,I1586,LEFT(I1586,1)&amp;MID(I1586,3,1)&amp;RIGHT(I1586,1))</f>
        <v>RIL</v>
      </c>
      <c r="M1586" s="42">
        <f>TIMEVALUE(SUBSTITUTE(SUBSTITUTE(F1586,"P"," P"),"A"," A"))</f>
        <v>0.6333333333333333</v>
      </c>
      <c r="N1586" s="34">
        <f t="shared" si="83"/>
        <v>19</v>
      </c>
      <c r="O1586" s="34" t="str">
        <f t="shared" si="84"/>
        <v>RIL19</v>
      </c>
      <c r="P1586" s="44">
        <f>INDEX(Workings!$R$14:$R$853,MATCH(O1586,Workings!$U$14:$U$853,0))</f>
        <v>0.63194444444444464</v>
      </c>
      <c r="Q1586" s="34">
        <f t="shared" si="85"/>
        <v>2</v>
      </c>
      <c r="S1586"/>
    </row>
    <row r="1587" spans="1:19" ht="15" x14ac:dyDescent="0.25">
      <c r="A1587" s="34" t="s">
        <v>2112</v>
      </c>
      <c r="B1587" s="34">
        <f>SEARCH("PM",A1587)</f>
        <v>5</v>
      </c>
      <c r="C1587" s="34" t="e">
        <f>SEARCH("AM",A1587)</f>
        <v>#VALUE!</v>
      </c>
      <c r="D1587" s="34">
        <f>IFERROR(B1587,C1587)</f>
        <v>5</v>
      </c>
      <c r="E1587" s="34" t="str">
        <f>IFERROR(MID(A1587,D1587-5,1)," ")</f>
        <v xml:space="preserve"> </v>
      </c>
      <c r="F1587" s="34" t="str">
        <f>MID(A1587,IF(E1587="1",D1587-5,D1587-4),IF(E1587="1",7,6))</f>
        <v>3:45PM</v>
      </c>
      <c r="G1587" s="34" t="str">
        <f>TRIM(SUBSTITUTE(A1587,TEXT(M1587,"h:mmAM/PM"),""))</f>
        <v>R:I:L 8-Nov</v>
      </c>
      <c r="H1587" s="34" t="b">
        <f>OR(LEFT(G1587,1)="Y",LEFT(G1587,1)="B",LEFT(G1587,1)="R")</f>
        <v>1</v>
      </c>
      <c r="I1587" s="34" t="str">
        <f>IF(H1587,LEFT(G1587,FIND(" ",G1587)-1),MID(G1587,FIND(" ",G1587)+1,9))</f>
        <v>R:I:L</v>
      </c>
      <c r="J1587" s="34" t="str">
        <f>TRIM(SUBSTITUTE(G1587,I1587,""))</f>
        <v>8-Nov</v>
      </c>
      <c r="K1587" s="34">
        <f>LEFT(J1587,2-ISERROR(1*MID(J1587,2,1)))*1</f>
        <v>8</v>
      </c>
      <c r="L1587" s="34" t="str">
        <f>IF(LEN(I1587)=3,I1587,LEFT(I1587,1)&amp;MID(I1587,3,1)&amp;RIGHT(I1587,1))</f>
        <v>RIL</v>
      </c>
      <c r="M1587" s="42">
        <f>TIMEVALUE(SUBSTITUTE(SUBSTITUTE(F1587,"P"," P"),"A"," A"))</f>
        <v>0.65625</v>
      </c>
      <c r="N1587" s="34">
        <f t="shared" si="83"/>
        <v>20</v>
      </c>
      <c r="O1587" s="34" t="str">
        <f t="shared" si="84"/>
        <v>RIL20</v>
      </c>
      <c r="P1587" s="44">
        <f>INDEX(Workings!$R$14:$R$853,MATCH(O1587,Workings!$U$14:$U$853,0))</f>
        <v>0.65277777777777801</v>
      </c>
      <c r="Q1587" s="34">
        <f t="shared" si="85"/>
        <v>5</v>
      </c>
      <c r="S1587"/>
    </row>
    <row r="1588" spans="1:19" ht="15" x14ac:dyDescent="0.25">
      <c r="A1588" s="34" t="s">
        <v>1031</v>
      </c>
      <c r="B1588" s="34">
        <f>SEARCH("PM",A1588)</f>
        <v>15</v>
      </c>
      <c r="C1588" s="34" t="e">
        <f>SEARCH("AM",A1588)</f>
        <v>#VALUE!</v>
      </c>
      <c r="D1588" s="34">
        <f>IFERROR(B1588,C1588)</f>
        <v>15</v>
      </c>
      <c r="E1588" s="34" t="str">
        <f>IFERROR(MID(A1588,D1588-5,1)," ")</f>
        <v xml:space="preserve"> </v>
      </c>
      <c r="F1588" s="34" t="str">
        <f>MID(A1588,IF(E1588="1",D1588-5,D1588-4),IF(E1588="1",7,6))</f>
        <v>4:08PM</v>
      </c>
      <c r="G1588" s="34" t="str">
        <f>TRIM(SUBSTITUTE(A1588,TEXT(M1588,"h:mmAM/PM"),""))</f>
        <v>8/Nov RIL</v>
      </c>
      <c r="H1588" s="34" t="b">
        <f>OR(LEFT(G1588,1)="Y",LEFT(G1588,1)="B",LEFT(G1588,1)="R")</f>
        <v>0</v>
      </c>
      <c r="I1588" s="34" t="str">
        <f>IF(H1588,LEFT(G1588,FIND(" ",G1588)-1),MID(G1588,FIND(" ",G1588)+1,9))</f>
        <v>RIL</v>
      </c>
      <c r="J1588" s="34" t="str">
        <f>TRIM(SUBSTITUTE(G1588,I1588,""))</f>
        <v>8/Nov</v>
      </c>
      <c r="K1588" s="34">
        <f>LEFT(J1588,2-ISERROR(1*MID(J1588,2,1)))*1</f>
        <v>8</v>
      </c>
      <c r="L1588" s="34" t="str">
        <f>IF(LEN(I1588)=3,I1588,LEFT(I1588,1)&amp;MID(I1588,3,1)&amp;RIGHT(I1588,1))</f>
        <v>RIL</v>
      </c>
      <c r="M1588" s="42">
        <f>TIMEVALUE(SUBSTITUTE(SUBSTITUTE(F1588,"P"," P"),"A"," A"))</f>
        <v>0.67222222222222217</v>
      </c>
      <c r="N1588" s="34">
        <f t="shared" si="83"/>
        <v>21</v>
      </c>
      <c r="O1588" s="34" t="str">
        <f t="shared" si="84"/>
        <v>RIL21</v>
      </c>
      <c r="P1588" s="44">
        <f>INDEX(Workings!$R$14:$R$853,MATCH(O1588,Workings!$U$14:$U$853,0))</f>
        <v>0.67361111111111138</v>
      </c>
      <c r="Q1588" s="34">
        <f t="shared" si="85"/>
        <v>-2</v>
      </c>
      <c r="S1588"/>
    </row>
    <row r="1589" spans="1:19" ht="15" x14ac:dyDescent="0.25">
      <c r="A1589" s="34" t="s">
        <v>3389</v>
      </c>
      <c r="B1589" s="34">
        <f>SEARCH("PM",A1589)</f>
        <v>5</v>
      </c>
      <c r="C1589" s="34" t="e">
        <f>SEARCH("AM",A1589)</f>
        <v>#VALUE!</v>
      </c>
      <c r="D1589" s="34">
        <f>IFERROR(B1589,C1589)</f>
        <v>5</v>
      </c>
      <c r="E1589" s="34" t="str">
        <f>IFERROR(MID(A1589,D1589-5,1)," ")</f>
        <v xml:space="preserve"> </v>
      </c>
      <c r="F1589" s="34" t="str">
        <f>MID(A1589,IF(E1589="1",D1589-5,D1589-4),IF(E1589="1",7,6))</f>
        <v>4:42PM</v>
      </c>
      <c r="G1589" s="34" t="str">
        <f>TRIM(SUBSTITUTE(A1589,TEXT(M1589,"h:mmAM/PM"),""))</f>
        <v>R/I/L 8-Nov</v>
      </c>
      <c r="H1589" s="34" t="b">
        <f>OR(LEFT(G1589,1)="Y",LEFT(G1589,1)="B",LEFT(G1589,1)="R")</f>
        <v>1</v>
      </c>
      <c r="I1589" s="34" t="str">
        <f>IF(H1589,LEFT(G1589,FIND(" ",G1589)-1),MID(G1589,FIND(" ",G1589)+1,9))</f>
        <v>R/I/L</v>
      </c>
      <c r="J1589" s="34" t="str">
        <f>TRIM(SUBSTITUTE(G1589,I1589,""))</f>
        <v>8-Nov</v>
      </c>
      <c r="K1589" s="34">
        <f>LEFT(J1589,2-ISERROR(1*MID(J1589,2,1)))*1</f>
        <v>8</v>
      </c>
      <c r="L1589" s="34" t="str">
        <f>IF(LEN(I1589)=3,I1589,LEFT(I1589,1)&amp;MID(I1589,3,1)&amp;RIGHT(I1589,1))</f>
        <v>RIL</v>
      </c>
      <c r="M1589" s="42">
        <f>TIMEVALUE(SUBSTITUTE(SUBSTITUTE(F1589,"P"," P"),"A"," A"))</f>
        <v>0.6958333333333333</v>
      </c>
      <c r="N1589" s="34">
        <f t="shared" si="83"/>
        <v>22</v>
      </c>
      <c r="O1589" s="34" t="str">
        <f t="shared" si="84"/>
        <v>RIL22</v>
      </c>
      <c r="P1589" s="44">
        <f>INDEX(Workings!$R$14:$R$853,MATCH(O1589,Workings!$U$14:$U$853,0))</f>
        <v>0.69444444444444475</v>
      </c>
      <c r="Q1589" s="34">
        <f t="shared" si="85"/>
        <v>2</v>
      </c>
      <c r="S1589"/>
    </row>
    <row r="1590" spans="1:19" ht="15" x14ac:dyDescent="0.25">
      <c r="A1590" s="34" t="s">
        <v>3552</v>
      </c>
      <c r="B1590" s="34">
        <f>SEARCH("PM",A1590)</f>
        <v>15</v>
      </c>
      <c r="C1590" s="34" t="e">
        <f>SEARCH("AM",A1590)</f>
        <v>#VALUE!</v>
      </c>
      <c r="D1590" s="34">
        <f>IFERROR(B1590,C1590)</f>
        <v>15</v>
      </c>
      <c r="E1590" s="34" t="str">
        <f>IFERROR(MID(A1590,D1590-5,1)," ")</f>
        <v xml:space="preserve"> </v>
      </c>
      <c r="F1590" s="34" t="str">
        <f>MID(A1590,IF(E1590="1",D1590-5,D1590-4),IF(E1590="1",7,6))</f>
        <v>5:16PM</v>
      </c>
      <c r="G1590" s="34" t="str">
        <f>TRIM(SUBSTITUTE(A1590,TEXT(M1590,"h:mmAM/PM"),""))</f>
        <v>8-Nov RIL</v>
      </c>
      <c r="H1590" s="34" t="b">
        <f>OR(LEFT(G1590,1)="Y",LEFT(G1590,1)="B",LEFT(G1590,1)="R")</f>
        <v>0</v>
      </c>
      <c r="I1590" s="34" t="str">
        <f>IF(H1590,LEFT(G1590,FIND(" ",G1590)-1),MID(G1590,FIND(" ",G1590)+1,9))</f>
        <v>RIL</v>
      </c>
      <c r="J1590" s="34" t="str">
        <f>TRIM(SUBSTITUTE(G1590,I1590,""))</f>
        <v>8-Nov</v>
      </c>
      <c r="K1590" s="34">
        <f>LEFT(J1590,2-ISERROR(1*MID(J1590,2,1)))*1</f>
        <v>8</v>
      </c>
      <c r="L1590" s="34" t="str">
        <f>IF(LEN(I1590)=3,I1590,LEFT(I1590,1)&amp;MID(I1590,3,1)&amp;RIGHT(I1590,1))</f>
        <v>RIL</v>
      </c>
      <c r="M1590" s="42">
        <f>TIMEVALUE(SUBSTITUTE(SUBSTITUTE(F1590,"P"," P"),"A"," A"))</f>
        <v>0.71944444444444444</v>
      </c>
      <c r="N1590" s="34">
        <f t="shared" si="83"/>
        <v>23</v>
      </c>
      <c r="O1590" s="34" t="str">
        <f t="shared" si="84"/>
        <v>RIL23</v>
      </c>
      <c r="P1590" s="44">
        <f>INDEX(Workings!$R$14:$R$853,MATCH(O1590,Workings!$U$14:$U$853,0))</f>
        <v>0.71527777777777812</v>
      </c>
      <c r="Q1590" s="34">
        <f t="shared" si="85"/>
        <v>6</v>
      </c>
      <c r="S1590"/>
    </row>
    <row r="1591" spans="1:19" ht="15" x14ac:dyDescent="0.25">
      <c r="A1591" s="34" t="s">
        <v>3503</v>
      </c>
      <c r="B1591" s="34">
        <f>SEARCH("PM",A1591)</f>
        <v>11</v>
      </c>
      <c r="C1591" s="34" t="e">
        <f>SEARCH("AM",A1591)</f>
        <v>#VALUE!</v>
      </c>
      <c r="D1591" s="34">
        <f>IFERROR(B1591,C1591)</f>
        <v>11</v>
      </c>
      <c r="E1591" s="34" t="str">
        <f>IFERROR(MID(A1591,D1591-5,1)," ")</f>
        <v xml:space="preserve"> </v>
      </c>
      <c r="F1591" s="34" t="str">
        <f>MID(A1591,IF(E1591="1",D1591-5,D1591-4),IF(E1591="1",7,6))</f>
        <v>5:55PM</v>
      </c>
      <c r="G1591" s="34" t="str">
        <f>TRIM(SUBSTITUTE(A1591,TEXT(M1591,"h:mmAM/PM"),""))</f>
        <v>8-Nov RIL</v>
      </c>
      <c r="H1591" s="34" t="b">
        <f>OR(LEFT(G1591,1)="Y",LEFT(G1591,1)="B",LEFT(G1591,1)="R")</f>
        <v>0</v>
      </c>
      <c r="I1591" s="34" t="str">
        <f>IF(H1591,LEFT(G1591,FIND(" ",G1591)-1),MID(G1591,FIND(" ",G1591)+1,9))</f>
        <v>RIL</v>
      </c>
      <c r="J1591" s="34" t="str">
        <f>TRIM(SUBSTITUTE(G1591,I1591,""))</f>
        <v>8-Nov</v>
      </c>
      <c r="K1591" s="34">
        <f>LEFT(J1591,2-ISERROR(1*MID(J1591,2,1)))*1</f>
        <v>8</v>
      </c>
      <c r="L1591" s="34" t="str">
        <f>IF(LEN(I1591)=3,I1591,LEFT(I1591,1)&amp;MID(I1591,3,1)&amp;RIGHT(I1591,1))</f>
        <v>RIL</v>
      </c>
      <c r="M1591" s="42">
        <f>TIMEVALUE(SUBSTITUTE(SUBSTITUTE(F1591,"P"," P"),"A"," A"))</f>
        <v>0.74652777777777779</v>
      </c>
      <c r="N1591" s="34">
        <f t="shared" si="83"/>
        <v>24</v>
      </c>
      <c r="O1591" s="34" t="str">
        <f t="shared" si="84"/>
        <v>RIL24</v>
      </c>
      <c r="P1591" s="44">
        <f>INDEX(Workings!$R$14:$R$853,MATCH(O1591,Workings!$U$14:$U$853,0))</f>
        <v>0.74305555555555591</v>
      </c>
      <c r="Q1591" s="34">
        <f t="shared" si="85"/>
        <v>5</v>
      </c>
      <c r="S1591"/>
    </row>
    <row r="1592" spans="1:19" ht="15" x14ac:dyDescent="0.25">
      <c r="A1592" s="34" t="s">
        <v>2270</v>
      </c>
      <c r="B1592" s="34">
        <f>SEARCH("PM",A1592)</f>
        <v>17</v>
      </c>
      <c r="C1592" s="34" t="e">
        <f>SEARCH("AM",A1592)</f>
        <v>#VALUE!</v>
      </c>
      <c r="D1592" s="34">
        <f>IFERROR(B1592,C1592)</f>
        <v>17</v>
      </c>
      <c r="E1592" s="34" t="str">
        <f>IFERROR(MID(A1592,D1592-5,1)," ")</f>
        <v xml:space="preserve"> </v>
      </c>
      <c r="F1592" s="34" t="str">
        <f>MID(A1592,IF(E1592="1",D1592-5,D1592-4),IF(E1592="1",7,6))</f>
        <v>6:29PM</v>
      </c>
      <c r="G1592" s="34" t="str">
        <f>TRIM(SUBSTITUTE(A1592,TEXT(M1592,"h:mmAM/PM"),""))</f>
        <v>R/I/L 8/Nov</v>
      </c>
      <c r="H1592" s="34" t="b">
        <f>OR(LEFT(G1592,1)="Y",LEFT(G1592,1)="B",LEFT(G1592,1)="R")</f>
        <v>1</v>
      </c>
      <c r="I1592" s="34" t="str">
        <f>IF(H1592,LEFT(G1592,FIND(" ",G1592)-1),MID(G1592,FIND(" ",G1592)+1,9))</f>
        <v>R/I/L</v>
      </c>
      <c r="J1592" s="34" t="str">
        <f>TRIM(SUBSTITUTE(G1592,I1592,""))</f>
        <v>8/Nov</v>
      </c>
      <c r="K1592" s="34">
        <f>LEFT(J1592,2-ISERROR(1*MID(J1592,2,1)))*1</f>
        <v>8</v>
      </c>
      <c r="L1592" s="34" t="str">
        <f>IF(LEN(I1592)=3,I1592,LEFT(I1592,1)&amp;MID(I1592,3,1)&amp;RIGHT(I1592,1))</f>
        <v>RIL</v>
      </c>
      <c r="M1592" s="42">
        <f>TIMEVALUE(SUBSTITUTE(SUBSTITUTE(F1592,"P"," P"),"A"," A"))</f>
        <v>0.77013888888888893</v>
      </c>
      <c r="N1592" s="34">
        <f t="shared" si="83"/>
        <v>25</v>
      </c>
      <c r="O1592" s="34" t="str">
        <f t="shared" si="84"/>
        <v>RIL25</v>
      </c>
      <c r="P1592" s="44">
        <f>INDEX(Workings!$R$14:$R$853,MATCH(O1592,Workings!$U$14:$U$853,0))</f>
        <v>0.7708333333333337</v>
      </c>
      <c r="Q1592" s="34">
        <f t="shared" si="85"/>
        <v>-1</v>
      </c>
      <c r="S1592"/>
    </row>
    <row r="1593" spans="1:19" ht="15" x14ac:dyDescent="0.25">
      <c r="A1593" s="34" t="s">
        <v>4168</v>
      </c>
      <c r="B1593" s="34">
        <f>SEARCH("PM",A1593)</f>
        <v>11</v>
      </c>
      <c r="C1593" s="34" t="e">
        <f>SEARCH("AM",A1593)</f>
        <v>#VALUE!</v>
      </c>
      <c r="D1593" s="34">
        <f>IFERROR(B1593,C1593)</f>
        <v>11</v>
      </c>
      <c r="E1593" s="34" t="str">
        <f>IFERROR(MID(A1593,D1593-5,1)," ")</f>
        <v xml:space="preserve"> </v>
      </c>
      <c r="F1593" s="34" t="str">
        <f>MID(A1593,IF(E1593="1",D1593-5,D1593-4),IF(E1593="1",7,6))</f>
        <v>7:17PM</v>
      </c>
      <c r="G1593" s="34" t="str">
        <f>TRIM(SUBSTITUTE(A1593,TEXT(M1593,"h:mmAM/PM"),""))</f>
        <v>R/I/L 8-Nov</v>
      </c>
      <c r="H1593" s="34" t="b">
        <f>OR(LEFT(G1593,1)="Y",LEFT(G1593,1)="B",LEFT(G1593,1)="R")</f>
        <v>1</v>
      </c>
      <c r="I1593" s="34" t="str">
        <f>IF(H1593,LEFT(G1593,FIND(" ",G1593)-1),MID(G1593,FIND(" ",G1593)+1,9))</f>
        <v>R/I/L</v>
      </c>
      <c r="J1593" s="34" t="str">
        <f>TRIM(SUBSTITUTE(G1593,I1593,""))</f>
        <v>8-Nov</v>
      </c>
      <c r="K1593" s="34">
        <f>LEFT(J1593,2-ISERROR(1*MID(J1593,2,1)))*1</f>
        <v>8</v>
      </c>
      <c r="L1593" s="34" t="str">
        <f>IF(LEN(I1593)=3,I1593,LEFT(I1593,1)&amp;MID(I1593,3,1)&amp;RIGHT(I1593,1))</f>
        <v>RIL</v>
      </c>
      <c r="M1593" s="42">
        <f>TIMEVALUE(SUBSTITUTE(SUBSTITUTE(F1593,"P"," P"),"A"," A"))</f>
        <v>0.80347222222222225</v>
      </c>
      <c r="N1593" s="34">
        <f t="shared" si="83"/>
        <v>26</v>
      </c>
      <c r="O1593" s="34" t="str">
        <f t="shared" si="84"/>
        <v>RIL26</v>
      </c>
      <c r="P1593" s="44">
        <f>INDEX(Workings!$R$14:$R$853,MATCH(O1593,Workings!$U$14:$U$853,0))</f>
        <v>0.79861111111111149</v>
      </c>
      <c r="Q1593" s="34">
        <f t="shared" si="85"/>
        <v>7</v>
      </c>
      <c r="S1593"/>
    </row>
    <row r="1594" spans="1:19" ht="15" x14ac:dyDescent="0.25">
      <c r="A1594" s="34" t="s">
        <v>754</v>
      </c>
      <c r="B1594" s="34">
        <f>SEARCH("PM",A1594)</f>
        <v>17</v>
      </c>
      <c r="C1594" s="34" t="e">
        <f>SEARCH("AM",A1594)</f>
        <v>#VALUE!</v>
      </c>
      <c r="D1594" s="34">
        <f>IFERROR(B1594,C1594)</f>
        <v>17</v>
      </c>
      <c r="E1594" s="34" t="str">
        <f>IFERROR(MID(A1594,D1594-5,1)," ")</f>
        <v xml:space="preserve"> </v>
      </c>
      <c r="F1594" s="34" t="str">
        <f>MID(A1594,IF(E1594="1",D1594-5,D1594-4),IF(E1594="1",7,6))</f>
        <v>8:12PM</v>
      </c>
      <c r="G1594" s="34" t="str">
        <f>TRIM(SUBSTITUTE(A1594,TEXT(M1594,"h:mmAM/PM"),""))</f>
        <v>R/I/L 8/Nov</v>
      </c>
      <c r="H1594" s="34" t="b">
        <f>OR(LEFT(G1594,1)="Y",LEFT(G1594,1)="B",LEFT(G1594,1)="R")</f>
        <v>1</v>
      </c>
      <c r="I1594" s="34" t="str">
        <f>IF(H1594,LEFT(G1594,FIND(" ",G1594)-1),MID(G1594,FIND(" ",G1594)+1,9))</f>
        <v>R/I/L</v>
      </c>
      <c r="J1594" s="34" t="str">
        <f>TRIM(SUBSTITUTE(G1594,I1594,""))</f>
        <v>8/Nov</v>
      </c>
      <c r="K1594" s="34">
        <f>LEFT(J1594,2-ISERROR(1*MID(J1594,2,1)))*1</f>
        <v>8</v>
      </c>
      <c r="L1594" s="34" t="str">
        <f>IF(LEN(I1594)=3,I1594,LEFT(I1594,1)&amp;MID(I1594,3,1)&amp;RIGHT(I1594,1))</f>
        <v>RIL</v>
      </c>
      <c r="M1594" s="42">
        <f>TIMEVALUE(SUBSTITUTE(SUBSTITUTE(F1594,"P"," P"),"A"," A"))</f>
        <v>0.84166666666666667</v>
      </c>
      <c r="N1594" s="34">
        <f t="shared" si="83"/>
        <v>27</v>
      </c>
      <c r="O1594" s="34" t="str">
        <f t="shared" si="84"/>
        <v>RIL27</v>
      </c>
      <c r="P1594" s="44">
        <f>INDEX(Workings!$R$14:$R$853,MATCH(O1594,Workings!$U$14:$U$853,0))</f>
        <v>0.84027777777777812</v>
      </c>
      <c r="Q1594" s="34">
        <f t="shared" si="85"/>
        <v>2</v>
      </c>
      <c r="S1594"/>
    </row>
    <row r="1595" spans="1:19" ht="15" x14ac:dyDescent="0.25">
      <c r="A1595" s="34" t="s">
        <v>2259</v>
      </c>
      <c r="B1595" s="34">
        <f>SEARCH("PM",A1595)</f>
        <v>17</v>
      </c>
      <c r="C1595" s="34" t="e">
        <f>SEARCH("AM",A1595)</f>
        <v>#VALUE!</v>
      </c>
      <c r="D1595" s="34">
        <f>IFERROR(B1595,C1595)</f>
        <v>17</v>
      </c>
      <c r="E1595" s="34" t="str">
        <f>IFERROR(MID(A1595,D1595-5,1)," ")</f>
        <v xml:space="preserve"> </v>
      </c>
      <c r="F1595" s="34" t="str">
        <f>MID(A1595,IF(E1595="1",D1595-5,D1595-4),IF(E1595="1",7,6))</f>
        <v>9:17PM</v>
      </c>
      <c r="G1595" s="34" t="str">
        <f>TRIM(SUBSTITUTE(A1595,TEXT(M1595,"h:mmAM/PM"),""))</f>
        <v>8-Nov R/I/L</v>
      </c>
      <c r="H1595" s="34" t="b">
        <f>OR(LEFT(G1595,1)="Y",LEFT(G1595,1)="B",LEFT(G1595,1)="R")</f>
        <v>0</v>
      </c>
      <c r="I1595" s="34" t="str">
        <f>IF(H1595,LEFT(G1595,FIND(" ",G1595)-1),MID(G1595,FIND(" ",G1595)+1,9))</f>
        <v>R/I/L</v>
      </c>
      <c r="J1595" s="34" t="str">
        <f>TRIM(SUBSTITUTE(G1595,I1595,""))</f>
        <v>8-Nov</v>
      </c>
      <c r="K1595" s="34">
        <f>LEFT(J1595,2-ISERROR(1*MID(J1595,2,1)))*1</f>
        <v>8</v>
      </c>
      <c r="L1595" s="34" t="str">
        <f>IF(LEN(I1595)=3,I1595,LEFT(I1595,1)&amp;MID(I1595,3,1)&amp;RIGHT(I1595,1))</f>
        <v>RIL</v>
      </c>
      <c r="M1595" s="42">
        <f>TIMEVALUE(SUBSTITUTE(SUBSTITUTE(F1595,"P"," P"),"A"," A"))</f>
        <v>0.88680555555555562</v>
      </c>
      <c r="N1595" s="34">
        <f t="shared" si="83"/>
        <v>28</v>
      </c>
      <c r="O1595" s="34" t="str">
        <f t="shared" si="84"/>
        <v>RIL28</v>
      </c>
      <c r="P1595" s="44">
        <f>INDEX(Workings!$R$14:$R$853,MATCH(O1595,Workings!$U$14:$U$853,0))</f>
        <v>0.88194444444444475</v>
      </c>
      <c r="Q1595" s="34">
        <f t="shared" si="85"/>
        <v>7</v>
      </c>
      <c r="S1595"/>
    </row>
    <row r="1596" spans="1:19" ht="15" x14ac:dyDescent="0.25">
      <c r="A1596" s="34" t="s">
        <v>150</v>
      </c>
      <c r="B1596" s="34">
        <f>SEARCH("PM",A1596)</f>
        <v>18</v>
      </c>
      <c r="C1596" s="34" t="e">
        <f>SEARCH("AM",A1596)</f>
        <v>#VALUE!</v>
      </c>
      <c r="D1596" s="34">
        <f>IFERROR(B1596,C1596)</f>
        <v>18</v>
      </c>
      <c r="E1596" s="34" t="str">
        <f>IFERROR(MID(A1596,D1596-5,1)," ")</f>
        <v>1</v>
      </c>
      <c r="F1596" s="34" t="str">
        <f>MID(A1596,IF(E1596="1",D1596-5,D1596-4),IF(E1596="1",7,6))</f>
        <v>10:16PM</v>
      </c>
      <c r="G1596" s="34" t="str">
        <f>TRIM(SUBSTITUTE(A1596,TEXT(M1596,"h:mmAM/PM"),""))</f>
        <v>R/I/L 8-Nov</v>
      </c>
      <c r="H1596" s="34" t="b">
        <f>OR(LEFT(G1596,1)="Y",LEFT(G1596,1)="B",LEFT(G1596,1)="R")</f>
        <v>1</v>
      </c>
      <c r="I1596" s="34" t="str">
        <f>IF(H1596,LEFT(G1596,FIND(" ",G1596)-1),MID(G1596,FIND(" ",G1596)+1,9))</f>
        <v>R/I/L</v>
      </c>
      <c r="J1596" s="34" t="str">
        <f>TRIM(SUBSTITUTE(G1596,I1596,""))</f>
        <v>8-Nov</v>
      </c>
      <c r="K1596" s="34">
        <f>LEFT(J1596,2-ISERROR(1*MID(J1596,2,1)))*1</f>
        <v>8</v>
      </c>
      <c r="L1596" s="34" t="str">
        <f>IF(LEN(I1596)=3,I1596,LEFT(I1596,1)&amp;MID(I1596,3,1)&amp;RIGHT(I1596,1))</f>
        <v>RIL</v>
      </c>
      <c r="M1596" s="42">
        <f>TIMEVALUE(SUBSTITUTE(SUBSTITUTE(F1596,"P"," P"),"A"," A"))</f>
        <v>0.9277777777777777</v>
      </c>
      <c r="N1596" s="34">
        <f t="shared" si="83"/>
        <v>29</v>
      </c>
      <c r="O1596" s="34" t="str">
        <f t="shared" si="84"/>
        <v>RIL29</v>
      </c>
      <c r="P1596" s="44">
        <f>INDEX(Workings!$R$14:$R$853,MATCH(O1596,Workings!$U$14:$U$853,0))</f>
        <v>0.92361111111111138</v>
      </c>
      <c r="Q1596" s="34">
        <f t="shared" si="85"/>
        <v>6</v>
      </c>
      <c r="S1596"/>
    </row>
    <row r="1597" spans="1:19" ht="15" x14ac:dyDescent="0.25">
      <c r="A1597" s="34" t="s">
        <v>140</v>
      </c>
      <c r="B1597" s="34">
        <f>SEARCH("PM",A1597)</f>
        <v>18</v>
      </c>
      <c r="C1597" s="34" t="e">
        <f>SEARCH("AM",A1597)</f>
        <v>#VALUE!</v>
      </c>
      <c r="D1597" s="34">
        <f>IFERROR(B1597,C1597)</f>
        <v>18</v>
      </c>
      <c r="E1597" s="34" t="str">
        <f>IFERROR(MID(A1597,D1597-5,1)," ")</f>
        <v>1</v>
      </c>
      <c r="F1597" s="34" t="str">
        <f>MID(A1597,IF(E1597="1",D1597-5,D1597-4),IF(E1597="1",7,6))</f>
        <v>11:15PM</v>
      </c>
      <c r="G1597" s="34" t="str">
        <f>TRIM(SUBSTITUTE(A1597,TEXT(M1597,"h:mmAM/PM"),""))</f>
        <v>8/Nov R-I-L</v>
      </c>
      <c r="H1597" s="34" t="b">
        <f>OR(LEFT(G1597,1)="Y",LEFT(G1597,1)="B",LEFT(G1597,1)="R")</f>
        <v>0</v>
      </c>
      <c r="I1597" s="34" t="str">
        <f>IF(H1597,LEFT(G1597,FIND(" ",G1597)-1),MID(G1597,FIND(" ",G1597)+1,9))</f>
        <v>R-I-L</v>
      </c>
      <c r="J1597" s="34" t="str">
        <f>TRIM(SUBSTITUTE(G1597,I1597,""))</f>
        <v>8/Nov</v>
      </c>
      <c r="K1597" s="34">
        <f>LEFT(J1597,2-ISERROR(1*MID(J1597,2,1)))*1</f>
        <v>8</v>
      </c>
      <c r="L1597" s="34" t="str">
        <f>IF(LEN(I1597)=3,I1597,LEFT(I1597,1)&amp;MID(I1597,3,1)&amp;RIGHT(I1597,1))</f>
        <v>RIL</v>
      </c>
      <c r="M1597" s="42">
        <f>TIMEVALUE(SUBSTITUTE(SUBSTITUTE(F1597,"P"," P"),"A"," A"))</f>
        <v>0.96875</v>
      </c>
      <c r="N1597" s="34">
        <f t="shared" si="83"/>
        <v>30</v>
      </c>
      <c r="O1597" s="34" t="str">
        <f t="shared" si="84"/>
        <v>RIL30</v>
      </c>
      <c r="P1597" s="44">
        <f>INDEX(Workings!$R$14:$R$853,MATCH(O1597,Workings!$U$14:$U$853,0))</f>
        <v>0.96527777777777801</v>
      </c>
      <c r="Q1597" s="34">
        <f t="shared" si="85"/>
        <v>5</v>
      </c>
      <c r="S1597"/>
    </row>
    <row r="1598" spans="1:19" ht="15" x14ac:dyDescent="0.25">
      <c r="A1598" s="34" t="s">
        <v>2878</v>
      </c>
      <c r="B1598" s="34" t="e">
        <f>SEARCH("PM",A1598)</f>
        <v>#VALUE!</v>
      </c>
      <c r="C1598" s="34">
        <f>SEARCH("AM",A1598)</f>
        <v>9</v>
      </c>
      <c r="D1598" s="34">
        <f>IFERROR(B1598,C1598)</f>
        <v>9</v>
      </c>
      <c r="E1598" s="34" t="str">
        <f>IFERROR(MID(A1598,D1598-5,1)," ")</f>
        <v xml:space="preserve"> </v>
      </c>
      <c r="F1598" s="34" t="str">
        <f>MID(A1598,IF(E1598="1",D1598-5,D1598-4),IF(E1598="1",7,6))</f>
        <v>7:08AM</v>
      </c>
      <c r="G1598" s="34" t="str">
        <f>TRIM(SUBSTITUTE(A1598,TEXT(M1598,"h:mmAM/PM"),""))</f>
        <v>RIL 9-Nov</v>
      </c>
      <c r="H1598" s="34" t="b">
        <f>OR(LEFT(G1598,1)="Y",LEFT(G1598,1)="B",LEFT(G1598,1)="R")</f>
        <v>1</v>
      </c>
      <c r="I1598" s="34" t="str">
        <f>IF(H1598,LEFT(G1598,FIND(" ",G1598)-1),MID(G1598,FIND(" ",G1598)+1,9))</f>
        <v>RIL</v>
      </c>
      <c r="J1598" s="34" t="str">
        <f>TRIM(SUBSTITUTE(G1598,I1598,""))</f>
        <v>9-Nov</v>
      </c>
      <c r="K1598" s="34">
        <f>LEFT(J1598,2-ISERROR(1*MID(J1598,2,1)))*1</f>
        <v>9</v>
      </c>
      <c r="L1598" s="34" t="str">
        <f>IF(LEN(I1598)=3,I1598,LEFT(I1598,1)&amp;MID(I1598,3,1)&amp;RIGHT(I1598,1))</f>
        <v>RIL</v>
      </c>
      <c r="M1598" s="42">
        <f>TIMEVALUE(SUBSTITUTE(SUBSTITUTE(F1598,"P"," P"),"A"," A"))</f>
        <v>0.29722222222222222</v>
      </c>
      <c r="N1598" s="34">
        <f t="shared" si="83"/>
        <v>1</v>
      </c>
      <c r="O1598" s="34" t="str">
        <f t="shared" si="84"/>
        <v>RIL1</v>
      </c>
      <c r="P1598" s="44">
        <f>INDEX(Workings!$R$14:$R$853,MATCH(O1598,Workings!$U$14:$U$853,0))</f>
        <v>0.2986111111111111</v>
      </c>
      <c r="Q1598" s="34">
        <f t="shared" si="85"/>
        <v>-2</v>
      </c>
      <c r="S1598"/>
    </row>
    <row r="1599" spans="1:19" ht="15" x14ac:dyDescent="0.25">
      <c r="A1599" s="34" t="s">
        <v>194</v>
      </c>
      <c r="B1599" s="34" t="e">
        <f>SEARCH("PM",A1599)</f>
        <v>#VALUE!</v>
      </c>
      <c r="C1599" s="34">
        <f>SEARCH("AM",A1599)</f>
        <v>15</v>
      </c>
      <c r="D1599" s="34">
        <f>IFERROR(B1599,C1599)</f>
        <v>15</v>
      </c>
      <c r="E1599" s="34" t="str">
        <f>IFERROR(MID(A1599,D1599-5,1)," ")</f>
        <v xml:space="preserve"> </v>
      </c>
      <c r="F1599" s="34" t="str">
        <f>MID(A1599,IF(E1599="1",D1599-5,D1599-4),IF(E1599="1",7,6))</f>
        <v>7:37AM</v>
      </c>
      <c r="G1599" s="34" t="str">
        <f>TRIM(SUBSTITUTE(A1599,TEXT(M1599,"h:mmAM/PM"),""))</f>
        <v>RIL 9-Nov</v>
      </c>
      <c r="H1599" s="34" t="b">
        <f>OR(LEFT(G1599,1)="Y",LEFT(G1599,1)="B",LEFT(G1599,1)="R")</f>
        <v>1</v>
      </c>
      <c r="I1599" s="34" t="str">
        <f>IF(H1599,LEFT(G1599,FIND(" ",G1599)-1),MID(G1599,FIND(" ",G1599)+1,9))</f>
        <v>RIL</v>
      </c>
      <c r="J1599" s="34" t="str">
        <f>TRIM(SUBSTITUTE(G1599,I1599,""))</f>
        <v>9-Nov</v>
      </c>
      <c r="K1599" s="34">
        <f>LEFT(J1599,2-ISERROR(1*MID(J1599,2,1)))*1</f>
        <v>9</v>
      </c>
      <c r="L1599" s="34" t="str">
        <f>IF(LEN(I1599)=3,I1599,LEFT(I1599,1)&amp;MID(I1599,3,1)&amp;RIGHT(I1599,1))</f>
        <v>RIL</v>
      </c>
      <c r="M1599" s="42">
        <f>TIMEVALUE(SUBSTITUTE(SUBSTITUTE(F1599,"P"," P"),"A"," A"))</f>
        <v>0.31736111111111115</v>
      </c>
      <c r="N1599" s="34">
        <f t="shared" si="83"/>
        <v>2</v>
      </c>
      <c r="O1599" s="34" t="str">
        <f t="shared" si="84"/>
        <v>RIL2</v>
      </c>
      <c r="P1599" s="44">
        <f>INDEX(Workings!$R$14:$R$853,MATCH(O1599,Workings!$U$14:$U$853,0))</f>
        <v>0.3125</v>
      </c>
      <c r="Q1599" s="34">
        <f t="shared" si="85"/>
        <v>7</v>
      </c>
      <c r="S1599"/>
    </row>
    <row r="1600" spans="1:19" ht="15" x14ac:dyDescent="0.25">
      <c r="A1600" s="34" t="s">
        <v>3474</v>
      </c>
      <c r="B1600" s="34" t="e">
        <f>SEARCH("PM",A1600)</f>
        <v>#VALUE!</v>
      </c>
      <c r="C1600" s="34">
        <f>SEARCH("AM",A1600)</f>
        <v>9</v>
      </c>
      <c r="D1600" s="34">
        <f>IFERROR(B1600,C1600)</f>
        <v>9</v>
      </c>
      <c r="E1600" s="34" t="str">
        <f>IFERROR(MID(A1600,D1600-5,1)," ")</f>
        <v xml:space="preserve"> </v>
      </c>
      <c r="F1600" s="34" t="str">
        <f>MID(A1600,IF(E1600="1",D1600-5,D1600-4),IF(E1600="1",7,6))</f>
        <v>7:49AM</v>
      </c>
      <c r="G1600" s="34" t="str">
        <f>TRIM(SUBSTITUTE(A1600,TEXT(M1600,"h:mmAM/PM"),""))</f>
        <v>RIL 9-Nov</v>
      </c>
      <c r="H1600" s="34" t="b">
        <f>OR(LEFT(G1600,1)="Y",LEFT(G1600,1)="B",LEFT(G1600,1)="R")</f>
        <v>1</v>
      </c>
      <c r="I1600" s="34" t="str">
        <f>IF(H1600,LEFT(G1600,FIND(" ",G1600)-1),MID(G1600,FIND(" ",G1600)+1,9))</f>
        <v>RIL</v>
      </c>
      <c r="J1600" s="34" t="str">
        <f>TRIM(SUBSTITUTE(G1600,I1600,""))</f>
        <v>9-Nov</v>
      </c>
      <c r="K1600" s="34">
        <f>LEFT(J1600,2-ISERROR(1*MID(J1600,2,1)))*1</f>
        <v>9</v>
      </c>
      <c r="L1600" s="34" t="str">
        <f>IF(LEN(I1600)=3,I1600,LEFT(I1600,1)&amp;MID(I1600,3,1)&amp;RIGHT(I1600,1))</f>
        <v>RIL</v>
      </c>
      <c r="M1600" s="42">
        <f>TIMEVALUE(SUBSTITUTE(SUBSTITUTE(F1600,"P"," P"),"A"," A"))</f>
        <v>0.32569444444444445</v>
      </c>
      <c r="N1600" s="34">
        <f t="shared" si="83"/>
        <v>3</v>
      </c>
      <c r="O1600" s="34" t="str">
        <f t="shared" si="84"/>
        <v>RIL3</v>
      </c>
      <c r="P1600" s="44">
        <f>INDEX(Workings!$R$14:$R$853,MATCH(O1600,Workings!$U$14:$U$853,0))</f>
        <v>0.3263888888888889</v>
      </c>
      <c r="Q1600" s="34">
        <f t="shared" si="85"/>
        <v>-1</v>
      </c>
      <c r="S1600"/>
    </row>
    <row r="1601" spans="1:19" ht="15" x14ac:dyDescent="0.25">
      <c r="A1601" s="34" t="s">
        <v>3843</v>
      </c>
      <c r="B1601" s="34" t="e">
        <f>SEARCH("PM",A1601)</f>
        <v>#VALUE!</v>
      </c>
      <c r="C1601" s="34">
        <f>SEARCH("AM",A1601)</f>
        <v>5</v>
      </c>
      <c r="D1601" s="34">
        <f>IFERROR(B1601,C1601)</f>
        <v>5</v>
      </c>
      <c r="E1601" s="34" t="str">
        <f>IFERROR(MID(A1601,D1601-5,1)," ")</f>
        <v xml:space="preserve"> </v>
      </c>
      <c r="F1601" s="34" t="str">
        <f>MID(A1601,IF(E1601="1",D1601-5,D1601-4),IF(E1601="1",7,6))</f>
        <v>8:09AM</v>
      </c>
      <c r="G1601" s="34" t="str">
        <f>TRIM(SUBSTITUTE(A1601,TEXT(M1601,"h:mmAM/PM"),""))</f>
        <v>R/I/L 9-Nov</v>
      </c>
      <c r="H1601" s="34" t="b">
        <f>OR(LEFT(G1601,1)="Y",LEFT(G1601,1)="B",LEFT(G1601,1)="R")</f>
        <v>1</v>
      </c>
      <c r="I1601" s="34" t="str">
        <f>IF(H1601,LEFT(G1601,FIND(" ",G1601)-1),MID(G1601,FIND(" ",G1601)+1,9))</f>
        <v>R/I/L</v>
      </c>
      <c r="J1601" s="34" t="str">
        <f>TRIM(SUBSTITUTE(G1601,I1601,""))</f>
        <v>9-Nov</v>
      </c>
      <c r="K1601" s="34">
        <f>LEFT(J1601,2-ISERROR(1*MID(J1601,2,1)))*1</f>
        <v>9</v>
      </c>
      <c r="L1601" s="34" t="str">
        <f>IF(LEN(I1601)=3,I1601,LEFT(I1601,1)&amp;MID(I1601,3,1)&amp;RIGHT(I1601,1))</f>
        <v>RIL</v>
      </c>
      <c r="M1601" s="42">
        <f>TIMEVALUE(SUBSTITUTE(SUBSTITUTE(F1601,"P"," P"),"A"," A"))</f>
        <v>0.33958333333333335</v>
      </c>
      <c r="N1601" s="34">
        <f t="shared" si="83"/>
        <v>4</v>
      </c>
      <c r="O1601" s="34" t="str">
        <f t="shared" si="84"/>
        <v>RIL4</v>
      </c>
      <c r="P1601" s="44">
        <f>INDEX(Workings!$R$14:$R$853,MATCH(O1601,Workings!$U$14:$U$853,0))</f>
        <v>0.34027777777777779</v>
      </c>
      <c r="Q1601" s="34">
        <f t="shared" si="85"/>
        <v>-1</v>
      </c>
      <c r="S1601"/>
    </row>
    <row r="1602" spans="1:19" ht="15" x14ac:dyDescent="0.25">
      <c r="A1602" s="34" t="s">
        <v>3214</v>
      </c>
      <c r="B1602" s="34" t="e">
        <f>SEARCH("PM",A1602)</f>
        <v>#VALUE!</v>
      </c>
      <c r="C1602" s="34">
        <f>SEARCH("AM",A1602)</f>
        <v>5</v>
      </c>
      <c r="D1602" s="34">
        <f>IFERROR(B1602,C1602)</f>
        <v>5</v>
      </c>
      <c r="E1602" s="34" t="str">
        <f>IFERROR(MID(A1602,D1602-5,1)," ")</f>
        <v xml:space="preserve"> </v>
      </c>
      <c r="F1602" s="34" t="str">
        <f>MID(A1602,IF(E1602="1",D1602-5,D1602-4),IF(E1602="1",7,6))</f>
        <v>8:35AM</v>
      </c>
      <c r="G1602" s="34" t="str">
        <f>TRIM(SUBSTITUTE(A1602,TEXT(M1602,"h:mmAM/PM"),""))</f>
        <v>9-Nov RIL</v>
      </c>
      <c r="H1602" s="34" t="b">
        <f>OR(LEFT(G1602,1)="Y",LEFT(G1602,1)="B",LEFT(G1602,1)="R")</f>
        <v>0</v>
      </c>
      <c r="I1602" s="34" t="str">
        <f>IF(H1602,LEFT(G1602,FIND(" ",G1602)-1),MID(G1602,FIND(" ",G1602)+1,9))</f>
        <v>RIL</v>
      </c>
      <c r="J1602" s="34" t="str">
        <f>TRIM(SUBSTITUTE(G1602,I1602,""))</f>
        <v>9-Nov</v>
      </c>
      <c r="K1602" s="34">
        <f>LEFT(J1602,2-ISERROR(1*MID(J1602,2,1)))*1</f>
        <v>9</v>
      </c>
      <c r="L1602" s="34" t="str">
        <f>IF(LEN(I1602)=3,I1602,LEFT(I1602,1)&amp;MID(I1602,3,1)&amp;RIGHT(I1602,1))</f>
        <v>RIL</v>
      </c>
      <c r="M1602" s="42">
        <f>TIMEVALUE(SUBSTITUTE(SUBSTITUTE(F1602,"P"," P"),"A"," A"))</f>
        <v>0.3576388888888889</v>
      </c>
      <c r="N1602" s="34">
        <f t="shared" si="83"/>
        <v>5</v>
      </c>
      <c r="O1602" s="34" t="str">
        <f t="shared" si="84"/>
        <v>RIL5</v>
      </c>
      <c r="P1602" s="44">
        <f>INDEX(Workings!$R$14:$R$853,MATCH(O1602,Workings!$U$14:$U$853,0))</f>
        <v>0.35416666666666669</v>
      </c>
      <c r="Q1602" s="34">
        <f t="shared" si="85"/>
        <v>5</v>
      </c>
      <c r="S1602"/>
    </row>
    <row r="1603" spans="1:19" ht="15" x14ac:dyDescent="0.25">
      <c r="A1603" s="34" t="s">
        <v>1300</v>
      </c>
      <c r="B1603" s="34" t="e">
        <f>SEARCH("PM",A1603)</f>
        <v>#VALUE!</v>
      </c>
      <c r="C1603" s="34">
        <f>SEARCH("AM",A1603)</f>
        <v>5</v>
      </c>
      <c r="D1603" s="34">
        <f>IFERROR(B1603,C1603)</f>
        <v>5</v>
      </c>
      <c r="E1603" s="34" t="str">
        <f>IFERROR(MID(A1603,D1603-5,1)," ")</f>
        <v xml:space="preserve"> </v>
      </c>
      <c r="F1603" s="34" t="str">
        <f>MID(A1603,IF(E1603="1",D1603-5,D1603-4),IF(E1603="1",7,6))</f>
        <v>8:49AM</v>
      </c>
      <c r="G1603" s="34" t="str">
        <f>TRIM(SUBSTITUTE(A1603,TEXT(M1603,"h:mmAM/PM"),""))</f>
        <v>9-Nov R-I-L</v>
      </c>
      <c r="H1603" s="34" t="b">
        <f>OR(LEFT(G1603,1)="Y",LEFT(G1603,1)="B",LEFT(G1603,1)="R")</f>
        <v>0</v>
      </c>
      <c r="I1603" s="34" t="str">
        <f>IF(H1603,LEFT(G1603,FIND(" ",G1603)-1),MID(G1603,FIND(" ",G1603)+1,9))</f>
        <v>R-I-L</v>
      </c>
      <c r="J1603" s="34" t="str">
        <f>TRIM(SUBSTITUTE(G1603,I1603,""))</f>
        <v>9-Nov</v>
      </c>
      <c r="K1603" s="34">
        <f>LEFT(J1603,2-ISERROR(1*MID(J1603,2,1)))*1</f>
        <v>9</v>
      </c>
      <c r="L1603" s="34" t="str">
        <f>IF(LEN(I1603)=3,I1603,LEFT(I1603,1)&amp;MID(I1603,3,1)&amp;RIGHT(I1603,1))</f>
        <v>RIL</v>
      </c>
      <c r="M1603" s="42">
        <f>TIMEVALUE(SUBSTITUTE(SUBSTITUTE(F1603,"P"," P"),"A"," A"))</f>
        <v>0.36736111111111108</v>
      </c>
      <c r="N1603" s="34">
        <f t="shared" si="83"/>
        <v>6</v>
      </c>
      <c r="O1603" s="34" t="str">
        <f t="shared" si="84"/>
        <v>RIL6</v>
      </c>
      <c r="P1603" s="44">
        <f>INDEX(Workings!$R$14:$R$853,MATCH(O1603,Workings!$U$14:$U$853,0))</f>
        <v>0.36805555555555558</v>
      </c>
      <c r="Q1603" s="34">
        <f t="shared" si="85"/>
        <v>-1</v>
      </c>
      <c r="S1603"/>
    </row>
    <row r="1604" spans="1:19" ht="15" x14ac:dyDescent="0.25">
      <c r="A1604" s="34" t="s">
        <v>3003</v>
      </c>
      <c r="B1604" s="34" t="e">
        <f>SEARCH("PM",A1604)</f>
        <v>#VALUE!</v>
      </c>
      <c r="C1604" s="34">
        <f>SEARCH("AM",A1604)</f>
        <v>9</v>
      </c>
      <c r="D1604" s="34">
        <f>IFERROR(B1604,C1604)</f>
        <v>9</v>
      </c>
      <c r="E1604" s="34" t="str">
        <f>IFERROR(MID(A1604,D1604-5,1)," ")</f>
        <v xml:space="preserve"> </v>
      </c>
      <c r="F1604" s="34" t="str">
        <f>MID(A1604,IF(E1604="1",D1604-5,D1604-4),IF(E1604="1",7,6))</f>
        <v>9:13AM</v>
      </c>
      <c r="G1604" s="34" t="str">
        <f>TRIM(SUBSTITUTE(A1604,TEXT(M1604,"h:mmAM/PM"),""))</f>
        <v>RIL 9/Nov</v>
      </c>
      <c r="H1604" s="34" t="b">
        <f>OR(LEFT(G1604,1)="Y",LEFT(G1604,1)="B",LEFT(G1604,1)="R")</f>
        <v>1</v>
      </c>
      <c r="I1604" s="34" t="str">
        <f>IF(H1604,LEFT(G1604,FIND(" ",G1604)-1),MID(G1604,FIND(" ",G1604)+1,9))</f>
        <v>RIL</v>
      </c>
      <c r="J1604" s="34" t="str">
        <f>TRIM(SUBSTITUTE(G1604,I1604,""))</f>
        <v>9/Nov</v>
      </c>
      <c r="K1604" s="34">
        <f>LEFT(J1604,2-ISERROR(1*MID(J1604,2,1)))*1</f>
        <v>9</v>
      </c>
      <c r="L1604" s="34" t="str">
        <f>IF(LEN(I1604)=3,I1604,LEFT(I1604,1)&amp;MID(I1604,3,1)&amp;RIGHT(I1604,1))</f>
        <v>RIL</v>
      </c>
      <c r="M1604" s="42">
        <f>TIMEVALUE(SUBSTITUTE(SUBSTITUTE(F1604,"P"," P"),"A"," A"))</f>
        <v>0.3840277777777778</v>
      </c>
      <c r="N1604" s="34">
        <f t="shared" si="83"/>
        <v>7</v>
      </c>
      <c r="O1604" s="34" t="str">
        <f t="shared" si="84"/>
        <v>RIL7</v>
      </c>
      <c r="P1604" s="44">
        <f>INDEX(Workings!$R$14:$R$853,MATCH(O1604,Workings!$U$14:$U$853,0))</f>
        <v>0.38194444444444448</v>
      </c>
      <c r="Q1604" s="34">
        <f t="shared" si="85"/>
        <v>3</v>
      </c>
      <c r="S1604"/>
    </row>
    <row r="1605" spans="1:19" ht="15" x14ac:dyDescent="0.25">
      <c r="A1605" s="34" t="s">
        <v>423</v>
      </c>
      <c r="B1605" s="34" t="e">
        <f>SEARCH("PM",A1605)</f>
        <v>#VALUE!</v>
      </c>
      <c r="C1605" s="34">
        <f>SEARCH("AM",A1605)</f>
        <v>11</v>
      </c>
      <c r="D1605" s="34">
        <f>IFERROR(B1605,C1605)</f>
        <v>11</v>
      </c>
      <c r="E1605" s="34" t="str">
        <f>IFERROR(MID(A1605,D1605-5,1)," ")</f>
        <v xml:space="preserve"> </v>
      </c>
      <c r="F1605" s="34" t="str">
        <f>MID(A1605,IF(E1605="1",D1605-5,D1605-4),IF(E1605="1",7,6))</f>
        <v>9:41AM</v>
      </c>
      <c r="G1605" s="34" t="str">
        <f>TRIM(SUBSTITUTE(A1605,TEXT(M1605,"h:mmAM/PM"),""))</f>
        <v>R:I:L 9/Nov</v>
      </c>
      <c r="H1605" s="34" t="b">
        <f>OR(LEFT(G1605,1)="Y",LEFT(G1605,1)="B",LEFT(G1605,1)="R")</f>
        <v>1</v>
      </c>
      <c r="I1605" s="34" t="str">
        <f>IF(H1605,LEFT(G1605,FIND(" ",G1605)-1),MID(G1605,FIND(" ",G1605)+1,9))</f>
        <v>R:I:L</v>
      </c>
      <c r="J1605" s="34" t="str">
        <f>TRIM(SUBSTITUTE(G1605,I1605,""))</f>
        <v>9/Nov</v>
      </c>
      <c r="K1605" s="34">
        <f>LEFT(J1605,2-ISERROR(1*MID(J1605,2,1)))*1</f>
        <v>9</v>
      </c>
      <c r="L1605" s="34" t="str">
        <f>IF(LEN(I1605)=3,I1605,LEFT(I1605,1)&amp;MID(I1605,3,1)&amp;RIGHT(I1605,1))</f>
        <v>RIL</v>
      </c>
      <c r="M1605" s="42">
        <f>TIMEVALUE(SUBSTITUTE(SUBSTITUTE(F1605,"P"," P"),"A"," A"))</f>
        <v>0.40347222222222223</v>
      </c>
      <c r="N1605" s="34">
        <f t="shared" si="83"/>
        <v>8</v>
      </c>
      <c r="O1605" s="34" t="str">
        <f t="shared" si="84"/>
        <v>RIL8</v>
      </c>
      <c r="P1605" s="44">
        <f>INDEX(Workings!$R$14:$R$853,MATCH(O1605,Workings!$U$14:$U$853,0))</f>
        <v>0.40277777777777779</v>
      </c>
      <c r="Q1605" s="34">
        <f t="shared" si="85"/>
        <v>1</v>
      </c>
      <c r="S1605"/>
    </row>
    <row r="1606" spans="1:19" ht="15" x14ac:dyDescent="0.25">
      <c r="A1606" s="34" t="s">
        <v>815</v>
      </c>
      <c r="B1606" s="34" t="e">
        <f>SEARCH("PM",A1606)</f>
        <v>#VALUE!</v>
      </c>
      <c r="C1606" s="34">
        <f>SEARCH("AM",A1606)</f>
        <v>6</v>
      </c>
      <c r="D1606" s="34">
        <f>IFERROR(B1606,C1606)</f>
        <v>6</v>
      </c>
      <c r="E1606" s="34" t="str">
        <f>IFERROR(MID(A1606,D1606-5,1)," ")</f>
        <v>1</v>
      </c>
      <c r="F1606" s="34" t="str">
        <f>MID(A1606,IF(E1606="1",D1606-5,D1606-4),IF(E1606="1",7,6))</f>
        <v>10:13AM</v>
      </c>
      <c r="G1606" s="34" t="str">
        <f>TRIM(SUBSTITUTE(A1606,TEXT(M1606,"h:mmAM/PM"),""))</f>
        <v>9-Nov RIL</v>
      </c>
      <c r="H1606" s="34" t="b">
        <f>OR(LEFT(G1606,1)="Y",LEFT(G1606,1)="B",LEFT(G1606,1)="R")</f>
        <v>0</v>
      </c>
      <c r="I1606" s="34" t="str">
        <f>IF(H1606,LEFT(G1606,FIND(" ",G1606)-1),MID(G1606,FIND(" ",G1606)+1,9))</f>
        <v>RIL</v>
      </c>
      <c r="J1606" s="34" t="str">
        <f>TRIM(SUBSTITUTE(G1606,I1606,""))</f>
        <v>9-Nov</v>
      </c>
      <c r="K1606" s="34">
        <f>LEFT(J1606,2-ISERROR(1*MID(J1606,2,1)))*1</f>
        <v>9</v>
      </c>
      <c r="L1606" s="34" t="str">
        <f>IF(LEN(I1606)=3,I1606,LEFT(I1606,1)&amp;MID(I1606,3,1)&amp;RIGHT(I1606,1))</f>
        <v>RIL</v>
      </c>
      <c r="M1606" s="42">
        <f>TIMEVALUE(SUBSTITUTE(SUBSTITUTE(F1606,"P"," P"),"A"," A"))</f>
        <v>0.42569444444444443</v>
      </c>
      <c r="N1606" s="34">
        <f t="shared" si="83"/>
        <v>9</v>
      </c>
      <c r="O1606" s="34" t="str">
        <f t="shared" si="84"/>
        <v>RIL9</v>
      </c>
      <c r="P1606" s="44">
        <f>INDEX(Workings!$R$14:$R$853,MATCH(O1606,Workings!$U$14:$U$853,0))</f>
        <v>0.4236111111111111</v>
      </c>
      <c r="Q1606" s="34">
        <f t="shared" si="85"/>
        <v>3</v>
      </c>
      <c r="S1606"/>
    </row>
    <row r="1607" spans="1:19" ht="15" x14ac:dyDescent="0.25">
      <c r="A1607" s="34" t="s">
        <v>568</v>
      </c>
      <c r="B1607" s="34" t="e">
        <f>SEARCH("PM",A1607)</f>
        <v>#VALUE!</v>
      </c>
      <c r="C1607" s="34">
        <f>SEARCH("AM",A1607)</f>
        <v>12</v>
      </c>
      <c r="D1607" s="34">
        <f>IFERROR(B1607,C1607)</f>
        <v>12</v>
      </c>
      <c r="E1607" s="34" t="str">
        <f>IFERROR(MID(A1607,D1607-5,1)," ")</f>
        <v>1</v>
      </c>
      <c r="F1607" s="34" t="str">
        <f>MID(A1607,IF(E1607="1",D1607-5,D1607-4),IF(E1607="1",7,6))</f>
        <v>10:41AM</v>
      </c>
      <c r="G1607" s="34" t="str">
        <f>TRIM(SUBSTITUTE(A1607,TEXT(M1607,"h:mmAM/PM"),""))</f>
        <v>9/Nov R/I/L</v>
      </c>
      <c r="H1607" s="34" t="b">
        <f>OR(LEFT(G1607,1)="Y",LEFT(G1607,1)="B",LEFT(G1607,1)="R")</f>
        <v>0</v>
      </c>
      <c r="I1607" s="34" t="str">
        <f>IF(H1607,LEFT(G1607,FIND(" ",G1607)-1),MID(G1607,FIND(" ",G1607)+1,9))</f>
        <v>R/I/L</v>
      </c>
      <c r="J1607" s="34" t="str">
        <f>TRIM(SUBSTITUTE(G1607,I1607,""))</f>
        <v>9/Nov</v>
      </c>
      <c r="K1607" s="34">
        <f>LEFT(J1607,2-ISERROR(1*MID(J1607,2,1)))*1</f>
        <v>9</v>
      </c>
      <c r="L1607" s="34" t="str">
        <f>IF(LEN(I1607)=3,I1607,LEFT(I1607,1)&amp;MID(I1607,3,1)&amp;RIGHT(I1607,1))</f>
        <v>RIL</v>
      </c>
      <c r="M1607" s="42">
        <f>TIMEVALUE(SUBSTITUTE(SUBSTITUTE(F1607,"P"," P"),"A"," A"))</f>
        <v>0.44513888888888892</v>
      </c>
      <c r="N1607" s="34">
        <f t="shared" si="83"/>
        <v>10</v>
      </c>
      <c r="O1607" s="34" t="str">
        <f t="shared" si="84"/>
        <v>RIL10</v>
      </c>
      <c r="P1607" s="44">
        <f>INDEX(Workings!$R$14:$R$853,MATCH(O1607,Workings!$U$14:$U$853,0))</f>
        <v>0.44444444444444442</v>
      </c>
      <c r="Q1607" s="34">
        <f t="shared" si="85"/>
        <v>1</v>
      </c>
      <c r="S1607"/>
    </row>
    <row r="1608" spans="1:19" ht="15" x14ac:dyDescent="0.25">
      <c r="A1608" s="34" t="s">
        <v>2965</v>
      </c>
      <c r="B1608" s="34" t="e">
        <f>SEARCH("PM",A1608)</f>
        <v>#VALUE!</v>
      </c>
      <c r="C1608" s="34">
        <f>SEARCH("AM",A1608)</f>
        <v>6</v>
      </c>
      <c r="D1608" s="34">
        <f>IFERROR(B1608,C1608)</f>
        <v>6</v>
      </c>
      <c r="E1608" s="34" t="str">
        <f>IFERROR(MID(A1608,D1608-5,1)," ")</f>
        <v>1</v>
      </c>
      <c r="F1608" s="34" t="str">
        <f>MID(A1608,IF(E1608="1",D1608-5,D1608-4),IF(E1608="1",7,6))</f>
        <v>11:16AM</v>
      </c>
      <c r="G1608" s="34" t="str">
        <f>TRIM(SUBSTITUTE(A1608,TEXT(M1608,"h:mmAM/PM"),""))</f>
        <v>9-Nov R/I/L</v>
      </c>
      <c r="H1608" s="34" t="b">
        <f>OR(LEFT(G1608,1)="Y",LEFT(G1608,1)="B",LEFT(G1608,1)="R")</f>
        <v>0</v>
      </c>
      <c r="I1608" s="34" t="str">
        <f>IF(H1608,LEFT(G1608,FIND(" ",G1608)-1),MID(G1608,FIND(" ",G1608)+1,9))</f>
        <v>R/I/L</v>
      </c>
      <c r="J1608" s="34" t="str">
        <f>TRIM(SUBSTITUTE(G1608,I1608,""))</f>
        <v>9-Nov</v>
      </c>
      <c r="K1608" s="34">
        <f>LEFT(J1608,2-ISERROR(1*MID(J1608,2,1)))*1</f>
        <v>9</v>
      </c>
      <c r="L1608" s="34" t="str">
        <f>IF(LEN(I1608)=3,I1608,LEFT(I1608,1)&amp;MID(I1608,3,1)&amp;RIGHT(I1608,1))</f>
        <v>RIL</v>
      </c>
      <c r="M1608" s="42">
        <f>TIMEVALUE(SUBSTITUTE(SUBSTITUTE(F1608,"P"," P"),"A"," A"))</f>
        <v>0.4694444444444445</v>
      </c>
      <c r="N1608" s="34">
        <f t="shared" si="83"/>
        <v>11</v>
      </c>
      <c r="O1608" s="34" t="str">
        <f t="shared" si="84"/>
        <v>RIL11</v>
      </c>
      <c r="P1608" s="44">
        <f>INDEX(Workings!$R$14:$R$853,MATCH(O1608,Workings!$U$14:$U$853,0))</f>
        <v>0.46527777777777773</v>
      </c>
      <c r="Q1608" s="34">
        <f t="shared" si="85"/>
        <v>6</v>
      </c>
      <c r="S1608"/>
    </row>
    <row r="1609" spans="1:19" ht="15" x14ac:dyDescent="0.25">
      <c r="A1609" s="34" t="s">
        <v>3056</v>
      </c>
      <c r="B1609" s="34" t="e">
        <f>SEARCH("PM",A1609)</f>
        <v>#VALUE!</v>
      </c>
      <c r="C1609" s="34">
        <f>SEARCH("AM",A1609)</f>
        <v>6</v>
      </c>
      <c r="D1609" s="34">
        <f>IFERROR(B1609,C1609)</f>
        <v>6</v>
      </c>
      <c r="E1609" s="34" t="str">
        <f>IFERROR(MID(A1609,D1609-5,1)," ")</f>
        <v>1</v>
      </c>
      <c r="F1609" s="34" t="str">
        <f>MID(A1609,IF(E1609="1",D1609-5,D1609-4),IF(E1609="1",7,6))</f>
        <v>11:42AM</v>
      </c>
      <c r="G1609" s="34" t="str">
        <f>TRIM(SUBSTITUTE(A1609,TEXT(M1609,"h:mmAM/PM"),""))</f>
        <v>R:I:L 9-Nov</v>
      </c>
      <c r="H1609" s="34" t="b">
        <f>OR(LEFT(G1609,1)="Y",LEFT(G1609,1)="B",LEFT(G1609,1)="R")</f>
        <v>1</v>
      </c>
      <c r="I1609" s="34" t="str">
        <f>IF(H1609,LEFT(G1609,FIND(" ",G1609)-1),MID(G1609,FIND(" ",G1609)+1,9))</f>
        <v>R:I:L</v>
      </c>
      <c r="J1609" s="34" t="str">
        <f>TRIM(SUBSTITUTE(G1609,I1609,""))</f>
        <v>9-Nov</v>
      </c>
      <c r="K1609" s="34">
        <f>LEFT(J1609,2-ISERROR(1*MID(J1609,2,1)))*1</f>
        <v>9</v>
      </c>
      <c r="L1609" s="34" t="str">
        <f>IF(LEN(I1609)=3,I1609,LEFT(I1609,1)&amp;MID(I1609,3,1)&amp;RIGHT(I1609,1))</f>
        <v>RIL</v>
      </c>
      <c r="M1609" s="42">
        <f>TIMEVALUE(SUBSTITUTE(SUBSTITUTE(F1609,"P"," P"),"A"," A"))</f>
        <v>0.48749999999999999</v>
      </c>
      <c r="N1609" s="34">
        <f t="shared" ref="N1609:N1672" si="86">1+(L1609=L1608)*(K1609=K1608)*N1608</f>
        <v>12</v>
      </c>
      <c r="O1609" s="34" t="str">
        <f t="shared" ref="O1609:O1672" si="87">L1609&amp;N1609</f>
        <v>RIL12</v>
      </c>
      <c r="P1609" s="44">
        <f>INDEX(Workings!$R$14:$R$853,MATCH(O1609,Workings!$U$14:$U$853,0))</f>
        <v>0.48611111111111105</v>
      </c>
      <c r="Q1609" s="34">
        <f t="shared" ref="Q1609:Q1672" si="88">ROUND((M1609-P1609)*60*24,5)</f>
        <v>2</v>
      </c>
      <c r="S1609"/>
    </row>
    <row r="1610" spans="1:19" ht="15" x14ac:dyDescent="0.25">
      <c r="A1610" s="34" t="s">
        <v>1039</v>
      </c>
      <c r="B1610" s="34">
        <f>SEARCH("PM",A1610)</f>
        <v>12</v>
      </c>
      <c r="C1610" s="34" t="e">
        <f>SEARCH("AM",A1610)</f>
        <v>#VALUE!</v>
      </c>
      <c r="D1610" s="34">
        <f>IFERROR(B1610,C1610)</f>
        <v>12</v>
      </c>
      <c r="E1610" s="34" t="str">
        <f>IFERROR(MID(A1610,D1610-5,1)," ")</f>
        <v>1</v>
      </c>
      <c r="F1610" s="34" t="str">
        <f>MID(A1610,IF(E1610="1",D1610-5,D1610-4),IF(E1610="1",7,6))</f>
        <v>12:08PM</v>
      </c>
      <c r="G1610" s="34" t="str">
        <f>TRIM(SUBSTITUTE(A1610,TEXT(M1610,"h:mmAM/PM"),""))</f>
        <v>9-Nov RIL</v>
      </c>
      <c r="H1610" s="34" t="b">
        <f>OR(LEFT(G1610,1)="Y",LEFT(G1610,1)="B",LEFT(G1610,1)="R")</f>
        <v>0</v>
      </c>
      <c r="I1610" s="34" t="str">
        <f>IF(H1610,LEFT(G1610,FIND(" ",G1610)-1),MID(G1610,FIND(" ",G1610)+1,9))</f>
        <v>RIL</v>
      </c>
      <c r="J1610" s="34" t="str">
        <f>TRIM(SUBSTITUTE(G1610,I1610,""))</f>
        <v>9-Nov</v>
      </c>
      <c r="K1610" s="34">
        <f>LEFT(J1610,2-ISERROR(1*MID(J1610,2,1)))*1</f>
        <v>9</v>
      </c>
      <c r="L1610" s="34" t="str">
        <f>IF(LEN(I1610)=3,I1610,LEFT(I1610,1)&amp;MID(I1610,3,1)&amp;RIGHT(I1610,1))</f>
        <v>RIL</v>
      </c>
      <c r="M1610" s="42">
        <f>TIMEVALUE(SUBSTITUTE(SUBSTITUTE(F1610,"P"," P"),"A"," A"))</f>
        <v>0.50555555555555554</v>
      </c>
      <c r="N1610" s="34">
        <f t="shared" si="86"/>
        <v>13</v>
      </c>
      <c r="O1610" s="34" t="str">
        <f t="shared" si="87"/>
        <v>RIL13</v>
      </c>
      <c r="P1610" s="44">
        <f>INDEX(Workings!$R$14:$R$853,MATCH(O1610,Workings!$U$14:$U$853,0))</f>
        <v>0.50694444444444442</v>
      </c>
      <c r="Q1610" s="34">
        <f t="shared" si="88"/>
        <v>-2</v>
      </c>
      <c r="S1610"/>
    </row>
    <row r="1611" spans="1:19" ht="15" x14ac:dyDescent="0.25">
      <c r="A1611" s="34" t="s">
        <v>3185</v>
      </c>
      <c r="B1611" s="34">
        <f>SEARCH("PM",A1611)</f>
        <v>16</v>
      </c>
      <c r="C1611" s="34" t="e">
        <f>SEARCH("AM",A1611)</f>
        <v>#VALUE!</v>
      </c>
      <c r="D1611" s="34">
        <f>IFERROR(B1611,C1611)</f>
        <v>16</v>
      </c>
      <c r="E1611" s="34" t="str">
        <f>IFERROR(MID(A1611,D1611-5,1)," ")</f>
        <v>1</v>
      </c>
      <c r="F1611" s="34" t="str">
        <f>MID(A1611,IF(E1611="1",D1611-5,D1611-4),IF(E1611="1",7,6))</f>
        <v>12:49PM</v>
      </c>
      <c r="G1611" s="34" t="str">
        <f>TRIM(SUBSTITUTE(A1611,TEXT(M1611,"h:mmAM/PM"),""))</f>
        <v>RIL 9/Nov</v>
      </c>
      <c r="H1611" s="34" t="b">
        <f>OR(LEFT(G1611,1)="Y",LEFT(G1611,1)="B",LEFT(G1611,1)="R")</f>
        <v>1</v>
      </c>
      <c r="I1611" s="34" t="str">
        <f>IF(H1611,LEFT(G1611,FIND(" ",G1611)-1),MID(G1611,FIND(" ",G1611)+1,9))</f>
        <v>RIL</v>
      </c>
      <c r="J1611" s="34" t="str">
        <f>TRIM(SUBSTITUTE(G1611,I1611,""))</f>
        <v>9/Nov</v>
      </c>
      <c r="K1611" s="34">
        <f>LEFT(J1611,2-ISERROR(1*MID(J1611,2,1)))*1</f>
        <v>9</v>
      </c>
      <c r="L1611" s="34" t="str">
        <f>IF(LEN(I1611)=3,I1611,LEFT(I1611,1)&amp;MID(I1611,3,1)&amp;RIGHT(I1611,1))</f>
        <v>RIL</v>
      </c>
      <c r="M1611" s="42">
        <f>TIMEVALUE(SUBSTITUTE(SUBSTITUTE(F1611,"P"," P"),"A"," A"))</f>
        <v>0.53402777777777777</v>
      </c>
      <c r="N1611" s="34">
        <f t="shared" si="86"/>
        <v>14</v>
      </c>
      <c r="O1611" s="34" t="str">
        <f t="shared" si="87"/>
        <v>RIL14</v>
      </c>
      <c r="P1611" s="44">
        <f>INDEX(Workings!$R$14:$R$853,MATCH(O1611,Workings!$U$14:$U$853,0))</f>
        <v>0.52777777777777779</v>
      </c>
      <c r="Q1611" s="34">
        <f t="shared" si="88"/>
        <v>9</v>
      </c>
      <c r="S1611"/>
    </row>
    <row r="1612" spans="1:19" ht="15" x14ac:dyDescent="0.25">
      <c r="A1612" s="34" t="s">
        <v>1480</v>
      </c>
      <c r="B1612" s="34">
        <f>SEARCH("PM",A1612)</f>
        <v>5</v>
      </c>
      <c r="C1612" s="34" t="e">
        <f>SEARCH("AM",A1612)</f>
        <v>#VALUE!</v>
      </c>
      <c r="D1612" s="34">
        <f>IFERROR(B1612,C1612)</f>
        <v>5</v>
      </c>
      <c r="E1612" s="34" t="str">
        <f>IFERROR(MID(A1612,D1612-5,1)," ")</f>
        <v xml:space="preserve"> </v>
      </c>
      <c r="F1612" s="34" t="str">
        <f>MID(A1612,IF(E1612="1",D1612-5,D1612-4),IF(E1612="1",7,6))</f>
        <v>1:11PM</v>
      </c>
      <c r="G1612" s="34" t="str">
        <f>TRIM(SUBSTITUTE(A1612,TEXT(M1612,"h:mmAM/PM"),""))</f>
        <v>R-I-L 9/Nov</v>
      </c>
      <c r="H1612" s="34" t="b">
        <f>OR(LEFT(G1612,1)="Y",LEFT(G1612,1)="B",LEFT(G1612,1)="R")</f>
        <v>1</v>
      </c>
      <c r="I1612" s="34" t="str">
        <f>IF(H1612,LEFT(G1612,FIND(" ",G1612)-1),MID(G1612,FIND(" ",G1612)+1,9))</f>
        <v>R-I-L</v>
      </c>
      <c r="J1612" s="34" t="str">
        <f>TRIM(SUBSTITUTE(G1612,I1612,""))</f>
        <v>9/Nov</v>
      </c>
      <c r="K1612" s="34">
        <f>LEFT(J1612,2-ISERROR(1*MID(J1612,2,1)))*1</f>
        <v>9</v>
      </c>
      <c r="L1612" s="34" t="str">
        <f>IF(LEN(I1612)=3,I1612,LEFT(I1612,1)&amp;MID(I1612,3,1)&amp;RIGHT(I1612,1))</f>
        <v>RIL</v>
      </c>
      <c r="M1612" s="42">
        <f>TIMEVALUE(SUBSTITUTE(SUBSTITUTE(F1612,"P"," P"),"A"," A"))</f>
        <v>0.5493055555555556</v>
      </c>
      <c r="N1612" s="34">
        <f t="shared" si="86"/>
        <v>15</v>
      </c>
      <c r="O1612" s="34" t="str">
        <f t="shared" si="87"/>
        <v>RIL15</v>
      </c>
      <c r="P1612" s="44">
        <f>INDEX(Workings!$R$14:$R$853,MATCH(O1612,Workings!$U$14:$U$853,0))</f>
        <v>0.54861111111111116</v>
      </c>
      <c r="Q1612" s="34">
        <f t="shared" si="88"/>
        <v>1</v>
      </c>
      <c r="S1612"/>
    </row>
    <row r="1613" spans="1:19" ht="15" x14ac:dyDescent="0.25">
      <c r="A1613" s="34" t="s">
        <v>1963</v>
      </c>
      <c r="B1613" s="34">
        <f>SEARCH("PM",A1613)</f>
        <v>17</v>
      </c>
      <c r="C1613" s="34" t="e">
        <f>SEARCH("AM",A1613)</f>
        <v>#VALUE!</v>
      </c>
      <c r="D1613" s="34">
        <f>IFERROR(B1613,C1613)</f>
        <v>17</v>
      </c>
      <c r="E1613" s="34" t="str">
        <f>IFERROR(MID(A1613,D1613-5,1)," ")</f>
        <v xml:space="preserve"> </v>
      </c>
      <c r="F1613" s="34" t="str">
        <f>MID(A1613,IF(E1613="1",D1613-5,D1613-4),IF(E1613="1",7,6))</f>
        <v>1:42PM</v>
      </c>
      <c r="G1613" s="34" t="str">
        <f>TRIM(SUBSTITUTE(A1613,TEXT(M1613,"h:mmAM/PM"),""))</f>
        <v>9-Nov R-I-L</v>
      </c>
      <c r="H1613" s="34" t="b">
        <f>OR(LEFT(G1613,1)="Y",LEFT(G1613,1)="B",LEFT(G1613,1)="R")</f>
        <v>0</v>
      </c>
      <c r="I1613" s="34" t="str">
        <f>IF(H1613,LEFT(G1613,FIND(" ",G1613)-1),MID(G1613,FIND(" ",G1613)+1,9))</f>
        <v>R-I-L</v>
      </c>
      <c r="J1613" s="34" t="str">
        <f>TRIM(SUBSTITUTE(G1613,I1613,""))</f>
        <v>9-Nov</v>
      </c>
      <c r="K1613" s="34">
        <f>LEFT(J1613,2-ISERROR(1*MID(J1613,2,1)))*1</f>
        <v>9</v>
      </c>
      <c r="L1613" s="34" t="str">
        <f>IF(LEN(I1613)=3,I1613,LEFT(I1613,1)&amp;MID(I1613,3,1)&amp;RIGHT(I1613,1))</f>
        <v>RIL</v>
      </c>
      <c r="M1613" s="42">
        <f>TIMEVALUE(SUBSTITUTE(SUBSTITUTE(F1613,"P"," P"),"A"," A"))</f>
        <v>0.5708333333333333</v>
      </c>
      <c r="N1613" s="34">
        <f t="shared" si="86"/>
        <v>16</v>
      </c>
      <c r="O1613" s="34" t="str">
        <f t="shared" si="87"/>
        <v>RIL16</v>
      </c>
      <c r="P1613" s="44">
        <f>INDEX(Workings!$R$14:$R$853,MATCH(O1613,Workings!$U$14:$U$853,0))</f>
        <v>0.56944444444444453</v>
      </c>
      <c r="Q1613" s="34">
        <f t="shared" si="88"/>
        <v>2</v>
      </c>
      <c r="S1613"/>
    </row>
    <row r="1614" spans="1:19" ht="15" x14ac:dyDescent="0.25">
      <c r="A1614" s="34" t="s">
        <v>3280</v>
      </c>
      <c r="B1614" s="34">
        <f>SEARCH("PM",A1614)</f>
        <v>5</v>
      </c>
      <c r="C1614" s="34" t="e">
        <f>SEARCH("AM",A1614)</f>
        <v>#VALUE!</v>
      </c>
      <c r="D1614" s="34">
        <f>IFERROR(B1614,C1614)</f>
        <v>5</v>
      </c>
      <c r="E1614" s="34" t="str">
        <f>IFERROR(MID(A1614,D1614-5,1)," ")</f>
        <v xml:space="preserve"> </v>
      </c>
      <c r="F1614" s="34" t="str">
        <f>MID(A1614,IF(E1614="1",D1614-5,D1614-4),IF(E1614="1",7,6))</f>
        <v>2:15PM</v>
      </c>
      <c r="G1614" s="34" t="str">
        <f>TRIM(SUBSTITUTE(A1614,TEXT(M1614,"h:mmAM/PM"),""))</f>
        <v>R/I/L 9/Nov</v>
      </c>
      <c r="H1614" s="34" t="b">
        <f>OR(LEFT(G1614,1)="Y",LEFT(G1614,1)="B",LEFT(G1614,1)="R")</f>
        <v>1</v>
      </c>
      <c r="I1614" s="34" t="str">
        <f>IF(H1614,LEFT(G1614,FIND(" ",G1614)-1),MID(G1614,FIND(" ",G1614)+1,9))</f>
        <v>R/I/L</v>
      </c>
      <c r="J1614" s="34" t="str">
        <f>TRIM(SUBSTITUTE(G1614,I1614,""))</f>
        <v>9/Nov</v>
      </c>
      <c r="K1614" s="34">
        <f>LEFT(J1614,2-ISERROR(1*MID(J1614,2,1)))*1</f>
        <v>9</v>
      </c>
      <c r="L1614" s="34" t="str">
        <f>IF(LEN(I1614)=3,I1614,LEFT(I1614,1)&amp;MID(I1614,3,1)&amp;RIGHT(I1614,1))</f>
        <v>RIL</v>
      </c>
      <c r="M1614" s="42">
        <f>TIMEVALUE(SUBSTITUTE(SUBSTITUTE(F1614,"P"," P"),"A"," A"))</f>
        <v>0.59375</v>
      </c>
      <c r="N1614" s="34">
        <f t="shared" si="86"/>
        <v>17</v>
      </c>
      <c r="O1614" s="34" t="str">
        <f t="shared" si="87"/>
        <v>RIL17</v>
      </c>
      <c r="P1614" s="44">
        <f>INDEX(Workings!$R$14:$R$853,MATCH(O1614,Workings!$U$14:$U$853,0))</f>
        <v>0.5902777777777779</v>
      </c>
      <c r="Q1614" s="34">
        <f t="shared" si="88"/>
        <v>5</v>
      </c>
      <c r="S1614"/>
    </row>
    <row r="1615" spans="1:19" ht="15" x14ac:dyDescent="0.25">
      <c r="A1615" s="34" t="s">
        <v>3444</v>
      </c>
      <c r="B1615" s="34">
        <f>SEARCH("PM",A1615)</f>
        <v>17</v>
      </c>
      <c r="C1615" s="34" t="e">
        <f>SEARCH("AM",A1615)</f>
        <v>#VALUE!</v>
      </c>
      <c r="D1615" s="34">
        <f>IFERROR(B1615,C1615)</f>
        <v>17</v>
      </c>
      <c r="E1615" s="34" t="str">
        <f>IFERROR(MID(A1615,D1615-5,1)," ")</f>
        <v xml:space="preserve"> </v>
      </c>
      <c r="F1615" s="34" t="str">
        <f>MID(A1615,IF(E1615="1",D1615-5,D1615-4),IF(E1615="1",7,6))</f>
        <v>2:43PM</v>
      </c>
      <c r="G1615" s="34" t="str">
        <f>TRIM(SUBSTITUTE(A1615,TEXT(M1615,"h:mmAM/PM"),""))</f>
        <v>R-I-L 9-Nov</v>
      </c>
      <c r="H1615" s="34" t="b">
        <f>OR(LEFT(G1615,1)="Y",LEFT(G1615,1)="B",LEFT(G1615,1)="R")</f>
        <v>1</v>
      </c>
      <c r="I1615" s="34" t="str">
        <f>IF(H1615,LEFT(G1615,FIND(" ",G1615)-1),MID(G1615,FIND(" ",G1615)+1,9))</f>
        <v>R-I-L</v>
      </c>
      <c r="J1615" s="34" t="str">
        <f>TRIM(SUBSTITUTE(G1615,I1615,""))</f>
        <v>9-Nov</v>
      </c>
      <c r="K1615" s="34">
        <f>LEFT(J1615,2-ISERROR(1*MID(J1615,2,1)))*1</f>
        <v>9</v>
      </c>
      <c r="L1615" s="34" t="str">
        <f>IF(LEN(I1615)=3,I1615,LEFT(I1615,1)&amp;MID(I1615,3,1)&amp;RIGHT(I1615,1))</f>
        <v>RIL</v>
      </c>
      <c r="M1615" s="42">
        <f>TIMEVALUE(SUBSTITUTE(SUBSTITUTE(F1615,"P"," P"),"A"," A"))</f>
        <v>0.61319444444444449</v>
      </c>
      <c r="N1615" s="34">
        <f t="shared" si="86"/>
        <v>18</v>
      </c>
      <c r="O1615" s="34" t="str">
        <f t="shared" si="87"/>
        <v>RIL18</v>
      </c>
      <c r="P1615" s="44">
        <f>INDEX(Workings!$R$14:$R$853,MATCH(O1615,Workings!$U$14:$U$853,0))</f>
        <v>0.61111111111111127</v>
      </c>
      <c r="Q1615" s="34">
        <f t="shared" si="88"/>
        <v>3</v>
      </c>
      <c r="S1615"/>
    </row>
    <row r="1616" spans="1:19" ht="15" x14ac:dyDescent="0.25">
      <c r="A1616" s="34" t="s">
        <v>1959</v>
      </c>
      <c r="B1616" s="34">
        <f>SEARCH("PM",A1616)</f>
        <v>15</v>
      </c>
      <c r="C1616" s="34" t="e">
        <f>SEARCH("AM",A1616)</f>
        <v>#VALUE!</v>
      </c>
      <c r="D1616" s="34">
        <f>IFERROR(B1616,C1616)</f>
        <v>15</v>
      </c>
      <c r="E1616" s="34" t="str">
        <f>IFERROR(MID(A1616,D1616-5,1)," ")</f>
        <v xml:space="preserve"> </v>
      </c>
      <c r="F1616" s="34" t="str">
        <f>MID(A1616,IF(E1616="1",D1616-5,D1616-4),IF(E1616="1",7,6))</f>
        <v>3:15PM</v>
      </c>
      <c r="G1616" s="34" t="str">
        <f>TRIM(SUBSTITUTE(A1616,TEXT(M1616,"h:mmAM/PM"),""))</f>
        <v>RIL 9-Nov</v>
      </c>
      <c r="H1616" s="34" t="b">
        <f>OR(LEFT(G1616,1)="Y",LEFT(G1616,1)="B",LEFT(G1616,1)="R")</f>
        <v>1</v>
      </c>
      <c r="I1616" s="34" t="str">
        <f>IF(H1616,LEFT(G1616,FIND(" ",G1616)-1),MID(G1616,FIND(" ",G1616)+1,9))</f>
        <v>RIL</v>
      </c>
      <c r="J1616" s="34" t="str">
        <f>TRIM(SUBSTITUTE(G1616,I1616,""))</f>
        <v>9-Nov</v>
      </c>
      <c r="K1616" s="34">
        <f>LEFT(J1616,2-ISERROR(1*MID(J1616,2,1)))*1</f>
        <v>9</v>
      </c>
      <c r="L1616" s="34" t="str">
        <f>IF(LEN(I1616)=3,I1616,LEFT(I1616,1)&amp;MID(I1616,3,1)&amp;RIGHT(I1616,1))</f>
        <v>RIL</v>
      </c>
      <c r="M1616" s="42">
        <f>TIMEVALUE(SUBSTITUTE(SUBSTITUTE(F1616,"P"," P"),"A"," A"))</f>
        <v>0.63541666666666663</v>
      </c>
      <c r="N1616" s="34">
        <f t="shared" si="86"/>
        <v>19</v>
      </c>
      <c r="O1616" s="34" t="str">
        <f t="shared" si="87"/>
        <v>RIL19</v>
      </c>
      <c r="P1616" s="44">
        <f>INDEX(Workings!$R$14:$R$853,MATCH(O1616,Workings!$U$14:$U$853,0))</f>
        <v>0.63194444444444464</v>
      </c>
      <c r="Q1616" s="34">
        <f t="shared" si="88"/>
        <v>5</v>
      </c>
      <c r="S1616"/>
    </row>
    <row r="1617" spans="1:19" ht="15" x14ac:dyDescent="0.25">
      <c r="A1617" s="34" t="s">
        <v>3955</v>
      </c>
      <c r="B1617" s="34">
        <f>SEARCH("PM",A1617)</f>
        <v>17</v>
      </c>
      <c r="C1617" s="34" t="e">
        <f>SEARCH("AM",A1617)</f>
        <v>#VALUE!</v>
      </c>
      <c r="D1617" s="34">
        <f>IFERROR(B1617,C1617)</f>
        <v>17</v>
      </c>
      <c r="E1617" s="34" t="str">
        <f>IFERROR(MID(A1617,D1617-5,1)," ")</f>
        <v xml:space="preserve"> </v>
      </c>
      <c r="F1617" s="34" t="str">
        <f>MID(A1617,IF(E1617="1",D1617-5,D1617-4),IF(E1617="1",7,6))</f>
        <v>3:47PM</v>
      </c>
      <c r="G1617" s="34" t="str">
        <f>TRIM(SUBSTITUTE(A1617,TEXT(M1617,"h:mmAM/PM"),""))</f>
        <v>9/Nov R:I:L</v>
      </c>
      <c r="H1617" s="34" t="b">
        <f>OR(LEFT(G1617,1)="Y",LEFT(G1617,1)="B",LEFT(G1617,1)="R")</f>
        <v>0</v>
      </c>
      <c r="I1617" s="34" t="str">
        <f>IF(H1617,LEFT(G1617,FIND(" ",G1617)-1),MID(G1617,FIND(" ",G1617)+1,9))</f>
        <v>R:I:L</v>
      </c>
      <c r="J1617" s="34" t="str">
        <f>TRIM(SUBSTITUTE(G1617,I1617,""))</f>
        <v>9/Nov</v>
      </c>
      <c r="K1617" s="34">
        <f>LEFT(J1617,2-ISERROR(1*MID(J1617,2,1)))*1</f>
        <v>9</v>
      </c>
      <c r="L1617" s="34" t="str">
        <f>IF(LEN(I1617)=3,I1617,LEFT(I1617,1)&amp;MID(I1617,3,1)&amp;RIGHT(I1617,1))</f>
        <v>RIL</v>
      </c>
      <c r="M1617" s="42">
        <f>TIMEVALUE(SUBSTITUTE(SUBSTITUTE(F1617,"P"," P"),"A"," A"))</f>
        <v>0.65763888888888888</v>
      </c>
      <c r="N1617" s="34">
        <f t="shared" si="86"/>
        <v>20</v>
      </c>
      <c r="O1617" s="34" t="str">
        <f t="shared" si="87"/>
        <v>RIL20</v>
      </c>
      <c r="P1617" s="44">
        <f>INDEX(Workings!$R$14:$R$853,MATCH(O1617,Workings!$U$14:$U$853,0))</f>
        <v>0.65277777777777801</v>
      </c>
      <c r="Q1617" s="34">
        <f t="shared" si="88"/>
        <v>7</v>
      </c>
      <c r="S1617"/>
    </row>
    <row r="1618" spans="1:19" ht="15" x14ac:dyDescent="0.25">
      <c r="A1618" s="34" t="s">
        <v>4006</v>
      </c>
      <c r="B1618" s="34">
        <f>SEARCH("PM",A1618)</f>
        <v>5</v>
      </c>
      <c r="C1618" s="34" t="e">
        <f>SEARCH("AM",A1618)</f>
        <v>#VALUE!</v>
      </c>
      <c r="D1618" s="34">
        <f>IFERROR(B1618,C1618)</f>
        <v>5</v>
      </c>
      <c r="E1618" s="34" t="str">
        <f>IFERROR(MID(A1618,D1618-5,1)," ")</f>
        <v xml:space="preserve"> </v>
      </c>
      <c r="F1618" s="34" t="str">
        <f>MID(A1618,IF(E1618="1",D1618-5,D1618-4),IF(E1618="1",7,6))</f>
        <v>4:16PM</v>
      </c>
      <c r="G1618" s="34" t="str">
        <f>TRIM(SUBSTITUTE(A1618,TEXT(M1618,"h:mmAM/PM"),""))</f>
        <v>R-I-L 9-Nov</v>
      </c>
      <c r="H1618" s="34" t="b">
        <f>OR(LEFT(G1618,1)="Y",LEFT(G1618,1)="B",LEFT(G1618,1)="R")</f>
        <v>1</v>
      </c>
      <c r="I1618" s="34" t="str">
        <f>IF(H1618,LEFT(G1618,FIND(" ",G1618)-1),MID(G1618,FIND(" ",G1618)+1,9))</f>
        <v>R-I-L</v>
      </c>
      <c r="J1618" s="34" t="str">
        <f>TRIM(SUBSTITUTE(G1618,I1618,""))</f>
        <v>9-Nov</v>
      </c>
      <c r="K1618" s="34">
        <f>LEFT(J1618,2-ISERROR(1*MID(J1618,2,1)))*1</f>
        <v>9</v>
      </c>
      <c r="L1618" s="34" t="str">
        <f>IF(LEN(I1618)=3,I1618,LEFT(I1618,1)&amp;MID(I1618,3,1)&amp;RIGHT(I1618,1))</f>
        <v>RIL</v>
      </c>
      <c r="M1618" s="42">
        <f>TIMEVALUE(SUBSTITUTE(SUBSTITUTE(F1618,"P"," P"),"A"," A"))</f>
        <v>0.6777777777777777</v>
      </c>
      <c r="N1618" s="34">
        <f t="shared" si="86"/>
        <v>21</v>
      </c>
      <c r="O1618" s="34" t="str">
        <f t="shared" si="87"/>
        <v>RIL21</v>
      </c>
      <c r="P1618" s="44">
        <f>INDEX(Workings!$R$14:$R$853,MATCH(O1618,Workings!$U$14:$U$853,0))</f>
        <v>0.67361111111111138</v>
      </c>
      <c r="Q1618" s="34">
        <f t="shared" si="88"/>
        <v>6</v>
      </c>
      <c r="S1618"/>
    </row>
    <row r="1619" spans="1:19" ht="15" x14ac:dyDescent="0.25">
      <c r="A1619" s="34" t="s">
        <v>4164</v>
      </c>
      <c r="B1619" s="34">
        <f>SEARCH("PM",A1619)</f>
        <v>11</v>
      </c>
      <c r="C1619" s="34" t="e">
        <f>SEARCH("AM",A1619)</f>
        <v>#VALUE!</v>
      </c>
      <c r="D1619" s="34">
        <f>IFERROR(B1619,C1619)</f>
        <v>11</v>
      </c>
      <c r="E1619" s="34" t="str">
        <f>IFERROR(MID(A1619,D1619-5,1)," ")</f>
        <v xml:space="preserve"> </v>
      </c>
      <c r="F1619" s="34" t="str">
        <f>MID(A1619,IF(E1619="1",D1619-5,D1619-4),IF(E1619="1",7,6))</f>
        <v>4:43PM</v>
      </c>
      <c r="G1619" s="34" t="str">
        <f>TRIM(SUBSTITUTE(A1619,TEXT(M1619,"h:mmAM/PM"),""))</f>
        <v>R:I:L 9-Nov</v>
      </c>
      <c r="H1619" s="34" t="b">
        <f>OR(LEFT(G1619,1)="Y",LEFT(G1619,1)="B",LEFT(G1619,1)="R")</f>
        <v>1</v>
      </c>
      <c r="I1619" s="34" t="str">
        <f>IF(H1619,LEFT(G1619,FIND(" ",G1619)-1),MID(G1619,FIND(" ",G1619)+1,9))</f>
        <v>R:I:L</v>
      </c>
      <c r="J1619" s="34" t="str">
        <f>TRIM(SUBSTITUTE(G1619,I1619,""))</f>
        <v>9-Nov</v>
      </c>
      <c r="K1619" s="34">
        <f>LEFT(J1619,2-ISERROR(1*MID(J1619,2,1)))*1</f>
        <v>9</v>
      </c>
      <c r="L1619" s="34" t="str">
        <f>IF(LEN(I1619)=3,I1619,LEFT(I1619,1)&amp;MID(I1619,3,1)&amp;RIGHT(I1619,1))</f>
        <v>RIL</v>
      </c>
      <c r="M1619" s="42">
        <f>TIMEVALUE(SUBSTITUTE(SUBSTITUTE(F1619,"P"," P"),"A"," A"))</f>
        <v>0.69652777777777775</v>
      </c>
      <c r="N1619" s="34">
        <f t="shared" si="86"/>
        <v>22</v>
      </c>
      <c r="O1619" s="34" t="str">
        <f t="shared" si="87"/>
        <v>RIL22</v>
      </c>
      <c r="P1619" s="44">
        <f>INDEX(Workings!$R$14:$R$853,MATCH(O1619,Workings!$U$14:$U$853,0))</f>
        <v>0.69444444444444475</v>
      </c>
      <c r="Q1619" s="34">
        <f t="shared" si="88"/>
        <v>3</v>
      </c>
      <c r="S1619"/>
    </row>
    <row r="1620" spans="1:19" ht="15" x14ac:dyDescent="0.25">
      <c r="A1620" s="34" t="s">
        <v>4142</v>
      </c>
      <c r="B1620" s="34">
        <f>SEARCH("PM",A1620)</f>
        <v>11</v>
      </c>
      <c r="C1620" s="34" t="e">
        <f>SEARCH("AM",A1620)</f>
        <v>#VALUE!</v>
      </c>
      <c r="D1620" s="34">
        <f>IFERROR(B1620,C1620)</f>
        <v>11</v>
      </c>
      <c r="E1620" s="34" t="str">
        <f>IFERROR(MID(A1620,D1620-5,1)," ")</f>
        <v xml:space="preserve"> </v>
      </c>
      <c r="F1620" s="34" t="str">
        <f>MID(A1620,IF(E1620="1",D1620-5,D1620-4),IF(E1620="1",7,6))</f>
        <v>5:13PM</v>
      </c>
      <c r="G1620" s="34" t="str">
        <f>TRIM(SUBSTITUTE(A1620,TEXT(M1620,"h:mmAM/PM"),""))</f>
        <v>R-I-L 9/Nov</v>
      </c>
      <c r="H1620" s="34" t="b">
        <f>OR(LEFT(G1620,1)="Y",LEFT(G1620,1)="B",LEFT(G1620,1)="R")</f>
        <v>1</v>
      </c>
      <c r="I1620" s="34" t="str">
        <f>IF(H1620,LEFT(G1620,FIND(" ",G1620)-1),MID(G1620,FIND(" ",G1620)+1,9))</f>
        <v>R-I-L</v>
      </c>
      <c r="J1620" s="34" t="str">
        <f>TRIM(SUBSTITUTE(G1620,I1620,""))</f>
        <v>9/Nov</v>
      </c>
      <c r="K1620" s="34">
        <f>LEFT(J1620,2-ISERROR(1*MID(J1620,2,1)))*1</f>
        <v>9</v>
      </c>
      <c r="L1620" s="34" t="str">
        <f>IF(LEN(I1620)=3,I1620,LEFT(I1620,1)&amp;MID(I1620,3,1)&amp;RIGHT(I1620,1))</f>
        <v>RIL</v>
      </c>
      <c r="M1620" s="42">
        <f>TIMEVALUE(SUBSTITUTE(SUBSTITUTE(F1620,"P"," P"),"A"," A"))</f>
        <v>0.71736111111111101</v>
      </c>
      <c r="N1620" s="34">
        <f t="shared" si="86"/>
        <v>23</v>
      </c>
      <c r="O1620" s="34" t="str">
        <f t="shared" si="87"/>
        <v>RIL23</v>
      </c>
      <c r="P1620" s="44">
        <f>INDEX(Workings!$R$14:$R$853,MATCH(O1620,Workings!$U$14:$U$853,0))</f>
        <v>0.71527777777777812</v>
      </c>
      <c r="Q1620" s="34">
        <f t="shared" si="88"/>
        <v>3</v>
      </c>
      <c r="S1620"/>
    </row>
    <row r="1621" spans="1:19" ht="15" x14ac:dyDescent="0.25">
      <c r="A1621" s="34" t="s">
        <v>4231</v>
      </c>
      <c r="B1621" s="34">
        <f>SEARCH("PM",A1621)</f>
        <v>9</v>
      </c>
      <c r="C1621" s="34" t="e">
        <f>SEARCH("AM",A1621)</f>
        <v>#VALUE!</v>
      </c>
      <c r="D1621" s="34">
        <f>IFERROR(B1621,C1621)</f>
        <v>9</v>
      </c>
      <c r="E1621" s="34" t="str">
        <f>IFERROR(MID(A1621,D1621-5,1)," ")</f>
        <v xml:space="preserve"> </v>
      </c>
      <c r="F1621" s="34" t="str">
        <f>MID(A1621,IF(E1621="1",D1621-5,D1621-4),IF(E1621="1",7,6))</f>
        <v>5:56PM</v>
      </c>
      <c r="G1621" s="34" t="str">
        <f>TRIM(SUBSTITUTE(A1621,TEXT(M1621,"h:mmAM/PM"),""))</f>
        <v>RIL 9/Nov</v>
      </c>
      <c r="H1621" s="34" t="b">
        <f>OR(LEFT(G1621,1)="Y",LEFT(G1621,1)="B",LEFT(G1621,1)="R")</f>
        <v>1</v>
      </c>
      <c r="I1621" s="34" t="str">
        <f>IF(H1621,LEFT(G1621,FIND(" ",G1621)-1),MID(G1621,FIND(" ",G1621)+1,9))</f>
        <v>RIL</v>
      </c>
      <c r="J1621" s="34" t="str">
        <f>TRIM(SUBSTITUTE(G1621,I1621,""))</f>
        <v>9/Nov</v>
      </c>
      <c r="K1621" s="34">
        <f>LEFT(J1621,2-ISERROR(1*MID(J1621,2,1)))*1</f>
        <v>9</v>
      </c>
      <c r="L1621" s="34" t="str">
        <f>IF(LEN(I1621)=3,I1621,LEFT(I1621,1)&amp;MID(I1621,3,1)&amp;RIGHT(I1621,1))</f>
        <v>RIL</v>
      </c>
      <c r="M1621" s="42">
        <f>TIMEVALUE(SUBSTITUTE(SUBSTITUTE(F1621,"P"," P"),"A"," A"))</f>
        <v>0.74722222222222223</v>
      </c>
      <c r="N1621" s="34">
        <f t="shared" si="86"/>
        <v>24</v>
      </c>
      <c r="O1621" s="34" t="str">
        <f t="shared" si="87"/>
        <v>RIL24</v>
      </c>
      <c r="P1621" s="44">
        <f>INDEX(Workings!$R$14:$R$853,MATCH(O1621,Workings!$U$14:$U$853,0))</f>
        <v>0.74305555555555591</v>
      </c>
      <c r="Q1621" s="34">
        <f t="shared" si="88"/>
        <v>6</v>
      </c>
      <c r="S1621"/>
    </row>
    <row r="1622" spans="1:19" ht="15" x14ac:dyDescent="0.25">
      <c r="A1622" s="34" t="s">
        <v>3803</v>
      </c>
      <c r="B1622" s="34">
        <f>SEARCH("PM",A1622)</f>
        <v>11</v>
      </c>
      <c r="C1622" s="34" t="e">
        <f>SEARCH("AM",A1622)</f>
        <v>#VALUE!</v>
      </c>
      <c r="D1622" s="34">
        <f>IFERROR(B1622,C1622)</f>
        <v>11</v>
      </c>
      <c r="E1622" s="34" t="str">
        <f>IFERROR(MID(A1622,D1622-5,1)," ")</f>
        <v xml:space="preserve"> </v>
      </c>
      <c r="F1622" s="34" t="str">
        <f>MID(A1622,IF(E1622="1",D1622-5,D1622-4),IF(E1622="1",7,6))</f>
        <v>6:33PM</v>
      </c>
      <c r="G1622" s="34" t="str">
        <f>TRIM(SUBSTITUTE(A1622,TEXT(M1622,"h:mmAM/PM"),""))</f>
        <v>R-I-L 9/Nov</v>
      </c>
      <c r="H1622" s="34" t="b">
        <f>OR(LEFT(G1622,1)="Y",LEFT(G1622,1)="B",LEFT(G1622,1)="R")</f>
        <v>1</v>
      </c>
      <c r="I1622" s="34" t="str">
        <f>IF(H1622,LEFT(G1622,FIND(" ",G1622)-1),MID(G1622,FIND(" ",G1622)+1,9))</f>
        <v>R-I-L</v>
      </c>
      <c r="J1622" s="34" t="str">
        <f>TRIM(SUBSTITUTE(G1622,I1622,""))</f>
        <v>9/Nov</v>
      </c>
      <c r="K1622" s="34">
        <f>LEFT(J1622,2-ISERROR(1*MID(J1622,2,1)))*1</f>
        <v>9</v>
      </c>
      <c r="L1622" s="34" t="str">
        <f>IF(LEN(I1622)=3,I1622,LEFT(I1622,1)&amp;MID(I1622,3,1)&amp;RIGHT(I1622,1))</f>
        <v>RIL</v>
      </c>
      <c r="M1622" s="42">
        <f>TIMEVALUE(SUBSTITUTE(SUBSTITUTE(F1622,"P"," P"),"A"," A"))</f>
        <v>0.7729166666666667</v>
      </c>
      <c r="N1622" s="34">
        <f t="shared" si="86"/>
        <v>25</v>
      </c>
      <c r="O1622" s="34" t="str">
        <f t="shared" si="87"/>
        <v>RIL25</v>
      </c>
      <c r="P1622" s="44">
        <f>INDEX(Workings!$R$14:$R$853,MATCH(O1622,Workings!$U$14:$U$853,0))</f>
        <v>0.7708333333333337</v>
      </c>
      <c r="Q1622" s="34">
        <f t="shared" si="88"/>
        <v>3</v>
      </c>
      <c r="S1622"/>
    </row>
    <row r="1623" spans="1:19" ht="15" x14ac:dyDescent="0.25">
      <c r="A1623" s="34" t="s">
        <v>3816</v>
      </c>
      <c r="B1623" s="34">
        <f>SEARCH("PM",A1623)</f>
        <v>17</v>
      </c>
      <c r="C1623" s="34" t="e">
        <f>SEARCH("AM",A1623)</f>
        <v>#VALUE!</v>
      </c>
      <c r="D1623" s="34">
        <f>IFERROR(B1623,C1623)</f>
        <v>17</v>
      </c>
      <c r="E1623" s="34" t="str">
        <f>IFERROR(MID(A1623,D1623-5,1)," ")</f>
        <v xml:space="preserve"> </v>
      </c>
      <c r="F1623" s="34" t="str">
        <f>MID(A1623,IF(E1623="1",D1623-5,D1623-4),IF(E1623="1",7,6))</f>
        <v>7:16PM</v>
      </c>
      <c r="G1623" s="34" t="str">
        <f>TRIM(SUBSTITUTE(A1623,TEXT(M1623,"h:mmAM/PM"),""))</f>
        <v>R:I:L 9/Nov</v>
      </c>
      <c r="H1623" s="34" t="b">
        <f>OR(LEFT(G1623,1)="Y",LEFT(G1623,1)="B",LEFT(G1623,1)="R")</f>
        <v>1</v>
      </c>
      <c r="I1623" s="34" t="str">
        <f>IF(H1623,LEFT(G1623,FIND(" ",G1623)-1),MID(G1623,FIND(" ",G1623)+1,9))</f>
        <v>R:I:L</v>
      </c>
      <c r="J1623" s="34" t="str">
        <f>TRIM(SUBSTITUTE(G1623,I1623,""))</f>
        <v>9/Nov</v>
      </c>
      <c r="K1623" s="34">
        <f>LEFT(J1623,2-ISERROR(1*MID(J1623,2,1)))*1</f>
        <v>9</v>
      </c>
      <c r="L1623" s="34" t="str">
        <f>IF(LEN(I1623)=3,I1623,LEFT(I1623,1)&amp;MID(I1623,3,1)&amp;RIGHT(I1623,1))</f>
        <v>RIL</v>
      </c>
      <c r="M1623" s="42">
        <f>TIMEVALUE(SUBSTITUTE(SUBSTITUTE(F1623,"P"," P"),"A"," A"))</f>
        <v>0.8027777777777777</v>
      </c>
      <c r="N1623" s="34">
        <f t="shared" si="86"/>
        <v>26</v>
      </c>
      <c r="O1623" s="34" t="str">
        <f t="shared" si="87"/>
        <v>RIL26</v>
      </c>
      <c r="P1623" s="44">
        <f>INDEX(Workings!$R$14:$R$853,MATCH(O1623,Workings!$U$14:$U$853,0))</f>
        <v>0.79861111111111149</v>
      </c>
      <c r="Q1623" s="34">
        <f t="shared" si="88"/>
        <v>6</v>
      </c>
      <c r="S1623"/>
    </row>
    <row r="1624" spans="1:19" ht="15" x14ac:dyDescent="0.25">
      <c r="A1624" s="34" t="s">
        <v>3719</v>
      </c>
      <c r="B1624" s="34">
        <f>SEARCH("PM",A1624)</f>
        <v>5</v>
      </c>
      <c r="C1624" s="34" t="e">
        <f>SEARCH("AM",A1624)</f>
        <v>#VALUE!</v>
      </c>
      <c r="D1624" s="34">
        <f>IFERROR(B1624,C1624)</f>
        <v>5</v>
      </c>
      <c r="E1624" s="34" t="str">
        <f>IFERROR(MID(A1624,D1624-5,1)," ")</f>
        <v xml:space="preserve"> </v>
      </c>
      <c r="F1624" s="34" t="str">
        <f>MID(A1624,IF(E1624="1",D1624-5,D1624-4),IF(E1624="1",7,6))</f>
        <v>8:15PM</v>
      </c>
      <c r="G1624" s="34" t="str">
        <f>TRIM(SUBSTITUTE(A1624,TEXT(M1624,"h:mmAM/PM"),""))</f>
        <v>9/Nov R:I:L</v>
      </c>
      <c r="H1624" s="34" t="b">
        <f>OR(LEFT(G1624,1)="Y",LEFT(G1624,1)="B",LEFT(G1624,1)="R")</f>
        <v>0</v>
      </c>
      <c r="I1624" s="34" t="str">
        <f>IF(H1624,LEFT(G1624,FIND(" ",G1624)-1),MID(G1624,FIND(" ",G1624)+1,9))</f>
        <v>R:I:L</v>
      </c>
      <c r="J1624" s="34" t="str">
        <f>TRIM(SUBSTITUTE(G1624,I1624,""))</f>
        <v>9/Nov</v>
      </c>
      <c r="K1624" s="34">
        <f>LEFT(J1624,2-ISERROR(1*MID(J1624,2,1)))*1</f>
        <v>9</v>
      </c>
      <c r="L1624" s="34" t="str">
        <f>IF(LEN(I1624)=3,I1624,LEFT(I1624,1)&amp;MID(I1624,3,1)&amp;RIGHT(I1624,1))</f>
        <v>RIL</v>
      </c>
      <c r="M1624" s="42">
        <f>TIMEVALUE(SUBSTITUTE(SUBSTITUTE(F1624,"P"," P"),"A"," A"))</f>
        <v>0.84375</v>
      </c>
      <c r="N1624" s="34">
        <f t="shared" si="86"/>
        <v>27</v>
      </c>
      <c r="O1624" s="34" t="str">
        <f t="shared" si="87"/>
        <v>RIL27</v>
      </c>
      <c r="P1624" s="44">
        <f>INDEX(Workings!$R$14:$R$853,MATCH(O1624,Workings!$U$14:$U$853,0))</f>
        <v>0.84027777777777812</v>
      </c>
      <c r="Q1624" s="34">
        <f t="shared" si="88"/>
        <v>5</v>
      </c>
      <c r="S1624"/>
    </row>
    <row r="1625" spans="1:19" ht="15" x14ac:dyDescent="0.25">
      <c r="A1625" s="34" t="s">
        <v>1666</v>
      </c>
      <c r="B1625" s="34">
        <f>SEARCH("PM",A1625)</f>
        <v>5</v>
      </c>
      <c r="C1625" s="34" t="e">
        <f>SEARCH("AM",A1625)</f>
        <v>#VALUE!</v>
      </c>
      <c r="D1625" s="34">
        <f>IFERROR(B1625,C1625)</f>
        <v>5</v>
      </c>
      <c r="E1625" s="34" t="str">
        <f>IFERROR(MID(A1625,D1625-5,1)," ")</f>
        <v xml:space="preserve"> </v>
      </c>
      <c r="F1625" s="34" t="str">
        <f>MID(A1625,IF(E1625="1",D1625-5,D1625-4),IF(E1625="1",7,6))</f>
        <v>9:15PM</v>
      </c>
      <c r="G1625" s="34" t="str">
        <f>TRIM(SUBSTITUTE(A1625,TEXT(M1625,"h:mmAM/PM"),""))</f>
        <v>R:I:L 9/Nov</v>
      </c>
      <c r="H1625" s="34" t="b">
        <f>OR(LEFT(G1625,1)="Y",LEFT(G1625,1)="B",LEFT(G1625,1)="R")</f>
        <v>1</v>
      </c>
      <c r="I1625" s="34" t="str">
        <f>IF(H1625,LEFT(G1625,FIND(" ",G1625)-1),MID(G1625,FIND(" ",G1625)+1,9))</f>
        <v>R:I:L</v>
      </c>
      <c r="J1625" s="34" t="str">
        <f>TRIM(SUBSTITUTE(G1625,I1625,""))</f>
        <v>9/Nov</v>
      </c>
      <c r="K1625" s="34">
        <f>LEFT(J1625,2-ISERROR(1*MID(J1625,2,1)))*1</f>
        <v>9</v>
      </c>
      <c r="L1625" s="34" t="str">
        <f>IF(LEN(I1625)=3,I1625,LEFT(I1625,1)&amp;MID(I1625,3,1)&amp;RIGHT(I1625,1))</f>
        <v>RIL</v>
      </c>
      <c r="M1625" s="42">
        <f>TIMEVALUE(SUBSTITUTE(SUBSTITUTE(F1625,"P"," P"),"A"," A"))</f>
        <v>0.88541666666666663</v>
      </c>
      <c r="N1625" s="34">
        <f t="shared" si="86"/>
        <v>28</v>
      </c>
      <c r="O1625" s="34" t="str">
        <f t="shared" si="87"/>
        <v>RIL28</v>
      </c>
      <c r="P1625" s="44">
        <f>INDEX(Workings!$R$14:$R$853,MATCH(O1625,Workings!$U$14:$U$853,0))</f>
        <v>0.88194444444444475</v>
      </c>
      <c r="Q1625" s="34">
        <f t="shared" si="88"/>
        <v>5</v>
      </c>
      <c r="S1625"/>
    </row>
    <row r="1626" spans="1:19" ht="15" x14ac:dyDescent="0.25">
      <c r="A1626" s="34" t="s">
        <v>604</v>
      </c>
      <c r="B1626" s="34">
        <f>SEARCH("PM",A1626)</f>
        <v>10</v>
      </c>
      <c r="C1626" s="34" t="e">
        <f>SEARCH("AM",A1626)</f>
        <v>#VALUE!</v>
      </c>
      <c r="D1626" s="34">
        <f>IFERROR(B1626,C1626)</f>
        <v>10</v>
      </c>
      <c r="E1626" s="34" t="str">
        <f>IFERROR(MID(A1626,D1626-5,1)," ")</f>
        <v>1</v>
      </c>
      <c r="F1626" s="34" t="str">
        <f>MID(A1626,IF(E1626="1",D1626-5,D1626-4),IF(E1626="1",7,6))</f>
        <v>10:13PM</v>
      </c>
      <c r="G1626" s="34" t="str">
        <f>TRIM(SUBSTITUTE(A1626,TEXT(M1626,"h:mmAM/PM"),""))</f>
        <v>RIL 9/Nov</v>
      </c>
      <c r="H1626" s="34" t="b">
        <f>OR(LEFT(G1626,1)="Y",LEFT(G1626,1)="B",LEFT(G1626,1)="R")</f>
        <v>1</v>
      </c>
      <c r="I1626" s="34" t="str">
        <f>IF(H1626,LEFT(G1626,FIND(" ",G1626)-1),MID(G1626,FIND(" ",G1626)+1,9))</f>
        <v>RIL</v>
      </c>
      <c r="J1626" s="34" t="str">
        <f>TRIM(SUBSTITUTE(G1626,I1626,""))</f>
        <v>9/Nov</v>
      </c>
      <c r="K1626" s="34">
        <f>LEFT(J1626,2-ISERROR(1*MID(J1626,2,1)))*1</f>
        <v>9</v>
      </c>
      <c r="L1626" s="34" t="str">
        <f>IF(LEN(I1626)=3,I1626,LEFT(I1626,1)&amp;MID(I1626,3,1)&amp;RIGHT(I1626,1))</f>
        <v>RIL</v>
      </c>
      <c r="M1626" s="42">
        <f>TIMEVALUE(SUBSTITUTE(SUBSTITUTE(F1626,"P"," P"),"A"," A"))</f>
        <v>0.92569444444444438</v>
      </c>
      <c r="N1626" s="34">
        <f t="shared" si="86"/>
        <v>29</v>
      </c>
      <c r="O1626" s="34" t="str">
        <f t="shared" si="87"/>
        <v>RIL29</v>
      </c>
      <c r="P1626" s="44">
        <f>INDEX(Workings!$R$14:$R$853,MATCH(O1626,Workings!$U$14:$U$853,0))</f>
        <v>0.92361111111111138</v>
      </c>
      <c r="Q1626" s="34">
        <f t="shared" si="88"/>
        <v>3</v>
      </c>
      <c r="S1626"/>
    </row>
    <row r="1627" spans="1:19" ht="15" x14ac:dyDescent="0.25">
      <c r="A1627" s="34" t="s">
        <v>2949</v>
      </c>
      <c r="B1627" s="34">
        <f>SEARCH("PM",A1627)</f>
        <v>12</v>
      </c>
      <c r="C1627" s="34" t="e">
        <f>SEARCH("AM",A1627)</f>
        <v>#VALUE!</v>
      </c>
      <c r="D1627" s="34">
        <f>IFERROR(B1627,C1627)</f>
        <v>12</v>
      </c>
      <c r="E1627" s="34" t="str">
        <f>IFERROR(MID(A1627,D1627-5,1)," ")</f>
        <v>1</v>
      </c>
      <c r="F1627" s="34" t="str">
        <f>MID(A1627,IF(E1627="1",D1627-5,D1627-4),IF(E1627="1",7,6))</f>
        <v>11:10PM</v>
      </c>
      <c r="G1627" s="34" t="str">
        <f>TRIM(SUBSTITUTE(A1627,TEXT(M1627,"h:mmAM/PM"),""))</f>
        <v>R:I:L 9/Nov</v>
      </c>
      <c r="H1627" s="34" t="b">
        <f>OR(LEFT(G1627,1)="Y",LEFT(G1627,1)="B",LEFT(G1627,1)="R")</f>
        <v>1</v>
      </c>
      <c r="I1627" s="34" t="str">
        <f>IF(H1627,LEFT(G1627,FIND(" ",G1627)-1),MID(G1627,FIND(" ",G1627)+1,9))</f>
        <v>R:I:L</v>
      </c>
      <c r="J1627" s="34" t="str">
        <f>TRIM(SUBSTITUTE(G1627,I1627,""))</f>
        <v>9/Nov</v>
      </c>
      <c r="K1627" s="34">
        <f>LEFT(J1627,2-ISERROR(1*MID(J1627,2,1)))*1</f>
        <v>9</v>
      </c>
      <c r="L1627" s="34" t="str">
        <f>IF(LEN(I1627)=3,I1627,LEFT(I1627,1)&amp;MID(I1627,3,1)&amp;RIGHT(I1627,1))</f>
        <v>RIL</v>
      </c>
      <c r="M1627" s="42">
        <f>TIMEVALUE(SUBSTITUTE(SUBSTITUTE(F1627,"P"," P"),"A"," A"))</f>
        <v>0.96527777777777779</v>
      </c>
      <c r="N1627" s="34">
        <f t="shared" si="86"/>
        <v>30</v>
      </c>
      <c r="O1627" s="34" t="str">
        <f t="shared" si="87"/>
        <v>RIL30</v>
      </c>
      <c r="P1627" s="44">
        <f>INDEX(Workings!$R$14:$R$853,MATCH(O1627,Workings!$U$14:$U$853,0))</f>
        <v>0.96527777777777801</v>
      </c>
      <c r="Q1627" s="34">
        <f t="shared" si="88"/>
        <v>0</v>
      </c>
      <c r="S1627"/>
    </row>
    <row r="1628" spans="1:19" ht="15" x14ac:dyDescent="0.25">
      <c r="A1628" s="34" t="s">
        <v>522</v>
      </c>
      <c r="B1628" s="34" t="e">
        <f>SEARCH("PM",A1628)</f>
        <v>#VALUE!</v>
      </c>
      <c r="C1628" s="34">
        <f>SEARCH("AM",A1628)</f>
        <v>5</v>
      </c>
      <c r="D1628" s="34">
        <f>IFERROR(B1628,C1628)</f>
        <v>5</v>
      </c>
      <c r="E1628" s="34" t="str">
        <f>IFERROR(MID(A1628,D1628-5,1)," ")</f>
        <v xml:space="preserve"> </v>
      </c>
      <c r="F1628" s="34" t="str">
        <f>MID(A1628,IF(E1628="1",D1628-5,D1628-4),IF(E1628="1",7,6))</f>
        <v>7:14AM</v>
      </c>
      <c r="G1628" s="34" t="str">
        <f>TRIM(SUBSTITUTE(A1628,TEXT(M1628,"h:mmAM/PM"),""))</f>
        <v>10/Nov R:I:L</v>
      </c>
      <c r="H1628" s="34" t="b">
        <f>OR(LEFT(G1628,1)="Y",LEFT(G1628,1)="B",LEFT(G1628,1)="R")</f>
        <v>0</v>
      </c>
      <c r="I1628" s="34" t="str">
        <f>IF(H1628,LEFT(G1628,FIND(" ",G1628)-1),MID(G1628,FIND(" ",G1628)+1,9))</f>
        <v>R:I:L</v>
      </c>
      <c r="J1628" s="34" t="str">
        <f>TRIM(SUBSTITUTE(G1628,I1628,""))</f>
        <v>10/Nov</v>
      </c>
      <c r="K1628" s="34">
        <f>LEFT(J1628,2-ISERROR(1*MID(J1628,2,1)))*1</f>
        <v>10</v>
      </c>
      <c r="L1628" s="34" t="str">
        <f>IF(LEN(I1628)=3,I1628,LEFT(I1628,1)&amp;MID(I1628,3,1)&amp;RIGHT(I1628,1))</f>
        <v>RIL</v>
      </c>
      <c r="M1628" s="42">
        <f>TIMEVALUE(SUBSTITUTE(SUBSTITUTE(F1628,"P"," P"),"A"," A"))</f>
        <v>0.30138888888888887</v>
      </c>
      <c r="N1628" s="34">
        <f t="shared" si="86"/>
        <v>1</v>
      </c>
      <c r="O1628" s="34" t="str">
        <f t="shared" si="87"/>
        <v>RIL1</v>
      </c>
      <c r="P1628" s="44">
        <f>INDEX(Workings!$R$14:$R$853,MATCH(O1628,Workings!$U$14:$U$853,0))</f>
        <v>0.2986111111111111</v>
      </c>
      <c r="Q1628" s="34">
        <f t="shared" si="88"/>
        <v>4</v>
      </c>
      <c r="S1628"/>
    </row>
    <row r="1629" spans="1:19" ht="15" x14ac:dyDescent="0.25">
      <c r="A1629" s="34" t="s">
        <v>1982</v>
      </c>
      <c r="B1629" s="34" t="e">
        <f>SEARCH("PM",A1629)</f>
        <v>#VALUE!</v>
      </c>
      <c r="C1629" s="34">
        <f>SEARCH("AM",A1629)</f>
        <v>5</v>
      </c>
      <c r="D1629" s="34">
        <f>IFERROR(B1629,C1629)</f>
        <v>5</v>
      </c>
      <c r="E1629" s="34" t="str">
        <f>IFERROR(MID(A1629,D1629-5,1)," ")</f>
        <v xml:space="preserve"> </v>
      </c>
      <c r="F1629" s="34" t="str">
        <f>MID(A1629,IF(E1629="1",D1629-5,D1629-4),IF(E1629="1",7,6))</f>
        <v>7:32AM</v>
      </c>
      <c r="G1629" s="34" t="str">
        <f>TRIM(SUBSTITUTE(A1629,TEXT(M1629,"h:mmAM/PM"),""))</f>
        <v>10-Nov R/I/L</v>
      </c>
      <c r="H1629" s="34" t="b">
        <f>OR(LEFT(G1629,1)="Y",LEFT(G1629,1)="B",LEFT(G1629,1)="R")</f>
        <v>0</v>
      </c>
      <c r="I1629" s="34" t="str">
        <f>IF(H1629,LEFT(G1629,FIND(" ",G1629)-1),MID(G1629,FIND(" ",G1629)+1,9))</f>
        <v>R/I/L</v>
      </c>
      <c r="J1629" s="34" t="str">
        <f>TRIM(SUBSTITUTE(G1629,I1629,""))</f>
        <v>10-Nov</v>
      </c>
      <c r="K1629" s="34">
        <f>LEFT(J1629,2-ISERROR(1*MID(J1629,2,1)))*1</f>
        <v>10</v>
      </c>
      <c r="L1629" s="34" t="str">
        <f>IF(LEN(I1629)=3,I1629,LEFT(I1629,1)&amp;MID(I1629,3,1)&amp;RIGHT(I1629,1))</f>
        <v>RIL</v>
      </c>
      <c r="M1629" s="42">
        <f>TIMEVALUE(SUBSTITUTE(SUBSTITUTE(F1629,"P"," P"),"A"," A"))</f>
        <v>0.31388888888888888</v>
      </c>
      <c r="N1629" s="34">
        <f t="shared" si="86"/>
        <v>2</v>
      </c>
      <c r="O1629" s="34" t="str">
        <f t="shared" si="87"/>
        <v>RIL2</v>
      </c>
      <c r="P1629" s="44">
        <f>INDEX(Workings!$R$14:$R$853,MATCH(O1629,Workings!$U$14:$U$853,0))</f>
        <v>0.3125</v>
      </c>
      <c r="Q1629" s="34">
        <f t="shared" si="88"/>
        <v>2</v>
      </c>
      <c r="S1629"/>
    </row>
    <row r="1630" spans="1:19" ht="15" x14ac:dyDescent="0.25">
      <c r="A1630" s="34" t="s">
        <v>281</v>
      </c>
      <c r="B1630" s="34" t="e">
        <f>SEARCH("PM",A1630)</f>
        <v>#VALUE!</v>
      </c>
      <c r="C1630" s="34">
        <f>SEARCH("AM",A1630)</f>
        <v>18</v>
      </c>
      <c r="D1630" s="34">
        <f>IFERROR(B1630,C1630)</f>
        <v>18</v>
      </c>
      <c r="E1630" s="34" t="str">
        <f>IFERROR(MID(A1630,D1630-5,1)," ")</f>
        <v xml:space="preserve"> </v>
      </c>
      <c r="F1630" s="34" t="str">
        <f>MID(A1630,IF(E1630="1",D1630-5,D1630-4),IF(E1630="1",7,6))</f>
        <v>7:52AM</v>
      </c>
      <c r="G1630" s="34" t="str">
        <f>TRIM(SUBSTITUTE(A1630,TEXT(M1630,"h:mmAM/PM"),""))</f>
        <v>10-Nov R-I-L</v>
      </c>
      <c r="H1630" s="34" t="b">
        <f>OR(LEFT(G1630,1)="Y",LEFT(G1630,1)="B",LEFT(G1630,1)="R")</f>
        <v>0</v>
      </c>
      <c r="I1630" s="34" t="str">
        <f>IF(H1630,LEFT(G1630,FIND(" ",G1630)-1),MID(G1630,FIND(" ",G1630)+1,9))</f>
        <v>R-I-L</v>
      </c>
      <c r="J1630" s="34" t="str">
        <f>TRIM(SUBSTITUTE(G1630,I1630,""))</f>
        <v>10-Nov</v>
      </c>
      <c r="K1630" s="34">
        <f>LEFT(J1630,2-ISERROR(1*MID(J1630,2,1)))*1</f>
        <v>10</v>
      </c>
      <c r="L1630" s="34" t="str">
        <f>IF(LEN(I1630)=3,I1630,LEFT(I1630,1)&amp;MID(I1630,3,1)&amp;RIGHT(I1630,1))</f>
        <v>RIL</v>
      </c>
      <c r="M1630" s="42">
        <f>TIMEVALUE(SUBSTITUTE(SUBSTITUTE(F1630,"P"," P"),"A"," A"))</f>
        <v>0.32777777777777778</v>
      </c>
      <c r="N1630" s="34">
        <f t="shared" si="86"/>
        <v>3</v>
      </c>
      <c r="O1630" s="34" t="str">
        <f t="shared" si="87"/>
        <v>RIL3</v>
      </c>
      <c r="P1630" s="44">
        <f>INDEX(Workings!$R$14:$R$853,MATCH(O1630,Workings!$U$14:$U$853,0))</f>
        <v>0.3263888888888889</v>
      </c>
      <c r="Q1630" s="34">
        <f t="shared" si="88"/>
        <v>2</v>
      </c>
      <c r="S1630"/>
    </row>
    <row r="1631" spans="1:19" ht="15" x14ac:dyDescent="0.25">
      <c r="A1631" s="34" t="s">
        <v>1625</v>
      </c>
      <c r="B1631" s="34" t="e">
        <f>SEARCH("PM",A1631)</f>
        <v>#VALUE!</v>
      </c>
      <c r="C1631" s="34">
        <f>SEARCH("AM",A1631)</f>
        <v>5</v>
      </c>
      <c r="D1631" s="34">
        <f>IFERROR(B1631,C1631)</f>
        <v>5</v>
      </c>
      <c r="E1631" s="34" t="str">
        <f>IFERROR(MID(A1631,D1631-5,1)," ")</f>
        <v xml:space="preserve"> </v>
      </c>
      <c r="F1631" s="34" t="str">
        <f>MID(A1631,IF(E1631="1",D1631-5,D1631-4),IF(E1631="1",7,6))</f>
        <v>8:13AM</v>
      </c>
      <c r="G1631" s="34" t="str">
        <f>TRIM(SUBSTITUTE(A1631,TEXT(M1631,"h:mmAM/PM"),""))</f>
        <v>RIL 10/Nov</v>
      </c>
      <c r="H1631" s="34" t="b">
        <f>OR(LEFT(G1631,1)="Y",LEFT(G1631,1)="B",LEFT(G1631,1)="R")</f>
        <v>1</v>
      </c>
      <c r="I1631" s="34" t="str">
        <f>IF(H1631,LEFT(G1631,FIND(" ",G1631)-1),MID(G1631,FIND(" ",G1631)+1,9))</f>
        <v>RIL</v>
      </c>
      <c r="J1631" s="34" t="str">
        <f>TRIM(SUBSTITUTE(G1631,I1631,""))</f>
        <v>10/Nov</v>
      </c>
      <c r="K1631" s="34">
        <f>LEFT(J1631,2-ISERROR(1*MID(J1631,2,1)))*1</f>
        <v>10</v>
      </c>
      <c r="L1631" s="34" t="str">
        <f>IF(LEN(I1631)=3,I1631,LEFT(I1631,1)&amp;MID(I1631,3,1)&amp;RIGHT(I1631,1))</f>
        <v>RIL</v>
      </c>
      <c r="M1631" s="42">
        <f>TIMEVALUE(SUBSTITUTE(SUBSTITUTE(F1631,"P"," P"),"A"," A"))</f>
        <v>0.34236111111111112</v>
      </c>
      <c r="N1631" s="34">
        <f t="shared" si="86"/>
        <v>4</v>
      </c>
      <c r="O1631" s="34" t="str">
        <f t="shared" si="87"/>
        <v>RIL4</v>
      </c>
      <c r="P1631" s="44">
        <f>INDEX(Workings!$R$14:$R$853,MATCH(O1631,Workings!$U$14:$U$853,0))</f>
        <v>0.34027777777777779</v>
      </c>
      <c r="Q1631" s="34">
        <f t="shared" si="88"/>
        <v>3</v>
      </c>
      <c r="S1631"/>
    </row>
    <row r="1632" spans="1:19" ht="15" x14ac:dyDescent="0.25">
      <c r="A1632" s="34" t="s">
        <v>3764</v>
      </c>
      <c r="B1632" s="34" t="e">
        <f>SEARCH("PM",A1632)</f>
        <v>#VALUE!</v>
      </c>
      <c r="C1632" s="34">
        <f>SEARCH("AM",A1632)</f>
        <v>5</v>
      </c>
      <c r="D1632" s="34">
        <f>IFERROR(B1632,C1632)</f>
        <v>5</v>
      </c>
      <c r="E1632" s="34" t="str">
        <f>IFERROR(MID(A1632,D1632-5,1)," ")</f>
        <v xml:space="preserve"> </v>
      </c>
      <c r="F1632" s="34" t="str">
        <f>MID(A1632,IF(E1632="1",D1632-5,D1632-4),IF(E1632="1",7,6))</f>
        <v>8:31AM</v>
      </c>
      <c r="G1632" s="34" t="str">
        <f>TRIM(SUBSTITUTE(A1632,TEXT(M1632,"h:mmAM/PM"),""))</f>
        <v>10/Nov RIL</v>
      </c>
      <c r="H1632" s="34" t="b">
        <f>OR(LEFT(G1632,1)="Y",LEFT(G1632,1)="B",LEFT(G1632,1)="R")</f>
        <v>0</v>
      </c>
      <c r="I1632" s="34" t="str">
        <f>IF(H1632,LEFT(G1632,FIND(" ",G1632)-1),MID(G1632,FIND(" ",G1632)+1,9))</f>
        <v>RIL</v>
      </c>
      <c r="J1632" s="34" t="str">
        <f>TRIM(SUBSTITUTE(G1632,I1632,""))</f>
        <v>10/Nov</v>
      </c>
      <c r="K1632" s="34">
        <f>LEFT(J1632,2-ISERROR(1*MID(J1632,2,1)))*1</f>
        <v>10</v>
      </c>
      <c r="L1632" s="34" t="str">
        <f>IF(LEN(I1632)=3,I1632,LEFT(I1632,1)&amp;MID(I1632,3,1)&amp;RIGHT(I1632,1))</f>
        <v>RIL</v>
      </c>
      <c r="M1632" s="42">
        <f>TIMEVALUE(SUBSTITUTE(SUBSTITUTE(F1632,"P"," P"),"A"," A"))</f>
        <v>0.35486111111111113</v>
      </c>
      <c r="N1632" s="34">
        <f t="shared" si="86"/>
        <v>5</v>
      </c>
      <c r="O1632" s="34" t="str">
        <f t="shared" si="87"/>
        <v>RIL5</v>
      </c>
      <c r="P1632" s="44">
        <f>INDEX(Workings!$R$14:$R$853,MATCH(O1632,Workings!$U$14:$U$853,0))</f>
        <v>0.35416666666666669</v>
      </c>
      <c r="Q1632" s="34">
        <f t="shared" si="88"/>
        <v>1</v>
      </c>
      <c r="S1632"/>
    </row>
    <row r="1633" spans="1:19" ht="15" x14ac:dyDescent="0.25">
      <c r="A1633" s="34" t="s">
        <v>1756</v>
      </c>
      <c r="B1633" s="34" t="e">
        <f>SEARCH("PM",A1633)</f>
        <v>#VALUE!</v>
      </c>
      <c r="C1633" s="34">
        <f>SEARCH("AM",A1633)</f>
        <v>16</v>
      </c>
      <c r="D1633" s="34">
        <f>IFERROR(B1633,C1633)</f>
        <v>16</v>
      </c>
      <c r="E1633" s="34" t="str">
        <f>IFERROR(MID(A1633,D1633-5,1)," ")</f>
        <v xml:space="preserve"> </v>
      </c>
      <c r="F1633" s="34" t="str">
        <f>MID(A1633,IF(E1633="1",D1633-5,D1633-4),IF(E1633="1",7,6))</f>
        <v>8:57AM</v>
      </c>
      <c r="G1633" s="34" t="str">
        <f>TRIM(SUBSTITUTE(A1633,TEXT(M1633,"h:mmAM/PM"),""))</f>
        <v>RIL 10/Nov</v>
      </c>
      <c r="H1633" s="34" t="b">
        <f>OR(LEFT(G1633,1)="Y",LEFT(G1633,1)="B",LEFT(G1633,1)="R")</f>
        <v>1</v>
      </c>
      <c r="I1633" s="34" t="str">
        <f>IF(H1633,LEFT(G1633,FIND(" ",G1633)-1),MID(G1633,FIND(" ",G1633)+1,9))</f>
        <v>RIL</v>
      </c>
      <c r="J1633" s="34" t="str">
        <f>TRIM(SUBSTITUTE(G1633,I1633,""))</f>
        <v>10/Nov</v>
      </c>
      <c r="K1633" s="34">
        <f>LEFT(J1633,2-ISERROR(1*MID(J1633,2,1)))*1</f>
        <v>10</v>
      </c>
      <c r="L1633" s="34" t="str">
        <f>IF(LEN(I1633)=3,I1633,LEFT(I1633,1)&amp;MID(I1633,3,1)&amp;RIGHT(I1633,1))</f>
        <v>RIL</v>
      </c>
      <c r="M1633" s="42">
        <f>TIMEVALUE(SUBSTITUTE(SUBSTITUTE(F1633,"P"," P"),"A"," A"))</f>
        <v>0.37291666666666662</v>
      </c>
      <c r="N1633" s="34">
        <f t="shared" si="86"/>
        <v>6</v>
      </c>
      <c r="O1633" s="34" t="str">
        <f t="shared" si="87"/>
        <v>RIL6</v>
      </c>
      <c r="P1633" s="44">
        <f>INDEX(Workings!$R$14:$R$853,MATCH(O1633,Workings!$U$14:$U$853,0))</f>
        <v>0.36805555555555558</v>
      </c>
      <c r="Q1633" s="34">
        <f t="shared" si="88"/>
        <v>7</v>
      </c>
      <c r="S1633"/>
    </row>
    <row r="1634" spans="1:19" ht="15" x14ac:dyDescent="0.25">
      <c r="A1634" s="34" t="s">
        <v>3673</v>
      </c>
      <c r="B1634" s="34" t="e">
        <f>SEARCH("PM",A1634)</f>
        <v>#VALUE!</v>
      </c>
      <c r="C1634" s="34">
        <f>SEARCH("AM",A1634)</f>
        <v>18</v>
      </c>
      <c r="D1634" s="34">
        <f>IFERROR(B1634,C1634)</f>
        <v>18</v>
      </c>
      <c r="E1634" s="34" t="str">
        <f>IFERROR(MID(A1634,D1634-5,1)," ")</f>
        <v xml:space="preserve"> </v>
      </c>
      <c r="F1634" s="34" t="str">
        <f>MID(A1634,IF(E1634="1",D1634-5,D1634-4),IF(E1634="1",7,6))</f>
        <v>9:13AM</v>
      </c>
      <c r="G1634" s="34" t="str">
        <f>TRIM(SUBSTITUTE(A1634,TEXT(M1634,"h:mmAM/PM"),""))</f>
        <v>10/Nov R/I/L</v>
      </c>
      <c r="H1634" s="34" t="b">
        <f>OR(LEFT(G1634,1)="Y",LEFT(G1634,1)="B",LEFT(G1634,1)="R")</f>
        <v>0</v>
      </c>
      <c r="I1634" s="34" t="str">
        <f>IF(H1634,LEFT(G1634,FIND(" ",G1634)-1),MID(G1634,FIND(" ",G1634)+1,9))</f>
        <v>R/I/L</v>
      </c>
      <c r="J1634" s="34" t="str">
        <f>TRIM(SUBSTITUTE(G1634,I1634,""))</f>
        <v>10/Nov</v>
      </c>
      <c r="K1634" s="34">
        <f>LEFT(J1634,2-ISERROR(1*MID(J1634,2,1)))*1</f>
        <v>10</v>
      </c>
      <c r="L1634" s="34" t="str">
        <f>IF(LEN(I1634)=3,I1634,LEFT(I1634,1)&amp;MID(I1634,3,1)&amp;RIGHT(I1634,1))</f>
        <v>RIL</v>
      </c>
      <c r="M1634" s="42">
        <f>TIMEVALUE(SUBSTITUTE(SUBSTITUTE(F1634,"P"," P"),"A"," A"))</f>
        <v>0.3840277777777778</v>
      </c>
      <c r="N1634" s="34">
        <f t="shared" si="86"/>
        <v>7</v>
      </c>
      <c r="O1634" s="34" t="str">
        <f t="shared" si="87"/>
        <v>RIL7</v>
      </c>
      <c r="P1634" s="44">
        <f>INDEX(Workings!$R$14:$R$853,MATCH(O1634,Workings!$U$14:$U$853,0))</f>
        <v>0.38194444444444448</v>
      </c>
      <c r="Q1634" s="34">
        <f t="shared" si="88"/>
        <v>3</v>
      </c>
      <c r="S1634"/>
    </row>
    <row r="1635" spans="1:19" ht="15" x14ac:dyDescent="0.25">
      <c r="A1635" s="34" t="s">
        <v>197</v>
      </c>
      <c r="B1635" s="34" t="e">
        <f>SEARCH("PM",A1635)</f>
        <v>#VALUE!</v>
      </c>
      <c r="C1635" s="34">
        <f>SEARCH("AM",A1635)</f>
        <v>16</v>
      </c>
      <c r="D1635" s="34">
        <f>IFERROR(B1635,C1635)</f>
        <v>16</v>
      </c>
      <c r="E1635" s="34" t="str">
        <f>IFERROR(MID(A1635,D1635-5,1)," ")</f>
        <v xml:space="preserve"> </v>
      </c>
      <c r="F1635" s="34" t="str">
        <f>MID(A1635,IF(E1635="1",D1635-5,D1635-4),IF(E1635="1",7,6))</f>
        <v>9:46AM</v>
      </c>
      <c r="G1635" s="34" t="str">
        <f>TRIM(SUBSTITUTE(A1635,TEXT(M1635,"h:mmAM/PM"),""))</f>
        <v>RIL 10-Nov</v>
      </c>
      <c r="H1635" s="34" t="b">
        <f>OR(LEFT(G1635,1)="Y",LEFT(G1635,1)="B",LEFT(G1635,1)="R")</f>
        <v>1</v>
      </c>
      <c r="I1635" s="34" t="str">
        <f>IF(H1635,LEFT(G1635,FIND(" ",G1635)-1),MID(G1635,FIND(" ",G1635)+1,9))</f>
        <v>RIL</v>
      </c>
      <c r="J1635" s="34" t="str">
        <f>TRIM(SUBSTITUTE(G1635,I1635,""))</f>
        <v>10-Nov</v>
      </c>
      <c r="K1635" s="34">
        <f>LEFT(J1635,2-ISERROR(1*MID(J1635,2,1)))*1</f>
        <v>10</v>
      </c>
      <c r="L1635" s="34" t="str">
        <f>IF(LEN(I1635)=3,I1635,LEFT(I1635,1)&amp;MID(I1635,3,1)&amp;RIGHT(I1635,1))</f>
        <v>RIL</v>
      </c>
      <c r="M1635" s="42">
        <f>TIMEVALUE(SUBSTITUTE(SUBSTITUTE(F1635,"P"," P"),"A"," A"))</f>
        <v>0.4069444444444445</v>
      </c>
      <c r="N1635" s="34">
        <f t="shared" si="86"/>
        <v>8</v>
      </c>
      <c r="O1635" s="34" t="str">
        <f t="shared" si="87"/>
        <v>RIL8</v>
      </c>
      <c r="P1635" s="44">
        <f>INDEX(Workings!$R$14:$R$853,MATCH(O1635,Workings!$U$14:$U$853,0))</f>
        <v>0.40277777777777779</v>
      </c>
      <c r="Q1635" s="34">
        <f t="shared" si="88"/>
        <v>6</v>
      </c>
      <c r="S1635"/>
    </row>
    <row r="1636" spans="1:19" ht="15" x14ac:dyDescent="0.25">
      <c r="A1636" s="34" t="s">
        <v>4219</v>
      </c>
      <c r="B1636" s="34" t="e">
        <f>SEARCH("PM",A1636)</f>
        <v>#VALUE!</v>
      </c>
      <c r="C1636" s="34">
        <f>SEARCH("AM",A1636)</f>
        <v>13</v>
      </c>
      <c r="D1636" s="34">
        <f>IFERROR(B1636,C1636)</f>
        <v>13</v>
      </c>
      <c r="E1636" s="34" t="str">
        <f>IFERROR(MID(A1636,D1636-5,1)," ")</f>
        <v>1</v>
      </c>
      <c r="F1636" s="34" t="str">
        <f>MID(A1636,IF(E1636="1",D1636-5,D1636-4),IF(E1636="1",7,6))</f>
        <v>10:16AM</v>
      </c>
      <c r="G1636" s="34" t="str">
        <f>TRIM(SUBSTITUTE(A1636,TEXT(M1636,"h:mmAM/PM"),""))</f>
        <v>10-Nov R-I-L</v>
      </c>
      <c r="H1636" s="34" t="b">
        <f>OR(LEFT(G1636,1)="Y",LEFT(G1636,1)="B",LEFT(G1636,1)="R")</f>
        <v>0</v>
      </c>
      <c r="I1636" s="34" t="str">
        <f>IF(H1636,LEFT(G1636,FIND(" ",G1636)-1),MID(G1636,FIND(" ",G1636)+1,9))</f>
        <v>R-I-L</v>
      </c>
      <c r="J1636" s="34" t="str">
        <f>TRIM(SUBSTITUTE(G1636,I1636,""))</f>
        <v>10-Nov</v>
      </c>
      <c r="K1636" s="34">
        <f>LEFT(J1636,2-ISERROR(1*MID(J1636,2,1)))*1</f>
        <v>10</v>
      </c>
      <c r="L1636" s="34" t="str">
        <f>IF(LEN(I1636)=3,I1636,LEFT(I1636,1)&amp;MID(I1636,3,1)&amp;RIGHT(I1636,1))</f>
        <v>RIL</v>
      </c>
      <c r="M1636" s="42">
        <f>TIMEVALUE(SUBSTITUTE(SUBSTITUTE(F1636,"P"," P"),"A"," A"))</f>
        <v>0.42777777777777781</v>
      </c>
      <c r="N1636" s="34">
        <f t="shared" si="86"/>
        <v>9</v>
      </c>
      <c r="O1636" s="34" t="str">
        <f t="shared" si="87"/>
        <v>RIL9</v>
      </c>
      <c r="P1636" s="44">
        <f>INDEX(Workings!$R$14:$R$853,MATCH(O1636,Workings!$U$14:$U$853,0))</f>
        <v>0.4236111111111111</v>
      </c>
      <c r="Q1636" s="34">
        <f t="shared" si="88"/>
        <v>6</v>
      </c>
      <c r="S1636"/>
    </row>
    <row r="1637" spans="1:19" ht="15" x14ac:dyDescent="0.25">
      <c r="A1637" s="34" t="s">
        <v>1872</v>
      </c>
      <c r="B1637" s="34" t="e">
        <f>SEARCH("PM",A1637)</f>
        <v>#VALUE!</v>
      </c>
      <c r="C1637" s="34">
        <f>SEARCH("AM",A1637)</f>
        <v>13</v>
      </c>
      <c r="D1637" s="34">
        <f>IFERROR(B1637,C1637)</f>
        <v>13</v>
      </c>
      <c r="E1637" s="34" t="str">
        <f>IFERROR(MID(A1637,D1637-5,1)," ")</f>
        <v>1</v>
      </c>
      <c r="F1637" s="34" t="str">
        <f>MID(A1637,IF(E1637="1",D1637-5,D1637-4),IF(E1637="1",7,6))</f>
        <v>10:45AM</v>
      </c>
      <c r="G1637" s="34" t="str">
        <f>TRIM(SUBSTITUTE(A1637,TEXT(M1637,"h:mmAM/PM"),""))</f>
        <v>10-Nov R/I/L</v>
      </c>
      <c r="H1637" s="34" t="b">
        <f>OR(LEFT(G1637,1)="Y",LEFT(G1637,1)="B",LEFT(G1637,1)="R")</f>
        <v>0</v>
      </c>
      <c r="I1637" s="34" t="str">
        <f>IF(H1637,LEFT(G1637,FIND(" ",G1637)-1),MID(G1637,FIND(" ",G1637)+1,9))</f>
        <v>R/I/L</v>
      </c>
      <c r="J1637" s="34" t="str">
        <f>TRIM(SUBSTITUTE(G1637,I1637,""))</f>
        <v>10-Nov</v>
      </c>
      <c r="K1637" s="34">
        <f>LEFT(J1637,2-ISERROR(1*MID(J1637,2,1)))*1</f>
        <v>10</v>
      </c>
      <c r="L1637" s="34" t="str">
        <f>IF(LEN(I1637)=3,I1637,LEFT(I1637,1)&amp;MID(I1637,3,1)&amp;RIGHT(I1637,1))</f>
        <v>RIL</v>
      </c>
      <c r="M1637" s="42">
        <f>TIMEVALUE(SUBSTITUTE(SUBSTITUTE(F1637,"P"," P"),"A"," A"))</f>
        <v>0.44791666666666669</v>
      </c>
      <c r="N1637" s="34">
        <f t="shared" si="86"/>
        <v>10</v>
      </c>
      <c r="O1637" s="34" t="str">
        <f t="shared" si="87"/>
        <v>RIL10</v>
      </c>
      <c r="P1637" s="44">
        <f>INDEX(Workings!$R$14:$R$853,MATCH(O1637,Workings!$U$14:$U$853,0))</f>
        <v>0.44444444444444442</v>
      </c>
      <c r="Q1637" s="34">
        <f t="shared" si="88"/>
        <v>5</v>
      </c>
      <c r="S1637"/>
    </row>
    <row r="1638" spans="1:19" ht="15" x14ac:dyDescent="0.25">
      <c r="A1638" s="34" t="s">
        <v>1150</v>
      </c>
      <c r="B1638" s="34" t="e">
        <f>SEARCH("PM",A1638)</f>
        <v>#VALUE!</v>
      </c>
      <c r="C1638" s="34">
        <f>SEARCH("AM",A1638)</f>
        <v>19</v>
      </c>
      <c r="D1638" s="34">
        <f>IFERROR(B1638,C1638)</f>
        <v>19</v>
      </c>
      <c r="E1638" s="34" t="str">
        <f>IFERROR(MID(A1638,D1638-5,1)," ")</f>
        <v>1</v>
      </c>
      <c r="F1638" s="34" t="str">
        <f>MID(A1638,IF(E1638="1",D1638-5,D1638-4),IF(E1638="1",7,6))</f>
        <v>11:09AM</v>
      </c>
      <c r="G1638" s="34" t="str">
        <f>TRIM(SUBSTITUTE(A1638,TEXT(M1638,"h:mmAM/PM"),""))</f>
        <v>R:I:L 10-Nov</v>
      </c>
      <c r="H1638" s="34" t="b">
        <f>OR(LEFT(G1638,1)="Y",LEFT(G1638,1)="B",LEFT(G1638,1)="R")</f>
        <v>1</v>
      </c>
      <c r="I1638" s="34" t="str">
        <f>IF(H1638,LEFT(G1638,FIND(" ",G1638)-1),MID(G1638,FIND(" ",G1638)+1,9))</f>
        <v>R:I:L</v>
      </c>
      <c r="J1638" s="34" t="str">
        <f>TRIM(SUBSTITUTE(G1638,I1638,""))</f>
        <v>10-Nov</v>
      </c>
      <c r="K1638" s="34">
        <f>LEFT(J1638,2-ISERROR(1*MID(J1638,2,1)))*1</f>
        <v>10</v>
      </c>
      <c r="L1638" s="34" t="str">
        <f>IF(LEN(I1638)=3,I1638,LEFT(I1638,1)&amp;MID(I1638,3,1)&amp;RIGHT(I1638,1))</f>
        <v>RIL</v>
      </c>
      <c r="M1638" s="42">
        <f>TIMEVALUE(SUBSTITUTE(SUBSTITUTE(F1638,"P"," P"),"A"," A"))</f>
        <v>0.46458333333333335</v>
      </c>
      <c r="N1638" s="34">
        <f t="shared" si="86"/>
        <v>11</v>
      </c>
      <c r="O1638" s="34" t="str">
        <f t="shared" si="87"/>
        <v>RIL11</v>
      </c>
      <c r="P1638" s="44">
        <f>INDEX(Workings!$R$14:$R$853,MATCH(O1638,Workings!$U$14:$U$853,0))</f>
        <v>0.46527777777777773</v>
      </c>
      <c r="Q1638" s="34">
        <f t="shared" si="88"/>
        <v>-1</v>
      </c>
      <c r="S1638"/>
    </row>
    <row r="1639" spans="1:19" ht="15" x14ac:dyDescent="0.25">
      <c r="A1639" s="34" t="s">
        <v>3123</v>
      </c>
      <c r="B1639" s="34" t="e">
        <f>SEARCH("PM",A1639)</f>
        <v>#VALUE!</v>
      </c>
      <c r="C1639" s="34">
        <f>SEARCH("AM",A1639)</f>
        <v>12</v>
      </c>
      <c r="D1639" s="34">
        <f>IFERROR(B1639,C1639)</f>
        <v>12</v>
      </c>
      <c r="E1639" s="34" t="str">
        <f>IFERROR(MID(A1639,D1639-5,1)," ")</f>
        <v>1</v>
      </c>
      <c r="F1639" s="34" t="str">
        <f>MID(A1639,IF(E1639="1",D1639-5,D1639-4),IF(E1639="1",7,6))</f>
        <v>11:42AM</v>
      </c>
      <c r="G1639" s="34" t="str">
        <f>TRIM(SUBSTITUTE(A1639,TEXT(M1639,"h:mmAM/PM"),""))</f>
        <v>R-I-L 10/Nov</v>
      </c>
      <c r="H1639" s="34" t="b">
        <f>OR(LEFT(G1639,1)="Y",LEFT(G1639,1)="B",LEFT(G1639,1)="R")</f>
        <v>1</v>
      </c>
      <c r="I1639" s="34" t="str">
        <f>IF(H1639,LEFT(G1639,FIND(" ",G1639)-1),MID(G1639,FIND(" ",G1639)+1,9))</f>
        <v>R-I-L</v>
      </c>
      <c r="J1639" s="34" t="str">
        <f>TRIM(SUBSTITUTE(G1639,I1639,""))</f>
        <v>10/Nov</v>
      </c>
      <c r="K1639" s="34">
        <f>LEFT(J1639,2-ISERROR(1*MID(J1639,2,1)))*1</f>
        <v>10</v>
      </c>
      <c r="L1639" s="34" t="str">
        <f>IF(LEN(I1639)=3,I1639,LEFT(I1639,1)&amp;MID(I1639,3,1)&amp;RIGHT(I1639,1))</f>
        <v>RIL</v>
      </c>
      <c r="M1639" s="42">
        <f>TIMEVALUE(SUBSTITUTE(SUBSTITUTE(F1639,"P"," P"),"A"," A"))</f>
        <v>0.48749999999999999</v>
      </c>
      <c r="N1639" s="34">
        <f t="shared" si="86"/>
        <v>12</v>
      </c>
      <c r="O1639" s="34" t="str">
        <f t="shared" si="87"/>
        <v>RIL12</v>
      </c>
      <c r="P1639" s="44">
        <f>INDEX(Workings!$R$14:$R$853,MATCH(O1639,Workings!$U$14:$U$853,0))</f>
        <v>0.48611111111111105</v>
      </c>
      <c r="Q1639" s="34">
        <f t="shared" si="88"/>
        <v>2</v>
      </c>
      <c r="S1639"/>
    </row>
    <row r="1640" spans="1:19" ht="15" x14ac:dyDescent="0.25">
      <c r="A1640" s="34" t="s">
        <v>3015</v>
      </c>
      <c r="B1640" s="34">
        <f>SEARCH("PM",A1640)</f>
        <v>6</v>
      </c>
      <c r="C1640" s="34" t="e">
        <f>SEARCH("AM",A1640)</f>
        <v>#VALUE!</v>
      </c>
      <c r="D1640" s="34">
        <f>IFERROR(B1640,C1640)</f>
        <v>6</v>
      </c>
      <c r="E1640" s="34" t="str">
        <f>IFERROR(MID(A1640,D1640-5,1)," ")</f>
        <v>1</v>
      </c>
      <c r="F1640" s="34" t="str">
        <f>MID(A1640,IF(E1640="1",D1640-5,D1640-4),IF(E1640="1",7,6))</f>
        <v>12:15PM</v>
      </c>
      <c r="G1640" s="34" t="str">
        <f>TRIM(SUBSTITUTE(A1640,TEXT(M1640,"h:mmAM/PM"),""))</f>
        <v>10/Nov R:I:L</v>
      </c>
      <c r="H1640" s="34" t="b">
        <f>OR(LEFT(G1640,1)="Y",LEFT(G1640,1)="B",LEFT(G1640,1)="R")</f>
        <v>0</v>
      </c>
      <c r="I1640" s="34" t="str">
        <f>IF(H1640,LEFT(G1640,FIND(" ",G1640)-1),MID(G1640,FIND(" ",G1640)+1,9))</f>
        <v>R:I:L</v>
      </c>
      <c r="J1640" s="34" t="str">
        <f>TRIM(SUBSTITUTE(G1640,I1640,""))</f>
        <v>10/Nov</v>
      </c>
      <c r="K1640" s="34">
        <f>LEFT(J1640,2-ISERROR(1*MID(J1640,2,1)))*1</f>
        <v>10</v>
      </c>
      <c r="L1640" s="34" t="str">
        <f>IF(LEN(I1640)=3,I1640,LEFT(I1640,1)&amp;MID(I1640,3,1)&amp;RIGHT(I1640,1))</f>
        <v>RIL</v>
      </c>
      <c r="M1640" s="42">
        <f>TIMEVALUE(SUBSTITUTE(SUBSTITUTE(F1640,"P"," P"),"A"," A"))</f>
        <v>0.51041666666666663</v>
      </c>
      <c r="N1640" s="34">
        <f t="shared" si="86"/>
        <v>13</v>
      </c>
      <c r="O1640" s="34" t="str">
        <f t="shared" si="87"/>
        <v>RIL13</v>
      </c>
      <c r="P1640" s="44">
        <f>INDEX(Workings!$R$14:$R$853,MATCH(O1640,Workings!$U$14:$U$853,0))</f>
        <v>0.50694444444444442</v>
      </c>
      <c r="Q1640" s="34">
        <f t="shared" si="88"/>
        <v>5</v>
      </c>
      <c r="S1640"/>
    </row>
    <row r="1641" spans="1:19" ht="15" x14ac:dyDescent="0.25">
      <c r="A1641" s="34" t="s">
        <v>1795</v>
      </c>
      <c r="B1641" s="34">
        <f>SEARCH("PM",A1641)</f>
        <v>12</v>
      </c>
      <c r="C1641" s="34" t="e">
        <f>SEARCH("AM",A1641)</f>
        <v>#VALUE!</v>
      </c>
      <c r="D1641" s="34">
        <f>IFERROR(B1641,C1641)</f>
        <v>12</v>
      </c>
      <c r="E1641" s="34" t="str">
        <f>IFERROR(MID(A1641,D1641-5,1)," ")</f>
        <v>1</v>
      </c>
      <c r="F1641" s="34" t="str">
        <f>MID(A1641,IF(E1641="1",D1641-5,D1641-4),IF(E1641="1",7,6))</f>
        <v>12:43PM</v>
      </c>
      <c r="G1641" s="34" t="str">
        <f>TRIM(SUBSTITUTE(A1641,TEXT(M1641,"h:mmAM/PM"),""))</f>
        <v>R-I-L 10-Nov</v>
      </c>
      <c r="H1641" s="34" t="b">
        <f>OR(LEFT(G1641,1)="Y",LEFT(G1641,1)="B",LEFT(G1641,1)="R")</f>
        <v>1</v>
      </c>
      <c r="I1641" s="34" t="str">
        <f>IF(H1641,LEFT(G1641,FIND(" ",G1641)-1),MID(G1641,FIND(" ",G1641)+1,9))</f>
        <v>R-I-L</v>
      </c>
      <c r="J1641" s="34" t="str">
        <f>TRIM(SUBSTITUTE(G1641,I1641,""))</f>
        <v>10-Nov</v>
      </c>
      <c r="K1641" s="34">
        <f>LEFT(J1641,2-ISERROR(1*MID(J1641,2,1)))*1</f>
        <v>10</v>
      </c>
      <c r="L1641" s="34" t="str">
        <f>IF(LEN(I1641)=3,I1641,LEFT(I1641,1)&amp;MID(I1641,3,1)&amp;RIGHT(I1641,1))</f>
        <v>RIL</v>
      </c>
      <c r="M1641" s="42">
        <f>TIMEVALUE(SUBSTITUTE(SUBSTITUTE(F1641,"P"," P"),"A"," A"))</f>
        <v>0.52986111111111112</v>
      </c>
      <c r="N1641" s="34">
        <f t="shared" si="86"/>
        <v>14</v>
      </c>
      <c r="O1641" s="34" t="str">
        <f t="shared" si="87"/>
        <v>RIL14</v>
      </c>
      <c r="P1641" s="44">
        <f>INDEX(Workings!$R$14:$R$853,MATCH(O1641,Workings!$U$14:$U$853,0))</f>
        <v>0.52777777777777779</v>
      </c>
      <c r="Q1641" s="34">
        <f t="shared" si="88"/>
        <v>3</v>
      </c>
      <c r="S1641"/>
    </row>
    <row r="1642" spans="1:19" ht="15" x14ac:dyDescent="0.25">
      <c r="A1642" s="34" t="s">
        <v>2243</v>
      </c>
      <c r="B1642" s="34">
        <f>SEARCH("PM",A1642)</f>
        <v>16</v>
      </c>
      <c r="C1642" s="34" t="e">
        <f>SEARCH("AM",A1642)</f>
        <v>#VALUE!</v>
      </c>
      <c r="D1642" s="34">
        <f>IFERROR(B1642,C1642)</f>
        <v>16</v>
      </c>
      <c r="E1642" s="34" t="str">
        <f>IFERROR(MID(A1642,D1642-5,1)," ")</f>
        <v xml:space="preserve"> </v>
      </c>
      <c r="F1642" s="34" t="str">
        <f>MID(A1642,IF(E1642="1",D1642-5,D1642-4),IF(E1642="1",7,6))</f>
        <v>1:14PM</v>
      </c>
      <c r="G1642" s="34" t="str">
        <f>TRIM(SUBSTITUTE(A1642,TEXT(M1642,"h:mmAM/PM"),""))</f>
        <v>RIL 10-Nov</v>
      </c>
      <c r="H1642" s="34" t="b">
        <f>OR(LEFT(G1642,1)="Y",LEFT(G1642,1)="B",LEFT(G1642,1)="R")</f>
        <v>1</v>
      </c>
      <c r="I1642" s="34" t="str">
        <f>IF(H1642,LEFT(G1642,FIND(" ",G1642)-1),MID(G1642,FIND(" ",G1642)+1,9))</f>
        <v>RIL</v>
      </c>
      <c r="J1642" s="34" t="str">
        <f>TRIM(SUBSTITUTE(G1642,I1642,""))</f>
        <v>10-Nov</v>
      </c>
      <c r="K1642" s="34">
        <f>LEFT(J1642,2-ISERROR(1*MID(J1642,2,1)))*1</f>
        <v>10</v>
      </c>
      <c r="L1642" s="34" t="str">
        <f>IF(LEN(I1642)=3,I1642,LEFT(I1642,1)&amp;MID(I1642,3,1)&amp;RIGHT(I1642,1))</f>
        <v>RIL</v>
      </c>
      <c r="M1642" s="42">
        <f>TIMEVALUE(SUBSTITUTE(SUBSTITUTE(F1642,"P"," P"),"A"," A"))</f>
        <v>0.55138888888888882</v>
      </c>
      <c r="N1642" s="34">
        <f t="shared" si="86"/>
        <v>15</v>
      </c>
      <c r="O1642" s="34" t="str">
        <f t="shared" si="87"/>
        <v>RIL15</v>
      </c>
      <c r="P1642" s="44">
        <f>INDEX(Workings!$R$14:$R$853,MATCH(O1642,Workings!$U$14:$U$853,0))</f>
        <v>0.54861111111111116</v>
      </c>
      <c r="Q1642" s="34">
        <f t="shared" si="88"/>
        <v>4</v>
      </c>
      <c r="S1642"/>
    </row>
    <row r="1643" spans="1:19" ht="15" x14ac:dyDescent="0.25">
      <c r="A1643" s="34" t="s">
        <v>809</v>
      </c>
      <c r="B1643" s="34">
        <f>SEARCH("PM",A1643)</f>
        <v>5</v>
      </c>
      <c r="C1643" s="34" t="e">
        <f>SEARCH("AM",A1643)</f>
        <v>#VALUE!</v>
      </c>
      <c r="D1643" s="34">
        <f>IFERROR(B1643,C1643)</f>
        <v>5</v>
      </c>
      <c r="E1643" s="34" t="str">
        <f>IFERROR(MID(A1643,D1643-5,1)," ")</f>
        <v xml:space="preserve"> </v>
      </c>
      <c r="F1643" s="34" t="str">
        <f>MID(A1643,IF(E1643="1",D1643-5,D1643-4),IF(E1643="1",7,6))</f>
        <v>1:44PM</v>
      </c>
      <c r="G1643" s="34" t="str">
        <f>TRIM(SUBSTITUTE(A1643,TEXT(M1643,"h:mmAM/PM"),""))</f>
        <v>10-Nov RIL</v>
      </c>
      <c r="H1643" s="34" t="b">
        <f>OR(LEFT(G1643,1)="Y",LEFT(G1643,1)="B",LEFT(G1643,1)="R")</f>
        <v>0</v>
      </c>
      <c r="I1643" s="34" t="str">
        <f>IF(H1643,LEFT(G1643,FIND(" ",G1643)-1),MID(G1643,FIND(" ",G1643)+1,9))</f>
        <v>RIL</v>
      </c>
      <c r="J1643" s="34" t="str">
        <f>TRIM(SUBSTITUTE(G1643,I1643,""))</f>
        <v>10-Nov</v>
      </c>
      <c r="K1643" s="34">
        <f>LEFT(J1643,2-ISERROR(1*MID(J1643,2,1)))*1</f>
        <v>10</v>
      </c>
      <c r="L1643" s="34" t="str">
        <f>IF(LEN(I1643)=3,I1643,LEFT(I1643,1)&amp;MID(I1643,3,1)&amp;RIGHT(I1643,1))</f>
        <v>RIL</v>
      </c>
      <c r="M1643" s="42">
        <f>TIMEVALUE(SUBSTITUTE(SUBSTITUTE(F1643,"P"," P"),"A"," A"))</f>
        <v>0.57222222222222219</v>
      </c>
      <c r="N1643" s="34">
        <f t="shared" si="86"/>
        <v>16</v>
      </c>
      <c r="O1643" s="34" t="str">
        <f t="shared" si="87"/>
        <v>RIL16</v>
      </c>
      <c r="P1643" s="44">
        <f>INDEX(Workings!$R$14:$R$853,MATCH(O1643,Workings!$U$14:$U$853,0))</f>
        <v>0.56944444444444453</v>
      </c>
      <c r="Q1643" s="34">
        <f t="shared" si="88"/>
        <v>4</v>
      </c>
      <c r="S1643"/>
    </row>
    <row r="1644" spans="1:19" ht="15" x14ac:dyDescent="0.25">
      <c r="A1644" s="34" t="s">
        <v>3606</v>
      </c>
      <c r="B1644" s="34">
        <f>SEARCH("PM",A1644)</f>
        <v>18</v>
      </c>
      <c r="C1644" s="34" t="e">
        <f>SEARCH("AM",A1644)</f>
        <v>#VALUE!</v>
      </c>
      <c r="D1644" s="34">
        <f>IFERROR(B1644,C1644)</f>
        <v>18</v>
      </c>
      <c r="E1644" s="34" t="str">
        <f>IFERROR(MID(A1644,D1644-5,1)," ")</f>
        <v xml:space="preserve"> </v>
      </c>
      <c r="F1644" s="34" t="str">
        <f>MID(A1644,IF(E1644="1",D1644-5,D1644-4),IF(E1644="1",7,6))</f>
        <v>2:19PM</v>
      </c>
      <c r="G1644" s="34" t="str">
        <f>TRIM(SUBSTITUTE(A1644,TEXT(M1644,"h:mmAM/PM"),""))</f>
        <v>R:I:L 10/Nov</v>
      </c>
      <c r="H1644" s="34" t="b">
        <f>OR(LEFT(G1644,1)="Y",LEFT(G1644,1)="B",LEFT(G1644,1)="R")</f>
        <v>1</v>
      </c>
      <c r="I1644" s="34" t="str">
        <f>IF(H1644,LEFT(G1644,FIND(" ",G1644)-1),MID(G1644,FIND(" ",G1644)+1,9))</f>
        <v>R:I:L</v>
      </c>
      <c r="J1644" s="34" t="str">
        <f>TRIM(SUBSTITUTE(G1644,I1644,""))</f>
        <v>10/Nov</v>
      </c>
      <c r="K1644" s="34">
        <f>LEFT(J1644,2-ISERROR(1*MID(J1644,2,1)))*1</f>
        <v>10</v>
      </c>
      <c r="L1644" s="34" t="str">
        <f>IF(LEN(I1644)=3,I1644,LEFT(I1644,1)&amp;MID(I1644,3,1)&amp;RIGHT(I1644,1))</f>
        <v>RIL</v>
      </c>
      <c r="M1644" s="42">
        <f>TIMEVALUE(SUBSTITUTE(SUBSTITUTE(F1644,"P"," P"),"A"," A"))</f>
        <v>0.59652777777777777</v>
      </c>
      <c r="N1644" s="34">
        <f t="shared" si="86"/>
        <v>17</v>
      </c>
      <c r="O1644" s="34" t="str">
        <f t="shared" si="87"/>
        <v>RIL17</v>
      </c>
      <c r="P1644" s="44">
        <f>INDEX(Workings!$R$14:$R$853,MATCH(O1644,Workings!$U$14:$U$853,0))</f>
        <v>0.5902777777777779</v>
      </c>
      <c r="Q1644" s="34">
        <f t="shared" si="88"/>
        <v>9</v>
      </c>
      <c r="S1644"/>
    </row>
    <row r="1645" spans="1:19" ht="15" x14ac:dyDescent="0.25">
      <c r="A1645" s="34" t="s">
        <v>3660</v>
      </c>
      <c r="B1645" s="34">
        <f>SEARCH("PM",A1645)</f>
        <v>16</v>
      </c>
      <c r="C1645" s="34" t="e">
        <f>SEARCH("AM",A1645)</f>
        <v>#VALUE!</v>
      </c>
      <c r="D1645" s="34">
        <f>IFERROR(B1645,C1645)</f>
        <v>16</v>
      </c>
      <c r="E1645" s="34" t="str">
        <f>IFERROR(MID(A1645,D1645-5,1)," ")</f>
        <v xml:space="preserve"> </v>
      </c>
      <c r="F1645" s="34" t="str">
        <f>MID(A1645,IF(E1645="1",D1645-5,D1645-4),IF(E1645="1",7,6))</f>
        <v>2:42PM</v>
      </c>
      <c r="G1645" s="34" t="str">
        <f>TRIM(SUBSTITUTE(A1645,TEXT(M1645,"h:mmAM/PM"),""))</f>
        <v>10/Nov RIL</v>
      </c>
      <c r="H1645" s="34" t="b">
        <f>OR(LEFT(G1645,1)="Y",LEFT(G1645,1)="B",LEFT(G1645,1)="R")</f>
        <v>0</v>
      </c>
      <c r="I1645" s="34" t="str">
        <f>IF(H1645,LEFT(G1645,FIND(" ",G1645)-1),MID(G1645,FIND(" ",G1645)+1,9))</f>
        <v>RIL</v>
      </c>
      <c r="J1645" s="34" t="str">
        <f>TRIM(SUBSTITUTE(G1645,I1645,""))</f>
        <v>10/Nov</v>
      </c>
      <c r="K1645" s="34">
        <f>LEFT(J1645,2-ISERROR(1*MID(J1645,2,1)))*1</f>
        <v>10</v>
      </c>
      <c r="L1645" s="34" t="str">
        <f>IF(LEN(I1645)=3,I1645,LEFT(I1645,1)&amp;MID(I1645,3,1)&amp;RIGHT(I1645,1))</f>
        <v>RIL</v>
      </c>
      <c r="M1645" s="42">
        <f>TIMEVALUE(SUBSTITUTE(SUBSTITUTE(F1645,"P"," P"),"A"," A"))</f>
        <v>0.61249999999999993</v>
      </c>
      <c r="N1645" s="34">
        <f t="shared" si="86"/>
        <v>18</v>
      </c>
      <c r="O1645" s="34" t="str">
        <f t="shared" si="87"/>
        <v>RIL18</v>
      </c>
      <c r="P1645" s="44">
        <f>INDEX(Workings!$R$14:$R$853,MATCH(O1645,Workings!$U$14:$U$853,0))</f>
        <v>0.61111111111111127</v>
      </c>
      <c r="Q1645" s="34">
        <f t="shared" si="88"/>
        <v>2</v>
      </c>
      <c r="S1645"/>
    </row>
    <row r="1646" spans="1:19" ht="15" x14ac:dyDescent="0.25">
      <c r="A1646" s="34" t="s">
        <v>3190</v>
      </c>
      <c r="B1646" s="34">
        <f>SEARCH("PM",A1646)</f>
        <v>5</v>
      </c>
      <c r="C1646" s="34" t="e">
        <f>SEARCH("AM",A1646)</f>
        <v>#VALUE!</v>
      </c>
      <c r="D1646" s="34">
        <f>IFERROR(B1646,C1646)</f>
        <v>5</v>
      </c>
      <c r="E1646" s="34" t="str">
        <f>IFERROR(MID(A1646,D1646-5,1)," ")</f>
        <v xml:space="preserve"> </v>
      </c>
      <c r="F1646" s="34" t="str">
        <f>MID(A1646,IF(E1646="1",D1646-5,D1646-4),IF(E1646="1",7,6))</f>
        <v>3:16PM</v>
      </c>
      <c r="G1646" s="34" t="str">
        <f>TRIM(SUBSTITUTE(A1646,TEXT(M1646,"h:mmAM/PM"),""))</f>
        <v>RIL 10/Nov</v>
      </c>
      <c r="H1646" s="34" t="b">
        <f>OR(LEFT(G1646,1)="Y",LEFT(G1646,1)="B",LEFT(G1646,1)="R")</f>
        <v>1</v>
      </c>
      <c r="I1646" s="34" t="str">
        <f>IF(H1646,LEFT(G1646,FIND(" ",G1646)-1),MID(G1646,FIND(" ",G1646)+1,9))</f>
        <v>RIL</v>
      </c>
      <c r="J1646" s="34" t="str">
        <f>TRIM(SUBSTITUTE(G1646,I1646,""))</f>
        <v>10/Nov</v>
      </c>
      <c r="K1646" s="34">
        <f>LEFT(J1646,2-ISERROR(1*MID(J1646,2,1)))*1</f>
        <v>10</v>
      </c>
      <c r="L1646" s="34" t="str">
        <f>IF(LEN(I1646)=3,I1646,LEFT(I1646,1)&amp;MID(I1646,3,1)&amp;RIGHT(I1646,1))</f>
        <v>RIL</v>
      </c>
      <c r="M1646" s="42">
        <f>TIMEVALUE(SUBSTITUTE(SUBSTITUTE(F1646,"P"," P"),"A"," A"))</f>
        <v>0.63611111111111118</v>
      </c>
      <c r="N1646" s="34">
        <f t="shared" si="86"/>
        <v>19</v>
      </c>
      <c r="O1646" s="34" t="str">
        <f t="shared" si="87"/>
        <v>RIL19</v>
      </c>
      <c r="P1646" s="44">
        <f>INDEX(Workings!$R$14:$R$853,MATCH(O1646,Workings!$U$14:$U$853,0))</f>
        <v>0.63194444444444464</v>
      </c>
      <c r="Q1646" s="34">
        <f t="shared" si="88"/>
        <v>6</v>
      </c>
      <c r="S1646"/>
    </row>
    <row r="1647" spans="1:19" ht="15" x14ac:dyDescent="0.25">
      <c r="A1647" s="34" t="s">
        <v>1266</v>
      </c>
      <c r="B1647" s="34">
        <f>SEARCH("PM",A1647)</f>
        <v>18</v>
      </c>
      <c r="C1647" s="34" t="e">
        <f>SEARCH("AM",A1647)</f>
        <v>#VALUE!</v>
      </c>
      <c r="D1647" s="34">
        <f>IFERROR(B1647,C1647)</f>
        <v>18</v>
      </c>
      <c r="E1647" s="34" t="str">
        <f>IFERROR(MID(A1647,D1647-5,1)," ")</f>
        <v xml:space="preserve"> </v>
      </c>
      <c r="F1647" s="34" t="str">
        <f>MID(A1647,IF(E1647="1",D1647-5,D1647-4),IF(E1647="1",7,6))</f>
        <v>3:44PM</v>
      </c>
      <c r="G1647" s="34" t="str">
        <f>TRIM(SUBSTITUTE(A1647,TEXT(M1647,"h:mmAM/PM"),""))</f>
        <v>10/Nov R:I:L</v>
      </c>
      <c r="H1647" s="34" t="b">
        <f>OR(LEFT(G1647,1)="Y",LEFT(G1647,1)="B",LEFT(G1647,1)="R")</f>
        <v>0</v>
      </c>
      <c r="I1647" s="34" t="str">
        <f>IF(H1647,LEFT(G1647,FIND(" ",G1647)-1),MID(G1647,FIND(" ",G1647)+1,9))</f>
        <v>R:I:L</v>
      </c>
      <c r="J1647" s="34" t="str">
        <f>TRIM(SUBSTITUTE(G1647,I1647,""))</f>
        <v>10/Nov</v>
      </c>
      <c r="K1647" s="34">
        <f>LEFT(J1647,2-ISERROR(1*MID(J1647,2,1)))*1</f>
        <v>10</v>
      </c>
      <c r="L1647" s="34" t="str">
        <f>IF(LEN(I1647)=3,I1647,LEFT(I1647,1)&amp;MID(I1647,3,1)&amp;RIGHT(I1647,1))</f>
        <v>RIL</v>
      </c>
      <c r="M1647" s="42">
        <f>TIMEVALUE(SUBSTITUTE(SUBSTITUTE(F1647,"P"," P"),"A"," A"))</f>
        <v>0.65555555555555556</v>
      </c>
      <c r="N1647" s="34">
        <f t="shared" si="86"/>
        <v>20</v>
      </c>
      <c r="O1647" s="34" t="str">
        <f t="shared" si="87"/>
        <v>RIL20</v>
      </c>
      <c r="P1647" s="44">
        <f>INDEX(Workings!$R$14:$R$853,MATCH(O1647,Workings!$U$14:$U$853,0))</f>
        <v>0.65277777777777801</v>
      </c>
      <c r="Q1647" s="34">
        <f t="shared" si="88"/>
        <v>4</v>
      </c>
      <c r="S1647"/>
    </row>
    <row r="1648" spans="1:19" ht="15" x14ac:dyDescent="0.25">
      <c r="A1648" s="34" t="s">
        <v>3667</v>
      </c>
      <c r="B1648" s="34">
        <f>SEARCH("PM",A1648)</f>
        <v>5</v>
      </c>
      <c r="C1648" s="34" t="e">
        <f>SEARCH("AM",A1648)</f>
        <v>#VALUE!</v>
      </c>
      <c r="D1648" s="34">
        <f>IFERROR(B1648,C1648)</f>
        <v>5</v>
      </c>
      <c r="E1648" s="34" t="str">
        <f>IFERROR(MID(A1648,D1648-5,1)," ")</f>
        <v xml:space="preserve"> </v>
      </c>
      <c r="F1648" s="34" t="str">
        <f>MID(A1648,IF(E1648="1",D1648-5,D1648-4),IF(E1648="1",7,6))</f>
        <v>4:08PM</v>
      </c>
      <c r="G1648" s="34" t="str">
        <f>TRIM(SUBSTITUTE(A1648,TEXT(M1648,"h:mmAM/PM"),""))</f>
        <v>10/Nov RIL</v>
      </c>
      <c r="H1648" s="34" t="b">
        <f>OR(LEFT(G1648,1)="Y",LEFT(G1648,1)="B",LEFT(G1648,1)="R")</f>
        <v>0</v>
      </c>
      <c r="I1648" s="34" t="str">
        <f>IF(H1648,LEFT(G1648,FIND(" ",G1648)-1),MID(G1648,FIND(" ",G1648)+1,9))</f>
        <v>RIL</v>
      </c>
      <c r="J1648" s="34" t="str">
        <f>TRIM(SUBSTITUTE(G1648,I1648,""))</f>
        <v>10/Nov</v>
      </c>
      <c r="K1648" s="34">
        <f>LEFT(J1648,2-ISERROR(1*MID(J1648,2,1)))*1</f>
        <v>10</v>
      </c>
      <c r="L1648" s="34" t="str">
        <f>IF(LEN(I1648)=3,I1648,LEFT(I1648,1)&amp;MID(I1648,3,1)&amp;RIGHT(I1648,1))</f>
        <v>RIL</v>
      </c>
      <c r="M1648" s="42">
        <f>TIMEVALUE(SUBSTITUTE(SUBSTITUTE(F1648,"P"," P"),"A"," A"))</f>
        <v>0.67222222222222217</v>
      </c>
      <c r="N1648" s="34">
        <f t="shared" si="86"/>
        <v>21</v>
      </c>
      <c r="O1648" s="34" t="str">
        <f t="shared" si="87"/>
        <v>RIL21</v>
      </c>
      <c r="P1648" s="44">
        <f>INDEX(Workings!$R$14:$R$853,MATCH(O1648,Workings!$U$14:$U$853,0))</f>
        <v>0.67361111111111138</v>
      </c>
      <c r="Q1648" s="34">
        <f t="shared" si="88"/>
        <v>-2</v>
      </c>
      <c r="S1648"/>
    </row>
    <row r="1649" spans="1:19" ht="15" x14ac:dyDescent="0.25">
      <c r="A1649" s="34" t="s">
        <v>3450</v>
      </c>
      <c r="B1649" s="34">
        <f>SEARCH("PM",A1649)</f>
        <v>18</v>
      </c>
      <c r="C1649" s="34" t="e">
        <f>SEARCH("AM",A1649)</f>
        <v>#VALUE!</v>
      </c>
      <c r="D1649" s="34">
        <f>IFERROR(B1649,C1649)</f>
        <v>18</v>
      </c>
      <c r="E1649" s="34" t="str">
        <f>IFERROR(MID(A1649,D1649-5,1)," ")</f>
        <v xml:space="preserve"> </v>
      </c>
      <c r="F1649" s="34" t="str">
        <f>MID(A1649,IF(E1649="1",D1649-5,D1649-4),IF(E1649="1",7,6))</f>
        <v>4:47PM</v>
      </c>
      <c r="G1649" s="34" t="str">
        <f>TRIM(SUBSTITUTE(A1649,TEXT(M1649,"h:mmAM/PM"),""))</f>
        <v>10/Nov R-I-L</v>
      </c>
      <c r="H1649" s="34" t="b">
        <f>OR(LEFT(G1649,1)="Y",LEFT(G1649,1)="B",LEFT(G1649,1)="R")</f>
        <v>0</v>
      </c>
      <c r="I1649" s="34" t="str">
        <f>IF(H1649,LEFT(G1649,FIND(" ",G1649)-1),MID(G1649,FIND(" ",G1649)+1,9))</f>
        <v>R-I-L</v>
      </c>
      <c r="J1649" s="34" t="str">
        <f>TRIM(SUBSTITUTE(G1649,I1649,""))</f>
        <v>10/Nov</v>
      </c>
      <c r="K1649" s="34">
        <f>LEFT(J1649,2-ISERROR(1*MID(J1649,2,1)))*1</f>
        <v>10</v>
      </c>
      <c r="L1649" s="34" t="str">
        <f>IF(LEN(I1649)=3,I1649,LEFT(I1649,1)&amp;MID(I1649,3,1)&amp;RIGHT(I1649,1))</f>
        <v>RIL</v>
      </c>
      <c r="M1649" s="42">
        <f>TIMEVALUE(SUBSTITUTE(SUBSTITUTE(F1649,"P"," P"),"A"," A"))</f>
        <v>0.69930555555555562</v>
      </c>
      <c r="N1649" s="34">
        <f t="shared" si="86"/>
        <v>22</v>
      </c>
      <c r="O1649" s="34" t="str">
        <f t="shared" si="87"/>
        <v>RIL22</v>
      </c>
      <c r="P1649" s="44">
        <f>INDEX(Workings!$R$14:$R$853,MATCH(O1649,Workings!$U$14:$U$853,0))</f>
        <v>0.69444444444444475</v>
      </c>
      <c r="Q1649" s="34">
        <f t="shared" si="88"/>
        <v>7</v>
      </c>
      <c r="S1649"/>
    </row>
    <row r="1650" spans="1:19" ht="15" x14ac:dyDescent="0.25">
      <c r="A1650" s="34" t="s">
        <v>2071</v>
      </c>
      <c r="B1650" s="34">
        <f>SEARCH("PM",A1650)</f>
        <v>18</v>
      </c>
      <c r="C1650" s="34" t="e">
        <f>SEARCH("AM",A1650)</f>
        <v>#VALUE!</v>
      </c>
      <c r="D1650" s="34">
        <f>IFERROR(B1650,C1650)</f>
        <v>18</v>
      </c>
      <c r="E1650" s="34" t="str">
        <f>IFERROR(MID(A1650,D1650-5,1)," ")</f>
        <v xml:space="preserve"> </v>
      </c>
      <c r="F1650" s="34" t="str">
        <f>MID(A1650,IF(E1650="1",D1650-5,D1650-4),IF(E1650="1",7,6))</f>
        <v>5:12PM</v>
      </c>
      <c r="G1650" s="34" t="str">
        <f>TRIM(SUBSTITUTE(A1650,TEXT(M1650,"h:mmAM/PM"),""))</f>
        <v>10-Nov R:I:L</v>
      </c>
      <c r="H1650" s="34" t="b">
        <f>OR(LEFT(G1650,1)="Y",LEFT(G1650,1)="B",LEFT(G1650,1)="R")</f>
        <v>0</v>
      </c>
      <c r="I1650" s="34" t="str">
        <f>IF(H1650,LEFT(G1650,FIND(" ",G1650)-1),MID(G1650,FIND(" ",G1650)+1,9))</f>
        <v>R:I:L</v>
      </c>
      <c r="J1650" s="34" t="str">
        <f>TRIM(SUBSTITUTE(G1650,I1650,""))</f>
        <v>10-Nov</v>
      </c>
      <c r="K1650" s="34">
        <f>LEFT(J1650,2-ISERROR(1*MID(J1650,2,1)))*1</f>
        <v>10</v>
      </c>
      <c r="L1650" s="34" t="str">
        <f>IF(LEN(I1650)=3,I1650,LEFT(I1650,1)&amp;MID(I1650,3,1)&amp;RIGHT(I1650,1))</f>
        <v>RIL</v>
      </c>
      <c r="M1650" s="42">
        <f>TIMEVALUE(SUBSTITUTE(SUBSTITUTE(F1650,"P"," P"),"A"," A"))</f>
        <v>0.71666666666666667</v>
      </c>
      <c r="N1650" s="34">
        <f t="shared" si="86"/>
        <v>23</v>
      </c>
      <c r="O1650" s="34" t="str">
        <f t="shared" si="87"/>
        <v>RIL23</v>
      </c>
      <c r="P1650" s="44">
        <f>INDEX(Workings!$R$14:$R$853,MATCH(O1650,Workings!$U$14:$U$853,0))</f>
        <v>0.71527777777777812</v>
      </c>
      <c r="Q1650" s="34">
        <f t="shared" si="88"/>
        <v>2</v>
      </c>
      <c r="S1650"/>
    </row>
    <row r="1651" spans="1:19" ht="15" x14ac:dyDescent="0.25">
      <c r="A1651" s="34" t="s">
        <v>4001</v>
      </c>
      <c r="B1651" s="34">
        <f>SEARCH("PM",A1651)</f>
        <v>11</v>
      </c>
      <c r="C1651" s="34" t="e">
        <f>SEARCH("AM",A1651)</f>
        <v>#VALUE!</v>
      </c>
      <c r="D1651" s="34">
        <f>IFERROR(B1651,C1651)</f>
        <v>11</v>
      </c>
      <c r="E1651" s="34" t="str">
        <f>IFERROR(MID(A1651,D1651-5,1)," ")</f>
        <v xml:space="preserve"> </v>
      </c>
      <c r="F1651" s="34" t="str">
        <f>MID(A1651,IF(E1651="1",D1651-5,D1651-4),IF(E1651="1",7,6))</f>
        <v>5:52PM</v>
      </c>
      <c r="G1651" s="34" t="str">
        <f>TRIM(SUBSTITUTE(A1651,TEXT(M1651,"h:mmAM/PM"),""))</f>
        <v>R-I-L 10/Nov</v>
      </c>
      <c r="H1651" s="34" t="b">
        <f>OR(LEFT(G1651,1)="Y",LEFT(G1651,1)="B",LEFT(G1651,1)="R")</f>
        <v>1</v>
      </c>
      <c r="I1651" s="34" t="str">
        <f>IF(H1651,LEFT(G1651,FIND(" ",G1651)-1),MID(G1651,FIND(" ",G1651)+1,9))</f>
        <v>R-I-L</v>
      </c>
      <c r="J1651" s="34" t="str">
        <f>TRIM(SUBSTITUTE(G1651,I1651,""))</f>
        <v>10/Nov</v>
      </c>
      <c r="K1651" s="34">
        <f>LEFT(J1651,2-ISERROR(1*MID(J1651,2,1)))*1</f>
        <v>10</v>
      </c>
      <c r="L1651" s="34" t="str">
        <f>IF(LEN(I1651)=3,I1651,LEFT(I1651,1)&amp;MID(I1651,3,1)&amp;RIGHT(I1651,1))</f>
        <v>RIL</v>
      </c>
      <c r="M1651" s="42">
        <f>TIMEVALUE(SUBSTITUTE(SUBSTITUTE(F1651,"P"," P"),"A"," A"))</f>
        <v>0.74444444444444446</v>
      </c>
      <c r="N1651" s="34">
        <f t="shared" si="86"/>
        <v>24</v>
      </c>
      <c r="O1651" s="34" t="str">
        <f t="shared" si="87"/>
        <v>RIL24</v>
      </c>
      <c r="P1651" s="44">
        <f>INDEX(Workings!$R$14:$R$853,MATCH(O1651,Workings!$U$14:$U$853,0))</f>
        <v>0.74305555555555591</v>
      </c>
      <c r="Q1651" s="34">
        <f t="shared" si="88"/>
        <v>2</v>
      </c>
      <c r="S1651"/>
    </row>
    <row r="1652" spans="1:19" ht="15" x14ac:dyDescent="0.25">
      <c r="A1652" s="34" t="s">
        <v>4230</v>
      </c>
      <c r="B1652" s="34">
        <f>SEARCH("PM",A1652)</f>
        <v>5</v>
      </c>
      <c r="C1652" s="34" t="e">
        <f>SEARCH("AM",A1652)</f>
        <v>#VALUE!</v>
      </c>
      <c r="D1652" s="34">
        <f>IFERROR(B1652,C1652)</f>
        <v>5</v>
      </c>
      <c r="E1652" s="34" t="str">
        <f>IFERROR(MID(A1652,D1652-5,1)," ")</f>
        <v xml:space="preserve"> </v>
      </c>
      <c r="F1652" s="34" t="str">
        <f>MID(A1652,IF(E1652="1",D1652-5,D1652-4),IF(E1652="1",7,6))</f>
        <v>6:33PM</v>
      </c>
      <c r="G1652" s="34" t="str">
        <f>TRIM(SUBSTITUTE(A1652,TEXT(M1652,"h:mmAM/PM"),""))</f>
        <v>RIL 10/Nov</v>
      </c>
      <c r="H1652" s="34" t="b">
        <f>OR(LEFT(G1652,1)="Y",LEFT(G1652,1)="B",LEFT(G1652,1)="R")</f>
        <v>1</v>
      </c>
      <c r="I1652" s="34" t="str">
        <f>IF(H1652,LEFT(G1652,FIND(" ",G1652)-1),MID(G1652,FIND(" ",G1652)+1,9))</f>
        <v>RIL</v>
      </c>
      <c r="J1652" s="34" t="str">
        <f>TRIM(SUBSTITUTE(G1652,I1652,""))</f>
        <v>10/Nov</v>
      </c>
      <c r="K1652" s="34">
        <f>LEFT(J1652,2-ISERROR(1*MID(J1652,2,1)))*1</f>
        <v>10</v>
      </c>
      <c r="L1652" s="34" t="str">
        <f>IF(LEN(I1652)=3,I1652,LEFT(I1652,1)&amp;MID(I1652,3,1)&amp;RIGHT(I1652,1))</f>
        <v>RIL</v>
      </c>
      <c r="M1652" s="42">
        <f>TIMEVALUE(SUBSTITUTE(SUBSTITUTE(F1652,"P"," P"),"A"," A"))</f>
        <v>0.7729166666666667</v>
      </c>
      <c r="N1652" s="34">
        <f t="shared" si="86"/>
        <v>25</v>
      </c>
      <c r="O1652" s="34" t="str">
        <f t="shared" si="87"/>
        <v>RIL25</v>
      </c>
      <c r="P1652" s="44">
        <f>INDEX(Workings!$R$14:$R$853,MATCH(O1652,Workings!$U$14:$U$853,0))</f>
        <v>0.7708333333333337</v>
      </c>
      <c r="Q1652" s="34">
        <f t="shared" si="88"/>
        <v>3</v>
      </c>
      <c r="S1652"/>
    </row>
    <row r="1653" spans="1:19" ht="15" x14ac:dyDescent="0.25">
      <c r="A1653" s="34" t="s">
        <v>3073</v>
      </c>
      <c r="B1653" s="34">
        <f>SEARCH("PM",A1653)</f>
        <v>18</v>
      </c>
      <c r="C1653" s="34" t="e">
        <f>SEARCH("AM",A1653)</f>
        <v>#VALUE!</v>
      </c>
      <c r="D1653" s="34">
        <f>IFERROR(B1653,C1653)</f>
        <v>18</v>
      </c>
      <c r="E1653" s="34" t="str">
        <f>IFERROR(MID(A1653,D1653-5,1)," ")</f>
        <v xml:space="preserve"> </v>
      </c>
      <c r="F1653" s="34" t="str">
        <f>MID(A1653,IF(E1653="1",D1653-5,D1653-4),IF(E1653="1",7,6))</f>
        <v>7:11PM</v>
      </c>
      <c r="G1653" s="34" t="str">
        <f>TRIM(SUBSTITUTE(A1653,TEXT(M1653,"h:mmAM/PM"),""))</f>
        <v>R-I-L 10/Nov</v>
      </c>
      <c r="H1653" s="34" t="b">
        <f>OR(LEFT(G1653,1)="Y",LEFT(G1653,1)="B",LEFT(G1653,1)="R")</f>
        <v>1</v>
      </c>
      <c r="I1653" s="34" t="str">
        <f>IF(H1653,LEFT(G1653,FIND(" ",G1653)-1),MID(G1653,FIND(" ",G1653)+1,9))</f>
        <v>R-I-L</v>
      </c>
      <c r="J1653" s="34" t="str">
        <f>TRIM(SUBSTITUTE(G1653,I1653,""))</f>
        <v>10/Nov</v>
      </c>
      <c r="K1653" s="34">
        <f>LEFT(J1653,2-ISERROR(1*MID(J1653,2,1)))*1</f>
        <v>10</v>
      </c>
      <c r="L1653" s="34" t="str">
        <f>IF(LEN(I1653)=3,I1653,LEFT(I1653,1)&amp;MID(I1653,3,1)&amp;RIGHT(I1653,1))</f>
        <v>RIL</v>
      </c>
      <c r="M1653" s="42">
        <f>TIMEVALUE(SUBSTITUTE(SUBSTITUTE(F1653,"P"," P"),"A"," A"))</f>
        <v>0.7993055555555556</v>
      </c>
      <c r="N1653" s="34">
        <f t="shared" si="86"/>
        <v>26</v>
      </c>
      <c r="O1653" s="34" t="str">
        <f t="shared" si="87"/>
        <v>RIL26</v>
      </c>
      <c r="P1653" s="44">
        <f>INDEX(Workings!$R$14:$R$853,MATCH(O1653,Workings!$U$14:$U$853,0))</f>
        <v>0.79861111111111149</v>
      </c>
      <c r="Q1653" s="34">
        <f t="shared" si="88"/>
        <v>1</v>
      </c>
      <c r="S1653"/>
    </row>
    <row r="1654" spans="1:19" ht="15" x14ac:dyDescent="0.25">
      <c r="A1654" s="34" t="s">
        <v>241</v>
      </c>
      <c r="B1654" s="34">
        <f>SEARCH("PM",A1654)</f>
        <v>5</v>
      </c>
      <c r="C1654" s="34" t="e">
        <f>SEARCH("AM",A1654)</f>
        <v>#VALUE!</v>
      </c>
      <c r="D1654" s="34">
        <f>IFERROR(B1654,C1654)</f>
        <v>5</v>
      </c>
      <c r="E1654" s="34" t="str">
        <f>IFERROR(MID(A1654,D1654-5,1)," ")</f>
        <v xml:space="preserve"> </v>
      </c>
      <c r="F1654" s="34" t="str">
        <f>MID(A1654,IF(E1654="1",D1654-5,D1654-4),IF(E1654="1",7,6))</f>
        <v>8:14PM</v>
      </c>
      <c r="G1654" s="34" t="str">
        <f>TRIM(SUBSTITUTE(A1654,TEXT(M1654,"h:mmAM/PM"),""))</f>
        <v>10/Nov R-I-L</v>
      </c>
      <c r="H1654" s="34" t="b">
        <f>OR(LEFT(G1654,1)="Y",LEFT(G1654,1)="B",LEFT(G1654,1)="R")</f>
        <v>0</v>
      </c>
      <c r="I1654" s="34" t="str">
        <f>IF(H1654,LEFT(G1654,FIND(" ",G1654)-1),MID(G1654,FIND(" ",G1654)+1,9))</f>
        <v>R-I-L</v>
      </c>
      <c r="J1654" s="34" t="str">
        <f>TRIM(SUBSTITUTE(G1654,I1654,""))</f>
        <v>10/Nov</v>
      </c>
      <c r="K1654" s="34">
        <f>LEFT(J1654,2-ISERROR(1*MID(J1654,2,1)))*1</f>
        <v>10</v>
      </c>
      <c r="L1654" s="34" t="str">
        <f>IF(LEN(I1654)=3,I1654,LEFT(I1654,1)&amp;MID(I1654,3,1)&amp;RIGHT(I1654,1))</f>
        <v>RIL</v>
      </c>
      <c r="M1654" s="42">
        <f>TIMEVALUE(SUBSTITUTE(SUBSTITUTE(F1654,"P"," P"),"A"," A"))</f>
        <v>0.84305555555555556</v>
      </c>
      <c r="N1654" s="34">
        <f t="shared" si="86"/>
        <v>27</v>
      </c>
      <c r="O1654" s="34" t="str">
        <f t="shared" si="87"/>
        <v>RIL27</v>
      </c>
      <c r="P1654" s="44">
        <f>INDEX(Workings!$R$14:$R$853,MATCH(O1654,Workings!$U$14:$U$853,0))</f>
        <v>0.84027777777777812</v>
      </c>
      <c r="Q1654" s="34">
        <f t="shared" si="88"/>
        <v>4</v>
      </c>
      <c r="S1654"/>
    </row>
    <row r="1655" spans="1:19" ht="15" x14ac:dyDescent="0.25">
      <c r="A1655" s="34" t="s">
        <v>299</v>
      </c>
      <c r="B1655" s="34">
        <f>SEARCH("PM",A1655)</f>
        <v>18</v>
      </c>
      <c r="C1655" s="34" t="e">
        <f>SEARCH("AM",A1655)</f>
        <v>#VALUE!</v>
      </c>
      <c r="D1655" s="34">
        <f>IFERROR(B1655,C1655)</f>
        <v>18</v>
      </c>
      <c r="E1655" s="34" t="str">
        <f>IFERROR(MID(A1655,D1655-5,1)," ")</f>
        <v xml:space="preserve"> </v>
      </c>
      <c r="F1655" s="34" t="str">
        <f>MID(A1655,IF(E1655="1",D1655-5,D1655-4),IF(E1655="1",7,6))</f>
        <v>9:13PM</v>
      </c>
      <c r="G1655" s="34" t="str">
        <f>TRIM(SUBSTITUTE(A1655,TEXT(M1655,"h:mmAM/PM"),""))</f>
        <v>R-I-L 10-Nov</v>
      </c>
      <c r="H1655" s="34" t="b">
        <f>OR(LEFT(G1655,1)="Y",LEFT(G1655,1)="B",LEFT(G1655,1)="R")</f>
        <v>1</v>
      </c>
      <c r="I1655" s="34" t="str">
        <f>IF(H1655,LEFT(G1655,FIND(" ",G1655)-1),MID(G1655,FIND(" ",G1655)+1,9))</f>
        <v>R-I-L</v>
      </c>
      <c r="J1655" s="34" t="str">
        <f>TRIM(SUBSTITUTE(G1655,I1655,""))</f>
        <v>10-Nov</v>
      </c>
      <c r="K1655" s="34">
        <f>LEFT(J1655,2-ISERROR(1*MID(J1655,2,1)))*1</f>
        <v>10</v>
      </c>
      <c r="L1655" s="34" t="str">
        <f>IF(LEN(I1655)=3,I1655,LEFT(I1655,1)&amp;MID(I1655,3,1)&amp;RIGHT(I1655,1))</f>
        <v>RIL</v>
      </c>
      <c r="M1655" s="42">
        <f>TIMEVALUE(SUBSTITUTE(SUBSTITUTE(F1655,"P"," P"),"A"," A"))</f>
        <v>0.88402777777777775</v>
      </c>
      <c r="N1655" s="34">
        <f t="shared" si="86"/>
        <v>28</v>
      </c>
      <c r="O1655" s="34" t="str">
        <f t="shared" si="87"/>
        <v>RIL28</v>
      </c>
      <c r="P1655" s="44">
        <f>INDEX(Workings!$R$14:$R$853,MATCH(O1655,Workings!$U$14:$U$853,0))</f>
        <v>0.88194444444444475</v>
      </c>
      <c r="Q1655" s="34">
        <f t="shared" si="88"/>
        <v>3</v>
      </c>
      <c r="S1655"/>
    </row>
    <row r="1656" spans="1:19" ht="15" x14ac:dyDescent="0.25">
      <c r="A1656" s="34" t="s">
        <v>1870</v>
      </c>
      <c r="B1656" s="34">
        <f>SEARCH("PM",A1656)</f>
        <v>6</v>
      </c>
      <c r="C1656" s="34" t="e">
        <f>SEARCH("AM",A1656)</f>
        <v>#VALUE!</v>
      </c>
      <c r="D1656" s="34">
        <f>IFERROR(B1656,C1656)</f>
        <v>6</v>
      </c>
      <c r="E1656" s="34" t="str">
        <f>IFERROR(MID(A1656,D1656-5,1)," ")</f>
        <v>1</v>
      </c>
      <c r="F1656" s="34" t="str">
        <f>MID(A1656,IF(E1656="1",D1656-5,D1656-4),IF(E1656="1",7,6))</f>
        <v>10:16PM</v>
      </c>
      <c r="G1656" s="34" t="str">
        <f>TRIM(SUBSTITUTE(A1656,TEXT(M1656,"h:mmAM/PM"),""))</f>
        <v>R/I/L 10-Nov</v>
      </c>
      <c r="H1656" s="34" t="b">
        <f>OR(LEFT(G1656,1)="Y",LEFT(G1656,1)="B",LEFT(G1656,1)="R")</f>
        <v>1</v>
      </c>
      <c r="I1656" s="34" t="str">
        <f>IF(H1656,LEFT(G1656,FIND(" ",G1656)-1),MID(G1656,FIND(" ",G1656)+1,9))</f>
        <v>R/I/L</v>
      </c>
      <c r="J1656" s="34" t="str">
        <f>TRIM(SUBSTITUTE(G1656,I1656,""))</f>
        <v>10-Nov</v>
      </c>
      <c r="K1656" s="34">
        <f>LEFT(J1656,2-ISERROR(1*MID(J1656,2,1)))*1</f>
        <v>10</v>
      </c>
      <c r="L1656" s="34" t="str">
        <f>IF(LEN(I1656)=3,I1656,LEFT(I1656,1)&amp;MID(I1656,3,1)&amp;RIGHT(I1656,1))</f>
        <v>RIL</v>
      </c>
      <c r="M1656" s="42">
        <f>TIMEVALUE(SUBSTITUTE(SUBSTITUTE(F1656,"P"," P"),"A"," A"))</f>
        <v>0.9277777777777777</v>
      </c>
      <c r="N1656" s="34">
        <f t="shared" si="86"/>
        <v>29</v>
      </c>
      <c r="O1656" s="34" t="str">
        <f t="shared" si="87"/>
        <v>RIL29</v>
      </c>
      <c r="P1656" s="44">
        <f>INDEX(Workings!$R$14:$R$853,MATCH(O1656,Workings!$U$14:$U$853,0))</f>
        <v>0.92361111111111138</v>
      </c>
      <c r="Q1656" s="34">
        <f t="shared" si="88"/>
        <v>6</v>
      </c>
      <c r="S1656"/>
    </row>
    <row r="1657" spans="1:19" ht="15" x14ac:dyDescent="0.25">
      <c r="A1657" s="34" t="s">
        <v>3651</v>
      </c>
      <c r="B1657" s="34">
        <f>SEARCH("PM",A1657)</f>
        <v>13</v>
      </c>
      <c r="C1657" s="34" t="e">
        <f>SEARCH("AM",A1657)</f>
        <v>#VALUE!</v>
      </c>
      <c r="D1657" s="34">
        <f>IFERROR(B1657,C1657)</f>
        <v>13</v>
      </c>
      <c r="E1657" s="34" t="str">
        <f>IFERROR(MID(A1657,D1657-5,1)," ")</f>
        <v>1</v>
      </c>
      <c r="F1657" s="34" t="str">
        <f>MID(A1657,IF(E1657="1",D1657-5,D1657-4),IF(E1657="1",7,6))</f>
        <v>11:07PM</v>
      </c>
      <c r="G1657" s="34" t="str">
        <f>TRIM(SUBSTITUTE(A1657,TEXT(M1657,"h:mmAM/PM"),""))</f>
        <v>10/Nov R-I-L</v>
      </c>
      <c r="H1657" s="34" t="b">
        <f>OR(LEFT(G1657,1)="Y",LEFT(G1657,1)="B",LEFT(G1657,1)="R")</f>
        <v>0</v>
      </c>
      <c r="I1657" s="34" t="str">
        <f>IF(H1657,LEFT(G1657,FIND(" ",G1657)-1),MID(G1657,FIND(" ",G1657)+1,9))</f>
        <v>R-I-L</v>
      </c>
      <c r="J1657" s="34" t="str">
        <f>TRIM(SUBSTITUTE(G1657,I1657,""))</f>
        <v>10/Nov</v>
      </c>
      <c r="K1657" s="34">
        <f>LEFT(J1657,2-ISERROR(1*MID(J1657,2,1)))*1</f>
        <v>10</v>
      </c>
      <c r="L1657" s="34" t="str">
        <f>IF(LEN(I1657)=3,I1657,LEFT(I1657,1)&amp;MID(I1657,3,1)&amp;RIGHT(I1657,1))</f>
        <v>RIL</v>
      </c>
      <c r="M1657" s="42">
        <f>TIMEVALUE(SUBSTITUTE(SUBSTITUTE(F1657,"P"," P"),"A"," A"))</f>
        <v>0.96319444444444446</v>
      </c>
      <c r="N1657" s="34">
        <f t="shared" si="86"/>
        <v>30</v>
      </c>
      <c r="O1657" s="34" t="str">
        <f t="shared" si="87"/>
        <v>RIL30</v>
      </c>
      <c r="P1657" s="44">
        <f>INDEX(Workings!$R$14:$R$853,MATCH(O1657,Workings!$U$14:$U$853,0))</f>
        <v>0.96527777777777801</v>
      </c>
      <c r="Q1657" s="34">
        <f t="shared" si="88"/>
        <v>-3</v>
      </c>
      <c r="S1657"/>
    </row>
    <row r="1658" spans="1:19" ht="15" x14ac:dyDescent="0.25">
      <c r="A1658" s="34" t="s">
        <v>254</v>
      </c>
      <c r="B1658" s="34" t="e">
        <f>SEARCH("PM",A1658)</f>
        <v>#VALUE!</v>
      </c>
      <c r="C1658" s="34">
        <f>SEARCH("AM",A1658)</f>
        <v>11</v>
      </c>
      <c r="D1658" s="34">
        <f>IFERROR(B1658,C1658)</f>
        <v>11</v>
      </c>
      <c r="E1658" s="34" t="str">
        <f>IFERROR(MID(A1658,D1658-5,1)," ")</f>
        <v xml:space="preserve"> </v>
      </c>
      <c r="F1658" s="34" t="str">
        <f>MID(A1658,IF(E1658="1",D1658-5,D1658-4),IF(E1658="1",7,6))</f>
        <v>7:02AM</v>
      </c>
      <c r="G1658" s="34" t="str">
        <f>TRIM(SUBSTITUTE(A1658,TEXT(M1658,"h:mmAM/PM"),""))</f>
        <v>R:I:M 6-Nov</v>
      </c>
      <c r="H1658" s="34" t="b">
        <f>OR(LEFT(G1658,1)="Y",LEFT(G1658,1)="B",LEFT(G1658,1)="R")</f>
        <v>1</v>
      </c>
      <c r="I1658" s="34" t="str">
        <f>IF(H1658,LEFT(G1658,FIND(" ",G1658)-1),MID(G1658,FIND(" ",G1658)+1,9))</f>
        <v>R:I:M</v>
      </c>
      <c r="J1658" s="34" t="str">
        <f>TRIM(SUBSTITUTE(G1658,I1658,""))</f>
        <v>6-Nov</v>
      </c>
      <c r="K1658" s="34">
        <f>LEFT(J1658,2-ISERROR(1*MID(J1658,2,1)))*1</f>
        <v>6</v>
      </c>
      <c r="L1658" s="34" t="str">
        <f>IF(LEN(I1658)=3,I1658,LEFT(I1658,1)&amp;MID(I1658,3,1)&amp;RIGHT(I1658,1))</f>
        <v>RIM</v>
      </c>
      <c r="M1658" s="42">
        <f>TIMEVALUE(SUBSTITUTE(SUBSTITUTE(F1658,"P"," P"),"A"," A"))</f>
        <v>0.29305555555555557</v>
      </c>
      <c r="N1658" s="34">
        <f t="shared" si="86"/>
        <v>1</v>
      </c>
      <c r="O1658" s="34" t="str">
        <f t="shared" si="87"/>
        <v>RIM1</v>
      </c>
      <c r="P1658" s="44">
        <f>INDEX(Workings!$R$14:$R$853,MATCH(O1658,Workings!$U$14:$U$853,0))</f>
        <v>0.29166666666666669</v>
      </c>
      <c r="Q1658" s="34">
        <f t="shared" si="88"/>
        <v>2</v>
      </c>
      <c r="S1658"/>
    </row>
    <row r="1659" spans="1:19" ht="15" x14ac:dyDescent="0.25">
      <c r="A1659" s="34" t="s">
        <v>2109</v>
      </c>
      <c r="B1659" s="34" t="e">
        <f>SEARCH("PM",A1659)</f>
        <v>#VALUE!</v>
      </c>
      <c r="C1659" s="34">
        <f>SEARCH("AM",A1659)</f>
        <v>5</v>
      </c>
      <c r="D1659" s="34">
        <f>IFERROR(B1659,C1659)</f>
        <v>5</v>
      </c>
      <c r="E1659" s="34" t="str">
        <f>IFERROR(MID(A1659,D1659-5,1)," ")</f>
        <v xml:space="preserve"> </v>
      </c>
      <c r="F1659" s="34" t="str">
        <f>MID(A1659,IF(E1659="1",D1659-5,D1659-4),IF(E1659="1",7,6))</f>
        <v>7:22AM</v>
      </c>
      <c r="G1659" s="34" t="str">
        <f>TRIM(SUBSTITUTE(A1659,TEXT(M1659,"h:mmAM/PM"),""))</f>
        <v>6-Nov RIM</v>
      </c>
      <c r="H1659" s="34" t="b">
        <f>OR(LEFT(G1659,1)="Y",LEFT(G1659,1)="B",LEFT(G1659,1)="R")</f>
        <v>0</v>
      </c>
      <c r="I1659" s="34" t="str">
        <f>IF(H1659,LEFT(G1659,FIND(" ",G1659)-1),MID(G1659,FIND(" ",G1659)+1,9))</f>
        <v>RIM</v>
      </c>
      <c r="J1659" s="34" t="str">
        <f>TRIM(SUBSTITUTE(G1659,I1659,""))</f>
        <v>6-Nov</v>
      </c>
      <c r="K1659" s="34">
        <f>LEFT(J1659,2-ISERROR(1*MID(J1659,2,1)))*1</f>
        <v>6</v>
      </c>
      <c r="L1659" s="34" t="str">
        <f>IF(LEN(I1659)=3,I1659,LEFT(I1659,1)&amp;MID(I1659,3,1)&amp;RIGHT(I1659,1))</f>
        <v>RIM</v>
      </c>
      <c r="M1659" s="42">
        <f>TIMEVALUE(SUBSTITUTE(SUBSTITUTE(F1659,"P"," P"),"A"," A"))</f>
        <v>0.30694444444444441</v>
      </c>
      <c r="N1659" s="34">
        <f t="shared" si="86"/>
        <v>2</v>
      </c>
      <c r="O1659" s="34" t="str">
        <f t="shared" si="87"/>
        <v>RIM2</v>
      </c>
      <c r="P1659" s="44">
        <f>INDEX(Workings!$R$14:$R$853,MATCH(O1659,Workings!$U$14:$U$853,0))</f>
        <v>0.30555555555555558</v>
      </c>
      <c r="Q1659" s="34">
        <f t="shared" si="88"/>
        <v>2</v>
      </c>
      <c r="S1659"/>
    </row>
    <row r="1660" spans="1:19" ht="15" x14ac:dyDescent="0.25">
      <c r="A1660" s="34" t="s">
        <v>1167</v>
      </c>
      <c r="B1660" s="34" t="e">
        <f>SEARCH("PM",A1660)</f>
        <v>#VALUE!</v>
      </c>
      <c r="C1660" s="34">
        <f>SEARCH("AM",A1660)</f>
        <v>17</v>
      </c>
      <c r="D1660" s="34">
        <f>IFERROR(B1660,C1660)</f>
        <v>17</v>
      </c>
      <c r="E1660" s="34" t="str">
        <f>IFERROR(MID(A1660,D1660-5,1)," ")</f>
        <v xml:space="preserve"> </v>
      </c>
      <c r="F1660" s="34" t="str">
        <f>MID(A1660,IF(E1660="1",D1660-5,D1660-4),IF(E1660="1",7,6))</f>
        <v>7:40AM</v>
      </c>
      <c r="G1660" s="34" t="str">
        <f>TRIM(SUBSTITUTE(A1660,TEXT(M1660,"h:mmAM/PM"),""))</f>
        <v>R:I:M 6/Nov</v>
      </c>
      <c r="H1660" s="34" t="b">
        <f>OR(LEFT(G1660,1)="Y",LEFT(G1660,1)="B",LEFT(G1660,1)="R")</f>
        <v>1</v>
      </c>
      <c r="I1660" s="34" t="str">
        <f>IF(H1660,LEFT(G1660,FIND(" ",G1660)-1),MID(G1660,FIND(" ",G1660)+1,9))</f>
        <v>R:I:M</v>
      </c>
      <c r="J1660" s="34" t="str">
        <f>TRIM(SUBSTITUTE(G1660,I1660,""))</f>
        <v>6/Nov</v>
      </c>
      <c r="K1660" s="34">
        <f>LEFT(J1660,2-ISERROR(1*MID(J1660,2,1)))*1</f>
        <v>6</v>
      </c>
      <c r="L1660" s="34" t="str">
        <f>IF(LEN(I1660)=3,I1660,LEFT(I1660,1)&amp;MID(I1660,3,1)&amp;RIGHT(I1660,1))</f>
        <v>RIM</v>
      </c>
      <c r="M1660" s="42">
        <f>TIMEVALUE(SUBSTITUTE(SUBSTITUTE(F1660,"P"," P"),"A"," A"))</f>
        <v>0.31944444444444448</v>
      </c>
      <c r="N1660" s="34">
        <f t="shared" si="86"/>
        <v>3</v>
      </c>
      <c r="O1660" s="34" t="str">
        <f t="shared" si="87"/>
        <v>RIM3</v>
      </c>
      <c r="P1660" s="44">
        <f>INDEX(Workings!$R$14:$R$853,MATCH(O1660,Workings!$U$14:$U$853,0))</f>
        <v>0.31944444444444448</v>
      </c>
      <c r="Q1660" s="34">
        <f t="shared" si="88"/>
        <v>0</v>
      </c>
      <c r="S1660"/>
    </row>
    <row r="1661" spans="1:19" ht="15" x14ac:dyDescent="0.25">
      <c r="A1661" s="34" t="s">
        <v>854</v>
      </c>
      <c r="B1661" s="34" t="e">
        <f>SEARCH("PM",A1661)</f>
        <v>#VALUE!</v>
      </c>
      <c r="C1661" s="34">
        <f>SEARCH("AM",A1661)</f>
        <v>5</v>
      </c>
      <c r="D1661" s="34">
        <f>IFERROR(B1661,C1661)</f>
        <v>5</v>
      </c>
      <c r="E1661" s="34" t="str">
        <f>IFERROR(MID(A1661,D1661-5,1)," ")</f>
        <v xml:space="preserve"> </v>
      </c>
      <c r="F1661" s="34" t="str">
        <f>MID(A1661,IF(E1661="1",D1661-5,D1661-4),IF(E1661="1",7,6))</f>
        <v>8:02AM</v>
      </c>
      <c r="G1661" s="34" t="str">
        <f>TRIM(SUBSTITUTE(A1661,TEXT(M1661,"h:mmAM/PM"),""))</f>
        <v>6/Nov RIM</v>
      </c>
      <c r="H1661" s="34" t="b">
        <f>OR(LEFT(G1661,1)="Y",LEFT(G1661,1)="B",LEFT(G1661,1)="R")</f>
        <v>0</v>
      </c>
      <c r="I1661" s="34" t="str">
        <f>IF(H1661,LEFT(G1661,FIND(" ",G1661)-1),MID(G1661,FIND(" ",G1661)+1,9))</f>
        <v>RIM</v>
      </c>
      <c r="J1661" s="34" t="str">
        <f>TRIM(SUBSTITUTE(G1661,I1661,""))</f>
        <v>6/Nov</v>
      </c>
      <c r="K1661" s="34">
        <f>LEFT(J1661,2-ISERROR(1*MID(J1661,2,1)))*1</f>
        <v>6</v>
      </c>
      <c r="L1661" s="34" t="str">
        <f>IF(LEN(I1661)=3,I1661,LEFT(I1661,1)&amp;MID(I1661,3,1)&amp;RIGHT(I1661,1))</f>
        <v>RIM</v>
      </c>
      <c r="M1661" s="42">
        <f>TIMEVALUE(SUBSTITUTE(SUBSTITUTE(F1661,"P"," P"),"A"," A"))</f>
        <v>0.3347222222222222</v>
      </c>
      <c r="N1661" s="34">
        <f t="shared" si="86"/>
        <v>4</v>
      </c>
      <c r="O1661" s="34" t="str">
        <f t="shared" si="87"/>
        <v>RIM4</v>
      </c>
      <c r="P1661" s="44">
        <f>INDEX(Workings!$R$14:$R$853,MATCH(O1661,Workings!$U$14:$U$853,0))</f>
        <v>0.33333333333333337</v>
      </c>
      <c r="Q1661" s="34">
        <f t="shared" si="88"/>
        <v>2</v>
      </c>
      <c r="S1661"/>
    </row>
    <row r="1662" spans="1:19" ht="15" x14ac:dyDescent="0.25">
      <c r="A1662" s="34" t="s">
        <v>601</v>
      </c>
      <c r="B1662" s="34" t="e">
        <f>SEARCH("PM",A1662)</f>
        <v>#VALUE!</v>
      </c>
      <c r="C1662" s="34">
        <f>SEARCH("AM",A1662)</f>
        <v>15</v>
      </c>
      <c r="D1662" s="34">
        <f>IFERROR(B1662,C1662)</f>
        <v>15</v>
      </c>
      <c r="E1662" s="34" t="str">
        <f>IFERROR(MID(A1662,D1662-5,1)," ")</f>
        <v xml:space="preserve"> </v>
      </c>
      <c r="F1662" s="34" t="str">
        <f>MID(A1662,IF(E1662="1",D1662-5,D1662-4),IF(E1662="1",7,6))</f>
        <v>8:21AM</v>
      </c>
      <c r="G1662" s="34" t="str">
        <f>TRIM(SUBSTITUTE(A1662,TEXT(M1662,"h:mmAM/PM"),""))</f>
        <v>6-Nov RIM</v>
      </c>
      <c r="H1662" s="34" t="b">
        <f>OR(LEFT(G1662,1)="Y",LEFT(G1662,1)="B",LEFT(G1662,1)="R")</f>
        <v>0</v>
      </c>
      <c r="I1662" s="34" t="str">
        <f>IF(H1662,LEFT(G1662,FIND(" ",G1662)-1),MID(G1662,FIND(" ",G1662)+1,9))</f>
        <v>RIM</v>
      </c>
      <c r="J1662" s="34" t="str">
        <f>TRIM(SUBSTITUTE(G1662,I1662,""))</f>
        <v>6-Nov</v>
      </c>
      <c r="K1662" s="34">
        <f>LEFT(J1662,2-ISERROR(1*MID(J1662,2,1)))*1</f>
        <v>6</v>
      </c>
      <c r="L1662" s="34" t="str">
        <f>IF(LEN(I1662)=3,I1662,LEFT(I1662,1)&amp;MID(I1662,3,1)&amp;RIGHT(I1662,1))</f>
        <v>RIM</v>
      </c>
      <c r="M1662" s="42">
        <f>TIMEVALUE(SUBSTITUTE(SUBSTITUTE(F1662,"P"," P"),"A"," A"))</f>
        <v>0.34791666666666665</v>
      </c>
      <c r="N1662" s="34">
        <f t="shared" si="86"/>
        <v>5</v>
      </c>
      <c r="O1662" s="34" t="str">
        <f t="shared" si="87"/>
        <v>RIM5</v>
      </c>
      <c r="P1662" s="44">
        <f>INDEX(Workings!$R$14:$R$853,MATCH(O1662,Workings!$U$14:$U$853,0))</f>
        <v>0.34722222222222227</v>
      </c>
      <c r="Q1662" s="34">
        <f t="shared" si="88"/>
        <v>1</v>
      </c>
      <c r="S1662"/>
    </row>
    <row r="1663" spans="1:19" ht="15" x14ac:dyDescent="0.25">
      <c r="A1663" s="34" t="s">
        <v>1181</v>
      </c>
      <c r="B1663" s="34" t="e">
        <f>SEARCH("PM",A1663)</f>
        <v>#VALUE!</v>
      </c>
      <c r="C1663" s="34">
        <f>SEARCH("AM",A1663)</f>
        <v>5</v>
      </c>
      <c r="D1663" s="34">
        <f>IFERROR(B1663,C1663)</f>
        <v>5</v>
      </c>
      <c r="E1663" s="34" t="str">
        <f>IFERROR(MID(A1663,D1663-5,1)," ")</f>
        <v xml:space="preserve"> </v>
      </c>
      <c r="F1663" s="34" t="str">
        <f>MID(A1663,IF(E1663="1",D1663-5,D1663-4),IF(E1663="1",7,6))</f>
        <v>8:41AM</v>
      </c>
      <c r="G1663" s="34" t="str">
        <f>TRIM(SUBSTITUTE(A1663,TEXT(M1663,"h:mmAM/PM"),""))</f>
        <v>6/Nov R:I:M</v>
      </c>
      <c r="H1663" s="34" t="b">
        <f>OR(LEFT(G1663,1)="Y",LEFT(G1663,1)="B",LEFT(G1663,1)="R")</f>
        <v>0</v>
      </c>
      <c r="I1663" s="34" t="str">
        <f>IF(H1663,LEFT(G1663,FIND(" ",G1663)-1),MID(G1663,FIND(" ",G1663)+1,9))</f>
        <v>R:I:M</v>
      </c>
      <c r="J1663" s="34" t="str">
        <f>TRIM(SUBSTITUTE(G1663,I1663,""))</f>
        <v>6/Nov</v>
      </c>
      <c r="K1663" s="34">
        <f>LEFT(J1663,2-ISERROR(1*MID(J1663,2,1)))*1</f>
        <v>6</v>
      </c>
      <c r="L1663" s="34" t="str">
        <f>IF(LEN(I1663)=3,I1663,LEFT(I1663,1)&amp;MID(I1663,3,1)&amp;RIGHT(I1663,1))</f>
        <v>RIM</v>
      </c>
      <c r="M1663" s="42">
        <f>TIMEVALUE(SUBSTITUTE(SUBSTITUTE(F1663,"P"," P"),"A"," A"))</f>
        <v>0.36180555555555555</v>
      </c>
      <c r="N1663" s="34">
        <f t="shared" si="86"/>
        <v>6</v>
      </c>
      <c r="O1663" s="34" t="str">
        <f t="shared" si="87"/>
        <v>RIM6</v>
      </c>
      <c r="P1663" s="44">
        <f>INDEX(Workings!$R$14:$R$853,MATCH(O1663,Workings!$U$14:$U$853,0))</f>
        <v>0.36111111111111116</v>
      </c>
      <c r="Q1663" s="34">
        <f t="shared" si="88"/>
        <v>1</v>
      </c>
      <c r="S1663"/>
    </row>
    <row r="1664" spans="1:19" ht="15" x14ac:dyDescent="0.25">
      <c r="A1664" s="34" t="s">
        <v>792</v>
      </c>
      <c r="B1664" s="34" t="e">
        <f>SEARCH("PM",A1664)</f>
        <v>#VALUE!</v>
      </c>
      <c r="C1664" s="34">
        <f>SEARCH("AM",A1664)</f>
        <v>11</v>
      </c>
      <c r="D1664" s="34">
        <f>IFERROR(B1664,C1664)</f>
        <v>11</v>
      </c>
      <c r="E1664" s="34" t="str">
        <f>IFERROR(MID(A1664,D1664-5,1)," ")</f>
        <v xml:space="preserve"> </v>
      </c>
      <c r="F1664" s="34" t="str">
        <f>MID(A1664,IF(E1664="1",D1664-5,D1664-4),IF(E1664="1",7,6))</f>
        <v>8:59AM</v>
      </c>
      <c r="G1664" s="34" t="str">
        <f>TRIM(SUBSTITUTE(A1664,TEXT(M1664,"h:mmAM/PM"),""))</f>
        <v>6/Nov R-I-M</v>
      </c>
      <c r="H1664" s="34" t="b">
        <f>OR(LEFT(G1664,1)="Y",LEFT(G1664,1)="B",LEFT(G1664,1)="R")</f>
        <v>0</v>
      </c>
      <c r="I1664" s="34" t="str">
        <f>IF(H1664,LEFT(G1664,FIND(" ",G1664)-1),MID(G1664,FIND(" ",G1664)+1,9))</f>
        <v>R-I-M</v>
      </c>
      <c r="J1664" s="34" t="str">
        <f>TRIM(SUBSTITUTE(G1664,I1664,""))</f>
        <v>6/Nov</v>
      </c>
      <c r="K1664" s="34">
        <f>LEFT(J1664,2-ISERROR(1*MID(J1664,2,1)))*1</f>
        <v>6</v>
      </c>
      <c r="L1664" s="34" t="str">
        <f>IF(LEN(I1664)=3,I1664,LEFT(I1664,1)&amp;MID(I1664,3,1)&amp;RIGHT(I1664,1))</f>
        <v>RIM</v>
      </c>
      <c r="M1664" s="42">
        <f>TIMEVALUE(SUBSTITUTE(SUBSTITUTE(F1664,"P"," P"),"A"," A"))</f>
        <v>0.3743055555555555</v>
      </c>
      <c r="N1664" s="34">
        <f t="shared" si="86"/>
        <v>7</v>
      </c>
      <c r="O1664" s="34" t="str">
        <f t="shared" si="87"/>
        <v>RIM7</v>
      </c>
      <c r="P1664" s="44">
        <f>INDEX(Workings!$R$14:$R$853,MATCH(O1664,Workings!$U$14:$U$853,0))</f>
        <v>0.37500000000000006</v>
      </c>
      <c r="Q1664" s="34">
        <f t="shared" si="88"/>
        <v>-1</v>
      </c>
      <c r="S1664"/>
    </row>
    <row r="1665" spans="1:19" ht="15" x14ac:dyDescent="0.25">
      <c r="A1665" s="34" t="s">
        <v>3860</v>
      </c>
      <c r="B1665" s="34" t="e">
        <f>SEARCH("PM",A1665)</f>
        <v>#VALUE!</v>
      </c>
      <c r="C1665" s="34">
        <f>SEARCH("AM",A1665)</f>
        <v>17</v>
      </c>
      <c r="D1665" s="34">
        <f>IFERROR(B1665,C1665)</f>
        <v>17</v>
      </c>
      <c r="E1665" s="34" t="str">
        <f>IFERROR(MID(A1665,D1665-5,1)," ")</f>
        <v xml:space="preserve"> </v>
      </c>
      <c r="F1665" s="34" t="str">
        <f>MID(A1665,IF(E1665="1",D1665-5,D1665-4),IF(E1665="1",7,6))</f>
        <v>9:31AM</v>
      </c>
      <c r="G1665" s="34" t="str">
        <f>TRIM(SUBSTITUTE(A1665,TEXT(M1665,"h:mmAM/PM"),""))</f>
        <v>6-Nov R/I/M</v>
      </c>
      <c r="H1665" s="34" t="b">
        <f>OR(LEFT(G1665,1)="Y",LEFT(G1665,1)="B",LEFT(G1665,1)="R")</f>
        <v>0</v>
      </c>
      <c r="I1665" s="34" t="str">
        <f>IF(H1665,LEFT(G1665,FIND(" ",G1665)-1),MID(G1665,FIND(" ",G1665)+1,9))</f>
        <v>R/I/M</v>
      </c>
      <c r="J1665" s="34" t="str">
        <f>TRIM(SUBSTITUTE(G1665,I1665,""))</f>
        <v>6-Nov</v>
      </c>
      <c r="K1665" s="34">
        <f>LEFT(J1665,2-ISERROR(1*MID(J1665,2,1)))*1</f>
        <v>6</v>
      </c>
      <c r="L1665" s="34" t="str">
        <f>IF(LEN(I1665)=3,I1665,LEFT(I1665,1)&amp;MID(I1665,3,1)&amp;RIGHT(I1665,1))</f>
        <v>RIM</v>
      </c>
      <c r="M1665" s="42">
        <f>TIMEVALUE(SUBSTITUTE(SUBSTITUTE(F1665,"P"," P"),"A"," A"))</f>
        <v>0.39652777777777781</v>
      </c>
      <c r="N1665" s="34">
        <f t="shared" si="86"/>
        <v>8</v>
      </c>
      <c r="O1665" s="34" t="str">
        <f t="shared" si="87"/>
        <v>RIM8</v>
      </c>
      <c r="P1665" s="44">
        <f>INDEX(Workings!$R$14:$R$853,MATCH(O1665,Workings!$U$14:$U$853,0))</f>
        <v>0.39583333333333337</v>
      </c>
      <c r="Q1665" s="34">
        <f t="shared" si="88"/>
        <v>1</v>
      </c>
      <c r="S1665"/>
    </row>
    <row r="1666" spans="1:19" ht="15" x14ac:dyDescent="0.25">
      <c r="A1666" s="34" t="s">
        <v>2746</v>
      </c>
      <c r="B1666" s="34" t="e">
        <f>SEARCH("PM",A1666)</f>
        <v>#VALUE!</v>
      </c>
      <c r="C1666" s="34">
        <f>SEARCH("AM",A1666)</f>
        <v>9</v>
      </c>
      <c r="D1666" s="34">
        <f>IFERROR(B1666,C1666)</f>
        <v>9</v>
      </c>
      <c r="E1666" s="34" t="str">
        <f>IFERROR(MID(A1666,D1666-5,1)," ")</f>
        <v xml:space="preserve"> </v>
      </c>
      <c r="F1666" s="34" t="str">
        <f>MID(A1666,IF(E1666="1",D1666-5,D1666-4),IF(E1666="1",7,6))</f>
        <v>9:59AM</v>
      </c>
      <c r="G1666" s="34" t="str">
        <f>TRIM(SUBSTITUTE(A1666,TEXT(M1666,"h:mmAM/PM"),""))</f>
        <v>RIM 6/Nov</v>
      </c>
      <c r="H1666" s="34" t="b">
        <f>OR(LEFT(G1666,1)="Y",LEFT(G1666,1)="B",LEFT(G1666,1)="R")</f>
        <v>1</v>
      </c>
      <c r="I1666" s="34" t="str">
        <f>IF(H1666,LEFT(G1666,FIND(" ",G1666)-1),MID(G1666,FIND(" ",G1666)+1,9))</f>
        <v>RIM</v>
      </c>
      <c r="J1666" s="34" t="str">
        <f>TRIM(SUBSTITUTE(G1666,I1666,""))</f>
        <v>6/Nov</v>
      </c>
      <c r="K1666" s="34">
        <f>LEFT(J1666,2-ISERROR(1*MID(J1666,2,1)))*1</f>
        <v>6</v>
      </c>
      <c r="L1666" s="34" t="str">
        <f>IF(LEN(I1666)=3,I1666,LEFT(I1666,1)&amp;MID(I1666,3,1)&amp;RIGHT(I1666,1))</f>
        <v>RIM</v>
      </c>
      <c r="M1666" s="42">
        <f>TIMEVALUE(SUBSTITUTE(SUBSTITUTE(F1666,"P"," P"),"A"," A"))</f>
        <v>0.41597222222222219</v>
      </c>
      <c r="N1666" s="34">
        <f t="shared" si="86"/>
        <v>9</v>
      </c>
      <c r="O1666" s="34" t="str">
        <f t="shared" si="87"/>
        <v>RIM9</v>
      </c>
      <c r="P1666" s="44">
        <f>INDEX(Workings!$R$14:$R$853,MATCH(O1666,Workings!$U$14:$U$853,0))</f>
        <v>0.41666666666666669</v>
      </c>
      <c r="Q1666" s="34">
        <f t="shared" si="88"/>
        <v>-1</v>
      </c>
      <c r="S1666"/>
    </row>
    <row r="1667" spans="1:19" ht="15" x14ac:dyDescent="0.25">
      <c r="A1667" s="34" t="s">
        <v>3388</v>
      </c>
      <c r="B1667" s="34" t="e">
        <f>SEARCH("PM",A1667)</f>
        <v>#VALUE!</v>
      </c>
      <c r="C1667" s="34">
        <f>SEARCH("AM",A1667)</f>
        <v>6</v>
      </c>
      <c r="D1667" s="34">
        <f>IFERROR(B1667,C1667)</f>
        <v>6</v>
      </c>
      <c r="E1667" s="34" t="str">
        <f>IFERROR(MID(A1667,D1667-5,1)," ")</f>
        <v>1</v>
      </c>
      <c r="F1667" s="34" t="str">
        <f>MID(A1667,IF(E1667="1",D1667-5,D1667-4),IF(E1667="1",7,6))</f>
        <v>10:32AM</v>
      </c>
      <c r="G1667" s="34" t="str">
        <f>TRIM(SUBSTITUTE(A1667,TEXT(M1667,"h:mmAM/PM"),""))</f>
        <v>R/I/M 6-Nov</v>
      </c>
      <c r="H1667" s="34" t="b">
        <f>OR(LEFT(G1667,1)="Y",LEFT(G1667,1)="B",LEFT(G1667,1)="R")</f>
        <v>1</v>
      </c>
      <c r="I1667" s="34" t="str">
        <f>IF(H1667,LEFT(G1667,FIND(" ",G1667)-1),MID(G1667,FIND(" ",G1667)+1,9))</f>
        <v>R/I/M</v>
      </c>
      <c r="J1667" s="34" t="str">
        <f>TRIM(SUBSTITUTE(G1667,I1667,""))</f>
        <v>6-Nov</v>
      </c>
      <c r="K1667" s="34">
        <f>LEFT(J1667,2-ISERROR(1*MID(J1667,2,1)))*1</f>
        <v>6</v>
      </c>
      <c r="L1667" s="34" t="str">
        <f>IF(LEN(I1667)=3,I1667,LEFT(I1667,1)&amp;MID(I1667,3,1)&amp;RIGHT(I1667,1))</f>
        <v>RIM</v>
      </c>
      <c r="M1667" s="42">
        <f>TIMEVALUE(SUBSTITUTE(SUBSTITUTE(F1667,"P"," P"),"A"," A"))</f>
        <v>0.43888888888888888</v>
      </c>
      <c r="N1667" s="34">
        <f t="shared" si="86"/>
        <v>10</v>
      </c>
      <c r="O1667" s="34" t="str">
        <f t="shared" si="87"/>
        <v>RIM10</v>
      </c>
      <c r="P1667" s="44">
        <f>INDEX(Workings!$R$14:$R$853,MATCH(O1667,Workings!$U$14:$U$853,0))</f>
        <v>0.4375</v>
      </c>
      <c r="Q1667" s="34">
        <f t="shared" si="88"/>
        <v>2</v>
      </c>
      <c r="S1667"/>
    </row>
    <row r="1668" spans="1:19" ht="15" x14ac:dyDescent="0.25">
      <c r="A1668" s="34" t="s">
        <v>2146</v>
      </c>
      <c r="B1668" s="34" t="e">
        <f>SEARCH("PM",A1668)</f>
        <v>#VALUE!</v>
      </c>
      <c r="C1668" s="34">
        <f>SEARCH("AM",A1668)</f>
        <v>6</v>
      </c>
      <c r="D1668" s="34">
        <f>IFERROR(B1668,C1668)</f>
        <v>6</v>
      </c>
      <c r="E1668" s="34" t="str">
        <f>IFERROR(MID(A1668,D1668-5,1)," ")</f>
        <v>1</v>
      </c>
      <c r="F1668" s="34" t="str">
        <f>MID(A1668,IF(E1668="1",D1668-5,D1668-4),IF(E1668="1",7,6))</f>
        <v>10:59AM</v>
      </c>
      <c r="G1668" s="34" t="str">
        <f>TRIM(SUBSTITUTE(A1668,TEXT(M1668,"h:mmAM/PM"),""))</f>
        <v>6-Nov RIM</v>
      </c>
      <c r="H1668" s="34" t="b">
        <f>OR(LEFT(G1668,1)="Y",LEFT(G1668,1)="B",LEFT(G1668,1)="R")</f>
        <v>0</v>
      </c>
      <c r="I1668" s="34" t="str">
        <f>IF(H1668,LEFT(G1668,FIND(" ",G1668)-1),MID(G1668,FIND(" ",G1668)+1,9))</f>
        <v>RIM</v>
      </c>
      <c r="J1668" s="34" t="str">
        <f>TRIM(SUBSTITUTE(G1668,I1668,""))</f>
        <v>6-Nov</v>
      </c>
      <c r="K1668" s="34">
        <f>LEFT(J1668,2-ISERROR(1*MID(J1668,2,1)))*1</f>
        <v>6</v>
      </c>
      <c r="L1668" s="34" t="str">
        <f>IF(LEN(I1668)=3,I1668,LEFT(I1668,1)&amp;MID(I1668,3,1)&amp;RIGHT(I1668,1))</f>
        <v>RIM</v>
      </c>
      <c r="M1668" s="42">
        <f>TIMEVALUE(SUBSTITUTE(SUBSTITUTE(F1668,"P"," P"),"A"," A"))</f>
        <v>0.45763888888888887</v>
      </c>
      <c r="N1668" s="34">
        <f t="shared" si="86"/>
        <v>11</v>
      </c>
      <c r="O1668" s="34" t="str">
        <f t="shared" si="87"/>
        <v>RIM11</v>
      </c>
      <c r="P1668" s="44">
        <f>INDEX(Workings!$R$14:$R$853,MATCH(O1668,Workings!$U$14:$U$853,0))</f>
        <v>0.45833333333333331</v>
      </c>
      <c r="Q1668" s="34">
        <f t="shared" si="88"/>
        <v>-1</v>
      </c>
      <c r="S1668"/>
    </row>
    <row r="1669" spans="1:19" ht="15" x14ac:dyDescent="0.25">
      <c r="A1669" s="34" t="s">
        <v>746</v>
      </c>
      <c r="B1669" s="34" t="e">
        <f>SEARCH("PM",A1669)</f>
        <v>#VALUE!</v>
      </c>
      <c r="C1669" s="34">
        <f>SEARCH("AM",A1669)</f>
        <v>18</v>
      </c>
      <c r="D1669" s="34">
        <f>IFERROR(B1669,C1669)</f>
        <v>18</v>
      </c>
      <c r="E1669" s="34" t="str">
        <f>IFERROR(MID(A1669,D1669-5,1)," ")</f>
        <v>1</v>
      </c>
      <c r="F1669" s="34" t="str">
        <f>MID(A1669,IF(E1669="1",D1669-5,D1669-4),IF(E1669="1",7,6))</f>
        <v>11:34AM</v>
      </c>
      <c r="G1669" s="34" t="str">
        <f>TRIM(SUBSTITUTE(A1669,TEXT(M1669,"h:mmAM/PM"),""))</f>
        <v>6-Nov R-I-M</v>
      </c>
      <c r="H1669" s="34" t="b">
        <f>OR(LEFT(G1669,1)="Y",LEFT(G1669,1)="B",LEFT(G1669,1)="R")</f>
        <v>0</v>
      </c>
      <c r="I1669" s="34" t="str">
        <f>IF(H1669,LEFT(G1669,FIND(" ",G1669)-1),MID(G1669,FIND(" ",G1669)+1,9))</f>
        <v>R-I-M</v>
      </c>
      <c r="J1669" s="34" t="str">
        <f>TRIM(SUBSTITUTE(G1669,I1669,""))</f>
        <v>6-Nov</v>
      </c>
      <c r="K1669" s="34">
        <f>LEFT(J1669,2-ISERROR(1*MID(J1669,2,1)))*1</f>
        <v>6</v>
      </c>
      <c r="L1669" s="34" t="str">
        <f>IF(LEN(I1669)=3,I1669,LEFT(I1669,1)&amp;MID(I1669,3,1)&amp;RIGHT(I1669,1))</f>
        <v>RIM</v>
      </c>
      <c r="M1669" s="42">
        <f>TIMEVALUE(SUBSTITUTE(SUBSTITUTE(F1669,"P"," P"),"A"," A"))</f>
        <v>0.48194444444444445</v>
      </c>
      <c r="N1669" s="34">
        <f t="shared" si="86"/>
        <v>12</v>
      </c>
      <c r="O1669" s="34" t="str">
        <f t="shared" si="87"/>
        <v>RIM12</v>
      </c>
      <c r="P1669" s="44">
        <f>INDEX(Workings!$R$14:$R$853,MATCH(O1669,Workings!$U$14:$U$853,0))</f>
        <v>0.47916666666666663</v>
      </c>
      <c r="Q1669" s="34">
        <f t="shared" si="88"/>
        <v>4</v>
      </c>
      <c r="S1669"/>
    </row>
    <row r="1670" spans="1:19" ht="15" x14ac:dyDescent="0.25">
      <c r="A1670" s="34" t="s">
        <v>98</v>
      </c>
      <c r="B1670" s="34">
        <f>SEARCH("PM",A1670)</f>
        <v>18</v>
      </c>
      <c r="C1670" s="34" t="e">
        <f>SEARCH("AM",A1670)</f>
        <v>#VALUE!</v>
      </c>
      <c r="D1670" s="34">
        <f>IFERROR(B1670,C1670)</f>
        <v>18</v>
      </c>
      <c r="E1670" s="34" t="str">
        <f>IFERROR(MID(A1670,D1670-5,1)," ")</f>
        <v>1</v>
      </c>
      <c r="F1670" s="34" t="str">
        <f>MID(A1670,IF(E1670="1",D1670-5,D1670-4),IF(E1670="1",7,6))</f>
        <v>12:01PM</v>
      </c>
      <c r="G1670" s="34" t="str">
        <f>TRIM(SUBSTITUTE(A1670,TEXT(M1670,"h:mmAM/PM"),""))</f>
        <v>R/I/M 6-Nov</v>
      </c>
      <c r="H1670" s="34" t="b">
        <f>OR(LEFT(G1670,1)="Y",LEFT(G1670,1)="B",LEFT(G1670,1)="R")</f>
        <v>1</v>
      </c>
      <c r="I1670" s="34" t="str">
        <f>IF(H1670,LEFT(G1670,FIND(" ",G1670)-1),MID(G1670,FIND(" ",G1670)+1,9))</f>
        <v>R/I/M</v>
      </c>
      <c r="J1670" s="34" t="str">
        <f>TRIM(SUBSTITUTE(G1670,I1670,""))</f>
        <v>6-Nov</v>
      </c>
      <c r="K1670" s="34">
        <f>LEFT(J1670,2-ISERROR(1*MID(J1670,2,1)))*1</f>
        <v>6</v>
      </c>
      <c r="L1670" s="34" t="str">
        <f>IF(LEN(I1670)=3,I1670,LEFT(I1670,1)&amp;MID(I1670,3,1)&amp;RIGHT(I1670,1))</f>
        <v>RIM</v>
      </c>
      <c r="M1670" s="42">
        <f>TIMEVALUE(SUBSTITUTE(SUBSTITUTE(F1670,"P"," P"),"A"," A"))</f>
        <v>0.50069444444444444</v>
      </c>
      <c r="N1670" s="34">
        <f t="shared" si="86"/>
        <v>13</v>
      </c>
      <c r="O1670" s="34" t="str">
        <f t="shared" si="87"/>
        <v>RIM13</v>
      </c>
      <c r="P1670" s="44">
        <f>INDEX(Workings!$R$14:$R$853,MATCH(O1670,Workings!$U$14:$U$853,0))</f>
        <v>0.49999999999999994</v>
      </c>
      <c r="Q1670" s="34">
        <f t="shared" si="88"/>
        <v>1</v>
      </c>
      <c r="S1670"/>
    </row>
    <row r="1671" spans="1:19" ht="15" x14ac:dyDescent="0.25">
      <c r="A1671" s="34" t="s">
        <v>2560</v>
      </c>
      <c r="B1671" s="34">
        <f>SEARCH("PM",A1671)</f>
        <v>12</v>
      </c>
      <c r="C1671" s="34" t="e">
        <f>SEARCH("AM",A1671)</f>
        <v>#VALUE!</v>
      </c>
      <c r="D1671" s="34">
        <f>IFERROR(B1671,C1671)</f>
        <v>12</v>
      </c>
      <c r="E1671" s="34" t="str">
        <f>IFERROR(MID(A1671,D1671-5,1)," ")</f>
        <v>1</v>
      </c>
      <c r="F1671" s="34" t="str">
        <f>MID(A1671,IF(E1671="1",D1671-5,D1671-4),IF(E1671="1",7,6))</f>
        <v>12:33PM</v>
      </c>
      <c r="G1671" s="34" t="str">
        <f>TRIM(SUBSTITUTE(A1671,TEXT(M1671,"h:mmAM/PM"),""))</f>
        <v>6/Nov R:I:M</v>
      </c>
      <c r="H1671" s="34" t="b">
        <f>OR(LEFT(G1671,1)="Y",LEFT(G1671,1)="B",LEFT(G1671,1)="R")</f>
        <v>0</v>
      </c>
      <c r="I1671" s="34" t="str">
        <f>IF(H1671,LEFT(G1671,FIND(" ",G1671)-1),MID(G1671,FIND(" ",G1671)+1,9))</f>
        <v>R:I:M</v>
      </c>
      <c r="J1671" s="34" t="str">
        <f>TRIM(SUBSTITUTE(G1671,I1671,""))</f>
        <v>6/Nov</v>
      </c>
      <c r="K1671" s="34">
        <f>LEFT(J1671,2-ISERROR(1*MID(J1671,2,1)))*1</f>
        <v>6</v>
      </c>
      <c r="L1671" s="34" t="str">
        <f>IF(LEN(I1671)=3,I1671,LEFT(I1671,1)&amp;MID(I1671,3,1)&amp;RIGHT(I1671,1))</f>
        <v>RIM</v>
      </c>
      <c r="M1671" s="42">
        <f>TIMEVALUE(SUBSTITUTE(SUBSTITUTE(F1671,"P"," P"),"A"," A"))</f>
        <v>0.5229166666666667</v>
      </c>
      <c r="N1671" s="34">
        <f t="shared" si="86"/>
        <v>14</v>
      </c>
      <c r="O1671" s="34" t="str">
        <f t="shared" si="87"/>
        <v>RIM14</v>
      </c>
      <c r="P1671" s="44">
        <f>INDEX(Workings!$R$14:$R$853,MATCH(O1671,Workings!$U$14:$U$853,0))</f>
        <v>0.52083333333333326</v>
      </c>
      <c r="Q1671" s="34">
        <f t="shared" si="88"/>
        <v>3</v>
      </c>
      <c r="S1671"/>
    </row>
    <row r="1672" spans="1:19" ht="15" x14ac:dyDescent="0.25">
      <c r="A1672" s="34" t="s">
        <v>3171</v>
      </c>
      <c r="B1672" s="34">
        <f>SEARCH("PM",A1672)</f>
        <v>11</v>
      </c>
      <c r="C1672" s="34" t="e">
        <f>SEARCH("AM",A1672)</f>
        <v>#VALUE!</v>
      </c>
      <c r="D1672" s="34">
        <f>IFERROR(B1672,C1672)</f>
        <v>11</v>
      </c>
      <c r="E1672" s="34" t="str">
        <f>IFERROR(MID(A1672,D1672-5,1)," ")</f>
        <v xml:space="preserve"> </v>
      </c>
      <c r="F1672" s="34" t="str">
        <f>MID(A1672,IF(E1672="1",D1672-5,D1672-4),IF(E1672="1",7,6))</f>
        <v>1:03PM</v>
      </c>
      <c r="G1672" s="34" t="str">
        <f>TRIM(SUBSTITUTE(A1672,TEXT(M1672,"h:mmAM/PM"),""))</f>
        <v>R/I/M 6/Nov</v>
      </c>
      <c r="H1672" s="34" t="b">
        <f>OR(LEFT(G1672,1)="Y",LEFT(G1672,1)="B",LEFT(G1672,1)="R")</f>
        <v>1</v>
      </c>
      <c r="I1672" s="34" t="str">
        <f>IF(H1672,LEFT(G1672,FIND(" ",G1672)-1),MID(G1672,FIND(" ",G1672)+1,9))</f>
        <v>R/I/M</v>
      </c>
      <c r="J1672" s="34" t="str">
        <f>TRIM(SUBSTITUTE(G1672,I1672,""))</f>
        <v>6/Nov</v>
      </c>
      <c r="K1672" s="34">
        <f>LEFT(J1672,2-ISERROR(1*MID(J1672,2,1)))*1</f>
        <v>6</v>
      </c>
      <c r="L1672" s="34" t="str">
        <f>IF(LEN(I1672)=3,I1672,LEFT(I1672,1)&amp;MID(I1672,3,1)&amp;RIGHT(I1672,1))</f>
        <v>RIM</v>
      </c>
      <c r="M1672" s="42">
        <f>TIMEVALUE(SUBSTITUTE(SUBSTITUTE(F1672,"P"," P"),"A"," A"))</f>
        <v>0.54375000000000007</v>
      </c>
      <c r="N1672" s="34">
        <f t="shared" si="86"/>
        <v>15</v>
      </c>
      <c r="O1672" s="34" t="str">
        <f t="shared" si="87"/>
        <v>RIM15</v>
      </c>
      <c r="P1672" s="44">
        <f>INDEX(Workings!$R$14:$R$853,MATCH(O1672,Workings!$U$14:$U$853,0))</f>
        <v>0.54166666666666663</v>
      </c>
      <c r="Q1672" s="34">
        <f t="shared" si="88"/>
        <v>3</v>
      </c>
      <c r="S1672"/>
    </row>
    <row r="1673" spans="1:19" ht="15" x14ac:dyDescent="0.25">
      <c r="A1673" s="34" t="s">
        <v>1358</v>
      </c>
      <c r="B1673" s="34">
        <f>SEARCH("PM",A1673)</f>
        <v>5</v>
      </c>
      <c r="C1673" s="34" t="e">
        <f>SEARCH("AM",A1673)</f>
        <v>#VALUE!</v>
      </c>
      <c r="D1673" s="34">
        <f>IFERROR(B1673,C1673)</f>
        <v>5</v>
      </c>
      <c r="E1673" s="34" t="str">
        <f>IFERROR(MID(A1673,D1673-5,1)," ")</f>
        <v xml:space="preserve"> </v>
      </c>
      <c r="F1673" s="34" t="str">
        <f>MID(A1673,IF(E1673="1",D1673-5,D1673-4),IF(E1673="1",7,6))</f>
        <v>1:31PM</v>
      </c>
      <c r="G1673" s="34" t="str">
        <f>TRIM(SUBSTITUTE(A1673,TEXT(M1673,"h:mmAM/PM"),""))</f>
        <v>6/Nov R:I:M</v>
      </c>
      <c r="H1673" s="34" t="b">
        <f>OR(LEFT(G1673,1)="Y",LEFT(G1673,1)="B",LEFT(G1673,1)="R")</f>
        <v>0</v>
      </c>
      <c r="I1673" s="34" t="str">
        <f>IF(H1673,LEFT(G1673,FIND(" ",G1673)-1),MID(G1673,FIND(" ",G1673)+1,9))</f>
        <v>R:I:M</v>
      </c>
      <c r="J1673" s="34" t="str">
        <f>TRIM(SUBSTITUTE(G1673,I1673,""))</f>
        <v>6/Nov</v>
      </c>
      <c r="K1673" s="34">
        <f>LEFT(J1673,2-ISERROR(1*MID(J1673,2,1)))*1</f>
        <v>6</v>
      </c>
      <c r="L1673" s="34" t="str">
        <f>IF(LEN(I1673)=3,I1673,LEFT(I1673,1)&amp;MID(I1673,3,1)&amp;RIGHT(I1673,1))</f>
        <v>RIM</v>
      </c>
      <c r="M1673" s="42">
        <f>TIMEVALUE(SUBSTITUTE(SUBSTITUTE(F1673,"P"," P"),"A"," A"))</f>
        <v>0.56319444444444444</v>
      </c>
      <c r="N1673" s="34">
        <f t="shared" ref="N1673:N1736" si="89">1+(L1673=L1672)*(K1673=K1672)*N1672</f>
        <v>16</v>
      </c>
      <c r="O1673" s="34" t="str">
        <f t="shared" ref="O1673:O1736" si="90">L1673&amp;N1673</f>
        <v>RIM16</v>
      </c>
      <c r="P1673" s="44">
        <f>INDEX(Workings!$R$14:$R$853,MATCH(O1673,Workings!$U$14:$U$853,0))</f>
        <v>0.5625</v>
      </c>
      <c r="Q1673" s="34">
        <f t="shared" ref="Q1673:Q1736" si="91">ROUND((M1673-P1673)*60*24,5)</f>
        <v>1</v>
      </c>
      <c r="S1673"/>
    </row>
    <row r="1674" spans="1:19" ht="15" x14ac:dyDescent="0.25">
      <c r="A1674" s="34" t="s">
        <v>1271</v>
      </c>
      <c r="B1674" s="34">
        <f>SEARCH("PM",A1674)</f>
        <v>11</v>
      </c>
      <c r="C1674" s="34" t="e">
        <f>SEARCH("AM",A1674)</f>
        <v>#VALUE!</v>
      </c>
      <c r="D1674" s="34">
        <f>IFERROR(B1674,C1674)</f>
        <v>11</v>
      </c>
      <c r="E1674" s="34" t="str">
        <f>IFERROR(MID(A1674,D1674-5,1)," ")</f>
        <v xml:space="preserve"> </v>
      </c>
      <c r="F1674" s="34" t="str">
        <f>MID(A1674,IF(E1674="1",D1674-5,D1674-4),IF(E1674="1",7,6))</f>
        <v>1:59PM</v>
      </c>
      <c r="G1674" s="34" t="str">
        <f>TRIM(SUBSTITUTE(A1674,TEXT(M1674,"h:mmAM/PM"),""))</f>
        <v>R-I-M 6/Nov</v>
      </c>
      <c r="H1674" s="34" t="b">
        <f>OR(LEFT(G1674,1)="Y",LEFT(G1674,1)="B",LEFT(G1674,1)="R")</f>
        <v>1</v>
      </c>
      <c r="I1674" s="34" t="str">
        <f>IF(H1674,LEFT(G1674,FIND(" ",G1674)-1),MID(G1674,FIND(" ",G1674)+1,9))</f>
        <v>R-I-M</v>
      </c>
      <c r="J1674" s="34" t="str">
        <f>TRIM(SUBSTITUTE(G1674,I1674,""))</f>
        <v>6/Nov</v>
      </c>
      <c r="K1674" s="34">
        <f>LEFT(J1674,2-ISERROR(1*MID(J1674,2,1)))*1</f>
        <v>6</v>
      </c>
      <c r="L1674" s="34" t="str">
        <f>IF(LEN(I1674)=3,I1674,LEFT(I1674,1)&amp;MID(I1674,3,1)&amp;RIGHT(I1674,1))</f>
        <v>RIM</v>
      </c>
      <c r="M1674" s="42">
        <f>TIMEVALUE(SUBSTITUTE(SUBSTITUTE(F1674,"P"," P"),"A"," A"))</f>
        <v>0.58263888888888882</v>
      </c>
      <c r="N1674" s="34">
        <f t="shared" si="89"/>
        <v>17</v>
      </c>
      <c r="O1674" s="34" t="str">
        <f t="shared" si="90"/>
        <v>RIM17</v>
      </c>
      <c r="P1674" s="44">
        <f>INDEX(Workings!$R$14:$R$853,MATCH(O1674,Workings!$U$14:$U$853,0))</f>
        <v>0.58333333333333337</v>
      </c>
      <c r="Q1674" s="34">
        <f t="shared" si="91"/>
        <v>-1</v>
      </c>
      <c r="S1674"/>
    </row>
    <row r="1675" spans="1:19" ht="15" x14ac:dyDescent="0.25">
      <c r="A1675" s="34" t="s">
        <v>1366</v>
      </c>
      <c r="B1675" s="34">
        <f>SEARCH("PM",A1675)</f>
        <v>5</v>
      </c>
      <c r="C1675" s="34" t="e">
        <f>SEARCH("AM",A1675)</f>
        <v>#VALUE!</v>
      </c>
      <c r="D1675" s="34">
        <f>IFERROR(B1675,C1675)</f>
        <v>5</v>
      </c>
      <c r="E1675" s="34" t="str">
        <f>IFERROR(MID(A1675,D1675-5,1)," ")</f>
        <v xml:space="preserve"> </v>
      </c>
      <c r="F1675" s="34" t="str">
        <f>MID(A1675,IF(E1675="1",D1675-5,D1675-4),IF(E1675="1",7,6))</f>
        <v>2:30PM</v>
      </c>
      <c r="G1675" s="34" t="str">
        <f>TRIM(SUBSTITUTE(A1675,TEXT(M1675,"h:mmAM/PM"),""))</f>
        <v>R-I-M 6/Nov</v>
      </c>
      <c r="H1675" s="34" t="b">
        <f>OR(LEFT(G1675,1)="Y",LEFT(G1675,1)="B",LEFT(G1675,1)="R")</f>
        <v>1</v>
      </c>
      <c r="I1675" s="34" t="str">
        <f>IF(H1675,LEFT(G1675,FIND(" ",G1675)-1),MID(G1675,FIND(" ",G1675)+1,9))</f>
        <v>R-I-M</v>
      </c>
      <c r="J1675" s="34" t="str">
        <f>TRIM(SUBSTITUTE(G1675,I1675,""))</f>
        <v>6/Nov</v>
      </c>
      <c r="K1675" s="34">
        <f>LEFT(J1675,2-ISERROR(1*MID(J1675,2,1)))*1</f>
        <v>6</v>
      </c>
      <c r="L1675" s="34" t="str">
        <f>IF(LEN(I1675)=3,I1675,LEFT(I1675,1)&amp;MID(I1675,3,1)&amp;RIGHT(I1675,1))</f>
        <v>RIM</v>
      </c>
      <c r="M1675" s="42">
        <f>TIMEVALUE(SUBSTITUTE(SUBSTITUTE(F1675,"P"," P"),"A"," A"))</f>
        <v>0.60416666666666663</v>
      </c>
      <c r="N1675" s="34">
        <f t="shared" si="89"/>
        <v>18</v>
      </c>
      <c r="O1675" s="34" t="str">
        <f t="shared" si="90"/>
        <v>RIM18</v>
      </c>
      <c r="P1675" s="44">
        <f>INDEX(Workings!$R$14:$R$853,MATCH(O1675,Workings!$U$14:$U$853,0))</f>
        <v>0.60416666666666674</v>
      </c>
      <c r="Q1675" s="34">
        <f t="shared" si="91"/>
        <v>0</v>
      </c>
      <c r="S1675"/>
    </row>
    <row r="1676" spans="1:19" ht="15" x14ac:dyDescent="0.25">
      <c r="A1676" s="34" t="s">
        <v>3135</v>
      </c>
      <c r="B1676" s="34">
        <f>SEARCH("PM",A1676)</f>
        <v>17</v>
      </c>
      <c r="C1676" s="34" t="e">
        <f>SEARCH("AM",A1676)</f>
        <v>#VALUE!</v>
      </c>
      <c r="D1676" s="34">
        <f>IFERROR(B1676,C1676)</f>
        <v>17</v>
      </c>
      <c r="E1676" s="34" t="str">
        <f>IFERROR(MID(A1676,D1676-5,1)," ")</f>
        <v xml:space="preserve"> </v>
      </c>
      <c r="F1676" s="34" t="str">
        <f>MID(A1676,IF(E1676="1",D1676-5,D1676-4),IF(E1676="1",7,6))</f>
        <v>3:01PM</v>
      </c>
      <c r="G1676" s="34" t="str">
        <f>TRIM(SUBSTITUTE(A1676,TEXT(M1676,"h:mmAM/PM"),""))</f>
        <v>6-Nov R:I:M</v>
      </c>
      <c r="H1676" s="34" t="b">
        <f>OR(LEFT(G1676,1)="Y",LEFT(G1676,1)="B",LEFT(G1676,1)="R")</f>
        <v>0</v>
      </c>
      <c r="I1676" s="34" t="str">
        <f>IF(H1676,LEFT(G1676,FIND(" ",G1676)-1),MID(G1676,FIND(" ",G1676)+1,9))</f>
        <v>R:I:M</v>
      </c>
      <c r="J1676" s="34" t="str">
        <f>TRIM(SUBSTITUTE(G1676,I1676,""))</f>
        <v>6-Nov</v>
      </c>
      <c r="K1676" s="34">
        <f>LEFT(J1676,2-ISERROR(1*MID(J1676,2,1)))*1</f>
        <v>6</v>
      </c>
      <c r="L1676" s="34" t="str">
        <f>IF(LEN(I1676)=3,I1676,LEFT(I1676,1)&amp;MID(I1676,3,1)&amp;RIGHT(I1676,1))</f>
        <v>RIM</v>
      </c>
      <c r="M1676" s="42">
        <f>TIMEVALUE(SUBSTITUTE(SUBSTITUTE(F1676,"P"," P"),"A"," A"))</f>
        <v>0.62569444444444444</v>
      </c>
      <c r="N1676" s="34">
        <f t="shared" si="89"/>
        <v>19</v>
      </c>
      <c r="O1676" s="34" t="str">
        <f t="shared" si="90"/>
        <v>RIM19</v>
      </c>
      <c r="P1676" s="44">
        <f>INDEX(Workings!$R$14:$R$853,MATCH(O1676,Workings!$U$14:$U$853,0))</f>
        <v>0.62500000000000011</v>
      </c>
      <c r="Q1676" s="34">
        <f t="shared" si="91"/>
        <v>1</v>
      </c>
      <c r="S1676"/>
    </row>
    <row r="1677" spans="1:19" ht="15" x14ac:dyDescent="0.25">
      <c r="A1677" s="34" t="s">
        <v>1162</v>
      </c>
      <c r="B1677" s="34">
        <f>SEARCH("PM",A1677)</f>
        <v>17</v>
      </c>
      <c r="C1677" s="34" t="e">
        <f>SEARCH("AM",A1677)</f>
        <v>#VALUE!</v>
      </c>
      <c r="D1677" s="34">
        <f>IFERROR(B1677,C1677)</f>
        <v>17</v>
      </c>
      <c r="E1677" s="34" t="str">
        <f>IFERROR(MID(A1677,D1677-5,1)," ")</f>
        <v xml:space="preserve"> </v>
      </c>
      <c r="F1677" s="34" t="str">
        <f>MID(A1677,IF(E1677="1",D1677-5,D1677-4),IF(E1677="1",7,6))</f>
        <v>3:33PM</v>
      </c>
      <c r="G1677" s="34" t="str">
        <f>TRIM(SUBSTITUTE(A1677,TEXT(M1677,"h:mmAM/PM"),""))</f>
        <v>6/Nov R-I-M</v>
      </c>
      <c r="H1677" s="34" t="b">
        <f>OR(LEFT(G1677,1)="Y",LEFT(G1677,1)="B",LEFT(G1677,1)="R")</f>
        <v>0</v>
      </c>
      <c r="I1677" s="34" t="str">
        <f>IF(H1677,LEFT(G1677,FIND(" ",G1677)-1),MID(G1677,FIND(" ",G1677)+1,9))</f>
        <v>R-I-M</v>
      </c>
      <c r="J1677" s="34" t="str">
        <f>TRIM(SUBSTITUTE(G1677,I1677,""))</f>
        <v>6/Nov</v>
      </c>
      <c r="K1677" s="34">
        <f>LEFT(J1677,2-ISERROR(1*MID(J1677,2,1)))*1</f>
        <v>6</v>
      </c>
      <c r="L1677" s="34" t="str">
        <f>IF(LEN(I1677)=3,I1677,LEFT(I1677,1)&amp;MID(I1677,3,1)&amp;RIGHT(I1677,1))</f>
        <v>RIM</v>
      </c>
      <c r="M1677" s="42">
        <f>TIMEVALUE(SUBSTITUTE(SUBSTITUTE(F1677,"P"," P"),"A"," A"))</f>
        <v>0.6479166666666667</v>
      </c>
      <c r="N1677" s="34">
        <f t="shared" si="89"/>
        <v>20</v>
      </c>
      <c r="O1677" s="34" t="str">
        <f t="shared" si="90"/>
        <v>RIM20</v>
      </c>
      <c r="P1677" s="44">
        <f>INDEX(Workings!$R$14:$R$853,MATCH(O1677,Workings!$U$14:$U$853,0))</f>
        <v>0.64583333333333348</v>
      </c>
      <c r="Q1677" s="34">
        <f t="shared" si="91"/>
        <v>3</v>
      </c>
      <c r="S1677"/>
    </row>
    <row r="1678" spans="1:19" ht="15" x14ac:dyDescent="0.25">
      <c r="A1678" s="34" t="s">
        <v>900</v>
      </c>
      <c r="B1678" s="34">
        <f>SEARCH("PM",A1678)</f>
        <v>5</v>
      </c>
      <c r="C1678" s="34" t="e">
        <f>SEARCH("AM",A1678)</f>
        <v>#VALUE!</v>
      </c>
      <c r="D1678" s="34">
        <f>IFERROR(B1678,C1678)</f>
        <v>5</v>
      </c>
      <c r="E1678" s="34" t="str">
        <f>IFERROR(MID(A1678,D1678-5,1)," ")</f>
        <v xml:space="preserve"> </v>
      </c>
      <c r="F1678" s="34" t="str">
        <f>MID(A1678,IF(E1678="1",D1678-5,D1678-4),IF(E1678="1",7,6))</f>
        <v>4:01PM</v>
      </c>
      <c r="G1678" s="34" t="str">
        <f>TRIM(SUBSTITUTE(A1678,TEXT(M1678,"h:mmAM/PM"),""))</f>
        <v>R/I/M 6/Nov</v>
      </c>
      <c r="H1678" s="34" t="b">
        <f>OR(LEFT(G1678,1)="Y",LEFT(G1678,1)="B",LEFT(G1678,1)="R")</f>
        <v>1</v>
      </c>
      <c r="I1678" s="34" t="str">
        <f>IF(H1678,LEFT(G1678,FIND(" ",G1678)-1),MID(G1678,FIND(" ",G1678)+1,9))</f>
        <v>R/I/M</v>
      </c>
      <c r="J1678" s="34" t="str">
        <f>TRIM(SUBSTITUTE(G1678,I1678,""))</f>
        <v>6/Nov</v>
      </c>
      <c r="K1678" s="34">
        <f>LEFT(J1678,2-ISERROR(1*MID(J1678,2,1)))*1</f>
        <v>6</v>
      </c>
      <c r="L1678" s="34" t="str">
        <f>IF(LEN(I1678)=3,I1678,LEFT(I1678,1)&amp;MID(I1678,3,1)&amp;RIGHT(I1678,1))</f>
        <v>RIM</v>
      </c>
      <c r="M1678" s="42">
        <f>TIMEVALUE(SUBSTITUTE(SUBSTITUTE(F1678,"P"," P"),"A"," A"))</f>
        <v>0.66736111111111107</v>
      </c>
      <c r="N1678" s="34">
        <f t="shared" si="89"/>
        <v>21</v>
      </c>
      <c r="O1678" s="34" t="str">
        <f t="shared" si="90"/>
        <v>RIM21</v>
      </c>
      <c r="P1678" s="44">
        <f>INDEX(Workings!$R$14:$R$853,MATCH(O1678,Workings!$U$14:$U$853,0))</f>
        <v>0.66666666666666685</v>
      </c>
      <c r="Q1678" s="34">
        <f t="shared" si="91"/>
        <v>1</v>
      </c>
      <c r="S1678"/>
    </row>
    <row r="1679" spans="1:19" ht="15" x14ac:dyDescent="0.25">
      <c r="A1679" s="34" t="s">
        <v>2461</v>
      </c>
      <c r="B1679" s="34">
        <f>SEARCH("PM",A1679)</f>
        <v>11</v>
      </c>
      <c r="C1679" s="34" t="e">
        <f>SEARCH("AM",A1679)</f>
        <v>#VALUE!</v>
      </c>
      <c r="D1679" s="34">
        <f>IFERROR(B1679,C1679)</f>
        <v>11</v>
      </c>
      <c r="E1679" s="34" t="str">
        <f>IFERROR(MID(A1679,D1679-5,1)," ")</f>
        <v xml:space="preserve"> </v>
      </c>
      <c r="F1679" s="34" t="str">
        <f>MID(A1679,IF(E1679="1",D1679-5,D1679-4),IF(E1679="1",7,6))</f>
        <v>4:29PM</v>
      </c>
      <c r="G1679" s="34" t="str">
        <f>TRIM(SUBSTITUTE(A1679,TEXT(M1679,"h:mmAM/PM"),""))</f>
        <v>6-Nov R:I:M</v>
      </c>
      <c r="H1679" s="34" t="b">
        <f>OR(LEFT(G1679,1)="Y",LEFT(G1679,1)="B",LEFT(G1679,1)="R")</f>
        <v>0</v>
      </c>
      <c r="I1679" s="34" t="str">
        <f>IF(H1679,LEFT(G1679,FIND(" ",G1679)-1),MID(G1679,FIND(" ",G1679)+1,9))</f>
        <v>R:I:M</v>
      </c>
      <c r="J1679" s="34" t="str">
        <f>TRIM(SUBSTITUTE(G1679,I1679,""))</f>
        <v>6-Nov</v>
      </c>
      <c r="K1679" s="34">
        <f>LEFT(J1679,2-ISERROR(1*MID(J1679,2,1)))*1</f>
        <v>6</v>
      </c>
      <c r="L1679" s="34" t="str">
        <f>IF(LEN(I1679)=3,I1679,LEFT(I1679,1)&amp;MID(I1679,3,1)&amp;RIGHT(I1679,1))</f>
        <v>RIM</v>
      </c>
      <c r="M1679" s="42">
        <f>TIMEVALUE(SUBSTITUTE(SUBSTITUTE(F1679,"P"," P"),"A"," A"))</f>
        <v>0.68680555555555556</v>
      </c>
      <c r="N1679" s="34">
        <f t="shared" si="89"/>
        <v>22</v>
      </c>
      <c r="O1679" s="34" t="str">
        <f t="shared" si="90"/>
        <v>RIM22</v>
      </c>
      <c r="P1679" s="44">
        <f>INDEX(Workings!$R$14:$R$853,MATCH(O1679,Workings!$U$14:$U$853,0))</f>
        <v>0.68750000000000022</v>
      </c>
      <c r="Q1679" s="34">
        <f t="shared" si="91"/>
        <v>-1</v>
      </c>
      <c r="S1679"/>
    </row>
    <row r="1680" spans="1:19" ht="15" x14ac:dyDescent="0.25">
      <c r="A1680" s="34" t="s">
        <v>145</v>
      </c>
      <c r="B1680" s="34">
        <f>SEARCH("PM",A1680)</f>
        <v>17</v>
      </c>
      <c r="C1680" s="34" t="e">
        <f>SEARCH("AM",A1680)</f>
        <v>#VALUE!</v>
      </c>
      <c r="D1680" s="34">
        <f>IFERROR(B1680,C1680)</f>
        <v>17</v>
      </c>
      <c r="E1680" s="34" t="str">
        <f>IFERROR(MID(A1680,D1680-5,1)," ")</f>
        <v xml:space="preserve"> </v>
      </c>
      <c r="F1680" s="34" t="str">
        <f>MID(A1680,IF(E1680="1",D1680-5,D1680-4),IF(E1680="1",7,6))</f>
        <v>5:04PM</v>
      </c>
      <c r="G1680" s="34" t="str">
        <f>TRIM(SUBSTITUTE(A1680,TEXT(M1680,"h:mmAM/PM"),""))</f>
        <v>R/I/M 6-Nov</v>
      </c>
      <c r="H1680" s="34" t="b">
        <f>OR(LEFT(G1680,1)="Y",LEFT(G1680,1)="B",LEFT(G1680,1)="R")</f>
        <v>1</v>
      </c>
      <c r="I1680" s="34" t="str">
        <f>IF(H1680,LEFT(G1680,FIND(" ",G1680)-1),MID(G1680,FIND(" ",G1680)+1,9))</f>
        <v>R/I/M</v>
      </c>
      <c r="J1680" s="34" t="str">
        <f>TRIM(SUBSTITUTE(G1680,I1680,""))</f>
        <v>6-Nov</v>
      </c>
      <c r="K1680" s="34">
        <f>LEFT(J1680,2-ISERROR(1*MID(J1680,2,1)))*1</f>
        <v>6</v>
      </c>
      <c r="L1680" s="34" t="str">
        <f>IF(LEN(I1680)=3,I1680,LEFT(I1680,1)&amp;MID(I1680,3,1)&amp;RIGHT(I1680,1))</f>
        <v>RIM</v>
      </c>
      <c r="M1680" s="42">
        <f>TIMEVALUE(SUBSTITUTE(SUBSTITUTE(F1680,"P"," P"),"A"," A"))</f>
        <v>0.71111111111111114</v>
      </c>
      <c r="N1680" s="34">
        <f t="shared" si="89"/>
        <v>23</v>
      </c>
      <c r="O1680" s="34" t="str">
        <f t="shared" si="90"/>
        <v>RIM23</v>
      </c>
      <c r="P1680" s="44">
        <f>INDEX(Workings!$R$14:$R$853,MATCH(O1680,Workings!$U$14:$U$853,0))</f>
        <v>0.70833333333333359</v>
      </c>
      <c r="Q1680" s="34">
        <f t="shared" si="91"/>
        <v>4</v>
      </c>
      <c r="S1680"/>
    </row>
    <row r="1681" spans="1:19" ht="15" x14ac:dyDescent="0.25">
      <c r="A1681" s="34" t="s">
        <v>2430</v>
      </c>
      <c r="B1681" s="34">
        <f>SEARCH("PM",A1681)</f>
        <v>11</v>
      </c>
      <c r="C1681" s="34" t="e">
        <f>SEARCH("AM",A1681)</f>
        <v>#VALUE!</v>
      </c>
      <c r="D1681" s="34">
        <f>IFERROR(B1681,C1681)</f>
        <v>11</v>
      </c>
      <c r="E1681" s="34" t="str">
        <f>IFERROR(MID(A1681,D1681-5,1)," ")</f>
        <v xml:space="preserve"> </v>
      </c>
      <c r="F1681" s="34" t="str">
        <f>MID(A1681,IF(E1681="1",D1681-5,D1681-4),IF(E1681="1",7,6))</f>
        <v>5:40PM</v>
      </c>
      <c r="G1681" s="34" t="str">
        <f>TRIM(SUBSTITUTE(A1681,TEXT(M1681,"h:mmAM/PM"),""))</f>
        <v>R-I-M 6-Nov</v>
      </c>
      <c r="H1681" s="34" t="b">
        <f>OR(LEFT(G1681,1)="Y",LEFT(G1681,1)="B",LEFT(G1681,1)="R")</f>
        <v>1</v>
      </c>
      <c r="I1681" s="34" t="str">
        <f>IF(H1681,LEFT(G1681,FIND(" ",G1681)-1),MID(G1681,FIND(" ",G1681)+1,9))</f>
        <v>R-I-M</v>
      </c>
      <c r="J1681" s="34" t="str">
        <f>TRIM(SUBSTITUTE(G1681,I1681,""))</f>
        <v>6-Nov</v>
      </c>
      <c r="K1681" s="34">
        <f>LEFT(J1681,2-ISERROR(1*MID(J1681,2,1)))*1</f>
        <v>6</v>
      </c>
      <c r="L1681" s="34" t="str">
        <f>IF(LEN(I1681)=3,I1681,LEFT(I1681,1)&amp;MID(I1681,3,1)&amp;RIGHT(I1681,1))</f>
        <v>RIM</v>
      </c>
      <c r="M1681" s="42">
        <f>TIMEVALUE(SUBSTITUTE(SUBSTITUTE(F1681,"P"," P"),"A"," A"))</f>
        <v>0.73611111111111116</v>
      </c>
      <c r="N1681" s="34">
        <f t="shared" si="89"/>
        <v>24</v>
      </c>
      <c r="O1681" s="34" t="str">
        <f t="shared" si="90"/>
        <v>RIM24</v>
      </c>
      <c r="P1681" s="44">
        <f>INDEX(Workings!$R$14:$R$853,MATCH(O1681,Workings!$U$14:$U$853,0))</f>
        <v>0.73611111111111138</v>
      </c>
      <c r="Q1681" s="34">
        <f t="shared" si="91"/>
        <v>0</v>
      </c>
      <c r="S1681"/>
    </row>
    <row r="1682" spans="1:19" ht="15" x14ac:dyDescent="0.25">
      <c r="A1682" s="34" t="s">
        <v>426</v>
      </c>
      <c r="B1682" s="34">
        <f>SEARCH("PM",A1682)</f>
        <v>5</v>
      </c>
      <c r="C1682" s="34" t="e">
        <f>SEARCH("AM",A1682)</f>
        <v>#VALUE!</v>
      </c>
      <c r="D1682" s="34">
        <f>IFERROR(B1682,C1682)</f>
        <v>5</v>
      </c>
      <c r="E1682" s="34" t="str">
        <f>IFERROR(MID(A1682,D1682-5,1)," ")</f>
        <v xml:space="preserve"> </v>
      </c>
      <c r="F1682" s="34" t="str">
        <f>MID(A1682,IF(E1682="1",D1682-5,D1682-4),IF(E1682="1",7,6))</f>
        <v>6:23PM</v>
      </c>
      <c r="G1682" s="34" t="str">
        <f>TRIM(SUBSTITUTE(A1682,TEXT(M1682,"h:mmAM/PM"),""))</f>
        <v>6/Nov R:I:M</v>
      </c>
      <c r="H1682" s="34" t="b">
        <f>OR(LEFT(G1682,1)="Y",LEFT(G1682,1)="B",LEFT(G1682,1)="R")</f>
        <v>0</v>
      </c>
      <c r="I1682" s="34" t="str">
        <f>IF(H1682,LEFT(G1682,FIND(" ",G1682)-1),MID(G1682,FIND(" ",G1682)+1,9))</f>
        <v>R:I:M</v>
      </c>
      <c r="J1682" s="34" t="str">
        <f>TRIM(SUBSTITUTE(G1682,I1682,""))</f>
        <v>6/Nov</v>
      </c>
      <c r="K1682" s="34">
        <f>LEFT(J1682,2-ISERROR(1*MID(J1682,2,1)))*1</f>
        <v>6</v>
      </c>
      <c r="L1682" s="34" t="str">
        <f>IF(LEN(I1682)=3,I1682,LEFT(I1682,1)&amp;MID(I1682,3,1)&amp;RIGHT(I1682,1))</f>
        <v>RIM</v>
      </c>
      <c r="M1682" s="42">
        <f>TIMEVALUE(SUBSTITUTE(SUBSTITUTE(F1682,"P"," P"),"A"," A"))</f>
        <v>0.76597222222222217</v>
      </c>
      <c r="N1682" s="34">
        <f t="shared" si="89"/>
        <v>25</v>
      </c>
      <c r="O1682" s="34" t="str">
        <f t="shared" si="90"/>
        <v>RIM25</v>
      </c>
      <c r="P1682" s="44">
        <f>INDEX(Workings!$R$14:$R$853,MATCH(O1682,Workings!$U$14:$U$853,0))</f>
        <v>0.76388888888888917</v>
      </c>
      <c r="Q1682" s="34">
        <f t="shared" si="91"/>
        <v>3</v>
      </c>
      <c r="S1682"/>
    </row>
    <row r="1683" spans="1:19" ht="15" x14ac:dyDescent="0.25">
      <c r="A1683" s="34" t="s">
        <v>2945</v>
      </c>
      <c r="B1683" s="34">
        <f>SEARCH("PM",A1683)</f>
        <v>17</v>
      </c>
      <c r="C1683" s="34" t="e">
        <f>SEARCH("AM",A1683)</f>
        <v>#VALUE!</v>
      </c>
      <c r="D1683" s="34">
        <f>IFERROR(B1683,C1683)</f>
        <v>17</v>
      </c>
      <c r="E1683" s="34" t="str">
        <f>IFERROR(MID(A1683,D1683-5,1)," ")</f>
        <v xml:space="preserve"> </v>
      </c>
      <c r="F1683" s="34" t="str">
        <f>MID(A1683,IF(E1683="1",D1683-5,D1683-4),IF(E1683="1",7,6))</f>
        <v>7:04PM</v>
      </c>
      <c r="G1683" s="34" t="str">
        <f>TRIM(SUBSTITUTE(A1683,TEXT(M1683,"h:mmAM/PM"),""))</f>
        <v>R-I-M 6/Nov</v>
      </c>
      <c r="H1683" s="34" t="b">
        <f>OR(LEFT(G1683,1)="Y",LEFT(G1683,1)="B",LEFT(G1683,1)="R")</f>
        <v>1</v>
      </c>
      <c r="I1683" s="34" t="str">
        <f>IF(H1683,LEFT(G1683,FIND(" ",G1683)-1),MID(G1683,FIND(" ",G1683)+1,9))</f>
        <v>R-I-M</v>
      </c>
      <c r="J1683" s="34" t="str">
        <f>TRIM(SUBSTITUTE(G1683,I1683,""))</f>
        <v>6/Nov</v>
      </c>
      <c r="K1683" s="34">
        <f>LEFT(J1683,2-ISERROR(1*MID(J1683,2,1)))*1</f>
        <v>6</v>
      </c>
      <c r="L1683" s="34" t="str">
        <f>IF(LEN(I1683)=3,I1683,LEFT(I1683,1)&amp;MID(I1683,3,1)&amp;RIGHT(I1683,1))</f>
        <v>RIM</v>
      </c>
      <c r="M1683" s="42">
        <f>TIMEVALUE(SUBSTITUTE(SUBSTITUTE(F1683,"P"," P"),"A"," A"))</f>
        <v>0.7944444444444444</v>
      </c>
      <c r="N1683" s="34">
        <f t="shared" si="89"/>
        <v>26</v>
      </c>
      <c r="O1683" s="34" t="str">
        <f t="shared" si="90"/>
        <v>RIM26</v>
      </c>
      <c r="P1683" s="44">
        <f>INDEX(Workings!$R$14:$R$853,MATCH(O1683,Workings!$U$14:$U$853,0))</f>
        <v>0.79166666666666696</v>
      </c>
      <c r="Q1683" s="34">
        <f t="shared" si="91"/>
        <v>4</v>
      </c>
      <c r="S1683"/>
    </row>
    <row r="1684" spans="1:19" ht="15" x14ac:dyDescent="0.25">
      <c r="A1684" s="34" t="s">
        <v>3957</v>
      </c>
      <c r="B1684" s="34">
        <f>SEARCH("PM",A1684)</f>
        <v>17</v>
      </c>
      <c r="C1684" s="34" t="e">
        <f>SEARCH("AM",A1684)</f>
        <v>#VALUE!</v>
      </c>
      <c r="D1684" s="34">
        <f>IFERROR(B1684,C1684)</f>
        <v>17</v>
      </c>
      <c r="E1684" s="34" t="str">
        <f>IFERROR(MID(A1684,D1684-5,1)," ")</f>
        <v xml:space="preserve"> </v>
      </c>
      <c r="F1684" s="34" t="str">
        <f>MID(A1684,IF(E1684="1",D1684-5,D1684-4),IF(E1684="1",7,6))</f>
        <v>7:59PM</v>
      </c>
      <c r="G1684" s="34" t="str">
        <f>TRIM(SUBSTITUTE(A1684,TEXT(M1684,"h:mmAM/PM"),""))</f>
        <v>6-Nov R-I-M</v>
      </c>
      <c r="H1684" s="34" t="b">
        <f>OR(LEFT(G1684,1)="Y",LEFT(G1684,1)="B",LEFT(G1684,1)="R")</f>
        <v>0</v>
      </c>
      <c r="I1684" s="34" t="str">
        <f>IF(H1684,LEFT(G1684,FIND(" ",G1684)-1),MID(G1684,FIND(" ",G1684)+1,9))</f>
        <v>R-I-M</v>
      </c>
      <c r="J1684" s="34" t="str">
        <f>TRIM(SUBSTITUTE(G1684,I1684,""))</f>
        <v>6-Nov</v>
      </c>
      <c r="K1684" s="34">
        <f>LEFT(J1684,2-ISERROR(1*MID(J1684,2,1)))*1</f>
        <v>6</v>
      </c>
      <c r="L1684" s="34" t="str">
        <f>IF(LEN(I1684)=3,I1684,LEFT(I1684,1)&amp;MID(I1684,3,1)&amp;RIGHT(I1684,1))</f>
        <v>RIM</v>
      </c>
      <c r="M1684" s="42">
        <f>TIMEVALUE(SUBSTITUTE(SUBSTITUTE(F1684,"P"," P"),"A"," A"))</f>
        <v>0.83263888888888893</v>
      </c>
      <c r="N1684" s="34">
        <f t="shared" si="89"/>
        <v>27</v>
      </c>
      <c r="O1684" s="34" t="str">
        <f t="shared" si="90"/>
        <v>RIM27</v>
      </c>
      <c r="P1684" s="44">
        <f>INDEX(Workings!$R$14:$R$853,MATCH(O1684,Workings!$U$14:$U$853,0))</f>
        <v>0.83333333333333359</v>
      </c>
      <c r="Q1684" s="34">
        <f t="shared" si="91"/>
        <v>-1</v>
      </c>
      <c r="S1684"/>
    </row>
    <row r="1685" spans="1:19" ht="15" x14ac:dyDescent="0.25">
      <c r="A1685" s="34" t="s">
        <v>3956</v>
      </c>
      <c r="B1685" s="34">
        <f>SEARCH("PM",A1685)</f>
        <v>15</v>
      </c>
      <c r="C1685" s="34" t="e">
        <f>SEARCH("AM",A1685)</f>
        <v>#VALUE!</v>
      </c>
      <c r="D1685" s="34">
        <f>IFERROR(B1685,C1685)</f>
        <v>15</v>
      </c>
      <c r="E1685" s="34" t="str">
        <f>IFERROR(MID(A1685,D1685-5,1)," ")</f>
        <v xml:space="preserve"> </v>
      </c>
      <c r="F1685" s="34" t="str">
        <f>MID(A1685,IF(E1685="1",D1685-5,D1685-4),IF(E1685="1",7,6))</f>
        <v>9:03PM</v>
      </c>
      <c r="G1685" s="34" t="str">
        <f>TRIM(SUBSTITUTE(A1685,TEXT(M1685,"h:mmAM/PM"),""))</f>
        <v>RIM 6-Nov</v>
      </c>
      <c r="H1685" s="34" t="b">
        <f>OR(LEFT(G1685,1)="Y",LEFT(G1685,1)="B",LEFT(G1685,1)="R")</f>
        <v>1</v>
      </c>
      <c r="I1685" s="34" t="str">
        <f>IF(H1685,LEFT(G1685,FIND(" ",G1685)-1),MID(G1685,FIND(" ",G1685)+1,9))</f>
        <v>RIM</v>
      </c>
      <c r="J1685" s="34" t="str">
        <f>TRIM(SUBSTITUTE(G1685,I1685,""))</f>
        <v>6-Nov</v>
      </c>
      <c r="K1685" s="34">
        <f>LEFT(J1685,2-ISERROR(1*MID(J1685,2,1)))*1</f>
        <v>6</v>
      </c>
      <c r="L1685" s="34" t="str">
        <f>IF(LEN(I1685)=3,I1685,LEFT(I1685,1)&amp;MID(I1685,3,1)&amp;RIGHT(I1685,1))</f>
        <v>RIM</v>
      </c>
      <c r="M1685" s="42">
        <f>TIMEVALUE(SUBSTITUTE(SUBSTITUTE(F1685,"P"," P"),"A"," A"))</f>
        <v>0.87708333333333333</v>
      </c>
      <c r="N1685" s="34">
        <f t="shared" si="89"/>
        <v>28</v>
      </c>
      <c r="O1685" s="34" t="str">
        <f t="shared" si="90"/>
        <v>RIM28</v>
      </c>
      <c r="P1685" s="44">
        <f>INDEX(Workings!$R$14:$R$853,MATCH(O1685,Workings!$U$14:$U$853,0))</f>
        <v>0.87500000000000022</v>
      </c>
      <c r="Q1685" s="34">
        <f t="shared" si="91"/>
        <v>3</v>
      </c>
      <c r="S1685"/>
    </row>
    <row r="1686" spans="1:19" ht="15" x14ac:dyDescent="0.25">
      <c r="A1686" s="34" t="s">
        <v>1683</v>
      </c>
      <c r="B1686" s="34">
        <f>SEARCH("PM",A1686)</f>
        <v>18</v>
      </c>
      <c r="C1686" s="34" t="e">
        <f>SEARCH("AM",A1686)</f>
        <v>#VALUE!</v>
      </c>
      <c r="D1686" s="34">
        <f>IFERROR(B1686,C1686)</f>
        <v>18</v>
      </c>
      <c r="E1686" s="34" t="str">
        <f>IFERROR(MID(A1686,D1686-5,1)," ")</f>
        <v>1</v>
      </c>
      <c r="F1686" s="34" t="str">
        <f>MID(A1686,IF(E1686="1",D1686-5,D1686-4),IF(E1686="1",7,6))</f>
        <v>10:04PM</v>
      </c>
      <c r="G1686" s="34" t="str">
        <f>TRIM(SUBSTITUTE(A1686,TEXT(M1686,"h:mmAM/PM"),""))</f>
        <v>R/I/M 6/Nov</v>
      </c>
      <c r="H1686" s="34" t="b">
        <f>OR(LEFT(G1686,1)="Y",LEFT(G1686,1)="B",LEFT(G1686,1)="R")</f>
        <v>1</v>
      </c>
      <c r="I1686" s="34" t="str">
        <f>IF(H1686,LEFT(G1686,FIND(" ",G1686)-1),MID(G1686,FIND(" ",G1686)+1,9))</f>
        <v>R/I/M</v>
      </c>
      <c r="J1686" s="34" t="str">
        <f>TRIM(SUBSTITUTE(G1686,I1686,""))</f>
        <v>6/Nov</v>
      </c>
      <c r="K1686" s="34">
        <f>LEFT(J1686,2-ISERROR(1*MID(J1686,2,1)))*1</f>
        <v>6</v>
      </c>
      <c r="L1686" s="34" t="str">
        <f>IF(LEN(I1686)=3,I1686,LEFT(I1686,1)&amp;MID(I1686,3,1)&amp;RIGHT(I1686,1))</f>
        <v>RIM</v>
      </c>
      <c r="M1686" s="42">
        <f>TIMEVALUE(SUBSTITUTE(SUBSTITUTE(F1686,"P"," P"),"A"," A"))</f>
        <v>0.9194444444444444</v>
      </c>
      <c r="N1686" s="34">
        <f t="shared" si="89"/>
        <v>29</v>
      </c>
      <c r="O1686" s="34" t="str">
        <f t="shared" si="90"/>
        <v>RIM29</v>
      </c>
      <c r="P1686" s="44">
        <f>INDEX(Workings!$R$14:$R$853,MATCH(O1686,Workings!$U$14:$U$853,0))</f>
        <v>0.91666666666666685</v>
      </c>
      <c r="Q1686" s="34">
        <f t="shared" si="91"/>
        <v>4</v>
      </c>
      <c r="S1686"/>
    </row>
    <row r="1687" spans="1:19" ht="15" x14ac:dyDescent="0.25">
      <c r="A1687" s="34" t="s">
        <v>2414</v>
      </c>
      <c r="B1687" s="34">
        <f>SEARCH("PM",A1687)</f>
        <v>6</v>
      </c>
      <c r="C1687" s="34" t="e">
        <f>SEARCH("AM",A1687)</f>
        <v>#VALUE!</v>
      </c>
      <c r="D1687" s="34">
        <f>IFERROR(B1687,C1687)</f>
        <v>6</v>
      </c>
      <c r="E1687" s="34" t="str">
        <f>IFERROR(MID(A1687,D1687-5,1)," ")</f>
        <v>1</v>
      </c>
      <c r="F1687" s="34" t="str">
        <f>MID(A1687,IF(E1687="1",D1687-5,D1687-4),IF(E1687="1",7,6))</f>
        <v>11:04PM</v>
      </c>
      <c r="G1687" s="34" t="str">
        <f>TRIM(SUBSTITUTE(A1687,TEXT(M1687,"h:mmAM/PM"),""))</f>
        <v>R/I/M 6-Nov</v>
      </c>
      <c r="H1687" s="34" t="b">
        <f>OR(LEFT(G1687,1)="Y",LEFT(G1687,1)="B",LEFT(G1687,1)="R")</f>
        <v>1</v>
      </c>
      <c r="I1687" s="34" t="str">
        <f>IF(H1687,LEFT(G1687,FIND(" ",G1687)-1),MID(G1687,FIND(" ",G1687)+1,9))</f>
        <v>R/I/M</v>
      </c>
      <c r="J1687" s="34" t="str">
        <f>TRIM(SUBSTITUTE(G1687,I1687,""))</f>
        <v>6-Nov</v>
      </c>
      <c r="K1687" s="34">
        <f>LEFT(J1687,2-ISERROR(1*MID(J1687,2,1)))*1</f>
        <v>6</v>
      </c>
      <c r="L1687" s="34" t="str">
        <f>IF(LEN(I1687)=3,I1687,LEFT(I1687,1)&amp;MID(I1687,3,1)&amp;RIGHT(I1687,1))</f>
        <v>RIM</v>
      </c>
      <c r="M1687" s="42">
        <f>TIMEVALUE(SUBSTITUTE(SUBSTITUTE(F1687,"P"," P"),"A"," A"))</f>
        <v>0.96111111111111114</v>
      </c>
      <c r="N1687" s="34">
        <f t="shared" si="89"/>
        <v>30</v>
      </c>
      <c r="O1687" s="34" t="str">
        <f t="shared" si="90"/>
        <v>RIM30</v>
      </c>
      <c r="P1687" s="44">
        <f>INDEX(Workings!$R$14:$R$853,MATCH(O1687,Workings!$U$14:$U$853,0))</f>
        <v>0.95833333333333348</v>
      </c>
      <c r="Q1687" s="34">
        <f t="shared" si="91"/>
        <v>4</v>
      </c>
      <c r="S1687"/>
    </row>
    <row r="1688" spans="1:19" ht="15" x14ac:dyDescent="0.25">
      <c r="A1688" s="34" t="s">
        <v>2728</v>
      </c>
      <c r="B1688" s="34" t="e">
        <f>SEARCH("PM",A1688)</f>
        <v>#VALUE!</v>
      </c>
      <c r="C1688" s="34">
        <f>SEARCH("AM",A1688)</f>
        <v>11</v>
      </c>
      <c r="D1688" s="34">
        <f>IFERROR(B1688,C1688)</f>
        <v>11</v>
      </c>
      <c r="E1688" s="34" t="str">
        <f>IFERROR(MID(A1688,D1688-5,1)," ")</f>
        <v xml:space="preserve"> </v>
      </c>
      <c r="F1688" s="34" t="str">
        <f>MID(A1688,IF(E1688="1",D1688-5,D1688-4),IF(E1688="1",7,6))</f>
        <v>7:05AM</v>
      </c>
      <c r="G1688" s="34" t="str">
        <f>TRIM(SUBSTITUTE(A1688,TEXT(M1688,"h:mmAM/PM"),""))</f>
        <v>7/Nov R:I:M</v>
      </c>
      <c r="H1688" s="34" t="b">
        <f>OR(LEFT(G1688,1)="Y",LEFT(G1688,1)="B",LEFT(G1688,1)="R")</f>
        <v>0</v>
      </c>
      <c r="I1688" s="34" t="str">
        <f>IF(H1688,LEFT(G1688,FIND(" ",G1688)-1),MID(G1688,FIND(" ",G1688)+1,9))</f>
        <v>R:I:M</v>
      </c>
      <c r="J1688" s="34" t="str">
        <f>TRIM(SUBSTITUTE(G1688,I1688,""))</f>
        <v>7/Nov</v>
      </c>
      <c r="K1688" s="34">
        <f>LEFT(J1688,2-ISERROR(1*MID(J1688,2,1)))*1</f>
        <v>7</v>
      </c>
      <c r="L1688" s="34" t="str">
        <f>IF(LEN(I1688)=3,I1688,LEFT(I1688,1)&amp;MID(I1688,3,1)&amp;RIGHT(I1688,1))</f>
        <v>RIM</v>
      </c>
      <c r="M1688" s="42">
        <f>TIMEVALUE(SUBSTITUTE(SUBSTITUTE(F1688,"P"," P"),"A"," A"))</f>
        <v>0.2951388888888889</v>
      </c>
      <c r="N1688" s="34">
        <f t="shared" si="89"/>
        <v>1</v>
      </c>
      <c r="O1688" s="34" t="str">
        <f t="shared" si="90"/>
        <v>RIM1</v>
      </c>
      <c r="P1688" s="44">
        <f>INDEX(Workings!$R$14:$R$853,MATCH(O1688,Workings!$U$14:$U$853,0))</f>
        <v>0.29166666666666669</v>
      </c>
      <c r="Q1688" s="34">
        <f t="shared" si="91"/>
        <v>5</v>
      </c>
      <c r="S1688"/>
    </row>
    <row r="1689" spans="1:19" ht="15" x14ac:dyDescent="0.25">
      <c r="A1689" s="34" t="s">
        <v>1853</v>
      </c>
      <c r="B1689" s="34" t="e">
        <f>SEARCH("PM",A1689)</f>
        <v>#VALUE!</v>
      </c>
      <c r="C1689" s="34">
        <f>SEARCH("AM",A1689)</f>
        <v>11</v>
      </c>
      <c r="D1689" s="34">
        <f>IFERROR(B1689,C1689)</f>
        <v>11</v>
      </c>
      <c r="E1689" s="34" t="str">
        <f>IFERROR(MID(A1689,D1689-5,1)," ")</f>
        <v xml:space="preserve"> </v>
      </c>
      <c r="F1689" s="34" t="str">
        <f>MID(A1689,IF(E1689="1",D1689-5,D1689-4),IF(E1689="1",7,6))</f>
        <v>7:23AM</v>
      </c>
      <c r="G1689" s="34" t="str">
        <f>TRIM(SUBSTITUTE(A1689,TEXT(M1689,"h:mmAM/PM"),""))</f>
        <v>7-Nov RIM</v>
      </c>
      <c r="H1689" s="34" t="b">
        <f>OR(LEFT(G1689,1)="Y",LEFT(G1689,1)="B",LEFT(G1689,1)="R")</f>
        <v>0</v>
      </c>
      <c r="I1689" s="34" t="str">
        <f>IF(H1689,LEFT(G1689,FIND(" ",G1689)-1),MID(G1689,FIND(" ",G1689)+1,9))</f>
        <v>RIM</v>
      </c>
      <c r="J1689" s="34" t="str">
        <f>TRIM(SUBSTITUTE(G1689,I1689,""))</f>
        <v>7-Nov</v>
      </c>
      <c r="K1689" s="34">
        <f>LEFT(J1689,2-ISERROR(1*MID(J1689,2,1)))*1</f>
        <v>7</v>
      </c>
      <c r="L1689" s="34" t="str">
        <f>IF(LEN(I1689)=3,I1689,LEFT(I1689,1)&amp;MID(I1689,3,1)&amp;RIGHT(I1689,1))</f>
        <v>RIM</v>
      </c>
      <c r="M1689" s="42">
        <f>TIMEVALUE(SUBSTITUTE(SUBSTITUTE(F1689,"P"," P"),"A"," A"))</f>
        <v>0.30763888888888891</v>
      </c>
      <c r="N1689" s="34">
        <f t="shared" si="89"/>
        <v>2</v>
      </c>
      <c r="O1689" s="34" t="str">
        <f t="shared" si="90"/>
        <v>RIM2</v>
      </c>
      <c r="P1689" s="44">
        <f>INDEX(Workings!$R$14:$R$853,MATCH(O1689,Workings!$U$14:$U$853,0))</f>
        <v>0.30555555555555558</v>
      </c>
      <c r="Q1689" s="34">
        <f t="shared" si="91"/>
        <v>3</v>
      </c>
      <c r="S1689"/>
    </row>
    <row r="1690" spans="1:19" ht="15" x14ac:dyDescent="0.25">
      <c r="A1690" s="34" t="s">
        <v>4104</v>
      </c>
      <c r="B1690" s="34" t="e">
        <f>SEARCH("PM",A1690)</f>
        <v>#VALUE!</v>
      </c>
      <c r="C1690" s="34">
        <f>SEARCH("AM",A1690)</f>
        <v>11</v>
      </c>
      <c r="D1690" s="34">
        <f>IFERROR(B1690,C1690)</f>
        <v>11</v>
      </c>
      <c r="E1690" s="34" t="str">
        <f>IFERROR(MID(A1690,D1690-5,1)," ")</f>
        <v xml:space="preserve"> </v>
      </c>
      <c r="F1690" s="34" t="str">
        <f>MID(A1690,IF(E1690="1",D1690-5,D1690-4),IF(E1690="1",7,6))</f>
        <v>7:39AM</v>
      </c>
      <c r="G1690" s="34" t="str">
        <f>TRIM(SUBSTITUTE(A1690,TEXT(M1690,"h:mmAM/PM"),""))</f>
        <v>R-I-M 7/Nov</v>
      </c>
      <c r="H1690" s="34" t="b">
        <f>OR(LEFT(G1690,1)="Y",LEFT(G1690,1)="B",LEFT(G1690,1)="R")</f>
        <v>1</v>
      </c>
      <c r="I1690" s="34" t="str">
        <f>IF(H1690,LEFT(G1690,FIND(" ",G1690)-1),MID(G1690,FIND(" ",G1690)+1,9))</f>
        <v>R-I-M</v>
      </c>
      <c r="J1690" s="34" t="str">
        <f>TRIM(SUBSTITUTE(G1690,I1690,""))</f>
        <v>7/Nov</v>
      </c>
      <c r="K1690" s="34">
        <f>LEFT(J1690,2-ISERROR(1*MID(J1690,2,1)))*1</f>
        <v>7</v>
      </c>
      <c r="L1690" s="34" t="str">
        <f>IF(LEN(I1690)=3,I1690,LEFT(I1690,1)&amp;MID(I1690,3,1)&amp;RIGHT(I1690,1))</f>
        <v>RIM</v>
      </c>
      <c r="M1690" s="42">
        <f>TIMEVALUE(SUBSTITUTE(SUBSTITUTE(F1690,"P"," P"),"A"," A"))</f>
        <v>0.31875000000000003</v>
      </c>
      <c r="N1690" s="34">
        <f t="shared" si="89"/>
        <v>3</v>
      </c>
      <c r="O1690" s="34" t="str">
        <f t="shared" si="90"/>
        <v>RIM3</v>
      </c>
      <c r="P1690" s="44">
        <f>INDEX(Workings!$R$14:$R$853,MATCH(O1690,Workings!$U$14:$U$853,0))</f>
        <v>0.31944444444444448</v>
      </c>
      <c r="Q1690" s="34">
        <f t="shared" si="91"/>
        <v>-1</v>
      </c>
      <c r="S1690"/>
    </row>
    <row r="1691" spans="1:19" ht="15" x14ac:dyDescent="0.25">
      <c r="A1691" s="34" t="s">
        <v>1899</v>
      </c>
      <c r="B1691" s="34" t="e">
        <f>SEARCH("PM",A1691)</f>
        <v>#VALUE!</v>
      </c>
      <c r="C1691" s="34">
        <f>SEARCH("AM",A1691)</f>
        <v>5</v>
      </c>
      <c r="D1691" s="34">
        <f>IFERROR(B1691,C1691)</f>
        <v>5</v>
      </c>
      <c r="E1691" s="34" t="str">
        <f>IFERROR(MID(A1691,D1691-5,1)," ")</f>
        <v xml:space="preserve"> </v>
      </c>
      <c r="F1691" s="34" t="str">
        <f>MID(A1691,IF(E1691="1",D1691-5,D1691-4),IF(E1691="1",7,6))</f>
        <v>8:00AM</v>
      </c>
      <c r="G1691" s="34" t="str">
        <f>TRIM(SUBSTITUTE(A1691,TEXT(M1691,"h:mmAM/PM"),""))</f>
        <v>R/I/M 7-Nov</v>
      </c>
      <c r="H1691" s="34" t="b">
        <f>OR(LEFT(G1691,1)="Y",LEFT(G1691,1)="B",LEFT(G1691,1)="R")</f>
        <v>1</v>
      </c>
      <c r="I1691" s="34" t="str">
        <f>IF(H1691,LEFT(G1691,FIND(" ",G1691)-1),MID(G1691,FIND(" ",G1691)+1,9))</f>
        <v>R/I/M</v>
      </c>
      <c r="J1691" s="34" t="str">
        <f>TRIM(SUBSTITUTE(G1691,I1691,""))</f>
        <v>7-Nov</v>
      </c>
      <c r="K1691" s="34">
        <f>LEFT(J1691,2-ISERROR(1*MID(J1691,2,1)))*1</f>
        <v>7</v>
      </c>
      <c r="L1691" s="34" t="str">
        <f>IF(LEN(I1691)=3,I1691,LEFT(I1691,1)&amp;MID(I1691,3,1)&amp;RIGHT(I1691,1))</f>
        <v>RIM</v>
      </c>
      <c r="M1691" s="42">
        <f>TIMEVALUE(SUBSTITUTE(SUBSTITUTE(F1691,"P"," P"),"A"," A"))</f>
        <v>0.33333333333333331</v>
      </c>
      <c r="N1691" s="34">
        <f t="shared" si="89"/>
        <v>4</v>
      </c>
      <c r="O1691" s="34" t="str">
        <f t="shared" si="90"/>
        <v>RIM4</v>
      </c>
      <c r="P1691" s="44">
        <f>INDEX(Workings!$R$14:$R$853,MATCH(O1691,Workings!$U$14:$U$853,0))</f>
        <v>0.33333333333333337</v>
      </c>
      <c r="Q1691" s="34">
        <f t="shared" si="91"/>
        <v>0</v>
      </c>
      <c r="S1691"/>
    </row>
    <row r="1692" spans="1:19" ht="15" x14ac:dyDescent="0.25">
      <c r="A1692" s="34" t="s">
        <v>517</v>
      </c>
      <c r="B1692" s="34" t="e">
        <f>SEARCH("PM",A1692)</f>
        <v>#VALUE!</v>
      </c>
      <c r="C1692" s="34">
        <f>SEARCH("AM",A1692)</f>
        <v>11</v>
      </c>
      <c r="D1692" s="34">
        <f>IFERROR(B1692,C1692)</f>
        <v>11</v>
      </c>
      <c r="E1692" s="34" t="str">
        <f>IFERROR(MID(A1692,D1692-5,1)," ")</f>
        <v xml:space="preserve"> </v>
      </c>
      <c r="F1692" s="34" t="str">
        <f>MID(A1692,IF(E1692="1",D1692-5,D1692-4),IF(E1692="1",7,6))</f>
        <v>8:21AM</v>
      </c>
      <c r="G1692" s="34" t="str">
        <f>TRIM(SUBSTITUTE(A1692,TEXT(M1692,"h:mmAM/PM"),""))</f>
        <v>7-Nov R/I/M</v>
      </c>
      <c r="H1692" s="34" t="b">
        <f>OR(LEFT(G1692,1)="Y",LEFT(G1692,1)="B",LEFT(G1692,1)="R")</f>
        <v>0</v>
      </c>
      <c r="I1692" s="34" t="str">
        <f>IF(H1692,LEFT(G1692,FIND(" ",G1692)-1),MID(G1692,FIND(" ",G1692)+1,9))</f>
        <v>R/I/M</v>
      </c>
      <c r="J1692" s="34" t="str">
        <f>TRIM(SUBSTITUTE(G1692,I1692,""))</f>
        <v>7-Nov</v>
      </c>
      <c r="K1692" s="34">
        <f>LEFT(J1692,2-ISERROR(1*MID(J1692,2,1)))*1</f>
        <v>7</v>
      </c>
      <c r="L1692" s="34" t="str">
        <f>IF(LEN(I1692)=3,I1692,LEFT(I1692,1)&amp;MID(I1692,3,1)&amp;RIGHT(I1692,1))</f>
        <v>RIM</v>
      </c>
      <c r="M1692" s="42">
        <f>TIMEVALUE(SUBSTITUTE(SUBSTITUTE(F1692,"P"," P"),"A"," A"))</f>
        <v>0.34791666666666665</v>
      </c>
      <c r="N1692" s="34">
        <f t="shared" si="89"/>
        <v>5</v>
      </c>
      <c r="O1692" s="34" t="str">
        <f t="shared" si="90"/>
        <v>RIM5</v>
      </c>
      <c r="P1692" s="44">
        <f>INDEX(Workings!$R$14:$R$853,MATCH(O1692,Workings!$U$14:$U$853,0))</f>
        <v>0.34722222222222227</v>
      </c>
      <c r="Q1692" s="34">
        <f t="shared" si="91"/>
        <v>1</v>
      </c>
      <c r="S1692"/>
    </row>
    <row r="1693" spans="1:19" ht="15" x14ac:dyDescent="0.25">
      <c r="A1693" s="34" t="s">
        <v>3725</v>
      </c>
      <c r="B1693" s="34" t="e">
        <f>SEARCH("PM",A1693)</f>
        <v>#VALUE!</v>
      </c>
      <c r="C1693" s="34">
        <f>SEARCH("AM",A1693)</f>
        <v>17</v>
      </c>
      <c r="D1693" s="34">
        <f>IFERROR(B1693,C1693)</f>
        <v>17</v>
      </c>
      <c r="E1693" s="34" t="str">
        <f>IFERROR(MID(A1693,D1693-5,1)," ")</f>
        <v xml:space="preserve"> </v>
      </c>
      <c r="F1693" s="34" t="str">
        <f>MID(A1693,IF(E1693="1",D1693-5,D1693-4),IF(E1693="1",7,6))</f>
        <v>8:44AM</v>
      </c>
      <c r="G1693" s="34" t="str">
        <f>TRIM(SUBSTITUTE(A1693,TEXT(M1693,"h:mmAM/PM"),""))</f>
        <v>7/Nov R:I:M</v>
      </c>
      <c r="H1693" s="34" t="b">
        <f>OR(LEFT(G1693,1)="Y",LEFT(G1693,1)="B",LEFT(G1693,1)="R")</f>
        <v>0</v>
      </c>
      <c r="I1693" s="34" t="str">
        <f>IF(H1693,LEFT(G1693,FIND(" ",G1693)-1),MID(G1693,FIND(" ",G1693)+1,9))</f>
        <v>R:I:M</v>
      </c>
      <c r="J1693" s="34" t="str">
        <f>TRIM(SUBSTITUTE(G1693,I1693,""))</f>
        <v>7/Nov</v>
      </c>
      <c r="K1693" s="34">
        <f>LEFT(J1693,2-ISERROR(1*MID(J1693,2,1)))*1</f>
        <v>7</v>
      </c>
      <c r="L1693" s="34" t="str">
        <f>IF(LEN(I1693)=3,I1693,LEFT(I1693,1)&amp;MID(I1693,3,1)&amp;RIGHT(I1693,1))</f>
        <v>RIM</v>
      </c>
      <c r="M1693" s="42">
        <f>TIMEVALUE(SUBSTITUTE(SUBSTITUTE(F1693,"P"," P"),"A"," A"))</f>
        <v>0.36388888888888887</v>
      </c>
      <c r="N1693" s="34">
        <f t="shared" si="89"/>
        <v>6</v>
      </c>
      <c r="O1693" s="34" t="str">
        <f t="shared" si="90"/>
        <v>RIM6</v>
      </c>
      <c r="P1693" s="44">
        <f>INDEX(Workings!$R$14:$R$853,MATCH(O1693,Workings!$U$14:$U$853,0))</f>
        <v>0.36111111111111116</v>
      </c>
      <c r="Q1693" s="34">
        <f t="shared" si="91"/>
        <v>4</v>
      </c>
      <c r="S1693"/>
    </row>
    <row r="1694" spans="1:19" ht="15" x14ac:dyDescent="0.25">
      <c r="A1694" s="34" t="s">
        <v>1657</v>
      </c>
      <c r="B1694" s="34" t="e">
        <f>SEARCH("PM",A1694)</f>
        <v>#VALUE!</v>
      </c>
      <c r="C1694" s="34">
        <f>SEARCH("AM",A1694)</f>
        <v>9</v>
      </c>
      <c r="D1694" s="34">
        <f>IFERROR(B1694,C1694)</f>
        <v>9</v>
      </c>
      <c r="E1694" s="34" t="str">
        <f>IFERROR(MID(A1694,D1694-5,1)," ")</f>
        <v xml:space="preserve"> </v>
      </c>
      <c r="F1694" s="34" t="str">
        <f>MID(A1694,IF(E1694="1",D1694-5,D1694-4),IF(E1694="1",7,6))</f>
        <v>9:02AM</v>
      </c>
      <c r="G1694" s="34" t="str">
        <f>TRIM(SUBSTITUTE(A1694,TEXT(M1694,"h:mmAM/PM"),""))</f>
        <v>RIM 7/Nov</v>
      </c>
      <c r="H1694" s="34" t="b">
        <f>OR(LEFT(G1694,1)="Y",LEFT(G1694,1)="B",LEFT(G1694,1)="R")</f>
        <v>1</v>
      </c>
      <c r="I1694" s="34" t="str">
        <f>IF(H1694,LEFT(G1694,FIND(" ",G1694)-1),MID(G1694,FIND(" ",G1694)+1,9))</f>
        <v>RIM</v>
      </c>
      <c r="J1694" s="34" t="str">
        <f>TRIM(SUBSTITUTE(G1694,I1694,""))</f>
        <v>7/Nov</v>
      </c>
      <c r="K1694" s="34">
        <f>LEFT(J1694,2-ISERROR(1*MID(J1694,2,1)))*1</f>
        <v>7</v>
      </c>
      <c r="L1694" s="34" t="str">
        <f>IF(LEN(I1694)=3,I1694,LEFT(I1694,1)&amp;MID(I1694,3,1)&amp;RIGHT(I1694,1))</f>
        <v>RIM</v>
      </c>
      <c r="M1694" s="42">
        <f>TIMEVALUE(SUBSTITUTE(SUBSTITUTE(F1694,"P"," P"),"A"," A"))</f>
        <v>0.37638888888888888</v>
      </c>
      <c r="N1694" s="34">
        <f t="shared" si="89"/>
        <v>7</v>
      </c>
      <c r="O1694" s="34" t="str">
        <f t="shared" si="90"/>
        <v>RIM7</v>
      </c>
      <c r="P1694" s="44">
        <f>INDEX(Workings!$R$14:$R$853,MATCH(O1694,Workings!$U$14:$U$853,0))</f>
        <v>0.37500000000000006</v>
      </c>
      <c r="Q1694" s="34">
        <f t="shared" si="91"/>
        <v>2</v>
      </c>
      <c r="S1694"/>
    </row>
    <row r="1695" spans="1:19" ht="15" x14ac:dyDescent="0.25">
      <c r="A1695" s="34" t="s">
        <v>1389</v>
      </c>
      <c r="B1695" s="34" t="e">
        <f>SEARCH("PM",A1695)</f>
        <v>#VALUE!</v>
      </c>
      <c r="C1695" s="34">
        <f>SEARCH("AM",A1695)</f>
        <v>17</v>
      </c>
      <c r="D1695" s="34">
        <f>IFERROR(B1695,C1695)</f>
        <v>17</v>
      </c>
      <c r="E1695" s="34" t="str">
        <f>IFERROR(MID(A1695,D1695-5,1)," ")</f>
        <v xml:space="preserve"> </v>
      </c>
      <c r="F1695" s="34" t="str">
        <f>MID(A1695,IF(E1695="1",D1695-5,D1695-4),IF(E1695="1",7,6))</f>
        <v>9:35AM</v>
      </c>
      <c r="G1695" s="34" t="str">
        <f>TRIM(SUBSTITUTE(A1695,TEXT(M1695,"h:mmAM/PM"),""))</f>
        <v>R:I:M 7/Nov</v>
      </c>
      <c r="H1695" s="34" t="b">
        <f>OR(LEFT(G1695,1)="Y",LEFT(G1695,1)="B",LEFT(G1695,1)="R")</f>
        <v>1</v>
      </c>
      <c r="I1695" s="34" t="str">
        <f>IF(H1695,LEFT(G1695,FIND(" ",G1695)-1),MID(G1695,FIND(" ",G1695)+1,9))</f>
        <v>R:I:M</v>
      </c>
      <c r="J1695" s="34" t="str">
        <f>TRIM(SUBSTITUTE(G1695,I1695,""))</f>
        <v>7/Nov</v>
      </c>
      <c r="K1695" s="34">
        <f>LEFT(J1695,2-ISERROR(1*MID(J1695,2,1)))*1</f>
        <v>7</v>
      </c>
      <c r="L1695" s="34" t="str">
        <f>IF(LEN(I1695)=3,I1695,LEFT(I1695,1)&amp;MID(I1695,3,1)&amp;RIGHT(I1695,1))</f>
        <v>RIM</v>
      </c>
      <c r="M1695" s="42">
        <f>TIMEVALUE(SUBSTITUTE(SUBSTITUTE(F1695,"P"," P"),"A"," A"))</f>
        <v>0.39930555555555558</v>
      </c>
      <c r="N1695" s="34">
        <f t="shared" si="89"/>
        <v>8</v>
      </c>
      <c r="O1695" s="34" t="str">
        <f t="shared" si="90"/>
        <v>RIM8</v>
      </c>
      <c r="P1695" s="44">
        <f>INDEX(Workings!$R$14:$R$853,MATCH(O1695,Workings!$U$14:$U$853,0))</f>
        <v>0.39583333333333337</v>
      </c>
      <c r="Q1695" s="34">
        <f t="shared" si="91"/>
        <v>5</v>
      </c>
      <c r="S1695"/>
    </row>
    <row r="1696" spans="1:19" ht="15" x14ac:dyDescent="0.25">
      <c r="A1696" s="34" t="s">
        <v>702</v>
      </c>
      <c r="B1696" s="34" t="e">
        <f>SEARCH("PM",A1696)</f>
        <v>#VALUE!</v>
      </c>
      <c r="C1696" s="34">
        <f>SEARCH("AM",A1696)</f>
        <v>12</v>
      </c>
      <c r="D1696" s="34">
        <f>IFERROR(B1696,C1696)</f>
        <v>12</v>
      </c>
      <c r="E1696" s="34" t="str">
        <f>IFERROR(MID(A1696,D1696-5,1)," ")</f>
        <v>1</v>
      </c>
      <c r="F1696" s="34" t="str">
        <f>MID(A1696,IF(E1696="1",D1696-5,D1696-4),IF(E1696="1",7,6))</f>
        <v>10:03AM</v>
      </c>
      <c r="G1696" s="34" t="str">
        <f>TRIM(SUBSTITUTE(A1696,TEXT(M1696,"h:mmAM/PM"),""))</f>
        <v>7/Nov R-I-M</v>
      </c>
      <c r="H1696" s="34" t="b">
        <f>OR(LEFT(G1696,1)="Y",LEFT(G1696,1)="B",LEFT(G1696,1)="R")</f>
        <v>0</v>
      </c>
      <c r="I1696" s="34" t="str">
        <f>IF(H1696,LEFT(G1696,FIND(" ",G1696)-1),MID(G1696,FIND(" ",G1696)+1,9))</f>
        <v>R-I-M</v>
      </c>
      <c r="J1696" s="34" t="str">
        <f>TRIM(SUBSTITUTE(G1696,I1696,""))</f>
        <v>7/Nov</v>
      </c>
      <c r="K1696" s="34">
        <f>LEFT(J1696,2-ISERROR(1*MID(J1696,2,1)))*1</f>
        <v>7</v>
      </c>
      <c r="L1696" s="34" t="str">
        <f>IF(LEN(I1696)=3,I1696,LEFT(I1696,1)&amp;MID(I1696,3,1)&amp;RIGHT(I1696,1))</f>
        <v>RIM</v>
      </c>
      <c r="M1696" s="42">
        <f>TIMEVALUE(SUBSTITUTE(SUBSTITUTE(F1696,"P"," P"),"A"," A"))</f>
        <v>0.41875000000000001</v>
      </c>
      <c r="N1696" s="34">
        <f t="shared" si="89"/>
        <v>9</v>
      </c>
      <c r="O1696" s="34" t="str">
        <f t="shared" si="90"/>
        <v>RIM9</v>
      </c>
      <c r="P1696" s="44">
        <f>INDEX(Workings!$R$14:$R$853,MATCH(O1696,Workings!$U$14:$U$853,0))</f>
        <v>0.41666666666666669</v>
      </c>
      <c r="Q1696" s="34">
        <f t="shared" si="91"/>
        <v>3</v>
      </c>
      <c r="S1696"/>
    </row>
    <row r="1697" spans="1:19" ht="15" x14ac:dyDescent="0.25">
      <c r="A1697" s="34" t="s">
        <v>2828</v>
      </c>
      <c r="B1697" s="34" t="e">
        <f>SEARCH("PM",A1697)</f>
        <v>#VALUE!</v>
      </c>
      <c r="C1697" s="34">
        <f>SEARCH("AM",A1697)</f>
        <v>12</v>
      </c>
      <c r="D1697" s="34">
        <f>IFERROR(B1697,C1697)</f>
        <v>12</v>
      </c>
      <c r="E1697" s="34" t="str">
        <f>IFERROR(MID(A1697,D1697-5,1)," ")</f>
        <v>1</v>
      </c>
      <c r="F1697" s="34" t="str">
        <f>MID(A1697,IF(E1697="1",D1697-5,D1697-4),IF(E1697="1",7,6))</f>
        <v>10:35AM</v>
      </c>
      <c r="G1697" s="34" t="str">
        <f>TRIM(SUBSTITUTE(A1697,TEXT(M1697,"h:mmAM/PM"),""))</f>
        <v>7/Nov R-I-M</v>
      </c>
      <c r="H1697" s="34" t="b">
        <f>OR(LEFT(G1697,1)="Y",LEFT(G1697,1)="B",LEFT(G1697,1)="R")</f>
        <v>0</v>
      </c>
      <c r="I1697" s="34" t="str">
        <f>IF(H1697,LEFT(G1697,FIND(" ",G1697)-1),MID(G1697,FIND(" ",G1697)+1,9))</f>
        <v>R-I-M</v>
      </c>
      <c r="J1697" s="34" t="str">
        <f>TRIM(SUBSTITUTE(G1697,I1697,""))</f>
        <v>7/Nov</v>
      </c>
      <c r="K1697" s="34">
        <f>LEFT(J1697,2-ISERROR(1*MID(J1697,2,1)))*1</f>
        <v>7</v>
      </c>
      <c r="L1697" s="34" t="str">
        <f>IF(LEN(I1697)=3,I1697,LEFT(I1697,1)&amp;MID(I1697,3,1)&amp;RIGHT(I1697,1))</f>
        <v>RIM</v>
      </c>
      <c r="M1697" s="42">
        <f>TIMEVALUE(SUBSTITUTE(SUBSTITUTE(F1697,"P"," P"),"A"," A"))</f>
        <v>0.44097222222222227</v>
      </c>
      <c r="N1697" s="34">
        <f t="shared" si="89"/>
        <v>10</v>
      </c>
      <c r="O1697" s="34" t="str">
        <f t="shared" si="90"/>
        <v>RIM10</v>
      </c>
      <c r="P1697" s="44">
        <f>INDEX(Workings!$R$14:$R$853,MATCH(O1697,Workings!$U$14:$U$853,0))</f>
        <v>0.4375</v>
      </c>
      <c r="Q1697" s="34">
        <f t="shared" si="91"/>
        <v>5</v>
      </c>
      <c r="S1697"/>
    </row>
    <row r="1698" spans="1:19" ht="15" x14ac:dyDescent="0.25">
      <c r="A1698" s="34" t="s">
        <v>2411</v>
      </c>
      <c r="B1698" s="34" t="e">
        <f>SEARCH("PM",A1698)</f>
        <v>#VALUE!</v>
      </c>
      <c r="C1698" s="34">
        <f>SEARCH("AM",A1698)</f>
        <v>6</v>
      </c>
      <c r="D1698" s="34">
        <f>IFERROR(B1698,C1698)</f>
        <v>6</v>
      </c>
      <c r="E1698" s="34" t="str">
        <f>IFERROR(MID(A1698,D1698-5,1)," ")</f>
        <v>1</v>
      </c>
      <c r="F1698" s="34" t="str">
        <f>MID(A1698,IF(E1698="1",D1698-5,D1698-4),IF(E1698="1",7,6))</f>
        <v>11:03AM</v>
      </c>
      <c r="G1698" s="34" t="str">
        <f>TRIM(SUBSTITUTE(A1698,TEXT(M1698,"h:mmAM/PM"),""))</f>
        <v>7/Nov R-I-M</v>
      </c>
      <c r="H1698" s="34" t="b">
        <f>OR(LEFT(G1698,1)="Y",LEFT(G1698,1)="B",LEFT(G1698,1)="R")</f>
        <v>0</v>
      </c>
      <c r="I1698" s="34" t="str">
        <f>IF(H1698,LEFT(G1698,FIND(" ",G1698)-1),MID(G1698,FIND(" ",G1698)+1,9))</f>
        <v>R-I-M</v>
      </c>
      <c r="J1698" s="34" t="str">
        <f>TRIM(SUBSTITUTE(G1698,I1698,""))</f>
        <v>7/Nov</v>
      </c>
      <c r="K1698" s="34">
        <f>LEFT(J1698,2-ISERROR(1*MID(J1698,2,1)))*1</f>
        <v>7</v>
      </c>
      <c r="L1698" s="34" t="str">
        <f>IF(LEN(I1698)=3,I1698,LEFT(I1698,1)&amp;MID(I1698,3,1)&amp;RIGHT(I1698,1))</f>
        <v>RIM</v>
      </c>
      <c r="M1698" s="42">
        <f>TIMEVALUE(SUBSTITUTE(SUBSTITUTE(F1698,"P"," P"),"A"," A"))</f>
        <v>0.4604166666666667</v>
      </c>
      <c r="N1698" s="34">
        <f t="shared" si="89"/>
        <v>11</v>
      </c>
      <c r="O1698" s="34" t="str">
        <f t="shared" si="90"/>
        <v>RIM11</v>
      </c>
      <c r="P1698" s="44">
        <f>INDEX(Workings!$R$14:$R$853,MATCH(O1698,Workings!$U$14:$U$853,0))</f>
        <v>0.45833333333333331</v>
      </c>
      <c r="Q1698" s="34">
        <f t="shared" si="91"/>
        <v>3</v>
      </c>
      <c r="S1698"/>
    </row>
    <row r="1699" spans="1:19" ht="15" x14ac:dyDescent="0.25">
      <c r="A1699" s="34" t="s">
        <v>3723</v>
      </c>
      <c r="B1699" s="34" t="e">
        <f>SEARCH("PM",A1699)</f>
        <v>#VALUE!</v>
      </c>
      <c r="C1699" s="34">
        <f>SEARCH("AM",A1699)</f>
        <v>12</v>
      </c>
      <c r="D1699" s="34">
        <f>IFERROR(B1699,C1699)</f>
        <v>12</v>
      </c>
      <c r="E1699" s="34" t="str">
        <f>IFERROR(MID(A1699,D1699-5,1)," ")</f>
        <v>1</v>
      </c>
      <c r="F1699" s="34" t="str">
        <f>MID(A1699,IF(E1699="1",D1699-5,D1699-4),IF(E1699="1",7,6))</f>
        <v>11:35AM</v>
      </c>
      <c r="G1699" s="34" t="str">
        <f>TRIM(SUBSTITUTE(A1699,TEXT(M1699,"h:mmAM/PM"),""))</f>
        <v>R-I-M 7-Nov</v>
      </c>
      <c r="H1699" s="34" t="b">
        <f>OR(LEFT(G1699,1)="Y",LEFT(G1699,1)="B",LEFT(G1699,1)="R")</f>
        <v>1</v>
      </c>
      <c r="I1699" s="34" t="str">
        <f>IF(H1699,LEFT(G1699,FIND(" ",G1699)-1),MID(G1699,FIND(" ",G1699)+1,9))</f>
        <v>R-I-M</v>
      </c>
      <c r="J1699" s="34" t="str">
        <f>TRIM(SUBSTITUTE(G1699,I1699,""))</f>
        <v>7-Nov</v>
      </c>
      <c r="K1699" s="34">
        <f>LEFT(J1699,2-ISERROR(1*MID(J1699,2,1)))*1</f>
        <v>7</v>
      </c>
      <c r="L1699" s="34" t="str">
        <f>IF(LEN(I1699)=3,I1699,LEFT(I1699,1)&amp;MID(I1699,3,1)&amp;RIGHT(I1699,1))</f>
        <v>RIM</v>
      </c>
      <c r="M1699" s="42">
        <f>TIMEVALUE(SUBSTITUTE(SUBSTITUTE(F1699,"P"," P"),"A"," A"))</f>
        <v>0.4826388888888889</v>
      </c>
      <c r="N1699" s="34">
        <f t="shared" si="89"/>
        <v>12</v>
      </c>
      <c r="O1699" s="34" t="str">
        <f t="shared" si="90"/>
        <v>RIM12</v>
      </c>
      <c r="P1699" s="44">
        <f>INDEX(Workings!$R$14:$R$853,MATCH(O1699,Workings!$U$14:$U$853,0))</f>
        <v>0.47916666666666663</v>
      </c>
      <c r="Q1699" s="34">
        <f t="shared" si="91"/>
        <v>5</v>
      </c>
      <c r="S1699"/>
    </row>
    <row r="1700" spans="1:19" ht="15" x14ac:dyDescent="0.25">
      <c r="A1700" s="34" t="s">
        <v>1841</v>
      </c>
      <c r="B1700" s="34">
        <f>SEARCH("PM",A1700)</f>
        <v>18</v>
      </c>
      <c r="C1700" s="34" t="e">
        <f>SEARCH("AM",A1700)</f>
        <v>#VALUE!</v>
      </c>
      <c r="D1700" s="34">
        <f>IFERROR(B1700,C1700)</f>
        <v>18</v>
      </c>
      <c r="E1700" s="34" t="str">
        <f>IFERROR(MID(A1700,D1700-5,1)," ")</f>
        <v>1</v>
      </c>
      <c r="F1700" s="34" t="str">
        <f>MID(A1700,IF(E1700="1",D1700-5,D1700-4),IF(E1700="1",7,6))</f>
        <v>12:05PM</v>
      </c>
      <c r="G1700" s="34" t="str">
        <f>TRIM(SUBSTITUTE(A1700,TEXT(M1700,"h:mmAM/PM"),""))</f>
        <v>R/I/M 7/Nov</v>
      </c>
      <c r="H1700" s="34" t="b">
        <f>OR(LEFT(G1700,1)="Y",LEFT(G1700,1)="B",LEFT(G1700,1)="R")</f>
        <v>1</v>
      </c>
      <c r="I1700" s="34" t="str">
        <f>IF(H1700,LEFT(G1700,FIND(" ",G1700)-1),MID(G1700,FIND(" ",G1700)+1,9))</f>
        <v>R/I/M</v>
      </c>
      <c r="J1700" s="34" t="str">
        <f>TRIM(SUBSTITUTE(G1700,I1700,""))</f>
        <v>7/Nov</v>
      </c>
      <c r="K1700" s="34">
        <f>LEFT(J1700,2-ISERROR(1*MID(J1700,2,1)))*1</f>
        <v>7</v>
      </c>
      <c r="L1700" s="34" t="str">
        <f>IF(LEN(I1700)=3,I1700,LEFT(I1700,1)&amp;MID(I1700,3,1)&amp;RIGHT(I1700,1))</f>
        <v>RIM</v>
      </c>
      <c r="M1700" s="42">
        <f>TIMEVALUE(SUBSTITUTE(SUBSTITUTE(F1700,"P"," P"),"A"," A"))</f>
        <v>0.50347222222222221</v>
      </c>
      <c r="N1700" s="34">
        <f t="shared" si="89"/>
        <v>13</v>
      </c>
      <c r="O1700" s="34" t="str">
        <f t="shared" si="90"/>
        <v>RIM13</v>
      </c>
      <c r="P1700" s="44">
        <f>INDEX(Workings!$R$14:$R$853,MATCH(O1700,Workings!$U$14:$U$853,0))</f>
        <v>0.49999999999999994</v>
      </c>
      <c r="Q1700" s="34">
        <f t="shared" si="91"/>
        <v>5</v>
      </c>
      <c r="S1700"/>
    </row>
    <row r="1701" spans="1:19" ht="15" x14ac:dyDescent="0.25">
      <c r="A1701" s="34" t="s">
        <v>441</v>
      </c>
      <c r="B1701" s="34">
        <f>SEARCH("PM",A1701)</f>
        <v>18</v>
      </c>
      <c r="C1701" s="34" t="e">
        <f>SEARCH("AM",A1701)</f>
        <v>#VALUE!</v>
      </c>
      <c r="D1701" s="34">
        <f>IFERROR(B1701,C1701)</f>
        <v>18</v>
      </c>
      <c r="E1701" s="34" t="str">
        <f>IFERROR(MID(A1701,D1701-5,1)," ")</f>
        <v>1</v>
      </c>
      <c r="F1701" s="34" t="str">
        <f>MID(A1701,IF(E1701="1",D1701-5,D1701-4),IF(E1701="1",7,6))</f>
        <v>12:30PM</v>
      </c>
      <c r="G1701" s="34" t="str">
        <f>TRIM(SUBSTITUTE(A1701,TEXT(M1701,"h:mmAM/PM"),""))</f>
        <v>7/Nov R-I-M</v>
      </c>
      <c r="H1701" s="34" t="b">
        <f>OR(LEFT(G1701,1)="Y",LEFT(G1701,1)="B",LEFT(G1701,1)="R")</f>
        <v>0</v>
      </c>
      <c r="I1701" s="34" t="str">
        <f>IF(H1701,LEFT(G1701,FIND(" ",G1701)-1),MID(G1701,FIND(" ",G1701)+1,9))</f>
        <v>R-I-M</v>
      </c>
      <c r="J1701" s="34" t="str">
        <f>TRIM(SUBSTITUTE(G1701,I1701,""))</f>
        <v>7/Nov</v>
      </c>
      <c r="K1701" s="34">
        <f>LEFT(J1701,2-ISERROR(1*MID(J1701,2,1)))*1</f>
        <v>7</v>
      </c>
      <c r="L1701" s="34" t="str">
        <f>IF(LEN(I1701)=3,I1701,LEFT(I1701,1)&amp;MID(I1701,3,1)&amp;RIGHT(I1701,1))</f>
        <v>RIM</v>
      </c>
      <c r="M1701" s="42">
        <f>TIMEVALUE(SUBSTITUTE(SUBSTITUTE(F1701,"P"," P"),"A"," A"))</f>
        <v>0.52083333333333337</v>
      </c>
      <c r="N1701" s="34">
        <f t="shared" si="89"/>
        <v>14</v>
      </c>
      <c r="O1701" s="34" t="str">
        <f t="shared" si="90"/>
        <v>RIM14</v>
      </c>
      <c r="P1701" s="44">
        <f>INDEX(Workings!$R$14:$R$853,MATCH(O1701,Workings!$U$14:$U$853,0))</f>
        <v>0.52083333333333326</v>
      </c>
      <c r="Q1701" s="34">
        <f t="shared" si="91"/>
        <v>0</v>
      </c>
      <c r="S1701"/>
    </row>
    <row r="1702" spans="1:19" ht="15" x14ac:dyDescent="0.25">
      <c r="A1702" s="34" t="s">
        <v>1637</v>
      </c>
      <c r="B1702" s="34">
        <f>SEARCH("PM",A1702)</f>
        <v>6</v>
      </c>
      <c r="C1702" s="34" t="e">
        <f>SEARCH("AM",A1702)</f>
        <v>#VALUE!</v>
      </c>
      <c r="D1702" s="34">
        <f>IFERROR(B1702,C1702)</f>
        <v>6</v>
      </c>
      <c r="E1702" s="34" t="str">
        <f>IFERROR(MID(A1702,D1702-5,1)," ")</f>
        <v>1</v>
      </c>
      <c r="F1702" s="34" t="str">
        <f>MID(A1702,IF(E1702="1",D1702-5,D1702-4),IF(E1702="1",7,6))</f>
        <v>12:59PM</v>
      </c>
      <c r="G1702" s="34" t="str">
        <f>TRIM(SUBSTITUTE(A1702,TEXT(M1702,"h:mmAM/PM"),""))</f>
        <v>R:I:M 7/Nov</v>
      </c>
      <c r="H1702" s="34" t="b">
        <f>OR(LEFT(G1702,1)="Y",LEFT(G1702,1)="B",LEFT(G1702,1)="R")</f>
        <v>1</v>
      </c>
      <c r="I1702" s="34" t="str">
        <f>IF(H1702,LEFT(G1702,FIND(" ",G1702)-1),MID(G1702,FIND(" ",G1702)+1,9))</f>
        <v>R:I:M</v>
      </c>
      <c r="J1702" s="34" t="str">
        <f>TRIM(SUBSTITUTE(G1702,I1702,""))</f>
        <v>7/Nov</v>
      </c>
      <c r="K1702" s="34">
        <f>LEFT(J1702,2-ISERROR(1*MID(J1702,2,1)))*1</f>
        <v>7</v>
      </c>
      <c r="L1702" s="34" t="str">
        <f>IF(LEN(I1702)=3,I1702,LEFT(I1702,1)&amp;MID(I1702,3,1)&amp;RIGHT(I1702,1))</f>
        <v>RIM</v>
      </c>
      <c r="M1702" s="42">
        <f>TIMEVALUE(SUBSTITUTE(SUBSTITUTE(F1702,"P"," P"),"A"," A"))</f>
        <v>0.54097222222222219</v>
      </c>
      <c r="N1702" s="34">
        <f t="shared" si="89"/>
        <v>15</v>
      </c>
      <c r="O1702" s="34" t="str">
        <f t="shared" si="90"/>
        <v>RIM15</v>
      </c>
      <c r="P1702" s="44">
        <f>INDEX(Workings!$R$14:$R$853,MATCH(O1702,Workings!$U$14:$U$853,0))</f>
        <v>0.54166666666666663</v>
      </c>
      <c r="Q1702" s="34">
        <f t="shared" si="91"/>
        <v>-1</v>
      </c>
      <c r="S1702"/>
    </row>
    <row r="1703" spans="1:19" ht="15" x14ac:dyDescent="0.25">
      <c r="A1703" s="34" t="s">
        <v>2125</v>
      </c>
      <c r="B1703" s="34">
        <f>SEARCH("PM",A1703)</f>
        <v>17</v>
      </c>
      <c r="C1703" s="34" t="e">
        <f>SEARCH("AM",A1703)</f>
        <v>#VALUE!</v>
      </c>
      <c r="D1703" s="34">
        <f>IFERROR(B1703,C1703)</f>
        <v>17</v>
      </c>
      <c r="E1703" s="34" t="str">
        <f>IFERROR(MID(A1703,D1703-5,1)," ")</f>
        <v xml:space="preserve"> </v>
      </c>
      <c r="F1703" s="34" t="str">
        <f>MID(A1703,IF(E1703="1",D1703-5,D1703-4),IF(E1703="1",7,6))</f>
        <v>1:35PM</v>
      </c>
      <c r="G1703" s="34" t="str">
        <f>TRIM(SUBSTITUTE(A1703,TEXT(M1703,"h:mmAM/PM"),""))</f>
        <v>R/I/M 7-Nov</v>
      </c>
      <c r="H1703" s="34" t="b">
        <f>OR(LEFT(G1703,1)="Y",LEFT(G1703,1)="B",LEFT(G1703,1)="R")</f>
        <v>1</v>
      </c>
      <c r="I1703" s="34" t="str">
        <f>IF(H1703,LEFT(G1703,FIND(" ",G1703)-1),MID(G1703,FIND(" ",G1703)+1,9))</f>
        <v>R/I/M</v>
      </c>
      <c r="J1703" s="34" t="str">
        <f>TRIM(SUBSTITUTE(G1703,I1703,""))</f>
        <v>7-Nov</v>
      </c>
      <c r="K1703" s="34">
        <f>LEFT(J1703,2-ISERROR(1*MID(J1703,2,1)))*1</f>
        <v>7</v>
      </c>
      <c r="L1703" s="34" t="str">
        <f>IF(LEN(I1703)=3,I1703,LEFT(I1703,1)&amp;MID(I1703,3,1)&amp;RIGHT(I1703,1))</f>
        <v>RIM</v>
      </c>
      <c r="M1703" s="42">
        <f>TIMEVALUE(SUBSTITUTE(SUBSTITUTE(F1703,"P"," P"),"A"," A"))</f>
        <v>0.56597222222222221</v>
      </c>
      <c r="N1703" s="34">
        <f t="shared" si="89"/>
        <v>16</v>
      </c>
      <c r="O1703" s="34" t="str">
        <f t="shared" si="90"/>
        <v>RIM16</v>
      </c>
      <c r="P1703" s="44">
        <f>INDEX(Workings!$R$14:$R$853,MATCH(O1703,Workings!$U$14:$U$853,0))</f>
        <v>0.5625</v>
      </c>
      <c r="Q1703" s="34">
        <f t="shared" si="91"/>
        <v>5</v>
      </c>
      <c r="S1703"/>
    </row>
    <row r="1704" spans="1:19" ht="15" x14ac:dyDescent="0.25">
      <c r="A1704" s="34" t="s">
        <v>1238</v>
      </c>
      <c r="B1704" s="34">
        <f>SEARCH("PM",A1704)</f>
        <v>5</v>
      </c>
      <c r="C1704" s="34" t="e">
        <f>SEARCH("AM",A1704)</f>
        <v>#VALUE!</v>
      </c>
      <c r="D1704" s="34">
        <f>IFERROR(B1704,C1704)</f>
        <v>5</v>
      </c>
      <c r="E1704" s="34" t="str">
        <f>IFERROR(MID(A1704,D1704-5,1)," ")</f>
        <v xml:space="preserve"> </v>
      </c>
      <c r="F1704" s="34" t="str">
        <f>MID(A1704,IF(E1704="1",D1704-5,D1704-4),IF(E1704="1",7,6))</f>
        <v>1:59PM</v>
      </c>
      <c r="G1704" s="34" t="str">
        <f>TRIM(SUBSTITUTE(A1704,TEXT(M1704,"h:mmAM/PM"),""))</f>
        <v>R/I/M 7-Nov</v>
      </c>
      <c r="H1704" s="34" t="b">
        <f>OR(LEFT(G1704,1)="Y",LEFT(G1704,1)="B",LEFT(G1704,1)="R")</f>
        <v>1</v>
      </c>
      <c r="I1704" s="34" t="str">
        <f>IF(H1704,LEFT(G1704,FIND(" ",G1704)-1),MID(G1704,FIND(" ",G1704)+1,9))</f>
        <v>R/I/M</v>
      </c>
      <c r="J1704" s="34" t="str">
        <f>TRIM(SUBSTITUTE(G1704,I1704,""))</f>
        <v>7-Nov</v>
      </c>
      <c r="K1704" s="34">
        <f>LEFT(J1704,2-ISERROR(1*MID(J1704,2,1)))*1</f>
        <v>7</v>
      </c>
      <c r="L1704" s="34" t="str">
        <f>IF(LEN(I1704)=3,I1704,LEFT(I1704,1)&amp;MID(I1704,3,1)&amp;RIGHT(I1704,1))</f>
        <v>RIM</v>
      </c>
      <c r="M1704" s="42">
        <f>TIMEVALUE(SUBSTITUTE(SUBSTITUTE(F1704,"P"," P"),"A"," A"))</f>
        <v>0.58263888888888882</v>
      </c>
      <c r="N1704" s="34">
        <f t="shared" si="89"/>
        <v>17</v>
      </c>
      <c r="O1704" s="34" t="str">
        <f t="shared" si="90"/>
        <v>RIM17</v>
      </c>
      <c r="P1704" s="44">
        <f>INDEX(Workings!$R$14:$R$853,MATCH(O1704,Workings!$U$14:$U$853,0))</f>
        <v>0.58333333333333337</v>
      </c>
      <c r="Q1704" s="34">
        <f t="shared" si="91"/>
        <v>-1</v>
      </c>
      <c r="S1704"/>
    </row>
    <row r="1705" spans="1:19" ht="15" x14ac:dyDescent="0.25">
      <c r="A1705" s="34" t="s">
        <v>2867</v>
      </c>
      <c r="B1705" s="34">
        <f>SEARCH("PM",A1705)</f>
        <v>11</v>
      </c>
      <c r="C1705" s="34" t="e">
        <f>SEARCH("AM",A1705)</f>
        <v>#VALUE!</v>
      </c>
      <c r="D1705" s="34">
        <f>IFERROR(B1705,C1705)</f>
        <v>11</v>
      </c>
      <c r="E1705" s="34" t="str">
        <f>IFERROR(MID(A1705,D1705-5,1)," ")</f>
        <v xml:space="preserve"> </v>
      </c>
      <c r="F1705" s="34" t="str">
        <f>MID(A1705,IF(E1705="1",D1705-5,D1705-4),IF(E1705="1",7,6))</f>
        <v>2:35PM</v>
      </c>
      <c r="G1705" s="34" t="str">
        <f>TRIM(SUBSTITUTE(A1705,TEXT(M1705,"h:mmAM/PM"),""))</f>
        <v>R:I:M 7/Nov</v>
      </c>
      <c r="H1705" s="34" t="b">
        <f>OR(LEFT(G1705,1)="Y",LEFT(G1705,1)="B",LEFT(G1705,1)="R")</f>
        <v>1</v>
      </c>
      <c r="I1705" s="34" t="str">
        <f>IF(H1705,LEFT(G1705,FIND(" ",G1705)-1),MID(G1705,FIND(" ",G1705)+1,9))</f>
        <v>R:I:M</v>
      </c>
      <c r="J1705" s="34" t="str">
        <f>TRIM(SUBSTITUTE(G1705,I1705,""))</f>
        <v>7/Nov</v>
      </c>
      <c r="K1705" s="34">
        <f>LEFT(J1705,2-ISERROR(1*MID(J1705,2,1)))*1</f>
        <v>7</v>
      </c>
      <c r="L1705" s="34" t="str">
        <f>IF(LEN(I1705)=3,I1705,LEFT(I1705,1)&amp;MID(I1705,3,1)&amp;RIGHT(I1705,1))</f>
        <v>RIM</v>
      </c>
      <c r="M1705" s="42">
        <f>TIMEVALUE(SUBSTITUTE(SUBSTITUTE(F1705,"P"," P"),"A"," A"))</f>
        <v>0.60763888888888895</v>
      </c>
      <c r="N1705" s="34">
        <f t="shared" si="89"/>
        <v>18</v>
      </c>
      <c r="O1705" s="34" t="str">
        <f t="shared" si="90"/>
        <v>RIM18</v>
      </c>
      <c r="P1705" s="44">
        <f>INDEX(Workings!$R$14:$R$853,MATCH(O1705,Workings!$U$14:$U$853,0))</f>
        <v>0.60416666666666674</v>
      </c>
      <c r="Q1705" s="34">
        <f t="shared" si="91"/>
        <v>5</v>
      </c>
      <c r="S1705"/>
    </row>
    <row r="1706" spans="1:19" ht="15" x14ac:dyDescent="0.25">
      <c r="A1706" s="34" t="s">
        <v>3745</v>
      </c>
      <c r="B1706" s="34">
        <f>SEARCH("PM",A1706)</f>
        <v>11</v>
      </c>
      <c r="C1706" s="34" t="e">
        <f>SEARCH("AM",A1706)</f>
        <v>#VALUE!</v>
      </c>
      <c r="D1706" s="34">
        <f>IFERROR(B1706,C1706)</f>
        <v>11</v>
      </c>
      <c r="E1706" s="34" t="str">
        <f>IFERROR(MID(A1706,D1706-5,1)," ")</f>
        <v xml:space="preserve"> </v>
      </c>
      <c r="F1706" s="34" t="str">
        <f>MID(A1706,IF(E1706="1",D1706-5,D1706-4),IF(E1706="1",7,6))</f>
        <v>3:00PM</v>
      </c>
      <c r="G1706" s="34" t="str">
        <f>TRIM(SUBSTITUTE(A1706,TEXT(M1706,"h:mmAM/PM"),""))</f>
        <v>R/I/M 7-Nov</v>
      </c>
      <c r="H1706" s="34" t="b">
        <f>OR(LEFT(G1706,1)="Y",LEFT(G1706,1)="B",LEFT(G1706,1)="R")</f>
        <v>1</v>
      </c>
      <c r="I1706" s="34" t="str">
        <f>IF(H1706,LEFT(G1706,FIND(" ",G1706)-1),MID(G1706,FIND(" ",G1706)+1,9))</f>
        <v>R/I/M</v>
      </c>
      <c r="J1706" s="34" t="str">
        <f>TRIM(SUBSTITUTE(G1706,I1706,""))</f>
        <v>7-Nov</v>
      </c>
      <c r="K1706" s="34">
        <f>LEFT(J1706,2-ISERROR(1*MID(J1706,2,1)))*1</f>
        <v>7</v>
      </c>
      <c r="L1706" s="34" t="str">
        <f>IF(LEN(I1706)=3,I1706,LEFT(I1706,1)&amp;MID(I1706,3,1)&amp;RIGHT(I1706,1))</f>
        <v>RIM</v>
      </c>
      <c r="M1706" s="42">
        <f>TIMEVALUE(SUBSTITUTE(SUBSTITUTE(F1706,"P"," P"),"A"," A"))</f>
        <v>0.625</v>
      </c>
      <c r="N1706" s="34">
        <f t="shared" si="89"/>
        <v>19</v>
      </c>
      <c r="O1706" s="34" t="str">
        <f t="shared" si="90"/>
        <v>RIM19</v>
      </c>
      <c r="P1706" s="44">
        <f>INDEX(Workings!$R$14:$R$853,MATCH(O1706,Workings!$U$14:$U$853,0))</f>
        <v>0.62500000000000011</v>
      </c>
      <c r="Q1706" s="34">
        <f t="shared" si="91"/>
        <v>0</v>
      </c>
      <c r="S1706"/>
    </row>
    <row r="1707" spans="1:19" ht="15" x14ac:dyDescent="0.25">
      <c r="A1707" s="34" t="s">
        <v>2972</v>
      </c>
      <c r="B1707" s="34">
        <f>SEARCH("PM",A1707)</f>
        <v>5</v>
      </c>
      <c r="C1707" s="34" t="e">
        <f>SEARCH("AM",A1707)</f>
        <v>#VALUE!</v>
      </c>
      <c r="D1707" s="34">
        <f>IFERROR(B1707,C1707)</f>
        <v>5</v>
      </c>
      <c r="E1707" s="34" t="str">
        <f>IFERROR(MID(A1707,D1707-5,1)," ")</f>
        <v xml:space="preserve"> </v>
      </c>
      <c r="F1707" s="34" t="str">
        <f>MID(A1707,IF(E1707="1",D1707-5,D1707-4),IF(E1707="1",7,6))</f>
        <v>3:29PM</v>
      </c>
      <c r="G1707" s="34" t="str">
        <f>TRIM(SUBSTITUTE(A1707,TEXT(M1707,"h:mmAM/PM"),""))</f>
        <v>RIM 7-Nov</v>
      </c>
      <c r="H1707" s="34" t="b">
        <f>OR(LEFT(G1707,1)="Y",LEFT(G1707,1)="B",LEFT(G1707,1)="R")</f>
        <v>1</v>
      </c>
      <c r="I1707" s="34" t="str">
        <f>IF(H1707,LEFT(G1707,FIND(" ",G1707)-1),MID(G1707,FIND(" ",G1707)+1,9))</f>
        <v>RIM</v>
      </c>
      <c r="J1707" s="34" t="str">
        <f>TRIM(SUBSTITUTE(G1707,I1707,""))</f>
        <v>7-Nov</v>
      </c>
      <c r="K1707" s="34">
        <f>LEFT(J1707,2-ISERROR(1*MID(J1707,2,1)))*1</f>
        <v>7</v>
      </c>
      <c r="L1707" s="34" t="str">
        <f>IF(LEN(I1707)=3,I1707,LEFT(I1707,1)&amp;MID(I1707,3,1)&amp;RIGHT(I1707,1))</f>
        <v>RIM</v>
      </c>
      <c r="M1707" s="42">
        <f>TIMEVALUE(SUBSTITUTE(SUBSTITUTE(F1707,"P"," P"),"A"," A"))</f>
        <v>0.64513888888888882</v>
      </c>
      <c r="N1707" s="34">
        <f t="shared" si="89"/>
        <v>20</v>
      </c>
      <c r="O1707" s="34" t="str">
        <f t="shared" si="90"/>
        <v>RIM20</v>
      </c>
      <c r="P1707" s="44">
        <f>INDEX(Workings!$R$14:$R$853,MATCH(O1707,Workings!$U$14:$U$853,0))</f>
        <v>0.64583333333333348</v>
      </c>
      <c r="Q1707" s="34">
        <f t="shared" si="91"/>
        <v>-1</v>
      </c>
      <c r="S1707"/>
    </row>
    <row r="1708" spans="1:19" ht="15" x14ac:dyDescent="0.25">
      <c r="A1708" s="34" t="s">
        <v>2936</v>
      </c>
      <c r="B1708" s="34">
        <f>SEARCH("PM",A1708)</f>
        <v>11</v>
      </c>
      <c r="C1708" s="34" t="e">
        <f>SEARCH("AM",A1708)</f>
        <v>#VALUE!</v>
      </c>
      <c r="D1708" s="34">
        <f>IFERROR(B1708,C1708)</f>
        <v>11</v>
      </c>
      <c r="E1708" s="34" t="str">
        <f>IFERROR(MID(A1708,D1708-5,1)," ")</f>
        <v xml:space="preserve"> </v>
      </c>
      <c r="F1708" s="34" t="str">
        <f>MID(A1708,IF(E1708="1",D1708-5,D1708-4),IF(E1708="1",7,6))</f>
        <v>4:02PM</v>
      </c>
      <c r="G1708" s="34" t="str">
        <f>TRIM(SUBSTITUTE(A1708,TEXT(M1708,"h:mmAM/PM"),""))</f>
        <v>7-Nov RIM</v>
      </c>
      <c r="H1708" s="34" t="b">
        <f>OR(LEFT(G1708,1)="Y",LEFT(G1708,1)="B",LEFT(G1708,1)="R")</f>
        <v>0</v>
      </c>
      <c r="I1708" s="34" t="str">
        <f>IF(H1708,LEFT(G1708,FIND(" ",G1708)-1),MID(G1708,FIND(" ",G1708)+1,9))</f>
        <v>RIM</v>
      </c>
      <c r="J1708" s="34" t="str">
        <f>TRIM(SUBSTITUTE(G1708,I1708,""))</f>
        <v>7-Nov</v>
      </c>
      <c r="K1708" s="34">
        <f>LEFT(J1708,2-ISERROR(1*MID(J1708,2,1)))*1</f>
        <v>7</v>
      </c>
      <c r="L1708" s="34" t="str">
        <f>IF(LEN(I1708)=3,I1708,LEFT(I1708,1)&amp;MID(I1708,3,1)&amp;RIGHT(I1708,1))</f>
        <v>RIM</v>
      </c>
      <c r="M1708" s="42">
        <f>TIMEVALUE(SUBSTITUTE(SUBSTITUTE(F1708,"P"," P"),"A"," A"))</f>
        <v>0.66805555555555562</v>
      </c>
      <c r="N1708" s="34">
        <f t="shared" si="89"/>
        <v>21</v>
      </c>
      <c r="O1708" s="34" t="str">
        <f t="shared" si="90"/>
        <v>RIM21</v>
      </c>
      <c r="P1708" s="44">
        <f>INDEX(Workings!$R$14:$R$853,MATCH(O1708,Workings!$U$14:$U$853,0))</f>
        <v>0.66666666666666685</v>
      </c>
      <c r="Q1708" s="34">
        <f t="shared" si="91"/>
        <v>2</v>
      </c>
      <c r="S1708"/>
    </row>
    <row r="1709" spans="1:19" ht="15" x14ac:dyDescent="0.25">
      <c r="A1709" s="34" t="s">
        <v>2513</v>
      </c>
      <c r="B1709" s="34">
        <f>SEARCH("PM",A1709)</f>
        <v>11</v>
      </c>
      <c r="C1709" s="34" t="e">
        <f>SEARCH("AM",A1709)</f>
        <v>#VALUE!</v>
      </c>
      <c r="D1709" s="34">
        <f>IFERROR(B1709,C1709)</f>
        <v>11</v>
      </c>
      <c r="E1709" s="34" t="str">
        <f>IFERROR(MID(A1709,D1709-5,1)," ")</f>
        <v xml:space="preserve"> </v>
      </c>
      <c r="F1709" s="34" t="str">
        <f>MID(A1709,IF(E1709="1",D1709-5,D1709-4),IF(E1709="1",7,6))</f>
        <v>4:29PM</v>
      </c>
      <c r="G1709" s="34" t="str">
        <f>TRIM(SUBSTITUTE(A1709,TEXT(M1709,"h:mmAM/PM"),""))</f>
        <v>7-Nov R-I-M</v>
      </c>
      <c r="H1709" s="34" t="b">
        <f>OR(LEFT(G1709,1)="Y",LEFT(G1709,1)="B",LEFT(G1709,1)="R")</f>
        <v>0</v>
      </c>
      <c r="I1709" s="34" t="str">
        <f>IF(H1709,LEFT(G1709,FIND(" ",G1709)-1),MID(G1709,FIND(" ",G1709)+1,9))</f>
        <v>R-I-M</v>
      </c>
      <c r="J1709" s="34" t="str">
        <f>TRIM(SUBSTITUTE(G1709,I1709,""))</f>
        <v>7-Nov</v>
      </c>
      <c r="K1709" s="34">
        <f>LEFT(J1709,2-ISERROR(1*MID(J1709,2,1)))*1</f>
        <v>7</v>
      </c>
      <c r="L1709" s="34" t="str">
        <f>IF(LEN(I1709)=3,I1709,LEFT(I1709,1)&amp;MID(I1709,3,1)&amp;RIGHT(I1709,1))</f>
        <v>RIM</v>
      </c>
      <c r="M1709" s="42">
        <f>TIMEVALUE(SUBSTITUTE(SUBSTITUTE(F1709,"P"," P"),"A"," A"))</f>
        <v>0.68680555555555556</v>
      </c>
      <c r="N1709" s="34">
        <f t="shared" si="89"/>
        <v>22</v>
      </c>
      <c r="O1709" s="34" t="str">
        <f t="shared" si="90"/>
        <v>RIM22</v>
      </c>
      <c r="P1709" s="44">
        <f>INDEX(Workings!$R$14:$R$853,MATCH(O1709,Workings!$U$14:$U$853,0))</f>
        <v>0.68750000000000022</v>
      </c>
      <c r="Q1709" s="34">
        <f t="shared" si="91"/>
        <v>-1</v>
      </c>
      <c r="S1709"/>
    </row>
    <row r="1710" spans="1:19" ht="15" x14ac:dyDescent="0.25">
      <c r="A1710" s="34" t="s">
        <v>2806</v>
      </c>
      <c r="B1710" s="34">
        <f>SEARCH("PM",A1710)</f>
        <v>11</v>
      </c>
      <c r="C1710" s="34" t="e">
        <f>SEARCH("AM",A1710)</f>
        <v>#VALUE!</v>
      </c>
      <c r="D1710" s="34">
        <f>IFERROR(B1710,C1710)</f>
        <v>11</v>
      </c>
      <c r="E1710" s="34" t="str">
        <f>IFERROR(MID(A1710,D1710-5,1)," ")</f>
        <v xml:space="preserve"> </v>
      </c>
      <c r="F1710" s="34" t="str">
        <f>MID(A1710,IF(E1710="1",D1710-5,D1710-4),IF(E1710="1",7,6))</f>
        <v>5:00PM</v>
      </c>
      <c r="G1710" s="34" t="str">
        <f>TRIM(SUBSTITUTE(A1710,TEXT(M1710,"h:mmAM/PM"),""))</f>
        <v>7/Nov R-I-M</v>
      </c>
      <c r="H1710" s="34" t="b">
        <f>OR(LEFT(G1710,1)="Y",LEFT(G1710,1)="B",LEFT(G1710,1)="R")</f>
        <v>0</v>
      </c>
      <c r="I1710" s="34" t="str">
        <f>IF(H1710,LEFT(G1710,FIND(" ",G1710)-1),MID(G1710,FIND(" ",G1710)+1,9))</f>
        <v>R-I-M</v>
      </c>
      <c r="J1710" s="34" t="str">
        <f>TRIM(SUBSTITUTE(G1710,I1710,""))</f>
        <v>7/Nov</v>
      </c>
      <c r="K1710" s="34">
        <f>LEFT(J1710,2-ISERROR(1*MID(J1710,2,1)))*1</f>
        <v>7</v>
      </c>
      <c r="L1710" s="34" t="str">
        <f>IF(LEN(I1710)=3,I1710,LEFT(I1710,1)&amp;MID(I1710,3,1)&amp;RIGHT(I1710,1))</f>
        <v>RIM</v>
      </c>
      <c r="M1710" s="42">
        <f>TIMEVALUE(SUBSTITUTE(SUBSTITUTE(F1710,"P"," P"),"A"," A"))</f>
        <v>0.70833333333333337</v>
      </c>
      <c r="N1710" s="34">
        <f t="shared" si="89"/>
        <v>23</v>
      </c>
      <c r="O1710" s="34" t="str">
        <f t="shared" si="90"/>
        <v>RIM23</v>
      </c>
      <c r="P1710" s="44">
        <f>INDEX(Workings!$R$14:$R$853,MATCH(O1710,Workings!$U$14:$U$853,0))</f>
        <v>0.70833333333333359</v>
      </c>
      <c r="Q1710" s="34">
        <f t="shared" si="91"/>
        <v>0</v>
      </c>
      <c r="S1710"/>
    </row>
    <row r="1711" spans="1:19" ht="15" x14ac:dyDescent="0.25">
      <c r="A1711" s="34" t="s">
        <v>833</v>
      </c>
      <c r="B1711" s="34">
        <f>SEARCH("PM",A1711)</f>
        <v>11</v>
      </c>
      <c r="C1711" s="34" t="e">
        <f>SEARCH("AM",A1711)</f>
        <v>#VALUE!</v>
      </c>
      <c r="D1711" s="34">
        <f>IFERROR(B1711,C1711)</f>
        <v>11</v>
      </c>
      <c r="E1711" s="34" t="str">
        <f>IFERROR(MID(A1711,D1711-5,1)," ")</f>
        <v xml:space="preserve"> </v>
      </c>
      <c r="F1711" s="34" t="str">
        <f>MID(A1711,IF(E1711="1",D1711-5,D1711-4),IF(E1711="1",7,6))</f>
        <v>5:42PM</v>
      </c>
      <c r="G1711" s="34" t="str">
        <f>TRIM(SUBSTITUTE(A1711,TEXT(M1711,"h:mmAM/PM"),""))</f>
        <v>R/I/M 7/Nov</v>
      </c>
      <c r="H1711" s="34" t="b">
        <f>OR(LEFT(G1711,1)="Y",LEFT(G1711,1)="B",LEFT(G1711,1)="R")</f>
        <v>1</v>
      </c>
      <c r="I1711" s="34" t="str">
        <f>IF(H1711,LEFT(G1711,FIND(" ",G1711)-1),MID(G1711,FIND(" ",G1711)+1,9))</f>
        <v>R/I/M</v>
      </c>
      <c r="J1711" s="34" t="str">
        <f>TRIM(SUBSTITUTE(G1711,I1711,""))</f>
        <v>7/Nov</v>
      </c>
      <c r="K1711" s="34">
        <f>LEFT(J1711,2-ISERROR(1*MID(J1711,2,1)))*1</f>
        <v>7</v>
      </c>
      <c r="L1711" s="34" t="str">
        <f>IF(LEN(I1711)=3,I1711,LEFT(I1711,1)&amp;MID(I1711,3,1)&amp;RIGHT(I1711,1))</f>
        <v>RIM</v>
      </c>
      <c r="M1711" s="42">
        <f>TIMEVALUE(SUBSTITUTE(SUBSTITUTE(F1711,"P"," P"),"A"," A"))</f>
        <v>0.73749999999999993</v>
      </c>
      <c r="N1711" s="34">
        <f t="shared" si="89"/>
        <v>24</v>
      </c>
      <c r="O1711" s="34" t="str">
        <f t="shared" si="90"/>
        <v>RIM24</v>
      </c>
      <c r="P1711" s="44">
        <f>INDEX(Workings!$R$14:$R$853,MATCH(O1711,Workings!$U$14:$U$853,0))</f>
        <v>0.73611111111111138</v>
      </c>
      <c r="Q1711" s="34">
        <f t="shared" si="91"/>
        <v>2</v>
      </c>
      <c r="S1711"/>
    </row>
    <row r="1712" spans="1:19" ht="15" x14ac:dyDescent="0.25">
      <c r="A1712" s="34" t="s">
        <v>3274</v>
      </c>
      <c r="B1712" s="34">
        <f>SEARCH("PM",A1712)</f>
        <v>11</v>
      </c>
      <c r="C1712" s="34" t="e">
        <f>SEARCH("AM",A1712)</f>
        <v>#VALUE!</v>
      </c>
      <c r="D1712" s="34">
        <f>IFERROR(B1712,C1712)</f>
        <v>11</v>
      </c>
      <c r="E1712" s="34" t="str">
        <f>IFERROR(MID(A1712,D1712-5,1)," ")</f>
        <v xml:space="preserve"> </v>
      </c>
      <c r="F1712" s="34" t="str">
        <f>MID(A1712,IF(E1712="1",D1712-5,D1712-4),IF(E1712="1",7,6))</f>
        <v>6:20PM</v>
      </c>
      <c r="G1712" s="34" t="str">
        <f>TRIM(SUBSTITUTE(A1712,TEXT(M1712,"h:mmAM/PM"),""))</f>
        <v>7-Nov RIM</v>
      </c>
      <c r="H1712" s="34" t="b">
        <f>OR(LEFT(G1712,1)="Y",LEFT(G1712,1)="B",LEFT(G1712,1)="R")</f>
        <v>0</v>
      </c>
      <c r="I1712" s="34" t="str">
        <f>IF(H1712,LEFT(G1712,FIND(" ",G1712)-1),MID(G1712,FIND(" ",G1712)+1,9))</f>
        <v>RIM</v>
      </c>
      <c r="J1712" s="34" t="str">
        <f>TRIM(SUBSTITUTE(G1712,I1712,""))</f>
        <v>7-Nov</v>
      </c>
      <c r="K1712" s="34">
        <f>LEFT(J1712,2-ISERROR(1*MID(J1712,2,1)))*1</f>
        <v>7</v>
      </c>
      <c r="L1712" s="34" t="str">
        <f>IF(LEN(I1712)=3,I1712,LEFT(I1712,1)&amp;MID(I1712,3,1)&amp;RIGHT(I1712,1))</f>
        <v>RIM</v>
      </c>
      <c r="M1712" s="42">
        <f>TIMEVALUE(SUBSTITUTE(SUBSTITUTE(F1712,"P"," P"),"A"," A"))</f>
        <v>0.76388888888888884</v>
      </c>
      <c r="N1712" s="34">
        <f t="shared" si="89"/>
        <v>25</v>
      </c>
      <c r="O1712" s="34" t="str">
        <f t="shared" si="90"/>
        <v>RIM25</v>
      </c>
      <c r="P1712" s="44">
        <f>INDEX(Workings!$R$14:$R$853,MATCH(O1712,Workings!$U$14:$U$853,0))</f>
        <v>0.76388888888888917</v>
      </c>
      <c r="Q1712" s="34">
        <f t="shared" si="91"/>
        <v>0</v>
      </c>
      <c r="S1712"/>
    </row>
    <row r="1713" spans="1:19" ht="15" x14ac:dyDescent="0.25">
      <c r="A1713" s="34" t="s">
        <v>3985</v>
      </c>
      <c r="B1713" s="34">
        <f>SEARCH("PM",A1713)</f>
        <v>5</v>
      </c>
      <c r="C1713" s="34" t="e">
        <f>SEARCH("AM",A1713)</f>
        <v>#VALUE!</v>
      </c>
      <c r="D1713" s="34">
        <f>IFERROR(B1713,C1713)</f>
        <v>5</v>
      </c>
      <c r="E1713" s="34" t="str">
        <f>IFERROR(MID(A1713,D1713-5,1)," ")</f>
        <v xml:space="preserve"> </v>
      </c>
      <c r="F1713" s="34" t="str">
        <f>MID(A1713,IF(E1713="1",D1713-5,D1713-4),IF(E1713="1",7,6))</f>
        <v>7:02PM</v>
      </c>
      <c r="G1713" s="34" t="str">
        <f>TRIM(SUBSTITUTE(A1713,TEXT(M1713,"h:mmAM/PM"),""))</f>
        <v>7-Nov R:I:M</v>
      </c>
      <c r="H1713" s="34" t="b">
        <f>OR(LEFT(G1713,1)="Y",LEFT(G1713,1)="B",LEFT(G1713,1)="R")</f>
        <v>0</v>
      </c>
      <c r="I1713" s="34" t="str">
        <f>IF(H1713,LEFT(G1713,FIND(" ",G1713)-1),MID(G1713,FIND(" ",G1713)+1,9))</f>
        <v>R:I:M</v>
      </c>
      <c r="J1713" s="34" t="str">
        <f>TRIM(SUBSTITUTE(G1713,I1713,""))</f>
        <v>7-Nov</v>
      </c>
      <c r="K1713" s="34">
        <f>LEFT(J1713,2-ISERROR(1*MID(J1713,2,1)))*1</f>
        <v>7</v>
      </c>
      <c r="L1713" s="34" t="str">
        <f>IF(LEN(I1713)=3,I1713,LEFT(I1713,1)&amp;MID(I1713,3,1)&amp;RIGHT(I1713,1))</f>
        <v>RIM</v>
      </c>
      <c r="M1713" s="42">
        <f>TIMEVALUE(SUBSTITUTE(SUBSTITUTE(F1713,"P"," P"),"A"," A"))</f>
        <v>0.79305555555555562</v>
      </c>
      <c r="N1713" s="34">
        <f t="shared" si="89"/>
        <v>26</v>
      </c>
      <c r="O1713" s="34" t="str">
        <f t="shared" si="90"/>
        <v>RIM26</v>
      </c>
      <c r="P1713" s="44">
        <f>INDEX(Workings!$R$14:$R$853,MATCH(O1713,Workings!$U$14:$U$853,0))</f>
        <v>0.79166666666666696</v>
      </c>
      <c r="Q1713" s="34">
        <f t="shared" si="91"/>
        <v>2</v>
      </c>
      <c r="S1713"/>
    </row>
    <row r="1714" spans="1:19" ht="15" x14ac:dyDescent="0.25">
      <c r="A1714" s="34" t="s">
        <v>680</v>
      </c>
      <c r="B1714" s="34">
        <f>SEARCH("PM",A1714)</f>
        <v>11</v>
      </c>
      <c r="C1714" s="34" t="e">
        <f>SEARCH("AM",A1714)</f>
        <v>#VALUE!</v>
      </c>
      <c r="D1714" s="34">
        <f>IFERROR(B1714,C1714)</f>
        <v>11</v>
      </c>
      <c r="E1714" s="34" t="str">
        <f>IFERROR(MID(A1714,D1714-5,1)," ")</f>
        <v xml:space="preserve"> </v>
      </c>
      <c r="F1714" s="34" t="str">
        <f>MID(A1714,IF(E1714="1",D1714-5,D1714-4),IF(E1714="1",7,6))</f>
        <v>8:03PM</v>
      </c>
      <c r="G1714" s="34" t="str">
        <f>TRIM(SUBSTITUTE(A1714,TEXT(M1714,"h:mmAM/PM"),""))</f>
        <v>7-Nov R/I/M</v>
      </c>
      <c r="H1714" s="34" t="b">
        <f>OR(LEFT(G1714,1)="Y",LEFT(G1714,1)="B",LEFT(G1714,1)="R")</f>
        <v>0</v>
      </c>
      <c r="I1714" s="34" t="str">
        <f>IF(H1714,LEFT(G1714,FIND(" ",G1714)-1),MID(G1714,FIND(" ",G1714)+1,9))</f>
        <v>R/I/M</v>
      </c>
      <c r="J1714" s="34" t="str">
        <f>TRIM(SUBSTITUTE(G1714,I1714,""))</f>
        <v>7-Nov</v>
      </c>
      <c r="K1714" s="34">
        <f>LEFT(J1714,2-ISERROR(1*MID(J1714,2,1)))*1</f>
        <v>7</v>
      </c>
      <c r="L1714" s="34" t="str">
        <f>IF(LEN(I1714)=3,I1714,LEFT(I1714,1)&amp;MID(I1714,3,1)&amp;RIGHT(I1714,1))</f>
        <v>RIM</v>
      </c>
      <c r="M1714" s="42">
        <f>TIMEVALUE(SUBSTITUTE(SUBSTITUTE(F1714,"P"," P"),"A"," A"))</f>
        <v>0.8354166666666667</v>
      </c>
      <c r="N1714" s="34">
        <f t="shared" si="89"/>
        <v>27</v>
      </c>
      <c r="O1714" s="34" t="str">
        <f t="shared" si="90"/>
        <v>RIM27</v>
      </c>
      <c r="P1714" s="44">
        <f>INDEX(Workings!$R$14:$R$853,MATCH(O1714,Workings!$U$14:$U$853,0))</f>
        <v>0.83333333333333359</v>
      </c>
      <c r="Q1714" s="34">
        <f t="shared" si="91"/>
        <v>3</v>
      </c>
      <c r="S1714"/>
    </row>
    <row r="1715" spans="1:19" ht="15" x14ac:dyDescent="0.25">
      <c r="A1715" s="34" t="s">
        <v>3094</v>
      </c>
      <c r="B1715" s="34">
        <f>SEARCH("PM",A1715)</f>
        <v>11</v>
      </c>
      <c r="C1715" s="34" t="e">
        <f>SEARCH("AM",A1715)</f>
        <v>#VALUE!</v>
      </c>
      <c r="D1715" s="34">
        <f>IFERROR(B1715,C1715)</f>
        <v>11</v>
      </c>
      <c r="E1715" s="34" t="str">
        <f>IFERROR(MID(A1715,D1715-5,1)," ")</f>
        <v xml:space="preserve"> </v>
      </c>
      <c r="F1715" s="34" t="str">
        <f>MID(A1715,IF(E1715="1",D1715-5,D1715-4),IF(E1715="1",7,6))</f>
        <v>9:03PM</v>
      </c>
      <c r="G1715" s="34" t="str">
        <f>TRIM(SUBSTITUTE(A1715,TEXT(M1715,"h:mmAM/PM"),""))</f>
        <v>R/I/M 7/Nov</v>
      </c>
      <c r="H1715" s="34" t="b">
        <f>OR(LEFT(G1715,1)="Y",LEFT(G1715,1)="B",LEFT(G1715,1)="R")</f>
        <v>1</v>
      </c>
      <c r="I1715" s="34" t="str">
        <f>IF(H1715,LEFT(G1715,FIND(" ",G1715)-1),MID(G1715,FIND(" ",G1715)+1,9))</f>
        <v>R/I/M</v>
      </c>
      <c r="J1715" s="34" t="str">
        <f>TRIM(SUBSTITUTE(G1715,I1715,""))</f>
        <v>7/Nov</v>
      </c>
      <c r="K1715" s="34">
        <f>LEFT(J1715,2-ISERROR(1*MID(J1715,2,1)))*1</f>
        <v>7</v>
      </c>
      <c r="L1715" s="34" t="str">
        <f>IF(LEN(I1715)=3,I1715,LEFT(I1715,1)&amp;MID(I1715,3,1)&amp;RIGHT(I1715,1))</f>
        <v>RIM</v>
      </c>
      <c r="M1715" s="42">
        <f>TIMEVALUE(SUBSTITUTE(SUBSTITUTE(F1715,"P"," P"),"A"," A"))</f>
        <v>0.87708333333333333</v>
      </c>
      <c r="N1715" s="34">
        <f t="shared" si="89"/>
        <v>28</v>
      </c>
      <c r="O1715" s="34" t="str">
        <f t="shared" si="90"/>
        <v>RIM28</v>
      </c>
      <c r="P1715" s="44">
        <f>INDEX(Workings!$R$14:$R$853,MATCH(O1715,Workings!$U$14:$U$853,0))</f>
        <v>0.87500000000000022</v>
      </c>
      <c r="Q1715" s="34">
        <f t="shared" si="91"/>
        <v>3</v>
      </c>
      <c r="S1715"/>
    </row>
    <row r="1716" spans="1:19" ht="15" x14ac:dyDescent="0.25">
      <c r="A1716" s="34" t="s">
        <v>1082</v>
      </c>
      <c r="B1716" s="34">
        <f>SEARCH("PM",A1716)</f>
        <v>6</v>
      </c>
      <c r="C1716" s="34" t="e">
        <f>SEARCH("AM",A1716)</f>
        <v>#VALUE!</v>
      </c>
      <c r="D1716" s="34">
        <f>IFERROR(B1716,C1716)</f>
        <v>6</v>
      </c>
      <c r="E1716" s="34" t="str">
        <f>IFERROR(MID(A1716,D1716-5,1)," ")</f>
        <v>1</v>
      </c>
      <c r="F1716" s="34" t="str">
        <f>MID(A1716,IF(E1716="1",D1716-5,D1716-4),IF(E1716="1",7,6))</f>
        <v>10:05PM</v>
      </c>
      <c r="G1716" s="34" t="str">
        <f>TRIM(SUBSTITUTE(A1716,TEXT(M1716,"h:mmAM/PM"),""))</f>
        <v>7/Nov R:I:M</v>
      </c>
      <c r="H1716" s="34" t="b">
        <f>OR(LEFT(G1716,1)="Y",LEFT(G1716,1)="B",LEFT(G1716,1)="R")</f>
        <v>0</v>
      </c>
      <c r="I1716" s="34" t="str">
        <f>IF(H1716,LEFT(G1716,FIND(" ",G1716)-1),MID(G1716,FIND(" ",G1716)+1,9))</f>
        <v>R:I:M</v>
      </c>
      <c r="J1716" s="34" t="str">
        <f>TRIM(SUBSTITUTE(G1716,I1716,""))</f>
        <v>7/Nov</v>
      </c>
      <c r="K1716" s="34">
        <f>LEFT(J1716,2-ISERROR(1*MID(J1716,2,1)))*1</f>
        <v>7</v>
      </c>
      <c r="L1716" s="34" t="str">
        <f>IF(LEN(I1716)=3,I1716,LEFT(I1716,1)&amp;MID(I1716,3,1)&amp;RIGHT(I1716,1))</f>
        <v>RIM</v>
      </c>
      <c r="M1716" s="42">
        <f>TIMEVALUE(SUBSTITUTE(SUBSTITUTE(F1716,"P"," P"),"A"," A"))</f>
        <v>0.92013888888888884</v>
      </c>
      <c r="N1716" s="34">
        <f t="shared" si="89"/>
        <v>29</v>
      </c>
      <c r="O1716" s="34" t="str">
        <f t="shared" si="90"/>
        <v>RIM29</v>
      </c>
      <c r="P1716" s="44">
        <f>INDEX(Workings!$R$14:$R$853,MATCH(O1716,Workings!$U$14:$U$853,0))</f>
        <v>0.91666666666666685</v>
      </c>
      <c r="Q1716" s="34">
        <f t="shared" si="91"/>
        <v>5</v>
      </c>
      <c r="S1716"/>
    </row>
    <row r="1717" spans="1:19" ht="15" x14ac:dyDescent="0.25">
      <c r="A1717" s="34" t="s">
        <v>566</v>
      </c>
      <c r="B1717" s="34">
        <f>SEARCH("PM",A1717)</f>
        <v>6</v>
      </c>
      <c r="C1717" s="34" t="e">
        <f>SEARCH("AM",A1717)</f>
        <v>#VALUE!</v>
      </c>
      <c r="D1717" s="34">
        <f>IFERROR(B1717,C1717)</f>
        <v>6</v>
      </c>
      <c r="E1717" s="34" t="str">
        <f>IFERROR(MID(A1717,D1717-5,1)," ")</f>
        <v>1</v>
      </c>
      <c r="F1717" s="34" t="str">
        <f>MID(A1717,IF(E1717="1",D1717-5,D1717-4),IF(E1717="1",7,6))</f>
        <v>11:03PM</v>
      </c>
      <c r="G1717" s="34" t="str">
        <f>TRIM(SUBSTITUTE(A1717,TEXT(M1717,"h:mmAM/PM"),""))</f>
        <v>R:I:M 7/Nov</v>
      </c>
      <c r="H1717" s="34" t="b">
        <f>OR(LEFT(G1717,1)="Y",LEFT(G1717,1)="B",LEFT(G1717,1)="R")</f>
        <v>1</v>
      </c>
      <c r="I1717" s="34" t="str">
        <f>IF(H1717,LEFT(G1717,FIND(" ",G1717)-1),MID(G1717,FIND(" ",G1717)+1,9))</f>
        <v>R:I:M</v>
      </c>
      <c r="J1717" s="34" t="str">
        <f>TRIM(SUBSTITUTE(G1717,I1717,""))</f>
        <v>7/Nov</v>
      </c>
      <c r="K1717" s="34">
        <f>LEFT(J1717,2-ISERROR(1*MID(J1717,2,1)))*1</f>
        <v>7</v>
      </c>
      <c r="L1717" s="34" t="str">
        <f>IF(LEN(I1717)=3,I1717,LEFT(I1717,1)&amp;MID(I1717,3,1)&amp;RIGHT(I1717,1))</f>
        <v>RIM</v>
      </c>
      <c r="M1717" s="42">
        <f>TIMEVALUE(SUBSTITUTE(SUBSTITUTE(F1717,"P"," P"),"A"," A"))</f>
        <v>0.9604166666666667</v>
      </c>
      <c r="N1717" s="34">
        <f t="shared" si="89"/>
        <v>30</v>
      </c>
      <c r="O1717" s="34" t="str">
        <f t="shared" si="90"/>
        <v>RIM30</v>
      </c>
      <c r="P1717" s="44">
        <f>INDEX(Workings!$R$14:$R$853,MATCH(O1717,Workings!$U$14:$U$853,0))</f>
        <v>0.95833333333333348</v>
      </c>
      <c r="Q1717" s="34">
        <f t="shared" si="91"/>
        <v>3</v>
      </c>
      <c r="S1717"/>
    </row>
    <row r="1718" spans="1:19" ht="15" x14ac:dyDescent="0.25">
      <c r="A1718" s="34" t="s">
        <v>2189</v>
      </c>
      <c r="B1718" s="34" t="e">
        <f>SEARCH("PM",A1718)</f>
        <v>#VALUE!</v>
      </c>
      <c r="C1718" s="34">
        <f>SEARCH("AM",A1718)</f>
        <v>17</v>
      </c>
      <c r="D1718" s="34">
        <f>IFERROR(B1718,C1718)</f>
        <v>17</v>
      </c>
      <c r="E1718" s="34" t="str">
        <f>IFERROR(MID(A1718,D1718-5,1)," ")</f>
        <v xml:space="preserve"> </v>
      </c>
      <c r="F1718" s="34" t="str">
        <f>MID(A1718,IF(E1718="1",D1718-5,D1718-4),IF(E1718="1",7,6))</f>
        <v>7:05AM</v>
      </c>
      <c r="G1718" s="34" t="str">
        <f>TRIM(SUBSTITUTE(A1718,TEXT(M1718,"h:mmAM/PM"),""))</f>
        <v>R/I/M 8/Nov</v>
      </c>
      <c r="H1718" s="34" t="b">
        <f>OR(LEFT(G1718,1)="Y",LEFT(G1718,1)="B",LEFT(G1718,1)="R")</f>
        <v>1</v>
      </c>
      <c r="I1718" s="34" t="str">
        <f>IF(H1718,LEFT(G1718,FIND(" ",G1718)-1),MID(G1718,FIND(" ",G1718)+1,9))</f>
        <v>R/I/M</v>
      </c>
      <c r="J1718" s="34" t="str">
        <f>TRIM(SUBSTITUTE(G1718,I1718,""))</f>
        <v>8/Nov</v>
      </c>
      <c r="K1718" s="34">
        <f>LEFT(J1718,2-ISERROR(1*MID(J1718,2,1)))*1</f>
        <v>8</v>
      </c>
      <c r="L1718" s="34" t="str">
        <f>IF(LEN(I1718)=3,I1718,LEFT(I1718,1)&amp;MID(I1718,3,1)&amp;RIGHT(I1718,1))</f>
        <v>RIM</v>
      </c>
      <c r="M1718" s="42">
        <f>TIMEVALUE(SUBSTITUTE(SUBSTITUTE(F1718,"P"," P"),"A"," A"))</f>
        <v>0.2951388888888889</v>
      </c>
      <c r="N1718" s="34">
        <f t="shared" si="89"/>
        <v>1</v>
      </c>
      <c r="O1718" s="34" t="str">
        <f t="shared" si="90"/>
        <v>RIM1</v>
      </c>
      <c r="P1718" s="44">
        <f>INDEX(Workings!$R$14:$R$853,MATCH(O1718,Workings!$U$14:$U$853,0))</f>
        <v>0.29166666666666669</v>
      </c>
      <c r="Q1718" s="34">
        <f t="shared" si="91"/>
        <v>5</v>
      </c>
      <c r="S1718"/>
    </row>
    <row r="1719" spans="1:19" ht="15" x14ac:dyDescent="0.25">
      <c r="A1719" s="34" t="s">
        <v>372</v>
      </c>
      <c r="B1719" s="34" t="e">
        <f>SEARCH("PM",A1719)</f>
        <v>#VALUE!</v>
      </c>
      <c r="C1719" s="34">
        <f>SEARCH("AM",A1719)</f>
        <v>11</v>
      </c>
      <c r="D1719" s="34">
        <f>IFERROR(B1719,C1719)</f>
        <v>11</v>
      </c>
      <c r="E1719" s="34" t="str">
        <f>IFERROR(MID(A1719,D1719-5,1)," ")</f>
        <v xml:space="preserve"> </v>
      </c>
      <c r="F1719" s="34" t="str">
        <f>MID(A1719,IF(E1719="1",D1719-5,D1719-4),IF(E1719="1",7,6))</f>
        <v>7:23AM</v>
      </c>
      <c r="G1719" s="34" t="str">
        <f>TRIM(SUBSTITUTE(A1719,TEXT(M1719,"h:mmAM/PM"),""))</f>
        <v>R/I/M 8-Nov</v>
      </c>
      <c r="H1719" s="34" t="b">
        <f>OR(LEFT(G1719,1)="Y",LEFT(G1719,1)="B",LEFT(G1719,1)="R")</f>
        <v>1</v>
      </c>
      <c r="I1719" s="34" t="str">
        <f>IF(H1719,LEFT(G1719,FIND(" ",G1719)-1),MID(G1719,FIND(" ",G1719)+1,9))</f>
        <v>R/I/M</v>
      </c>
      <c r="J1719" s="34" t="str">
        <f>TRIM(SUBSTITUTE(G1719,I1719,""))</f>
        <v>8-Nov</v>
      </c>
      <c r="K1719" s="34">
        <f>LEFT(J1719,2-ISERROR(1*MID(J1719,2,1)))*1</f>
        <v>8</v>
      </c>
      <c r="L1719" s="34" t="str">
        <f>IF(LEN(I1719)=3,I1719,LEFT(I1719,1)&amp;MID(I1719,3,1)&amp;RIGHT(I1719,1))</f>
        <v>RIM</v>
      </c>
      <c r="M1719" s="42">
        <f>TIMEVALUE(SUBSTITUTE(SUBSTITUTE(F1719,"P"," P"),"A"," A"))</f>
        <v>0.30763888888888891</v>
      </c>
      <c r="N1719" s="34">
        <f t="shared" si="89"/>
        <v>2</v>
      </c>
      <c r="O1719" s="34" t="str">
        <f t="shared" si="90"/>
        <v>RIM2</v>
      </c>
      <c r="P1719" s="44">
        <f>INDEX(Workings!$R$14:$R$853,MATCH(O1719,Workings!$U$14:$U$853,0))</f>
        <v>0.30555555555555558</v>
      </c>
      <c r="Q1719" s="34">
        <f t="shared" si="91"/>
        <v>3</v>
      </c>
      <c r="S1719"/>
    </row>
    <row r="1720" spans="1:19" ht="15" x14ac:dyDescent="0.25">
      <c r="A1720" s="34" t="s">
        <v>2098</v>
      </c>
      <c r="B1720" s="34" t="e">
        <f>SEARCH("PM",A1720)</f>
        <v>#VALUE!</v>
      </c>
      <c r="C1720" s="34">
        <f>SEARCH("AM",A1720)</f>
        <v>11</v>
      </c>
      <c r="D1720" s="34">
        <f>IFERROR(B1720,C1720)</f>
        <v>11</v>
      </c>
      <c r="E1720" s="34" t="str">
        <f>IFERROR(MID(A1720,D1720-5,1)," ")</f>
        <v xml:space="preserve"> </v>
      </c>
      <c r="F1720" s="34" t="str">
        <f>MID(A1720,IF(E1720="1",D1720-5,D1720-4),IF(E1720="1",7,6))</f>
        <v>7:45AM</v>
      </c>
      <c r="G1720" s="34" t="str">
        <f>TRIM(SUBSTITUTE(A1720,TEXT(M1720,"h:mmAM/PM"),""))</f>
        <v>R/I/M 8-Nov</v>
      </c>
      <c r="H1720" s="34" t="b">
        <f>OR(LEFT(G1720,1)="Y",LEFT(G1720,1)="B",LEFT(G1720,1)="R")</f>
        <v>1</v>
      </c>
      <c r="I1720" s="34" t="str">
        <f>IF(H1720,LEFT(G1720,FIND(" ",G1720)-1),MID(G1720,FIND(" ",G1720)+1,9))</f>
        <v>R/I/M</v>
      </c>
      <c r="J1720" s="34" t="str">
        <f>TRIM(SUBSTITUTE(G1720,I1720,""))</f>
        <v>8-Nov</v>
      </c>
      <c r="K1720" s="34">
        <f>LEFT(J1720,2-ISERROR(1*MID(J1720,2,1)))*1</f>
        <v>8</v>
      </c>
      <c r="L1720" s="34" t="str">
        <f>IF(LEN(I1720)=3,I1720,LEFT(I1720,1)&amp;MID(I1720,3,1)&amp;RIGHT(I1720,1))</f>
        <v>RIM</v>
      </c>
      <c r="M1720" s="42">
        <f>TIMEVALUE(SUBSTITUTE(SUBSTITUTE(F1720,"P"," P"),"A"," A"))</f>
        <v>0.32291666666666669</v>
      </c>
      <c r="N1720" s="34">
        <f t="shared" si="89"/>
        <v>3</v>
      </c>
      <c r="O1720" s="34" t="str">
        <f t="shared" si="90"/>
        <v>RIM3</v>
      </c>
      <c r="P1720" s="44">
        <f>INDEX(Workings!$R$14:$R$853,MATCH(O1720,Workings!$U$14:$U$853,0))</f>
        <v>0.31944444444444448</v>
      </c>
      <c r="Q1720" s="34">
        <f t="shared" si="91"/>
        <v>5</v>
      </c>
      <c r="S1720"/>
    </row>
    <row r="1721" spans="1:19" ht="15" x14ac:dyDescent="0.25">
      <c r="A1721" s="34" t="s">
        <v>2578</v>
      </c>
      <c r="B1721" s="34" t="e">
        <f>SEARCH("PM",A1721)</f>
        <v>#VALUE!</v>
      </c>
      <c r="C1721" s="34">
        <f>SEARCH("AM",A1721)</f>
        <v>11</v>
      </c>
      <c r="D1721" s="34">
        <f>IFERROR(B1721,C1721)</f>
        <v>11</v>
      </c>
      <c r="E1721" s="34" t="str">
        <f>IFERROR(MID(A1721,D1721-5,1)," ")</f>
        <v xml:space="preserve"> </v>
      </c>
      <c r="F1721" s="34" t="str">
        <f>MID(A1721,IF(E1721="1",D1721-5,D1721-4),IF(E1721="1",7,6))</f>
        <v>8:00AM</v>
      </c>
      <c r="G1721" s="34" t="str">
        <f>TRIM(SUBSTITUTE(A1721,TEXT(M1721,"h:mmAM/PM"),""))</f>
        <v>R/I/M 8/Nov</v>
      </c>
      <c r="H1721" s="34" t="b">
        <f>OR(LEFT(G1721,1)="Y",LEFT(G1721,1)="B",LEFT(G1721,1)="R")</f>
        <v>1</v>
      </c>
      <c r="I1721" s="34" t="str">
        <f>IF(H1721,LEFT(G1721,FIND(" ",G1721)-1),MID(G1721,FIND(" ",G1721)+1,9))</f>
        <v>R/I/M</v>
      </c>
      <c r="J1721" s="34" t="str">
        <f>TRIM(SUBSTITUTE(G1721,I1721,""))</f>
        <v>8/Nov</v>
      </c>
      <c r="K1721" s="34">
        <f>LEFT(J1721,2-ISERROR(1*MID(J1721,2,1)))*1</f>
        <v>8</v>
      </c>
      <c r="L1721" s="34" t="str">
        <f>IF(LEN(I1721)=3,I1721,LEFT(I1721,1)&amp;MID(I1721,3,1)&amp;RIGHT(I1721,1))</f>
        <v>RIM</v>
      </c>
      <c r="M1721" s="42">
        <f>TIMEVALUE(SUBSTITUTE(SUBSTITUTE(F1721,"P"," P"),"A"," A"))</f>
        <v>0.33333333333333331</v>
      </c>
      <c r="N1721" s="34">
        <f t="shared" si="89"/>
        <v>4</v>
      </c>
      <c r="O1721" s="34" t="str">
        <f t="shared" si="90"/>
        <v>RIM4</v>
      </c>
      <c r="P1721" s="44">
        <f>INDEX(Workings!$R$14:$R$853,MATCH(O1721,Workings!$U$14:$U$853,0))</f>
        <v>0.33333333333333337</v>
      </c>
      <c r="Q1721" s="34">
        <f t="shared" si="91"/>
        <v>0</v>
      </c>
      <c r="S1721"/>
    </row>
    <row r="1722" spans="1:19" ht="15" x14ac:dyDescent="0.25">
      <c r="A1722" s="34" t="s">
        <v>3107</v>
      </c>
      <c r="B1722" s="34" t="e">
        <f>SEARCH("PM",A1722)</f>
        <v>#VALUE!</v>
      </c>
      <c r="C1722" s="34">
        <f>SEARCH("AM",A1722)</f>
        <v>5</v>
      </c>
      <c r="D1722" s="34">
        <f>IFERROR(B1722,C1722)</f>
        <v>5</v>
      </c>
      <c r="E1722" s="34" t="str">
        <f>IFERROR(MID(A1722,D1722-5,1)," ")</f>
        <v xml:space="preserve"> </v>
      </c>
      <c r="F1722" s="34" t="str">
        <f>MID(A1722,IF(E1722="1",D1722-5,D1722-4),IF(E1722="1",7,6))</f>
        <v>8:21AM</v>
      </c>
      <c r="G1722" s="34" t="str">
        <f>TRIM(SUBSTITUTE(A1722,TEXT(M1722,"h:mmAM/PM"),""))</f>
        <v>R-I-M 8-Nov</v>
      </c>
      <c r="H1722" s="34" t="b">
        <f>OR(LEFT(G1722,1)="Y",LEFT(G1722,1)="B",LEFT(G1722,1)="R")</f>
        <v>1</v>
      </c>
      <c r="I1722" s="34" t="str">
        <f>IF(H1722,LEFT(G1722,FIND(" ",G1722)-1),MID(G1722,FIND(" ",G1722)+1,9))</f>
        <v>R-I-M</v>
      </c>
      <c r="J1722" s="34" t="str">
        <f>TRIM(SUBSTITUTE(G1722,I1722,""))</f>
        <v>8-Nov</v>
      </c>
      <c r="K1722" s="34">
        <f>LEFT(J1722,2-ISERROR(1*MID(J1722,2,1)))*1</f>
        <v>8</v>
      </c>
      <c r="L1722" s="34" t="str">
        <f>IF(LEN(I1722)=3,I1722,LEFT(I1722,1)&amp;MID(I1722,3,1)&amp;RIGHT(I1722,1))</f>
        <v>RIM</v>
      </c>
      <c r="M1722" s="42">
        <f>TIMEVALUE(SUBSTITUTE(SUBSTITUTE(F1722,"P"," P"),"A"," A"))</f>
        <v>0.34791666666666665</v>
      </c>
      <c r="N1722" s="34">
        <f t="shared" si="89"/>
        <v>5</v>
      </c>
      <c r="O1722" s="34" t="str">
        <f t="shared" si="90"/>
        <v>RIM5</v>
      </c>
      <c r="P1722" s="44">
        <f>INDEX(Workings!$R$14:$R$853,MATCH(O1722,Workings!$U$14:$U$853,0))</f>
        <v>0.34722222222222227</v>
      </c>
      <c r="Q1722" s="34">
        <f t="shared" si="91"/>
        <v>1</v>
      </c>
      <c r="S1722"/>
    </row>
    <row r="1723" spans="1:19" ht="15" x14ac:dyDescent="0.25">
      <c r="A1723" s="34" t="s">
        <v>1327</v>
      </c>
      <c r="B1723" s="34" t="e">
        <f>SEARCH("PM",A1723)</f>
        <v>#VALUE!</v>
      </c>
      <c r="C1723" s="34">
        <f>SEARCH("AM",A1723)</f>
        <v>17</v>
      </c>
      <c r="D1723" s="34">
        <f>IFERROR(B1723,C1723)</f>
        <v>17</v>
      </c>
      <c r="E1723" s="34" t="str">
        <f>IFERROR(MID(A1723,D1723-5,1)," ")</f>
        <v xml:space="preserve"> </v>
      </c>
      <c r="F1723" s="34" t="str">
        <f>MID(A1723,IF(E1723="1",D1723-5,D1723-4),IF(E1723="1",7,6))</f>
        <v>8:41AM</v>
      </c>
      <c r="G1723" s="34" t="str">
        <f>TRIM(SUBSTITUTE(A1723,TEXT(M1723,"h:mmAM/PM"),""))</f>
        <v>8-Nov R-I-M</v>
      </c>
      <c r="H1723" s="34" t="b">
        <f>OR(LEFT(G1723,1)="Y",LEFT(G1723,1)="B",LEFT(G1723,1)="R")</f>
        <v>0</v>
      </c>
      <c r="I1723" s="34" t="str">
        <f>IF(H1723,LEFT(G1723,FIND(" ",G1723)-1),MID(G1723,FIND(" ",G1723)+1,9))</f>
        <v>R-I-M</v>
      </c>
      <c r="J1723" s="34" t="str">
        <f>TRIM(SUBSTITUTE(G1723,I1723,""))</f>
        <v>8-Nov</v>
      </c>
      <c r="K1723" s="34">
        <f>LEFT(J1723,2-ISERROR(1*MID(J1723,2,1)))*1</f>
        <v>8</v>
      </c>
      <c r="L1723" s="34" t="str">
        <f>IF(LEN(I1723)=3,I1723,LEFT(I1723,1)&amp;MID(I1723,3,1)&amp;RIGHT(I1723,1))</f>
        <v>RIM</v>
      </c>
      <c r="M1723" s="42">
        <f>TIMEVALUE(SUBSTITUTE(SUBSTITUTE(F1723,"P"," P"),"A"," A"))</f>
        <v>0.36180555555555555</v>
      </c>
      <c r="N1723" s="34">
        <f t="shared" si="89"/>
        <v>6</v>
      </c>
      <c r="O1723" s="34" t="str">
        <f t="shared" si="90"/>
        <v>RIM6</v>
      </c>
      <c r="P1723" s="44">
        <f>INDEX(Workings!$R$14:$R$853,MATCH(O1723,Workings!$U$14:$U$853,0))</f>
        <v>0.36111111111111116</v>
      </c>
      <c r="Q1723" s="34">
        <f t="shared" si="91"/>
        <v>1</v>
      </c>
      <c r="S1723"/>
    </row>
    <row r="1724" spans="1:19" ht="15" x14ac:dyDescent="0.25">
      <c r="A1724" s="34" t="s">
        <v>3324</v>
      </c>
      <c r="B1724" s="34" t="e">
        <f>SEARCH("PM",A1724)</f>
        <v>#VALUE!</v>
      </c>
      <c r="C1724" s="34">
        <f>SEARCH("AM",A1724)</f>
        <v>17</v>
      </c>
      <c r="D1724" s="34">
        <f>IFERROR(B1724,C1724)</f>
        <v>17</v>
      </c>
      <c r="E1724" s="34" t="str">
        <f>IFERROR(MID(A1724,D1724-5,1)," ")</f>
        <v xml:space="preserve"> </v>
      </c>
      <c r="F1724" s="34" t="str">
        <f>MID(A1724,IF(E1724="1",D1724-5,D1724-4),IF(E1724="1",7,6))</f>
        <v>9:04AM</v>
      </c>
      <c r="G1724" s="34" t="str">
        <f>TRIM(SUBSTITUTE(A1724,TEXT(M1724,"h:mmAM/PM"),""))</f>
        <v>8-Nov R/I/M</v>
      </c>
      <c r="H1724" s="34" t="b">
        <f>OR(LEFT(G1724,1)="Y",LEFT(G1724,1)="B",LEFT(G1724,1)="R")</f>
        <v>0</v>
      </c>
      <c r="I1724" s="34" t="str">
        <f>IF(H1724,LEFT(G1724,FIND(" ",G1724)-1),MID(G1724,FIND(" ",G1724)+1,9))</f>
        <v>R/I/M</v>
      </c>
      <c r="J1724" s="34" t="str">
        <f>TRIM(SUBSTITUTE(G1724,I1724,""))</f>
        <v>8-Nov</v>
      </c>
      <c r="K1724" s="34">
        <f>LEFT(J1724,2-ISERROR(1*MID(J1724,2,1)))*1</f>
        <v>8</v>
      </c>
      <c r="L1724" s="34" t="str">
        <f>IF(LEN(I1724)=3,I1724,LEFT(I1724,1)&amp;MID(I1724,3,1)&amp;RIGHT(I1724,1))</f>
        <v>RIM</v>
      </c>
      <c r="M1724" s="42">
        <f>TIMEVALUE(SUBSTITUTE(SUBSTITUTE(F1724,"P"," P"),"A"," A"))</f>
        <v>0.37777777777777777</v>
      </c>
      <c r="N1724" s="34">
        <f t="shared" si="89"/>
        <v>7</v>
      </c>
      <c r="O1724" s="34" t="str">
        <f t="shared" si="90"/>
        <v>RIM7</v>
      </c>
      <c r="P1724" s="44">
        <f>INDEX(Workings!$R$14:$R$853,MATCH(O1724,Workings!$U$14:$U$853,0))</f>
        <v>0.37500000000000006</v>
      </c>
      <c r="Q1724" s="34">
        <f t="shared" si="91"/>
        <v>4</v>
      </c>
      <c r="S1724"/>
    </row>
    <row r="1725" spans="1:19" ht="15" x14ac:dyDescent="0.25">
      <c r="A1725" s="34" t="s">
        <v>2680</v>
      </c>
      <c r="B1725" s="34" t="e">
        <f>SEARCH("PM",A1725)</f>
        <v>#VALUE!</v>
      </c>
      <c r="C1725" s="34">
        <f>SEARCH("AM",A1725)</f>
        <v>17</v>
      </c>
      <c r="D1725" s="34">
        <f>IFERROR(B1725,C1725)</f>
        <v>17</v>
      </c>
      <c r="E1725" s="34" t="str">
        <f>IFERROR(MID(A1725,D1725-5,1)," ")</f>
        <v xml:space="preserve"> </v>
      </c>
      <c r="F1725" s="34" t="str">
        <f>MID(A1725,IF(E1725="1",D1725-5,D1725-4),IF(E1725="1",7,6))</f>
        <v>9:30AM</v>
      </c>
      <c r="G1725" s="34" t="str">
        <f>TRIM(SUBSTITUTE(A1725,TEXT(M1725,"h:mmAM/PM"),""))</f>
        <v>R/I/M 8/Nov</v>
      </c>
      <c r="H1725" s="34" t="b">
        <f>OR(LEFT(G1725,1)="Y",LEFT(G1725,1)="B",LEFT(G1725,1)="R")</f>
        <v>1</v>
      </c>
      <c r="I1725" s="34" t="str">
        <f>IF(H1725,LEFT(G1725,FIND(" ",G1725)-1),MID(G1725,FIND(" ",G1725)+1,9))</f>
        <v>R/I/M</v>
      </c>
      <c r="J1725" s="34" t="str">
        <f>TRIM(SUBSTITUTE(G1725,I1725,""))</f>
        <v>8/Nov</v>
      </c>
      <c r="K1725" s="34">
        <f>LEFT(J1725,2-ISERROR(1*MID(J1725,2,1)))*1</f>
        <v>8</v>
      </c>
      <c r="L1725" s="34" t="str">
        <f>IF(LEN(I1725)=3,I1725,LEFT(I1725,1)&amp;MID(I1725,3,1)&amp;RIGHT(I1725,1))</f>
        <v>RIM</v>
      </c>
      <c r="M1725" s="42">
        <f>TIMEVALUE(SUBSTITUTE(SUBSTITUTE(F1725,"P"," P"),"A"," A"))</f>
        <v>0.39583333333333331</v>
      </c>
      <c r="N1725" s="34">
        <f t="shared" si="89"/>
        <v>8</v>
      </c>
      <c r="O1725" s="34" t="str">
        <f t="shared" si="90"/>
        <v>RIM8</v>
      </c>
      <c r="P1725" s="44">
        <f>INDEX(Workings!$R$14:$R$853,MATCH(O1725,Workings!$U$14:$U$853,0))</f>
        <v>0.39583333333333337</v>
      </c>
      <c r="Q1725" s="34">
        <f t="shared" si="91"/>
        <v>0</v>
      </c>
      <c r="S1725"/>
    </row>
    <row r="1726" spans="1:19" ht="15" x14ac:dyDescent="0.25">
      <c r="A1726" s="34" t="s">
        <v>2568</v>
      </c>
      <c r="B1726" s="34" t="e">
        <f>SEARCH("PM",A1726)</f>
        <v>#VALUE!</v>
      </c>
      <c r="C1726" s="34">
        <f>SEARCH("AM",A1726)</f>
        <v>18</v>
      </c>
      <c r="D1726" s="34">
        <f>IFERROR(B1726,C1726)</f>
        <v>18</v>
      </c>
      <c r="E1726" s="34" t="str">
        <f>IFERROR(MID(A1726,D1726-5,1)," ")</f>
        <v>1</v>
      </c>
      <c r="F1726" s="34" t="str">
        <f>MID(A1726,IF(E1726="1",D1726-5,D1726-4),IF(E1726="1",7,6))</f>
        <v>10:05AM</v>
      </c>
      <c r="G1726" s="34" t="str">
        <f>TRIM(SUBSTITUTE(A1726,TEXT(M1726,"h:mmAM/PM"),""))</f>
        <v>R/I/M 8/Nov</v>
      </c>
      <c r="H1726" s="34" t="b">
        <f>OR(LEFT(G1726,1)="Y",LEFT(G1726,1)="B",LEFT(G1726,1)="R")</f>
        <v>1</v>
      </c>
      <c r="I1726" s="34" t="str">
        <f>IF(H1726,LEFT(G1726,FIND(" ",G1726)-1),MID(G1726,FIND(" ",G1726)+1,9))</f>
        <v>R/I/M</v>
      </c>
      <c r="J1726" s="34" t="str">
        <f>TRIM(SUBSTITUTE(G1726,I1726,""))</f>
        <v>8/Nov</v>
      </c>
      <c r="K1726" s="34">
        <f>LEFT(J1726,2-ISERROR(1*MID(J1726,2,1)))*1</f>
        <v>8</v>
      </c>
      <c r="L1726" s="34" t="str">
        <f>IF(LEN(I1726)=3,I1726,LEFT(I1726,1)&amp;MID(I1726,3,1)&amp;RIGHT(I1726,1))</f>
        <v>RIM</v>
      </c>
      <c r="M1726" s="42">
        <f>TIMEVALUE(SUBSTITUTE(SUBSTITUTE(F1726,"P"," P"),"A"," A"))</f>
        <v>0.4201388888888889</v>
      </c>
      <c r="N1726" s="34">
        <f t="shared" si="89"/>
        <v>9</v>
      </c>
      <c r="O1726" s="34" t="str">
        <f t="shared" si="90"/>
        <v>RIM9</v>
      </c>
      <c r="P1726" s="44">
        <f>INDEX(Workings!$R$14:$R$853,MATCH(O1726,Workings!$U$14:$U$853,0))</f>
        <v>0.41666666666666669</v>
      </c>
      <c r="Q1726" s="34">
        <f t="shared" si="91"/>
        <v>5</v>
      </c>
      <c r="S1726"/>
    </row>
    <row r="1727" spans="1:19" ht="15" x14ac:dyDescent="0.25">
      <c r="A1727" s="34" t="s">
        <v>3138</v>
      </c>
      <c r="B1727" s="34" t="e">
        <f>SEARCH("PM",A1727)</f>
        <v>#VALUE!</v>
      </c>
      <c r="C1727" s="34">
        <f>SEARCH("AM",A1727)</f>
        <v>6</v>
      </c>
      <c r="D1727" s="34">
        <f>IFERROR(B1727,C1727)</f>
        <v>6</v>
      </c>
      <c r="E1727" s="34" t="str">
        <f>IFERROR(MID(A1727,D1727-5,1)," ")</f>
        <v>1</v>
      </c>
      <c r="F1727" s="34" t="str">
        <f>MID(A1727,IF(E1727="1",D1727-5,D1727-4),IF(E1727="1",7,6))</f>
        <v>10:32AM</v>
      </c>
      <c r="G1727" s="34" t="str">
        <f>TRIM(SUBSTITUTE(A1727,TEXT(M1727,"h:mmAM/PM"),""))</f>
        <v>R-I-M 8-Nov</v>
      </c>
      <c r="H1727" s="34" t="b">
        <f>OR(LEFT(G1727,1)="Y",LEFT(G1727,1)="B",LEFT(G1727,1)="R")</f>
        <v>1</v>
      </c>
      <c r="I1727" s="34" t="str">
        <f>IF(H1727,LEFT(G1727,FIND(" ",G1727)-1),MID(G1727,FIND(" ",G1727)+1,9))</f>
        <v>R-I-M</v>
      </c>
      <c r="J1727" s="34" t="str">
        <f>TRIM(SUBSTITUTE(G1727,I1727,""))</f>
        <v>8-Nov</v>
      </c>
      <c r="K1727" s="34">
        <f>LEFT(J1727,2-ISERROR(1*MID(J1727,2,1)))*1</f>
        <v>8</v>
      </c>
      <c r="L1727" s="34" t="str">
        <f>IF(LEN(I1727)=3,I1727,LEFT(I1727,1)&amp;MID(I1727,3,1)&amp;RIGHT(I1727,1))</f>
        <v>RIM</v>
      </c>
      <c r="M1727" s="42">
        <f>TIMEVALUE(SUBSTITUTE(SUBSTITUTE(F1727,"P"," P"),"A"," A"))</f>
        <v>0.43888888888888888</v>
      </c>
      <c r="N1727" s="34">
        <f t="shared" si="89"/>
        <v>10</v>
      </c>
      <c r="O1727" s="34" t="str">
        <f t="shared" si="90"/>
        <v>RIM10</v>
      </c>
      <c r="P1727" s="44">
        <f>INDEX(Workings!$R$14:$R$853,MATCH(O1727,Workings!$U$14:$U$853,0))</f>
        <v>0.4375</v>
      </c>
      <c r="Q1727" s="34">
        <f t="shared" si="91"/>
        <v>2</v>
      </c>
      <c r="S1727"/>
    </row>
    <row r="1728" spans="1:19" ht="15" x14ac:dyDescent="0.25">
      <c r="A1728" s="34" t="s">
        <v>443</v>
      </c>
      <c r="B1728" s="34" t="e">
        <f>SEARCH("PM",A1728)</f>
        <v>#VALUE!</v>
      </c>
      <c r="C1728" s="34">
        <f>SEARCH("AM",A1728)</f>
        <v>18</v>
      </c>
      <c r="D1728" s="34">
        <f>IFERROR(B1728,C1728)</f>
        <v>18</v>
      </c>
      <c r="E1728" s="34" t="str">
        <f>IFERROR(MID(A1728,D1728-5,1)," ")</f>
        <v>1</v>
      </c>
      <c r="F1728" s="34" t="str">
        <f>MID(A1728,IF(E1728="1",D1728-5,D1728-4),IF(E1728="1",7,6))</f>
        <v>11:05AM</v>
      </c>
      <c r="G1728" s="34" t="str">
        <f>TRIM(SUBSTITUTE(A1728,TEXT(M1728,"h:mmAM/PM"),""))</f>
        <v>R:I:M 8-Nov</v>
      </c>
      <c r="H1728" s="34" t="b">
        <f>OR(LEFT(G1728,1)="Y",LEFT(G1728,1)="B",LEFT(G1728,1)="R")</f>
        <v>1</v>
      </c>
      <c r="I1728" s="34" t="str">
        <f>IF(H1728,LEFT(G1728,FIND(" ",G1728)-1),MID(G1728,FIND(" ",G1728)+1,9))</f>
        <v>R:I:M</v>
      </c>
      <c r="J1728" s="34" t="str">
        <f>TRIM(SUBSTITUTE(G1728,I1728,""))</f>
        <v>8-Nov</v>
      </c>
      <c r="K1728" s="34">
        <f>LEFT(J1728,2-ISERROR(1*MID(J1728,2,1)))*1</f>
        <v>8</v>
      </c>
      <c r="L1728" s="34" t="str">
        <f>IF(LEN(I1728)=3,I1728,LEFT(I1728,1)&amp;MID(I1728,3,1)&amp;RIGHT(I1728,1))</f>
        <v>RIM</v>
      </c>
      <c r="M1728" s="42">
        <f>TIMEVALUE(SUBSTITUTE(SUBSTITUTE(F1728,"P"," P"),"A"," A"))</f>
        <v>0.46180555555555558</v>
      </c>
      <c r="N1728" s="34">
        <f t="shared" si="89"/>
        <v>11</v>
      </c>
      <c r="O1728" s="34" t="str">
        <f t="shared" si="90"/>
        <v>RIM11</v>
      </c>
      <c r="P1728" s="44">
        <f>INDEX(Workings!$R$14:$R$853,MATCH(O1728,Workings!$U$14:$U$853,0))</f>
        <v>0.45833333333333331</v>
      </c>
      <c r="Q1728" s="34">
        <f t="shared" si="91"/>
        <v>5</v>
      </c>
      <c r="S1728"/>
    </row>
    <row r="1729" spans="1:19" ht="15" x14ac:dyDescent="0.25">
      <c r="A1729" s="34" t="s">
        <v>669</v>
      </c>
      <c r="B1729" s="34" t="e">
        <f>SEARCH("PM",A1729)</f>
        <v>#VALUE!</v>
      </c>
      <c r="C1729" s="34">
        <f>SEARCH("AM",A1729)</f>
        <v>12</v>
      </c>
      <c r="D1729" s="34">
        <f>IFERROR(B1729,C1729)</f>
        <v>12</v>
      </c>
      <c r="E1729" s="34" t="str">
        <f>IFERROR(MID(A1729,D1729-5,1)," ")</f>
        <v>1</v>
      </c>
      <c r="F1729" s="34" t="str">
        <f>MID(A1729,IF(E1729="1",D1729-5,D1729-4),IF(E1729="1",7,6))</f>
        <v>11:31AM</v>
      </c>
      <c r="G1729" s="34" t="str">
        <f>TRIM(SUBSTITUTE(A1729,TEXT(M1729,"h:mmAM/PM"),""))</f>
        <v>8-Nov R-I-M</v>
      </c>
      <c r="H1729" s="34" t="b">
        <f>OR(LEFT(G1729,1)="Y",LEFT(G1729,1)="B",LEFT(G1729,1)="R")</f>
        <v>0</v>
      </c>
      <c r="I1729" s="34" t="str">
        <f>IF(H1729,LEFT(G1729,FIND(" ",G1729)-1),MID(G1729,FIND(" ",G1729)+1,9))</f>
        <v>R-I-M</v>
      </c>
      <c r="J1729" s="34" t="str">
        <f>TRIM(SUBSTITUTE(G1729,I1729,""))</f>
        <v>8-Nov</v>
      </c>
      <c r="K1729" s="34">
        <f>LEFT(J1729,2-ISERROR(1*MID(J1729,2,1)))*1</f>
        <v>8</v>
      </c>
      <c r="L1729" s="34" t="str">
        <f>IF(LEN(I1729)=3,I1729,LEFT(I1729,1)&amp;MID(I1729,3,1)&amp;RIGHT(I1729,1))</f>
        <v>RIM</v>
      </c>
      <c r="M1729" s="42">
        <f>TIMEVALUE(SUBSTITUTE(SUBSTITUTE(F1729,"P"," P"),"A"," A"))</f>
        <v>0.47986111111111113</v>
      </c>
      <c r="N1729" s="34">
        <f t="shared" si="89"/>
        <v>12</v>
      </c>
      <c r="O1729" s="34" t="str">
        <f t="shared" si="90"/>
        <v>RIM12</v>
      </c>
      <c r="P1729" s="44">
        <f>INDEX(Workings!$R$14:$R$853,MATCH(O1729,Workings!$U$14:$U$853,0))</f>
        <v>0.47916666666666663</v>
      </c>
      <c r="Q1729" s="34">
        <f t="shared" si="91"/>
        <v>1</v>
      </c>
      <c r="S1729"/>
    </row>
    <row r="1730" spans="1:19" ht="15" x14ac:dyDescent="0.25">
      <c r="A1730" s="34" t="s">
        <v>2877</v>
      </c>
      <c r="B1730" s="34">
        <f>SEARCH("PM",A1730)</f>
        <v>18</v>
      </c>
      <c r="C1730" s="34" t="e">
        <f>SEARCH("AM",A1730)</f>
        <v>#VALUE!</v>
      </c>
      <c r="D1730" s="34">
        <f>IFERROR(B1730,C1730)</f>
        <v>18</v>
      </c>
      <c r="E1730" s="34" t="str">
        <f>IFERROR(MID(A1730,D1730-5,1)," ")</f>
        <v>1</v>
      </c>
      <c r="F1730" s="34" t="str">
        <f>MID(A1730,IF(E1730="1",D1730-5,D1730-4),IF(E1730="1",7,6))</f>
        <v>12:05PM</v>
      </c>
      <c r="G1730" s="34" t="str">
        <f>TRIM(SUBSTITUTE(A1730,TEXT(M1730,"h:mmAM/PM"),""))</f>
        <v>R:I:M 8/Nov</v>
      </c>
      <c r="H1730" s="34" t="b">
        <f>OR(LEFT(G1730,1)="Y",LEFT(G1730,1)="B",LEFT(G1730,1)="R")</f>
        <v>1</v>
      </c>
      <c r="I1730" s="34" t="str">
        <f>IF(H1730,LEFT(G1730,FIND(" ",G1730)-1),MID(G1730,FIND(" ",G1730)+1,9))</f>
        <v>R:I:M</v>
      </c>
      <c r="J1730" s="34" t="str">
        <f>TRIM(SUBSTITUTE(G1730,I1730,""))</f>
        <v>8/Nov</v>
      </c>
      <c r="K1730" s="34">
        <f>LEFT(J1730,2-ISERROR(1*MID(J1730,2,1)))*1</f>
        <v>8</v>
      </c>
      <c r="L1730" s="34" t="str">
        <f>IF(LEN(I1730)=3,I1730,LEFT(I1730,1)&amp;MID(I1730,3,1)&amp;RIGHT(I1730,1))</f>
        <v>RIM</v>
      </c>
      <c r="M1730" s="42">
        <f>TIMEVALUE(SUBSTITUTE(SUBSTITUTE(F1730,"P"," P"),"A"," A"))</f>
        <v>0.50347222222222221</v>
      </c>
      <c r="N1730" s="34">
        <f t="shared" si="89"/>
        <v>13</v>
      </c>
      <c r="O1730" s="34" t="str">
        <f t="shared" si="90"/>
        <v>RIM13</v>
      </c>
      <c r="P1730" s="44">
        <f>INDEX(Workings!$R$14:$R$853,MATCH(O1730,Workings!$U$14:$U$853,0))</f>
        <v>0.49999999999999994</v>
      </c>
      <c r="Q1730" s="34">
        <f t="shared" si="91"/>
        <v>5</v>
      </c>
      <c r="S1730"/>
    </row>
    <row r="1731" spans="1:19" ht="15" x14ac:dyDescent="0.25">
      <c r="A1731" s="34" t="s">
        <v>2203</v>
      </c>
      <c r="B1731" s="34">
        <f>SEARCH("PM",A1731)</f>
        <v>12</v>
      </c>
      <c r="C1731" s="34" t="e">
        <f>SEARCH("AM",A1731)</f>
        <v>#VALUE!</v>
      </c>
      <c r="D1731" s="34">
        <f>IFERROR(B1731,C1731)</f>
        <v>12</v>
      </c>
      <c r="E1731" s="34" t="str">
        <f>IFERROR(MID(A1731,D1731-5,1)," ")</f>
        <v>1</v>
      </c>
      <c r="F1731" s="34" t="str">
        <f>MID(A1731,IF(E1731="1",D1731-5,D1731-4),IF(E1731="1",7,6))</f>
        <v>12:29PM</v>
      </c>
      <c r="G1731" s="34" t="str">
        <f>TRIM(SUBSTITUTE(A1731,TEXT(M1731,"h:mmAM/PM"),""))</f>
        <v>8-Nov RIM</v>
      </c>
      <c r="H1731" s="34" t="b">
        <f>OR(LEFT(G1731,1)="Y",LEFT(G1731,1)="B",LEFT(G1731,1)="R")</f>
        <v>0</v>
      </c>
      <c r="I1731" s="34" t="str">
        <f>IF(H1731,LEFT(G1731,FIND(" ",G1731)-1),MID(G1731,FIND(" ",G1731)+1,9))</f>
        <v>RIM</v>
      </c>
      <c r="J1731" s="34" t="str">
        <f>TRIM(SUBSTITUTE(G1731,I1731,""))</f>
        <v>8-Nov</v>
      </c>
      <c r="K1731" s="34">
        <f>LEFT(J1731,2-ISERROR(1*MID(J1731,2,1)))*1</f>
        <v>8</v>
      </c>
      <c r="L1731" s="34" t="str">
        <f>IF(LEN(I1731)=3,I1731,LEFT(I1731,1)&amp;MID(I1731,3,1)&amp;RIGHT(I1731,1))</f>
        <v>RIM</v>
      </c>
      <c r="M1731" s="42">
        <f>TIMEVALUE(SUBSTITUTE(SUBSTITUTE(F1731,"P"," P"),"A"," A"))</f>
        <v>0.52013888888888882</v>
      </c>
      <c r="N1731" s="34">
        <f t="shared" si="89"/>
        <v>14</v>
      </c>
      <c r="O1731" s="34" t="str">
        <f t="shared" si="90"/>
        <v>RIM14</v>
      </c>
      <c r="P1731" s="44">
        <f>INDEX(Workings!$R$14:$R$853,MATCH(O1731,Workings!$U$14:$U$853,0))</f>
        <v>0.52083333333333326</v>
      </c>
      <c r="Q1731" s="34">
        <f t="shared" si="91"/>
        <v>-1</v>
      </c>
      <c r="S1731"/>
    </row>
    <row r="1732" spans="1:19" ht="15" x14ac:dyDescent="0.25">
      <c r="A1732" s="34" t="s">
        <v>706</v>
      </c>
      <c r="B1732" s="34">
        <f>SEARCH("PM",A1732)</f>
        <v>11</v>
      </c>
      <c r="C1732" s="34" t="e">
        <f>SEARCH("AM",A1732)</f>
        <v>#VALUE!</v>
      </c>
      <c r="D1732" s="34">
        <f>IFERROR(B1732,C1732)</f>
        <v>11</v>
      </c>
      <c r="E1732" s="34" t="str">
        <f>IFERROR(MID(A1732,D1732-5,1)," ")</f>
        <v xml:space="preserve"> </v>
      </c>
      <c r="F1732" s="34" t="str">
        <f>MID(A1732,IF(E1732="1",D1732-5,D1732-4),IF(E1732="1",7,6))</f>
        <v>1:03PM</v>
      </c>
      <c r="G1732" s="34" t="str">
        <f>TRIM(SUBSTITUTE(A1732,TEXT(M1732,"h:mmAM/PM"),""))</f>
        <v>R/I/M 8-Nov</v>
      </c>
      <c r="H1732" s="34" t="b">
        <f>OR(LEFT(G1732,1)="Y",LEFT(G1732,1)="B",LEFT(G1732,1)="R")</f>
        <v>1</v>
      </c>
      <c r="I1732" s="34" t="str">
        <f>IF(H1732,LEFT(G1732,FIND(" ",G1732)-1),MID(G1732,FIND(" ",G1732)+1,9))</f>
        <v>R/I/M</v>
      </c>
      <c r="J1732" s="34" t="str">
        <f>TRIM(SUBSTITUTE(G1732,I1732,""))</f>
        <v>8-Nov</v>
      </c>
      <c r="K1732" s="34">
        <f>LEFT(J1732,2-ISERROR(1*MID(J1732,2,1)))*1</f>
        <v>8</v>
      </c>
      <c r="L1732" s="34" t="str">
        <f>IF(LEN(I1732)=3,I1732,LEFT(I1732,1)&amp;MID(I1732,3,1)&amp;RIGHT(I1732,1))</f>
        <v>RIM</v>
      </c>
      <c r="M1732" s="42">
        <f>TIMEVALUE(SUBSTITUTE(SUBSTITUTE(F1732,"P"," P"),"A"," A"))</f>
        <v>0.54375000000000007</v>
      </c>
      <c r="N1732" s="34">
        <f t="shared" si="89"/>
        <v>15</v>
      </c>
      <c r="O1732" s="34" t="str">
        <f t="shared" si="90"/>
        <v>RIM15</v>
      </c>
      <c r="P1732" s="44">
        <f>INDEX(Workings!$R$14:$R$853,MATCH(O1732,Workings!$U$14:$U$853,0))</f>
        <v>0.54166666666666663</v>
      </c>
      <c r="Q1732" s="34">
        <f t="shared" si="91"/>
        <v>3</v>
      </c>
      <c r="S1732"/>
    </row>
    <row r="1733" spans="1:19" ht="15" x14ac:dyDescent="0.25">
      <c r="A1733" s="34" t="s">
        <v>3367</v>
      </c>
      <c r="B1733" s="34">
        <f>SEARCH("PM",A1733)</f>
        <v>11</v>
      </c>
      <c r="C1733" s="34" t="e">
        <f>SEARCH("AM",A1733)</f>
        <v>#VALUE!</v>
      </c>
      <c r="D1733" s="34">
        <f>IFERROR(B1733,C1733)</f>
        <v>11</v>
      </c>
      <c r="E1733" s="34" t="str">
        <f>IFERROR(MID(A1733,D1733-5,1)," ")</f>
        <v xml:space="preserve"> </v>
      </c>
      <c r="F1733" s="34" t="str">
        <f>MID(A1733,IF(E1733="1",D1733-5,D1733-4),IF(E1733="1",7,6))</f>
        <v>1:30PM</v>
      </c>
      <c r="G1733" s="34" t="str">
        <f>TRIM(SUBSTITUTE(A1733,TEXT(M1733,"h:mmAM/PM"),""))</f>
        <v>R:I:M 8-Nov</v>
      </c>
      <c r="H1733" s="34" t="b">
        <f>OR(LEFT(G1733,1)="Y",LEFT(G1733,1)="B",LEFT(G1733,1)="R")</f>
        <v>1</v>
      </c>
      <c r="I1733" s="34" t="str">
        <f>IF(H1733,LEFT(G1733,FIND(" ",G1733)-1),MID(G1733,FIND(" ",G1733)+1,9))</f>
        <v>R:I:M</v>
      </c>
      <c r="J1733" s="34" t="str">
        <f>TRIM(SUBSTITUTE(G1733,I1733,""))</f>
        <v>8-Nov</v>
      </c>
      <c r="K1733" s="34">
        <f>LEFT(J1733,2-ISERROR(1*MID(J1733,2,1)))*1</f>
        <v>8</v>
      </c>
      <c r="L1733" s="34" t="str">
        <f>IF(LEN(I1733)=3,I1733,LEFT(I1733,1)&amp;MID(I1733,3,1)&amp;RIGHT(I1733,1))</f>
        <v>RIM</v>
      </c>
      <c r="M1733" s="42">
        <f>TIMEVALUE(SUBSTITUTE(SUBSTITUTE(F1733,"P"," P"),"A"," A"))</f>
        <v>0.5625</v>
      </c>
      <c r="N1733" s="34">
        <f t="shared" si="89"/>
        <v>16</v>
      </c>
      <c r="O1733" s="34" t="str">
        <f t="shared" si="90"/>
        <v>RIM16</v>
      </c>
      <c r="P1733" s="44">
        <f>INDEX(Workings!$R$14:$R$853,MATCH(O1733,Workings!$U$14:$U$853,0))</f>
        <v>0.5625</v>
      </c>
      <c r="Q1733" s="34">
        <f t="shared" si="91"/>
        <v>0</v>
      </c>
      <c r="S1733"/>
    </row>
    <row r="1734" spans="1:19" ht="15" x14ac:dyDescent="0.25">
      <c r="A1734" s="34" t="s">
        <v>3479</v>
      </c>
      <c r="B1734" s="34">
        <f>SEARCH("PM",A1734)</f>
        <v>17</v>
      </c>
      <c r="C1734" s="34" t="e">
        <f>SEARCH("AM",A1734)</f>
        <v>#VALUE!</v>
      </c>
      <c r="D1734" s="34">
        <f>IFERROR(B1734,C1734)</f>
        <v>17</v>
      </c>
      <c r="E1734" s="34" t="str">
        <f>IFERROR(MID(A1734,D1734-5,1)," ")</f>
        <v xml:space="preserve"> </v>
      </c>
      <c r="F1734" s="34" t="str">
        <f>MID(A1734,IF(E1734="1",D1734-5,D1734-4),IF(E1734="1",7,6))</f>
        <v>2:03PM</v>
      </c>
      <c r="G1734" s="34" t="str">
        <f>TRIM(SUBSTITUTE(A1734,TEXT(M1734,"h:mmAM/PM"),""))</f>
        <v>8/Nov R/I/M</v>
      </c>
      <c r="H1734" s="34" t="b">
        <f>OR(LEFT(G1734,1)="Y",LEFT(G1734,1)="B",LEFT(G1734,1)="R")</f>
        <v>0</v>
      </c>
      <c r="I1734" s="34" t="str">
        <f>IF(H1734,LEFT(G1734,FIND(" ",G1734)-1),MID(G1734,FIND(" ",G1734)+1,9))</f>
        <v>R/I/M</v>
      </c>
      <c r="J1734" s="34" t="str">
        <f>TRIM(SUBSTITUTE(G1734,I1734,""))</f>
        <v>8/Nov</v>
      </c>
      <c r="K1734" s="34">
        <f>LEFT(J1734,2-ISERROR(1*MID(J1734,2,1)))*1</f>
        <v>8</v>
      </c>
      <c r="L1734" s="34" t="str">
        <f>IF(LEN(I1734)=3,I1734,LEFT(I1734,1)&amp;MID(I1734,3,1)&amp;RIGHT(I1734,1))</f>
        <v>RIM</v>
      </c>
      <c r="M1734" s="42">
        <f>TIMEVALUE(SUBSTITUTE(SUBSTITUTE(F1734,"P"," P"),"A"," A"))</f>
        <v>0.5854166666666667</v>
      </c>
      <c r="N1734" s="34">
        <f t="shared" si="89"/>
        <v>17</v>
      </c>
      <c r="O1734" s="34" t="str">
        <f t="shared" si="90"/>
        <v>RIM17</v>
      </c>
      <c r="P1734" s="44">
        <f>INDEX(Workings!$R$14:$R$853,MATCH(O1734,Workings!$U$14:$U$853,0))</f>
        <v>0.58333333333333337</v>
      </c>
      <c r="Q1734" s="34">
        <f t="shared" si="91"/>
        <v>3</v>
      </c>
      <c r="S1734"/>
    </row>
    <row r="1735" spans="1:19" ht="15" x14ac:dyDescent="0.25">
      <c r="A1735" s="34" t="s">
        <v>1360</v>
      </c>
      <c r="B1735" s="34">
        <f>SEARCH("PM",A1735)</f>
        <v>17</v>
      </c>
      <c r="C1735" s="34" t="e">
        <f>SEARCH("AM",A1735)</f>
        <v>#VALUE!</v>
      </c>
      <c r="D1735" s="34">
        <f>IFERROR(B1735,C1735)</f>
        <v>17</v>
      </c>
      <c r="E1735" s="34" t="str">
        <f>IFERROR(MID(A1735,D1735-5,1)," ")</f>
        <v xml:space="preserve"> </v>
      </c>
      <c r="F1735" s="34" t="str">
        <f>MID(A1735,IF(E1735="1",D1735-5,D1735-4),IF(E1735="1",7,6))</f>
        <v>2:31PM</v>
      </c>
      <c r="G1735" s="34" t="str">
        <f>TRIM(SUBSTITUTE(A1735,TEXT(M1735,"h:mmAM/PM"),""))</f>
        <v>8/Nov R-I-M</v>
      </c>
      <c r="H1735" s="34" t="b">
        <f>OR(LEFT(G1735,1)="Y",LEFT(G1735,1)="B",LEFT(G1735,1)="R")</f>
        <v>0</v>
      </c>
      <c r="I1735" s="34" t="str">
        <f>IF(H1735,LEFT(G1735,FIND(" ",G1735)-1),MID(G1735,FIND(" ",G1735)+1,9))</f>
        <v>R-I-M</v>
      </c>
      <c r="J1735" s="34" t="str">
        <f>TRIM(SUBSTITUTE(G1735,I1735,""))</f>
        <v>8/Nov</v>
      </c>
      <c r="K1735" s="34">
        <f>LEFT(J1735,2-ISERROR(1*MID(J1735,2,1)))*1</f>
        <v>8</v>
      </c>
      <c r="L1735" s="34" t="str">
        <f>IF(LEN(I1735)=3,I1735,LEFT(I1735,1)&amp;MID(I1735,3,1)&amp;RIGHT(I1735,1))</f>
        <v>RIM</v>
      </c>
      <c r="M1735" s="42">
        <f>TIMEVALUE(SUBSTITUTE(SUBSTITUTE(F1735,"P"," P"),"A"," A"))</f>
        <v>0.60486111111111118</v>
      </c>
      <c r="N1735" s="34">
        <f t="shared" si="89"/>
        <v>18</v>
      </c>
      <c r="O1735" s="34" t="str">
        <f t="shared" si="90"/>
        <v>RIM18</v>
      </c>
      <c r="P1735" s="44">
        <f>INDEX(Workings!$R$14:$R$853,MATCH(O1735,Workings!$U$14:$U$853,0))</f>
        <v>0.60416666666666674</v>
      </c>
      <c r="Q1735" s="34">
        <f t="shared" si="91"/>
        <v>1</v>
      </c>
      <c r="S1735"/>
    </row>
    <row r="1736" spans="1:19" ht="15" x14ac:dyDescent="0.25">
      <c r="A1736" s="34" t="s">
        <v>2392</v>
      </c>
      <c r="B1736" s="34">
        <f>SEARCH("PM",A1736)</f>
        <v>5</v>
      </c>
      <c r="C1736" s="34" t="e">
        <f>SEARCH("AM",A1736)</f>
        <v>#VALUE!</v>
      </c>
      <c r="D1736" s="34">
        <f>IFERROR(B1736,C1736)</f>
        <v>5</v>
      </c>
      <c r="E1736" s="34" t="str">
        <f>IFERROR(MID(A1736,D1736-5,1)," ")</f>
        <v xml:space="preserve"> </v>
      </c>
      <c r="F1736" s="34" t="str">
        <f>MID(A1736,IF(E1736="1",D1736-5,D1736-4),IF(E1736="1",7,6))</f>
        <v>2:59PM</v>
      </c>
      <c r="G1736" s="34" t="str">
        <f>TRIM(SUBSTITUTE(A1736,TEXT(M1736,"h:mmAM/PM"),""))</f>
        <v>8-Nov R-I-M</v>
      </c>
      <c r="H1736" s="34" t="b">
        <f>OR(LEFT(G1736,1)="Y",LEFT(G1736,1)="B",LEFT(G1736,1)="R")</f>
        <v>0</v>
      </c>
      <c r="I1736" s="34" t="str">
        <f>IF(H1736,LEFT(G1736,FIND(" ",G1736)-1),MID(G1736,FIND(" ",G1736)+1,9))</f>
        <v>R-I-M</v>
      </c>
      <c r="J1736" s="34" t="str">
        <f>TRIM(SUBSTITUTE(G1736,I1736,""))</f>
        <v>8-Nov</v>
      </c>
      <c r="K1736" s="34">
        <f>LEFT(J1736,2-ISERROR(1*MID(J1736,2,1)))*1</f>
        <v>8</v>
      </c>
      <c r="L1736" s="34" t="str">
        <f>IF(LEN(I1736)=3,I1736,LEFT(I1736,1)&amp;MID(I1736,3,1)&amp;RIGHT(I1736,1))</f>
        <v>RIM</v>
      </c>
      <c r="M1736" s="42">
        <f>TIMEVALUE(SUBSTITUTE(SUBSTITUTE(F1736,"P"," P"),"A"," A"))</f>
        <v>0.62430555555555556</v>
      </c>
      <c r="N1736" s="34">
        <f t="shared" si="89"/>
        <v>19</v>
      </c>
      <c r="O1736" s="34" t="str">
        <f t="shared" si="90"/>
        <v>RIM19</v>
      </c>
      <c r="P1736" s="44">
        <f>INDEX(Workings!$R$14:$R$853,MATCH(O1736,Workings!$U$14:$U$853,0))</f>
        <v>0.62500000000000011</v>
      </c>
      <c r="Q1736" s="34">
        <f t="shared" si="91"/>
        <v>-1</v>
      </c>
      <c r="S1736"/>
    </row>
    <row r="1737" spans="1:19" ht="15" x14ac:dyDescent="0.25">
      <c r="A1737" s="34" t="s">
        <v>2129</v>
      </c>
      <c r="B1737" s="34">
        <f>SEARCH("PM",A1737)</f>
        <v>11</v>
      </c>
      <c r="C1737" s="34" t="e">
        <f>SEARCH("AM",A1737)</f>
        <v>#VALUE!</v>
      </c>
      <c r="D1737" s="34">
        <f>IFERROR(B1737,C1737)</f>
        <v>11</v>
      </c>
      <c r="E1737" s="34" t="str">
        <f>IFERROR(MID(A1737,D1737-5,1)," ")</f>
        <v xml:space="preserve"> </v>
      </c>
      <c r="F1737" s="34" t="str">
        <f>MID(A1737,IF(E1737="1",D1737-5,D1737-4),IF(E1737="1",7,6))</f>
        <v>3:33PM</v>
      </c>
      <c r="G1737" s="34" t="str">
        <f>TRIM(SUBSTITUTE(A1737,TEXT(M1737,"h:mmAM/PM"),""))</f>
        <v>R-I-M 8-Nov</v>
      </c>
      <c r="H1737" s="34" t="b">
        <f>OR(LEFT(G1737,1)="Y",LEFT(G1737,1)="B",LEFT(G1737,1)="R")</f>
        <v>1</v>
      </c>
      <c r="I1737" s="34" t="str">
        <f>IF(H1737,LEFT(G1737,FIND(" ",G1737)-1),MID(G1737,FIND(" ",G1737)+1,9))</f>
        <v>R-I-M</v>
      </c>
      <c r="J1737" s="34" t="str">
        <f>TRIM(SUBSTITUTE(G1737,I1737,""))</f>
        <v>8-Nov</v>
      </c>
      <c r="K1737" s="34">
        <f>LEFT(J1737,2-ISERROR(1*MID(J1737,2,1)))*1</f>
        <v>8</v>
      </c>
      <c r="L1737" s="34" t="str">
        <f>IF(LEN(I1737)=3,I1737,LEFT(I1737,1)&amp;MID(I1737,3,1)&amp;RIGHT(I1737,1))</f>
        <v>RIM</v>
      </c>
      <c r="M1737" s="42">
        <f>TIMEVALUE(SUBSTITUTE(SUBSTITUTE(F1737,"P"," P"),"A"," A"))</f>
        <v>0.6479166666666667</v>
      </c>
      <c r="N1737" s="34">
        <f t="shared" ref="N1737:N1800" si="92">1+(L1737=L1736)*(K1737=K1736)*N1736</f>
        <v>20</v>
      </c>
      <c r="O1737" s="34" t="str">
        <f t="shared" ref="O1737:O1800" si="93">L1737&amp;N1737</f>
        <v>RIM20</v>
      </c>
      <c r="P1737" s="44">
        <f>INDEX(Workings!$R$14:$R$853,MATCH(O1737,Workings!$U$14:$U$853,0))</f>
        <v>0.64583333333333348</v>
      </c>
      <c r="Q1737" s="34">
        <f t="shared" ref="Q1737:Q1800" si="94">ROUND((M1737-P1737)*60*24,5)</f>
        <v>3</v>
      </c>
      <c r="S1737"/>
    </row>
    <row r="1738" spans="1:19" ht="15" x14ac:dyDescent="0.25">
      <c r="A1738" s="34" t="s">
        <v>291</v>
      </c>
      <c r="B1738" s="34">
        <f>SEARCH("PM",A1738)</f>
        <v>17</v>
      </c>
      <c r="C1738" s="34" t="e">
        <f>SEARCH("AM",A1738)</f>
        <v>#VALUE!</v>
      </c>
      <c r="D1738" s="34">
        <f>IFERROR(B1738,C1738)</f>
        <v>17</v>
      </c>
      <c r="E1738" s="34" t="str">
        <f>IFERROR(MID(A1738,D1738-5,1)," ")</f>
        <v xml:space="preserve"> </v>
      </c>
      <c r="F1738" s="34" t="str">
        <f>MID(A1738,IF(E1738="1",D1738-5,D1738-4),IF(E1738="1",7,6))</f>
        <v>4:00PM</v>
      </c>
      <c r="G1738" s="34" t="str">
        <f>TRIM(SUBSTITUTE(A1738,TEXT(M1738,"h:mmAM/PM"),""))</f>
        <v>8-Nov R:I:M</v>
      </c>
      <c r="H1738" s="34" t="b">
        <f>OR(LEFT(G1738,1)="Y",LEFT(G1738,1)="B",LEFT(G1738,1)="R")</f>
        <v>0</v>
      </c>
      <c r="I1738" s="34" t="str">
        <f>IF(H1738,LEFT(G1738,FIND(" ",G1738)-1),MID(G1738,FIND(" ",G1738)+1,9))</f>
        <v>R:I:M</v>
      </c>
      <c r="J1738" s="34" t="str">
        <f>TRIM(SUBSTITUTE(G1738,I1738,""))</f>
        <v>8-Nov</v>
      </c>
      <c r="K1738" s="34">
        <f>LEFT(J1738,2-ISERROR(1*MID(J1738,2,1)))*1</f>
        <v>8</v>
      </c>
      <c r="L1738" s="34" t="str">
        <f>IF(LEN(I1738)=3,I1738,LEFT(I1738,1)&amp;MID(I1738,3,1)&amp;RIGHT(I1738,1))</f>
        <v>RIM</v>
      </c>
      <c r="M1738" s="42">
        <f>TIMEVALUE(SUBSTITUTE(SUBSTITUTE(F1738,"P"," P"),"A"," A"))</f>
        <v>0.66666666666666663</v>
      </c>
      <c r="N1738" s="34">
        <f t="shared" si="92"/>
        <v>21</v>
      </c>
      <c r="O1738" s="34" t="str">
        <f t="shared" si="93"/>
        <v>RIM21</v>
      </c>
      <c r="P1738" s="44">
        <f>INDEX(Workings!$R$14:$R$853,MATCH(O1738,Workings!$U$14:$U$853,0))</f>
        <v>0.66666666666666685</v>
      </c>
      <c r="Q1738" s="34">
        <f t="shared" si="94"/>
        <v>0</v>
      </c>
      <c r="S1738"/>
    </row>
    <row r="1739" spans="1:19" ht="15" x14ac:dyDescent="0.25">
      <c r="A1739" s="34" t="s">
        <v>2426</v>
      </c>
      <c r="B1739" s="34">
        <f>SEARCH("PM",A1739)</f>
        <v>5</v>
      </c>
      <c r="C1739" s="34" t="e">
        <f>SEARCH("AM",A1739)</f>
        <v>#VALUE!</v>
      </c>
      <c r="D1739" s="34">
        <f>IFERROR(B1739,C1739)</f>
        <v>5</v>
      </c>
      <c r="E1739" s="34" t="str">
        <f>IFERROR(MID(A1739,D1739-5,1)," ")</f>
        <v xml:space="preserve"> </v>
      </c>
      <c r="F1739" s="34" t="str">
        <f>MID(A1739,IF(E1739="1",D1739-5,D1739-4),IF(E1739="1",7,6))</f>
        <v>4:30PM</v>
      </c>
      <c r="G1739" s="34" t="str">
        <f>TRIM(SUBSTITUTE(A1739,TEXT(M1739,"h:mmAM/PM"),""))</f>
        <v>R-I-M 8-Nov</v>
      </c>
      <c r="H1739" s="34" t="b">
        <f>OR(LEFT(G1739,1)="Y",LEFT(G1739,1)="B",LEFT(G1739,1)="R")</f>
        <v>1</v>
      </c>
      <c r="I1739" s="34" t="str">
        <f>IF(H1739,LEFT(G1739,FIND(" ",G1739)-1),MID(G1739,FIND(" ",G1739)+1,9))</f>
        <v>R-I-M</v>
      </c>
      <c r="J1739" s="34" t="str">
        <f>TRIM(SUBSTITUTE(G1739,I1739,""))</f>
        <v>8-Nov</v>
      </c>
      <c r="K1739" s="34">
        <f>LEFT(J1739,2-ISERROR(1*MID(J1739,2,1)))*1</f>
        <v>8</v>
      </c>
      <c r="L1739" s="34" t="str">
        <f>IF(LEN(I1739)=3,I1739,LEFT(I1739,1)&amp;MID(I1739,3,1)&amp;RIGHT(I1739,1))</f>
        <v>RIM</v>
      </c>
      <c r="M1739" s="42">
        <f>TIMEVALUE(SUBSTITUTE(SUBSTITUTE(F1739,"P"," P"),"A"," A"))</f>
        <v>0.6875</v>
      </c>
      <c r="N1739" s="34">
        <f t="shared" si="92"/>
        <v>22</v>
      </c>
      <c r="O1739" s="34" t="str">
        <f t="shared" si="93"/>
        <v>RIM22</v>
      </c>
      <c r="P1739" s="44">
        <f>INDEX(Workings!$R$14:$R$853,MATCH(O1739,Workings!$U$14:$U$853,0))</f>
        <v>0.68750000000000022</v>
      </c>
      <c r="Q1739" s="34">
        <f t="shared" si="94"/>
        <v>0</v>
      </c>
      <c r="S1739"/>
    </row>
    <row r="1740" spans="1:19" ht="15" x14ac:dyDescent="0.25">
      <c r="A1740" s="34" t="s">
        <v>549</v>
      </c>
      <c r="B1740" s="34">
        <f>SEARCH("PM",A1740)</f>
        <v>11</v>
      </c>
      <c r="C1740" s="34" t="e">
        <f>SEARCH("AM",A1740)</f>
        <v>#VALUE!</v>
      </c>
      <c r="D1740" s="34">
        <f>IFERROR(B1740,C1740)</f>
        <v>11</v>
      </c>
      <c r="E1740" s="34" t="str">
        <f>IFERROR(MID(A1740,D1740-5,1)," ")</f>
        <v xml:space="preserve"> </v>
      </c>
      <c r="F1740" s="34" t="str">
        <f>MID(A1740,IF(E1740="1",D1740-5,D1740-4),IF(E1740="1",7,6))</f>
        <v>5:03PM</v>
      </c>
      <c r="G1740" s="34" t="str">
        <f>TRIM(SUBSTITUTE(A1740,TEXT(M1740,"h:mmAM/PM"),""))</f>
        <v>8/Nov R-I-M</v>
      </c>
      <c r="H1740" s="34" t="b">
        <f>OR(LEFT(G1740,1)="Y",LEFT(G1740,1)="B",LEFT(G1740,1)="R")</f>
        <v>0</v>
      </c>
      <c r="I1740" s="34" t="str">
        <f>IF(H1740,LEFT(G1740,FIND(" ",G1740)-1),MID(G1740,FIND(" ",G1740)+1,9))</f>
        <v>R-I-M</v>
      </c>
      <c r="J1740" s="34" t="str">
        <f>TRIM(SUBSTITUTE(G1740,I1740,""))</f>
        <v>8/Nov</v>
      </c>
      <c r="K1740" s="34">
        <f>LEFT(J1740,2-ISERROR(1*MID(J1740,2,1)))*1</f>
        <v>8</v>
      </c>
      <c r="L1740" s="34" t="str">
        <f>IF(LEN(I1740)=3,I1740,LEFT(I1740,1)&amp;MID(I1740,3,1)&amp;RIGHT(I1740,1))</f>
        <v>RIM</v>
      </c>
      <c r="M1740" s="42">
        <f>TIMEVALUE(SUBSTITUTE(SUBSTITUTE(F1740,"P"," P"),"A"," A"))</f>
        <v>0.7104166666666667</v>
      </c>
      <c r="N1740" s="34">
        <f t="shared" si="92"/>
        <v>23</v>
      </c>
      <c r="O1740" s="34" t="str">
        <f t="shared" si="93"/>
        <v>RIM23</v>
      </c>
      <c r="P1740" s="44">
        <f>INDEX(Workings!$R$14:$R$853,MATCH(O1740,Workings!$U$14:$U$853,0))</f>
        <v>0.70833333333333359</v>
      </c>
      <c r="Q1740" s="34">
        <f t="shared" si="94"/>
        <v>3</v>
      </c>
      <c r="S1740"/>
    </row>
    <row r="1741" spans="1:19" ht="15" x14ac:dyDescent="0.25">
      <c r="A1741" s="34" t="s">
        <v>4044</v>
      </c>
      <c r="B1741" s="34">
        <f>SEARCH("PM",A1741)</f>
        <v>17</v>
      </c>
      <c r="C1741" s="34" t="e">
        <f>SEARCH("AM",A1741)</f>
        <v>#VALUE!</v>
      </c>
      <c r="D1741" s="34">
        <f>IFERROR(B1741,C1741)</f>
        <v>17</v>
      </c>
      <c r="E1741" s="34" t="str">
        <f>IFERROR(MID(A1741,D1741-5,1)," ")</f>
        <v xml:space="preserve"> </v>
      </c>
      <c r="F1741" s="34" t="str">
        <f>MID(A1741,IF(E1741="1",D1741-5,D1741-4),IF(E1741="1",7,6))</f>
        <v>5:41PM</v>
      </c>
      <c r="G1741" s="34" t="str">
        <f>TRIM(SUBSTITUTE(A1741,TEXT(M1741,"h:mmAM/PM"),""))</f>
        <v>8-Nov R-I-M</v>
      </c>
      <c r="H1741" s="34" t="b">
        <f>OR(LEFT(G1741,1)="Y",LEFT(G1741,1)="B",LEFT(G1741,1)="R")</f>
        <v>0</v>
      </c>
      <c r="I1741" s="34" t="str">
        <f>IF(H1741,LEFT(G1741,FIND(" ",G1741)-1),MID(G1741,FIND(" ",G1741)+1,9))</f>
        <v>R-I-M</v>
      </c>
      <c r="J1741" s="34" t="str">
        <f>TRIM(SUBSTITUTE(G1741,I1741,""))</f>
        <v>8-Nov</v>
      </c>
      <c r="K1741" s="34">
        <f>LEFT(J1741,2-ISERROR(1*MID(J1741,2,1)))*1</f>
        <v>8</v>
      </c>
      <c r="L1741" s="34" t="str">
        <f>IF(LEN(I1741)=3,I1741,LEFT(I1741,1)&amp;MID(I1741,3,1)&amp;RIGHT(I1741,1))</f>
        <v>RIM</v>
      </c>
      <c r="M1741" s="42">
        <f>TIMEVALUE(SUBSTITUTE(SUBSTITUTE(F1741,"P"," P"),"A"," A"))</f>
        <v>0.7368055555555556</v>
      </c>
      <c r="N1741" s="34">
        <f t="shared" si="92"/>
        <v>24</v>
      </c>
      <c r="O1741" s="34" t="str">
        <f t="shared" si="93"/>
        <v>RIM24</v>
      </c>
      <c r="P1741" s="44">
        <f>INDEX(Workings!$R$14:$R$853,MATCH(O1741,Workings!$U$14:$U$853,0))</f>
        <v>0.73611111111111138</v>
      </c>
      <c r="Q1741" s="34">
        <f t="shared" si="94"/>
        <v>1</v>
      </c>
      <c r="S1741"/>
    </row>
    <row r="1742" spans="1:19" ht="15" x14ac:dyDescent="0.25">
      <c r="A1742" s="34" t="s">
        <v>1417</v>
      </c>
      <c r="B1742" s="34">
        <f>SEARCH("PM",A1742)</f>
        <v>15</v>
      </c>
      <c r="C1742" s="34" t="e">
        <f>SEARCH("AM",A1742)</f>
        <v>#VALUE!</v>
      </c>
      <c r="D1742" s="34">
        <f>IFERROR(B1742,C1742)</f>
        <v>15</v>
      </c>
      <c r="E1742" s="34" t="str">
        <f>IFERROR(MID(A1742,D1742-5,1)," ")</f>
        <v xml:space="preserve"> </v>
      </c>
      <c r="F1742" s="34" t="str">
        <f>MID(A1742,IF(E1742="1",D1742-5,D1742-4),IF(E1742="1",7,6))</f>
        <v>6:21PM</v>
      </c>
      <c r="G1742" s="34" t="str">
        <f>TRIM(SUBSTITUTE(A1742,TEXT(M1742,"h:mmAM/PM"),""))</f>
        <v>8-Nov RIM</v>
      </c>
      <c r="H1742" s="34" t="b">
        <f>OR(LEFT(G1742,1)="Y",LEFT(G1742,1)="B",LEFT(G1742,1)="R")</f>
        <v>0</v>
      </c>
      <c r="I1742" s="34" t="str">
        <f>IF(H1742,LEFT(G1742,FIND(" ",G1742)-1),MID(G1742,FIND(" ",G1742)+1,9))</f>
        <v>RIM</v>
      </c>
      <c r="J1742" s="34" t="str">
        <f>TRIM(SUBSTITUTE(G1742,I1742,""))</f>
        <v>8-Nov</v>
      </c>
      <c r="K1742" s="34">
        <f>LEFT(J1742,2-ISERROR(1*MID(J1742,2,1)))*1</f>
        <v>8</v>
      </c>
      <c r="L1742" s="34" t="str">
        <f>IF(LEN(I1742)=3,I1742,LEFT(I1742,1)&amp;MID(I1742,3,1)&amp;RIGHT(I1742,1))</f>
        <v>RIM</v>
      </c>
      <c r="M1742" s="42">
        <f>TIMEVALUE(SUBSTITUTE(SUBSTITUTE(F1742,"P"," P"),"A"," A"))</f>
        <v>0.76458333333333339</v>
      </c>
      <c r="N1742" s="34">
        <f t="shared" si="92"/>
        <v>25</v>
      </c>
      <c r="O1742" s="34" t="str">
        <f t="shared" si="93"/>
        <v>RIM25</v>
      </c>
      <c r="P1742" s="44">
        <f>INDEX(Workings!$R$14:$R$853,MATCH(O1742,Workings!$U$14:$U$853,0))</f>
        <v>0.76388888888888917</v>
      </c>
      <c r="Q1742" s="34">
        <f t="shared" si="94"/>
        <v>1</v>
      </c>
      <c r="S1742"/>
    </row>
    <row r="1743" spans="1:19" ht="15" x14ac:dyDescent="0.25">
      <c r="A1743" s="34" t="s">
        <v>2774</v>
      </c>
      <c r="B1743" s="34">
        <f>SEARCH("PM",A1743)</f>
        <v>17</v>
      </c>
      <c r="C1743" s="34" t="e">
        <f>SEARCH("AM",A1743)</f>
        <v>#VALUE!</v>
      </c>
      <c r="D1743" s="34">
        <f>IFERROR(B1743,C1743)</f>
        <v>17</v>
      </c>
      <c r="E1743" s="34" t="str">
        <f>IFERROR(MID(A1743,D1743-5,1)," ")</f>
        <v xml:space="preserve"> </v>
      </c>
      <c r="F1743" s="34" t="str">
        <f>MID(A1743,IF(E1743="1",D1743-5,D1743-4),IF(E1743="1",7,6))</f>
        <v>7:03PM</v>
      </c>
      <c r="G1743" s="34" t="str">
        <f>TRIM(SUBSTITUTE(A1743,TEXT(M1743,"h:mmAM/PM"),""))</f>
        <v>8-Nov R/I/M</v>
      </c>
      <c r="H1743" s="34" t="b">
        <f>OR(LEFT(G1743,1)="Y",LEFT(G1743,1)="B",LEFT(G1743,1)="R")</f>
        <v>0</v>
      </c>
      <c r="I1743" s="34" t="str">
        <f>IF(H1743,LEFT(G1743,FIND(" ",G1743)-1),MID(G1743,FIND(" ",G1743)+1,9))</f>
        <v>R/I/M</v>
      </c>
      <c r="J1743" s="34" t="str">
        <f>TRIM(SUBSTITUTE(G1743,I1743,""))</f>
        <v>8-Nov</v>
      </c>
      <c r="K1743" s="34">
        <f>LEFT(J1743,2-ISERROR(1*MID(J1743,2,1)))*1</f>
        <v>8</v>
      </c>
      <c r="L1743" s="34" t="str">
        <f>IF(LEN(I1743)=3,I1743,LEFT(I1743,1)&amp;MID(I1743,3,1)&amp;RIGHT(I1743,1))</f>
        <v>RIM</v>
      </c>
      <c r="M1743" s="42">
        <f>TIMEVALUE(SUBSTITUTE(SUBSTITUTE(F1743,"P"," P"),"A"," A"))</f>
        <v>0.79375000000000007</v>
      </c>
      <c r="N1743" s="34">
        <f t="shared" si="92"/>
        <v>26</v>
      </c>
      <c r="O1743" s="34" t="str">
        <f t="shared" si="93"/>
        <v>RIM26</v>
      </c>
      <c r="P1743" s="44">
        <f>INDEX(Workings!$R$14:$R$853,MATCH(O1743,Workings!$U$14:$U$853,0))</f>
        <v>0.79166666666666696</v>
      </c>
      <c r="Q1743" s="34">
        <f t="shared" si="94"/>
        <v>3</v>
      </c>
      <c r="S1743"/>
    </row>
    <row r="1744" spans="1:19" ht="15" x14ac:dyDescent="0.25">
      <c r="A1744" s="34" t="s">
        <v>1846</v>
      </c>
      <c r="B1744" s="34">
        <f>SEARCH("PM",A1744)</f>
        <v>5</v>
      </c>
      <c r="C1744" s="34" t="e">
        <f>SEARCH("AM",A1744)</f>
        <v>#VALUE!</v>
      </c>
      <c r="D1744" s="34">
        <f>IFERROR(B1744,C1744)</f>
        <v>5</v>
      </c>
      <c r="E1744" s="34" t="str">
        <f>IFERROR(MID(A1744,D1744-5,1)," ")</f>
        <v xml:space="preserve"> </v>
      </c>
      <c r="F1744" s="34" t="str">
        <f>MID(A1744,IF(E1744="1",D1744-5,D1744-4),IF(E1744="1",7,6))</f>
        <v>8:04PM</v>
      </c>
      <c r="G1744" s="34" t="str">
        <f>TRIM(SUBSTITUTE(A1744,TEXT(M1744,"h:mmAM/PM"),""))</f>
        <v>8/Nov RIM</v>
      </c>
      <c r="H1744" s="34" t="b">
        <f>OR(LEFT(G1744,1)="Y",LEFT(G1744,1)="B",LEFT(G1744,1)="R")</f>
        <v>0</v>
      </c>
      <c r="I1744" s="34" t="str">
        <f>IF(H1744,LEFT(G1744,FIND(" ",G1744)-1),MID(G1744,FIND(" ",G1744)+1,9))</f>
        <v>RIM</v>
      </c>
      <c r="J1744" s="34" t="str">
        <f>TRIM(SUBSTITUTE(G1744,I1744,""))</f>
        <v>8/Nov</v>
      </c>
      <c r="K1744" s="34">
        <f>LEFT(J1744,2-ISERROR(1*MID(J1744,2,1)))*1</f>
        <v>8</v>
      </c>
      <c r="L1744" s="34" t="str">
        <f>IF(LEN(I1744)=3,I1744,LEFT(I1744,1)&amp;MID(I1744,3,1)&amp;RIGHT(I1744,1))</f>
        <v>RIM</v>
      </c>
      <c r="M1744" s="42">
        <f>TIMEVALUE(SUBSTITUTE(SUBSTITUTE(F1744,"P"," P"),"A"," A"))</f>
        <v>0.83611111111111114</v>
      </c>
      <c r="N1744" s="34">
        <f t="shared" si="92"/>
        <v>27</v>
      </c>
      <c r="O1744" s="34" t="str">
        <f t="shared" si="93"/>
        <v>RIM27</v>
      </c>
      <c r="P1744" s="44">
        <f>INDEX(Workings!$R$14:$R$853,MATCH(O1744,Workings!$U$14:$U$853,0))</f>
        <v>0.83333333333333359</v>
      </c>
      <c r="Q1744" s="34">
        <f t="shared" si="94"/>
        <v>4</v>
      </c>
      <c r="S1744"/>
    </row>
    <row r="1745" spans="1:19" ht="15" x14ac:dyDescent="0.25">
      <c r="A1745" s="34" t="s">
        <v>2476</v>
      </c>
      <c r="B1745" s="34">
        <f>SEARCH("PM",A1745)</f>
        <v>5</v>
      </c>
      <c r="C1745" s="34" t="e">
        <f>SEARCH("AM",A1745)</f>
        <v>#VALUE!</v>
      </c>
      <c r="D1745" s="34">
        <f>IFERROR(B1745,C1745)</f>
        <v>5</v>
      </c>
      <c r="E1745" s="34" t="str">
        <f>IFERROR(MID(A1745,D1745-5,1)," ")</f>
        <v xml:space="preserve"> </v>
      </c>
      <c r="F1745" s="34" t="str">
        <f>MID(A1745,IF(E1745="1",D1745-5,D1745-4),IF(E1745="1",7,6))</f>
        <v>9:05PM</v>
      </c>
      <c r="G1745" s="34" t="str">
        <f>TRIM(SUBSTITUTE(A1745,TEXT(M1745,"h:mmAM/PM"),""))</f>
        <v>8-Nov R-I-M</v>
      </c>
      <c r="H1745" s="34" t="b">
        <f>OR(LEFT(G1745,1)="Y",LEFT(G1745,1)="B",LEFT(G1745,1)="R")</f>
        <v>0</v>
      </c>
      <c r="I1745" s="34" t="str">
        <f>IF(H1745,LEFT(G1745,FIND(" ",G1745)-1),MID(G1745,FIND(" ",G1745)+1,9))</f>
        <v>R-I-M</v>
      </c>
      <c r="J1745" s="34" t="str">
        <f>TRIM(SUBSTITUTE(G1745,I1745,""))</f>
        <v>8-Nov</v>
      </c>
      <c r="K1745" s="34">
        <f>LEFT(J1745,2-ISERROR(1*MID(J1745,2,1)))*1</f>
        <v>8</v>
      </c>
      <c r="L1745" s="34" t="str">
        <f>IF(LEN(I1745)=3,I1745,LEFT(I1745,1)&amp;MID(I1745,3,1)&amp;RIGHT(I1745,1))</f>
        <v>RIM</v>
      </c>
      <c r="M1745" s="42">
        <f>TIMEVALUE(SUBSTITUTE(SUBSTITUTE(F1745,"P"," P"),"A"," A"))</f>
        <v>0.87847222222222221</v>
      </c>
      <c r="N1745" s="34">
        <f t="shared" si="92"/>
        <v>28</v>
      </c>
      <c r="O1745" s="34" t="str">
        <f t="shared" si="93"/>
        <v>RIM28</v>
      </c>
      <c r="P1745" s="44">
        <f>INDEX(Workings!$R$14:$R$853,MATCH(O1745,Workings!$U$14:$U$853,0))</f>
        <v>0.87500000000000022</v>
      </c>
      <c r="Q1745" s="34">
        <f t="shared" si="94"/>
        <v>5</v>
      </c>
      <c r="S1745"/>
    </row>
    <row r="1746" spans="1:19" ht="15" x14ac:dyDescent="0.25">
      <c r="A1746" s="34" t="s">
        <v>3392</v>
      </c>
      <c r="B1746" s="34">
        <f>SEARCH("PM",A1746)</f>
        <v>12</v>
      </c>
      <c r="C1746" s="34" t="e">
        <f>SEARCH("AM",A1746)</f>
        <v>#VALUE!</v>
      </c>
      <c r="D1746" s="34">
        <f>IFERROR(B1746,C1746)</f>
        <v>12</v>
      </c>
      <c r="E1746" s="34" t="str">
        <f>IFERROR(MID(A1746,D1746-5,1)," ")</f>
        <v>1</v>
      </c>
      <c r="F1746" s="34" t="str">
        <f>MID(A1746,IF(E1746="1",D1746-5,D1746-4),IF(E1746="1",7,6))</f>
        <v>10:03PM</v>
      </c>
      <c r="G1746" s="34" t="str">
        <f>TRIM(SUBSTITUTE(A1746,TEXT(M1746,"h:mmAM/PM"),""))</f>
        <v>R:I:M 8-Nov</v>
      </c>
      <c r="H1746" s="34" t="b">
        <f>OR(LEFT(G1746,1)="Y",LEFT(G1746,1)="B",LEFT(G1746,1)="R")</f>
        <v>1</v>
      </c>
      <c r="I1746" s="34" t="str">
        <f>IF(H1746,LEFT(G1746,FIND(" ",G1746)-1),MID(G1746,FIND(" ",G1746)+1,9))</f>
        <v>R:I:M</v>
      </c>
      <c r="J1746" s="34" t="str">
        <f>TRIM(SUBSTITUTE(G1746,I1746,""))</f>
        <v>8-Nov</v>
      </c>
      <c r="K1746" s="34">
        <f>LEFT(J1746,2-ISERROR(1*MID(J1746,2,1)))*1</f>
        <v>8</v>
      </c>
      <c r="L1746" s="34" t="str">
        <f>IF(LEN(I1746)=3,I1746,LEFT(I1746,1)&amp;MID(I1746,3,1)&amp;RIGHT(I1746,1))</f>
        <v>RIM</v>
      </c>
      <c r="M1746" s="42">
        <f>TIMEVALUE(SUBSTITUTE(SUBSTITUTE(F1746,"P"," P"),"A"," A"))</f>
        <v>0.91875000000000007</v>
      </c>
      <c r="N1746" s="34">
        <f t="shared" si="92"/>
        <v>29</v>
      </c>
      <c r="O1746" s="34" t="str">
        <f t="shared" si="93"/>
        <v>RIM29</v>
      </c>
      <c r="P1746" s="44">
        <f>INDEX(Workings!$R$14:$R$853,MATCH(O1746,Workings!$U$14:$U$853,0))</f>
        <v>0.91666666666666685</v>
      </c>
      <c r="Q1746" s="34">
        <f t="shared" si="94"/>
        <v>3</v>
      </c>
      <c r="S1746"/>
    </row>
    <row r="1747" spans="1:19" ht="15" x14ac:dyDescent="0.25">
      <c r="A1747" s="34" t="s">
        <v>3346</v>
      </c>
      <c r="B1747" s="34">
        <f>SEARCH("PM",A1747)</f>
        <v>18</v>
      </c>
      <c r="C1747" s="34" t="e">
        <f>SEARCH("AM",A1747)</f>
        <v>#VALUE!</v>
      </c>
      <c r="D1747" s="34">
        <f>IFERROR(B1747,C1747)</f>
        <v>18</v>
      </c>
      <c r="E1747" s="34" t="str">
        <f>IFERROR(MID(A1747,D1747-5,1)," ")</f>
        <v>1</v>
      </c>
      <c r="F1747" s="34" t="str">
        <f>MID(A1747,IF(E1747="1",D1747-5,D1747-4),IF(E1747="1",7,6))</f>
        <v>11:03PM</v>
      </c>
      <c r="G1747" s="34" t="str">
        <f>TRIM(SUBSTITUTE(A1747,TEXT(M1747,"h:mmAM/PM"),""))</f>
        <v>8-Nov R-I-M</v>
      </c>
      <c r="H1747" s="34" t="b">
        <f>OR(LEFT(G1747,1)="Y",LEFT(G1747,1)="B",LEFT(G1747,1)="R")</f>
        <v>0</v>
      </c>
      <c r="I1747" s="34" t="str">
        <f>IF(H1747,LEFT(G1747,FIND(" ",G1747)-1),MID(G1747,FIND(" ",G1747)+1,9))</f>
        <v>R-I-M</v>
      </c>
      <c r="J1747" s="34" t="str">
        <f>TRIM(SUBSTITUTE(G1747,I1747,""))</f>
        <v>8-Nov</v>
      </c>
      <c r="K1747" s="34">
        <f>LEFT(J1747,2-ISERROR(1*MID(J1747,2,1)))*1</f>
        <v>8</v>
      </c>
      <c r="L1747" s="34" t="str">
        <f>IF(LEN(I1747)=3,I1747,LEFT(I1747,1)&amp;MID(I1747,3,1)&amp;RIGHT(I1747,1))</f>
        <v>RIM</v>
      </c>
      <c r="M1747" s="42">
        <f>TIMEVALUE(SUBSTITUTE(SUBSTITUTE(F1747,"P"," P"),"A"," A"))</f>
        <v>0.9604166666666667</v>
      </c>
      <c r="N1747" s="34">
        <f t="shared" si="92"/>
        <v>30</v>
      </c>
      <c r="O1747" s="34" t="str">
        <f t="shared" si="93"/>
        <v>RIM30</v>
      </c>
      <c r="P1747" s="44">
        <f>INDEX(Workings!$R$14:$R$853,MATCH(O1747,Workings!$U$14:$U$853,0))</f>
        <v>0.95833333333333348</v>
      </c>
      <c r="Q1747" s="34">
        <f t="shared" si="94"/>
        <v>3</v>
      </c>
      <c r="S1747"/>
    </row>
    <row r="1748" spans="1:19" ht="15" x14ac:dyDescent="0.25">
      <c r="A1748" s="34" t="s">
        <v>393</v>
      </c>
      <c r="B1748" s="34" t="e">
        <f>SEARCH("PM",A1748)</f>
        <v>#VALUE!</v>
      </c>
      <c r="C1748" s="34">
        <f>SEARCH("AM",A1748)</f>
        <v>11</v>
      </c>
      <c r="D1748" s="34">
        <f>IFERROR(B1748,C1748)</f>
        <v>11</v>
      </c>
      <c r="E1748" s="34" t="str">
        <f>IFERROR(MID(A1748,D1748-5,1)," ")</f>
        <v xml:space="preserve"> </v>
      </c>
      <c r="F1748" s="34" t="str">
        <f>MID(A1748,IF(E1748="1",D1748-5,D1748-4),IF(E1748="1",7,6))</f>
        <v>7:00AM</v>
      </c>
      <c r="G1748" s="34" t="str">
        <f>TRIM(SUBSTITUTE(A1748,TEXT(M1748,"h:mmAM/PM"),""))</f>
        <v>9-Nov R:I:M</v>
      </c>
      <c r="H1748" s="34" t="b">
        <f>OR(LEFT(G1748,1)="Y",LEFT(G1748,1)="B",LEFT(G1748,1)="R")</f>
        <v>0</v>
      </c>
      <c r="I1748" s="34" t="str">
        <f>IF(H1748,LEFT(G1748,FIND(" ",G1748)-1),MID(G1748,FIND(" ",G1748)+1,9))</f>
        <v>R:I:M</v>
      </c>
      <c r="J1748" s="34" t="str">
        <f>TRIM(SUBSTITUTE(G1748,I1748,""))</f>
        <v>9-Nov</v>
      </c>
      <c r="K1748" s="34">
        <f>LEFT(J1748,2-ISERROR(1*MID(J1748,2,1)))*1</f>
        <v>9</v>
      </c>
      <c r="L1748" s="34" t="str">
        <f>IF(LEN(I1748)=3,I1748,LEFT(I1748,1)&amp;MID(I1748,3,1)&amp;RIGHT(I1748,1))</f>
        <v>RIM</v>
      </c>
      <c r="M1748" s="42">
        <f>TIMEVALUE(SUBSTITUTE(SUBSTITUTE(F1748,"P"," P"),"A"," A"))</f>
        <v>0.29166666666666669</v>
      </c>
      <c r="N1748" s="34">
        <f t="shared" si="92"/>
        <v>1</v>
      </c>
      <c r="O1748" s="34" t="str">
        <f t="shared" si="93"/>
        <v>RIM1</v>
      </c>
      <c r="P1748" s="44">
        <f>INDEX(Workings!$R$14:$R$853,MATCH(O1748,Workings!$U$14:$U$853,0))</f>
        <v>0.29166666666666669</v>
      </c>
      <c r="Q1748" s="34">
        <f t="shared" si="94"/>
        <v>0</v>
      </c>
      <c r="S1748"/>
    </row>
    <row r="1749" spans="1:19" ht="15" x14ac:dyDescent="0.25">
      <c r="A1749" s="34" t="s">
        <v>261</v>
      </c>
      <c r="B1749" s="34" t="e">
        <f>SEARCH("PM",A1749)</f>
        <v>#VALUE!</v>
      </c>
      <c r="C1749" s="34">
        <f>SEARCH("AM",A1749)</f>
        <v>5</v>
      </c>
      <c r="D1749" s="34">
        <f>IFERROR(B1749,C1749)</f>
        <v>5</v>
      </c>
      <c r="E1749" s="34" t="str">
        <f>IFERROR(MID(A1749,D1749-5,1)," ")</f>
        <v xml:space="preserve"> </v>
      </c>
      <c r="F1749" s="34" t="str">
        <f>MID(A1749,IF(E1749="1",D1749-5,D1749-4),IF(E1749="1",7,6))</f>
        <v>7:23AM</v>
      </c>
      <c r="G1749" s="34" t="str">
        <f>TRIM(SUBSTITUTE(A1749,TEXT(M1749,"h:mmAM/PM"),""))</f>
        <v>RIM 9/Nov</v>
      </c>
      <c r="H1749" s="34" t="b">
        <f>OR(LEFT(G1749,1)="Y",LEFT(G1749,1)="B",LEFT(G1749,1)="R")</f>
        <v>1</v>
      </c>
      <c r="I1749" s="34" t="str">
        <f>IF(H1749,LEFT(G1749,FIND(" ",G1749)-1),MID(G1749,FIND(" ",G1749)+1,9))</f>
        <v>RIM</v>
      </c>
      <c r="J1749" s="34" t="str">
        <f>TRIM(SUBSTITUTE(G1749,I1749,""))</f>
        <v>9/Nov</v>
      </c>
      <c r="K1749" s="34">
        <f>LEFT(J1749,2-ISERROR(1*MID(J1749,2,1)))*1</f>
        <v>9</v>
      </c>
      <c r="L1749" s="34" t="str">
        <f>IF(LEN(I1749)=3,I1749,LEFT(I1749,1)&amp;MID(I1749,3,1)&amp;RIGHT(I1749,1))</f>
        <v>RIM</v>
      </c>
      <c r="M1749" s="42">
        <f>TIMEVALUE(SUBSTITUTE(SUBSTITUTE(F1749,"P"," P"),"A"," A"))</f>
        <v>0.30763888888888891</v>
      </c>
      <c r="N1749" s="34">
        <f t="shared" si="92"/>
        <v>2</v>
      </c>
      <c r="O1749" s="34" t="str">
        <f t="shared" si="93"/>
        <v>RIM2</v>
      </c>
      <c r="P1749" s="44">
        <f>INDEX(Workings!$R$14:$R$853,MATCH(O1749,Workings!$U$14:$U$853,0))</f>
        <v>0.30555555555555558</v>
      </c>
      <c r="Q1749" s="34">
        <f t="shared" si="94"/>
        <v>3</v>
      </c>
      <c r="S1749"/>
    </row>
    <row r="1750" spans="1:19" ht="15" x14ac:dyDescent="0.25">
      <c r="A1750" s="34" t="s">
        <v>1022</v>
      </c>
      <c r="B1750" s="34" t="e">
        <f>SEARCH("PM",A1750)</f>
        <v>#VALUE!</v>
      </c>
      <c r="C1750" s="34">
        <f>SEARCH("AM",A1750)</f>
        <v>11</v>
      </c>
      <c r="D1750" s="34">
        <f>IFERROR(B1750,C1750)</f>
        <v>11</v>
      </c>
      <c r="E1750" s="34" t="str">
        <f>IFERROR(MID(A1750,D1750-5,1)," ")</f>
        <v xml:space="preserve"> </v>
      </c>
      <c r="F1750" s="34" t="str">
        <f>MID(A1750,IF(E1750="1",D1750-5,D1750-4),IF(E1750="1",7,6))</f>
        <v>7:41AM</v>
      </c>
      <c r="G1750" s="34" t="str">
        <f>TRIM(SUBSTITUTE(A1750,TEXT(M1750,"h:mmAM/PM"),""))</f>
        <v>R/I/M 9-Nov</v>
      </c>
      <c r="H1750" s="34" t="b">
        <f>OR(LEFT(G1750,1)="Y",LEFT(G1750,1)="B",LEFT(G1750,1)="R")</f>
        <v>1</v>
      </c>
      <c r="I1750" s="34" t="str">
        <f>IF(H1750,LEFT(G1750,FIND(" ",G1750)-1),MID(G1750,FIND(" ",G1750)+1,9))</f>
        <v>R/I/M</v>
      </c>
      <c r="J1750" s="34" t="str">
        <f>TRIM(SUBSTITUTE(G1750,I1750,""))</f>
        <v>9-Nov</v>
      </c>
      <c r="K1750" s="34">
        <f>LEFT(J1750,2-ISERROR(1*MID(J1750,2,1)))*1</f>
        <v>9</v>
      </c>
      <c r="L1750" s="34" t="str">
        <f>IF(LEN(I1750)=3,I1750,LEFT(I1750,1)&amp;MID(I1750,3,1)&amp;RIGHT(I1750,1))</f>
        <v>RIM</v>
      </c>
      <c r="M1750" s="42">
        <f>TIMEVALUE(SUBSTITUTE(SUBSTITUTE(F1750,"P"," P"),"A"," A"))</f>
        <v>0.32013888888888892</v>
      </c>
      <c r="N1750" s="34">
        <f t="shared" si="92"/>
        <v>3</v>
      </c>
      <c r="O1750" s="34" t="str">
        <f t="shared" si="93"/>
        <v>RIM3</v>
      </c>
      <c r="P1750" s="44">
        <f>INDEX(Workings!$R$14:$R$853,MATCH(O1750,Workings!$U$14:$U$853,0))</f>
        <v>0.31944444444444448</v>
      </c>
      <c r="Q1750" s="34">
        <f t="shared" si="94"/>
        <v>1</v>
      </c>
      <c r="S1750"/>
    </row>
    <row r="1751" spans="1:19" ht="15" x14ac:dyDescent="0.25">
      <c r="A1751" s="34" t="s">
        <v>1343</v>
      </c>
      <c r="B1751" s="34" t="e">
        <f>SEARCH("PM",A1751)</f>
        <v>#VALUE!</v>
      </c>
      <c r="C1751" s="34">
        <f>SEARCH("AM",A1751)</f>
        <v>5</v>
      </c>
      <c r="D1751" s="34">
        <f>IFERROR(B1751,C1751)</f>
        <v>5</v>
      </c>
      <c r="E1751" s="34" t="str">
        <f>IFERROR(MID(A1751,D1751-5,1)," ")</f>
        <v xml:space="preserve"> </v>
      </c>
      <c r="F1751" s="34" t="str">
        <f>MID(A1751,IF(E1751="1",D1751-5,D1751-4),IF(E1751="1",7,6))</f>
        <v>8:00AM</v>
      </c>
      <c r="G1751" s="34" t="str">
        <f>TRIM(SUBSTITUTE(A1751,TEXT(M1751,"h:mmAM/PM"),""))</f>
        <v>9-Nov R-I-M</v>
      </c>
      <c r="H1751" s="34" t="b">
        <f>OR(LEFT(G1751,1)="Y",LEFT(G1751,1)="B",LEFT(G1751,1)="R")</f>
        <v>0</v>
      </c>
      <c r="I1751" s="34" t="str">
        <f>IF(H1751,LEFT(G1751,FIND(" ",G1751)-1),MID(G1751,FIND(" ",G1751)+1,9))</f>
        <v>R-I-M</v>
      </c>
      <c r="J1751" s="34" t="str">
        <f>TRIM(SUBSTITUTE(G1751,I1751,""))</f>
        <v>9-Nov</v>
      </c>
      <c r="K1751" s="34">
        <f>LEFT(J1751,2-ISERROR(1*MID(J1751,2,1)))*1</f>
        <v>9</v>
      </c>
      <c r="L1751" s="34" t="str">
        <f>IF(LEN(I1751)=3,I1751,LEFT(I1751,1)&amp;MID(I1751,3,1)&amp;RIGHT(I1751,1))</f>
        <v>RIM</v>
      </c>
      <c r="M1751" s="42">
        <f>TIMEVALUE(SUBSTITUTE(SUBSTITUTE(F1751,"P"," P"),"A"," A"))</f>
        <v>0.33333333333333331</v>
      </c>
      <c r="N1751" s="34">
        <f t="shared" si="92"/>
        <v>4</v>
      </c>
      <c r="O1751" s="34" t="str">
        <f t="shared" si="93"/>
        <v>RIM4</v>
      </c>
      <c r="P1751" s="44">
        <f>INDEX(Workings!$R$14:$R$853,MATCH(O1751,Workings!$U$14:$U$853,0))</f>
        <v>0.33333333333333337</v>
      </c>
      <c r="Q1751" s="34">
        <f t="shared" si="94"/>
        <v>0</v>
      </c>
      <c r="S1751"/>
    </row>
    <row r="1752" spans="1:19" ht="15" x14ac:dyDescent="0.25">
      <c r="A1752" s="34" t="s">
        <v>1542</v>
      </c>
      <c r="B1752" s="34" t="e">
        <f>SEARCH("PM",A1752)</f>
        <v>#VALUE!</v>
      </c>
      <c r="C1752" s="34">
        <f>SEARCH("AM",A1752)</f>
        <v>11</v>
      </c>
      <c r="D1752" s="34">
        <f>IFERROR(B1752,C1752)</f>
        <v>11</v>
      </c>
      <c r="E1752" s="34" t="str">
        <f>IFERROR(MID(A1752,D1752-5,1)," ")</f>
        <v xml:space="preserve"> </v>
      </c>
      <c r="F1752" s="34" t="str">
        <f>MID(A1752,IF(E1752="1",D1752-5,D1752-4),IF(E1752="1",7,6))</f>
        <v>8:21AM</v>
      </c>
      <c r="G1752" s="34" t="str">
        <f>TRIM(SUBSTITUTE(A1752,TEXT(M1752,"h:mmAM/PM"),""))</f>
        <v>R-I-M 9-Nov</v>
      </c>
      <c r="H1752" s="34" t="b">
        <f>OR(LEFT(G1752,1)="Y",LEFT(G1752,1)="B",LEFT(G1752,1)="R")</f>
        <v>1</v>
      </c>
      <c r="I1752" s="34" t="str">
        <f>IF(H1752,LEFT(G1752,FIND(" ",G1752)-1),MID(G1752,FIND(" ",G1752)+1,9))</f>
        <v>R-I-M</v>
      </c>
      <c r="J1752" s="34" t="str">
        <f>TRIM(SUBSTITUTE(G1752,I1752,""))</f>
        <v>9-Nov</v>
      </c>
      <c r="K1752" s="34">
        <f>LEFT(J1752,2-ISERROR(1*MID(J1752,2,1)))*1</f>
        <v>9</v>
      </c>
      <c r="L1752" s="34" t="str">
        <f>IF(LEN(I1752)=3,I1752,LEFT(I1752,1)&amp;MID(I1752,3,1)&amp;RIGHT(I1752,1))</f>
        <v>RIM</v>
      </c>
      <c r="M1752" s="42">
        <f>TIMEVALUE(SUBSTITUTE(SUBSTITUTE(F1752,"P"," P"),"A"," A"))</f>
        <v>0.34791666666666665</v>
      </c>
      <c r="N1752" s="34">
        <f t="shared" si="92"/>
        <v>5</v>
      </c>
      <c r="O1752" s="34" t="str">
        <f t="shared" si="93"/>
        <v>RIM5</v>
      </c>
      <c r="P1752" s="44">
        <f>INDEX(Workings!$R$14:$R$853,MATCH(O1752,Workings!$U$14:$U$853,0))</f>
        <v>0.34722222222222227</v>
      </c>
      <c r="Q1752" s="34">
        <f t="shared" si="94"/>
        <v>1</v>
      </c>
      <c r="S1752"/>
    </row>
    <row r="1753" spans="1:19" ht="15" x14ac:dyDescent="0.25">
      <c r="A1753" s="34" t="s">
        <v>68</v>
      </c>
      <c r="B1753" s="34" t="e">
        <f>SEARCH("PM",A1753)</f>
        <v>#VALUE!</v>
      </c>
      <c r="C1753" s="34">
        <f>SEARCH("AM",A1753)</f>
        <v>5</v>
      </c>
      <c r="D1753" s="34">
        <f>IFERROR(B1753,C1753)</f>
        <v>5</v>
      </c>
      <c r="E1753" s="34" t="str">
        <f>IFERROR(MID(A1753,D1753-5,1)," ")</f>
        <v xml:space="preserve"> </v>
      </c>
      <c r="F1753" s="34" t="str">
        <f>MID(A1753,IF(E1753="1",D1753-5,D1753-4),IF(E1753="1",7,6))</f>
        <v>8:40AM</v>
      </c>
      <c r="G1753" s="34" t="str">
        <f>TRIM(SUBSTITUTE(A1753,TEXT(M1753,"h:mmAM/PM"),""))</f>
        <v>9/Nov RIM</v>
      </c>
      <c r="H1753" s="34" t="b">
        <f>OR(LEFT(G1753,1)="Y",LEFT(G1753,1)="B",LEFT(G1753,1)="R")</f>
        <v>0</v>
      </c>
      <c r="I1753" s="34" t="str">
        <f>IF(H1753,LEFT(G1753,FIND(" ",G1753)-1),MID(G1753,FIND(" ",G1753)+1,9))</f>
        <v>RIM</v>
      </c>
      <c r="J1753" s="34" t="str">
        <f>TRIM(SUBSTITUTE(G1753,I1753,""))</f>
        <v>9/Nov</v>
      </c>
      <c r="K1753" s="34">
        <f>LEFT(J1753,2-ISERROR(1*MID(J1753,2,1)))*1</f>
        <v>9</v>
      </c>
      <c r="L1753" s="34" t="str">
        <f>IF(LEN(I1753)=3,I1753,LEFT(I1753,1)&amp;MID(I1753,3,1)&amp;RIGHT(I1753,1))</f>
        <v>RIM</v>
      </c>
      <c r="M1753" s="42">
        <f>TIMEVALUE(SUBSTITUTE(SUBSTITUTE(F1753,"P"," P"),"A"," A"))</f>
        <v>0.3611111111111111</v>
      </c>
      <c r="N1753" s="34">
        <f t="shared" si="92"/>
        <v>6</v>
      </c>
      <c r="O1753" s="34" t="str">
        <f t="shared" si="93"/>
        <v>RIM6</v>
      </c>
      <c r="P1753" s="44">
        <f>INDEX(Workings!$R$14:$R$853,MATCH(O1753,Workings!$U$14:$U$853,0))</f>
        <v>0.36111111111111116</v>
      </c>
      <c r="Q1753" s="34">
        <f t="shared" si="94"/>
        <v>0</v>
      </c>
      <c r="S1753"/>
    </row>
    <row r="1754" spans="1:19" ht="15" x14ac:dyDescent="0.25">
      <c r="A1754" s="34" t="s">
        <v>3002</v>
      </c>
      <c r="B1754" s="34" t="e">
        <f>SEARCH("PM",A1754)</f>
        <v>#VALUE!</v>
      </c>
      <c r="C1754" s="34">
        <f>SEARCH("AM",A1754)</f>
        <v>17</v>
      </c>
      <c r="D1754" s="34">
        <f>IFERROR(B1754,C1754)</f>
        <v>17</v>
      </c>
      <c r="E1754" s="34" t="str">
        <f>IFERROR(MID(A1754,D1754-5,1)," ")</f>
        <v xml:space="preserve"> </v>
      </c>
      <c r="F1754" s="34" t="str">
        <f>MID(A1754,IF(E1754="1",D1754-5,D1754-4),IF(E1754="1",7,6))</f>
        <v>9:04AM</v>
      </c>
      <c r="G1754" s="34" t="str">
        <f>TRIM(SUBSTITUTE(A1754,TEXT(M1754,"h:mmAM/PM"),""))</f>
        <v>R-I-M 9-Nov</v>
      </c>
      <c r="H1754" s="34" t="b">
        <f>OR(LEFT(G1754,1)="Y",LEFT(G1754,1)="B",LEFT(G1754,1)="R")</f>
        <v>1</v>
      </c>
      <c r="I1754" s="34" t="str">
        <f>IF(H1754,LEFT(G1754,FIND(" ",G1754)-1),MID(G1754,FIND(" ",G1754)+1,9))</f>
        <v>R-I-M</v>
      </c>
      <c r="J1754" s="34" t="str">
        <f>TRIM(SUBSTITUTE(G1754,I1754,""))</f>
        <v>9-Nov</v>
      </c>
      <c r="K1754" s="34">
        <f>LEFT(J1754,2-ISERROR(1*MID(J1754,2,1)))*1</f>
        <v>9</v>
      </c>
      <c r="L1754" s="34" t="str">
        <f>IF(LEN(I1754)=3,I1754,LEFT(I1754,1)&amp;MID(I1754,3,1)&amp;RIGHT(I1754,1))</f>
        <v>RIM</v>
      </c>
      <c r="M1754" s="42">
        <f>TIMEVALUE(SUBSTITUTE(SUBSTITUTE(F1754,"P"," P"),"A"," A"))</f>
        <v>0.37777777777777777</v>
      </c>
      <c r="N1754" s="34">
        <f t="shared" si="92"/>
        <v>7</v>
      </c>
      <c r="O1754" s="34" t="str">
        <f t="shared" si="93"/>
        <v>RIM7</v>
      </c>
      <c r="P1754" s="44">
        <f>INDEX(Workings!$R$14:$R$853,MATCH(O1754,Workings!$U$14:$U$853,0))</f>
        <v>0.37500000000000006</v>
      </c>
      <c r="Q1754" s="34">
        <f t="shared" si="94"/>
        <v>4</v>
      </c>
      <c r="S1754"/>
    </row>
    <row r="1755" spans="1:19" ht="15" x14ac:dyDescent="0.25">
      <c r="A1755" s="34" t="s">
        <v>1277</v>
      </c>
      <c r="B1755" s="34" t="e">
        <f>SEARCH("PM",A1755)</f>
        <v>#VALUE!</v>
      </c>
      <c r="C1755" s="34">
        <f>SEARCH("AM",A1755)</f>
        <v>17</v>
      </c>
      <c r="D1755" s="34">
        <f>IFERROR(B1755,C1755)</f>
        <v>17</v>
      </c>
      <c r="E1755" s="34" t="str">
        <f>IFERROR(MID(A1755,D1755-5,1)," ")</f>
        <v xml:space="preserve"> </v>
      </c>
      <c r="F1755" s="34" t="str">
        <f>MID(A1755,IF(E1755="1",D1755-5,D1755-4),IF(E1755="1",7,6))</f>
        <v>9:33AM</v>
      </c>
      <c r="G1755" s="34" t="str">
        <f>TRIM(SUBSTITUTE(A1755,TEXT(M1755,"h:mmAM/PM"),""))</f>
        <v>R/I/M 9-Nov</v>
      </c>
      <c r="H1755" s="34" t="b">
        <f>OR(LEFT(G1755,1)="Y",LEFT(G1755,1)="B",LEFT(G1755,1)="R")</f>
        <v>1</v>
      </c>
      <c r="I1755" s="34" t="str">
        <f>IF(H1755,LEFT(G1755,FIND(" ",G1755)-1),MID(G1755,FIND(" ",G1755)+1,9))</f>
        <v>R/I/M</v>
      </c>
      <c r="J1755" s="34" t="str">
        <f>TRIM(SUBSTITUTE(G1755,I1755,""))</f>
        <v>9-Nov</v>
      </c>
      <c r="K1755" s="34">
        <f>LEFT(J1755,2-ISERROR(1*MID(J1755,2,1)))*1</f>
        <v>9</v>
      </c>
      <c r="L1755" s="34" t="str">
        <f>IF(LEN(I1755)=3,I1755,LEFT(I1755,1)&amp;MID(I1755,3,1)&amp;RIGHT(I1755,1))</f>
        <v>RIM</v>
      </c>
      <c r="M1755" s="42">
        <f>TIMEVALUE(SUBSTITUTE(SUBSTITUTE(F1755,"P"," P"),"A"," A"))</f>
        <v>0.3979166666666667</v>
      </c>
      <c r="N1755" s="34">
        <f t="shared" si="92"/>
        <v>8</v>
      </c>
      <c r="O1755" s="34" t="str">
        <f t="shared" si="93"/>
        <v>RIM8</v>
      </c>
      <c r="P1755" s="44">
        <f>INDEX(Workings!$R$14:$R$853,MATCH(O1755,Workings!$U$14:$U$853,0))</f>
        <v>0.39583333333333337</v>
      </c>
      <c r="Q1755" s="34">
        <f t="shared" si="94"/>
        <v>3</v>
      </c>
      <c r="S1755"/>
    </row>
    <row r="1756" spans="1:19" ht="15" x14ac:dyDescent="0.25">
      <c r="A1756" s="34" t="s">
        <v>3027</v>
      </c>
      <c r="B1756" s="34" t="e">
        <f>SEARCH("PM",A1756)</f>
        <v>#VALUE!</v>
      </c>
      <c r="C1756" s="34">
        <f>SEARCH("AM",A1756)</f>
        <v>6</v>
      </c>
      <c r="D1756" s="34">
        <f>IFERROR(B1756,C1756)</f>
        <v>6</v>
      </c>
      <c r="E1756" s="34" t="str">
        <f>IFERROR(MID(A1756,D1756-5,1)," ")</f>
        <v>1</v>
      </c>
      <c r="F1756" s="34" t="str">
        <f>MID(A1756,IF(E1756="1",D1756-5,D1756-4),IF(E1756="1",7,6))</f>
        <v>10:03AM</v>
      </c>
      <c r="G1756" s="34" t="str">
        <f>TRIM(SUBSTITUTE(A1756,TEXT(M1756,"h:mmAM/PM"),""))</f>
        <v>R:I:M 9/Nov</v>
      </c>
      <c r="H1756" s="34" t="b">
        <f>OR(LEFT(G1756,1)="Y",LEFT(G1756,1)="B",LEFT(G1756,1)="R")</f>
        <v>1</v>
      </c>
      <c r="I1756" s="34" t="str">
        <f>IF(H1756,LEFT(G1756,FIND(" ",G1756)-1),MID(G1756,FIND(" ",G1756)+1,9))</f>
        <v>R:I:M</v>
      </c>
      <c r="J1756" s="34" t="str">
        <f>TRIM(SUBSTITUTE(G1756,I1756,""))</f>
        <v>9/Nov</v>
      </c>
      <c r="K1756" s="34">
        <f>LEFT(J1756,2-ISERROR(1*MID(J1756,2,1)))*1</f>
        <v>9</v>
      </c>
      <c r="L1756" s="34" t="str">
        <f>IF(LEN(I1756)=3,I1756,LEFT(I1756,1)&amp;MID(I1756,3,1)&amp;RIGHT(I1756,1))</f>
        <v>RIM</v>
      </c>
      <c r="M1756" s="42">
        <f>TIMEVALUE(SUBSTITUTE(SUBSTITUTE(F1756,"P"," P"),"A"," A"))</f>
        <v>0.41875000000000001</v>
      </c>
      <c r="N1756" s="34">
        <f t="shared" si="92"/>
        <v>9</v>
      </c>
      <c r="O1756" s="34" t="str">
        <f t="shared" si="93"/>
        <v>RIM9</v>
      </c>
      <c r="P1756" s="44">
        <f>INDEX(Workings!$R$14:$R$853,MATCH(O1756,Workings!$U$14:$U$853,0))</f>
        <v>0.41666666666666669</v>
      </c>
      <c r="Q1756" s="34">
        <f t="shared" si="94"/>
        <v>3</v>
      </c>
      <c r="S1756"/>
    </row>
    <row r="1757" spans="1:19" ht="15" x14ac:dyDescent="0.25">
      <c r="A1757" s="34" t="s">
        <v>712</v>
      </c>
      <c r="B1757" s="34" t="e">
        <f>SEARCH("PM",A1757)</f>
        <v>#VALUE!</v>
      </c>
      <c r="C1757" s="34">
        <f>SEARCH("AM",A1757)</f>
        <v>16</v>
      </c>
      <c r="D1757" s="34">
        <f>IFERROR(B1757,C1757)</f>
        <v>16</v>
      </c>
      <c r="E1757" s="34" t="str">
        <f>IFERROR(MID(A1757,D1757-5,1)," ")</f>
        <v>1</v>
      </c>
      <c r="F1757" s="34" t="str">
        <f>MID(A1757,IF(E1757="1",D1757-5,D1757-4),IF(E1757="1",7,6))</f>
        <v>10:29AM</v>
      </c>
      <c r="G1757" s="34" t="str">
        <f>TRIM(SUBSTITUTE(A1757,TEXT(M1757,"h:mmAM/PM"),""))</f>
        <v>9-Nov RIM</v>
      </c>
      <c r="H1757" s="34" t="b">
        <f>OR(LEFT(G1757,1)="Y",LEFT(G1757,1)="B",LEFT(G1757,1)="R")</f>
        <v>0</v>
      </c>
      <c r="I1757" s="34" t="str">
        <f>IF(H1757,LEFT(G1757,FIND(" ",G1757)-1),MID(G1757,FIND(" ",G1757)+1,9))</f>
        <v>RIM</v>
      </c>
      <c r="J1757" s="34" t="str">
        <f>TRIM(SUBSTITUTE(G1757,I1757,""))</f>
        <v>9-Nov</v>
      </c>
      <c r="K1757" s="34">
        <f>LEFT(J1757,2-ISERROR(1*MID(J1757,2,1)))*1</f>
        <v>9</v>
      </c>
      <c r="L1757" s="34" t="str">
        <f>IF(LEN(I1757)=3,I1757,LEFT(I1757,1)&amp;MID(I1757,3,1)&amp;RIGHT(I1757,1))</f>
        <v>RIM</v>
      </c>
      <c r="M1757" s="42">
        <f>TIMEVALUE(SUBSTITUTE(SUBSTITUTE(F1757,"P"," P"),"A"," A"))</f>
        <v>0.4368055555555555</v>
      </c>
      <c r="N1757" s="34">
        <f t="shared" si="92"/>
        <v>10</v>
      </c>
      <c r="O1757" s="34" t="str">
        <f t="shared" si="93"/>
        <v>RIM10</v>
      </c>
      <c r="P1757" s="44">
        <f>INDEX(Workings!$R$14:$R$853,MATCH(O1757,Workings!$U$14:$U$853,0))</f>
        <v>0.4375</v>
      </c>
      <c r="Q1757" s="34">
        <f t="shared" si="94"/>
        <v>-1</v>
      </c>
      <c r="S1757"/>
    </row>
    <row r="1758" spans="1:19" ht="15" x14ac:dyDescent="0.25">
      <c r="A1758" s="34" t="s">
        <v>3951</v>
      </c>
      <c r="B1758" s="34" t="e">
        <f>SEARCH("PM",A1758)</f>
        <v>#VALUE!</v>
      </c>
      <c r="C1758" s="34">
        <f>SEARCH("AM",A1758)</f>
        <v>12</v>
      </c>
      <c r="D1758" s="34">
        <f>IFERROR(B1758,C1758)</f>
        <v>12</v>
      </c>
      <c r="E1758" s="34" t="str">
        <f>IFERROR(MID(A1758,D1758-5,1)," ")</f>
        <v>1</v>
      </c>
      <c r="F1758" s="34" t="str">
        <f>MID(A1758,IF(E1758="1",D1758-5,D1758-4),IF(E1758="1",7,6))</f>
        <v>11:02AM</v>
      </c>
      <c r="G1758" s="34" t="str">
        <f>TRIM(SUBSTITUTE(A1758,TEXT(M1758,"h:mmAM/PM"),""))</f>
        <v>9-Nov R-I-M</v>
      </c>
      <c r="H1758" s="34" t="b">
        <f>OR(LEFT(G1758,1)="Y",LEFT(G1758,1)="B",LEFT(G1758,1)="R")</f>
        <v>0</v>
      </c>
      <c r="I1758" s="34" t="str">
        <f>IF(H1758,LEFT(G1758,FIND(" ",G1758)-1),MID(G1758,FIND(" ",G1758)+1,9))</f>
        <v>R-I-M</v>
      </c>
      <c r="J1758" s="34" t="str">
        <f>TRIM(SUBSTITUTE(G1758,I1758,""))</f>
        <v>9-Nov</v>
      </c>
      <c r="K1758" s="34">
        <f>LEFT(J1758,2-ISERROR(1*MID(J1758,2,1)))*1</f>
        <v>9</v>
      </c>
      <c r="L1758" s="34" t="str">
        <f>IF(LEN(I1758)=3,I1758,LEFT(I1758,1)&amp;MID(I1758,3,1)&amp;RIGHT(I1758,1))</f>
        <v>RIM</v>
      </c>
      <c r="M1758" s="42">
        <f>TIMEVALUE(SUBSTITUTE(SUBSTITUTE(F1758,"P"," P"),"A"," A"))</f>
        <v>0.4597222222222222</v>
      </c>
      <c r="N1758" s="34">
        <f t="shared" si="92"/>
        <v>11</v>
      </c>
      <c r="O1758" s="34" t="str">
        <f t="shared" si="93"/>
        <v>RIM11</v>
      </c>
      <c r="P1758" s="44">
        <f>INDEX(Workings!$R$14:$R$853,MATCH(O1758,Workings!$U$14:$U$853,0))</f>
        <v>0.45833333333333331</v>
      </c>
      <c r="Q1758" s="34">
        <f t="shared" si="94"/>
        <v>2</v>
      </c>
      <c r="S1758"/>
    </row>
    <row r="1759" spans="1:19" ht="15" x14ac:dyDescent="0.25">
      <c r="A1759" s="34" t="s">
        <v>2773</v>
      </c>
      <c r="B1759" s="34" t="e">
        <f>SEARCH("PM",A1759)</f>
        <v>#VALUE!</v>
      </c>
      <c r="C1759" s="34">
        <f>SEARCH("AM",A1759)</f>
        <v>18</v>
      </c>
      <c r="D1759" s="34">
        <f>IFERROR(B1759,C1759)</f>
        <v>18</v>
      </c>
      <c r="E1759" s="34" t="str">
        <f>IFERROR(MID(A1759,D1759-5,1)," ")</f>
        <v>1</v>
      </c>
      <c r="F1759" s="34" t="str">
        <f>MID(A1759,IF(E1759="1",D1759-5,D1759-4),IF(E1759="1",7,6))</f>
        <v>11:32AM</v>
      </c>
      <c r="G1759" s="34" t="str">
        <f>TRIM(SUBSTITUTE(A1759,TEXT(M1759,"h:mmAM/PM"),""))</f>
        <v>9-Nov R:I:M</v>
      </c>
      <c r="H1759" s="34" t="b">
        <f>OR(LEFT(G1759,1)="Y",LEFT(G1759,1)="B",LEFT(G1759,1)="R")</f>
        <v>0</v>
      </c>
      <c r="I1759" s="34" t="str">
        <f>IF(H1759,LEFT(G1759,FIND(" ",G1759)-1),MID(G1759,FIND(" ",G1759)+1,9))</f>
        <v>R:I:M</v>
      </c>
      <c r="J1759" s="34" t="str">
        <f>TRIM(SUBSTITUTE(G1759,I1759,""))</f>
        <v>9-Nov</v>
      </c>
      <c r="K1759" s="34">
        <f>LEFT(J1759,2-ISERROR(1*MID(J1759,2,1)))*1</f>
        <v>9</v>
      </c>
      <c r="L1759" s="34" t="str">
        <f>IF(LEN(I1759)=3,I1759,LEFT(I1759,1)&amp;MID(I1759,3,1)&amp;RIGHT(I1759,1))</f>
        <v>RIM</v>
      </c>
      <c r="M1759" s="42">
        <f>TIMEVALUE(SUBSTITUTE(SUBSTITUTE(F1759,"P"," P"),"A"," A"))</f>
        <v>0.48055555555555557</v>
      </c>
      <c r="N1759" s="34">
        <f t="shared" si="92"/>
        <v>12</v>
      </c>
      <c r="O1759" s="34" t="str">
        <f t="shared" si="93"/>
        <v>RIM12</v>
      </c>
      <c r="P1759" s="44">
        <f>INDEX(Workings!$R$14:$R$853,MATCH(O1759,Workings!$U$14:$U$853,0))</f>
        <v>0.47916666666666663</v>
      </c>
      <c r="Q1759" s="34">
        <f t="shared" si="94"/>
        <v>2</v>
      </c>
      <c r="S1759"/>
    </row>
    <row r="1760" spans="1:19" ht="15" x14ac:dyDescent="0.25">
      <c r="A1760" s="34" t="s">
        <v>3604</v>
      </c>
      <c r="B1760" s="34" t="e">
        <f>SEARCH("PM",A1760)</f>
        <v>#VALUE!</v>
      </c>
      <c r="C1760" s="34">
        <f>SEARCH("AM",A1760)</f>
        <v>12</v>
      </c>
      <c r="D1760" s="34">
        <f>IFERROR(B1760,C1760)</f>
        <v>12</v>
      </c>
      <c r="E1760" s="34" t="str">
        <f>IFERROR(MID(A1760,D1760-5,1)," ")</f>
        <v>1</v>
      </c>
      <c r="F1760" s="34" t="str">
        <f>MID(A1760,IF(E1760="1",D1760-5,D1760-4),IF(E1760="1",7,6))</f>
        <v>11:59AM</v>
      </c>
      <c r="G1760" s="34" t="str">
        <f>TRIM(SUBSTITUTE(A1760,TEXT(M1760,"h:mmAM/PM"),""))</f>
        <v>9-Nov R:I:M</v>
      </c>
      <c r="H1760" s="34" t="b">
        <f>OR(LEFT(G1760,1)="Y",LEFT(G1760,1)="B",LEFT(G1760,1)="R")</f>
        <v>0</v>
      </c>
      <c r="I1760" s="34" t="str">
        <f>IF(H1760,LEFT(G1760,FIND(" ",G1760)-1),MID(G1760,FIND(" ",G1760)+1,9))</f>
        <v>R:I:M</v>
      </c>
      <c r="J1760" s="34" t="str">
        <f>TRIM(SUBSTITUTE(G1760,I1760,""))</f>
        <v>9-Nov</v>
      </c>
      <c r="K1760" s="34">
        <f>LEFT(J1760,2-ISERROR(1*MID(J1760,2,1)))*1</f>
        <v>9</v>
      </c>
      <c r="L1760" s="34" t="str">
        <f>IF(LEN(I1760)=3,I1760,LEFT(I1760,1)&amp;MID(I1760,3,1)&amp;RIGHT(I1760,1))</f>
        <v>RIM</v>
      </c>
      <c r="M1760" s="42">
        <f>TIMEVALUE(SUBSTITUTE(SUBSTITUTE(F1760,"P"," P"),"A"," A"))</f>
        <v>0.4993055555555555</v>
      </c>
      <c r="N1760" s="34">
        <f t="shared" si="92"/>
        <v>13</v>
      </c>
      <c r="O1760" s="34" t="str">
        <f t="shared" si="93"/>
        <v>RIM13</v>
      </c>
      <c r="P1760" s="44">
        <f>INDEX(Workings!$R$14:$R$853,MATCH(O1760,Workings!$U$14:$U$853,0))</f>
        <v>0.49999999999999994</v>
      </c>
      <c r="Q1760" s="34">
        <f t="shared" si="94"/>
        <v>-1</v>
      </c>
      <c r="S1760"/>
    </row>
    <row r="1761" spans="1:19" ht="15" x14ac:dyDescent="0.25">
      <c r="A1761" s="34" t="s">
        <v>515</v>
      </c>
      <c r="B1761" s="34">
        <f>SEARCH("PM",A1761)</f>
        <v>6</v>
      </c>
      <c r="C1761" s="34" t="e">
        <f>SEARCH("AM",A1761)</f>
        <v>#VALUE!</v>
      </c>
      <c r="D1761" s="34">
        <f>IFERROR(B1761,C1761)</f>
        <v>6</v>
      </c>
      <c r="E1761" s="34" t="str">
        <f>IFERROR(MID(A1761,D1761-5,1)," ")</f>
        <v>1</v>
      </c>
      <c r="F1761" s="34" t="str">
        <f>MID(A1761,IF(E1761="1",D1761-5,D1761-4),IF(E1761="1",7,6))</f>
        <v>12:35PM</v>
      </c>
      <c r="G1761" s="34" t="str">
        <f>TRIM(SUBSTITUTE(A1761,TEXT(M1761,"h:mmAM/PM"),""))</f>
        <v>RIM 9-Nov</v>
      </c>
      <c r="H1761" s="34" t="b">
        <f>OR(LEFT(G1761,1)="Y",LEFT(G1761,1)="B",LEFT(G1761,1)="R")</f>
        <v>1</v>
      </c>
      <c r="I1761" s="34" t="str">
        <f>IF(H1761,LEFT(G1761,FIND(" ",G1761)-1),MID(G1761,FIND(" ",G1761)+1,9))</f>
        <v>RIM</v>
      </c>
      <c r="J1761" s="34" t="str">
        <f>TRIM(SUBSTITUTE(G1761,I1761,""))</f>
        <v>9-Nov</v>
      </c>
      <c r="K1761" s="34">
        <f>LEFT(J1761,2-ISERROR(1*MID(J1761,2,1)))*1</f>
        <v>9</v>
      </c>
      <c r="L1761" s="34" t="str">
        <f>IF(LEN(I1761)=3,I1761,LEFT(I1761,1)&amp;MID(I1761,3,1)&amp;RIGHT(I1761,1))</f>
        <v>RIM</v>
      </c>
      <c r="M1761" s="42">
        <f>TIMEVALUE(SUBSTITUTE(SUBSTITUTE(F1761,"P"," P"),"A"," A"))</f>
        <v>0.52430555555555558</v>
      </c>
      <c r="N1761" s="34">
        <f t="shared" si="92"/>
        <v>14</v>
      </c>
      <c r="O1761" s="34" t="str">
        <f t="shared" si="93"/>
        <v>RIM14</v>
      </c>
      <c r="P1761" s="44">
        <f>INDEX(Workings!$R$14:$R$853,MATCH(O1761,Workings!$U$14:$U$853,0))</f>
        <v>0.52083333333333326</v>
      </c>
      <c r="Q1761" s="34">
        <f t="shared" si="94"/>
        <v>5</v>
      </c>
      <c r="S1761"/>
    </row>
    <row r="1762" spans="1:19" ht="15" x14ac:dyDescent="0.25">
      <c r="A1762" s="34" t="s">
        <v>1064</v>
      </c>
      <c r="B1762" s="34">
        <f>SEARCH("PM",A1762)</f>
        <v>15</v>
      </c>
      <c r="C1762" s="34" t="e">
        <f>SEARCH("AM",A1762)</f>
        <v>#VALUE!</v>
      </c>
      <c r="D1762" s="34">
        <f>IFERROR(B1762,C1762)</f>
        <v>15</v>
      </c>
      <c r="E1762" s="34" t="str">
        <f>IFERROR(MID(A1762,D1762-5,1)," ")</f>
        <v xml:space="preserve"> </v>
      </c>
      <c r="F1762" s="34" t="str">
        <f>MID(A1762,IF(E1762="1",D1762-5,D1762-4),IF(E1762="1",7,6))</f>
        <v>1:02PM</v>
      </c>
      <c r="G1762" s="34" t="str">
        <f>TRIM(SUBSTITUTE(A1762,TEXT(M1762,"h:mmAM/PM"),""))</f>
        <v>RIM 9-Nov</v>
      </c>
      <c r="H1762" s="34" t="b">
        <f>OR(LEFT(G1762,1)="Y",LEFT(G1762,1)="B",LEFT(G1762,1)="R")</f>
        <v>1</v>
      </c>
      <c r="I1762" s="34" t="str">
        <f>IF(H1762,LEFT(G1762,FIND(" ",G1762)-1),MID(G1762,FIND(" ",G1762)+1,9))</f>
        <v>RIM</v>
      </c>
      <c r="J1762" s="34" t="str">
        <f>TRIM(SUBSTITUTE(G1762,I1762,""))</f>
        <v>9-Nov</v>
      </c>
      <c r="K1762" s="34">
        <f>LEFT(J1762,2-ISERROR(1*MID(J1762,2,1)))*1</f>
        <v>9</v>
      </c>
      <c r="L1762" s="34" t="str">
        <f>IF(LEN(I1762)=3,I1762,LEFT(I1762,1)&amp;MID(I1762,3,1)&amp;RIGHT(I1762,1))</f>
        <v>RIM</v>
      </c>
      <c r="M1762" s="42">
        <f>TIMEVALUE(SUBSTITUTE(SUBSTITUTE(F1762,"P"," P"),"A"," A"))</f>
        <v>0.54305555555555551</v>
      </c>
      <c r="N1762" s="34">
        <f t="shared" si="92"/>
        <v>15</v>
      </c>
      <c r="O1762" s="34" t="str">
        <f t="shared" si="93"/>
        <v>RIM15</v>
      </c>
      <c r="P1762" s="44">
        <f>INDEX(Workings!$R$14:$R$853,MATCH(O1762,Workings!$U$14:$U$853,0))</f>
        <v>0.54166666666666663</v>
      </c>
      <c r="Q1762" s="34">
        <f t="shared" si="94"/>
        <v>2</v>
      </c>
      <c r="S1762"/>
    </row>
    <row r="1763" spans="1:19" ht="15" x14ac:dyDescent="0.25">
      <c r="A1763" s="34" t="s">
        <v>1837</v>
      </c>
      <c r="B1763" s="34">
        <f>SEARCH("PM",A1763)</f>
        <v>5</v>
      </c>
      <c r="C1763" s="34" t="e">
        <f>SEARCH("AM",A1763)</f>
        <v>#VALUE!</v>
      </c>
      <c r="D1763" s="34">
        <f>IFERROR(B1763,C1763)</f>
        <v>5</v>
      </c>
      <c r="E1763" s="34" t="str">
        <f>IFERROR(MID(A1763,D1763-5,1)," ")</f>
        <v xml:space="preserve"> </v>
      </c>
      <c r="F1763" s="34" t="str">
        <f>MID(A1763,IF(E1763="1",D1763-5,D1763-4),IF(E1763="1",7,6))</f>
        <v>1:33PM</v>
      </c>
      <c r="G1763" s="34" t="str">
        <f>TRIM(SUBSTITUTE(A1763,TEXT(M1763,"h:mmAM/PM"),""))</f>
        <v>9/Nov R/I/M</v>
      </c>
      <c r="H1763" s="34" t="b">
        <f>OR(LEFT(G1763,1)="Y",LEFT(G1763,1)="B",LEFT(G1763,1)="R")</f>
        <v>0</v>
      </c>
      <c r="I1763" s="34" t="str">
        <f>IF(H1763,LEFT(G1763,FIND(" ",G1763)-1),MID(G1763,FIND(" ",G1763)+1,9))</f>
        <v>R/I/M</v>
      </c>
      <c r="J1763" s="34" t="str">
        <f>TRIM(SUBSTITUTE(G1763,I1763,""))</f>
        <v>9/Nov</v>
      </c>
      <c r="K1763" s="34">
        <f>LEFT(J1763,2-ISERROR(1*MID(J1763,2,1)))*1</f>
        <v>9</v>
      </c>
      <c r="L1763" s="34" t="str">
        <f>IF(LEN(I1763)=3,I1763,LEFT(I1763,1)&amp;MID(I1763,3,1)&amp;RIGHT(I1763,1))</f>
        <v>RIM</v>
      </c>
      <c r="M1763" s="42">
        <f>TIMEVALUE(SUBSTITUTE(SUBSTITUTE(F1763,"P"," P"),"A"," A"))</f>
        <v>0.56458333333333333</v>
      </c>
      <c r="N1763" s="34">
        <f t="shared" si="92"/>
        <v>16</v>
      </c>
      <c r="O1763" s="34" t="str">
        <f t="shared" si="93"/>
        <v>RIM16</v>
      </c>
      <c r="P1763" s="44">
        <f>INDEX(Workings!$R$14:$R$853,MATCH(O1763,Workings!$U$14:$U$853,0))</f>
        <v>0.5625</v>
      </c>
      <c r="Q1763" s="34">
        <f t="shared" si="94"/>
        <v>3</v>
      </c>
      <c r="S1763"/>
    </row>
    <row r="1764" spans="1:19" ht="15" x14ac:dyDescent="0.25">
      <c r="A1764" s="34" t="s">
        <v>1779</v>
      </c>
      <c r="B1764" s="34">
        <f>SEARCH("PM",A1764)</f>
        <v>5</v>
      </c>
      <c r="C1764" s="34" t="e">
        <f>SEARCH("AM",A1764)</f>
        <v>#VALUE!</v>
      </c>
      <c r="D1764" s="34">
        <f>IFERROR(B1764,C1764)</f>
        <v>5</v>
      </c>
      <c r="E1764" s="34" t="str">
        <f>IFERROR(MID(A1764,D1764-5,1)," ")</f>
        <v xml:space="preserve"> </v>
      </c>
      <c r="F1764" s="34" t="str">
        <f>MID(A1764,IF(E1764="1",D1764-5,D1764-4),IF(E1764="1",7,6))</f>
        <v>2:05PM</v>
      </c>
      <c r="G1764" s="34" t="str">
        <f>TRIM(SUBSTITUTE(A1764,TEXT(M1764,"h:mmAM/PM"),""))</f>
        <v>RIM 9/Nov</v>
      </c>
      <c r="H1764" s="34" t="b">
        <f>OR(LEFT(G1764,1)="Y",LEFT(G1764,1)="B",LEFT(G1764,1)="R")</f>
        <v>1</v>
      </c>
      <c r="I1764" s="34" t="str">
        <f>IF(H1764,LEFT(G1764,FIND(" ",G1764)-1),MID(G1764,FIND(" ",G1764)+1,9))</f>
        <v>RIM</v>
      </c>
      <c r="J1764" s="34" t="str">
        <f>TRIM(SUBSTITUTE(G1764,I1764,""))</f>
        <v>9/Nov</v>
      </c>
      <c r="K1764" s="34">
        <f>LEFT(J1764,2-ISERROR(1*MID(J1764,2,1)))*1</f>
        <v>9</v>
      </c>
      <c r="L1764" s="34" t="str">
        <f>IF(LEN(I1764)=3,I1764,LEFT(I1764,1)&amp;MID(I1764,3,1)&amp;RIGHT(I1764,1))</f>
        <v>RIM</v>
      </c>
      <c r="M1764" s="42">
        <f>TIMEVALUE(SUBSTITUTE(SUBSTITUTE(F1764,"P"," P"),"A"," A"))</f>
        <v>0.58680555555555558</v>
      </c>
      <c r="N1764" s="34">
        <f t="shared" si="92"/>
        <v>17</v>
      </c>
      <c r="O1764" s="34" t="str">
        <f t="shared" si="93"/>
        <v>RIM17</v>
      </c>
      <c r="P1764" s="44">
        <f>INDEX(Workings!$R$14:$R$853,MATCH(O1764,Workings!$U$14:$U$853,0))</f>
        <v>0.58333333333333337</v>
      </c>
      <c r="Q1764" s="34">
        <f t="shared" si="94"/>
        <v>5</v>
      </c>
      <c r="S1764"/>
    </row>
    <row r="1765" spans="1:19" ht="15" x14ac:dyDescent="0.25">
      <c r="A1765" s="34" t="s">
        <v>3678</v>
      </c>
      <c r="B1765" s="34">
        <f>SEARCH("PM",A1765)</f>
        <v>15</v>
      </c>
      <c r="C1765" s="34" t="e">
        <f>SEARCH("AM",A1765)</f>
        <v>#VALUE!</v>
      </c>
      <c r="D1765" s="34">
        <f>IFERROR(B1765,C1765)</f>
        <v>15</v>
      </c>
      <c r="E1765" s="34" t="str">
        <f>IFERROR(MID(A1765,D1765-5,1)," ")</f>
        <v xml:space="preserve"> </v>
      </c>
      <c r="F1765" s="34" t="str">
        <f>MID(A1765,IF(E1765="1",D1765-5,D1765-4),IF(E1765="1",7,6))</f>
        <v>2:34PM</v>
      </c>
      <c r="G1765" s="34" t="str">
        <f>TRIM(SUBSTITUTE(A1765,TEXT(M1765,"h:mmAM/PM"),""))</f>
        <v>RIM 9-Nov</v>
      </c>
      <c r="H1765" s="34" t="b">
        <f>OR(LEFT(G1765,1)="Y",LEFT(G1765,1)="B",LEFT(G1765,1)="R")</f>
        <v>1</v>
      </c>
      <c r="I1765" s="34" t="str">
        <f>IF(H1765,LEFT(G1765,FIND(" ",G1765)-1),MID(G1765,FIND(" ",G1765)+1,9))</f>
        <v>RIM</v>
      </c>
      <c r="J1765" s="34" t="str">
        <f>TRIM(SUBSTITUTE(G1765,I1765,""))</f>
        <v>9-Nov</v>
      </c>
      <c r="K1765" s="34">
        <f>LEFT(J1765,2-ISERROR(1*MID(J1765,2,1)))*1</f>
        <v>9</v>
      </c>
      <c r="L1765" s="34" t="str">
        <f>IF(LEN(I1765)=3,I1765,LEFT(I1765,1)&amp;MID(I1765,3,1)&amp;RIGHT(I1765,1))</f>
        <v>RIM</v>
      </c>
      <c r="M1765" s="42">
        <f>TIMEVALUE(SUBSTITUTE(SUBSTITUTE(F1765,"P"," P"),"A"," A"))</f>
        <v>0.6069444444444444</v>
      </c>
      <c r="N1765" s="34">
        <f t="shared" si="92"/>
        <v>18</v>
      </c>
      <c r="O1765" s="34" t="str">
        <f t="shared" si="93"/>
        <v>RIM18</v>
      </c>
      <c r="P1765" s="44">
        <f>INDEX(Workings!$R$14:$R$853,MATCH(O1765,Workings!$U$14:$U$853,0))</f>
        <v>0.60416666666666674</v>
      </c>
      <c r="Q1765" s="34">
        <f t="shared" si="94"/>
        <v>4</v>
      </c>
      <c r="S1765"/>
    </row>
    <row r="1766" spans="1:19" ht="15" x14ac:dyDescent="0.25">
      <c r="A1766" s="34" t="s">
        <v>1318</v>
      </c>
      <c r="B1766" s="34">
        <f>SEARCH("PM",A1766)</f>
        <v>5</v>
      </c>
      <c r="C1766" s="34" t="e">
        <f>SEARCH("AM",A1766)</f>
        <v>#VALUE!</v>
      </c>
      <c r="D1766" s="34">
        <f>IFERROR(B1766,C1766)</f>
        <v>5</v>
      </c>
      <c r="E1766" s="34" t="str">
        <f>IFERROR(MID(A1766,D1766-5,1)," ")</f>
        <v xml:space="preserve"> </v>
      </c>
      <c r="F1766" s="34" t="str">
        <f>MID(A1766,IF(E1766="1",D1766-5,D1766-4),IF(E1766="1",7,6))</f>
        <v>3:04PM</v>
      </c>
      <c r="G1766" s="34" t="str">
        <f>TRIM(SUBSTITUTE(A1766,TEXT(M1766,"h:mmAM/PM"),""))</f>
        <v>9/Nov RIM</v>
      </c>
      <c r="H1766" s="34" t="b">
        <f>OR(LEFT(G1766,1)="Y",LEFT(G1766,1)="B",LEFT(G1766,1)="R")</f>
        <v>0</v>
      </c>
      <c r="I1766" s="34" t="str">
        <f>IF(H1766,LEFT(G1766,FIND(" ",G1766)-1),MID(G1766,FIND(" ",G1766)+1,9))</f>
        <v>RIM</v>
      </c>
      <c r="J1766" s="34" t="str">
        <f>TRIM(SUBSTITUTE(G1766,I1766,""))</f>
        <v>9/Nov</v>
      </c>
      <c r="K1766" s="34">
        <f>LEFT(J1766,2-ISERROR(1*MID(J1766,2,1)))*1</f>
        <v>9</v>
      </c>
      <c r="L1766" s="34" t="str">
        <f>IF(LEN(I1766)=3,I1766,LEFT(I1766,1)&amp;MID(I1766,3,1)&amp;RIGHT(I1766,1))</f>
        <v>RIM</v>
      </c>
      <c r="M1766" s="42">
        <f>TIMEVALUE(SUBSTITUTE(SUBSTITUTE(F1766,"P"," P"),"A"," A"))</f>
        <v>0.62777777777777777</v>
      </c>
      <c r="N1766" s="34">
        <f t="shared" si="92"/>
        <v>19</v>
      </c>
      <c r="O1766" s="34" t="str">
        <f t="shared" si="93"/>
        <v>RIM19</v>
      </c>
      <c r="P1766" s="44">
        <f>INDEX(Workings!$R$14:$R$853,MATCH(O1766,Workings!$U$14:$U$853,0))</f>
        <v>0.62500000000000011</v>
      </c>
      <c r="Q1766" s="34">
        <f t="shared" si="94"/>
        <v>4</v>
      </c>
      <c r="S1766"/>
    </row>
    <row r="1767" spans="1:19" ht="15" x14ac:dyDescent="0.25">
      <c r="A1767" s="34" t="s">
        <v>2684</v>
      </c>
      <c r="B1767" s="34">
        <f>SEARCH("PM",A1767)</f>
        <v>15</v>
      </c>
      <c r="C1767" s="34" t="e">
        <f>SEARCH("AM",A1767)</f>
        <v>#VALUE!</v>
      </c>
      <c r="D1767" s="34">
        <f>IFERROR(B1767,C1767)</f>
        <v>15</v>
      </c>
      <c r="E1767" s="34" t="str">
        <f>IFERROR(MID(A1767,D1767-5,1)," ")</f>
        <v xml:space="preserve"> </v>
      </c>
      <c r="F1767" s="34" t="str">
        <f>MID(A1767,IF(E1767="1",D1767-5,D1767-4),IF(E1767="1",7,6))</f>
        <v>3:35PM</v>
      </c>
      <c r="G1767" s="34" t="str">
        <f>TRIM(SUBSTITUTE(A1767,TEXT(M1767,"h:mmAM/PM"),""))</f>
        <v>RIM 9/Nov</v>
      </c>
      <c r="H1767" s="34" t="b">
        <f>OR(LEFT(G1767,1)="Y",LEFT(G1767,1)="B",LEFT(G1767,1)="R")</f>
        <v>1</v>
      </c>
      <c r="I1767" s="34" t="str">
        <f>IF(H1767,LEFT(G1767,FIND(" ",G1767)-1),MID(G1767,FIND(" ",G1767)+1,9))</f>
        <v>RIM</v>
      </c>
      <c r="J1767" s="34" t="str">
        <f>TRIM(SUBSTITUTE(G1767,I1767,""))</f>
        <v>9/Nov</v>
      </c>
      <c r="K1767" s="34">
        <f>LEFT(J1767,2-ISERROR(1*MID(J1767,2,1)))*1</f>
        <v>9</v>
      </c>
      <c r="L1767" s="34" t="str">
        <f>IF(LEN(I1767)=3,I1767,LEFT(I1767,1)&amp;MID(I1767,3,1)&amp;RIGHT(I1767,1))</f>
        <v>RIM</v>
      </c>
      <c r="M1767" s="42">
        <f>TIMEVALUE(SUBSTITUTE(SUBSTITUTE(F1767,"P"," P"),"A"," A"))</f>
        <v>0.64930555555555558</v>
      </c>
      <c r="N1767" s="34">
        <f t="shared" si="92"/>
        <v>20</v>
      </c>
      <c r="O1767" s="34" t="str">
        <f t="shared" si="93"/>
        <v>RIM20</v>
      </c>
      <c r="P1767" s="44">
        <f>INDEX(Workings!$R$14:$R$853,MATCH(O1767,Workings!$U$14:$U$853,0))</f>
        <v>0.64583333333333348</v>
      </c>
      <c r="Q1767" s="34">
        <f t="shared" si="94"/>
        <v>5</v>
      </c>
      <c r="S1767"/>
    </row>
    <row r="1768" spans="1:19" ht="15" x14ac:dyDescent="0.25">
      <c r="A1768" s="34" t="s">
        <v>3501</v>
      </c>
      <c r="B1768" s="34">
        <f>SEARCH("PM",A1768)</f>
        <v>11</v>
      </c>
      <c r="C1768" s="34" t="e">
        <f>SEARCH("AM",A1768)</f>
        <v>#VALUE!</v>
      </c>
      <c r="D1768" s="34">
        <f>IFERROR(B1768,C1768)</f>
        <v>11</v>
      </c>
      <c r="E1768" s="34" t="str">
        <f>IFERROR(MID(A1768,D1768-5,1)," ")</f>
        <v xml:space="preserve"> </v>
      </c>
      <c r="F1768" s="34" t="str">
        <f>MID(A1768,IF(E1768="1",D1768-5,D1768-4),IF(E1768="1",7,6))</f>
        <v>4:05PM</v>
      </c>
      <c r="G1768" s="34" t="str">
        <f>TRIM(SUBSTITUTE(A1768,TEXT(M1768,"h:mmAM/PM"),""))</f>
        <v>9-Nov R:I:M</v>
      </c>
      <c r="H1768" s="34" t="b">
        <f>OR(LEFT(G1768,1)="Y",LEFT(G1768,1)="B",LEFT(G1768,1)="R")</f>
        <v>0</v>
      </c>
      <c r="I1768" s="34" t="str">
        <f>IF(H1768,LEFT(G1768,FIND(" ",G1768)-1),MID(G1768,FIND(" ",G1768)+1,9))</f>
        <v>R:I:M</v>
      </c>
      <c r="J1768" s="34" t="str">
        <f>TRIM(SUBSTITUTE(G1768,I1768,""))</f>
        <v>9-Nov</v>
      </c>
      <c r="K1768" s="34">
        <f>LEFT(J1768,2-ISERROR(1*MID(J1768,2,1)))*1</f>
        <v>9</v>
      </c>
      <c r="L1768" s="34" t="str">
        <f>IF(LEN(I1768)=3,I1768,LEFT(I1768,1)&amp;MID(I1768,3,1)&amp;RIGHT(I1768,1))</f>
        <v>RIM</v>
      </c>
      <c r="M1768" s="42">
        <f>TIMEVALUE(SUBSTITUTE(SUBSTITUTE(F1768,"P"," P"),"A"," A"))</f>
        <v>0.67013888888888884</v>
      </c>
      <c r="N1768" s="34">
        <f t="shared" si="92"/>
        <v>21</v>
      </c>
      <c r="O1768" s="34" t="str">
        <f t="shared" si="93"/>
        <v>RIM21</v>
      </c>
      <c r="P1768" s="44">
        <f>INDEX(Workings!$R$14:$R$853,MATCH(O1768,Workings!$U$14:$U$853,0))</f>
        <v>0.66666666666666685</v>
      </c>
      <c r="Q1768" s="34">
        <f t="shared" si="94"/>
        <v>5</v>
      </c>
      <c r="S1768"/>
    </row>
    <row r="1769" spans="1:19" ht="15" x14ac:dyDescent="0.25">
      <c r="A1769" s="34" t="s">
        <v>3516</v>
      </c>
      <c r="B1769" s="34">
        <f>SEARCH("PM",A1769)</f>
        <v>9</v>
      </c>
      <c r="C1769" s="34" t="e">
        <f>SEARCH("AM",A1769)</f>
        <v>#VALUE!</v>
      </c>
      <c r="D1769" s="34">
        <f>IFERROR(B1769,C1769)</f>
        <v>9</v>
      </c>
      <c r="E1769" s="34" t="str">
        <f>IFERROR(MID(A1769,D1769-5,1)," ")</f>
        <v xml:space="preserve"> </v>
      </c>
      <c r="F1769" s="34" t="str">
        <f>MID(A1769,IF(E1769="1",D1769-5,D1769-4),IF(E1769="1",7,6))</f>
        <v>4:30PM</v>
      </c>
      <c r="G1769" s="34" t="str">
        <f>TRIM(SUBSTITUTE(A1769,TEXT(M1769,"h:mmAM/PM"),""))</f>
        <v>RIM 9/Nov</v>
      </c>
      <c r="H1769" s="34" t="b">
        <f>OR(LEFT(G1769,1)="Y",LEFT(G1769,1)="B",LEFT(G1769,1)="R")</f>
        <v>1</v>
      </c>
      <c r="I1769" s="34" t="str">
        <f>IF(H1769,LEFT(G1769,FIND(" ",G1769)-1),MID(G1769,FIND(" ",G1769)+1,9))</f>
        <v>RIM</v>
      </c>
      <c r="J1769" s="34" t="str">
        <f>TRIM(SUBSTITUTE(G1769,I1769,""))</f>
        <v>9/Nov</v>
      </c>
      <c r="K1769" s="34">
        <f>LEFT(J1769,2-ISERROR(1*MID(J1769,2,1)))*1</f>
        <v>9</v>
      </c>
      <c r="L1769" s="34" t="str">
        <f>IF(LEN(I1769)=3,I1769,LEFT(I1769,1)&amp;MID(I1769,3,1)&amp;RIGHT(I1769,1))</f>
        <v>RIM</v>
      </c>
      <c r="M1769" s="42">
        <f>TIMEVALUE(SUBSTITUTE(SUBSTITUTE(F1769,"P"," P"),"A"," A"))</f>
        <v>0.6875</v>
      </c>
      <c r="N1769" s="34">
        <f t="shared" si="92"/>
        <v>22</v>
      </c>
      <c r="O1769" s="34" t="str">
        <f t="shared" si="93"/>
        <v>RIM22</v>
      </c>
      <c r="P1769" s="44">
        <f>INDEX(Workings!$R$14:$R$853,MATCH(O1769,Workings!$U$14:$U$853,0))</f>
        <v>0.68750000000000022</v>
      </c>
      <c r="Q1769" s="34">
        <f t="shared" si="94"/>
        <v>0</v>
      </c>
      <c r="S1769"/>
    </row>
    <row r="1770" spans="1:19" ht="15" x14ac:dyDescent="0.25">
      <c r="A1770" s="34" t="s">
        <v>2637</v>
      </c>
      <c r="B1770" s="34">
        <f>SEARCH("PM",A1770)</f>
        <v>11</v>
      </c>
      <c r="C1770" s="34" t="e">
        <f>SEARCH("AM",A1770)</f>
        <v>#VALUE!</v>
      </c>
      <c r="D1770" s="34">
        <f>IFERROR(B1770,C1770)</f>
        <v>11</v>
      </c>
      <c r="E1770" s="34" t="str">
        <f>IFERROR(MID(A1770,D1770-5,1)," ")</f>
        <v xml:space="preserve"> </v>
      </c>
      <c r="F1770" s="34" t="str">
        <f>MID(A1770,IF(E1770="1",D1770-5,D1770-4),IF(E1770="1",7,6))</f>
        <v>4:59PM</v>
      </c>
      <c r="G1770" s="34" t="str">
        <f>TRIM(SUBSTITUTE(A1770,TEXT(M1770,"h:mmAM/PM"),""))</f>
        <v>9/Nov RIM</v>
      </c>
      <c r="H1770" s="34" t="b">
        <f>OR(LEFT(G1770,1)="Y",LEFT(G1770,1)="B",LEFT(G1770,1)="R")</f>
        <v>0</v>
      </c>
      <c r="I1770" s="34" t="str">
        <f>IF(H1770,LEFT(G1770,FIND(" ",G1770)-1),MID(G1770,FIND(" ",G1770)+1,9))</f>
        <v>RIM</v>
      </c>
      <c r="J1770" s="34" t="str">
        <f>TRIM(SUBSTITUTE(G1770,I1770,""))</f>
        <v>9/Nov</v>
      </c>
      <c r="K1770" s="34">
        <f>LEFT(J1770,2-ISERROR(1*MID(J1770,2,1)))*1</f>
        <v>9</v>
      </c>
      <c r="L1770" s="34" t="str">
        <f>IF(LEN(I1770)=3,I1770,LEFT(I1770,1)&amp;MID(I1770,3,1)&amp;RIGHT(I1770,1))</f>
        <v>RIM</v>
      </c>
      <c r="M1770" s="42">
        <f>TIMEVALUE(SUBSTITUTE(SUBSTITUTE(F1770,"P"," P"),"A"," A"))</f>
        <v>0.70763888888888893</v>
      </c>
      <c r="N1770" s="34">
        <f t="shared" si="92"/>
        <v>23</v>
      </c>
      <c r="O1770" s="34" t="str">
        <f t="shared" si="93"/>
        <v>RIM23</v>
      </c>
      <c r="P1770" s="44">
        <f>INDEX(Workings!$R$14:$R$853,MATCH(O1770,Workings!$U$14:$U$853,0))</f>
        <v>0.70833333333333359</v>
      </c>
      <c r="Q1770" s="34">
        <f t="shared" si="94"/>
        <v>-1</v>
      </c>
      <c r="S1770"/>
    </row>
    <row r="1771" spans="1:19" ht="15" x14ac:dyDescent="0.25">
      <c r="A1771" s="34" t="s">
        <v>263</v>
      </c>
      <c r="B1771" s="34">
        <f>SEARCH("PM",A1771)</f>
        <v>15</v>
      </c>
      <c r="C1771" s="34" t="e">
        <f>SEARCH("AM",A1771)</f>
        <v>#VALUE!</v>
      </c>
      <c r="D1771" s="34">
        <f>IFERROR(B1771,C1771)</f>
        <v>15</v>
      </c>
      <c r="E1771" s="34" t="str">
        <f>IFERROR(MID(A1771,D1771-5,1)," ")</f>
        <v xml:space="preserve"> </v>
      </c>
      <c r="F1771" s="34" t="str">
        <f>MID(A1771,IF(E1771="1",D1771-5,D1771-4),IF(E1771="1",7,6))</f>
        <v>5:43PM</v>
      </c>
      <c r="G1771" s="34" t="str">
        <f>TRIM(SUBSTITUTE(A1771,TEXT(M1771,"h:mmAM/PM"),""))</f>
        <v>9-Nov RIM</v>
      </c>
      <c r="H1771" s="34" t="b">
        <f>OR(LEFT(G1771,1)="Y",LEFT(G1771,1)="B",LEFT(G1771,1)="R")</f>
        <v>0</v>
      </c>
      <c r="I1771" s="34" t="str">
        <f>IF(H1771,LEFT(G1771,FIND(" ",G1771)-1),MID(G1771,FIND(" ",G1771)+1,9))</f>
        <v>RIM</v>
      </c>
      <c r="J1771" s="34" t="str">
        <f>TRIM(SUBSTITUTE(G1771,I1771,""))</f>
        <v>9-Nov</v>
      </c>
      <c r="K1771" s="34">
        <f>LEFT(J1771,2-ISERROR(1*MID(J1771,2,1)))*1</f>
        <v>9</v>
      </c>
      <c r="L1771" s="34" t="str">
        <f>IF(LEN(I1771)=3,I1771,LEFT(I1771,1)&amp;MID(I1771,3,1)&amp;RIGHT(I1771,1))</f>
        <v>RIM</v>
      </c>
      <c r="M1771" s="42">
        <f>TIMEVALUE(SUBSTITUTE(SUBSTITUTE(F1771,"P"," P"),"A"," A"))</f>
        <v>0.73819444444444438</v>
      </c>
      <c r="N1771" s="34">
        <f t="shared" si="92"/>
        <v>24</v>
      </c>
      <c r="O1771" s="34" t="str">
        <f t="shared" si="93"/>
        <v>RIM24</v>
      </c>
      <c r="P1771" s="44">
        <f>INDEX(Workings!$R$14:$R$853,MATCH(O1771,Workings!$U$14:$U$853,0))</f>
        <v>0.73611111111111138</v>
      </c>
      <c r="Q1771" s="34">
        <f t="shared" si="94"/>
        <v>3</v>
      </c>
      <c r="S1771"/>
    </row>
    <row r="1772" spans="1:19" ht="15" x14ac:dyDescent="0.25">
      <c r="A1772" s="34" t="s">
        <v>2647</v>
      </c>
      <c r="B1772" s="34">
        <f>SEARCH("PM",A1772)</f>
        <v>11</v>
      </c>
      <c r="C1772" s="34" t="e">
        <f>SEARCH("AM",A1772)</f>
        <v>#VALUE!</v>
      </c>
      <c r="D1772" s="34">
        <f>IFERROR(B1772,C1772)</f>
        <v>11</v>
      </c>
      <c r="E1772" s="34" t="str">
        <f>IFERROR(MID(A1772,D1772-5,1)," ")</f>
        <v xml:space="preserve"> </v>
      </c>
      <c r="F1772" s="34" t="str">
        <f>MID(A1772,IF(E1772="1",D1772-5,D1772-4),IF(E1772="1",7,6))</f>
        <v>6:25PM</v>
      </c>
      <c r="G1772" s="34" t="str">
        <f>TRIM(SUBSTITUTE(A1772,TEXT(M1772,"h:mmAM/PM"),""))</f>
        <v>R-I-M 9/Nov</v>
      </c>
      <c r="H1772" s="34" t="b">
        <f>OR(LEFT(G1772,1)="Y",LEFT(G1772,1)="B",LEFT(G1772,1)="R")</f>
        <v>1</v>
      </c>
      <c r="I1772" s="34" t="str">
        <f>IF(H1772,LEFT(G1772,FIND(" ",G1772)-1),MID(G1772,FIND(" ",G1772)+1,9))</f>
        <v>R-I-M</v>
      </c>
      <c r="J1772" s="34" t="str">
        <f>TRIM(SUBSTITUTE(G1772,I1772,""))</f>
        <v>9/Nov</v>
      </c>
      <c r="K1772" s="34">
        <f>LEFT(J1772,2-ISERROR(1*MID(J1772,2,1)))*1</f>
        <v>9</v>
      </c>
      <c r="L1772" s="34" t="str">
        <f>IF(LEN(I1772)=3,I1772,LEFT(I1772,1)&amp;MID(I1772,3,1)&amp;RIGHT(I1772,1))</f>
        <v>RIM</v>
      </c>
      <c r="M1772" s="42">
        <f>TIMEVALUE(SUBSTITUTE(SUBSTITUTE(F1772,"P"," P"),"A"," A"))</f>
        <v>0.76736111111111116</v>
      </c>
      <c r="N1772" s="34">
        <f t="shared" si="92"/>
        <v>25</v>
      </c>
      <c r="O1772" s="34" t="str">
        <f t="shared" si="93"/>
        <v>RIM25</v>
      </c>
      <c r="P1772" s="44">
        <f>INDEX(Workings!$R$14:$R$853,MATCH(O1772,Workings!$U$14:$U$853,0))</f>
        <v>0.76388888888888917</v>
      </c>
      <c r="Q1772" s="34">
        <f t="shared" si="94"/>
        <v>5</v>
      </c>
      <c r="S1772"/>
    </row>
    <row r="1773" spans="1:19" ht="15" x14ac:dyDescent="0.25">
      <c r="A1773" s="34" t="s">
        <v>3849</v>
      </c>
      <c r="B1773" s="34">
        <f>SEARCH("PM",A1773)</f>
        <v>5</v>
      </c>
      <c r="C1773" s="34" t="e">
        <f>SEARCH("AM",A1773)</f>
        <v>#VALUE!</v>
      </c>
      <c r="D1773" s="34">
        <f>IFERROR(B1773,C1773)</f>
        <v>5</v>
      </c>
      <c r="E1773" s="34" t="str">
        <f>IFERROR(MID(A1773,D1773-5,1)," ")</f>
        <v xml:space="preserve"> </v>
      </c>
      <c r="F1773" s="34" t="str">
        <f>MID(A1773,IF(E1773="1",D1773-5,D1773-4),IF(E1773="1",7,6))</f>
        <v>7:04PM</v>
      </c>
      <c r="G1773" s="34" t="str">
        <f>TRIM(SUBSTITUTE(A1773,TEXT(M1773,"h:mmAM/PM"),""))</f>
        <v>9/Nov R-I-M</v>
      </c>
      <c r="H1773" s="34" t="b">
        <f>OR(LEFT(G1773,1)="Y",LEFT(G1773,1)="B",LEFT(G1773,1)="R")</f>
        <v>0</v>
      </c>
      <c r="I1773" s="34" t="str">
        <f>IF(H1773,LEFT(G1773,FIND(" ",G1773)-1),MID(G1773,FIND(" ",G1773)+1,9))</f>
        <v>R-I-M</v>
      </c>
      <c r="J1773" s="34" t="str">
        <f>TRIM(SUBSTITUTE(G1773,I1773,""))</f>
        <v>9/Nov</v>
      </c>
      <c r="K1773" s="34">
        <f>LEFT(J1773,2-ISERROR(1*MID(J1773,2,1)))*1</f>
        <v>9</v>
      </c>
      <c r="L1773" s="34" t="str">
        <f>IF(LEN(I1773)=3,I1773,LEFT(I1773,1)&amp;MID(I1773,3,1)&amp;RIGHT(I1773,1))</f>
        <v>RIM</v>
      </c>
      <c r="M1773" s="42">
        <f>TIMEVALUE(SUBSTITUTE(SUBSTITUTE(F1773,"P"," P"),"A"," A"))</f>
        <v>0.7944444444444444</v>
      </c>
      <c r="N1773" s="34">
        <f t="shared" si="92"/>
        <v>26</v>
      </c>
      <c r="O1773" s="34" t="str">
        <f t="shared" si="93"/>
        <v>RIM26</v>
      </c>
      <c r="P1773" s="44">
        <f>INDEX(Workings!$R$14:$R$853,MATCH(O1773,Workings!$U$14:$U$853,0))</f>
        <v>0.79166666666666696</v>
      </c>
      <c r="Q1773" s="34">
        <f t="shared" si="94"/>
        <v>4</v>
      </c>
      <c r="S1773"/>
    </row>
    <row r="1774" spans="1:19" ht="15" x14ac:dyDescent="0.25">
      <c r="A1774" s="34" t="s">
        <v>645</v>
      </c>
      <c r="B1774" s="34">
        <f>SEARCH("PM",A1774)</f>
        <v>11</v>
      </c>
      <c r="C1774" s="34" t="e">
        <f>SEARCH("AM",A1774)</f>
        <v>#VALUE!</v>
      </c>
      <c r="D1774" s="34">
        <f>IFERROR(B1774,C1774)</f>
        <v>11</v>
      </c>
      <c r="E1774" s="34" t="str">
        <f>IFERROR(MID(A1774,D1774-5,1)," ")</f>
        <v xml:space="preserve"> </v>
      </c>
      <c r="F1774" s="34" t="str">
        <f>MID(A1774,IF(E1774="1",D1774-5,D1774-4),IF(E1774="1",7,6))</f>
        <v>8:02PM</v>
      </c>
      <c r="G1774" s="34" t="str">
        <f>TRIM(SUBSTITUTE(A1774,TEXT(M1774,"h:mmAM/PM"),""))</f>
        <v>9-Nov R/I/M</v>
      </c>
      <c r="H1774" s="34" t="b">
        <f>OR(LEFT(G1774,1)="Y",LEFT(G1774,1)="B",LEFT(G1774,1)="R")</f>
        <v>0</v>
      </c>
      <c r="I1774" s="34" t="str">
        <f>IF(H1774,LEFT(G1774,FIND(" ",G1774)-1),MID(G1774,FIND(" ",G1774)+1,9))</f>
        <v>R/I/M</v>
      </c>
      <c r="J1774" s="34" t="str">
        <f>TRIM(SUBSTITUTE(G1774,I1774,""))</f>
        <v>9-Nov</v>
      </c>
      <c r="K1774" s="34">
        <f>LEFT(J1774,2-ISERROR(1*MID(J1774,2,1)))*1</f>
        <v>9</v>
      </c>
      <c r="L1774" s="34" t="str">
        <f>IF(LEN(I1774)=3,I1774,LEFT(I1774,1)&amp;MID(I1774,3,1)&amp;RIGHT(I1774,1))</f>
        <v>RIM</v>
      </c>
      <c r="M1774" s="42">
        <f>TIMEVALUE(SUBSTITUTE(SUBSTITUTE(F1774,"P"," P"),"A"," A"))</f>
        <v>0.83472222222222225</v>
      </c>
      <c r="N1774" s="34">
        <f t="shared" si="92"/>
        <v>27</v>
      </c>
      <c r="O1774" s="34" t="str">
        <f t="shared" si="93"/>
        <v>RIM27</v>
      </c>
      <c r="P1774" s="44">
        <f>INDEX(Workings!$R$14:$R$853,MATCH(O1774,Workings!$U$14:$U$853,0))</f>
        <v>0.83333333333333359</v>
      </c>
      <c r="Q1774" s="34">
        <f t="shared" si="94"/>
        <v>2</v>
      </c>
      <c r="S1774"/>
    </row>
    <row r="1775" spans="1:19" ht="15" x14ac:dyDescent="0.25">
      <c r="A1775" s="34" t="s">
        <v>1773</v>
      </c>
      <c r="B1775" s="34">
        <f>SEARCH("PM",A1775)</f>
        <v>11</v>
      </c>
      <c r="C1775" s="34" t="e">
        <f>SEARCH("AM",A1775)</f>
        <v>#VALUE!</v>
      </c>
      <c r="D1775" s="34">
        <f>IFERROR(B1775,C1775)</f>
        <v>11</v>
      </c>
      <c r="E1775" s="34" t="str">
        <f>IFERROR(MID(A1775,D1775-5,1)," ")</f>
        <v xml:space="preserve"> </v>
      </c>
      <c r="F1775" s="34" t="str">
        <f>MID(A1775,IF(E1775="1",D1775-5,D1775-4),IF(E1775="1",7,6))</f>
        <v>9:02PM</v>
      </c>
      <c r="G1775" s="34" t="str">
        <f>TRIM(SUBSTITUTE(A1775,TEXT(M1775,"h:mmAM/PM"),""))</f>
        <v>R/I/M 9/Nov</v>
      </c>
      <c r="H1775" s="34" t="b">
        <f>OR(LEFT(G1775,1)="Y",LEFT(G1775,1)="B",LEFT(G1775,1)="R")</f>
        <v>1</v>
      </c>
      <c r="I1775" s="34" t="str">
        <f>IF(H1775,LEFT(G1775,FIND(" ",G1775)-1),MID(G1775,FIND(" ",G1775)+1,9))</f>
        <v>R/I/M</v>
      </c>
      <c r="J1775" s="34" t="str">
        <f>TRIM(SUBSTITUTE(G1775,I1775,""))</f>
        <v>9/Nov</v>
      </c>
      <c r="K1775" s="34">
        <f>LEFT(J1775,2-ISERROR(1*MID(J1775,2,1)))*1</f>
        <v>9</v>
      </c>
      <c r="L1775" s="34" t="str">
        <f>IF(LEN(I1775)=3,I1775,LEFT(I1775,1)&amp;MID(I1775,3,1)&amp;RIGHT(I1775,1))</f>
        <v>RIM</v>
      </c>
      <c r="M1775" s="42">
        <f>TIMEVALUE(SUBSTITUTE(SUBSTITUTE(F1775,"P"," P"),"A"," A"))</f>
        <v>0.87638888888888899</v>
      </c>
      <c r="N1775" s="34">
        <f t="shared" si="92"/>
        <v>28</v>
      </c>
      <c r="O1775" s="34" t="str">
        <f t="shared" si="93"/>
        <v>RIM28</v>
      </c>
      <c r="P1775" s="44">
        <f>INDEX(Workings!$R$14:$R$853,MATCH(O1775,Workings!$U$14:$U$853,0))</f>
        <v>0.87500000000000022</v>
      </c>
      <c r="Q1775" s="34">
        <f t="shared" si="94"/>
        <v>2</v>
      </c>
      <c r="S1775"/>
    </row>
    <row r="1776" spans="1:19" ht="15" x14ac:dyDescent="0.25">
      <c r="A1776" s="34" t="s">
        <v>3224</v>
      </c>
      <c r="B1776" s="34">
        <f>SEARCH("PM",A1776)</f>
        <v>11</v>
      </c>
      <c r="C1776" s="34" t="e">
        <f>SEARCH("AM",A1776)</f>
        <v>#VALUE!</v>
      </c>
      <c r="D1776" s="34">
        <f>IFERROR(B1776,C1776)</f>
        <v>11</v>
      </c>
      <c r="E1776" s="34" t="str">
        <f>IFERROR(MID(A1776,D1776-5,1)," ")</f>
        <v xml:space="preserve"> </v>
      </c>
      <c r="F1776" s="34" t="str">
        <f>MID(A1776,IF(E1776="1",D1776-5,D1776-4),IF(E1776="1",7,6))</f>
        <v>9:59PM</v>
      </c>
      <c r="G1776" s="34" t="str">
        <f>TRIM(SUBSTITUTE(A1776,TEXT(M1776,"h:mmAM/PM"),""))</f>
        <v>9/Nov RIM</v>
      </c>
      <c r="H1776" s="34" t="b">
        <f>OR(LEFT(G1776,1)="Y",LEFT(G1776,1)="B",LEFT(G1776,1)="R")</f>
        <v>0</v>
      </c>
      <c r="I1776" s="34" t="str">
        <f>IF(H1776,LEFT(G1776,FIND(" ",G1776)-1),MID(G1776,FIND(" ",G1776)+1,9))</f>
        <v>RIM</v>
      </c>
      <c r="J1776" s="34" t="str">
        <f>TRIM(SUBSTITUTE(G1776,I1776,""))</f>
        <v>9/Nov</v>
      </c>
      <c r="K1776" s="34">
        <f>LEFT(J1776,2-ISERROR(1*MID(J1776,2,1)))*1</f>
        <v>9</v>
      </c>
      <c r="L1776" s="34" t="str">
        <f>IF(LEN(I1776)=3,I1776,LEFT(I1776,1)&amp;MID(I1776,3,1)&amp;RIGHT(I1776,1))</f>
        <v>RIM</v>
      </c>
      <c r="M1776" s="42">
        <f>TIMEVALUE(SUBSTITUTE(SUBSTITUTE(F1776,"P"," P"),"A"," A"))</f>
        <v>0.9159722222222223</v>
      </c>
      <c r="N1776" s="34">
        <f t="shared" si="92"/>
        <v>29</v>
      </c>
      <c r="O1776" s="34" t="str">
        <f t="shared" si="93"/>
        <v>RIM29</v>
      </c>
      <c r="P1776" s="44">
        <f>INDEX(Workings!$R$14:$R$853,MATCH(O1776,Workings!$U$14:$U$853,0))</f>
        <v>0.91666666666666685</v>
      </c>
      <c r="Q1776" s="34">
        <f t="shared" si="94"/>
        <v>-1</v>
      </c>
      <c r="S1776"/>
    </row>
    <row r="1777" spans="1:19" ht="15" x14ac:dyDescent="0.25">
      <c r="A1777" s="34" t="s">
        <v>1434</v>
      </c>
      <c r="B1777" s="34">
        <f>SEARCH("PM",A1777)</f>
        <v>6</v>
      </c>
      <c r="C1777" s="34" t="e">
        <f>SEARCH("AM",A1777)</f>
        <v>#VALUE!</v>
      </c>
      <c r="D1777" s="34">
        <f>IFERROR(B1777,C1777)</f>
        <v>6</v>
      </c>
      <c r="E1777" s="34" t="str">
        <f>IFERROR(MID(A1777,D1777-5,1)," ")</f>
        <v>1</v>
      </c>
      <c r="F1777" s="34" t="str">
        <f>MID(A1777,IF(E1777="1",D1777-5,D1777-4),IF(E1777="1",7,6))</f>
        <v>11:02PM</v>
      </c>
      <c r="G1777" s="34" t="str">
        <f>TRIM(SUBSTITUTE(A1777,TEXT(M1777,"h:mmAM/PM"),""))</f>
        <v>R:I:M 9/Nov</v>
      </c>
      <c r="H1777" s="34" t="b">
        <f>OR(LEFT(G1777,1)="Y",LEFT(G1777,1)="B",LEFT(G1777,1)="R")</f>
        <v>1</v>
      </c>
      <c r="I1777" s="34" t="str">
        <f>IF(H1777,LEFT(G1777,FIND(" ",G1777)-1),MID(G1777,FIND(" ",G1777)+1,9))</f>
        <v>R:I:M</v>
      </c>
      <c r="J1777" s="34" t="str">
        <f>TRIM(SUBSTITUTE(G1777,I1777,""))</f>
        <v>9/Nov</v>
      </c>
      <c r="K1777" s="34">
        <f>LEFT(J1777,2-ISERROR(1*MID(J1777,2,1)))*1</f>
        <v>9</v>
      </c>
      <c r="L1777" s="34" t="str">
        <f>IF(LEN(I1777)=3,I1777,LEFT(I1777,1)&amp;MID(I1777,3,1)&amp;RIGHT(I1777,1))</f>
        <v>RIM</v>
      </c>
      <c r="M1777" s="42">
        <f>TIMEVALUE(SUBSTITUTE(SUBSTITUTE(F1777,"P"," P"),"A"," A"))</f>
        <v>0.95972222222222225</v>
      </c>
      <c r="N1777" s="34">
        <f t="shared" si="92"/>
        <v>30</v>
      </c>
      <c r="O1777" s="34" t="str">
        <f t="shared" si="93"/>
        <v>RIM30</v>
      </c>
      <c r="P1777" s="44">
        <f>INDEX(Workings!$R$14:$R$853,MATCH(O1777,Workings!$U$14:$U$853,0))</f>
        <v>0.95833333333333348</v>
      </c>
      <c r="Q1777" s="34">
        <f t="shared" si="94"/>
        <v>2</v>
      </c>
      <c r="S1777"/>
    </row>
    <row r="1778" spans="1:19" ht="15" x14ac:dyDescent="0.25">
      <c r="A1778" s="34" t="s">
        <v>2012</v>
      </c>
      <c r="B1778" s="34" t="e">
        <f>SEARCH("PM",A1778)</f>
        <v>#VALUE!</v>
      </c>
      <c r="C1778" s="34">
        <f>SEARCH("AM",A1778)</f>
        <v>18</v>
      </c>
      <c r="D1778" s="34">
        <f>IFERROR(B1778,C1778)</f>
        <v>18</v>
      </c>
      <c r="E1778" s="34" t="str">
        <f>IFERROR(MID(A1778,D1778-5,1)," ")</f>
        <v xml:space="preserve"> </v>
      </c>
      <c r="F1778" s="34" t="str">
        <f>MID(A1778,IF(E1778="1",D1778-5,D1778-4),IF(E1778="1",7,6))</f>
        <v>7:00AM</v>
      </c>
      <c r="G1778" s="34" t="str">
        <f>TRIM(SUBSTITUTE(A1778,TEXT(M1778,"h:mmAM/PM"),""))</f>
        <v>10/Nov R-I-M</v>
      </c>
      <c r="H1778" s="34" t="b">
        <f>OR(LEFT(G1778,1)="Y",LEFT(G1778,1)="B",LEFT(G1778,1)="R")</f>
        <v>0</v>
      </c>
      <c r="I1778" s="34" t="str">
        <f>IF(H1778,LEFT(G1778,FIND(" ",G1778)-1),MID(G1778,FIND(" ",G1778)+1,9))</f>
        <v>R-I-M</v>
      </c>
      <c r="J1778" s="34" t="str">
        <f>TRIM(SUBSTITUTE(G1778,I1778,""))</f>
        <v>10/Nov</v>
      </c>
      <c r="K1778" s="34">
        <f>LEFT(J1778,2-ISERROR(1*MID(J1778,2,1)))*1</f>
        <v>10</v>
      </c>
      <c r="L1778" s="34" t="str">
        <f>IF(LEN(I1778)=3,I1778,LEFT(I1778,1)&amp;MID(I1778,3,1)&amp;RIGHT(I1778,1))</f>
        <v>RIM</v>
      </c>
      <c r="M1778" s="42">
        <f>TIMEVALUE(SUBSTITUTE(SUBSTITUTE(F1778,"P"," P"),"A"," A"))</f>
        <v>0.29166666666666669</v>
      </c>
      <c r="N1778" s="34">
        <f t="shared" si="92"/>
        <v>1</v>
      </c>
      <c r="O1778" s="34" t="str">
        <f t="shared" si="93"/>
        <v>RIM1</v>
      </c>
      <c r="P1778" s="44">
        <f>INDEX(Workings!$R$14:$R$853,MATCH(O1778,Workings!$U$14:$U$853,0))</f>
        <v>0.29166666666666669</v>
      </c>
      <c r="Q1778" s="34">
        <f t="shared" si="94"/>
        <v>0</v>
      </c>
      <c r="S1778"/>
    </row>
    <row r="1779" spans="1:19" ht="15" x14ac:dyDescent="0.25">
      <c r="A1779" s="34" t="s">
        <v>64</v>
      </c>
      <c r="B1779" s="34" t="e">
        <f>SEARCH("PM",A1779)</f>
        <v>#VALUE!</v>
      </c>
      <c r="C1779" s="34">
        <f>SEARCH("AM",A1779)</f>
        <v>18</v>
      </c>
      <c r="D1779" s="34">
        <f>IFERROR(B1779,C1779)</f>
        <v>18</v>
      </c>
      <c r="E1779" s="34" t="str">
        <f>IFERROR(MID(A1779,D1779-5,1)," ")</f>
        <v xml:space="preserve"> </v>
      </c>
      <c r="F1779" s="34" t="str">
        <f>MID(A1779,IF(E1779="1",D1779-5,D1779-4),IF(E1779="1",7,6))</f>
        <v>7:22AM</v>
      </c>
      <c r="G1779" s="34" t="str">
        <f>TRIM(SUBSTITUTE(A1779,TEXT(M1779,"h:mmAM/PM"),""))</f>
        <v>R-I-M 10/Nov</v>
      </c>
      <c r="H1779" s="34" t="b">
        <f>OR(LEFT(G1779,1)="Y",LEFT(G1779,1)="B",LEFT(G1779,1)="R")</f>
        <v>1</v>
      </c>
      <c r="I1779" s="34" t="str">
        <f>IF(H1779,LEFT(G1779,FIND(" ",G1779)-1),MID(G1779,FIND(" ",G1779)+1,9))</f>
        <v>R-I-M</v>
      </c>
      <c r="J1779" s="34" t="str">
        <f>TRIM(SUBSTITUTE(G1779,I1779,""))</f>
        <v>10/Nov</v>
      </c>
      <c r="K1779" s="34">
        <f>LEFT(J1779,2-ISERROR(1*MID(J1779,2,1)))*1</f>
        <v>10</v>
      </c>
      <c r="L1779" s="34" t="str">
        <f>IF(LEN(I1779)=3,I1779,LEFT(I1779,1)&amp;MID(I1779,3,1)&amp;RIGHT(I1779,1))</f>
        <v>RIM</v>
      </c>
      <c r="M1779" s="42">
        <f>TIMEVALUE(SUBSTITUTE(SUBSTITUTE(F1779,"P"," P"),"A"," A"))</f>
        <v>0.30694444444444441</v>
      </c>
      <c r="N1779" s="34">
        <f t="shared" si="92"/>
        <v>2</v>
      </c>
      <c r="O1779" s="34" t="str">
        <f t="shared" si="93"/>
        <v>RIM2</v>
      </c>
      <c r="P1779" s="44">
        <f>INDEX(Workings!$R$14:$R$853,MATCH(O1779,Workings!$U$14:$U$853,0))</f>
        <v>0.30555555555555558</v>
      </c>
      <c r="Q1779" s="34">
        <f t="shared" si="94"/>
        <v>2</v>
      </c>
      <c r="S1779"/>
    </row>
    <row r="1780" spans="1:19" ht="15" x14ac:dyDescent="0.25">
      <c r="A1780" s="34" t="s">
        <v>77</v>
      </c>
      <c r="B1780" s="34" t="e">
        <f>SEARCH("PM",A1780)</f>
        <v>#VALUE!</v>
      </c>
      <c r="C1780" s="34">
        <f>SEARCH("AM",A1780)</f>
        <v>5</v>
      </c>
      <c r="D1780" s="34">
        <f>IFERROR(B1780,C1780)</f>
        <v>5</v>
      </c>
      <c r="E1780" s="34" t="str">
        <f>IFERROR(MID(A1780,D1780-5,1)," ")</f>
        <v xml:space="preserve"> </v>
      </c>
      <c r="F1780" s="34" t="str">
        <f>MID(A1780,IF(E1780="1",D1780-5,D1780-4),IF(E1780="1",7,6))</f>
        <v>7:41AM</v>
      </c>
      <c r="G1780" s="34" t="str">
        <f>TRIM(SUBSTITUTE(A1780,TEXT(M1780,"h:mmAM/PM"),""))</f>
        <v>RIM 10-Nov</v>
      </c>
      <c r="H1780" s="34" t="b">
        <f>OR(LEFT(G1780,1)="Y",LEFT(G1780,1)="B",LEFT(G1780,1)="R")</f>
        <v>1</v>
      </c>
      <c r="I1780" s="34" t="str">
        <f>IF(H1780,LEFT(G1780,FIND(" ",G1780)-1),MID(G1780,FIND(" ",G1780)+1,9))</f>
        <v>RIM</v>
      </c>
      <c r="J1780" s="34" t="str">
        <f>TRIM(SUBSTITUTE(G1780,I1780,""))</f>
        <v>10-Nov</v>
      </c>
      <c r="K1780" s="34">
        <f>LEFT(J1780,2-ISERROR(1*MID(J1780,2,1)))*1</f>
        <v>10</v>
      </c>
      <c r="L1780" s="34" t="str">
        <f>IF(LEN(I1780)=3,I1780,LEFT(I1780,1)&amp;MID(I1780,3,1)&amp;RIGHT(I1780,1))</f>
        <v>RIM</v>
      </c>
      <c r="M1780" s="42">
        <f>TIMEVALUE(SUBSTITUTE(SUBSTITUTE(F1780,"P"," P"),"A"," A"))</f>
        <v>0.32013888888888892</v>
      </c>
      <c r="N1780" s="34">
        <f t="shared" si="92"/>
        <v>3</v>
      </c>
      <c r="O1780" s="34" t="str">
        <f t="shared" si="93"/>
        <v>RIM3</v>
      </c>
      <c r="P1780" s="44">
        <f>INDEX(Workings!$R$14:$R$853,MATCH(O1780,Workings!$U$14:$U$853,0))</f>
        <v>0.31944444444444448</v>
      </c>
      <c r="Q1780" s="34">
        <f t="shared" si="94"/>
        <v>1</v>
      </c>
      <c r="S1780"/>
    </row>
    <row r="1781" spans="1:19" ht="15" x14ac:dyDescent="0.25">
      <c r="A1781" s="34" t="s">
        <v>1218</v>
      </c>
      <c r="B1781" s="34" t="e">
        <f>SEARCH("PM",A1781)</f>
        <v>#VALUE!</v>
      </c>
      <c r="C1781" s="34">
        <f>SEARCH("AM",A1781)</f>
        <v>11</v>
      </c>
      <c r="D1781" s="34">
        <f>IFERROR(B1781,C1781)</f>
        <v>11</v>
      </c>
      <c r="E1781" s="34" t="str">
        <f>IFERROR(MID(A1781,D1781-5,1)," ")</f>
        <v xml:space="preserve"> </v>
      </c>
      <c r="F1781" s="34" t="str">
        <f>MID(A1781,IF(E1781="1",D1781-5,D1781-4),IF(E1781="1",7,6))</f>
        <v>7:59AM</v>
      </c>
      <c r="G1781" s="34" t="str">
        <f>TRIM(SUBSTITUTE(A1781,TEXT(M1781,"h:mmAM/PM"),""))</f>
        <v>R-I-M 10/Nov</v>
      </c>
      <c r="H1781" s="34" t="b">
        <f>OR(LEFT(G1781,1)="Y",LEFT(G1781,1)="B",LEFT(G1781,1)="R")</f>
        <v>1</v>
      </c>
      <c r="I1781" s="34" t="str">
        <f>IF(H1781,LEFT(G1781,FIND(" ",G1781)-1),MID(G1781,FIND(" ",G1781)+1,9))</f>
        <v>R-I-M</v>
      </c>
      <c r="J1781" s="34" t="str">
        <f>TRIM(SUBSTITUTE(G1781,I1781,""))</f>
        <v>10/Nov</v>
      </c>
      <c r="K1781" s="34">
        <f>LEFT(J1781,2-ISERROR(1*MID(J1781,2,1)))*1</f>
        <v>10</v>
      </c>
      <c r="L1781" s="34" t="str">
        <f>IF(LEN(I1781)=3,I1781,LEFT(I1781,1)&amp;MID(I1781,3,1)&amp;RIGHT(I1781,1))</f>
        <v>RIM</v>
      </c>
      <c r="M1781" s="42">
        <f>TIMEVALUE(SUBSTITUTE(SUBSTITUTE(F1781,"P"," P"),"A"," A"))</f>
        <v>0.33263888888888887</v>
      </c>
      <c r="N1781" s="34">
        <f t="shared" si="92"/>
        <v>4</v>
      </c>
      <c r="O1781" s="34" t="str">
        <f t="shared" si="93"/>
        <v>RIM4</v>
      </c>
      <c r="P1781" s="44">
        <f>INDEX(Workings!$R$14:$R$853,MATCH(O1781,Workings!$U$14:$U$853,0))</f>
        <v>0.33333333333333337</v>
      </c>
      <c r="Q1781" s="34">
        <f t="shared" si="94"/>
        <v>-1</v>
      </c>
      <c r="S1781"/>
    </row>
    <row r="1782" spans="1:19" ht="15" x14ac:dyDescent="0.25">
      <c r="A1782" s="34" t="s">
        <v>3403</v>
      </c>
      <c r="B1782" s="34" t="e">
        <f>SEARCH("PM",A1782)</f>
        <v>#VALUE!</v>
      </c>
      <c r="C1782" s="34">
        <f>SEARCH("AM",A1782)</f>
        <v>12</v>
      </c>
      <c r="D1782" s="34">
        <f>IFERROR(B1782,C1782)</f>
        <v>12</v>
      </c>
      <c r="E1782" s="34" t="str">
        <f>IFERROR(MID(A1782,D1782-5,1)," ")</f>
        <v xml:space="preserve"> </v>
      </c>
      <c r="F1782" s="34" t="str">
        <f>MID(A1782,IF(E1782="1",D1782-5,D1782-4),IF(E1782="1",7,6))</f>
        <v>8:19AM</v>
      </c>
      <c r="G1782" s="34" t="str">
        <f>TRIM(SUBSTITUTE(A1782,TEXT(M1782,"h:mmAM/PM"),""))</f>
        <v>10/Nov R-I-M</v>
      </c>
      <c r="H1782" s="34" t="b">
        <f>OR(LEFT(G1782,1)="Y",LEFT(G1782,1)="B",LEFT(G1782,1)="R")</f>
        <v>0</v>
      </c>
      <c r="I1782" s="34" t="str">
        <f>IF(H1782,LEFT(G1782,FIND(" ",G1782)-1),MID(G1782,FIND(" ",G1782)+1,9))</f>
        <v>R-I-M</v>
      </c>
      <c r="J1782" s="34" t="str">
        <f>TRIM(SUBSTITUTE(G1782,I1782,""))</f>
        <v>10/Nov</v>
      </c>
      <c r="K1782" s="34">
        <f>LEFT(J1782,2-ISERROR(1*MID(J1782,2,1)))*1</f>
        <v>10</v>
      </c>
      <c r="L1782" s="34" t="str">
        <f>IF(LEN(I1782)=3,I1782,LEFT(I1782,1)&amp;MID(I1782,3,1)&amp;RIGHT(I1782,1))</f>
        <v>RIM</v>
      </c>
      <c r="M1782" s="42">
        <f>TIMEVALUE(SUBSTITUTE(SUBSTITUTE(F1782,"P"," P"),"A"," A"))</f>
        <v>0.34652777777777777</v>
      </c>
      <c r="N1782" s="34">
        <f t="shared" si="92"/>
        <v>5</v>
      </c>
      <c r="O1782" s="34" t="str">
        <f t="shared" si="93"/>
        <v>RIM5</v>
      </c>
      <c r="P1782" s="44">
        <f>INDEX(Workings!$R$14:$R$853,MATCH(O1782,Workings!$U$14:$U$853,0))</f>
        <v>0.34722222222222227</v>
      </c>
      <c r="Q1782" s="34">
        <f t="shared" si="94"/>
        <v>-1</v>
      </c>
      <c r="S1782"/>
    </row>
    <row r="1783" spans="1:19" ht="15" x14ac:dyDescent="0.25">
      <c r="A1783" s="34" t="s">
        <v>3790</v>
      </c>
      <c r="B1783" s="34" t="e">
        <f>SEARCH("PM",A1783)</f>
        <v>#VALUE!</v>
      </c>
      <c r="C1783" s="34">
        <f>SEARCH("AM",A1783)</f>
        <v>18</v>
      </c>
      <c r="D1783" s="34">
        <f>IFERROR(B1783,C1783)</f>
        <v>18</v>
      </c>
      <c r="E1783" s="34" t="str">
        <f>IFERROR(MID(A1783,D1783-5,1)," ")</f>
        <v xml:space="preserve"> </v>
      </c>
      <c r="F1783" s="34" t="str">
        <f>MID(A1783,IF(E1783="1",D1783-5,D1783-4),IF(E1783="1",7,6))</f>
        <v>8:43AM</v>
      </c>
      <c r="G1783" s="34" t="str">
        <f>TRIM(SUBSTITUTE(A1783,TEXT(M1783,"h:mmAM/PM"),""))</f>
        <v>10-Nov R/I/M</v>
      </c>
      <c r="H1783" s="34" t="b">
        <f>OR(LEFT(G1783,1)="Y",LEFT(G1783,1)="B",LEFT(G1783,1)="R")</f>
        <v>0</v>
      </c>
      <c r="I1783" s="34" t="str">
        <f>IF(H1783,LEFT(G1783,FIND(" ",G1783)-1),MID(G1783,FIND(" ",G1783)+1,9))</f>
        <v>R/I/M</v>
      </c>
      <c r="J1783" s="34" t="str">
        <f>TRIM(SUBSTITUTE(G1783,I1783,""))</f>
        <v>10-Nov</v>
      </c>
      <c r="K1783" s="34">
        <f>LEFT(J1783,2-ISERROR(1*MID(J1783,2,1)))*1</f>
        <v>10</v>
      </c>
      <c r="L1783" s="34" t="str">
        <f>IF(LEN(I1783)=3,I1783,LEFT(I1783,1)&amp;MID(I1783,3,1)&amp;RIGHT(I1783,1))</f>
        <v>RIM</v>
      </c>
      <c r="M1783" s="42">
        <f>TIMEVALUE(SUBSTITUTE(SUBSTITUTE(F1783,"P"," P"),"A"," A"))</f>
        <v>0.36319444444444443</v>
      </c>
      <c r="N1783" s="34">
        <f t="shared" si="92"/>
        <v>6</v>
      </c>
      <c r="O1783" s="34" t="str">
        <f t="shared" si="93"/>
        <v>RIM6</v>
      </c>
      <c r="P1783" s="44">
        <f>INDEX(Workings!$R$14:$R$853,MATCH(O1783,Workings!$U$14:$U$853,0))</f>
        <v>0.36111111111111116</v>
      </c>
      <c r="Q1783" s="34">
        <f t="shared" si="94"/>
        <v>3</v>
      </c>
      <c r="S1783"/>
    </row>
    <row r="1784" spans="1:19" ht="15" x14ac:dyDescent="0.25">
      <c r="A1784" s="34" t="s">
        <v>2268</v>
      </c>
      <c r="B1784" s="34" t="e">
        <f>SEARCH("PM",A1784)</f>
        <v>#VALUE!</v>
      </c>
      <c r="C1784" s="34">
        <f>SEARCH("AM",A1784)</f>
        <v>18</v>
      </c>
      <c r="D1784" s="34">
        <f>IFERROR(B1784,C1784)</f>
        <v>18</v>
      </c>
      <c r="E1784" s="34" t="str">
        <f>IFERROR(MID(A1784,D1784-5,1)," ")</f>
        <v xml:space="preserve"> </v>
      </c>
      <c r="F1784" s="34" t="str">
        <f>MID(A1784,IF(E1784="1",D1784-5,D1784-4),IF(E1784="1",7,6))</f>
        <v>9:05AM</v>
      </c>
      <c r="G1784" s="34" t="str">
        <f>TRIM(SUBSTITUTE(A1784,TEXT(M1784,"h:mmAM/PM"),""))</f>
        <v>10/Nov R:I:M</v>
      </c>
      <c r="H1784" s="34" t="b">
        <f>OR(LEFT(G1784,1)="Y",LEFT(G1784,1)="B",LEFT(G1784,1)="R")</f>
        <v>0</v>
      </c>
      <c r="I1784" s="34" t="str">
        <f>IF(H1784,LEFT(G1784,FIND(" ",G1784)-1),MID(G1784,FIND(" ",G1784)+1,9))</f>
        <v>R:I:M</v>
      </c>
      <c r="J1784" s="34" t="str">
        <f>TRIM(SUBSTITUTE(G1784,I1784,""))</f>
        <v>10/Nov</v>
      </c>
      <c r="K1784" s="34">
        <f>LEFT(J1784,2-ISERROR(1*MID(J1784,2,1)))*1</f>
        <v>10</v>
      </c>
      <c r="L1784" s="34" t="str">
        <f>IF(LEN(I1784)=3,I1784,LEFT(I1784,1)&amp;MID(I1784,3,1)&amp;RIGHT(I1784,1))</f>
        <v>RIM</v>
      </c>
      <c r="M1784" s="42">
        <f>TIMEVALUE(SUBSTITUTE(SUBSTITUTE(F1784,"P"," P"),"A"," A"))</f>
        <v>0.37847222222222227</v>
      </c>
      <c r="N1784" s="34">
        <f t="shared" si="92"/>
        <v>7</v>
      </c>
      <c r="O1784" s="34" t="str">
        <f t="shared" si="93"/>
        <v>RIM7</v>
      </c>
      <c r="P1784" s="44">
        <f>INDEX(Workings!$R$14:$R$853,MATCH(O1784,Workings!$U$14:$U$853,0))</f>
        <v>0.37500000000000006</v>
      </c>
      <c r="Q1784" s="34">
        <f t="shared" si="94"/>
        <v>5</v>
      </c>
      <c r="S1784"/>
    </row>
    <row r="1785" spans="1:19" ht="15" x14ac:dyDescent="0.25">
      <c r="A1785" s="34" t="s">
        <v>1558</v>
      </c>
      <c r="B1785" s="34" t="e">
        <f>SEARCH("PM",A1785)</f>
        <v>#VALUE!</v>
      </c>
      <c r="C1785" s="34">
        <f>SEARCH("AM",A1785)</f>
        <v>5</v>
      </c>
      <c r="D1785" s="34">
        <f>IFERROR(B1785,C1785)</f>
        <v>5</v>
      </c>
      <c r="E1785" s="34" t="str">
        <f>IFERROR(MID(A1785,D1785-5,1)," ")</f>
        <v xml:space="preserve"> </v>
      </c>
      <c r="F1785" s="34" t="str">
        <f>MID(A1785,IF(E1785="1",D1785-5,D1785-4),IF(E1785="1",7,6))</f>
        <v>9:32AM</v>
      </c>
      <c r="G1785" s="34" t="str">
        <f>TRIM(SUBSTITUTE(A1785,TEXT(M1785,"h:mmAM/PM"),""))</f>
        <v>10-Nov RIM</v>
      </c>
      <c r="H1785" s="34" t="b">
        <f>OR(LEFT(G1785,1)="Y",LEFT(G1785,1)="B",LEFT(G1785,1)="R")</f>
        <v>0</v>
      </c>
      <c r="I1785" s="34" t="str">
        <f>IF(H1785,LEFT(G1785,FIND(" ",G1785)-1),MID(G1785,FIND(" ",G1785)+1,9))</f>
        <v>RIM</v>
      </c>
      <c r="J1785" s="34" t="str">
        <f>TRIM(SUBSTITUTE(G1785,I1785,""))</f>
        <v>10-Nov</v>
      </c>
      <c r="K1785" s="34">
        <f>LEFT(J1785,2-ISERROR(1*MID(J1785,2,1)))*1</f>
        <v>10</v>
      </c>
      <c r="L1785" s="34" t="str">
        <f>IF(LEN(I1785)=3,I1785,LEFT(I1785,1)&amp;MID(I1785,3,1)&amp;RIGHT(I1785,1))</f>
        <v>RIM</v>
      </c>
      <c r="M1785" s="42">
        <f>TIMEVALUE(SUBSTITUTE(SUBSTITUTE(F1785,"P"," P"),"A"," A"))</f>
        <v>0.3972222222222222</v>
      </c>
      <c r="N1785" s="34">
        <f t="shared" si="92"/>
        <v>8</v>
      </c>
      <c r="O1785" s="34" t="str">
        <f t="shared" si="93"/>
        <v>RIM8</v>
      </c>
      <c r="P1785" s="44">
        <f>INDEX(Workings!$R$14:$R$853,MATCH(O1785,Workings!$U$14:$U$853,0))</f>
        <v>0.39583333333333337</v>
      </c>
      <c r="Q1785" s="34">
        <f t="shared" si="94"/>
        <v>2</v>
      </c>
      <c r="S1785"/>
    </row>
    <row r="1786" spans="1:19" ht="15" x14ac:dyDescent="0.25">
      <c r="A1786" s="34" t="s">
        <v>2016</v>
      </c>
      <c r="B1786" s="34" t="e">
        <f>SEARCH("PM",A1786)</f>
        <v>#VALUE!</v>
      </c>
      <c r="C1786" s="34">
        <f>SEARCH("AM",A1786)</f>
        <v>6</v>
      </c>
      <c r="D1786" s="34">
        <f>IFERROR(B1786,C1786)</f>
        <v>6</v>
      </c>
      <c r="E1786" s="34" t="str">
        <f>IFERROR(MID(A1786,D1786-5,1)," ")</f>
        <v>1</v>
      </c>
      <c r="F1786" s="34" t="str">
        <f>MID(A1786,IF(E1786="1",D1786-5,D1786-4),IF(E1786="1",7,6))</f>
        <v>10:02AM</v>
      </c>
      <c r="G1786" s="34" t="str">
        <f>TRIM(SUBSTITUTE(A1786,TEXT(M1786,"h:mmAM/PM"),""))</f>
        <v>10/Nov R:I:M</v>
      </c>
      <c r="H1786" s="34" t="b">
        <f>OR(LEFT(G1786,1)="Y",LEFT(G1786,1)="B",LEFT(G1786,1)="R")</f>
        <v>0</v>
      </c>
      <c r="I1786" s="34" t="str">
        <f>IF(H1786,LEFT(G1786,FIND(" ",G1786)-1),MID(G1786,FIND(" ",G1786)+1,9))</f>
        <v>R:I:M</v>
      </c>
      <c r="J1786" s="34" t="str">
        <f>TRIM(SUBSTITUTE(G1786,I1786,""))</f>
        <v>10/Nov</v>
      </c>
      <c r="K1786" s="34">
        <f>LEFT(J1786,2-ISERROR(1*MID(J1786,2,1)))*1</f>
        <v>10</v>
      </c>
      <c r="L1786" s="34" t="str">
        <f>IF(LEN(I1786)=3,I1786,LEFT(I1786,1)&amp;MID(I1786,3,1)&amp;RIGHT(I1786,1))</f>
        <v>RIM</v>
      </c>
      <c r="M1786" s="42">
        <f>TIMEVALUE(SUBSTITUTE(SUBSTITUTE(F1786,"P"," P"),"A"," A"))</f>
        <v>0.41805555555555557</v>
      </c>
      <c r="N1786" s="34">
        <f t="shared" si="92"/>
        <v>9</v>
      </c>
      <c r="O1786" s="34" t="str">
        <f t="shared" si="93"/>
        <v>RIM9</v>
      </c>
      <c r="P1786" s="44">
        <f>INDEX(Workings!$R$14:$R$853,MATCH(O1786,Workings!$U$14:$U$853,0))</f>
        <v>0.41666666666666669</v>
      </c>
      <c r="Q1786" s="34">
        <f t="shared" si="94"/>
        <v>2</v>
      </c>
      <c r="S1786"/>
    </row>
    <row r="1787" spans="1:19" ht="15" x14ac:dyDescent="0.25">
      <c r="A1787" s="34" t="s">
        <v>3098</v>
      </c>
      <c r="B1787" s="34" t="e">
        <f>SEARCH("PM",A1787)</f>
        <v>#VALUE!</v>
      </c>
      <c r="C1787" s="34">
        <f>SEARCH("AM",A1787)</f>
        <v>19</v>
      </c>
      <c r="D1787" s="34">
        <f>IFERROR(B1787,C1787)</f>
        <v>19</v>
      </c>
      <c r="E1787" s="34" t="str">
        <f>IFERROR(MID(A1787,D1787-5,1)," ")</f>
        <v>1</v>
      </c>
      <c r="F1787" s="34" t="str">
        <f>MID(A1787,IF(E1787="1",D1787-5,D1787-4),IF(E1787="1",7,6))</f>
        <v>10:32AM</v>
      </c>
      <c r="G1787" s="34" t="str">
        <f>TRIM(SUBSTITUTE(A1787,TEXT(M1787,"h:mmAM/PM"),""))</f>
        <v>R-I-M 10-Nov</v>
      </c>
      <c r="H1787" s="34" t="b">
        <f>OR(LEFT(G1787,1)="Y",LEFT(G1787,1)="B",LEFT(G1787,1)="R")</f>
        <v>1</v>
      </c>
      <c r="I1787" s="34" t="str">
        <f>IF(H1787,LEFT(G1787,FIND(" ",G1787)-1),MID(G1787,FIND(" ",G1787)+1,9))</f>
        <v>R-I-M</v>
      </c>
      <c r="J1787" s="34" t="str">
        <f>TRIM(SUBSTITUTE(G1787,I1787,""))</f>
        <v>10-Nov</v>
      </c>
      <c r="K1787" s="34">
        <f>LEFT(J1787,2-ISERROR(1*MID(J1787,2,1)))*1</f>
        <v>10</v>
      </c>
      <c r="L1787" s="34" t="str">
        <f>IF(LEN(I1787)=3,I1787,LEFT(I1787,1)&amp;MID(I1787,3,1)&amp;RIGHT(I1787,1))</f>
        <v>RIM</v>
      </c>
      <c r="M1787" s="42">
        <f>TIMEVALUE(SUBSTITUTE(SUBSTITUTE(F1787,"P"," P"),"A"," A"))</f>
        <v>0.43888888888888888</v>
      </c>
      <c r="N1787" s="34">
        <f t="shared" si="92"/>
        <v>10</v>
      </c>
      <c r="O1787" s="34" t="str">
        <f t="shared" si="93"/>
        <v>RIM10</v>
      </c>
      <c r="P1787" s="44">
        <f>INDEX(Workings!$R$14:$R$853,MATCH(O1787,Workings!$U$14:$U$853,0))</f>
        <v>0.4375</v>
      </c>
      <c r="Q1787" s="34">
        <f t="shared" si="94"/>
        <v>2</v>
      </c>
      <c r="S1787"/>
    </row>
    <row r="1788" spans="1:19" ht="15" x14ac:dyDescent="0.25">
      <c r="A1788" s="34" t="s">
        <v>2510</v>
      </c>
      <c r="B1788" s="34" t="e">
        <f>SEARCH("PM",A1788)</f>
        <v>#VALUE!</v>
      </c>
      <c r="C1788" s="34">
        <f>SEARCH("AM",A1788)</f>
        <v>12</v>
      </c>
      <c r="D1788" s="34">
        <f>IFERROR(B1788,C1788)</f>
        <v>12</v>
      </c>
      <c r="E1788" s="34" t="str">
        <f>IFERROR(MID(A1788,D1788-5,1)," ")</f>
        <v>1</v>
      </c>
      <c r="F1788" s="34" t="str">
        <f>MID(A1788,IF(E1788="1",D1788-5,D1788-4),IF(E1788="1",7,6))</f>
        <v>10:59AM</v>
      </c>
      <c r="G1788" s="34" t="str">
        <f>TRIM(SUBSTITUTE(A1788,TEXT(M1788,"h:mmAM/PM"),""))</f>
        <v>R-I-M 10/Nov</v>
      </c>
      <c r="H1788" s="34" t="b">
        <f>OR(LEFT(G1788,1)="Y",LEFT(G1788,1)="B",LEFT(G1788,1)="R")</f>
        <v>1</v>
      </c>
      <c r="I1788" s="34" t="str">
        <f>IF(H1788,LEFT(G1788,FIND(" ",G1788)-1),MID(G1788,FIND(" ",G1788)+1,9))</f>
        <v>R-I-M</v>
      </c>
      <c r="J1788" s="34" t="str">
        <f>TRIM(SUBSTITUTE(G1788,I1788,""))</f>
        <v>10/Nov</v>
      </c>
      <c r="K1788" s="34">
        <f>LEFT(J1788,2-ISERROR(1*MID(J1788,2,1)))*1</f>
        <v>10</v>
      </c>
      <c r="L1788" s="34" t="str">
        <f>IF(LEN(I1788)=3,I1788,LEFT(I1788,1)&amp;MID(I1788,3,1)&amp;RIGHT(I1788,1))</f>
        <v>RIM</v>
      </c>
      <c r="M1788" s="42">
        <f>TIMEVALUE(SUBSTITUTE(SUBSTITUTE(F1788,"P"," P"),"A"," A"))</f>
        <v>0.45763888888888887</v>
      </c>
      <c r="N1788" s="34">
        <f t="shared" si="92"/>
        <v>11</v>
      </c>
      <c r="O1788" s="34" t="str">
        <f t="shared" si="93"/>
        <v>RIM11</v>
      </c>
      <c r="P1788" s="44">
        <f>INDEX(Workings!$R$14:$R$853,MATCH(O1788,Workings!$U$14:$U$853,0))</f>
        <v>0.45833333333333331</v>
      </c>
      <c r="Q1788" s="34">
        <f t="shared" si="94"/>
        <v>-1</v>
      </c>
      <c r="S1788"/>
    </row>
    <row r="1789" spans="1:19" ht="15" x14ac:dyDescent="0.25">
      <c r="A1789" s="34" t="s">
        <v>2708</v>
      </c>
      <c r="B1789" s="34" t="e">
        <f>SEARCH("PM",A1789)</f>
        <v>#VALUE!</v>
      </c>
      <c r="C1789" s="34">
        <f>SEARCH("AM",A1789)</f>
        <v>6</v>
      </c>
      <c r="D1789" s="34">
        <f>IFERROR(B1789,C1789)</f>
        <v>6</v>
      </c>
      <c r="E1789" s="34" t="str">
        <f>IFERROR(MID(A1789,D1789-5,1)," ")</f>
        <v>1</v>
      </c>
      <c r="F1789" s="34" t="str">
        <f>MID(A1789,IF(E1789="1",D1789-5,D1789-4),IF(E1789="1",7,6))</f>
        <v>11:31AM</v>
      </c>
      <c r="G1789" s="34" t="str">
        <f>TRIM(SUBSTITUTE(A1789,TEXT(M1789,"h:mmAM/PM"),""))</f>
        <v>R:I:M 10-Nov</v>
      </c>
      <c r="H1789" s="34" t="b">
        <f>OR(LEFT(G1789,1)="Y",LEFT(G1789,1)="B",LEFT(G1789,1)="R")</f>
        <v>1</v>
      </c>
      <c r="I1789" s="34" t="str">
        <f>IF(H1789,LEFT(G1789,FIND(" ",G1789)-1),MID(G1789,FIND(" ",G1789)+1,9))</f>
        <v>R:I:M</v>
      </c>
      <c r="J1789" s="34" t="str">
        <f>TRIM(SUBSTITUTE(G1789,I1789,""))</f>
        <v>10-Nov</v>
      </c>
      <c r="K1789" s="34">
        <f>LEFT(J1789,2-ISERROR(1*MID(J1789,2,1)))*1</f>
        <v>10</v>
      </c>
      <c r="L1789" s="34" t="str">
        <f>IF(LEN(I1789)=3,I1789,LEFT(I1789,1)&amp;MID(I1789,3,1)&amp;RIGHT(I1789,1))</f>
        <v>RIM</v>
      </c>
      <c r="M1789" s="42">
        <f>TIMEVALUE(SUBSTITUTE(SUBSTITUTE(F1789,"P"," P"),"A"," A"))</f>
        <v>0.47986111111111113</v>
      </c>
      <c r="N1789" s="34">
        <f t="shared" si="92"/>
        <v>12</v>
      </c>
      <c r="O1789" s="34" t="str">
        <f t="shared" si="93"/>
        <v>RIM12</v>
      </c>
      <c r="P1789" s="44">
        <f>INDEX(Workings!$R$14:$R$853,MATCH(O1789,Workings!$U$14:$U$853,0))</f>
        <v>0.47916666666666663</v>
      </c>
      <c r="Q1789" s="34">
        <f t="shared" si="94"/>
        <v>1</v>
      </c>
      <c r="S1789"/>
    </row>
    <row r="1790" spans="1:19" ht="15" x14ac:dyDescent="0.25">
      <c r="A1790" s="34" t="s">
        <v>1000</v>
      </c>
      <c r="B1790" s="34">
        <f>SEARCH("PM",A1790)</f>
        <v>17</v>
      </c>
      <c r="C1790" s="34" t="e">
        <f>SEARCH("AM",A1790)</f>
        <v>#VALUE!</v>
      </c>
      <c r="D1790" s="34">
        <f>IFERROR(B1790,C1790)</f>
        <v>17</v>
      </c>
      <c r="E1790" s="34" t="str">
        <f>IFERROR(MID(A1790,D1790-5,1)," ")</f>
        <v>1</v>
      </c>
      <c r="F1790" s="34" t="str">
        <f>MID(A1790,IF(E1790="1",D1790-5,D1790-4),IF(E1790="1",7,6))</f>
        <v>12:02PM</v>
      </c>
      <c r="G1790" s="34" t="str">
        <f>TRIM(SUBSTITUTE(A1790,TEXT(M1790,"h:mmAM/PM"),""))</f>
        <v>10/Nov RIM</v>
      </c>
      <c r="H1790" s="34" t="b">
        <f>OR(LEFT(G1790,1)="Y",LEFT(G1790,1)="B",LEFT(G1790,1)="R")</f>
        <v>0</v>
      </c>
      <c r="I1790" s="34" t="str">
        <f>IF(H1790,LEFT(G1790,FIND(" ",G1790)-1),MID(G1790,FIND(" ",G1790)+1,9))</f>
        <v>RIM</v>
      </c>
      <c r="J1790" s="34" t="str">
        <f>TRIM(SUBSTITUTE(G1790,I1790,""))</f>
        <v>10/Nov</v>
      </c>
      <c r="K1790" s="34">
        <f>LEFT(J1790,2-ISERROR(1*MID(J1790,2,1)))*1</f>
        <v>10</v>
      </c>
      <c r="L1790" s="34" t="str">
        <f>IF(LEN(I1790)=3,I1790,LEFT(I1790,1)&amp;MID(I1790,3,1)&amp;RIGHT(I1790,1))</f>
        <v>RIM</v>
      </c>
      <c r="M1790" s="42">
        <f>TIMEVALUE(SUBSTITUTE(SUBSTITUTE(F1790,"P"," P"),"A"," A"))</f>
        <v>0.50138888888888888</v>
      </c>
      <c r="N1790" s="34">
        <f t="shared" si="92"/>
        <v>13</v>
      </c>
      <c r="O1790" s="34" t="str">
        <f t="shared" si="93"/>
        <v>RIM13</v>
      </c>
      <c r="P1790" s="44">
        <f>INDEX(Workings!$R$14:$R$853,MATCH(O1790,Workings!$U$14:$U$853,0))</f>
        <v>0.49999999999999994</v>
      </c>
      <c r="Q1790" s="34">
        <f t="shared" si="94"/>
        <v>2</v>
      </c>
      <c r="S1790"/>
    </row>
    <row r="1791" spans="1:19" ht="15" x14ac:dyDescent="0.25">
      <c r="A1791" s="34" t="s">
        <v>1076</v>
      </c>
      <c r="B1791" s="34">
        <f>SEARCH("PM",A1791)</f>
        <v>12</v>
      </c>
      <c r="C1791" s="34" t="e">
        <f>SEARCH("AM",A1791)</f>
        <v>#VALUE!</v>
      </c>
      <c r="D1791" s="34">
        <f>IFERROR(B1791,C1791)</f>
        <v>12</v>
      </c>
      <c r="E1791" s="34" t="str">
        <f>IFERROR(MID(A1791,D1791-5,1)," ")</f>
        <v>1</v>
      </c>
      <c r="F1791" s="34" t="str">
        <f>MID(A1791,IF(E1791="1",D1791-5,D1791-4),IF(E1791="1",7,6))</f>
        <v>12:31PM</v>
      </c>
      <c r="G1791" s="34" t="str">
        <f>TRIM(SUBSTITUTE(A1791,TEXT(M1791,"h:mmAM/PM"),""))</f>
        <v>R/I/M 10/Nov</v>
      </c>
      <c r="H1791" s="34" t="b">
        <f>OR(LEFT(G1791,1)="Y",LEFT(G1791,1)="B",LEFT(G1791,1)="R")</f>
        <v>1</v>
      </c>
      <c r="I1791" s="34" t="str">
        <f>IF(H1791,LEFT(G1791,FIND(" ",G1791)-1),MID(G1791,FIND(" ",G1791)+1,9))</f>
        <v>R/I/M</v>
      </c>
      <c r="J1791" s="34" t="str">
        <f>TRIM(SUBSTITUTE(G1791,I1791,""))</f>
        <v>10/Nov</v>
      </c>
      <c r="K1791" s="34">
        <f>LEFT(J1791,2-ISERROR(1*MID(J1791,2,1)))*1</f>
        <v>10</v>
      </c>
      <c r="L1791" s="34" t="str">
        <f>IF(LEN(I1791)=3,I1791,LEFT(I1791,1)&amp;MID(I1791,3,1)&amp;RIGHT(I1791,1))</f>
        <v>RIM</v>
      </c>
      <c r="M1791" s="42">
        <f>TIMEVALUE(SUBSTITUTE(SUBSTITUTE(F1791,"P"," P"),"A"," A"))</f>
        <v>0.52152777777777781</v>
      </c>
      <c r="N1791" s="34">
        <f t="shared" si="92"/>
        <v>14</v>
      </c>
      <c r="O1791" s="34" t="str">
        <f t="shared" si="93"/>
        <v>RIM14</v>
      </c>
      <c r="P1791" s="44">
        <f>INDEX(Workings!$R$14:$R$853,MATCH(O1791,Workings!$U$14:$U$853,0))</f>
        <v>0.52083333333333326</v>
      </c>
      <c r="Q1791" s="34">
        <f t="shared" si="94"/>
        <v>1</v>
      </c>
      <c r="S1791"/>
    </row>
    <row r="1792" spans="1:19" ht="15" x14ac:dyDescent="0.25">
      <c r="A1792" s="34" t="s">
        <v>4145</v>
      </c>
      <c r="B1792" s="34">
        <f>SEARCH("PM",A1792)</f>
        <v>5</v>
      </c>
      <c r="C1792" s="34" t="e">
        <f>SEARCH("AM",A1792)</f>
        <v>#VALUE!</v>
      </c>
      <c r="D1792" s="34">
        <f>IFERROR(B1792,C1792)</f>
        <v>5</v>
      </c>
      <c r="E1792" s="34" t="str">
        <f>IFERROR(MID(A1792,D1792-5,1)," ")</f>
        <v xml:space="preserve"> </v>
      </c>
      <c r="F1792" s="34" t="str">
        <f>MID(A1792,IF(E1792="1",D1792-5,D1792-4),IF(E1792="1",7,6))</f>
        <v>1:05PM</v>
      </c>
      <c r="G1792" s="34" t="str">
        <f>TRIM(SUBSTITUTE(A1792,TEXT(M1792,"h:mmAM/PM"),""))</f>
        <v>RIM 10-Nov</v>
      </c>
      <c r="H1792" s="34" t="b">
        <f>OR(LEFT(G1792,1)="Y",LEFT(G1792,1)="B",LEFT(G1792,1)="R")</f>
        <v>1</v>
      </c>
      <c r="I1792" s="34" t="str">
        <f>IF(H1792,LEFT(G1792,FIND(" ",G1792)-1),MID(G1792,FIND(" ",G1792)+1,9))</f>
        <v>RIM</v>
      </c>
      <c r="J1792" s="34" t="str">
        <f>TRIM(SUBSTITUTE(G1792,I1792,""))</f>
        <v>10-Nov</v>
      </c>
      <c r="K1792" s="34">
        <f>LEFT(J1792,2-ISERROR(1*MID(J1792,2,1)))*1</f>
        <v>10</v>
      </c>
      <c r="L1792" s="34" t="str">
        <f>IF(LEN(I1792)=3,I1792,LEFT(I1792,1)&amp;MID(I1792,3,1)&amp;RIGHT(I1792,1))</f>
        <v>RIM</v>
      </c>
      <c r="M1792" s="42">
        <f>TIMEVALUE(SUBSTITUTE(SUBSTITUTE(F1792,"P"," P"),"A"," A"))</f>
        <v>0.54513888888888895</v>
      </c>
      <c r="N1792" s="34">
        <f t="shared" si="92"/>
        <v>15</v>
      </c>
      <c r="O1792" s="34" t="str">
        <f t="shared" si="93"/>
        <v>RIM15</v>
      </c>
      <c r="P1792" s="44">
        <f>INDEX(Workings!$R$14:$R$853,MATCH(O1792,Workings!$U$14:$U$853,0))</f>
        <v>0.54166666666666663</v>
      </c>
      <c r="Q1792" s="34">
        <f t="shared" si="94"/>
        <v>5</v>
      </c>
      <c r="S1792"/>
    </row>
    <row r="1793" spans="1:19" ht="15" x14ac:dyDescent="0.25">
      <c r="A1793" s="34" t="s">
        <v>728</v>
      </c>
      <c r="B1793" s="34">
        <f>SEARCH("PM",A1793)</f>
        <v>12</v>
      </c>
      <c r="C1793" s="34" t="e">
        <f>SEARCH("AM",A1793)</f>
        <v>#VALUE!</v>
      </c>
      <c r="D1793" s="34">
        <f>IFERROR(B1793,C1793)</f>
        <v>12</v>
      </c>
      <c r="E1793" s="34" t="str">
        <f>IFERROR(MID(A1793,D1793-5,1)," ")</f>
        <v xml:space="preserve"> </v>
      </c>
      <c r="F1793" s="34" t="str">
        <f>MID(A1793,IF(E1793="1",D1793-5,D1793-4),IF(E1793="1",7,6))</f>
        <v>1:30PM</v>
      </c>
      <c r="G1793" s="34" t="str">
        <f>TRIM(SUBSTITUTE(A1793,TEXT(M1793,"h:mmAM/PM"),""))</f>
        <v>10/Nov R:I:M</v>
      </c>
      <c r="H1793" s="34" t="b">
        <f>OR(LEFT(G1793,1)="Y",LEFT(G1793,1)="B",LEFT(G1793,1)="R")</f>
        <v>0</v>
      </c>
      <c r="I1793" s="34" t="str">
        <f>IF(H1793,LEFT(G1793,FIND(" ",G1793)-1),MID(G1793,FIND(" ",G1793)+1,9))</f>
        <v>R:I:M</v>
      </c>
      <c r="J1793" s="34" t="str">
        <f>TRIM(SUBSTITUTE(G1793,I1793,""))</f>
        <v>10/Nov</v>
      </c>
      <c r="K1793" s="34">
        <f>LEFT(J1793,2-ISERROR(1*MID(J1793,2,1)))*1</f>
        <v>10</v>
      </c>
      <c r="L1793" s="34" t="str">
        <f>IF(LEN(I1793)=3,I1793,LEFT(I1793,1)&amp;MID(I1793,3,1)&amp;RIGHT(I1793,1))</f>
        <v>RIM</v>
      </c>
      <c r="M1793" s="42">
        <f>TIMEVALUE(SUBSTITUTE(SUBSTITUTE(F1793,"P"," P"),"A"," A"))</f>
        <v>0.5625</v>
      </c>
      <c r="N1793" s="34">
        <f t="shared" si="92"/>
        <v>16</v>
      </c>
      <c r="O1793" s="34" t="str">
        <f t="shared" si="93"/>
        <v>RIM16</v>
      </c>
      <c r="P1793" s="44">
        <f>INDEX(Workings!$R$14:$R$853,MATCH(O1793,Workings!$U$14:$U$853,0))</f>
        <v>0.5625</v>
      </c>
      <c r="Q1793" s="34">
        <f t="shared" si="94"/>
        <v>0</v>
      </c>
      <c r="S1793"/>
    </row>
    <row r="1794" spans="1:19" ht="15" x14ac:dyDescent="0.25">
      <c r="A1794" s="34" t="s">
        <v>460</v>
      </c>
      <c r="B1794" s="34">
        <f>SEARCH("PM",A1794)</f>
        <v>12</v>
      </c>
      <c r="C1794" s="34" t="e">
        <f>SEARCH("AM",A1794)</f>
        <v>#VALUE!</v>
      </c>
      <c r="D1794" s="34">
        <f>IFERROR(B1794,C1794)</f>
        <v>12</v>
      </c>
      <c r="E1794" s="34" t="str">
        <f>IFERROR(MID(A1794,D1794-5,1)," ")</f>
        <v xml:space="preserve"> </v>
      </c>
      <c r="F1794" s="34" t="str">
        <f>MID(A1794,IF(E1794="1",D1794-5,D1794-4),IF(E1794="1",7,6))</f>
        <v>2:05PM</v>
      </c>
      <c r="G1794" s="34" t="str">
        <f>TRIM(SUBSTITUTE(A1794,TEXT(M1794,"h:mmAM/PM"),""))</f>
        <v>10-Nov R-I-M</v>
      </c>
      <c r="H1794" s="34" t="b">
        <f>OR(LEFT(G1794,1)="Y",LEFT(G1794,1)="B",LEFT(G1794,1)="R")</f>
        <v>0</v>
      </c>
      <c r="I1794" s="34" t="str">
        <f>IF(H1794,LEFT(G1794,FIND(" ",G1794)-1),MID(G1794,FIND(" ",G1794)+1,9))</f>
        <v>R-I-M</v>
      </c>
      <c r="J1794" s="34" t="str">
        <f>TRIM(SUBSTITUTE(G1794,I1794,""))</f>
        <v>10-Nov</v>
      </c>
      <c r="K1794" s="34">
        <f>LEFT(J1794,2-ISERROR(1*MID(J1794,2,1)))*1</f>
        <v>10</v>
      </c>
      <c r="L1794" s="34" t="str">
        <f>IF(LEN(I1794)=3,I1794,LEFT(I1794,1)&amp;MID(I1794,3,1)&amp;RIGHT(I1794,1))</f>
        <v>RIM</v>
      </c>
      <c r="M1794" s="42">
        <f>TIMEVALUE(SUBSTITUTE(SUBSTITUTE(F1794,"P"," P"),"A"," A"))</f>
        <v>0.58680555555555558</v>
      </c>
      <c r="N1794" s="34">
        <f t="shared" si="92"/>
        <v>17</v>
      </c>
      <c r="O1794" s="34" t="str">
        <f t="shared" si="93"/>
        <v>RIM17</v>
      </c>
      <c r="P1794" s="44">
        <f>INDEX(Workings!$R$14:$R$853,MATCH(O1794,Workings!$U$14:$U$853,0))</f>
        <v>0.58333333333333337</v>
      </c>
      <c r="Q1794" s="34">
        <f t="shared" si="94"/>
        <v>5</v>
      </c>
      <c r="S1794"/>
    </row>
    <row r="1795" spans="1:19" ht="15" x14ac:dyDescent="0.25">
      <c r="A1795" s="34" t="s">
        <v>3440</v>
      </c>
      <c r="B1795" s="34">
        <f>SEARCH("PM",A1795)</f>
        <v>12</v>
      </c>
      <c r="C1795" s="34" t="e">
        <f>SEARCH("AM",A1795)</f>
        <v>#VALUE!</v>
      </c>
      <c r="D1795" s="34">
        <f>IFERROR(B1795,C1795)</f>
        <v>12</v>
      </c>
      <c r="E1795" s="34" t="str">
        <f>IFERROR(MID(A1795,D1795-5,1)," ")</f>
        <v xml:space="preserve"> </v>
      </c>
      <c r="F1795" s="34" t="str">
        <f>MID(A1795,IF(E1795="1",D1795-5,D1795-4),IF(E1795="1",7,6))</f>
        <v>2:32PM</v>
      </c>
      <c r="G1795" s="34" t="str">
        <f>TRIM(SUBSTITUTE(A1795,TEXT(M1795,"h:mmAM/PM"),""))</f>
        <v>10/Nov R/I/M</v>
      </c>
      <c r="H1795" s="34" t="b">
        <f>OR(LEFT(G1795,1)="Y",LEFT(G1795,1)="B",LEFT(G1795,1)="R")</f>
        <v>0</v>
      </c>
      <c r="I1795" s="34" t="str">
        <f>IF(H1795,LEFT(G1795,FIND(" ",G1795)-1),MID(G1795,FIND(" ",G1795)+1,9))</f>
        <v>R/I/M</v>
      </c>
      <c r="J1795" s="34" t="str">
        <f>TRIM(SUBSTITUTE(G1795,I1795,""))</f>
        <v>10/Nov</v>
      </c>
      <c r="K1795" s="34">
        <f>LEFT(J1795,2-ISERROR(1*MID(J1795,2,1)))*1</f>
        <v>10</v>
      </c>
      <c r="L1795" s="34" t="str">
        <f>IF(LEN(I1795)=3,I1795,LEFT(I1795,1)&amp;MID(I1795,3,1)&amp;RIGHT(I1795,1))</f>
        <v>RIM</v>
      </c>
      <c r="M1795" s="42">
        <f>TIMEVALUE(SUBSTITUTE(SUBSTITUTE(F1795,"P"," P"),"A"," A"))</f>
        <v>0.60555555555555551</v>
      </c>
      <c r="N1795" s="34">
        <f t="shared" si="92"/>
        <v>18</v>
      </c>
      <c r="O1795" s="34" t="str">
        <f t="shared" si="93"/>
        <v>RIM18</v>
      </c>
      <c r="P1795" s="44">
        <f>INDEX(Workings!$R$14:$R$853,MATCH(O1795,Workings!$U$14:$U$853,0))</f>
        <v>0.60416666666666674</v>
      </c>
      <c r="Q1795" s="34">
        <f t="shared" si="94"/>
        <v>2</v>
      </c>
      <c r="S1795"/>
    </row>
    <row r="1796" spans="1:19" ht="15" x14ac:dyDescent="0.25">
      <c r="A1796" s="34" t="s">
        <v>890</v>
      </c>
      <c r="B1796" s="34">
        <f>SEARCH("PM",A1796)</f>
        <v>5</v>
      </c>
      <c r="C1796" s="34" t="e">
        <f>SEARCH("AM",A1796)</f>
        <v>#VALUE!</v>
      </c>
      <c r="D1796" s="34">
        <f>IFERROR(B1796,C1796)</f>
        <v>5</v>
      </c>
      <c r="E1796" s="34" t="str">
        <f>IFERROR(MID(A1796,D1796-5,1)," ")</f>
        <v xml:space="preserve"> </v>
      </c>
      <c r="F1796" s="34" t="str">
        <f>MID(A1796,IF(E1796="1",D1796-5,D1796-4),IF(E1796="1",7,6))</f>
        <v>3:02PM</v>
      </c>
      <c r="G1796" s="34" t="str">
        <f>TRIM(SUBSTITUTE(A1796,TEXT(M1796,"h:mmAM/PM"),""))</f>
        <v>10-Nov R-I-M</v>
      </c>
      <c r="H1796" s="34" t="b">
        <f>OR(LEFT(G1796,1)="Y",LEFT(G1796,1)="B",LEFT(G1796,1)="R")</f>
        <v>0</v>
      </c>
      <c r="I1796" s="34" t="str">
        <f>IF(H1796,LEFT(G1796,FIND(" ",G1796)-1),MID(G1796,FIND(" ",G1796)+1,9))</f>
        <v>R-I-M</v>
      </c>
      <c r="J1796" s="34" t="str">
        <f>TRIM(SUBSTITUTE(G1796,I1796,""))</f>
        <v>10-Nov</v>
      </c>
      <c r="K1796" s="34">
        <f>LEFT(J1796,2-ISERROR(1*MID(J1796,2,1)))*1</f>
        <v>10</v>
      </c>
      <c r="L1796" s="34" t="str">
        <f>IF(LEN(I1796)=3,I1796,LEFT(I1796,1)&amp;MID(I1796,3,1)&amp;RIGHT(I1796,1))</f>
        <v>RIM</v>
      </c>
      <c r="M1796" s="42">
        <f>TIMEVALUE(SUBSTITUTE(SUBSTITUTE(F1796,"P"," P"),"A"," A"))</f>
        <v>0.62638888888888888</v>
      </c>
      <c r="N1796" s="34">
        <f t="shared" si="92"/>
        <v>19</v>
      </c>
      <c r="O1796" s="34" t="str">
        <f t="shared" si="93"/>
        <v>RIM19</v>
      </c>
      <c r="P1796" s="44">
        <f>INDEX(Workings!$R$14:$R$853,MATCH(O1796,Workings!$U$14:$U$853,0))</f>
        <v>0.62500000000000011</v>
      </c>
      <c r="Q1796" s="34">
        <f t="shared" si="94"/>
        <v>2</v>
      </c>
      <c r="S1796"/>
    </row>
    <row r="1797" spans="1:19" ht="15" x14ac:dyDescent="0.25">
      <c r="A1797" s="34" t="s">
        <v>1428</v>
      </c>
      <c r="B1797" s="34">
        <f>SEARCH("PM",A1797)</f>
        <v>18</v>
      </c>
      <c r="C1797" s="34" t="e">
        <f>SEARCH("AM",A1797)</f>
        <v>#VALUE!</v>
      </c>
      <c r="D1797" s="34">
        <f>IFERROR(B1797,C1797)</f>
        <v>18</v>
      </c>
      <c r="E1797" s="34" t="str">
        <f>IFERROR(MID(A1797,D1797-5,1)," ")</f>
        <v xml:space="preserve"> </v>
      </c>
      <c r="F1797" s="34" t="str">
        <f>MID(A1797,IF(E1797="1",D1797-5,D1797-4),IF(E1797="1",7,6))</f>
        <v>3:35PM</v>
      </c>
      <c r="G1797" s="34" t="str">
        <f>TRIM(SUBSTITUTE(A1797,TEXT(M1797,"h:mmAM/PM"),""))</f>
        <v>10/Nov R-I-M</v>
      </c>
      <c r="H1797" s="34" t="b">
        <f>OR(LEFT(G1797,1)="Y",LEFT(G1797,1)="B",LEFT(G1797,1)="R")</f>
        <v>0</v>
      </c>
      <c r="I1797" s="34" t="str">
        <f>IF(H1797,LEFT(G1797,FIND(" ",G1797)-1),MID(G1797,FIND(" ",G1797)+1,9))</f>
        <v>R-I-M</v>
      </c>
      <c r="J1797" s="34" t="str">
        <f>TRIM(SUBSTITUTE(G1797,I1797,""))</f>
        <v>10/Nov</v>
      </c>
      <c r="K1797" s="34">
        <f>LEFT(J1797,2-ISERROR(1*MID(J1797,2,1)))*1</f>
        <v>10</v>
      </c>
      <c r="L1797" s="34" t="str">
        <f>IF(LEN(I1797)=3,I1797,LEFT(I1797,1)&amp;MID(I1797,3,1)&amp;RIGHT(I1797,1))</f>
        <v>RIM</v>
      </c>
      <c r="M1797" s="42">
        <f>TIMEVALUE(SUBSTITUTE(SUBSTITUTE(F1797,"P"," P"),"A"," A"))</f>
        <v>0.64930555555555558</v>
      </c>
      <c r="N1797" s="34">
        <f t="shared" si="92"/>
        <v>20</v>
      </c>
      <c r="O1797" s="34" t="str">
        <f t="shared" si="93"/>
        <v>RIM20</v>
      </c>
      <c r="P1797" s="44">
        <f>INDEX(Workings!$R$14:$R$853,MATCH(O1797,Workings!$U$14:$U$853,0))</f>
        <v>0.64583333333333348</v>
      </c>
      <c r="Q1797" s="34">
        <f t="shared" si="94"/>
        <v>5</v>
      </c>
      <c r="S1797"/>
    </row>
    <row r="1798" spans="1:19" ht="15" x14ac:dyDescent="0.25">
      <c r="A1798" s="34" t="s">
        <v>649</v>
      </c>
      <c r="B1798" s="34">
        <f>SEARCH("PM",A1798)</f>
        <v>5</v>
      </c>
      <c r="C1798" s="34" t="e">
        <f>SEARCH("AM",A1798)</f>
        <v>#VALUE!</v>
      </c>
      <c r="D1798" s="34">
        <f>IFERROR(B1798,C1798)</f>
        <v>5</v>
      </c>
      <c r="E1798" s="34" t="str">
        <f>IFERROR(MID(A1798,D1798-5,1)," ")</f>
        <v xml:space="preserve"> </v>
      </c>
      <c r="F1798" s="34" t="str">
        <f>MID(A1798,IF(E1798="1",D1798-5,D1798-4),IF(E1798="1",7,6))</f>
        <v>4:00PM</v>
      </c>
      <c r="G1798" s="34" t="str">
        <f>TRIM(SUBSTITUTE(A1798,TEXT(M1798,"h:mmAM/PM"),""))</f>
        <v>10-Nov RIM</v>
      </c>
      <c r="H1798" s="34" t="b">
        <f>OR(LEFT(G1798,1)="Y",LEFT(G1798,1)="B",LEFT(G1798,1)="R")</f>
        <v>0</v>
      </c>
      <c r="I1798" s="34" t="str">
        <f>IF(H1798,LEFT(G1798,FIND(" ",G1798)-1),MID(G1798,FIND(" ",G1798)+1,9))</f>
        <v>RIM</v>
      </c>
      <c r="J1798" s="34" t="str">
        <f>TRIM(SUBSTITUTE(G1798,I1798,""))</f>
        <v>10-Nov</v>
      </c>
      <c r="K1798" s="34">
        <f>LEFT(J1798,2-ISERROR(1*MID(J1798,2,1)))*1</f>
        <v>10</v>
      </c>
      <c r="L1798" s="34" t="str">
        <f>IF(LEN(I1798)=3,I1798,LEFT(I1798,1)&amp;MID(I1798,3,1)&amp;RIGHT(I1798,1))</f>
        <v>RIM</v>
      </c>
      <c r="M1798" s="42">
        <f>TIMEVALUE(SUBSTITUTE(SUBSTITUTE(F1798,"P"," P"),"A"," A"))</f>
        <v>0.66666666666666663</v>
      </c>
      <c r="N1798" s="34">
        <f t="shared" si="92"/>
        <v>21</v>
      </c>
      <c r="O1798" s="34" t="str">
        <f t="shared" si="93"/>
        <v>RIM21</v>
      </c>
      <c r="P1798" s="44">
        <f>INDEX(Workings!$R$14:$R$853,MATCH(O1798,Workings!$U$14:$U$853,0))</f>
        <v>0.66666666666666685</v>
      </c>
      <c r="Q1798" s="34">
        <f t="shared" si="94"/>
        <v>0</v>
      </c>
      <c r="S1798"/>
    </row>
    <row r="1799" spans="1:19" ht="15" x14ac:dyDescent="0.25">
      <c r="A1799" s="34" t="s">
        <v>1443</v>
      </c>
      <c r="B1799" s="34">
        <f>SEARCH("PM",A1799)</f>
        <v>16</v>
      </c>
      <c r="C1799" s="34" t="e">
        <f>SEARCH("AM",A1799)</f>
        <v>#VALUE!</v>
      </c>
      <c r="D1799" s="34">
        <f>IFERROR(B1799,C1799)</f>
        <v>16</v>
      </c>
      <c r="E1799" s="34" t="str">
        <f>IFERROR(MID(A1799,D1799-5,1)," ")</f>
        <v xml:space="preserve"> </v>
      </c>
      <c r="F1799" s="34" t="str">
        <f>MID(A1799,IF(E1799="1",D1799-5,D1799-4),IF(E1799="1",7,6))</f>
        <v>4:34PM</v>
      </c>
      <c r="G1799" s="34" t="str">
        <f>TRIM(SUBSTITUTE(A1799,TEXT(M1799,"h:mmAM/PM"),""))</f>
        <v>RIM 10-Nov</v>
      </c>
      <c r="H1799" s="34" t="b">
        <f>OR(LEFT(G1799,1)="Y",LEFT(G1799,1)="B",LEFT(G1799,1)="R")</f>
        <v>1</v>
      </c>
      <c r="I1799" s="34" t="str">
        <f>IF(H1799,LEFT(G1799,FIND(" ",G1799)-1),MID(G1799,FIND(" ",G1799)+1,9))</f>
        <v>RIM</v>
      </c>
      <c r="J1799" s="34" t="str">
        <f>TRIM(SUBSTITUTE(G1799,I1799,""))</f>
        <v>10-Nov</v>
      </c>
      <c r="K1799" s="34">
        <f>LEFT(J1799,2-ISERROR(1*MID(J1799,2,1)))*1</f>
        <v>10</v>
      </c>
      <c r="L1799" s="34" t="str">
        <f>IF(LEN(I1799)=3,I1799,LEFT(I1799,1)&amp;MID(I1799,3,1)&amp;RIGHT(I1799,1))</f>
        <v>RIM</v>
      </c>
      <c r="M1799" s="42">
        <f>TIMEVALUE(SUBSTITUTE(SUBSTITUTE(F1799,"P"," P"),"A"," A"))</f>
        <v>0.69027777777777777</v>
      </c>
      <c r="N1799" s="34">
        <f t="shared" si="92"/>
        <v>22</v>
      </c>
      <c r="O1799" s="34" t="str">
        <f t="shared" si="93"/>
        <v>RIM22</v>
      </c>
      <c r="P1799" s="44">
        <f>INDEX(Workings!$R$14:$R$853,MATCH(O1799,Workings!$U$14:$U$853,0))</f>
        <v>0.68750000000000022</v>
      </c>
      <c r="Q1799" s="34">
        <f t="shared" si="94"/>
        <v>4</v>
      </c>
      <c r="S1799"/>
    </row>
    <row r="1800" spans="1:19" ht="15" x14ac:dyDescent="0.25">
      <c r="A1800" s="34" t="s">
        <v>3359</v>
      </c>
      <c r="B1800" s="34">
        <f>SEARCH("PM",A1800)</f>
        <v>12</v>
      </c>
      <c r="C1800" s="34" t="e">
        <f>SEARCH("AM",A1800)</f>
        <v>#VALUE!</v>
      </c>
      <c r="D1800" s="34">
        <f>IFERROR(B1800,C1800)</f>
        <v>12</v>
      </c>
      <c r="E1800" s="34" t="str">
        <f>IFERROR(MID(A1800,D1800-5,1)," ")</f>
        <v xml:space="preserve"> </v>
      </c>
      <c r="F1800" s="34" t="str">
        <f>MID(A1800,IF(E1800="1",D1800-5,D1800-4),IF(E1800="1",7,6))</f>
        <v>5:01PM</v>
      </c>
      <c r="G1800" s="34" t="str">
        <f>TRIM(SUBSTITUTE(A1800,TEXT(M1800,"h:mmAM/PM"),""))</f>
        <v>10-Nov RIM</v>
      </c>
      <c r="H1800" s="34" t="b">
        <f>OR(LEFT(G1800,1)="Y",LEFT(G1800,1)="B",LEFT(G1800,1)="R")</f>
        <v>0</v>
      </c>
      <c r="I1800" s="34" t="str">
        <f>IF(H1800,LEFT(G1800,FIND(" ",G1800)-1),MID(G1800,FIND(" ",G1800)+1,9))</f>
        <v>RIM</v>
      </c>
      <c r="J1800" s="34" t="str">
        <f>TRIM(SUBSTITUTE(G1800,I1800,""))</f>
        <v>10-Nov</v>
      </c>
      <c r="K1800" s="34">
        <f>LEFT(J1800,2-ISERROR(1*MID(J1800,2,1)))*1</f>
        <v>10</v>
      </c>
      <c r="L1800" s="34" t="str">
        <f>IF(LEN(I1800)=3,I1800,LEFT(I1800,1)&amp;MID(I1800,3,1)&amp;RIGHT(I1800,1))</f>
        <v>RIM</v>
      </c>
      <c r="M1800" s="42">
        <f>TIMEVALUE(SUBSTITUTE(SUBSTITUTE(F1800,"P"," P"),"A"," A"))</f>
        <v>0.7090277777777777</v>
      </c>
      <c r="N1800" s="34">
        <f t="shared" si="92"/>
        <v>23</v>
      </c>
      <c r="O1800" s="34" t="str">
        <f t="shared" si="93"/>
        <v>RIM23</v>
      </c>
      <c r="P1800" s="44">
        <f>INDEX(Workings!$R$14:$R$853,MATCH(O1800,Workings!$U$14:$U$853,0))</f>
        <v>0.70833333333333359</v>
      </c>
      <c r="Q1800" s="34">
        <f t="shared" si="94"/>
        <v>1</v>
      </c>
      <c r="S1800"/>
    </row>
    <row r="1801" spans="1:19" ht="15" x14ac:dyDescent="0.25">
      <c r="A1801" s="34" t="s">
        <v>3877</v>
      </c>
      <c r="B1801" s="34">
        <f>SEARCH("PM",A1801)</f>
        <v>12</v>
      </c>
      <c r="C1801" s="34" t="e">
        <f>SEARCH("AM",A1801)</f>
        <v>#VALUE!</v>
      </c>
      <c r="D1801" s="34">
        <f>IFERROR(B1801,C1801)</f>
        <v>12</v>
      </c>
      <c r="E1801" s="34" t="str">
        <f>IFERROR(MID(A1801,D1801-5,1)," ")</f>
        <v xml:space="preserve"> </v>
      </c>
      <c r="F1801" s="34" t="str">
        <f>MID(A1801,IF(E1801="1",D1801-5,D1801-4),IF(E1801="1",7,6))</f>
        <v>5:39PM</v>
      </c>
      <c r="G1801" s="34" t="str">
        <f>TRIM(SUBSTITUTE(A1801,TEXT(M1801,"h:mmAM/PM"),""))</f>
        <v>10/Nov R:I:M</v>
      </c>
      <c r="H1801" s="34" t="b">
        <f>OR(LEFT(G1801,1)="Y",LEFT(G1801,1)="B",LEFT(G1801,1)="R")</f>
        <v>0</v>
      </c>
      <c r="I1801" s="34" t="str">
        <f>IF(H1801,LEFT(G1801,FIND(" ",G1801)-1),MID(G1801,FIND(" ",G1801)+1,9))</f>
        <v>R:I:M</v>
      </c>
      <c r="J1801" s="34" t="str">
        <f>TRIM(SUBSTITUTE(G1801,I1801,""))</f>
        <v>10/Nov</v>
      </c>
      <c r="K1801" s="34">
        <f>LEFT(J1801,2-ISERROR(1*MID(J1801,2,1)))*1</f>
        <v>10</v>
      </c>
      <c r="L1801" s="34" t="str">
        <f>IF(LEN(I1801)=3,I1801,LEFT(I1801,1)&amp;MID(I1801,3,1)&amp;RIGHT(I1801,1))</f>
        <v>RIM</v>
      </c>
      <c r="M1801" s="42">
        <f>TIMEVALUE(SUBSTITUTE(SUBSTITUTE(F1801,"P"," P"),"A"," A"))</f>
        <v>0.73541666666666661</v>
      </c>
      <c r="N1801" s="34">
        <f t="shared" ref="N1801:N1864" si="95">1+(L1801=L1800)*(K1801=K1800)*N1800</f>
        <v>24</v>
      </c>
      <c r="O1801" s="34" t="str">
        <f t="shared" ref="O1801:O1864" si="96">L1801&amp;N1801</f>
        <v>RIM24</v>
      </c>
      <c r="P1801" s="44">
        <f>INDEX(Workings!$R$14:$R$853,MATCH(O1801,Workings!$U$14:$U$853,0))</f>
        <v>0.73611111111111138</v>
      </c>
      <c r="Q1801" s="34">
        <f t="shared" ref="Q1801:Q1864" si="97">ROUND((M1801-P1801)*60*24,5)</f>
        <v>-1</v>
      </c>
      <c r="S1801"/>
    </row>
    <row r="1802" spans="1:19" ht="15" x14ac:dyDescent="0.25">
      <c r="A1802" s="34" t="s">
        <v>89</v>
      </c>
      <c r="B1802" s="34">
        <f>SEARCH("PM",A1802)</f>
        <v>18</v>
      </c>
      <c r="C1802" s="34" t="e">
        <f>SEARCH("AM",A1802)</f>
        <v>#VALUE!</v>
      </c>
      <c r="D1802" s="34">
        <f>IFERROR(B1802,C1802)</f>
        <v>18</v>
      </c>
      <c r="E1802" s="34" t="str">
        <f>IFERROR(MID(A1802,D1802-5,1)," ")</f>
        <v xml:space="preserve"> </v>
      </c>
      <c r="F1802" s="34" t="str">
        <f>MID(A1802,IF(E1802="1",D1802-5,D1802-4),IF(E1802="1",7,6))</f>
        <v>6:19PM</v>
      </c>
      <c r="G1802" s="34" t="str">
        <f>TRIM(SUBSTITUTE(A1802,TEXT(M1802,"h:mmAM/PM"),""))</f>
        <v>10/Nov R/I/M</v>
      </c>
      <c r="H1802" s="34" t="b">
        <f>OR(LEFT(G1802,1)="Y",LEFT(G1802,1)="B",LEFT(G1802,1)="R")</f>
        <v>0</v>
      </c>
      <c r="I1802" s="34" t="str">
        <f>IF(H1802,LEFT(G1802,FIND(" ",G1802)-1),MID(G1802,FIND(" ",G1802)+1,9))</f>
        <v>R/I/M</v>
      </c>
      <c r="J1802" s="34" t="str">
        <f>TRIM(SUBSTITUTE(G1802,I1802,""))</f>
        <v>10/Nov</v>
      </c>
      <c r="K1802" s="34">
        <f>LEFT(J1802,2-ISERROR(1*MID(J1802,2,1)))*1</f>
        <v>10</v>
      </c>
      <c r="L1802" s="34" t="str">
        <f>IF(LEN(I1802)=3,I1802,LEFT(I1802,1)&amp;MID(I1802,3,1)&amp;RIGHT(I1802,1))</f>
        <v>RIM</v>
      </c>
      <c r="M1802" s="42">
        <f>TIMEVALUE(SUBSTITUTE(SUBSTITUTE(F1802,"P"," P"),"A"," A"))</f>
        <v>0.7631944444444444</v>
      </c>
      <c r="N1802" s="34">
        <f t="shared" si="95"/>
        <v>25</v>
      </c>
      <c r="O1802" s="34" t="str">
        <f t="shared" si="96"/>
        <v>RIM25</v>
      </c>
      <c r="P1802" s="44">
        <f>INDEX(Workings!$R$14:$R$853,MATCH(O1802,Workings!$U$14:$U$853,0))</f>
        <v>0.76388888888888917</v>
      </c>
      <c r="Q1802" s="34">
        <f t="shared" si="97"/>
        <v>-1</v>
      </c>
      <c r="S1802"/>
    </row>
    <row r="1803" spans="1:19" ht="15" x14ac:dyDescent="0.25">
      <c r="A1803" s="34" t="s">
        <v>3307</v>
      </c>
      <c r="B1803" s="34">
        <f>SEARCH("PM",A1803)</f>
        <v>18</v>
      </c>
      <c r="C1803" s="34" t="e">
        <f>SEARCH("AM",A1803)</f>
        <v>#VALUE!</v>
      </c>
      <c r="D1803" s="34">
        <f>IFERROR(B1803,C1803)</f>
        <v>18</v>
      </c>
      <c r="E1803" s="34" t="str">
        <f>IFERROR(MID(A1803,D1803-5,1)," ")</f>
        <v xml:space="preserve"> </v>
      </c>
      <c r="F1803" s="34" t="str">
        <f>MID(A1803,IF(E1803="1",D1803-5,D1803-4),IF(E1803="1",7,6))</f>
        <v>7:00PM</v>
      </c>
      <c r="G1803" s="34" t="str">
        <f>TRIM(SUBSTITUTE(A1803,TEXT(M1803,"h:mmAM/PM"),""))</f>
        <v>10-Nov R:I:M</v>
      </c>
      <c r="H1803" s="34" t="b">
        <f>OR(LEFT(G1803,1)="Y",LEFT(G1803,1)="B",LEFT(G1803,1)="R")</f>
        <v>0</v>
      </c>
      <c r="I1803" s="34" t="str">
        <f>IF(H1803,LEFT(G1803,FIND(" ",G1803)-1),MID(G1803,FIND(" ",G1803)+1,9))</f>
        <v>R:I:M</v>
      </c>
      <c r="J1803" s="34" t="str">
        <f>TRIM(SUBSTITUTE(G1803,I1803,""))</f>
        <v>10-Nov</v>
      </c>
      <c r="K1803" s="34">
        <f>LEFT(J1803,2-ISERROR(1*MID(J1803,2,1)))*1</f>
        <v>10</v>
      </c>
      <c r="L1803" s="34" t="str">
        <f>IF(LEN(I1803)=3,I1803,LEFT(I1803,1)&amp;MID(I1803,3,1)&amp;RIGHT(I1803,1))</f>
        <v>RIM</v>
      </c>
      <c r="M1803" s="42">
        <f>TIMEVALUE(SUBSTITUTE(SUBSTITUTE(F1803,"P"," P"),"A"," A"))</f>
        <v>0.79166666666666663</v>
      </c>
      <c r="N1803" s="34">
        <f t="shared" si="95"/>
        <v>26</v>
      </c>
      <c r="O1803" s="34" t="str">
        <f t="shared" si="96"/>
        <v>RIM26</v>
      </c>
      <c r="P1803" s="44">
        <f>INDEX(Workings!$R$14:$R$853,MATCH(O1803,Workings!$U$14:$U$853,0))</f>
        <v>0.79166666666666696</v>
      </c>
      <c r="Q1803" s="34">
        <f t="shared" si="97"/>
        <v>0</v>
      </c>
      <c r="S1803"/>
    </row>
    <row r="1804" spans="1:19" ht="15" x14ac:dyDescent="0.25">
      <c r="A1804" s="34" t="s">
        <v>1755</v>
      </c>
      <c r="B1804" s="34">
        <f>SEARCH("PM",A1804)</f>
        <v>5</v>
      </c>
      <c r="C1804" s="34" t="e">
        <f>SEARCH("AM",A1804)</f>
        <v>#VALUE!</v>
      </c>
      <c r="D1804" s="34">
        <f>IFERROR(B1804,C1804)</f>
        <v>5</v>
      </c>
      <c r="E1804" s="34" t="str">
        <f>IFERROR(MID(A1804,D1804-5,1)," ")</f>
        <v xml:space="preserve"> </v>
      </c>
      <c r="F1804" s="34" t="str">
        <f>MID(A1804,IF(E1804="1",D1804-5,D1804-4),IF(E1804="1",7,6))</f>
        <v>8:04PM</v>
      </c>
      <c r="G1804" s="34" t="str">
        <f>TRIM(SUBSTITUTE(A1804,TEXT(M1804,"h:mmAM/PM"),""))</f>
        <v>10-Nov RIM</v>
      </c>
      <c r="H1804" s="34" t="b">
        <f>OR(LEFT(G1804,1)="Y",LEFT(G1804,1)="B",LEFT(G1804,1)="R")</f>
        <v>0</v>
      </c>
      <c r="I1804" s="34" t="str">
        <f>IF(H1804,LEFT(G1804,FIND(" ",G1804)-1),MID(G1804,FIND(" ",G1804)+1,9))</f>
        <v>RIM</v>
      </c>
      <c r="J1804" s="34" t="str">
        <f>TRIM(SUBSTITUTE(G1804,I1804,""))</f>
        <v>10-Nov</v>
      </c>
      <c r="K1804" s="34">
        <f>LEFT(J1804,2-ISERROR(1*MID(J1804,2,1)))*1</f>
        <v>10</v>
      </c>
      <c r="L1804" s="34" t="str">
        <f>IF(LEN(I1804)=3,I1804,LEFT(I1804,1)&amp;MID(I1804,3,1)&amp;RIGHT(I1804,1))</f>
        <v>RIM</v>
      </c>
      <c r="M1804" s="42">
        <f>TIMEVALUE(SUBSTITUTE(SUBSTITUTE(F1804,"P"," P"),"A"," A"))</f>
        <v>0.83611111111111114</v>
      </c>
      <c r="N1804" s="34">
        <f t="shared" si="95"/>
        <v>27</v>
      </c>
      <c r="O1804" s="34" t="str">
        <f t="shared" si="96"/>
        <v>RIM27</v>
      </c>
      <c r="P1804" s="44">
        <f>INDEX(Workings!$R$14:$R$853,MATCH(O1804,Workings!$U$14:$U$853,0))</f>
        <v>0.83333333333333359</v>
      </c>
      <c r="Q1804" s="34">
        <f t="shared" si="97"/>
        <v>4</v>
      </c>
      <c r="S1804"/>
    </row>
    <row r="1805" spans="1:19" ht="15" x14ac:dyDescent="0.25">
      <c r="A1805" s="34" t="s">
        <v>3099</v>
      </c>
      <c r="B1805" s="34">
        <f>SEARCH("PM",A1805)</f>
        <v>5</v>
      </c>
      <c r="C1805" s="34" t="e">
        <f>SEARCH("AM",A1805)</f>
        <v>#VALUE!</v>
      </c>
      <c r="D1805" s="34">
        <f>IFERROR(B1805,C1805)</f>
        <v>5</v>
      </c>
      <c r="E1805" s="34" t="str">
        <f>IFERROR(MID(A1805,D1805-5,1)," ")</f>
        <v xml:space="preserve"> </v>
      </c>
      <c r="F1805" s="34" t="str">
        <f>MID(A1805,IF(E1805="1",D1805-5,D1805-4),IF(E1805="1",7,6))</f>
        <v>9:00PM</v>
      </c>
      <c r="G1805" s="34" t="str">
        <f>TRIM(SUBSTITUTE(A1805,TEXT(M1805,"h:mmAM/PM"),""))</f>
        <v>10/Nov R/I/M</v>
      </c>
      <c r="H1805" s="34" t="b">
        <f>OR(LEFT(G1805,1)="Y",LEFT(G1805,1)="B",LEFT(G1805,1)="R")</f>
        <v>0</v>
      </c>
      <c r="I1805" s="34" t="str">
        <f>IF(H1805,LEFT(G1805,FIND(" ",G1805)-1),MID(G1805,FIND(" ",G1805)+1,9))</f>
        <v>R/I/M</v>
      </c>
      <c r="J1805" s="34" t="str">
        <f>TRIM(SUBSTITUTE(G1805,I1805,""))</f>
        <v>10/Nov</v>
      </c>
      <c r="K1805" s="34">
        <f>LEFT(J1805,2-ISERROR(1*MID(J1805,2,1)))*1</f>
        <v>10</v>
      </c>
      <c r="L1805" s="34" t="str">
        <f>IF(LEN(I1805)=3,I1805,LEFT(I1805,1)&amp;MID(I1805,3,1)&amp;RIGHT(I1805,1))</f>
        <v>RIM</v>
      </c>
      <c r="M1805" s="42">
        <f>TIMEVALUE(SUBSTITUTE(SUBSTITUTE(F1805,"P"," P"),"A"," A"))</f>
        <v>0.875</v>
      </c>
      <c r="N1805" s="34">
        <f t="shared" si="95"/>
        <v>28</v>
      </c>
      <c r="O1805" s="34" t="str">
        <f t="shared" si="96"/>
        <v>RIM28</v>
      </c>
      <c r="P1805" s="44">
        <f>INDEX(Workings!$R$14:$R$853,MATCH(O1805,Workings!$U$14:$U$853,0))</f>
        <v>0.87500000000000022</v>
      </c>
      <c r="Q1805" s="34">
        <f t="shared" si="97"/>
        <v>0</v>
      </c>
      <c r="S1805"/>
    </row>
    <row r="1806" spans="1:19" ht="15" x14ac:dyDescent="0.25">
      <c r="A1806" s="34" t="s">
        <v>2571</v>
      </c>
      <c r="B1806" s="34">
        <f>SEARCH("PM",A1806)</f>
        <v>12</v>
      </c>
      <c r="C1806" s="34" t="e">
        <f>SEARCH("AM",A1806)</f>
        <v>#VALUE!</v>
      </c>
      <c r="D1806" s="34">
        <f>IFERROR(B1806,C1806)</f>
        <v>12</v>
      </c>
      <c r="E1806" s="34" t="str">
        <f>IFERROR(MID(A1806,D1806-5,1)," ")</f>
        <v>1</v>
      </c>
      <c r="F1806" s="34" t="str">
        <f>MID(A1806,IF(E1806="1",D1806-5,D1806-4),IF(E1806="1",7,6))</f>
        <v>10:03PM</v>
      </c>
      <c r="G1806" s="34" t="str">
        <f>TRIM(SUBSTITUTE(A1806,TEXT(M1806,"h:mmAM/PM"),""))</f>
        <v>R/I/M 10/Nov</v>
      </c>
      <c r="H1806" s="34" t="b">
        <f>OR(LEFT(G1806,1)="Y",LEFT(G1806,1)="B",LEFT(G1806,1)="R")</f>
        <v>1</v>
      </c>
      <c r="I1806" s="34" t="str">
        <f>IF(H1806,LEFT(G1806,FIND(" ",G1806)-1),MID(G1806,FIND(" ",G1806)+1,9))</f>
        <v>R/I/M</v>
      </c>
      <c r="J1806" s="34" t="str">
        <f>TRIM(SUBSTITUTE(G1806,I1806,""))</f>
        <v>10/Nov</v>
      </c>
      <c r="K1806" s="34">
        <f>LEFT(J1806,2-ISERROR(1*MID(J1806,2,1)))*1</f>
        <v>10</v>
      </c>
      <c r="L1806" s="34" t="str">
        <f>IF(LEN(I1806)=3,I1806,LEFT(I1806,1)&amp;MID(I1806,3,1)&amp;RIGHT(I1806,1))</f>
        <v>RIM</v>
      </c>
      <c r="M1806" s="42">
        <f>TIMEVALUE(SUBSTITUTE(SUBSTITUTE(F1806,"P"," P"),"A"," A"))</f>
        <v>0.91875000000000007</v>
      </c>
      <c r="N1806" s="34">
        <f t="shared" si="95"/>
        <v>29</v>
      </c>
      <c r="O1806" s="34" t="str">
        <f t="shared" si="96"/>
        <v>RIM29</v>
      </c>
      <c r="P1806" s="44">
        <f>INDEX(Workings!$R$14:$R$853,MATCH(O1806,Workings!$U$14:$U$853,0))</f>
        <v>0.91666666666666685</v>
      </c>
      <c r="Q1806" s="34">
        <f t="shared" si="97"/>
        <v>3</v>
      </c>
      <c r="S1806"/>
    </row>
    <row r="1807" spans="1:19" ht="15" x14ac:dyDescent="0.25">
      <c r="A1807" s="34" t="s">
        <v>3517</v>
      </c>
      <c r="B1807" s="34">
        <f>SEARCH("PM",A1807)</f>
        <v>6</v>
      </c>
      <c r="C1807" s="34" t="e">
        <f>SEARCH("AM",A1807)</f>
        <v>#VALUE!</v>
      </c>
      <c r="D1807" s="34">
        <f>IFERROR(B1807,C1807)</f>
        <v>6</v>
      </c>
      <c r="E1807" s="34" t="str">
        <f>IFERROR(MID(A1807,D1807-5,1)," ")</f>
        <v>1</v>
      </c>
      <c r="F1807" s="34" t="str">
        <f>MID(A1807,IF(E1807="1",D1807-5,D1807-4),IF(E1807="1",7,6))</f>
        <v>10:59PM</v>
      </c>
      <c r="G1807" s="34" t="str">
        <f>TRIM(SUBSTITUTE(A1807,TEXT(M1807,"h:mmAM/PM"),""))</f>
        <v>RIM 10-Nov</v>
      </c>
      <c r="H1807" s="34" t="b">
        <f>OR(LEFT(G1807,1)="Y",LEFT(G1807,1)="B",LEFT(G1807,1)="R")</f>
        <v>1</v>
      </c>
      <c r="I1807" s="34" t="str">
        <f>IF(H1807,LEFT(G1807,FIND(" ",G1807)-1),MID(G1807,FIND(" ",G1807)+1,9))</f>
        <v>RIM</v>
      </c>
      <c r="J1807" s="34" t="str">
        <f>TRIM(SUBSTITUTE(G1807,I1807,""))</f>
        <v>10-Nov</v>
      </c>
      <c r="K1807" s="34">
        <f>LEFT(J1807,2-ISERROR(1*MID(J1807,2,1)))*1</f>
        <v>10</v>
      </c>
      <c r="L1807" s="34" t="str">
        <f>IF(LEN(I1807)=3,I1807,LEFT(I1807,1)&amp;MID(I1807,3,1)&amp;RIGHT(I1807,1))</f>
        <v>RIM</v>
      </c>
      <c r="M1807" s="42">
        <f>TIMEVALUE(SUBSTITUTE(SUBSTITUTE(F1807,"P"," P"),"A"," A"))</f>
        <v>0.95763888888888893</v>
      </c>
      <c r="N1807" s="34">
        <f t="shared" si="95"/>
        <v>30</v>
      </c>
      <c r="O1807" s="34" t="str">
        <f t="shared" si="96"/>
        <v>RIM30</v>
      </c>
      <c r="P1807" s="44">
        <f>INDEX(Workings!$R$14:$R$853,MATCH(O1807,Workings!$U$14:$U$853,0))</f>
        <v>0.95833333333333348</v>
      </c>
      <c r="Q1807" s="34">
        <f t="shared" si="97"/>
        <v>-1</v>
      </c>
      <c r="S1807"/>
    </row>
    <row r="1808" spans="1:19" ht="15" x14ac:dyDescent="0.25">
      <c r="A1808" s="34" t="s">
        <v>3287</v>
      </c>
      <c r="B1808" s="34" t="e">
        <f>SEARCH("PM",A1808)</f>
        <v>#VALUE!</v>
      </c>
      <c r="C1808" s="34">
        <f>SEARCH("AM",A1808)</f>
        <v>11</v>
      </c>
      <c r="D1808" s="34">
        <f>IFERROR(B1808,C1808)</f>
        <v>11</v>
      </c>
      <c r="E1808" s="34" t="str">
        <f>IFERROR(MID(A1808,D1808-5,1)," ")</f>
        <v xml:space="preserve"> </v>
      </c>
      <c r="F1808" s="34" t="str">
        <f>MID(A1808,IF(E1808="1",D1808-5,D1808-4),IF(E1808="1",7,6))</f>
        <v>7:01AM</v>
      </c>
      <c r="G1808" s="34" t="str">
        <f>TRIM(SUBSTITUTE(A1808,TEXT(M1808,"h:mmAM/PM"),""))</f>
        <v>R-O-H 6/Nov</v>
      </c>
      <c r="H1808" s="34" t="b">
        <f>OR(LEFT(G1808,1)="Y",LEFT(G1808,1)="B",LEFT(G1808,1)="R")</f>
        <v>1</v>
      </c>
      <c r="I1808" s="34" t="str">
        <f>IF(H1808,LEFT(G1808,FIND(" ",G1808)-1),MID(G1808,FIND(" ",G1808)+1,9))</f>
        <v>R-O-H</v>
      </c>
      <c r="J1808" s="34" t="str">
        <f>TRIM(SUBSTITUTE(G1808,I1808,""))</f>
        <v>6/Nov</v>
      </c>
      <c r="K1808" s="34">
        <f>LEFT(J1808,2-ISERROR(1*MID(J1808,2,1)))*1</f>
        <v>6</v>
      </c>
      <c r="L1808" s="34" t="str">
        <f>IF(LEN(I1808)=3,I1808,LEFT(I1808,1)&amp;MID(I1808,3,1)&amp;RIGHT(I1808,1))</f>
        <v>ROH</v>
      </c>
      <c r="M1808" s="42">
        <f>TIMEVALUE(SUBSTITUTE(SUBSTITUTE(F1808,"P"," P"),"A"," A"))</f>
        <v>0.29236111111111113</v>
      </c>
      <c r="N1808" s="34">
        <f t="shared" si="95"/>
        <v>1</v>
      </c>
      <c r="O1808" s="34" t="str">
        <f t="shared" si="96"/>
        <v>ROH1</v>
      </c>
      <c r="P1808" s="44">
        <f>INDEX(Workings!$R$14:$R$853,MATCH(O1808,Workings!$U$14:$U$853,0))</f>
        <v>0.29166666666666669</v>
      </c>
      <c r="Q1808" s="34">
        <f t="shared" si="97"/>
        <v>1</v>
      </c>
      <c r="S1808"/>
    </row>
    <row r="1809" spans="1:19" ht="15" x14ac:dyDescent="0.25">
      <c r="A1809" s="34" t="s">
        <v>233</v>
      </c>
      <c r="B1809" s="34" t="e">
        <f>SEARCH("PM",A1809)</f>
        <v>#VALUE!</v>
      </c>
      <c r="C1809" s="34">
        <f>SEARCH("AM",A1809)</f>
        <v>17</v>
      </c>
      <c r="D1809" s="34">
        <f>IFERROR(B1809,C1809)</f>
        <v>17</v>
      </c>
      <c r="E1809" s="34" t="str">
        <f>IFERROR(MID(A1809,D1809-5,1)," ")</f>
        <v xml:space="preserve"> </v>
      </c>
      <c r="F1809" s="34" t="str">
        <f>MID(A1809,IF(E1809="1",D1809-5,D1809-4),IF(E1809="1",7,6))</f>
        <v>7:41AM</v>
      </c>
      <c r="G1809" s="34" t="str">
        <f>TRIM(SUBSTITUTE(A1809,TEXT(M1809,"h:mmAM/PM"),""))</f>
        <v>R:O:H 6-Nov</v>
      </c>
      <c r="H1809" s="34" t="b">
        <f>OR(LEFT(G1809,1)="Y",LEFT(G1809,1)="B",LEFT(G1809,1)="R")</f>
        <v>1</v>
      </c>
      <c r="I1809" s="34" t="str">
        <f>IF(H1809,LEFT(G1809,FIND(" ",G1809)-1),MID(G1809,FIND(" ",G1809)+1,9))</f>
        <v>R:O:H</v>
      </c>
      <c r="J1809" s="34" t="str">
        <f>TRIM(SUBSTITUTE(G1809,I1809,""))</f>
        <v>6-Nov</v>
      </c>
      <c r="K1809" s="34">
        <f>LEFT(J1809,2-ISERROR(1*MID(J1809,2,1)))*1</f>
        <v>6</v>
      </c>
      <c r="L1809" s="34" t="str">
        <f>IF(LEN(I1809)=3,I1809,LEFT(I1809,1)&amp;MID(I1809,3,1)&amp;RIGHT(I1809,1))</f>
        <v>ROH</v>
      </c>
      <c r="M1809" s="42">
        <f>TIMEVALUE(SUBSTITUTE(SUBSTITUTE(F1809,"P"," P"),"A"," A"))</f>
        <v>0.32013888888888892</v>
      </c>
      <c r="N1809" s="34">
        <f t="shared" si="95"/>
        <v>2</v>
      </c>
      <c r="O1809" s="34" t="str">
        <f t="shared" si="96"/>
        <v>ROH2</v>
      </c>
      <c r="P1809" s="44">
        <f>INDEX(Workings!$R$14:$R$853,MATCH(O1809,Workings!$U$14:$U$853,0))</f>
        <v>0.31944444444444448</v>
      </c>
      <c r="Q1809" s="34">
        <f t="shared" si="97"/>
        <v>1</v>
      </c>
      <c r="S1809"/>
    </row>
    <row r="1810" spans="1:19" ht="15" x14ac:dyDescent="0.25">
      <c r="A1810" s="34" t="s">
        <v>2671</v>
      </c>
      <c r="B1810" s="34" t="e">
        <f>SEARCH("PM",A1810)</f>
        <v>#VALUE!</v>
      </c>
      <c r="C1810" s="34">
        <f>SEARCH("AM",A1810)</f>
        <v>5</v>
      </c>
      <c r="D1810" s="34">
        <f>IFERROR(B1810,C1810)</f>
        <v>5</v>
      </c>
      <c r="E1810" s="34" t="str">
        <f>IFERROR(MID(A1810,D1810-5,1)," ")</f>
        <v xml:space="preserve"> </v>
      </c>
      <c r="F1810" s="34" t="str">
        <f>MID(A1810,IF(E1810="1",D1810-5,D1810-4),IF(E1810="1",7,6))</f>
        <v>8:21AM</v>
      </c>
      <c r="G1810" s="34" t="str">
        <f>TRIM(SUBSTITUTE(A1810,TEXT(M1810,"h:mmAM/PM"),""))</f>
        <v>6/Nov ROH</v>
      </c>
      <c r="H1810" s="34" t="b">
        <f>OR(LEFT(G1810,1)="Y",LEFT(G1810,1)="B",LEFT(G1810,1)="R")</f>
        <v>0</v>
      </c>
      <c r="I1810" s="34" t="str">
        <f>IF(H1810,LEFT(G1810,FIND(" ",G1810)-1),MID(G1810,FIND(" ",G1810)+1,9))</f>
        <v>ROH</v>
      </c>
      <c r="J1810" s="34" t="str">
        <f>TRIM(SUBSTITUTE(G1810,I1810,""))</f>
        <v>6/Nov</v>
      </c>
      <c r="K1810" s="34">
        <f>LEFT(J1810,2-ISERROR(1*MID(J1810,2,1)))*1</f>
        <v>6</v>
      </c>
      <c r="L1810" s="34" t="str">
        <f>IF(LEN(I1810)=3,I1810,LEFT(I1810,1)&amp;MID(I1810,3,1)&amp;RIGHT(I1810,1))</f>
        <v>ROH</v>
      </c>
      <c r="M1810" s="42">
        <f>TIMEVALUE(SUBSTITUTE(SUBSTITUTE(F1810,"P"," P"),"A"," A"))</f>
        <v>0.34791666666666665</v>
      </c>
      <c r="N1810" s="34">
        <f t="shared" si="95"/>
        <v>3</v>
      </c>
      <c r="O1810" s="34" t="str">
        <f t="shared" si="96"/>
        <v>ROH3</v>
      </c>
      <c r="P1810" s="44">
        <f>INDEX(Workings!$R$14:$R$853,MATCH(O1810,Workings!$U$14:$U$853,0))</f>
        <v>0.34722222222222227</v>
      </c>
      <c r="Q1810" s="34">
        <f t="shared" si="97"/>
        <v>1</v>
      </c>
      <c r="S1810"/>
    </row>
    <row r="1811" spans="1:19" ht="15" x14ac:dyDescent="0.25">
      <c r="A1811" s="34" t="s">
        <v>2407</v>
      </c>
      <c r="B1811" s="34" t="e">
        <f>SEARCH("PM",A1811)</f>
        <v>#VALUE!</v>
      </c>
      <c r="C1811" s="34">
        <f>SEARCH("AM",A1811)</f>
        <v>17</v>
      </c>
      <c r="D1811" s="34">
        <f>IFERROR(B1811,C1811)</f>
        <v>17</v>
      </c>
      <c r="E1811" s="34" t="str">
        <f>IFERROR(MID(A1811,D1811-5,1)," ")</f>
        <v xml:space="preserve"> </v>
      </c>
      <c r="F1811" s="34" t="str">
        <f>MID(A1811,IF(E1811="1",D1811-5,D1811-4),IF(E1811="1",7,6))</f>
        <v>9:01AM</v>
      </c>
      <c r="G1811" s="34" t="str">
        <f>TRIM(SUBSTITUTE(A1811,TEXT(M1811,"h:mmAM/PM"),""))</f>
        <v>R-O-H 6-Nov</v>
      </c>
      <c r="H1811" s="34" t="b">
        <f>OR(LEFT(G1811,1)="Y",LEFT(G1811,1)="B",LEFT(G1811,1)="R")</f>
        <v>1</v>
      </c>
      <c r="I1811" s="34" t="str">
        <f>IF(H1811,LEFT(G1811,FIND(" ",G1811)-1),MID(G1811,FIND(" ",G1811)+1,9))</f>
        <v>R-O-H</v>
      </c>
      <c r="J1811" s="34" t="str">
        <f>TRIM(SUBSTITUTE(G1811,I1811,""))</f>
        <v>6-Nov</v>
      </c>
      <c r="K1811" s="34">
        <f>LEFT(J1811,2-ISERROR(1*MID(J1811,2,1)))*1</f>
        <v>6</v>
      </c>
      <c r="L1811" s="34" t="str">
        <f>IF(LEN(I1811)=3,I1811,LEFT(I1811,1)&amp;MID(I1811,3,1)&amp;RIGHT(I1811,1))</f>
        <v>ROH</v>
      </c>
      <c r="M1811" s="42">
        <f>TIMEVALUE(SUBSTITUTE(SUBSTITUTE(F1811,"P"," P"),"A"," A"))</f>
        <v>0.3756944444444445</v>
      </c>
      <c r="N1811" s="34">
        <f t="shared" si="95"/>
        <v>4</v>
      </c>
      <c r="O1811" s="34" t="str">
        <f t="shared" si="96"/>
        <v>ROH4</v>
      </c>
      <c r="P1811" s="44">
        <f>INDEX(Workings!$R$14:$R$853,MATCH(O1811,Workings!$U$14:$U$853,0))</f>
        <v>0.37500000000000006</v>
      </c>
      <c r="Q1811" s="34">
        <f t="shared" si="97"/>
        <v>1</v>
      </c>
      <c r="S1811"/>
    </row>
    <row r="1812" spans="1:19" ht="15" x14ac:dyDescent="0.25">
      <c r="A1812" s="34" t="s">
        <v>3467</v>
      </c>
      <c r="B1812" s="34" t="e">
        <f>SEARCH("PM",A1812)</f>
        <v>#VALUE!</v>
      </c>
      <c r="C1812" s="34">
        <f>SEARCH("AM",A1812)</f>
        <v>11</v>
      </c>
      <c r="D1812" s="34">
        <f>IFERROR(B1812,C1812)</f>
        <v>11</v>
      </c>
      <c r="E1812" s="34" t="str">
        <f>IFERROR(MID(A1812,D1812-5,1)," ")</f>
        <v xml:space="preserve"> </v>
      </c>
      <c r="F1812" s="34" t="str">
        <f>MID(A1812,IF(E1812="1",D1812-5,D1812-4),IF(E1812="1",7,6))</f>
        <v>9:30AM</v>
      </c>
      <c r="G1812" s="34" t="str">
        <f>TRIM(SUBSTITUTE(A1812,TEXT(M1812,"h:mmAM/PM"),""))</f>
        <v>R-O-H 6-Nov</v>
      </c>
      <c r="H1812" s="34" t="b">
        <f>OR(LEFT(G1812,1)="Y",LEFT(G1812,1)="B",LEFT(G1812,1)="R")</f>
        <v>1</v>
      </c>
      <c r="I1812" s="34" t="str">
        <f>IF(H1812,LEFT(G1812,FIND(" ",G1812)-1),MID(G1812,FIND(" ",G1812)+1,9))</f>
        <v>R-O-H</v>
      </c>
      <c r="J1812" s="34" t="str">
        <f>TRIM(SUBSTITUTE(G1812,I1812,""))</f>
        <v>6-Nov</v>
      </c>
      <c r="K1812" s="34">
        <f>LEFT(J1812,2-ISERROR(1*MID(J1812,2,1)))*1</f>
        <v>6</v>
      </c>
      <c r="L1812" s="34" t="str">
        <f>IF(LEN(I1812)=3,I1812,LEFT(I1812,1)&amp;MID(I1812,3,1)&amp;RIGHT(I1812,1))</f>
        <v>ROH</v>
      </c>
      <c r="M1812" s="42">
        <f>TIMEVALUE(SUBSTITUTE(SUBSTITUTE(F1812,"P"," P"),"A"," A"))</f>
        <v>0.39583333333333331</v>
      </c>
      <c r="N1812" s="34">
        <f t="shared" si="95"/>
        <v>5</v>
      </c>
      <c r="O1812" s="34" t="str">
        <f t="shared" si="96"/>
        <v>ROH5</v>
      </c>
      <c r="P1812" s="44">
        <f>INDEX(Workings!$R$14:$R$853,MATCH(O1812,Workings!$U$14:$U$853,0))</f>
        <v>0.39583333333333337</v>
      </c>
      <c r="Q1812" s="34">
        <f t="shared" si="97"/>
        <v>0</v>
      </c>
      <c r="S1812"/>
    </row>
    <row r="1813" spans="1:19" ht="15" x14ac:dyDescent="0.25">
      <c r="A1813" s="34" t="s">
        <v>1001</v>
      </c>
      <c r="B1813" s="34" t="e">
        <f>SEARCH("PM",A1813)</f>
        <v>#VALUE!</v>
      </c>
      <c r="C1813" s="34">
        <f>SEARCH("AM",A1813)</f>
        <v>6</v>
      </c>
      <c r="D1813" s="34">
        <f>IFERROR(B1813,C1813)</f>
        <v>6</v>
      </c>
      <c r="E1813" s="34" t="str">
        <f>IFERROR(MID(A1813,D1813-5,1)," ")</f>
        <v>1</v>
      </c>
      <c r="F1813" s="34" t="str">
        <f>MID(A1813,IF(E1813="1",D1813-5,D1813-4),IF(E1813="1",7,6))</f>
        <v>10:01AM</v>
      </c>
      <c r="G1813" s="34" t="str">
        <f>TRIM(SUBSTITUTE(A1813,TEXT(M1813,"h:mmAM/PM"),""))</f>
        <v>6-Nov R-O-H</v>
      </c>
      <c r="H1813" s="34" t="b">
        <f>OR(LEFT(G1813,1)="Y",LEFT(G1813,1)="B",LEFT(G1813,1)="R")</f>
        <v>0</v>
      </c>
      <c r="I1813" s="34" t="str">
        <f>IF(H1813,LEFT(G1813,FIND(" ",G1813)-1),MID(G1813,FIND(" ",G1813)+1,9))</f>
        <v>R-O-H</v>
      </c>
      <c r="J1813" s="34" t="str">
        <f>TRIM(SUBSTITUTE(G1813,I1813,""))</f>
        <v>6-Nov</v>
      </c>
      <c r="K1813" s="34">
        <f>LEFT(J1813,2-ISERROR(1*MID(J1813,2,1)))*1</f>
        <v>6</v>
      </c>
      <c r="L1813" s="34" t="str">
        <f>IF(LEN(I1813)=3,I1813,LEFT(I1813,1)&amp;MID(I1813,3,1)&amp;RIGHT(I1813,1))</f>
        <v>ROH</v>
      </c>
      <c r="M1813" s="42">
        <f>TIMEVALUE(SUBSTITUTE(SUBSTITUTE(F1813,"P"," P"),"A"," A"))</f>
        <v>0.41736111111111113</v>
      </c>
      <c r="N1813" s="34">
        <f t="shared" si="95"/>
        <v>6</v>
      </c>
      <c r="O1813" s="34" t="str">
        <f t="shared" si="96"/>
        <v>ROH6</v>
      </c>
      <c r="P1813" s="44">
        <f>INDEX(Workings!$R$14:$R$853,MATCH(O1813,Workings!$U$14:$U$853,0))</f>
        <v>0.41666666666666669</v>
      </c>
      <c r="Q1813" s="34">
        <f t="shared" si="97"/>
        <v>1</v>
      </c>
      <c r="S1813"/>
    </row>
    <row r="1814" spans="1:19" ht="15" x14ac:dyDescent="0.25">
      <c r="A1814" s="34" t="s">
        <v>619</v>
      </c>
      <c r="B1814" s="34" t="e">
        <f>SEARCH("PM",A1814)</f>
        <v>#VALUE!</v>
      </c>
      <c r="C1814" s="34">
        <f>SEARCH("AM",A1814)</f>
        <v>18</v>
      </c>
      <c r="D1814" s="34">
        <f>IFERROR(B1814,C1814)</f>
        <v>18</v>
      </c>
      <c r="E1814" s="34" t="str">
        <f>IFERROR(MID(A1814,D1814-5,1)," ")</f>
        <v>1</v>
      </c>
      <c r="F1814" s="34" t="str">
        <f>MID(A1814,IF(E1814="1",D1814-5,D1814-4),IF(E1814="1",7,6))</f>
        <v>10:30AM</v>
      </c>
      <c r="G1814" s="34" t="str">
        <f>TRIM(SUBSTITUTE(A1814,TEXT(M1814,"h:mmAM/PM"),""))</f>
        <v>R-O-H 6-Nov</v>
      </c>
      <c r="H1814" s="34" t="b">
        <f>OR(LEFT(G1814,1)="Y",LEFT(G1814,1)="B",LEFT(G1814,1)="R")</f>
        <v>1</v>
      </c>
      <c r="I1814" s="34" t="str">
        <f>IF(H1814,LEFT(G1814,FIND(" ",G1814)-1),MID(G1814,FIND(" ",G1814)+1,9))</f>
        <v>R-O-H</v>
      </c>
      <c r="J1814" s="34" t="str">
        <f>TRIM(SUBSTITUTE(G1814,I1814,""))</f>
        <v>6-Nov</v>
      </c>
      <c r="K1814" s="34">
        <f>LEFT(J1814,2-ISERROR(1*MID(J1814,2,1)))*1</f>
        <v>6</v>
      </c>
      <c r="L1814" s="34" t="str">
        <f>IF(LEN(I1814)=3,I1814,LEFT(I1814,1)&amp;MID(I1814,3,1)&amp;RIGHT(I1814,1))</f>
        <v>ROH</v>
      </c>
      <c r="M1814" s="42">
        <f>TIMEVALUE(SUBSTITUTE(SUBSTITUTE(F1814,"P"," P"),"A"," A"))</f>
        <v>0.4375</v>
      </c>
      <c r="N1814" s="34">
        <f t="shared" si="95"/>
        <v>7</v>
      </c>
      <c r="O1814" s="34" t="str">
        <f t="shared" si="96"/>
        <v>ROH7</v>
      </c>
      <c r="P1814" s="44">
        <f>INDEX(Workings!$R$14:$R$853,MATCH(O1814,Workings!$U$14:$U$853,0))</f>
        <v>0.4375</v>
      </c>
      <c r="Q1814" s="34">
        <f t="shared" si="97"/>
        <v>0</v>
      </c>
      <c r="S1814"/>
    </row>
    <row r="1815" spans="1:19" ht="15" x14ac:dyDescent="0.25">
      <c r="A1815" s="34" t="s">
        <v>1074</v>
      </c>
      <c r="B1815" s="34" t="e">
        <f>SEARCH("PM",A1815)</f>
        <v>#VALUE!</v>
      </c>
      <c r="C1815" s="34">
        <f>SEARCH("AM",A1815)</f>
        <v>6</v>
      </c>
      <c r="D1815" s="34">
        <f>IFERROR(B1815,C1815)</f>
        <v>6</v>
      </c>
      <c r="E1815" s="34" t="str">
        <f>IFERROR(MID(A1815,D1815-5,1)," ")</f>
        <v>1</v>
      </c>
      <c r="F1815" s="34" t="str">
        <f>MID(A1815,IF(E1815="1",D1815-5,D1815-4),IF(E1815="1",7,6))</f>
        <v>11:01AM</v>
      </c>
      <c r="G1815" s="34" t="str">
        <f>TRIM(SUBSTITUTE(A1815,TEXT(M1815,"h:mmAM/PM"),""))</f>
        <v>6-Nov R/O/H</v>
      </c>
      <c r="H1815" s="34" t="b">
        <f>OR(LEFT(G1815,1)="Y",LEFT(G1815,1)="B",LEFT(G1815,1)="R")</f>
        <v>0</v>
      </c>
      <c r="I1815" s="34" t="str">
        <f>IF(H1815,LEFT(G1815,FIND(" ",G1815)-1),MID(G1815,FIND(" ",G1815)+1,9))</f>
        <v>R/O/H</v>
      </c>
      <c r="J1815" s="34" t="str">
        <f>TRIM(SUBSTITUTE(G1815,I1815,""))</f>
        <v>6-Nov</v>
      </c>
      <c r="K1815" s="34">
        <f>LEFT(J1815,2-ISERROR(1*MID(J1815,2,1)))*1</f>
        <v>6</v>
      </c>
      <c r="L1815" s="34" t="str">
        <f>IF(LEN(I1815)=3,I1815,LEFT(I1815,1)&amp;MID(I1815,3,1)&amp;RIGHT(I1815,1))</f>
        <v>ROH</v>
      </c>
      <c r="M1815" s="42">
        <f>TIMEVALUE(SUBSTITUTE(SUBSTITUTE(F1815,"P"," P"),"A"," A"))</f>
        <v>0.45902777777777781</v>
      </c>
      <c r="N1815" s="34">
        <f t="shared" si="95"/>
        <v>8</v>
      </c>
      <c r="O1815" s="34" t="str">
        <f t="shared" si="96"/>
        <v>ROH8</v>
      </c>
      <c r="P1815" s="44">
        <f>INDEX(Workings!$R$14:$R$853,MATCH(O1815,Workings!$U$14:$U$853,0))</f>
        <v>0.45833333333333331</v>
      </c>
      <c r="Q1815" s="34">
        <f t="shared" si="97"/>
        <v>1</v>
      </c>
      <c r="S1815"/>
    </row>
    <row r="1816" spans="1:19" ht="15" x14ac:dyDescent="0.25">
      <c r="A1816" s="34" t="s">
        <v>1185</v>
      </c>
      <c r="B1816" s="34" t="e">
        <f>SEARCH("PM",A1816)</f>
        <v>#VALUE!</v>
      </c>
      <c r="C1816" s="34">
        <f>SEARCH("AM",A1816)</f>
        <v>18</v>
      </c>
      <c r="D1816" s="34">
        <f>IFERROR(B1816,C1816)</f>
        <v>18</v>
      </c>
      <c r="E1816" s="34" t="str">
        <f>IFERROR(MID(A1816,D1816-5,1)," ")</f>
        <v>1</v>
      </c>
      <c r="F1816" s="34" t="str">
        <f>MID(A1816,IF(E1816="1",D1816-5,D1816-4),IF(E1816="1",7,6))</f>
        <v>11:30AM</v>
      </c>
      <c r="G1816" s="34" t="str">
        <f>TRIM(SUBSTITUTE(A1816,TEXT(M1816,"h:mmAM/PM"),""))</f>
        <v>6/Nov R/O/H</v>
      </c>
      <c r="H1816" s="34" t="b">
        <f>OR(LEFT(G1816,1)="Y",LEFT(G1816,1)="B",LEFT(G1816,1)="R")</f>
        <v>0</v>
      </c>
      <c r="I1816" s="34" t="str">
        <f>IF(H1816,LEFT(G1816,FIND(" ",G1816)-1),MID(G1816,FIND(" ",G1816)+1,9))</f>
        <v>R/O/H</v>
      </c>
      <c r="J1816" s="34" t="str">
        <f>TRIM(SUBSTITUTE(G1816,I1816,""))</f>
        <v>6/Nov</v>
      </c>
      <c r="K1816" s="34">
        <f>LEFT(J1816,2-ISERROR(1*MID(J1816,2,1)))*1</f>
        <v>6</v>
      </c>
      <c r="L1816" s="34" t="str">
        <f>IF(LEN(I1816)=3,I1816,LEFT(I1816,1)&amp;MID(I1816,3,1)&amp;RIGHT(I1816,1))</f>
        <v>ROH</v>
      </c>
      <c r="M1816" s="42">
        <f>TIMEVALUE(SUBSTITUTE(SUBSTITUTE(F1816,"P"," P"),"A"," A"))</f>
        <v>0.47916666666666669</v>
      </c>
      <c r="N1816" s="34">
        <f t="shared" si="95"/>
        <v>9</v>
      </c>
      <c r="O1816" s="34" t="str">
        <f t="shared" si="96"/>
        <v>ROH9</v>
      </c>
      <c r="P1816" s="44">
        <f>INDEX(Workings!$R$14:$R$853,MATCH(O1816,Workings!$U$14:$U$853,0))</f>
        <v>0.47916666666666663</v>
      </c>
      <c r="Q1816" s="34">
        <f t="shared" si="97"/>
        <v>0</v>
      </c>
      <c r="S1816"/>
    </row>
    <row r="1817" spans="1:19" ht="15" x14ac:dyDescent="0.25">
      <c r="A1817" s="34" t="s">
        <v>3484</v>
      </c>
      <c r="B1817" s="34">
        <f>SEARCH("PM",A1817)</f>
        <v>18</v>
      </c>
      <c r="C1817" s="34" t="e">
        <f>SEARCH("AM",A1817)</f>
        <v>#VALUE!</v>
      </c>
      <c r="D1817" s="34">
        <f>IFERROR(B1817,C1817)</f>
        <v>18</v>
      </c>
      <c r="E1817" s="34" t="str">
        <f>IFERROR(MID(A1817,D1817-5,1)," ")</f>
        <v>1</v>
      </c>
      <c r="F1817" s="34" t="str">
        <f>MID(A1817,IF(E1817="1",D1817-5,D1817-4),IF(E1817="1",7,6))</f>
        <v>12:01PM</v>
      </c>
      <c r="G1817" s="34" t="str">
        <f>TRIM(SUBSTITUTE(A1817,TEXT(M1817,"h:mmAM/PM"),""))</f>
        <v>6-Nov R/O/H</v>
      </c>
      <c r="H1817" s="34" t="b">
        <f>OR(LEFT(G1817,1)="Y",LEFT(G1817,1)="B",LEFT(G1817,1)="R")</f>
        <v>0</v>
      </c>
      <c r="I1817" s="34" t="str">
        <f>IF(H1817,LEFT(G1817,FIND(" ",G1817)-1),MID(G1817,FIND(" ",G1817)+1,9))</f>
        <v>R/O/H</v>
      </c>
      <c r="J1817" s="34" t="str">
        <f>TRIM(SUBSTITUTE(G1817,I1817,""))</f>
        <v>6-Nov</v>
      </c>
      <c r="K1817" s="34">
        <f>LEFT(J1817,2-ISERROR(1*MID(J1817,2,1)))*1</f>
        <v>6</v>
      </c>
      <c r="L1817" s="34" t="str">
        <f>IF(LEN(I1817)=3,I1817,LEFT(I1817,1)&amp;MID(I1817,3,1)&amp;RIGHT(I1817,1))</f>
        <v>ROH</v>
      </c>
      <c r="M1817" s="42">
        <f>TIMEVALUE(SUBSTITUTE(SUBSTITUTE(F1817,"P"," P"),"A"," A"))</f>
        <v>0.50069444444444444</v>
      </c>
      <c r="N1817" s="34">
        <f t="shared" si="95"/>
        <v>10</v>
      </c>
      <c r="O1817" s="34" t="str">
        <f t="shared" si="96"/>
        <v>ROH10</v>
      </c>
      <c r="P1817" s="44">
        <f>INDEX(Workings!$R$14:$R$853,MATCH(O1817,Workings!$U$14:$U$853,0))</f>
        <v>0.49999999999999994</v>
      </c>
      <c r="Q1817" s="34">
        <f t="shared" si="97"/>
        <v>1</v>
      </c>
      <c r="S1817"/>
    </row>
    <row r="1818" spans="1:19" ht="15" x14ac:dyDescent="0.25">
      <c r="A1818" s="34" t="s">
        <v>2418</v>
      </c>
      <c r="B1818" s="34">
        <f>SEARCH("PM",A1818)</f>
        <v>12</v>
      </c>
      <c r="C1818" s="34" t="e">
        <f>SEARCH("AM",A1818)</f>
        <v>#VALUE!</v>
      </c>
      <c r="D1818" s="34">
        <f>IFERROR(B1818,C1818)</f>
        <v>12</v>
      </c>
      <c r="E1818" s="34" t="str">
        <f>IFERROR(MID(A1818,D1818-5,1)," ")</f>
        <v>1</v>
      </c>
      <c r="F1818" s="34" t="str">
        <f>MID(A1818,IF(E1818="1",D1818-5,D1818-4),IF(E1818="1",7,6))</f>
        <v>12:30PM</v>
      </c>
      <c r="G1818" s="34" t="str">
        <f>TRIM(SUBSTITUTE(A1818,TEXT(M1818,"h:mmAM/PM"),""))</f>
        <v>6-Nov R-O-H</v>
      </c>
      <c r="H1818" s="34" t="b">
        <f>OR(LEFT(G1818,1)="Y",LEFT(G1818,1)="B",LEFT(G1818,1)="R")</f>
        <v>0</v>
      </c>
      <c r="I1818" s="34" t="str">
        <f>IF(H1818,LEFT(G1818,FIND(" ",G1818)-1),MID(G1818,FIND(" ",G1818)+1,9))</f>
        <v>R-O-H</v>
      </c>
      <c r="J1818" s="34" t="str">
        <f>TRIM(SUBSTITUTE(G1818,I1818,""))</f>
        <v>6-Nov</v>
      </c>
      <c r="K1818" s="34">
        <f>LEFT(J1818,2-ISERROR(1*MID(J1818,2,1)))*1</f>
        <v>6</v>
      </c>
      <c r="L1818" s="34" t="str">
        <f>IF(LEN(I1818)=3,I1818,LEFT(I1818,1)&amp;MID(I1818,3,1)&amp;RIGHT(I1818,1))</f>
        <v>ROH</v>
      </c>
      <c r="M1818" s="42">
        <f>TIMEVALUE(SUBSTITUTE(SUBSTITUTE(F1818,"P"," P"),"A"," A"))</f>
        <v>0.52083333333333337</v>
      </c>
      <c r="N1818" s="34">
        <f t="shared" si="95"/>
        <v>11</v>
      </c>
      <c r="O1818" s="34" t="str">
        <f t="shared" si="96"/>
        <v>ROH11</v>
      </c>
      <c r="P1818" s="44">
        <f>INDEX(Workings!$R$14:$R$853,MATCH(O1818,Workings!$U$14:$U$853,0))</f>
        <v>0.52083333333333326</v>
      </c>
      <c r="Q1818" s="34">
        <f t="shared" si="97"/>
        <v>0</v>
      </c>
      <c r="S1818"/>
    </row>
    <row r="1819" spans="1:19" ht="15" x14ac:dyDescent="0.25">
      <c r="A1819" s="34" t="s">
        <v>1590</v>
      </c>
      <c r="B1819" s="34">
        <f>SEARCH("PM",A1819)</f>
        <v>5</v>
      </c>
      <c r="C1819" s="34" t="e">
        <f>SEARCH("AM",A1819)</f>
        <v>#VALUE!</v>
      </c>
      <c r="D1819" s="34">
        <f>IFERROR(B1819,C1819)</f>
        <v>5</v>
      </c>
      <c r="E1819" s="34" t="str">
        <f>IFERROR(MID(A1819,D1819-5,1)," ")</f>
        <v xml:space="preserve"> </v>
      </c>
      <c r="F1819" s="34" t="str">
        <f>MID(A1819,IF(E1819="1",D1819-5,D1819-4),IF(E1819="1",7,6))</f>
        <v>1:00PM</v>
      </c>
      <c r="G1819" s="34" t="str">
        <f>TRIM(SUBSTITUTE(A1819,TEXT(M1819,"h:mmAM/PM"),""))</f>
        <v>R:O:H 6-Nov</v>
      </c>
      <c r="H1819" s="34" t="b">
        <f>OR(LEFT(G1819,1)="Y",LEFT(G1819,1)="B",LEFT(G1819,1)="R")</f>
        <v>1</v>
      </c>
      <c r="I1819" s="34" t="str">
        <f>IF(H1819,LEFT(G1819,FIND(" ",G1819)-1),MID(G1819,FIND(" ",G1819)+1,9))</f>
        <v>R:O:H</v>
      </c>
      <c r="J1819" s="34" t="str">
        <f>TRIM(SUBSTITUTE(G1819,I1819,""))</f>
        <v>6-Nov</v>
      </c>
      <c r="K1819" s="34">
        <f>LEFT(J1819,2-ISERROR(1*MID(J1819,2,1)))*1</f>
        <v>6</v>
      </c>
      <c r="L1819" s="34" t="str">
        <f>IF(LEN(I1819)=3,I1819,LEFT(I1819,1)&amp;MID(I1819,3,1)&amp;RIGHT(I1819,1))</f>
        <v>ROH</v>
      </c>
      <c r="M1819" s="42">
        <f>TIMEVALUE(SUBSTITUTE(SUBSTITUTE(F1819,"P"," P"),"A"," A"))</f>
        <v>0.54166666666666663</v>
      </c>
      <c r="N1819" s="34">
        <f t="shared" si="95"/>
        <v>12</v>
      </c>
      <c r="O1819" s="34" t="str">
        <f t="shared" si="96"/>
        <v>ROH12</v>
      </c>
      <c r="P1819" s="44">
        <f>INDEX(Workings!$R$14:$R$853,MATCH(O1819,Workings!$U$14:$U$853,0))</f>
        <v>0.54166666666666663</v>
      </c>
      <c r="Q1819" s="34">
        <f t="shared" si="97"/>
        <v>0</v>
      </c>
      <c r="S1819"/>
    </row>
    <row r="1820" spans="1:19" ht="15" x14ac:dyDescent="0.25">
      <c r="A1820" s="34" t="s">
        <v>2515</v>
      </c>
      <c r="B1820" s="34">
        <f>SEARCH("PM",A1820)</f>
        <v>17</v>
      </c>
      <c r="C1820" s="34" t="e">
        <f>SEARCH("AM",A1820)</f>
        <v>#VALUE!</v>
      </c>
      <c r="D1820" s="34">
        <f>IFERROR(B1820,C1820)</f>
        <v>17</v>
      </c>
      <c r="E1820" s="34" t="str">
        <f>IFERROR(MID(A1820,D1820-5,1)," ")</f>
        <v xml:space="preserve"> </v>
      </c>
      <c r="F1820" s="34" t="str">
        <f>MID(A1820,IF(E1820="1",D1820-5,D1820-4),IF(E1820="1",7,6))</f>
        <v>1:30PM</v>
      </c>
      <c r="G1820" s="34" t="str">
        <f>TRIM(SUBSTITUTE(A1820,TEXT(M1820,"h:mmAM/PM"),""))</f>
        <v>R-O-H 6-Nov</v>
      </c>
      <c r="H1820" s="34" t="b">
        <f>OR(LEFT(G1820,1)="Y",LEFT(G1820,1)="B",LEFT(G1820,1)="R")</f>
        <v>1</v>
      </c>
      <c r="I1820" s="34" t="str">
        <f>IF(H1820,LEFT(G1820,FIND(" ",G1820)-1),MID(G1820,FIND(" ",G1820)+1,9))</f>
        <v>R-O-H</v>
      </c>
      <c r="J1820" s="34" t="str">
        <f>TRIM(SUBSTITUTE(G1820,I1820,""))</f>
        <v>6-Nov</v>
      </c>
      <c r="K1820" s="34">
        <f>LEFT(J1820,2-ISERROR(1*MID(J1820,2,1)))*1</f>
        <v>6</v>
      </c>
      <c r="L1820" s="34" t="str">
        <f>IF(LEN(I1820)=3,I1820,LEFT(I1820,1)&amp;MID(I1820,3,1)&amp;RIGHT(I1820,1))</f>
        <v>ROH</v>
      </c>
      <c r="M1820" s="42">
        <f>TIMEVALUE(SUBSTITUTE(SUBSTITUTE(F1820,"P"," P"),"A"," A"))</f>
        <v>0.5625</v>
      </c>
      <c r="N1820" s="34">
        <f t="shared" si="95"/>
        <v>13</v>
      </c>
      <c r="O1820" s="34" t="str">
        <f t="shared" si="96"/>
        <v>ROH13</v>
      </c>
      <c r="P1820" s="44">
        <f>INDEX(Workings!$R$14:$R$853,MATCH(O1820,Workings!$U$14:$U$853,0))</f>
        <v>0.5625</v>
      </c>
      <c r="Q1820" s="34">
        <f t="shared" si="97"/>
        <v>0</v>
      </c>
      <c r="S1820"/>
    </row>
    <row r="1821" spans="1:19" ht="15" x14ac:dyDescent="0.25">
      <c r="A1821" s="34" t="s">
        <v>4246</v>
      </c>
      <c r="B1821" s="34">
        <f>SEARCH("PM",A1821)</f>
        <v>5</v>
      </c>
      <c r="C1821" s="34" t="e">
        <f>SEARCH("AM",A1821)</f>
        <v>#VALUE!</v>
      </c>
      <c r="D1821" s="34">
        <f>IFERROR(B1821,C1821)</f>
        <v>5</v>
      </c>
      <c r="E1821" s="34" t="str">
        <f>IFERROR(MID(A1821,D1821-5,1)," ")</f>
        <v xml:space="preserve"> </v>
      </c>
      <c r="F1821" s="34" t="str">
        <f>MID(A1821,IF(E1821="1",D1821-5,D1821-4),IF(E1821="1",7,6))</f>
        <v>2:01PM</v>
      </c>
      <c r="G1821" s="34" t="str">
        <f>TRIM(SUBSTITUTE(A1821,TEXT(M1821,"h:mmAM/PM"),""))</f>
        <v>ROH 6-Nov</v>
      </c>
      <c r="H1821" s="34" t="b">
        <f>OR(LEFT(G1821,1)="Y",LEFT(G1821,1)="B",LEFT(G1821,1)="R")</f>
        <v>1</v>
      </c>
      <c r="I1821" s="34" t="str">
        <f>IF(H1821,LEFT(G1821,FIND(" ",G1821)-1),MID(G1821,FIND(" ",G1821)+1,9))</f>
        <v>ROH</v>
      </c>
      <c r="J1821" s="34" t="str">
        <f>TRIM(SUBSTITUTE(G1821,I1821,""))</f>
        <v>6-Nov</v>
      </c>
      <c r="K1821" s="34">
        <f>LEFT(J1821,2-ISERROR(1*MID(J1821,2,1)))*1</f>
        <v>6</v>
      </c>
      <c r="L1821" s="34" t="str">
        <f>IF(LEN(I1821)=3,I1821,LEFT(I1821,1)&amp;MID(I1821,3,1)&amp;RIGHT(I1821,1))</f>
        <v>ROH</v>
      </c>
      <c r="M1821" s="42">
        <f>TIMEVALUE(SUBSTITUTE(SUBSTITUTE(F1821,"P"," P"),"A"," A"))</f>
        <v>0.58402777777777781</v>
      </c>
      <c r="N1821" s="34">
        <f t="shared" si="95"/>
        <v>14</v>
      </c>
      <c r="O1821" s="34" t="str">
        <f t="shared" si="96"/>
        <v>ROH14</v>
      </c>
      <c r="P1821" s="44">
        <f>INDEX(Workings!$R$14:$R$853,MATCH(O1821,Workings!$U$14:$U$853,0))</f>
        <v>0.58333333333333337</v>
      </c>
      <c r="Q1821" s="34">
        <f t="shared" si="97"/>
        <v>1</v>
      </c>
      <c r="S1821"/>
    </row>
    <row r="1822" spans="1:19" ht="15" x14ac:dyDescent="0.25">
      <c r="A1822" s="34" t="s">
        <v>2444</v>
      </c>
      <c r="B1822" s="34">
        <f>SEARCH("PM",A1822)</f>
        <v>11</v>
      </c>
      <c r="C1822" s="34" t="e">
        <f>SEARCH("AM",A1822)</f>
        <v>#VALUE!</v>
      </c>
      <c r="D1822" s="34">
        <f>IFERROR(B1822,C1822)</f>
        <v>11</v>
      </c>
      <c r="E1822" s="34" t="str">
        <f>IFERROR(MID(A1822,D1822-5,1)," ")</f>
        <v xml:space="preserve"> </v>
      </c>
      <c r="F1822" s="34" t="str">
        <f>MID(A1822,IF(E1822="1",D1822-5,D1822-4),IF(E1822="1",7,6))</f>
        <v>2:30PM</v>
      </c>
      <c r="G1822" s="34" t="str">
        <f>TRIM(SUBSTITUTE(A1822,TEXT(M1822,"h:mmAM/PM"),""))</f>
        <v>R-O-H 6-Nov</v>
      </c>
      <c r="H1822" s="34" t="b">
        <f>OR(LEFT(G1822,1)="Y",LEFT(G1822,1)="B",LEFT(G1822,1)="R")</f>
        <v>1</v>
      </c>
      <c r="I1822" s="34" t="str">
        <f>IF(H1822,LEFT(G1822,FIND(" ",G1822)-1),MID(G1822,FIND(" ",G1822)+1,9))</f>
        <v>R-O-H</v>
      </c>
      <c r="J1822" s="34" t="str">
        <f>TRIM(SUBSTITUTE(G1822,I1822,""))</f>
        <v>6-Nov</v>
      </c>
      <c r="K1822" s="34">
        <f>LEFT(J1822,2-ISERROR(1*MID(J1822,2,1)))*1</f>
        <v>6</v>
      </c>
      <c r="L1822" s="34" t="str">
        <f>IF(LEN(I1822)=3,I1822,LEFT(I1822,1)&amp;MID(I1822,3,1)&amp;RIGHT(I1822,1))</f>
        <v>ROH</v>
      </c>
      <c r="M1822" s="42">
        <f>TIMEVALUE(SUBSTITUTE(SUBSTITUTE(F1822,"P"," P"),"A"," A"))</f>
        <v>0.60416666666666663</v>
      </c>
      <c r="N1822" s="34">
        <f t="shared" si="95"/>
        <v>15</v>
      </c>
      <c r="O1822" s="34" t="str">
        <f t="shared" si="96"/>
        <v>ROH15</v>
      </c>
      <c r="P1822" s="44">
        <f>INDEX(Workings!$R$14:$R$853,MATCH(O1822,Workings!$U$14:$U$853,0))</f>
        <v>0.60416666666666674</v>
      </c>
      <c r="Q1822" s="34">
        <f t="shared" si="97"/>
        <v>0</v>
      </c>
      <c r="S1822"/>
    </row>
    <row r="1823" spans="1:19" ht="15" x14ac:dyDescent="0.25">
      <c r="A1823" s="34" t="s">
        <v>949</v>
      </c>
      <c r="B1823" s="34">
        <f>SEARCH("PM",A1823)</f>
        <v>17</v>
      </c>
      <c r="C1823" s="34" t="e">
        <f>SEARCH("AM",A1823)</f>
        <v>#VALUE!</v>
      </c>
      <c r="D1823" s="34">
        <f>IFERROR(B1823,C1823)</f>
        <v>17</v>
      </c>
      <c r="E1823" s="34" t="str">
        <f>IFERROR(MID(A1823,D1823-5,1)," ")</f>
        <v xml:space="preserve"> </v>
      </c>
      <c r="F1823" s="34" t="str">
        <f>MID(A1823,IF(E1823="1",D1823-5,D1823-4),IF(E1823="1",7,6))</f>
        <v>3:00PM</v>
      </c>
      <c r="G1823" s="34" t="str">
        <f>TRIM(SUBSTITUTE(A1823,TEXT(M1823,"h:mmAM/PM"),""))</f>
        <v>R:O:H 6-Nov</v>
      </c>
      <c r="H1823" s="34" t="b">
        <f>OR(LEFT(G1823,1)="Y",LEFT(G1823,1)="B",LEFT(G1823,1)="R")</f>
        <v>1</v>
      </c>
      <c r="I1823" s="34" t="str">
        <f>IF(H1823,LEFT(G1823,FIND(" ",G1823)-1),MID(G1823,FIND(" ",G1823)+1,9))</f>
        <v>R:O:H</v>
      </c>
      <c r="J1823" s="34" t="str">
        <f>TRIM(SUBSTITUTE(G1823,I1823,""))</f>
        <v>6-Nov</v>
      </c>
      <c r="K1823" s="34">
        <f>LEFT(J1823,2-ISERROR(1*MID(J1823,2,1)))*1</f>
        <v>6</v>
      </c>
      <c r="L1823" s="34" t="str">
        <f>IF(LEN(I1823)=3,I1823,LEFT(I1823,1)&amp;MID(I1823,3,1)&amp;RIGHT(I1823,1))</f>
        <v>ROH</v>
      </c>
      <c r="M1823" s="42">
        <f>TIMEVALUE(SUBSTITUTE(SUBSTITUTE(F1823,"P"," P"),"A"," A"))</f>
        <v>0.625</v>
      </c>
      <c r="N1823" s="34">
        <f t="shared" si="95"/>
        <v>16</v>
      </c>
      <c r="O1823" s="34" t="str">
        <f t="shared" si="96"/>
        <v>ROH16</v>
      </c>
      <c r="P1823" s="44">
        <f>INDEX(Workings!$R$14:$R$853,MATCH(O1823,Workings!$U$14:$U$853,0))</f>
        <v>0.62500000000000011</v>
      </c>
      <c r="Q1823" s="34">
        <f t="shared" si="97"/>
        <v>0</v>
      </c>
      <c r="S1823"/>
    </row>
    <row r="1824" spans="1:19" ht="15" x14ac:dyDescent="0.25">
      <c r="A1824" s="34" t="s">
        <v>3291</v>
      </c>
      <c r="B1824" s="34">
        <f>SEARCH("PM",A1824)</f>
        <v>17</v>
      </c>
      <c r="C1824" s="34" t="e">
        <f>SEARCH("AM",A1824)</f>
        <v>#VALUE!</v>
      </c>
      <c r="D1824" s="34">
        <f>IFERROR(B1824,C1824)</f>
        <v>17</v>
      </c>
      <c r="E1824" s="34" t="str">
        <f>IFERROR(MID(A1824,D1824-5,1)," ")</f>
        <v xml:space="preserve"> </v>
      </c>
      <c r="F1824" s="34" t="str">
        <f>MID(A1824,IF(E1824="1",D1824-5,D1824-4),IF(E1824="1",7,6))</f>
        <v>3:31PM</v>
      </c>
      <c r="G1824" s="34" t="str">
        <f>TRIM(SUBSTITUTE(A1824,TEXT(M1824,"h:mmAM/PM"),""))</f>
        <v>6/Nov R-O-H</v>
      </c>
      <c r="H1824" s="34" t="b">
        <f>OR(LEFT(G1824,1)="Y",LEFT(G1824,1)="B",LEFT(G1824,1)="R")</f>
        <v>0</v>
      </c>
      <c r="I1824" s="34" t="str">
        <f>IF(H1824,LEFT(G1824,FIND(" ",G1824)-1),MID(G1824,FIND(" ",G1824)+1,9))</f>
        <v>R-O-H</v>
      </c>
      <c r="J1824" s="34" t="str">
        <f>TRIM(SUBSTITUTE(G1824,I1824,""))</f>
        <v>6/Nov</v>
      </c>
      <c r="K1824" s="34">
        <f>LEFT(J1824,2-ISERROR(1*MID(J1824,2,1)))*1</f>
        <v>6</v>
      </c>
      <c r="L1824" s="34" t="str">
        <f>IF(LEN(I1824)=3,I1824,LEFT(I1824,1)&amp;MID(I1824,3,1)&amp;RIGHT(I1824,1))</f>
        <v>ROH</v>
      </c>
      <c r="M1824" s="42">
        <f>TIMEVALUE(SUBSTITUTE(SUBSTITUTE(F1824,"P"," P"),"A"," A"))</f>
        <v>0.64652777777777781</v>
      </c>
      <c r="N1824" s="34">
        <f t="shared" si="95"/>
        <v>17</v>
      </c>
      <c r="O1824" s="34" t="str">
        <f t="shared" si="96"/>
        <v>ROH17</v>
      </c>
      <c r="P1824" s="44">
        <f>INDEX(Workings!$R$14:$R$853,MATCH(O1824,Workings!$U$14:$U$853,0))</f>
        <v>0.64583333333333348</v>
      </c>
      <c r="Q1824" s="34">
        <f t="shared" si="97"/>
        <v>1</v>
      </c>
      <c r="S1824"/>
    </row>
    <row r="1825" spans="1:19" ht="15" x14ac:dyDescent="0.25">
      <c r="A1825" s="34" t="s">
        <v>2166</v>
      </c>
      <c r="B1825" s="34">
        <f>SEARCH("PM",A1825)</f>
        <v>11</v>
      </c>
      <c r="C1825" s="34" t="e">
        <f>SEARCH("AM",A1825)</f>
        <v>#VALUE!</v>
      </c>
      <c r="D1825" s="34">
        <f>IFERROR(B1825,C1825)</f>
        <v>11</v>
      </c>
      <c r="E1825" s="34" t="str">
        <f>IFERROR(MID(A1825,D1825-5,1)," ")</f>
        <v xml:space="preserve"> </v>
      </c>
      <c r="F1825" s="34" t="str">
        <f>MID(A1825,IF(E1825="1",D1825-5,D1825-4),IF(E1825="1",7,6))</f>
        <v>4:01PM</v>
      </c>
      <c r="G1825" s="34" t="str">
        <f>TRIM(SUBSTITUTE(A1825,TEXT(M1825,"h:mmAM/PM"),""))</f>
        <v>6/Nov ROH</v>
      </c>
      <c r="H1825" s="34" t="b">
        <f>OR(LEFT(G1825,1)="Y",LEFT(G1825,1)="B",LEFT(G1825,1)="R")</f>
        <v>0</v>
      </c>
      <c r="I1825" s="34" t="str">
        <f>IF(H1825,LEFT(G1825,FIND(" ",G1825)-1),MID(G1825,FIND(" ",G1825)+1,9))</f>
        <v>ROH</v>
      </c>
      <c r="J1825" s="34" t="str">
        <f>TRIM(SUBSTITUTE(G1825,I1825,""))</f>
        <v>6/Nov</v>
      </c>
      <c r="K1825" s="34">
        <f>LEFT(J1825,2-ISERROR(1*MID(J1825,2,1)))*1</f>
        <v>6</v>
      </c>
      <c r="L1825" s="34" t="str">
        <f>IF(LEN(I1825)=3,I1825,LEFT(I1825,1)&amp;MID(I1825,3,1)&amp;RIGHT(I1825,1))</f>
        <v>ROH</v>
      </c>
      <c r="M1825" s="42">
        <f>TIMEVALUE(SUBSTITUTE(SUBSTITUTE(F1825,"P"," P"),"A"," A"))</f>
        <v>0.66736111111111107</v>
      </c>
      <c r="N1825" s="34">
        <f t="shared" si="95"/>
        <v>18</v>
      </c>
      <c r="O1825" s="34" t="str">
        <f t="shared" si="96"/>
        <v>ROH18</v>
      </c>
      <c r="P1825" s="44">
        <f>INDEX(Workings!$R$14:$R$853,MATCH(O1825,Workings!$U$14:$U$853,0))</f>
        <v>0.66666666666666685</v>
      </c>
      <c r="Q1825" s="34">
        <f t="shared" si="97"/>
        <v>1</v>
      </c>
      <c r="S1825"/>
    </row>
    <row r="1826" spans="1:19" ht="15" x14ac:dyDescent="0.25">
      <c r="A1826" s="34" t="s">
        <v>834</v>
      </c>
      <c r="B1826" s="34">
        <f>SEARCH("PM",A1826)</f>
        <v>17</v>
      </c>
      <c r="C1826" s="34" t="e">
        <f>SEARCH("AM",A1826)</f>
        <v>#VALUE!</v>
      </c>
      <c r="D1826" s="34">
        <f>IFERROR(B1826,C1826)</f>
        <v>17</v>
      </c>
      <c r="E1826" s="34" t="str">
        <f>IFERROR(MID(A1826,D1826-5,1)," ")</f>
        <v xml:space="preserve"> </v>
      </c>
      <c r="F1826" s="34" t="str">
        <f>MID(A1826,IF(E1826="1",D1826-5,D1826-4),IF(E1826="1",7,6))</f>
        <v>4:30PM</v>
      </c>
      <c r="G1826" s="34" t="str">
        <f>TRIM(SUBSTITUTE(A1826,TEXT(M1826,"h:mmAM/PM"),""))</f>
        <v>6/Nov R-O-H</v>
      </c>
      <c r="H1826" s="34" t="b">
        <f>OR(LEFT(G1826,1)="Y",LEFT(G1826,1)="B",LEFT(G1826,1)="R")</f>
        <v>0</v>
      </c>
      <c r="I1826" s="34" t="str">
        <f>IF(H1826,LEFT(G1826,FIND(" ",G1826)-1),MID(G1826,FIND(" ",G1826)+1,9))</f>
        <v>R-O-H</v>
      </c>
      <c r="J1826" s="34" t="str">
        <f>TRIM(SUBSTITUTE(G1826,I1826,""))</f>
        <v>6/Nov</v>
      </c>
      <c r="K1826" s="34">
        <f>LEFT(J1826,2-ISERROR(1*MID(J1826,2,1)))*1</f>
        <v>6</v>
      </c>
      <c r="L1826" s="34" t="str">
        <f>IF(LEN(I1826)=3,I1826,LEFT(I1826,1)&amp;MID(I1826,3,1)&amp;RIGHT(I1826,1))</f>
        <v>ROH</v>
      </c>
      <c r="M1826" s="42">
        <f>TIMEVALUE(SUBSTITUTE(SUBSTITUTE(F1826,"P"," P"),"A"," A"))</f>
        <v>0.6875</v>
      </c>
      <c r="N1826" s="34">
        <f t="shared" si="95"/>
        <v>19</v>
      </c>
      <c r="O1826" s="34" t="str">
        <f t="shared" si="96"/>
        <v>ROH19</v>
      </c>
      <c r="P1826" s="44">
        <f>INDEX(Workings!$R$14:$R$853,MATCH(O1826,Workings!$U$14:$U$853,0))</f>
        <v>0.68750000000000022</v>
      </c>
      <c r="Q1826" s="34">
        <f t="shared" si="97"/>
        <v>0</v>
      </c>
      <c r="S1826"/>
    </row>
    <row r="1827" spans="1:19" ht="15" x14ac:dyDescent="0.25">
      <c r="A1827" s="34" t="s">
        <v>4234</v>
      </c>
      <c r="B1827" s="34">
        <f>SEARCH("PM",A1827)</f>
        <v>17</v>
      </c>
      <c r="C1827" s="34" t="e">
        <f>SEARCH("AM",A1827)</f>
        <v>#VALUE!</v>
      </c>
      <c r="D1827" s="34">
        <f>IFERROR(B1827,C1827)</f>
        <v>17</v>
      </c>
      <c r="E1827" s="34" t="str">
        <f>IFERROR(MID(A1827,D1827-5,1)," ")</f>
        <v xml:space="preserve"> </v>
      </c>
      <c r="F1827" s="34" t="str">
        <f>MID(A1827,IF(E1827="1",D1827-5,D1827-4),IF(E1827="1",7,6))</f>
        <v>5:01PM</v>
      </c>
      <c r="G1827" s="34" t="str">
        <f>TRIM(SUBSTITUTE(A1827,TEXT(M1827,"h:mmAM/PM"),""))</f>
        <v>R/O/H 6/Nov</v>
      </c>
      <c r="H1827" s="34" t="b">
        <f>OR(LEFT(G1827,1)="Y",LEFT(G1827,1)="B",LEFT(G1827,1)="R")</f>
        <v>1</v>
      </c>
      <c r="I1827" s="34" t="str">
        <f>IF(H1827,LEFT(G1827,FIND(" ",G1827)-1),MID(G1827,FIND(" ",G1827)+1,9))</f>
        <v>R/O/H</v>
      </c>
      <c r="J1827" s="34" t="str">
        <f>TRIM(SUBSTITUTE(G1827,I1827,""))</f>
        <v>6/Nov</v>
      </c>
      <c r="K1827" s="34">
        <f>LEFT(J1827,2-ISERROR(1*MID(J1827,2,1)))*1</f>
        <v>6</v>
      </c>
      <c r="L1827" s="34" t="str">
        <f>IF(LEN(I1827)=3,I1827,LEFT(I1827,1)&amp;MID(I1827,3,1)&amp;RIGHT(I1827,1))</f>
        <v>ROH</v>
      </c>
      <c r="M1827" s="42">
        <f>TIMEVALUE(SUBSTITUTE(SUBSTITUTE(F1827,"P"," P"),"A"," A"))</f>
        <v>0.7090277777777777</v>
      </c>
      <c r="N1827" s="34">
        <f t="shared" si="95"/>
        <v>20</v>
      </c>
      <c r="O1827" s="34" t="str">
        <f t="shared" si="96"/>
        <v>ROH20</v>
      </c>
      <c r="P1827" s="44">
        <f>INDEX(Workings!$R$14:$R$853,MATCH(O1827,Workings!$U$14:$U$853,0))</f>
        <v>0.70833333333333359</v>
      </c>
      <c r="Q1827" s="34">
        <f t="shared" si="97"/>
        <v>1</v>
      </c>
      <c r="S1827"/>
    </row>
    <row r="1828" spans="1:19" ht="15" x14ac:dyDescent="0.25">
      <c r="A1828" s="34" t="s">
        <v>688</v>
      </c>
      <c r="B1828" s="34">
        <f>SEARCH("PM",A1828)</f>
        <v>5</v>
      </c>
      <c r="C1828" s="34" t="e">
        <f>SEARCH("AM",A1828)</f>
        <v>#VALUE!</v>
      </c>
      <c r="D1828" s="34">
        <f>IFERROR(B1828,C1828)</f>
        <v>5</v>
      </c>
      <c r="E1828" s="34" t="str">
        <f>IFERROR(MID(A1828,D1828-5,1)," ")</f>
        <v xml:space="preserve"> </v>
      </c>
      <c r="F1828" s="34" t="str">
        <f>MID(A1828,IF(E1828="1",D1828-5,D1828-4),IF(E1828="1",7,6))</f>
        <v>5:21PM</v>
      </c>
      <c r="G1828" s="34" t="str">
        <f>TRIM(SUBSTITUTE(A1828,TEXT(M1828,"h:mmAM/PM"),""))</f>
        <v>R:O:H 6/Nov</v>
      </c>
      <c r="H1828" s="34" t="b">
        <f>OR(LEFT(G1828,1)="Y",LEFT(G1828,1)="B",LEFT(G1828,1)="R")</f>
        <v>1</v>
      </c>
      <c r="I1828" s="34" t="str">
        <f>IF(H1828,LEFT(G1828,FIND(" ",G1828)-1),MID(G1828,FIND(" ",G1828)+1,9))</f>
        <v>R:O:H</v>
      </c>
      <c r="J1828" s="34" t="str">
        <f>TRIM(SUBSTITUTE(G1828,I1828,""))</f>
        <v>6/Nov</v>
      </c>
      <c r="K1828" s="34">
        <f>LEFT(J1828,2-ISERROR(1*MID(J1828,2,1)))*1</f>
        <v>6</v>
      </c>
      <c r="L1828" s="34" t="str">
        <f>IF(LEN(I1828)=3,I1828,LEFT(I1828,1)&amp;MID(I1828,3,1)&amp;RIGHT(I1828,1))</f>
        <v>ROH</v>
      </c>
      <c r="M1828" s="42">
        <f>TIMEVALUE(SUBSTITUTE(SUBSTITUTE(F1828,"P"," P"),"A"," A"))</f>
        <v>0.72291666666666676</v>
      </c>
      <c r="N1828" s="34">
        <f t="shared" si="95"/>
        <v>21</v>
      </c>
      <c r="O1828" s="34" t="str">
        <f t="shared" si="96"/>
        <v>ROH21</v>
      </c>
      <c r="P1828" s="44">
        <f>INDEX(Workings!$R$14:$R$853,MATCH(O1828,Workings!$U$14:$U$853,0))</f>
        <v>0.72222222222222243</v>
      </c>
      <c r="Q1828" s="34">
        <f t="shared" si="97"/>
        <v>1</v>
      </c>
      <c r="S1828"/>
    </row>
    <row r="1829" spans="1:19" ht="15" x14ac:dyDescent="0.25">
      <c r="A1829" s="34" t="s">
        <v>1797</v>
      </c>
      <c r="B1829" s="34">
        <f>SEARCH("PM",A1829)</f>
        <v>17</v>
      </c>
      <c r="C1829" s="34" t="e">
        <f>SEARCH("AM",A1829)</f>
        <v>#VALUE!</v>
      </c>
      <c r="D1829" s="34">
        <f>IFERROR(B1829,C1829)</f>
        <v>17</v>
      </c>
      <c r="E1829" s="34" t="str">
        <f>IFERROR(MID(A1829,D1829-5,1)," ")</f>
        <v xml:space="preserve"> </v>
      </c>
      <c r="F1829" s="34" t="str">
        <f>MID(A1829,IF(E1829="1",D1829-5,D1829-4),IF(E1829="1",7,6))</f>
        <v>5:40PM</v>
      </c>
      <c r="G1829" s="34" t="str">
        <f>TRIM(SUBSTITUTE(A1829,TEXT(M1829,"h:mmAM/PM"),""))</f>
        <v>R/O/H 6/Nov</v>
      </c>
      <c r="H1829" s="34" t="b">
        <f>OR(LEFT(G1829,1)="Y",LEFT(G1829,1)="B",LEFT(G1829,1)="R")</f>
        <v>1</v>
      </c>
      <c r="I1829" s="34" t="str">
        <f>IF(H1829,LEFT(G1829,FIND(" ",G1829)-1),MID(G1829,FIND(" ",G1829)+1,9))</f>
        <v>R/O/H</v>
      </c>
      <c r="J1829" s="34" t="str">
        <f>TRIM(SUBSTITUTE(G1829,I1829,""))</f>
        <v>6/Nov</v>
      </c>
      <c r="K1829" s="34">
        <f>LEFT(J1829,2-ISERROR(1*MID(J1829,2,1)))*1</f>
        <v>6</v>
      </c>
      <c r="L1829" s="34" t="str">
        <f>IF(LEN(I1829)=3,I1829,LEFT(I1829,1)&amp;MID(I1829,3,1)&amp;RIGHT(I1829,1))</f>
        <v>ROH</v>
      </c>
      <c r="M1829" s="42">
        <f>TIMEVALUE(SUBSTITUTE(SUBSTITUTE(F1829,"P"," P"),"A"," A"))</f>
        <v>0.73611111111111116</v>
      </c>
      <c r="N1829" s="34">
        <f t="shared" si="95"/>
        <v>22</v>
      </c>
      <c r="O1829" s="34" t="str">
        <f t="shared" si="96"/>
        <v>ROH22</v>
      </c>
      <c r="P1829" s="44">
        <f>INDEX(Workings!$R$14:$R$853,MATCH(O1829,Workings!$U$14:$U$853,0))</f>
        <v>0.73611111111111127</v>
      </c>
      <c r="Q1829" s="34">
        <f t="shared" si="97"/>
        <v>0</v>
      </c>
      <c r="S1829"/>
    </row>
    <row r="1830" spans="1:19" ht="15" x14ac:dyDescent="0.25">
      <c r="A1830" s="34" t="s">
        <v>2287</v>
      </c>
      <c r="B1830" s="34">
        <f>SEARCH("PM",A1830)</f>
        <v>9</v>
      </c>
      <c r="C1830" s="34" t="e">
        <f>SEARCH("AM",A1830)</f>
        <v>#VALUE!</v>
      </c>
      <c r="D1830" s="34">
        <f>IFERROR(B1830,C1830)</f>
        <v>9</v>
      </c>
      <c r="E1830" s="34" t="str">
        <f>IFERROR(MID(A1830,D1830-5,1)," ")</f>
        <v xml:space="preserve"> </v>
      </c>
      <c r="F1830" s="34" t="str">
        <f>MID(A1830,IF(E1830="1",D1830-5,D1830-4),IF(E1830="1",7,6))</f>
        <v>6:00PM</v>
      </c>
      <c r="G1830" s="34" t="str">
        <f>TRIM(SUBSTITUTE(A1830,TEXT(M1830,"h:mmAM/PM"),""))</f>
        <v>ROH 6/Nov</v>
      </c>
      <c r="H1830" s="34" t="b">
        <f>OR(LEFT(G1830,1)="Y",LEFT(G1830,1)="B",LEFT(G1830,1)="R")</f>
        <v>1</v>
      </c>
      <c r="I1830" s="34" t="str">
        <f>IF(H1830,LEFT(G1830,FIND(" ",G1830)-1),MID(G1830,FIND(" ",G1830)+1,9))</f>
        <v>ROH</v>
      </c>
      <c r="J1830" s="34" t="str">
        <f>TRIM(SUBSTITUTE(G1830,I1830,""))</f>
        <v>6/Nov</v>
      </c>
      <c r="K1830" s="34">
        <f>LEFT(J1830,2-ISERROR(1*MID(J1830,2,1)))*1</f>
        <v>6</v>
      </c>
      <c r="L1830" s="34" t="str">
        <f>IF(LEN(I1830)=3,I1830,LEFT(I1830,1)&amp;MID(I1830,3,1)&amp;RIGHT(I1830,1))</f>
        <v>ROH</v>
      </c>
      <c r="M1830" s="42">
        <f>TIMEVALUE(SUBSTITUTE(SUBSTITUTE(F1830,"P"," P"),"A"," A"))</f>
        <v>0.75</v>
      </c>
      <c r="N1830" s="34">
        <f t="shared" si="95"/>
        <v>23</v>
      </c>
      <c r="O1830" s="34" t="str">
        <f t="shared" si="96"/>
        <v>ROH23</v>
      </c>
      <c r="P1830" s="44">
        <f>INDEX(Workings!$R$14:$R$853,MATCH(O1830,Workings!$U$14:$U$853,0))</f>
        <v>0.75000000000000011</v>
      </c>
      <c r="Q1830" s="34">
        <f t="shared" si="97"/>
        <v>0</v>
      </c>
      <c r="S1830"/>
    </row>
    <row r="1831" spans="1:19" ht="15" x14ac:dyDescent="0.25">
      <c r="A1831" s="34" t="s">
        <v>3480</v>
      </c>
      <c r="B1831" s="34">
        <f>SEARCH("PM",A1831)</f>
        <v>5</v>
      </c>
      <c r="C1831" s="34" t="e">
        <f>SEARCH("AM",A1831)</f>
        <v>#VALUE!</v>
      </c>
      <c r="D1831" s="34">
        <f>IFERROR(B1831,C1831)</f>
        <v>5</v>
      </c>
      <c r="E1831" s="34" t="str">
        <f>IFERROR(MID(A1831,D1831-5,1)," ")</f>
        <v xml:space="preserve"> </v>
      </c>
      <c r="F1831" s="34" t="str">
        <f>MID(A1831,IF(E1831="1",D1831-5,D1831-4),IF(E1831="1",7,6))</f>
        <v>6:21PM</v>
      </c>
      <c r="G1831" s="34" t="str">
        <f>TRIM(SUBSTITUTE(A1831,TEXT(M1831,"h:mmAM/PM"),""))</f>
        <v>6-Nov R/O/H</v>
      </c>
      <c r="H1831" s="34" t="b">
        <f>OR(LEFT(G1831,1)="Y",LEFT(G1831,1)="B",LEFT(G1831,1)="R")</f>
        <v>0</v>
      </c>
      <c r="I1831" s="34" t="str">
        <f>IF(H1831,LEFT(G1831,FIND(" ",G1831)-1),MID(G1831,FIND(" ",G1831)+1,9))</f>
        <v>R/O/H</v>
      </c>
      <c r="J1831" s="34" t="str">
        <f>TRIM(SUBSTITUTE(G1831,I1831,""))</f>
        <v>6-Nov</v>
      </c>
      <c r="K1831" s="34">
        <f>LEFT(J1831,2-ISERROR(1*MID(J1831,2,1)))*1</f>
        <v>6</v>
      </c>
      <c r="L1831" s="34" t="str">
        <f>IF(LEN(I1831)=3,I1831,LEFT(I1831,1)&amp;MID(I1831,3,1)&amp;RIGHT(I1831,1))</f>
        <v>ROH</v>
      </c>
      <c r="M1831" s="42">
        <f>TIMEVALUE(SUBSTITUTE(SUBSTITUTE(F1831,"P"," P"),"A"," A"))</f>
        <v>0.76458333333333339</v>
      </c>
      <c r="N1831" s="34">
        <f t="shared" si="95"/>
        <v>24</v>
      </c>
      <c r="O1831" s="34" t="str">
        <f t="shared" si="96"/>
        <v>ROH24</v>
      </c>
      <c r="P1831" s="44">
        <f>INDEX(Workings!$R$14:$R$853,MATCH(O1831,Workings!$U$14:$U$853,0))</f>
        <v>0.76388888888888895</v>
      </c>
      <c r="Q1831" s="34">
        <f t="shared" si="97"/>
        <v>1</v>
      </c>
      <c r="S1831"/>
    </row>
    <row r="1832" spans="1:19" ht="15" x14ac:dyDescent="0.25">
      <c r="A1832" s="34" t="s">
        <v>3431</v>
      </c>
      <c r="B1832" s="34">
        <f>SEARCH("PM",A1832)</f>
        <v>17</v>
      </c>
      <c r="C1832" s="34" t="e">
        <f>SEARCH("AM",A1832)</f>
        <v>#VALUE!</v>
      </c>
      <c r="D1832" s="34">
        <f>IFERROR(B1832,C1832)</f>
        <v>17</v>
      </c>
      <c r="E1832" s="34" t="str">
        <f>IFERROR(MID(A1832,D1832-5,1)," ")</f>
        <v xml:space="preserve"> </v>
      </c>
      <c r="F1832" s="34" t="str">
        <f>MID(A1832,IF(E1832="1",D1832-5,D1832-4),IF(E1832="1",7,6))</f>
        <v>6:40PM</v>
      </c>
      <c r="G1832" s="34" t="str">
        <f>TRIM(SUBSTITUTE(A1832,TEXT(M1832,"h:mmAM/PM"),""))</f>
        <v>R-O-H 6-Nov</v>
      </c>
      <c r="H1832" s="34" t="b">
        <f>OR(LEFT(G1832,1)="Y",LEFT(G1832,1)="B",LEFT(G1832,1)="R")</f>
        <v>1</v>
      </c>
      <c r="I1832" s="34" t="str">
        <f>IF(H1832,LEFT(G1832,FIND(" ",G1832)-1),MID(G1832,FIND(" ",G1832)+1,9))</f>
        <v>R-O-H</v>
      </c>
      <c r="J1832" s="34" t="str">
        <f>TRIM(SUBSTITUTE(G1832,I1832,""))</f>
        <v>6-Nov</v>
      </c>
      <c r="K1832" s="34">
        <f>LEFT(J1832,2-ISERROR(1*MID(J1832,2,1)))*1</f>
        <v>6</v>
      </c>
      <c r="L1832" s="34" t="str">
        <f>IF(LEN(I1832)=3,I1832,LEFT(I1832,1)&amp;MID(I1832,3,1)&amp;RIGHT(I1832,1))</f>
        <v>ROH</v>
      </c>
      <c r="M1832" s="42">
        <f>TIMEVALUE(SUBSTITUTE(SUBSTITUTE(F1832,"P"," P"),"A"," A"))</f>
        <v>0.77777777777777779</v>
      </c>
      <c r="N1832" s="34">
        <f t="shared" si="95"/>
        <v>25</v>
      </c>
      <c r="O1832" s="34" t="str">
        <f t="shared" si="96"/>
        <v>ROH25</v>
      </c>
      <c r="P1832" s="44">
        <f>INDEX(Workings!$R$14:$R$853,MATCH(O1832,Workings!$U$14:$U$853,0))</f>
        <v>0.77777777777777779</v>
      </c>
      <c r="Q1832" s="34">
        <f t="shared" si="97"/>
        <v>0</v>
      </c>
      <c r="S1832"/>
    </row>
    <row r="1833" spans="1:19" ht="15" x14ac:dyDescent="0.25">
      <c r="A1833" s="34" t="s">
        <v>1632</v>
      </c>
      <c r="B1833" s="34">
        <f>SEARCH("PM",A1833)</f>
        <v>17</v>
      </c>
      <c r="C1833" s="34" t="e">
        <f>SEARCH("AM",A1833)</f>
        <v>#VALUE!</v>
      </c>
      <c r="D1833" s="34">
        <f>IFERROR(B1833,C1833)</f>
        <v>17</v>
      </c>
      <c r="E1833" s="34" t="str">
        <f>IFERROR(MID(A1833,D1833-5,1)," ")</f>
        <v xml:space="preserve"> </v>
      </c>
      <c r="F1833" s="34" t="str">
        <f>MID(A1833,IF(E1833="1",D1833-5,D1833-4),IF(E1833="1",7,6))</f>
        <v>7:01PM</v>
      </c>
      <c r="G1833" s="34" t="str">
        <f>TRIM(SUBSTITUTE(A1833,TEXT(M1833,"h:mmAM/PM"),""))</f>
        <v>R/O/H 6-Nov</v>
      </c>
      <c r="H1833" s="34" t="b">
        <f>OR(LEFT(G1833,1)="Y",LEFT(G1833,1)="B",LEFT(G1833,1)="R")</f>
        <v>1</v>
      </c>
      <c r="I1833" s="34" t="str">
        <f>IF(H1833,LEFT(G1833,FIND(" ",G1833)-1),MID(G1833,FIND(" ",G1833)+1,9))</f>
        <v>R/O/H</v>
      </c>
      <c r="J1833" s="34" t="str">
        <f>TRIM(SUBSTITUTE(G1833,I1833,""))</f>
        <v>6-Nov</v>
      </c>
      <c r="K1833" s="34">
        <f>LEFT(J1833,2-ISERROR(1*MID(J1833,2,1)))*1</f>
        <v>6</v>
      </c>
      <c r="L1833" s="34" t="str">
        <f>IF(LEN(I1833)=3,I1833,LEFT(I1833,1)&amp;MID(I1833,3,1)&amp;RIGHT(I1833,1))</f>
        <v>ROH</v>
      </c>
      <c r="M1833" s="42">
        <f>TIMEVALUE(SUBSTITUTE(SUBSTITUTE(F1833,"P"," P"),"A"," A"))</f>
        <v>0.79236111111111107</v>
      </c>
      <c r="N1833" s="34">
        <f t="shared" si="95"/>
        <v>26</v>
      </c>
      <c r="O1833" s="34" t="str">
        <f t="shared" si="96"/>
        <v>ROH26</v>
      </c>
      <c r="P1833" s="44">
        <f>INDEX(Workings!$R$14:$R$853,MATCH(O1833,Workings!$U$14:$U$853,0))</f>
        <v>0.79166666666666663</v>
      </c>
      <c r="Q1833" s="34">
        <f t="shared" si="97"/>
        <v>1</v>
      </c>
      <c r="S1833"/>
    </row>
    <row r="1834" spans="1:19" ht="15" x14ac:dyDescent="0.25">
      <c r="A1834" s="34" t="s">
        <v>487</v>
      </c>
      <c r="B1834" s="34">
        <f>SEARCH("PM",A1834)</f>
        <v>5</v>
      </c>
      <c r="C1834" s="34" t="e">
        <f>SEARCH("AM",A1834)</f>
        <v>#VALUE!</v>
      </c>
      <c r="D1834" s="34">
        <f>IFERROR(B1834,C1834)</f>
        <v>5</v>
      </c>
      <c r="E1834" s="34" t="str">
        <f>IFERROR(MID(A1834,D1834-5,1)," ")</f>
        <v xml:space="preserve"> </v>
      </c>
      <c r="F1834" s="34" t="str">
        <f>MID(A1834,IF(E1834="1",D1834-5,D1834-4),IF(E1834="1",7,6))</f>
        <v>8:00PM</v>
      </c>
      <c r="G1834" s="34" t="str">
        <f>TRIM(SUBSTITUTE(A1834,TEXT(M1834,"h:mmAM/PM"),""))</f>
        <v>ROH 6-Nov</v>
      </c>
      <c r="H1834" s="34" t="b">
        <f>OR(LEFT(G1834,1)="Y",LEFT(G1834,1)="B",LEFT(G1834,1)="R")</f>
        <v>1</v>
      </c>
      <c r="I1834" s="34" t="str">
        <f>IF(H1834,LEFT(G1834,FIND(" ",G1834)-1),MID(G1834,FIND(" ",G1834)+1,9))</f>
        <v>ROH</v>
      </c>
      <c r="J1834" s="34" t="str">
        <f>TRIM(SUBSTITUTE(G1834,I1834,""))</f>
        <v>6-Nov</v>
      </c>
      <c r="K1834" s="34">
        <f>LEFT(J1834,2-ISERROR(1*MID(J1834,2,1)))*1</f>
        <v>6</v>
      </c>
      <c r="L1834" s="34" t="str">
        <f>IF(LEN(I1834)=3,I1834,LEFT(I1834,1)&amp;MID(I1834,3,1)&amp;RIGHT(I1834,1))</f>
        <v>ROH</v>
      </c>
      <c r="M1834" s="42">
        <f>TIMEVALUE(SUBSTITUTE(SUBSTITUTE(F1834,"P"," P"),"A"," A"))</f>
        <v>0.83333333333333337</v>
      </c>
      <c r="N1834" s="34">
        <f t="shared" si="95"/>
        <v>27</v>
      </c>
      <c r="O1834" s="34" t="str">
        <f t="shared" si="96"/>
        <v>ROH27</v>
      </c>
      <c r="P1834" s="44">
        <f>INDEX(Workings!$R$14:$R$853,MATCH(O1834,Workings!$U$14:$U$853,0))</f>
        <v>0.83333333333333326</v>
      </c>
      <c r="Q1834" s="34">
        <f t="shared" si="97"/>
        <v>0</v>
      </c>
      <c r="S1834"/>
    </row>
    <row r="1835" spans="1:19" ht="15" x14ac:dyDescent="0.25">
      <c r="A1835" s="34" t="s">
        <v>52</v>
      </c>
      <c r="B1835" s="34">
        <f>SEARCH("PM",A1835)</f>
        <v>11</v>
      </c>
      <c r="C1835" s="34" t="e">
        <f>SEARCH("AM",A1835)</f>
        <v>#VALUE!</v>
      </c>
      <c r="D1835" s="34">
        <f>IFERROR(B1835,C1835)</f>
        <v>11</v>
      </c>
      <c r="E1835" s="34" t="str">
        <f>IFERROR(MID(A1835,D1835-5,1)," ")</f>
        <v xml:space="preserve"> </v>
      </c>
      <c r="F1835" s="34" t="str">
        <f>MID(A1835,IF(E1835="1",D1835-5,D1835-4),IF(E1835="1",7,6))</f>
        <v>9:00PM</v>
      </c>
      <c r="G1835" s="34" t="str">
        <f>TRIM(SUBSTITUTE(A1835,TEXT(M1835,"h:mmAM/PM"),""))</f>
        <v>6-Nov R/O/H</v>
      </c>
      <c r="H1835" s="34" t="b">
        <f>OR(LEFT(G1835,1)="Y",LEFT(G1835,1)="B",LEFT(G1835,1)="R")</f>
        <v>0</v>
      </c>
      <c r="I1835" s="34" t="str">
        <f>IF(H1835,LEFT(G1835,FIND(" ",G1835)-1),MID(G1835,FIND(" ",G1835)+1,9))</f>
        <v>R/O/H</v>
      </c>
      <c r="J1835" s="34" t="str">
        <f>TRIM(SUBSTITUTE(G1835,I1835,""))</f>
        <v>6-Nov</v>
      </c>
      <c r="K1835" s="34">
        <f>LEFT(J1835,2-ISERROR(1*MID(J1835,2,1)))*1</f>
        <v>6</v>
      </c>
      <c r="L1835" s="34" t="str">
        <f>IF(LEN(I1835)=3,I1835,LEFT(I1835,1)&amp;MID(I1835,3,1)&amp;RIGHT(I1835,1))</f>
        <v>ROH</v>
      </c>
      <c r="M1835" s="42">
        <f>TIMEVALUE(SUBSTITUTE(SUBSTITUTE(F1835,"P"," P"),"A"," A"))</f>
        <v>0.875</v>
      </c>
      <c r="N1835" s="34">
        <f t="shared" si="95"/>
        <v>28</v>
      </c>
      <c r="O1835" s="34" t="str">
        <f t="shared" si="96"/>
        <v>ROH28</v>
      </c>
      <c r="P1835" s="44">
        <f>INDEX(Workings!$R$14:$R$853,MATCH(O1835,Workings!$U$14:$U$853,0))</f>
        <v>0.87499999999999989</v>
      </c>
      <c r="Q1835" s="34">
        <f t="shared" si="97"/>
        <v>0</v>
      </c>
      <c r="S1835"/>
    </row>
    <row r="1836" spans="1:19" ht="15" x14ac:dyDescent="0.25">
      <c r="A1836" s="34" t="s">
        <v>1005</v>
      </c>
      <c r="B1836" s="34">
        <f>SEARCH("PM",A1836)</f>
        <v>18</v>
      </c>
      <c r="C1836" s="34" t="e">
        <f>SEARCH("AM",A1836)</f>
        <v>#VALUE!</v>
      </c>
      <c r="D1836" s="34">
        <f>IFERROR(B1836,C1836)</f>
        <v>18</v>
      </c>
      <c r="E1836" s="34" t="str">
        <f>IFERROR(MID(A1836,D1836-5,1)," ")</f>
        <v>1</v>
      </c>
      <c r="F1836" s="34" t="str">
        <f>MID(A1836,IF(E1836="1",D1836-5,D1836-4),IF(E1836="1",7,6))</f>
        <v>10:01PM</v>
      </c>
      <c r="G1836" s="34" t="str">
        <f>TRIM(SUBSTITUTE(A1836,TEXT(M1836,"h:mmAM/PM"),""))</f>
        <v>R/O/H 6/Nov</v>
      </c>
      <c r="H1836" s="34" t="b">
        <f>OR(LEFT(G1836,1)="Y",LEFT(G1836,1)="B",LEFT(G1836,1)="R")</f>
        <v>1</v>
      </c>
      <c r="I1836" s="34" t="str">
        <f>IF(H1836,LEFT(G1836,FIND(" ",G1836)-1),MID(G1836,FIND(" ",G1836)+1,9))</f>
        <v>R/O/H</v>
      </c>
      <c r="J1836" s="34" t="str">
        <f>TRIM(SUBSTITUTE(G1836,I1836,""))</f>
        <v>6/Nov</v>
      </c>
      <c r="K1836" s="34">
        <f>LEFT(J1836,2-ISERROR(1*MID(J1836,2,1)))*1</f>
        <v>6</v>
      </c>
      <c r="L1836" s="34" t="str">
        <f>IF(LEN(I1836)=3,I1836,LEFT(I1836,1)&amp;MID(I1836,3,1)&amp;RIGHT(I1836,1))</f>
        <v>ROH</v>
      </c>
      <c r="M1836" s="42">
        <f>TIMEVALUE(SUBSTITUTE(SUBSTITUTE(F1836,"P"," P"),"A"," A"))</f>
        <v>0.91736111111111107</v>
      </c>
      <c r="N1836" s="34">
        <f t="shared" si="95"/>
        <v>29</v>
      </c>
      <c r="O1836" s="34" t="str">
        <f t="shared" si="96"/>
        <v>ROH29</v>
      </c>
      <c r="P1836" s="44">
        <f>INDEX(Workings!$R$14:$R$853,MATCH(O1836,Workings!$U$14:$U$853,0))</f>
        <v>0.91666666666666652</v>
      </c>
      <c r="Q1836" s="34">
        <f t="shared" si="97"/>
        <v>1</v>
      </c>
      <c r="S1836"/>
    </row>
    <row r="1837" spans="1:19" ht="15" x14ac:dyDescent="0.25">
      <c r="A1837" s="34" t="s">
        <v>4058</v>
      </c>
      <c r="B1837" s="34">
        <f>SEARCH("PM",A1837)</f>
        <v>18</v>
      </c>
      <c r="C1837" s="34" t="e">
        <f>SEARCH("AM",A1837)</f>
        <v>#VALUE!</v>
      </c>
      <c r="D1837" s="34">
        <f>IFERROR(B1837,C1837)</f>
        <v>18</v>
      </c>
      <c r="E1837" s="34" t="str">
        <f>IFERROR(MID(A1837,D1837-5,1)," ")</f>
        <v>1</v>
      </c>
      <c r="F1837" s="34" t="str">
        <f>MID(A1837,IF(E1837="1",D1837-5,D1837-4),IF(E1837="1",7,6))</f>
        <v>11:01PM</v>
      </c>
      <c r="G1837" s="34" t="str">
        <f>TRIM(SUBSTITUTE(A1837,TEXT(M1837,"h:mmAM/PM"),""))</f>
        <v>6-Nov R-O-H</v>
      </c>
      <c r="H1837" s="34" t="b">
        <f>OR(LEFT(G1837,1)="Y",LEFT(G1837,1)="B",LEFT(G1837,1)="R")</f>
        <v>0</v>
      </c>
      <c r="I1837" s="34" t="str">
        <f>IF(H1837,LEFT(G1837,FIND(" ",G1837)-1),MID(G1837,FIND(" ",G1837)+1,9))</f>
        <v>R-O-H</v>
      </c>
      <c r="J1837" s="34" t="str">
        <f>TRIM(SUBSTITUTE(G1837,I1837,""))</f>
        <v>6-Nov</v>
      </c>
      <c r="K1837" s="34">
        <f>LEFT(J1837,2-ISERROR(1*MID(J1837,2,1)))*1</f>
        <v>6</v>
      </c>
      <c r="L1837" s="34" t="str">
        <f>IF(LEN(I1837)=3,I1837,LEFT(I1837,1)&amp;MID(I1837,3,1)&amp;RIGHT(I1837,1))</f>
        <v>ROH</v>
      </c>
      <c r="M1837" s="42">
        <f>TIMEVALUE(SUBSTITUTE(SUBSTITUTE(F1837,"P"," P"),"A"," A"))</f>
        <v>0.9590277777777777</v>
      </c>
      <c r="N1837" s="34">
        <f t="shared" si="95"/>
        <v>30</v>
      </c>
      <c r="O1837" s="34" t="str">
        <f t="shared" si="96"/>
        <v>ROH30</v>
      </c>
      <c r="P1837" s="44">
        <f>INDEX(Workings!$R$14:$R$853,MATCH(O1837,Workings!$U$14:$U$853,0))</f>
        <v>0.95833333333333315</v>
      </c>
      <c r="Q1837" s="34">
        <f t="shared" si="97"/>
        <v>1</v>
      </c>
      <c r="S1837"/>
    </row>
    <row r="1838" spans="1:19" ht="15" x14ac:dyDescent="0.25">
      <c r="A1838" s="34" t="s">
        <v>883</v>
      </c>
      <c r="B1838" s="34" t="e">
        <f>SEARCH("PM",A1838)</f>
        <v>#VALUE!</v>
      </c>
      <c r="C1838" s="34">
        <f>SEARCH("AM",A1838)</f>
        <v>11</v>
      </c>
      <c r="D1838" s="34">
        <f>IFERROR(B1838,C1838)</f>
        <v>11</v>
      </c>
      <c r="E1838" s="34" t="str">
        <f>IFERROR(MID(A1838,D1838-5,1)," ")</f>
        <v xml:space="preserve"> </v>
      </c>
      <c r="F1838" s="34" t="str">
        <f>MID(A1838,IF(E1838="1",D1838-5,D1838-4),IF(E1838="1",7,6))</f>
        <v>7:01AM</v>
      </c>
      <c r="G1838" s="34" t="str">
        <f>TRIM(SUBSTITUTE(A1838,TEXT(M1838,"h:mmAM/PM"),""))</f>
        <v>7/Nov ROH</v>
      </c>
      <c r="H1838" s="34" t="b">
        <f>OR(LEFT(G1838,1)="Y",LEFT(G1838,1)="B",LEFT(G1838,1)="R")</f>
        <v>0</v>
      </c>
      <c r="I1838" s="34" t="str">
        <f>IF(H1838,LEFT(G1838,FIND(" ",G1838)-1),MID(G1838,FIND(" ",G1838)+1,9))</f>
        <v>ROH</v>
      </c>
      <c r="J1838" s="34" t="str">
        <f>TRIM(SUBSTITUTE(G1838,I1838,""))</f>
        <v>7/Nov</v>
      </c>
      <c r="K1838" s="34">
        <f>LEFT(J1838,2-ISERROR(1*MID(J1838,2,1)))*1</f>
        <v>7</v>
      </c>
      <c r="L1838" s="34" t="str">
        <f>IF(LEN(I1838)=3,I1838,LEFT(I1838,1)&amp;MID(I1838,3,1)&amp;RIGHT(I1838,1))</f>
        <v>ROH</v>
      </c>
      <c r="M1838" s="42">
        <f>TIMEVALUE(SUBSTITUTE(SUBSTITUTE(F1838,"P"," P"),"A"," A"))</f>
        <v>0.29236111111111113</v>
      </c>
      <c r="N1838" s="34">
        <f t="shared" si="95"/>
        <v>1</v>
      </c>
      <c r="O1838" s="34" t="str">
        <f t="shared" si="96"/>
        <v>ROH1</v>
      </c>
      <c r="P1838" s="44">
        <f>INDEX(Workings!$R$14:$R$853,MATCH(O1838,Workings!$U$14:$U$853,0))</f>
        <v>0.29166666666666669</v>
      </c>
      <c r="Q1838" s="34">
        <f t="shared" si="97"/>
        <v>1</v>
      </c>
      <c r="S1838"/>
    </row>
    <row r="1839" spans="1:19" ht="15" x14ac:dyDescent="0.25">
      <c r="A1839" s="34" t="s">
        <v>2241</v>
      </c>
      <c r="B1839" s="34" t="e">
        <f>SEARCH("PM",A1839)</f>
        <v>#VALUE!</v>
      </c>
      <c r="C1839" s="34">
        <f>SEARCH("AM",A1839)</f>
        <v>11</v>
      </c>
      <c r="D1839" s="34">
        <f>IFERROR(B1839,C1839)</f>
        <v>11</v>
      </c>
      <c r="E1839" s="34" t="str">
        <f>IFERROR(MID(A1839,D1839-5,1)," ")</f>
        <v xml:space="preserve"> </v>
      </c>
      <c r="F1839" s="34" t="str">
        <f>MID(A1839,IF(E1839="1",D1839-5,D1839-4),IF(E1839="1",7,6))</f>
        <v>7:40AM</v>
      </c>
      <c r="G1839" s="34" t="str">
        <f>TRIM(SUBSTITUTE(A1839,TEXT(M1839,"h:mmAM/PM"),""))</f>
        <v>7/Nov R/O/H</v>
      </c>
      <c r="H1839" s="34" t="b">
        <f>OR(LEFT(G1839,1)="Y",LEFT(G1839,1)="B",LEFT(G1839,1)="R")</f>
        <v>0</v>
      </c>
      <c r="I1839" s="34" t="str">
        <f>IF(H1839,LEFT(G1839,FIND(" ",G1839)-1),MID(G1839,FIND(" ",G1839)+1,9))</f>
        <v>R/O/H</v>
      </c>
      <c r="J1839" s="34" t="str">
        <f>TRIM(SUBSTITUTE(G1839,I1839,""))</f>
        <v>7/Nov</v>
      </c>
      <c r="K1839" s="34">
        <f>LEFT(J1839,2-ISERROR(1*MID(J1839,2,1)))*1</f>
        <v>7</v>
      </c>
      <c r="L1839" s="34" t="str">
        <f>IF(LEN(I1839)=3,I1839,LEFT(I1839,1)&amp;MID(I1839,3,1)&amp;RIGHT(I1839,1))</f>
        <v>ROH</v>
      </c>
      <c r="M1839" s="42">
        <f>TIMEVALUE(SUBSTITUTE(SUBSTITUTE(F1839,"P"," P"),"A"," A"))</f>
        <v>0.31944444444444448</v>
      </c>
      <c r="N1839" s="34">
        <f t="shared" si="95"/>
        <v>2</v>
      </c>
      <c r="O1839" s="34" t="str">
        <f t="shared" si="96"/>
        <v>ROH2</v>
      </c>
      <c r="P1839" s="44">
        <f>INDEX(Workings!$R$14:$R$853,MATCH(O1839,Workings!$U$14:$U$853,0))</f>
        <v>0.31944444444444448</v>
      </c>
      <c r="Q1839" s="34">
        <f t="shared" si="97"/>
        <v>0</v>
      </c>
      <c r="S1839"/>
    </row>
    <row r="1840" spans="1:19" ht="15" x14ac:dyDescent="0.25">
      <c r="A1840" s="34" t="s">
        <v>2768</v>
      </c>
      <c r="B1840" s="34" t="e">
        <f>SEARCH("PM",A1840)</f>
        <v>#VALUE!</v>
      </c>
      <c r="C1840" s="34">
        <f>SEARCH("AM",A1840)</f>
        <v>11</v>
      </c>
      <c r="D1840" s="34">
        <f>IFERROR(B1840,C1840)</f>
        <v>11</v>
      </c>
      <c r="E1840" s="34" t="str">
        <f>IFERROR(MID(A1840,D1840-5,1)," ")</f>
        <v xml:space="preserve"> </v>
      </c>
      <c r="F1840" s="34" t="str">
        <f>MID(A1840,IF(E1840="1",D1840-5,D1840-4),IF(E1840="1",7,6))</f>
        <v>8:20AM</v>
      </c>
      <c r="G1840" s="34" t="str">
        <f>TRIM(SUBSTITUTE(A1840,TEXT(M1840,"h:mmAM/PM"),""))</f>
        <v>7/Nov ROH</v>
      </c>
      <c r="H1840" s="34" t="b">
        <f>OR(LEFT(G1840,1)="Y",LEFT(G1840,1)="B",LEFT(G1840,1)="R")</f>
        <v>0</v>
      </c>
      <c r="I1840" s="34" t="str">
        <f>IF(H1840,LEFT(G1840,FIND(" ",G1840)-1),MID(G1840,FIND(" ",G1840)+1,9))</f>
        <v>ROH</v>
      </c>
      <c r="J1840" s="34" t="str">
        <f>TRIM(SUBSTITUTE(G1840,I1840,""))</f>
        <v>7/Nov</v>
      </c>
      <c r="K1840" s="34">
        <f>LEFT(J1840,2-ISERROR(1*MID(J1840,2,1)))*1</f>
        <v>7</v>
      </c>
      <c r="L1840" s="34" t="str">
        <f>IF(LEN(I1840)=3,I1840,LEFT(I1840,1)&amp;MID(I1840,3,1)&amp;RIGHT(I1840,1))</f>
        <v>ROH</v>
      </c>
      <c r="M1840" s="42">
        <f>TIMEVALUE(SUBSTITUTE(SUBSTITUTE(F1840,"P"," P"),"A"," A"))</f>
        <v>0.34722222222222227</v>
      </c>
      <c r="N1840" s="34">
        <f t="shared" si="95"/>
        <v>3</v>
      </c>
      <c r="O1840" s="34" t="str">
        <f t="shared" si="96"/>
        <v>ROH3</v>
      </c>
      <c r="P1840" s="44">
        <f>INDEX(Workings!$R$14:$R$853,MATCH(O1840,Workings!$U$14:$U$853,0))</f>
        <v>0.34722222222222227</v>
      </c>
      <c r="Q1840" s="34">
        <f t="shared" si="97"/>
        <v>0</v>
      </c>
      <c r="S1840"/>
    </row>
    <row r="1841" spans="1:19" ht="15" x14ac:dyDescent="0.25">
      <c r="A1841" s="34" t="s">
        <v>2021</v>
      </c>
      <c r="B1841" s="34" t="e">
        <f>SEARCH("PM",A1841)</f>
        <v>#VALUE!</v>
      </c>
      <c r="C1841" s="34">
        <f>SEARCH("AM",A1841)</f>
        <v>11</v>
      </c>
      <c r="D1841" s="34">
        <f>IFERROR(B1841,C1841)</f>
        <v>11</v>
      </c>
      <c r="E1841" s="34" t="str">
        <f>IFERROR(MID(A1841,D1841-5,1)," ")</f>
        <v xml:space="preserve"> </v>
      </c>
      <c r="F1841" s="34" t="str">
        <f>MID(A1841,IF(E1841="1",D1841-5,D1841-4),IF(E1841="1",7,6))</f>
        <v>9:01AM</v>
      </c>
      <c r="G1841" s="34" t="str">
        <f>TRIM(SUBSTITUTE(A1841,TEXT(M1841,"h:mmAM/PM"),""))</f>
        <v>R:O:H 7/Nov</v>
      </c>
      <c r="H1841" s="34" t="b">
        <f>OR(LEFT(G1841,1)="Y",LEFT(G1841,1)="B",LEFT(G1841,1)="R")</f>
        <v>1</v>
      </c>
      <c r="I1841" s="34" t="str">
        <f>IF(H1841,LEFT(G1841,FIND(" ",G1841)-1),MID(G1841,FIND(" ",G1841)+1,9))</f>
        <v>R:O:H</v>
      </c>
      <c r="J1841" s="34" t="str">
        <f>TRIM(SUBSTITUTE(G1841,I1841,""))</f>
        <v>7/Nov</v>
      </c>
      <c r="K1841" s="34">
        <f>LEFT(J1841,2-ISERROR(1*MID(J1841,2,1)))*1</f>
        <v>7</v>
      </c>
      <c r="L1841" s="34" t="str">
        <f>IF(LEN(I1841)=3,I1841,LEFT(I1841,1)&amp;MID(I1841,3,1)&amp;RIGHT(I1841,1))</f>
        <v>ROH</v>
      </c>
      <c r="M1841" s="42">
        <f>TIMEVALUE(SUBSTITUTE(SUBSTITUTE(F1841,"P"," P"),"A"," A"))</f>
        <v>0.3756944444444445</v>
      </c>
      <c r="N1841" s="34">
        <f t="shared" si="95"/>
        <v>4</v>
      </c>
      <c r="O1841" s="34" t="str">
        <f t="shared" si="96"/>
        <v>ROH4</v>
      </c>
      <c r="P1841" s="44">
        <f>INDEX(Workings!$R$14:$R$853,MATCH(O1841,Workings!$U$14:$U$853,0))</f>
        <v>0.37500000000000006</v>
      </c>
      <c r="Q1841" s="34">
        <f t="shared" si="97"/>
        <v>1</v>
      </c>
      <c r="S1841"/>
    </row>
    <row r="1842" spans="1:19" ht="15" x14ac:dyDescent="0.25">
      <c r="A1842" s="34" t="s">
        <v>2096</v>
      </c>
      <c r="B1842" s="34" t="e">
        <f>SEARCH("PM",A1842)</f>
        <v>#VALUE!</v>
      </c>
      <c r="C1842" s="34">
        <f>SEARCH("AM",A1842)</f>
        <v>5</v>
      </c>
      <c r="D1842" s="34">
        <f>IFERROR(B1842,C1842)</f>
        <v>5</v>
      </c>
      <c r="E1842" s="34" t="str">
        <f>IFERROR(MID(A1842,D1842-5,1)," ")</f>
        <v xml:space="preserve"> </v>
      </c>
      <c r="F1842" s="34" t="str">
        <f>MID(A1842,IF(E1842="1",D1842-5,D1842-4),IF(E1842="1",7,6))</f>
        <v>9:31AM</v>
      </c>
      <c r="G1842" s="34" t="str">
        <f>TRIM(SUBSTITUTE(A1842,TEXT(M1842,"h:mmAM/PM"),""))</f>
        <v>7/Nov R:O:H</v>
      </c>
      <c r="H1842" s="34" t="b">
        <f>OR(LEFT(G1842,1)="Y",LEFT(G1842,1)="B",LEFT(G1842,1)="R")</f>
        <v>0</v>
      </c>
      <c r="I1842" s="34" t="str">
        <f>IF(H1842,LEFT(G1842,FIND(" ",G1842)-1),MID(G1842,FIND(" ",G1842)+1,9))</f>
        <v>R:O:H</v>
      </c>
      <c r="J1842" s="34" t="str">
        <f>TRIM(SUBSTITUTE(G1842,I1842,""))</f>
        <v>7/Nov</v>
      </c>
      <c r="K1842" s="34">
        <f>LEFT(J1842,2-ISERROR(1*MID(J1842,2,1)))*1</f>
        <v>7</v>
      </c>
      <c r="L1842" s="34" t="str">
        <f>IF(LEN(I1842)=3,I1842,LEFT(I1842,1)&amp;MID(I1842,3,1)&amp;RIGHT(I1842,1))</f>
        <v>ROH</v>
      </c>
      <c r="M1842" s="42">
        <f>TIMEVALUE(SUBSTITUTE(SUBSTITUTE(F1842,"P"," P"),"A"," A"))</f>
        <v>0.39652777777777781</v>
      </c>
      <c r="N1842" s="34">
        <f t="shared" si="95"/>
        <v>5</v>
      </c>
      <c r="O1842" s="34" t="str">
        <f t="shared" si="96"/>
        <v>ROH5</v>
      </c>
      <c r="P1842" s="44">
        <f>INDEX(Workings!$R$14:$R$853,MATCH(O1842,Workings!$U$14:$U$853,0))</f>
        <v>0.39583333333333337</v>
      </c>
      <c r="Q1842" s="34">
        <f t="shared" si="97"/>
        <v>1</v>
      </c>
      <c r="S1842"/>
    </row>
    <row r="1843" spans="1:19" ht="15" x14ac:dyDescent="0.25">
      <c r="A1843" s="34" t="s">
        <v>3572</v>
      </c>
      <c r="B1843" s="34" t="e">
        <f>SEARCH("PM",A1843)</f>
        <v>#VALUE!</v>
      </c>
      <c r="C1843" s="34">
        <f>SEARCH("AM",A1843)</f>
        <v>12</v>
      </c>
      <c r="D1843" s="34">
        <f>IFERROR(B1843,C1843)</f>
        <v>12</v>
      </c>
      <c r="E1843" s="34" t="str">
        <f>IFERROR(MID(A1843,D1843-5,1)," ")</f>
        <v>1</v>
      </c>
      <c r="F1843" s="34" t="str">
        <f>MID(A1843,IF(E1843="1",D1843-5,D1843-4),IF(E1843="1",7,6))</f>
        <v>10:01AM</v>
      </c>
      <c r="G1843" s="34" t="str">
        <f>TRIM(SUBSTITUTE(A1843,TEXT(M1843,"h:mmAM/PM"),""))</f>
        <v>7/Nov R:O:H</v>
      </c>
      <c r="H1843" s="34" t="b">
        <f>OR(LEFT(G1843,1)="Y",LEFT(G1843,1)="B",LEFT(G1843,1)="R")</f>
        <v>0</v>
      </c>
      <c r="I1843" s="34" t="str">
        <f>IF(H1843,LEFT(G1843,FIND(" ",G1843)-1),MID(G1843,FIND(" ",G1843)+1,9))</f>
        <v>R:O:H</v>
      </c>
      <c r="J1843" s="34" t="str">
        <f>TRIM(SUBSTITUTE(G1843,I1843,""))</f>
        <v>7/Nov</v>
      </c>
      <c r="K1843" s="34">
        <f>LEFT(J1843,2-ISERROR(1*MID(J1843,2,1)))*1</f>
        <v>7</v>
      </c>
      <c r="L1843" s="34" t="str">
        <f>IF(LEN(I1843)=3,I1843,LEFT(I1843,1)&amp;MID(I1843,3,1)&amp;RIGHT(I1843,1))</f>
        <v>ROH</v>
      </c>
      <c r="M1843" s="42">
        <f>TIMEVALUE(SUBSTITUTE(SUBSTITUTE(F1843,"P"," P"),"A"," A"))</f>
        <v>0.41736111111111113</v>
      </c>
      <c r="N1843" s="34">
        <f t="shared" si="95"/>
        <v>6</v>
      </c>
      <c r="O1843" s="34" t="str">
        <f t="shared" si="96"/>
        <v>ROH6</v>
      </c>
      <c r="P1843" s="44">
        <f>INDEX(Workings!$R$14:$R$853,MATCH(O1843,Workings!$U$14:$U$853,0))</f>
        <v>0.41666666666666669</v>
      </c>
      <c r="Q1843" s="34">
        <f t="shared" si="97"/>
        <v>1</v>
      </c>
      <c r="S1843"/>
    </row>
    <row r="1844" spans="1:19" ht="15" x14ac:dyDescent="0.25">
      <c r="A1844" s="34" t="s">
        <v>4084</v>
      </c>
      <c r="B1844" s="34" t="e">
        <f>SEARCH("PM",A1844)</f>
        <v>#VALUE!</v>
      </c>
      <c r="C1844" s="34">
        <f>SEARCH("AM",A1844)</f>
        <v>12</v>
      </c>
      <c r="D1844" s="34">
        <f>IFERROR(B1844,C1844)</f>
        <v>12</v>
      </c>
      <c r="E1844" s="34" t="str">
        <f>IFERROR(MID(A1844,D1844-5,1)," ")</f>
        <v>1</v>
      </c>
      <c r="F1844" s="34" t="str">
        <f>MID(A1844,IF(E1844="1",D1844-5,D1844-4),IF(E1844="1",7,6))</f>
        <v>10:31AM</v>
      </c>
      <c r="G1844" s="34" t="str">
        <f>TRIM(SUBSTITUTE(A1844,TEXT(M1844,"h:mmAM/PM"),""))</f>
        <v>R:O:H 7/Nov</v>
      </c>
      <c r="H1844" s="34" t="b">
        <f>OR(LEFT(G1844,1)="Y",LEFT(G1844,1)="B",LEFT(G1844,1)="R")</f>
        <v>1</v>
      </c>
      <c r="I1844" s="34" t="str">
        <f>IF(H1844,LEFT(G1844,FIND(" ",G1844)-1),MID(G1844,FIND(" ",G1844)+1,9))</f>
        <v>R:O:H</v>
      </c>
      <c r="J1844" s="34" t="str">
        <f>TRIM(SUBSTITUTE(G1844,I1844,""))</f>
        <v>7/Nov</v>
      </c>
      <c r="K1844" s="34">
        <f>LEFT(J1844,2-ISERROR(1*MID(J1844,2,1)))*1</f>
        <v>7</v>
      </c>
      <c r="L1844" s="34" t="str">
        <f>IF(LEN(I1844)=3,I1844,LEFT(I1844,1)&amp;MID(I1844,3,1)&amp;RIGHT(I1844,1))</f>
        <v>ROH</v>
      </c>
      <c r="M1844" s="42">
        <f>TIMEVALUE(SUBSTITUTE(SUBSTITUTE(F1844,"P"," P"),"A"," A"))</f>
        <v>0.4381944444444445</v>
      </c>
      <c r="N1844" s="34">
        <f t="shared" si="95"/>
        <v>7</v>
      </c>
      <c r="O1844" s="34" t="str">
        <f t="shared" si="96"/>
        <v>ROH7</v>
      </c>
      <c r="P1844" s="44">
        <f>INDEX(Workings!$R$14:$R$853,MATCH(O1844,Workings!$U$14:$U$853,0))</f>
        <v>0.4375</v>
      </c>
      <c r="Q1844" s="34">
        <f t="shared" si="97"/>
        <v>1</v>
      </c>
      <c r="S1844"/>
    </row>
    <row r="1845" spans="1:19" ht="15" x14ac:dyDescent="0.25">
      <c r="A1845" s="34" t="s">
        <v>3089</v>
      </c>
      <c r="B1845" s="34" t="e">
        <f>SEARCH("PM",A1845)</f>
        <v>#VALUE!</v>
      </c>
      <c r="C1845" s="34">
        <f>SEARCH("AM",A1845)</f>
        <v>18</v>
      </c>
      <c r="D1845" s="34">
        <f>IFERROR(B1845,C1845)</f>
        <v>18</v>
      </c>
      <c r="E1845" s="34" t="str">
        <f>IFERROR(MID(A1845,D1845-5,1)," ")</f>
        <v>1</v>
      </c>
      <c r="F1845" s="34" t="str">
        <f>MID(A1845,IF(E1845="1",D1845-5,D1845-4),IF(E1845="1",7,6))</f>
        <v>11:01AM</v>
      </c>
      <c r="G1845" s="34" t="str">
        <f>TRIM(SUBSTITUTE(A1845,TEXT(M1845,"h:mmAM/PM"),""))</f>
        <v>7-Nov R/O/H</v>
      </c>
      <c r="H1845" s="34" t="b">
        <f>OR(LEFT(G1845,1)="Y",LEFT(G1845,1)="B",LEFT(G1845,1)="R")</f>
        <v>0</v>
      </c>
      <c r="I1845" s="34" t="str">
        <f>IF(H1845,LEFT(G1845,FIND(" ",G1845)-1),MID(G1845,FIND(" ",G1845)+1,9))</f>
        <v>R/O/H</v>
      </c>
      <c r="J1845" s="34" t="str">
        <f>TRIM(SUBSTITUTE(G1845,I1845,""))</f>
        <v>7-Nov</v>
      </c>
      <c r="K1845" s="34">
        <f>LEFT(J1845,2-ISERROR(1*MID(J1845,2,1)))*1</f>
        <v>7</v>
      </c>
      <c r="L1845" s="34" t="str">
        <f>IF(LEN(I1845)=3,I1845,LEFT(I1845,1)&amp;MID(I1845,3,1)&amp;RIGHT(I1845,1))</f>
        <v>ROH</v>
      </c>
      <c r="M1845" s="42">
        <f>TIMEVALUE(SUBSTITUTE(SUBSTITUTE(F1845,"P"," P"),"A"," A"))</f>
        <v>0.45902777777777781</v>
      </c>
      <c r="N1845" s="34">
        <f t="shared" si="95"/>
        <v>8</v>
      </c>
      <c r="O1845" s="34" t="str">
        <f t="shared" si="96"/>
        <v>ROH8</v>
      </c>
      <c r="P1845" s="44">
        <f>INDEX(Workings!$R$14:$R$853,MATCH(O1845,Workings!$U$14:$U$853,0))</f>
        <v>0.45833333333333331</v>
      </c>
      <c r="Q1845" s="34">
        <f t="shared" si="97"/>
        <v>1</v>
      </c>
      <c r="S1845"/>
    </row>
    <row r="1846" spans="1:19" ht="15" x14ac:dyDescent="0.25">
      <c r="A1846" s="34" t="s">
        <v>1863</v>
      </c>
      <c r="B1846" s="34" t="e">
        <f>SEARCH("PM",A1846)</f>
        <v>#VALUE!</v>
      </c>
      <c r="C1846" s="34">
        <f>SEARCH("AM",A1846)</f>
        <v>12</v>
      </c>
      <c r="D1846" s="34">
        <f>IFERROR(B1846,C1846)</f>
        <v>12</v>
      </c>
      <c r="E1846" s="34" t="str">
        <f>IFERROR(MID(A1846,D1846-5,1)," ")</f>
        <v>1</v>
      </c>
      <c r="F1846" s="34" t="str">
        <f>MID(A1846,IF(E1846="1",D1846-5,D1846-4),IF(E1846="1",7,6))</f>
        <v>11:31AM</v>
      </c>
      <c r="G1846" s="34" t="str">
        <f>TRIM(SUBSTITUTE(A1846,TEXT(M1846,"h:mmAM/PM"),""))</f>
        <v>7/Nov R:O:H</v>
      </c>
      <c r="H1846" s="34" t="b">
        <f>OR(LEFT(G1846,1)="Y",LEFT(G1846,1)="B",LEFT(G1846,1)="R")</f>
        <v>0</v>
      </c>
      <c r="I1846" s="34" t="str">
        <f>IF(H1846,LEFT(G1846,FIND(" ",G1846)-1),MID(G1846,FIND(" ",G1846)+1,9))</f>
        <v>R:O:H</v>
      </c>
      <c r="J1846" s="34" t="str">
        <f>TRIM(SUBSTITUTE(G1846,I1846,""))</f>
        <v>7/Nov</v>
      </c>
      <c r="K1846" s="34">
        <f>LEFT(J1846,2-ISERROR(1*MID(J1846,2,1)))*1</f>
        <v>7</v>
      </c>
      <c r="L1846" s="34" t="str">
        <f>IF(LEN(I1846)=3,I1846,LEFT(I1846,1)&amp;MID(I1846,3,1)&amp;RIGHT(I1846,1))</f>
        <v>ROH</v>
      </c>
      <c r="M1846" s="42">
        <f>TIMEVALUE(SUBSTITUTE(SUBSTITUTE(F1846,"P"," P"),"A"," A"))</f>
        <v>0.47986111111111113</v>
      </c>
      <c r="N1846" s="34">
        <f t="shared" si="95"/>
        <v>9</v>
      </c>
      <c r="O1846" s="34" t="str">
        <f t="shared" si="96"/>
        <v>ROH9</v>
      </c>
      <c r="P1846" s="44">
        <f>INDEX(Workings!$R$14:$R$853,MATCH(O1846,Workings!$U$14:$U$853,0))</f>
        <v>0.47916666666666663</v>
      </c>
      <c r="Q1846" s="34">
        <f t="shared" si="97"/>
        <v>1</v>
      </c>
      <c r="S1846"/>
    </row>
    <row r="1847" spans="1:19" ht="15" x14ac:dyDescent="0.25">
      <c r="A1847" s="34" t="s">
        <v>3007</v>
      </c>
      <c r="B1847" s="34">
        <f>SEARCH("PM",A1847)</f>
        <v>6</v>
      </c>
      <c r="C1847" s="34" t="e">
        <f>SEARCH("AM",A1847)</f>
        <v>#VALUE!</v>
      </c>
      <c r="D1847" s="34">
        <f>IFERROR(B1847,C1847)</f>
        <v>6</v>
      </c>
      <c r="E1847" s="34" t="str">
        <f>IFERROR(MID(A1847,D1847-5,1)," ")</f>
        <v>1</v>
      </c>
      <c r="F1847" s="34" t="str">
        <f>MID(A1847,IF(E1847="1",D1847-5,D1847-4),IF(E1847="1",7,6))</f>
        <v>12:00PM</v>
      </c>
      <c r="G1847" s="34" t="str">
        <f>TRIM(SUBSTITUTE(A1847,TEXT(M1847,"h:mmAM/PM"),""))</f>
        <v>7-Nov R/O/H</v>
      </c>
      <c r="H1847" s="34" t="b">
        <f>OR(LEFT(G1847,1)="Y",LEFT(G1847,1)="B",LEFT(G1847,1)="R")</f>
        <v>0</v>
      </c>
      <c r="I1847" s="34" t="str">
        <f>IF(H1847,LEFT(G1847,FIND(" ",G1847)-1),MID(G1847,FIND(" ",G1847)+1,9))</f>
        <v>R/O/H</v>
      </c>
      <c r="J1847" s="34" t="str">
        <f>TRIM(SUBSTITUTE(G1847,I1847,""))</f>
        <v>7-Nov</v>
      </c>
      <c r="K1847" s="34">
        <f>LEFT(J1847,2-ISERROR(1*MID(J1847,2,1)))*1</f>
        <v>7</v>
      </c>
      <c r="L1847" s="34" t="str">
        <f>IF(LEN(I1847)=3,I1847,LEFT(I1847,1)&amp;MID(I1847,3,1)&amp;RIGHT(I1847,1))</f>
        <v>ROH</v>
      </c>
      <c r="M1847" s="42">
        <f>TIMEVALUE(SUBSTITUTE(SUBSTITUTE(F1847,"P"," P"),"A"," A"))</f>
        <v>0.5</v>
      </c>
      <c r="N1847" s="34">
        <f t="shared" si="95"/>
        <v>10</v>
      </c>
      <c r="O1847" s="34" t="str">
        <f t="shared" si="96"/>
        <v>ROH10</v>
      </c>
      <c r="P1847" s="44">
        <f>INDEX(Workings!$R$14:$R$853,MATCH(O1847,Workings!$U$14:$U$853,0))</f>
        <v>0.49999999999999994</v>
      </c>
      <c r="Q1847" s="34">
        <f t="shared" si="97"/>
        <v>0</v>
      </c>
      <c r="S1847"/>
    </row>
    <row r="1848" spans="1:19" ht="15" x14ac:dyDescent="0.25">
      <c r="A1848" s="34" t="s">
        <v>2453</v>
      </c>
      <c r="B1848" s="34">
        <f>SEARCH("PM",A1848)</f>
        <v>6</v>
      </c>
      <c r="C1848" s="34" t="e">
        <f>SEARCH("AM",A1848)</f>
        <v>#VALUE!</v>
      </c>
      <c r="D1848" s="34">
        <f>IFERROR(B1848,C1848)</f>
        <v>6</v>
      </c>
      <c r="E1848" s="34" t="str">
        <f>IFERROR(MID(A1848,D1848-5,1)," ")</f>
        <v>1</v>
      </c>
      <c r="F1848" s="34" t="str">
        <f>MID(A1848,IF(E1848="1",D1848-5,D1848-4),IF(E1848="1",7,6))</f>
        <v>12:31PM</v>
      </c>
      <c r="G1848" s="34" t="str">
        <f>TRIM(SUBSTITUTE(A1848,TEXT(M1848,"h:mmAM/PM"),""))</f>
        <v>ROH 7/Nov</v>
      </c>
      <c r="H1848" s="34" t="b">
        <f>OR(LEFT(G1848,1)="Y",LEFT(G1848,1)="B",LEFT(G1848,1)="R")</f>
        <v>1</v>
      </c>
      <c r="I1848" s="34" t="str">
        <f>IF(H1848,LEFT(G1848,FIND(" ",G1848)-1),MID(G1848,FIND(" ",G1848)+1,9))</f>
        <v>ROH</v>
      </c>
      <c r="J1848" s="34" t="str">
        <f>TRIM(SUBSTITUTE(G1848,I1848,""))</f>
        <v>7/Nov</v>
      </c>
      <c r="K1848" s="34">
        <f>LEFT(J1848,2-ISERROR(1*MID(J1848,2,1)))*1</f>
        <v>7</v>
      </c>
      <c r="L1848" s="34" t="str">
        <f>IF(LEN(I1848)=3,I1848,LEFT(I1848,1)&amp;MID(I1848,3,1)&amp;RIGHT(I1848,1))</f>
        <v>ROH</v>
      </c>
      <c r="M1848" s="42">
        <f>TIMEVALUE(SUBSTITUTE(SUBSTITUTE(F1848,"P"," P"),"A"," A"))</f>
        <v>0.52152777777777781</v>
      </c>
      <c r="N1848" s="34">
        <f t="shared" si="95"/>
        <v>11</v>
      </c>
      <c r="O1848" s="34" t="str">
        <f t="shared" si="96"/>
        <v>ROH11</v>
      </c>
      <c r="P1848" s="44">
        <f>INDEX(Workings!$R$14:$R$853,MATCH(O1848,Workings!$U$14:$U$853,0))</f>
        <v>0.52083333333333326</v>
      </c>
      <c r="Q1848" s="34">
        <f t="shared" si="97"/>
        <v>1</v>
      </c>
      <c r="S1848"/>
    </row>
    <row r="1849" spans="1:19" ht="15" x14ac:dyDescent="0.25">
      <c r="A1849" s="34" t="s">
        <v>1538</v>
      </c>
      <c r="B1849" s="34">
        <f>SEARCH("PM",A1849)</f>
        <v>11</v>
      </c>
      <c r="C1849" s="34" t="e">
        <f>SEARCH("AM",A1849)</f>
        <v>#VALUE!</v>
      </c>
      <c r="D1849" s="34">
        <f>IFERROR(B1849,C1849)</f>
        <v>11</v>
      </c>
      <c r="E1849" s="34" t="str">
        <f>IFERROR(MID(A1849,D1849-5,1)," ")</f>
        <v xml:space="preserve"> </v>
      </c>
      <c r="F1849" s="34" t="str">
        <f>MID(A1849,IF(E1849="1",D1849-5,D1849-4),IF(E1849="1",7,6))</f>
        <v>1:00PM</v>
      </c>
      <c r="G1849" s="34" t="str">
        <f>TRIM(SUBSTITUTE(A1849,TEXT(M1849,"h:mmAM/PM"),""))</f>
        <v>R/O/H 7-Nov</v>
      </c>
      <c r="H1849" s="34" t="b">
        <f>OR(LEFT(G1849,1)="Y",LEFT(G1849,1)="B",LEFT(G1849,1)="R")</f>
        <v>1</v>
      </c>
      <c r="I1849" s="34" t="str">
        <f>IF(H1849,LEFT(G1849,FIND(" ",G1849)-1),MID(G1849,FIND(" ",G1849)+1,9))</f>
        <v>R/O/H</v>
      </c>
      <c r="J1849" s="34" t="str">
        <f>TRIM(SUBSTITUTE(G1849,I1849,""))</f>
        <v>7-Nov</v>
      </c>
      <c r="K1849" s="34">
        <f>LEFT(J1849,2-ISERROR(1*MID(J1849,2,1)))*1</f>
        <v>7</v>
      </c>
      <c r="L1849" s="34" t="str">
        <f>IF(LEN(I1849)=3,I1849,LEFT(I1849,1)&amp;MID(I1849,3,1)&amp;RIGHT(I1849,1))</f>
        <v>ROH</v>
      </c>
      <c r="M1849" s="42">
        <f>TIMEVALUE(SUBSTITUTE(SUBSTITUTE(F1849,"P"," P"),"A"," A"))</f>
        <v>0.54166666666666663</v>
      </c>
      <c r="N1849" s="34">
        <f t="shared" si="95"/>
        <v>12</v>
      </c>
      <c r="O1849" s="34" t="str">
        <f t="shared" si="96"/>
        <v>ROH12</v>
      </c>
      <c r="P1849" s="44">
        <f>INDEX(Workings!$R$14:$R$853,MATCH(O1849,Workings!$U$14:$U$853,0))</f>
        <v>0.54166666666666663</v>
      </c>
      <c r="Q1849" s="34">
        <f t="shared" si="97"/>
        <v>0</v>
      </c>
      <c r="S1849"/>
    </row>
    <row r="1850" spans="1:19" ht="15" x14ac:dyDescent="0.25">
      <c r="A1850" s="34" t="s">
        <v>3759</v>
      </c>
      <c r="B1850" s="34">
        <f>SEARCH("PM",A1850)</f>
        <v>11</v>
      </c>
      <c r="C1850" s="34" t="e">
        <f>SEARCH("AM",A1850)</f>
        <v>#VALUE!</v>
      </c>
      <c r="D1850" s="34">
        <f>IFERROR(B1850,C1850)</f>
        <v>11</v>
      </c>
      <c r="E1850" s="34" t="str">
        <f>IFERROR(MID(A1850,D1850-5,1)," ")</f>
        <v xml:space="preserve"> </v>
      </c>
      <c r="F1850" s="34" t="str">
        <f>MID(A1850,IF(E1850="1",D1850-5,D1850-4),IF(E1850="1",7,6))</f>
        <v>1:31PM</v>
      </c>
      <c r="G1850" s="34" t="str">
        <f>TRIM(SUBSTITUTE(A1850,TEXT(M1850,"h:mmAM/PM"),""))</f>
        <v>7/Nov R:O:H</v>
      </c>
      <c r="H1850" s="34" t="b">
        <f>OR(LEFT(G1850,1)="Y",LEFT(G1850,1)="B",LEFT(G1850,1)="R")</f>
        <v>0</v>
      </c>
      <c r="I1850" s="34" t="str">
        <f>IF(H1850,LEFT(G1850,FIND(" ",G1850)-1),MID(G1850,FIND(" ",G1850)+1,9))</f>
        <v>R:O:H</v>
      </c>
      <c r="J1850" s="34" t="str">
        <f>TRIM(SUBSTITUTE(G1850,I1850,""))</f>
        <v>7/Nov</v>
      </c>
      <c r="K1850" s="34">
        <f>LEFT(J1850,2-ISERROR(1*MID(J1850,2,1)))*1</f>
        <v>7</v>
      </c>
      <c r="L1850" s="34" t="str">
        <f>IF(LEN(I1850)=3,I1850,LEFT(I1850,1)&amp;MID(I1850,3,1)&amp;RIGHT(I1850,1))</f>
        <v>ROH</v>
      </c>
      <c r="M1850" s="42">
        <f>TIMEVALUE(SUBSTITUTE(SUBSTITUTE(F1850,"P"," P"),"A"," A"))</f>
        <v>0.56319444444444444</v>
      </c>
      <c r="N1850" s="34">
        <f t="shared" si="95"/>
        <v>13</v>
      </c>
      <c r="O1850" s="34" t="str">
        <f t="shared" si="96"/>
        <v>ROH13</v>
      </c>
      <c r="P1850" s="44">
        <f>INDEX(Workings!$R$14:$R$853,MATCH(O1850,Workings!$U$14:$U$853,0))</f>
        <v>0.5625</v>
      </c>
      <c r="Q1850" s="34">
        <f t="shared" si="97"/>
        <v>1</v>
      </c>
      <c r="S1850"/>
    </row>
    <row r="1851" spans="1:19" ht="15" x14ac:dyDescent="0.25">
      <c r="A1851" s="34" t="s">
        <v>1799</v>
      </c>
      <c r="B1851" s="34">
        <f>SEARCH("PM",A1851)</f>
        <v>5</v>
      </c>
      <c r="C1851" s="34" t="e">
        <f>SEARCH("AM",A1851)</f>
        <v>#VALUE!</v>
      </c>
      <c r="D1851" s="34">
        <f>IFERROR(B1851,C1851)</f>
        <v>5</v>
      </c>
      <c r="E1851" s="34" t="str">
        <f>IFERROR(MID(A1851,D1851-5,1)," ")</f>
        <v xml:space="preserve"> </v>
      </c>
      <c r="F1851" s="34" t="str">
        <f>MID(A1851,IF(E1851="1",D1851-5,D1851-4),IF(E1851="1",7,6))</f>
        <v>2:00PM</v>
      </c>
      <c r="G1851" s="34" t="str">
        <f>TRIM(SUBSTITUTE(A1851,TEXT(M1851,"h:mmAM/PM"),""))</f>
        <v>7/Nov R/O/H</v>
      </c>
      <c r="H1851" s="34" t="b">
        <f>OR(LEFT(G1851,1)="Y",LEFT(G1851,1)="B",LEFT(G1851,1)="R")</f>
        <v>0</v>
      </c>
      <c r="I1851" s="34" t="str">
        <f>IF(H1851,LEFT(G1851,FIND(" ",G1851)-1),MID(G1851,FIND(" ",G1851)+1,9))</f>
        <v>R/O/H</v>
      </c>
      <c r="J1851" s="34" t="str">
        <f>TRIM(SUBSTITUTE(G1851,I1851,""))</f>
        <v>7/Nov</v>
      </c>
      <c r="K1851" s="34">
        <f>LEFT(J1851,2-ISERROR(1*MID(J1851,2,1)))*1</f>
        <v>7</v>
      </c>
      <c r="L1851" s="34" t="str">
        <f>IF(LEN(I1851)=3,I1851,LEFT(I1851,1)&amp;MID(I1851,3,1)&amp;RIGHT(I1851,1))</f>
        <v>ROH</v>
      </c>
      <c r="M1851" s="42">
        <f>TIMEVALUE(SUBSTITUTE(SUBSTITUTE(F1851,"P"," P"),"A"," A"))</f>
        <v>0.58333333333333337</v>
      </c>
      <c r="N1851" s="34">
        <f t="shared" si="95"/>
        <v>14</v>
      </c>
      <c r="O1851" s="34" t="str">
        <f t="shared" si="96"/>
        <v>ROH14</v>
      </c>
      <c r="P1851" s="44">
        <f>INDEX(Workings!$R$14:$R$853,MATCH(O1851,Workings!$U$14:$U$853,0))</f>
        <v>0.58333333333333337</v>
      </c>
      <c r="Q1851" s="34">
        <f t="shared" si="97"/>
        <v>0</v>
      </c>
      <c r="S1851"/>
    </row>
    <row r="1852" spans="1:19" ht="15" x14ac:dyDescent="0.25">
      <c r="A1852" s="34" t="s">
        <v>4021</v>
      </c>
      <c r="B1852" s="34">
        <f>SEARCH("PM",A1852)</f>
        <v>11</v>
      </c>
      <c r="C1852" s="34" t="e">
        <f>SEARCH("AM",A1852)</f>
        <v>#VALUE!</v>
      </c>
      <c r="D1852" s="34">
        <f>IFERROR(B1852,C1852)</f>
        <v>11</v>
      </c>
      <c r="E1852" s="34" t="str">
        <f>IFERROR(MID(A1852,D1852-5,1)," ")</f>
        <v xml:space="preserve"> </v>
      </c>
      <c r="F1852" s="34" t="str">
        <f>MID(A1852,IF(E1852="1",D1852-5,D1852-4),IF(E1852="1",7,6))</f>
        <v>2:31PM</v>
      </c>
      <c r="G1852" s="34" t="str">
        <f>TRIM(SUBSTITUTE(A1852,TEXT(M1852,"h:mmAM/PM"),""))</f>
        <v>7/Nov ROH</v>
      </c>
      <c r="H1852" s="34" t="b">
        <f>OR(LEFT(G1852,1)="Y",LEFT(G1852,1)="B",LEFT(G1852,1)="R")</f>
        <v>0</v>
      </c>
      <c r="I1852" s="34" t="str">
        <f>IF(H1852,LEFT(G1852,FIND(" ",G1852)-1),MID(G1852,FIND(" ",G1852)+1,9))</f>
        <v>ROH</v>
      </c>
      <c r="J1852" s="34" t="str">
        <f>TRIM(SUBSTITUTE(G1852,I1852,""))</f>
        <v>7/Nov</v>
      </c>
      <c r="K1852" s="34">
        <f>LEFT(J1852,2-ISERROR(1*MID(J1852,2,1)))*1</f>
        <v>7</v>
      </c>
      <c r="L1852" s="34" t="str">
        <f>IF(LEN(I1852)=3,I1852,LEFT(I1852,1)&amp;MID(I1852,3,1)&amp;RIGHT(I1852,1))</f>
        <v>ROH</v>
      </c>
      <c r="M1852" s="42">
        <f>TIMEVALUE(SUBSTITUTE(SUBSTITUTE(F1852,"P"," P"),"A"," A"))</f>
        <v>0.60486111111111118</v>
      </c>
      <c r="N1852" s="34">
        <f t="shared" si="95"/>
        <v>15</v>
      </c>
      <c r="O1852" s="34" t="str">
        <f t="shared" si="96"/>
        <v>ROH15</v>
      </c>
      <c r="P1852" s="44">
        <f>INDEX(Workings!$R$14:$R$853,MATCH(O1852,Workings!$U$14:$U$853,0))</f>
        <v>0.60416666666666674</v>
      </c>
      <c r="Q1852" s="34">
        <f t="shared" si="97"/>
        <v>1</v>
      </c>
      <c r="S1852"/>
    </row>
    <row r="1853" spans="1:19" ht="15" x14ac:dyDescent="0.25">
      <c r="A1853" s="34" t="s">
        <v>2688</v>
      </c>
      <c r="B1853" s="34">
        <f>SEARCH("PM",A1853)</f>
        <v>5</v>
      </c>
      <c r="C1853" s="34" t="e">
        <f>SEARCH("AM",A1853)</f>
        <v>#VALUE!</v>
      </c>
      <c r="D1853" s="34">
        <f>IFERROR(B1853,C1853)</f>
        <v>5</v>
      </c>
      <c r="E1853" s="34" t="str">
        <f>IFERROR(MID(A1853,D1853-5,1)," ")</f>
        <v xml:space="preserve"> </v>
      </c>
      <c r="F1853" s="34" t="str">
        <f>MID(A1853,IF(E1853="1",D1853-5,D1853-4),IF(E1853="1",7,6))</f>
        <v>3:01PM</v>
      </c>
      <c r="G1853" s="34" t="str">
        <f>TRIM(SUBSTITUTE(A1853,TEXT(M1853,"h:mmAM/PM"),""))</f>
        <v>7-Nov ROH</v>
      </c>
      <c r="H1853" s="34" t="b">
        <f>OR(LEFT(G1853,1)="Y",LEFT(G1853,1)="B",LEFT(G1853,1)="R")</f>
        <v>0</v>
      </c>
      <c r="I1853" s="34" t="str">
        <f>IF(H1853,LEFT(G1853,FIND(" ",G1853)-1),MID(G1853,FIND(" ",G1853)+1,9))</f>
        <v>ROH</v>
      </c>
      <c r="J1853" s="34" t="str">
        <f>TRIM(SUBSTITUTE(G1853,I1853,""))</f>
        <v>7-Nov</v>
      </c>
      <c r="K1853" s="34">
        <f>LEFT(J1853,2-ISERROR(1*MID(J1853,2,1)))*1</f>
        <v>7</v>
      </c>
      <c r="L1853" s="34" t="str">
        <f>IF(LEN(I1853)=3,I1853,LEFT(I1853,1)&amp;MID(I1853,3,1)&amp;RIGHT(I1853,1))</f>
        <v>ROH</v>
      </c>
      <c r="M1853" s="42">
        <f>TIMEVALUE(SUBSTITUTE(SUBSTITUTE(F1853,"P"," P"),"A"," A"))</f>
        <v>0.62569444444444444</v>
      </c>
      <c r="N1853" s="34">
        <f t="shared" si="95"/>
        <v>16</v>
      </c>
      <c r="O1853" s="34" t="str">
        <f t="shared" si="96"/>
        <v>ROH16</v>
      </c>
      <c r="P1853" s="44">
        <f>INDEX(Workings!$R$14:$R$853,MATCH(O1853,Workings!$U$14:$U$853,0))</f>
        <v>0.62500000000000011</v>
      </c>
      <c r="Q1853" s="34">
        <f t="shared" si="97"/>
        <v>1</v>
      </c>
      <c r="S1853"/>
    </row>
    <row r="1854" spans="1:19" ht="15" x14ac:dyDescent="0.25">
      <c r="A1854" s="34" t="s">
        <v>3244</v>
      </c>
      <c r="B1854" s="34">
        <f>SEARCH("PM",A1854)</f>
        <v>11</v>
      </c>
      <c r="C1854" s="34" t="e">
        <f>SEARCH("AM",A1854)</f>
        <v>#VALUE!</v>
      </c>
      <c r="D1854" s="34">
        <f>IFERROR(B1854,C1854)</f>
        <v>11</v>
      </c>
      <c r="E1854" s="34" t="str">
        <f>IFERROR(MID(A1854,D1854-5,1)," ")</f>
        <v xml:space="preserve"> </v>
      </c>
      <c r="F1854" s="34" t="str">
        <f>MID(A1854,IF(E1854="1",D1854-5,D1854-4),IF(E1854="1",7,6))</f>
        <v>3:30PM</v>
      </c>
      <c r="G1854" s="34" t="str">
        <f>TRIM(SUBSTITUTE(A1854,TEXT(M1854,"h:mmAM/PM"),""))</f>
        <v>7/Nov R:O:H</v>
      </c>
      <c r="H1854" s="34" t="b">
        <f>OR(LEFT(G1854,1)="Y",LEFT(G1854,1)="B",LEFT(G1854,1)="R")</f>
        <v>0</v>
      </c>
      <c r="I1854" s="34" t="str">
        <f>IF(H1854,LEFT(G1854,FIND(" ",G1854)-1),MID(G1854,FIND(" ",G1854)+1,9))</f>
        <v>R:O:H</v>
      </c>
      <c r="J1854" s="34" t="str">
        <f>TRIM(SUBSTITUTE(G1854,I1854,""))</f>
        <v>7/Nov</v>
      </c>
      <c r="K1854" s="34">
        <f>LEFT(J1854,2-ISERROR(1*MID(J1854,2,1)))*1</f>
        <v>7</v>
      </c>
      <c r="L1854" s="34" t="str">
        <f>IF(LEN(I1854)=3,I1854,LEFT(I1854,1)&amp;MID(I1854,3,1)&amp;RIGHT(I1854,1))</f>
        <v>ROH</v>
      </c>
      <c r="M1854" s="42">
        <f>TIMEVALUE(SUBSTITUTE(SUBSTITUTE(F1854,"P"," P"),"A"," A"))</f>
        <v>0.64583333333333337</v>
      </c>
      <c r="N1854" s="34">
        <f t="shared" si="95"/>
        <v>17</v>
      </c>
      <c r="O1854" s="34" t="str">
        <f t="shared" si="96"/>
        <v>ROH17</v>
      </c>
      <c r="P1854" s="44">
        <f>INDEX(Workings!$R$14:$R$853,MATCH(O1854,Workings!$U$14:$U$853,0))</f>
        <v>0.64583333333333348</v>
      </c>
      <c r="Q1854" s="34">
        <f t="shared" si="97"/>
        <v>0</v>
      </c>
      <c r="S1854"/>
    </row>
    <row r="1855" spans="1:19" ht="15" x14ac:dyDescent="0.25">
      <c r="A1855" s="34" t="s">
        <v>1122</v>
      </c>
      <c r="B1855" s="34">
        <f>SEARCH("PM",A1855)</f>
        <v>5</v>
      </c>
      <c r="C1855" s="34" t="e">
        <f>SEARCH("AM",A1855)</f>
        <v>#VALUE!</v>
      </c>
      <c r="D1855" s="34">
        <f>IFERROR(B1855,C1855)</f>
        <v>5</v>
      </c>
      <c r="E1855" s="34" t="str">
        <f>IFERROR(MID(A1855,D1855-5,1)," ")</f>
        <v xml:space="preserve"> </v>
      </c>
      <c r="F1855" s="34" t="str">
        <f>MID(A1855,IF(E1855="1",D1855-5,D1855-4),IF(E1855="1",7,6))</f>
        <v>4:00PM</v>
      </c>
      <c r="G1855" s="34" t="str">
        <f>TRIM(SUBSTITUTE(A1855,TEXT(M1855,"h:mmAM/PM"),""))</f>
        <v>ROH 7/Nov</v>
      </c>
      <c r="H1855" s="34" t="b">
        <f>OR(LEFT(G1855,1)="Y",LEFT(G1855,1)="B",LEFT(G1855,1)="R")</f>
        <v>1</v>
      </c>
      <c r="I1855" s="34" t="str">
        <f>IF(H1855,LEFT(G1855,FIND(" ",G1855)-1),MID(G1855,FIND(" ",G1855)+1,9))</f>
        <v>ROH</v>
      </c>
      <c r="J1855" s="34" t="str">
        <f>TRIM(SUBSTITUTE(G1855,I1855,""))</f>
        <v>7/Nov</v>
      </c>
      <c r="K1855" s="34">
        <f>LEFT(J1855,2-ISERROR(1*MID(J1855,2,1)))*1</f>
        <v>7</v>
      </c>
      <c r="L1855" s="34" t="str">
        <f>IF(LEN(I1855)=3,I1855,LEFT(I1855,1)&amp;MID(I1855,3,1)&amp;RIGHT(I1855,1))</f>
        <v>ROH</v>
      </c>
      <c r="M1855" s="42">
        <f>TIMEVALUE(SUBSTITUTE(SUBSTITUTE(F1855,"P"," P"),"A"," A"))</f>
        <v>0.66666666666666663</v>
      </c>
      <c r="N1855" s="34">
        <f t="shared" si="95"/>
        <v>18</v>
      </c>
      <c r="O1855" s="34" t="str">
        <f t="shared" si="96"/>
        <v>ROH18</v>
      </c>
      <c r="P1855" s="44">
        <f>INDEX(Workings!$R$14:$R$853,MATCH(O1855,Workings!$U$14:$U$853,0))</f>
        <v>0.66666666666666685</v>
      </c>
      <c r="Q1855" s="34">
        <f t="shared" si="97"/>
        <v>0</v>
      </c>
      <c r="S1855"/>
    </row>
    <row r="1856" spans="1:19" ht="15" x14ac:dyDescent="0.25">
      <c r="A1856" s="34" t="s">
        <v>2781</v>
      </c>
      <c r="B1856" s="34">
        <f>SEARCH("PM",A1856)</f>
        <v>5</v>
      </c>
      <c r="C1856" s="34" t="e">
        <f>SEARCH("AM",A1856)</f>
        <v>#VALUE!</v>
      </c>
      <c r="D1856" s="34">
        <f>IFERROR(B1856,C1856)</f>
        <v>5</v>
      </c>
      <c r="E1856" s="34" t="str">
        <f>IFERROR(MID(A1856,D1856-5,1)," ")</f>
        <v xml:space="preserve"> </v>
      </c>
      <c r="F1856" s="34" t="str">
        <f>MID(A1856,IF(E1856="1",D1856-5,D1856-4),IF(E1856="1",7,6))</f>
        <v>4:31PM</v>
      </c>
      <c r="G1856" s="34" t="str">
        <f>TRIM(SUBSTITUTE(A1856,TEXT(M1856,"h:mmAM/PM"),""))</f>
        <v>R-O-H 7-Nov</v>
      </c>
      <c r="H1856" s="34" t="b">
        <f>OR(LEFT(G1856,1)="Y",LEFT(G1856,1)="B",LEFT(G1856,1)="R")</f>
        <v>1</v>
      </c>
      <c r="I1856" s="34" t="str">
        <f>IF(H1856,LEFT(G1856,FIND(" ",G1856)-1),MID(G1856,FIND(" ",G1856)+1,9))</f>
        <v>R-O-H</v>
      </c>
      <c r="J1856" s="34" t="str">
        <f>TRIM(SUBSTITUTE(G1856,I1856,""))</f>
        <v>7-Nov</v>
      </c>
      <c r="K1856" s="34">
        <f>LEFT(J1856,2-ISERROR(1*MID(J1856,2,1)))*1</f>
        <v>7</v>
      </c>
      <c r="L1856" s="34" t="str">
        <f>IF(LEN(I1856)=3,I1856,LEFT(I1856,1)&amp;MID(I1856,3,1)&amp;RIGHT(I1856,1))</f>
        <v>ROH</v>
      </c>
      <c r="M1856" s="42">
        <f>TIMEVALUE(SUBSTITUTE(SUBSTITUTE(F1856,"P"," P"),"A"," A"))</f>
        <v>0.68819444444444444</v>
      </c>
      <c r="N1856" s="34">
        <f t="shared" si="95"/>
        <v>19</v>
      </c>
      <c r="O1856" s="34" t="str">
        <f t="shared" si="96"/>
        <v>ROH19</v>
      </c>
      <c r="P1856" s="44">
        <f>INDEX(Workings!$R$14:$R$853,MATCH(O1856,Workings!$U$14:$U$853,0))</f>
        <v>0.68750000000000022</v>
      </c>
      <c r="Q1856" s="34">
        <f t="shared" si="97"/>
        <v>1</v>
      </c>
      <c r="S1856"/>
    </row>
    <row r="1857" spans="1:19" ht="15" x14ac:dyDescent="0.25">
      <c r="A1857" s="34" t="s">
        <v>1433</v>
      </c>
      <c r="B1857" s="34">
        <f>SEARCH("PM",A1857)</f>
        <v>17</v>
      </c>
      <c r="C1857" s="34" t="e">
        <f>SEARCH("AM",A1857)</f>
        <v>#VALUE!</v>
      </c>
      <c r="D1857" s="34">
        <f>IFERROR(B1857,C1857)</f>
        <v>17</v>
      </c>
      <c r="E1857" s="34" t="str">
        <f>IFERROR(MID(A1857,D1857-5,1)," ")</f>
        <v xml:space="preserve"> </v>
      </c>
      <c r="F1857" s="34" t="str">
        <f>MID(A1857,IF(E1857="1",D1857-5,D1857-4),IF(E1857="1",7,6))</f>
        <v>5:01PM</v>
      </c>
      <c r="G1857" s="34" t="str">
        <f>TRIM(SUBSTITUTE(A1857,TEXT(M1857,"h:mmAM/PM"),""))</f>
        <v>R/O/H 7-Nov</v>
      </c>
      <c r="H1857" s="34" t="b">
        <f>OR(LEFT(G1857,1)="Y",LEFT(G1857,1)="B",LEFT(G1857,1)="R")</f>
        <v>1</v>
      </c>
      <c r="I1857" s="34" t="str">
        <f>IF(H1857,LEFT(G1857,FIND(" ",G1857)-1),MID(G1857,FIND(" ",G1857)+1,9))</f>
        <v>R/O/H</v>
      </c>
      <c r="J1857" s="34" t="str">
        <f>TRIM(SUBSTITUTE(G1857,I1857,""))</f>
        <v>7-Nov</v>
      </c>
      <c r="K1857" s="34">
        <f>LEFT(J1857,2-ISERROR(1*MID(J1857,2,1)))*1</f>
        <v>7</v>
      </c>
      <c r="L1857" s="34" t="str">
        <f>IF(LEN(I1857)=3,I1857,LEFT(I1857,1)&amp;MID(I1857,3,1)&amp;RIGHT(I1857,1))</f>
        <v>ROH</v>
      </c>
      <c r="M1857" s="42">
        <f>TIMEVALUE(SUBSTITUTE(SUBSTITUTE(F1857,"P"," P"),"A"," A"))</f>
        <v>0.7090277777777777</v>
      </c>
      <c r="N1857" s="34">
        <f t="shared" si="95"/>
        <v>20</v>
      </c>
      <c r="O1857" s="34" t="str">
        <f t="shared" si="96"/>
        <v>ROH20</v>
      </c>
      <c r="P1857" s="44">
        <f>INDEX(Workings!$R$14:$R$853,MATCH(O1857,Workings!$U$14:$U$853,0))</f>
        <v>0.70833333333333359</v>
      </c>
      <c r="Q1857" s="34">
        <f t="shared" si="97"/>
        <v>1</v>
      </c>
      <c r="S1857"/>
    </row>
    <row r="1858" spans="1:19" ht="15" x14ac:dyDescent="0.25">
      <c r="A1858" s="34" t="s">
        <v>2092</v>
      </c>
      <c r="B1858" s="34">
        <f>SEARCH("PM",A1858)</f>
        <v>15</v>
      </c>
      <c r="C1858" s="34" t="e">
        <f>SEARCH("AM",A1858)</f>
        <v>#VALUE!</v>
      </c>
      <c r="D1858" s="34">
        <f>IFERROR(B1858,C1858)</f>
        <v>15</v>
      </c>
      <c r="E1858" s="34" t="str">
        <f>IFERROR(MID(A1858,D1858-5,1)," ")</f>
        <v xml:space="preserve"> </v>
      </c>
      <c r="F1858" s="34" t="str">
        <f>MID(A1858,IF(E1858="1",D1858-5,D1858-4),IF(E1858="1",7,6))</f>
        <v>5:21PM</v>
      </c>
      <c r="G1858" s="34" t="str">
        <f>TRIM(SUBSTITUTE(A1858,TEXT(M1858,"h:mmAM/PM"),""))</f>
        <v>7-Nov ROH</v>
      </c>
      <c r="H1858" s="34" t="b">
        <f>OR(LEFT(G1858,1)="Y",LEFT(G1858,1)="B",LEFT(G1858,1)="R")</f>
        <v>0</v>
      </c>
      <c r="I1858" s="34" t="str">
        <f>IF(H1858,LEFT(G1858,FIND(" ",G1858)-1),MID(G1858,FIND(" ",G1858)+1,9))</f>
        <v>ROH</v>
      </c>
      <c r="J1858" s="34" t="str">
        <f>TRIM(SUBSTITUTE(G1858,I1858,""))</f>
        <v>7-Nov</v>
      </c>
      <c r="K1858" s="34">
        <f>LEFT(J1858,2-ISERROR(1*MID(J1858,2,1)))*1</f>
        <v>7</v>
      </c>
      <c r="L1858" s="34" t="str">
        <f>IF(LEN(I1858)=3,I1858,LEFT(I1858,1)&amp;MID(I1858,3,1)&amp;RIGHT(I1858,1))</f>
        <v>ROH</v>
      </c>
      <c r="M1858" s="42">
        <f>TIMEVALUE(SUBSTITUTE(SUBSTITUTE(F1858,"P"," P"),"A"," A"))</f>
        <v>0.72291666666666676</v>
      </c>
      <c r="N1858" s="34">
        <f t="shared" si="95"/>
        <v>21</v>
      </c>
      <c r="O1858" s="34" t="str">
        <f t="shared" si="96"/>
        <v>ROH21</v>
      </c>
      <c r="P1858" s="44">
        <f>INDEX(Workings!$R$14:$R$853,MATCH(O1858,Workings!$U$14:$U$853,0))</f>
        <v>0.72222222222222243</v>
      </c>
      <c r="Q1858" s="34">
        <f t="shared" si="97"/>
        <v>1</v>
      </c>
      <c r="S1858"/>
    </row>
    <row r="1859" spans="1:19" ht="15" x14ac:dyDescent="0.25">
      <c r="A1859" s="34" t="s">
        <v>1578</v>
      </c>
      <c r="B1859" s="34">
        <f>SEARCH("PM",A1859)</f>
        <v>17</v>
      </c>
      <c r="C1859" s="34" t="e">
        <f>SEARCH("AM",A1859)</f>
        <v>#VALUE!</v>
      </c>
      <c r="D1859" s="34">
        <f>IFERROR(B1859,C1859)</f>
        <v>17</v>
      </c>
      <c r="E1859" s="34" t="str">
        <f>IFERROR(MID(A1859,D1859-5,1)," ")</f>
        <v xml:space="preserve"> </v>
      </c>
      <c r="F1859" s="34" t="str">
        <f>MID(A1859,IF(E1859="1",D1859-5,D1859-4),IF(E1859="1",7,6))</f>
        <v>5:40PM</v>
      </c>
      <c r="G1859" s="34" t="str">
        <f>TRIM(SUBSTITUTE(A1859,TEXT(M1859,"h:mmAM/PM"),""))</f>
        <v>R-O-H 7-Nov</v>
      </c>
      <c r="H1859" s="34" t="b">
        <f>OR(LEFT(G1859,1)="Y",LEFT(G1859,1)="B",LEFT(G1859,1)="R")</f>
        <v>1</v>
      </c>
      <c r="I1859" s="34" t="str">
        <f>IF(H1859,LEFT(G1859,FIND(" ",G1859)-1),MID(G1859,FIND(" ",G1859)+1,9))</f>
        <v>R-O-H</v>
      </c>
      <c r="J1859" s="34" t="str">
        <f>TRIM(SUBSTITUTE(G1859,I1859,""))</f>
        <v>7-Nov</v>
      </c>
      <c r="K1859" s="34">
        <f>LEFT(J1859,2-ISERROR(1*MID(J1859,2,1)))*1</f>
        <v>7</v>
      </c>
      <c r="L1859" s="34" t="str">
        <f>IF(LEN(I1859)=3,I1859,LEFT(I1859,1)&amp;MID(I1859,3,1)&amp;RIGHT(I1859,1))</f>
        <v>ROH</v>
      </c>
      <c r="M1859" s="42">
        <f>TIMEVALUE(SUBSTITUTE(SUBSTITUTE(F1859,"P"," P"),"A"," A"))</f>
        <v>0.73611111111111116</v>
      </c>
      <c r="N1859" s="34">
        <f t="shared" si="95"/>
        <v>22</v>
      </c>
      <c r="O1859" s="34" t="str">
        <f t="shared" si="96"/>
        <v>ROH22</v>
      </c>
      <c r="P1859" s="44">
        <f>INDEX(Workings!$R$14:$R$853,MATCH(O1859,Workings!$U$14:$U$853,0))</f>
        <v>0.73611111111111127</v>
      </c>
      <c r="Q1859" s="34">
        <f t="shared" si="97"/>
        <v>0</v>
      </c>
      <c r="S1859"/>
    </row>
    <row r="1860" spans="1:19" ht="15" x14ac:dyDescent="0.25">
      <c r="A1860" s="34" t="s">
        <v>1790</v>
      </c>
      <c r="B1860" s="34">
        <f>SEARCH("PM",A1860)</f>
        <v>15</v>
      </c>
      <c r="C1860" s="34" t="e">
        <f>SEARCH("AM",A1860)</f>
        <v>#VALUE!</v>
      </c>
      <c r="D1860" s="34">
        <f>IFERROR(B1860,C1860)</f>
        <v>15</v>
      </c>
      <c r="E1860" s="34" t="str">
        <f>IFERROR(MID(A1860,D1860-5,1)," ")</f>
        <v xml:space="preserve"> </v>
      </c>
      <c r="F1860" s="34" t="str">
        <f>MID(A1860,IF(E1860="1",D1860-5,D1860-4),IF(E1860="1",7,6))</f>
        <v>6:01PM</v>
      </c>
      <c r="G1860" s="34" t="str">
        <f>TRIM(SUBSTITUTE(A1860,TEXT(M1860,"h:mmAM/PM"),""))</f>
        <v>ROH 7/Nov</v>
      </c>
      <c r="H1860" s="34" t="b">
        <f>OR(LEFT(G1860,1)="Y",LEFT(G1860,1)="B",LEFT(G1860,1)="R")</f>
        <v>1</v>
      </c>
      <c r="I1860" s="34" t="str">
        <f>IF(H1860,LEFT(G1860,FIND(" ",G1860)-1),MID(G1860,FIND(" ",G1860)+1,9))</f>
        <v>ROH</v>
      </c>
      <c r="J1860" s="34" t="str">
        <f>TRIM(SUBSTITUTE(G1860,I1860,""))</f>
        <v>7/Nov</v>
      </c>
      <c r="K1860" s="34">
        <f>LEFT(J1860,2-ISERROR(1*MID(J1860,2,1)))*1</f>
        <v>7</v>
      </c>
      <c r="L1860" s="34" t="str">
        <f>IF(LEN(I1860)=3,I1860,LEFT(I1860,1)&amp;MID(I1860,3,1)&amp;RIGHT(I1860,1))</f>
        <v>ROH</v>
      </c>
      <c r="M1860" s="42">
        <f>TIMEVALUE(SUBSTITUTE(SUBSTITUTE(F1860,"P"," P"),"A"," A"))</f>
        <v>0.75069444444444444</v>
      </c>
      <c r="N1860" s="34">
        <f t="shared" si="95"/>
        <v>23</v>
      </c>
      <c r="O1860" s="34" t="str">
        <f t="shared" si="96"/>
        <v>ROH23</v>
      </c>
      <c r="P1860" s="44">
        <f>INDEX(Workings!$R$14:$R$853,MATCH(O1860,Workings!$U$14:$U$853,0))</f>
        <v>0.75000000000000011</v>
      </c>
      <c r="Q1860" s="34">
        <f t="shared" si="97"/>
        <v>1</v>
      </c>
      <c r="S1860"/>
    </row>
    <row r="1861" spans="1:19" ht="15" x14ac:dyDescent="0.25">
      <c r="A1861" s="34" t="s">
        <v>2326</v>
      </c>
      <c r="B1861" s="34">
        <f>SEARCH("PM",A1861)</f>
        <v>17</v>
      </c>
      <c r="C1861" s="34" t="e">
        <f>SEARCH("AM",A1861)</f>
        <v>#VALUE!</v>
      </c>
      <c r="D1861" s="34">
        <f>IFERROR(B1861,C1861)</f>
        <v>17</v>
      </c>
      <c r="E1861" s="34" t="str">
        <f>IFERROR(MID(A1861,D1861-5,1)," ")</f>
        <v xml:space="preserve"> </v>
      </c>
      <c r="F1861" s="34" t="str">
        <f>MID(A1861,IF(E1861="1",D1861-5,D1861-4),IF(E1861="1",7,6))</f>
        <v>6:20PM</v>
      </c>
      <c r="G1861" s="34" t="str">
        <f>TRIM(SUBSTITUTE(A1861,TEXT(M1861,"h:mmAM/PM"),""))</f>
        <v>R-O-H 7/Nov</v>
      </c>
      <c r="H1861" s="34" t="b">
        <f>OR(LEFT(G1861,1)="Y",LEFT(G1861,1)="B",LEFT(G1861,1)="R")</f>
        <v>1</v>
      </c>
      <c r="I1861" s="34" t="str">
        <f>IF(H1861,LEFT(G1861,FIND(" ",G1861)-1),MID(G1861,FIND(" ",G1861)+1,9))</f>
        <v>R-O-H</v>
      </c>
      <c r="J1861" s="34" t="str">
        <f>TRIM(SUBSTITUTE(G1861,I1861,""))</f>
        <v>7/Nov</v>
      </c>
      <c r="K1861" s="34">
        <f>LEFT(J1861,2-ISERROR(1*MID(J1861,2,1)))*1</f>
        <v>7</v>
      </c>
      <c r="L1861" s="34" t="str">
        <f>IF(LEN(I1861)=3,I1861,LEFT(I1861,1)&amp;MID(I1861,3,1)&amp;RIGHT(I1861,1))</f>
        <v>ROH</v>
      </c>
      <c r="M1861" s="42">
        <f>TIMEVALUE(SUBSTITUTE(SUBSTITUTE(F1861,"P"," P"),"A"," A"))</f>
        <v>0.76388888888888884</v>
      </c>
      <c r="N1861" s="34">
        <f t="shared" si="95"/>
        <v>24</v>
      </c>
      <c r="O1861" s="34" t="str">
        <f t="shared" si="96"/>
        <v>ROH24</v>
      </c>
      <c r="P1861" s="44">
        <f>INDEX(Workings!$R$14:$R$853,MATCH(O1861,Workings!$U$14:$U$853,0))</f>
        <v>0.76388888888888895</v>
      </c>
      <c r="Q1861" s="34">
        <f t="shared" si="97"/>
        <v>0</v>
      </c>
      <c r="S1861"/>
    </row>
    <row r="1862" spans="1:19" ht="15" x14ac:dyDescent="0.25">
      <c r="A1862" s="34" t="s">
        <v>3561</v>
      </c>
      <c r="B1862" s="34">
        <f>SEARCH("PM",A1862)</f>
        <v>11</v>
      </c>
      <c r="C1862" s="34" t="e">
        <f>SEARCH("AM",A1862)</f>
        <v>#VALUE!</v>
      </c>
      <c r="D1862" s="34">
        <f>IFERROR(B1862,C1862)</f>
        <v>11</v>
      </c>
      <c r="E1862" s="34" t="str">
        <f>IFERROR(MID(A1862,D1862-5,1)," ")</f>
        <v xml:space="preserve"> </v>
      </c>
      <c r="F1862" s="34" t="str">
        <f>MID(A1862,IF(E1862="1",D1862-5,D1862-4),IF(E1862="1",7,6))</f>
        <v>6:40PM</v>
      </c>
      <c r="G1862" s="34" t="str">
        <f>TRIM(SUBSTITUTE(A1862,TEXT(M1862,"h:mmAM/PM"),""))</f>
        <v>7-Nov ROH</v>
      </c>
      <c r="H1862" s="34" t="b">
        <f>OR(LEFT(G1862,1)="Y",LEFT(G1862,1)="B",LEFT(G1862,1)="R")</f>
        <v>0</v>
      </c>
      <c r="I1862" s="34" t="str">
        <f>IF(H1862,LEFT(G1862,FIND(" ",G1862)-1),MID(G1862,FIND(" ",G1862)+1,9))</f>
        <v>ROH</v>
      </c>
      <c r="J1862" s="34" t="str">
        <f>TRIM(SUBSTITUTE(G1862,I1862,""))</f>
        <v>7-Nov</v>
      </c>
      <c r="K1862" s="34">
        <f>LEFT(J1862,2-ISERROR(1*MID(J1862,2,1)))*1</f>
        <v>7</v>
      </c>
      <c r="L1862" s="34" t="str">
        <f>IF(LEN(I1862)=3,I1862,LEFT(I1862,1)&amp;MID(I1862,3,1)&amp;RIGHT(I1862,1))</f>
        <v>ROH</v>
      </c>
      <c r="M1862" s="42">
        <f>TIMEVALUE(SUBSTITUTE(SUBSTITUTE(F1862,"P"," P"),"A"," A"))</f>
        <v>0.77777777777777779</v>
      </c>
      <c r="N1862" s="34">
        <f t="shared" si="95"/>
        <v>25</v>
      </c>
      <c r="O1862" s="34" t="str">
        <f t="shared" si="96"/>
        <v>ROH25</v>
      </c>
      <c r="P1862" s="44">
        <f>INDEX(Workings!$R$14:$R$853,MATCH(O1862,Workings!$U$14:$U$853,0))</f>
        <v>0.77777777777777779</v>
      </c>
      <c r="Q1862" s="34">
        <f t="shared" si="97"/>
        <v>0</v>
      </c>
      <c r="S1862"/>
    </row>
    <row r="1863" spans="1:19" ht="15" x14ac:dyDescent="0.25">
      <c r="A1863" s="34" t="s">
        <v>1165</v>
      </c>
      <c r="B1863" s="34">
        <f>SEARCH("PM",A1863)</f>
        <v>5</v>
      </c>
      <c r="C1863" s="34" t="e">
        <f>SEARCH("AM",A1863)</f>
        <v>#VALUE!</v>
      </c>
      <c r="D1863" s="34">
        <f>IFERROR(B1863,C1863)</f>
        <v>5</v>
      </c>
      <c r="E1863" s="34" t="str">
        <f>IFERROR(MID(A1863,D1863-5,1)," ")</f>
        <v xml:space="preserve"> </v>
      </c>
      <c r="F1863" s="34" t="str">
        <f>MID(A1863,IF(E1863="1",D1863-5,D1863-4),IF(E1863="1",7,6))</f>
        <v>7:01PM</v>
      </c>
      <c r="G1863" s="34" t="str">
        <f>TRIM(SUBSTITUTE(A1863,TEXT(M1863,"h:mmAM/PM"),""))</f>
        <v>7-Nov R/O/H</v>
      </c>
      <c r="H1863" s="34" t="b">
        <f>OR(LEFT(G1863,1)="Y",LEFT(G1863,1)="B",LEFT(G1863,1)="R")</f>
        <v>0</v>
      </c>
      <c r="I1863" s="34" t="str">
        <f>IF(H1863,LEFT(G1863,FIND(" ",G1863)-1),MID(G1863,FIND(" ",G1863)+1,9))</f>
        <v>R/O/H</v>
      </c>
      <c r="J1863" s="34" t="str">
        <f>TRIM(SUBSTITUTE(G1863,I1863,""))</f>
        <v>7-Nov</v>
      </c>
      <c r="K1863" s="34">
        <f>LEFT(J1863,2-ISERROR(1*MID(J1863,2,1)))*1</f>
        <v>7</v>
      </c>
      <c r="L1863" s="34" t="str">
        <f>IF(LEN(I1863)=3,I1863,LEFT(I1863,1)&amp;MID(I1863,3,1)&amp;RIGHT(I1863,1))</f>
        <v>ROH</v>
      </c>
      <c r="M1863" s="42">
        <f>TIMEVALUE(SUBSTITUTE(SUBSTITUTE(F1863,"P"," P"),"A"," A"))</f>
        <v>0.79236111111111107</v>
      </c>
      <c r="N1863" s="34">
        <f t="shared" si="95"/>
        <v>26</v>
      </c>
      <c r="O1863" s="34" t="str">
        <f t="shared" si="96"/>
        <v>ROH26</v>
      </c>
      <c r="P1863" s="44">
        <f>INDEX(Workings!$R$14:$R$853,MATCH(O1863,Workings!$U$14:$U$853,0))</f>
        <v>0.79166666666666663</v>
      </c>
      <c r="Q1863" s="34">
        <f t="shared" si="97"/>
        <v>1</v>
      </c>
      <c r="S1863"/>
    </row>
    <row r="1864" spans="1:19" ht="15" x14ac:dyDescent="0.25">
      <c r="A1864" s="34" t="s">
        <v>550</v>
      </c>
      <c r="B1864" s="34">
        <f>SEARCH("PM",A1864)</f>
        <v>17</v>
      </c>
      <c r="C1864" s="34" t="e">
        <f>SEARCH("AM",A1864)</f>
        <v>#VALUE!</v>
      </c>
      <c r="D1864" s="34">
        <f>IFERROR(B1864,C1864)</f>
        <v>17</v>
      </c>
      <c r="E1864" s="34" t="str">
        <f>IFERROR(MID(A1864,D1864-5,1)," ")</f>
        <v xml:space="preserve"> </v>
      </c>
      <c r="F1864" s="34" t="str">
        <f>MID(A1864,IF(E1864="1",D1864-5,D1864-4),IF(E1864="1",7,6))</f>
        <v>8:01PM</v>
      </c>
      <c r="G1864" s="34" t="str">
        <f>TRIM(SUBSTITUTE(A1864,TEXT(M1864,"h:mmAM/PM"),""))</f>
        <v>7-Nov R:O:H</v>
      </c>
      <c r="H1864" s="34" t="b">
        <f>OR(LEFT(G1864,1)="Y",LEFT(G1864,1)="B",LEFT(G1864,1)="R")</f>
        <v>0</v>
      </c>
      <c r="I1864" s="34" t="str">
        <f>IF(H1864,LEFT(G1864,FIND(" ",G1864)-1),MID(G1864,FIND(" ",G1864)+1,9))</f>
        <v>R:O:H</v>
      </c>
      <c r="J1864" s="34" t="str">
        <f>TRIM(SUBSTITUTE(G1864,I1864,""))</f>
        <v>7-Nov</v>
      </c>
      <c r="K1864" s="34">
        <f>LEFT(J1864,2-ISERROR(1*MID(J1864,2,1)))*1</f>
        <v>7</v>
      </c>
      <c r="L1864" s="34" t="str">
        <f>IF(LEN(I1864)=3,I1864,LEFT(I1864,1)&amp;MID(I1864,3,1)&amp;RIGHT(I1864,1))</f>
        <v>ROH</v>
      </c>
      <c r="M1864" s="42">
        <f>TIMEVALUE(SUBSTITUTE(SUBSTITUTE(F1864,"P"," P"),"A"," A"))</f>
        <v>0.8340277777777777</v>
      </c>
      <c r="N1864" s="34">
        <f t="shared" si="95"/>
        <v>27</v>
      </c>
      <c r="O1864" s="34" t="str">
        <f t="shared" si="96"/>
        <v>ROH27</v>
      </c>
      <c r="P1864" s="44">
        <f>INDEX(Workings!$R$14:$R$853,MATCH(O1864,Workings!$U$14:$U$853,0))</f>
        <v>0.83333333333333326</v>
      </c>
      <c r="Q1864" s="34">
        <f t="shared" si="97"/>
        <v>1</v>
      </c>
      <c r="S1864"/>
    </row>
    <row r="1865" spans="1:19" ht="15" x14ac:dyDescent="0.25">
      <c r="A1865" s="34" t="s">
        <v>656</v>
      </c>
      <c r="B1865" s="34">
        <f>SEARCH("PM",A1865)</f>
        <v>5</v>
      </c>
      <c r="C1865" s="34" t="e">
        <f>SEARCH("AM",A1865)</f>
        <v>#VALUE!</v>
      </c>
      <c r="D1865" s="34">
        <f>IFERROR(B1865,C1865)</f>
        <v>5</v>
      </c>
      <c r="E1865" s="34" t="str">
        <f>IFERROR(MID(A1865,D1865-5,1)," ")</f>
        <v xml:space="preserve"> </v>
      </c>
      <c r="F1865" s="34" t="str">
        <f>MID(A1865,IF(E1865="1",D1865-5,D1865-4),IF(E1865="1",7,6))</f>
        <v>9:00PM</v>
      </c>
      <c r="G1865" s="34" t="str">
        <f>TRIM(SUBSTITUTE(A1865,TEXT(M1865,"h:mmAM/PM"),""))</f>
        <v>7/Nov R-O-H</v>
      </c>
      <c r="H1865" s="34" t="b">
        <f>OR(LEFT(G1865,1)="Y",LEFT(G1865,1)="B",LEFT(G1865,1)="R")</f>
        <v>0</v>
      </c>
      <c r="I1865" s="34" t="str">
        <f>IF(H1865,LEFT(G1865,FIND(" ",G1865)-1),MID(G1865,FIND(" ",G1865)+1,9))</f>
        <v>R-O-H</v>
      </c>
      <c r="J1865" s="34" t="str">
        <f>TRIM(SUBSTITUTE(G1865,I1865,""))</f>
        <v>7/Nov</v>
      </c>
      <c r="K1865" s="34">
        <f>LEFT(J1865,2-ISERROR(1*MID(J1865,2,1)))*1</f>
        <v>7</v>
      </c>
      <c r="L1865" s="34" t="str">
        <f>IF(LEN(I1865)=3,I1865,LEFT(I1865,1)&amp;MID(I1865,3,1)&amp;RIGHT(I1865,1))</f>
        <v>ROH</v>
      </c>
      <c r="M1865" s="42">
        <f>TIMEVALUE(SUBSTITUTE(SUBSTITUTE(F1865,"P"," P"),"A"," A"))</f>
        <v>0.875</v>
      </c>
      <c r="N1865" s="34">
        <f t="shared" ref="N1865:N1928" si="98">1+(L1865=L1864)*(K1865=K1864)*N1864</f>
        <v>28</v>
      </c>
      <c r="O1865" s="34" t="str">
        <f t="shared" ref="O1865:O1928" si="99">L1865&amp;N1865</f>
        <v>ROH28</v>
      </c>
      <c r="P1865" s="44">
        <f>INDEX(Workings!$R$14:$R$853,MATCH(O1865,Workings!$U$14:$U$853,0))</f>
        <v>0.87499999999999989</v>
      </c>
      <c r="Q1865" s="34">
        <f t="shared" ref="Q1865:Q1928" si="100">ROUND((M1865-P1865)*60*24,5)</f>
        <v>0</v>
      </c>
      <c r="S1865"/>
    </row>
    <row r="1866" spans="1:19" ht="15" x14ac:dyDescent="0.25">
      <c r="A1866" s="34" t="s">
        <v>466</v>
      </c>
      <c r="B1866" s="34">
        <f>SEARCH("PM",A1866)</f>
        <v>16</v>
      </c>
      <c r="C1866" s="34" t="e">
        <f>SEARCH("AM",A1866)</f>
        <v>#VALUE!</v>
      </c>
      <c r="D1866" s="34">
        <f>IFERROR(B1866,C1866)</f>
        <v>16</v>
      </c>
      <c r="E1866" s="34" t="str">
        <f>IFERROR(MID(A1866,D1866-5,1)," ")</f>
        <v>1</v>
      </c>
      <c r="F1866" s="34" t="str">
        <f>MID(A1866,IF(E1866="1",D1866-5,D1866-4),IF(E1866="1",7,6))</f>
        <v>10:00PM</v>
      </c>
      <c r="G1866" s="34" t="str">
        <f>TRIM(SUBSTITUTE(A1866,TEXT(M1866,"h:mmAM/PM"),""))</f>
        <v>7/Nov ROH</v>
      </c>
      <c r="H1866" s="34" t="b">
        <f>OR(LEFT(G1866,1)="Y",LEFT(G1866,1)="B",LEFT(G1866,1)="R")</f>
        <v>0</v>
      </c>
      <c r="I1866" s="34" t="str">
        <f>IF(H1866,LEFT(G1866,FIND(" ",G1866)-1),MID(G1866,FIND(" ",G1866)+1,9))</f>
        <v>ROH</v>
      </c>
      <c r="J1866" s="34" t="str">
        <f>TRIM(SUBSTITUTE(G1866,I1866,""))</f>
        <v>7/Nov</v>
      </c>
      <c r="K1866" s="34">
        <f>LEFT(J1866,2-ISERROR(1*MID(J1866,2,1)))*1</f>
        <v>7</v>
      </c>
      <c r="L1866" s="34" t="str">
        <f>IF(LEN(I1866)=3,I1866,LEFT(I1866,1)&amp;MID(I1866,3,1)&amp;RIGHT(I1866,1))</f>
        <v>ROH</v>
      </c>
      <c r="M1866" s="42">
        <f>TIMEVALUE(SUBSTITUTE(SUBSTITUTE(F1866,"P"," P"),"A"," A"))</f>
        <v>0.91666666666666663</v>
      </c>
      <c r="N1866" s="34">
        <f t="shared" si="98"/>
        <v>29</v>
      </c>
      <c r="O1866" s="34" t="str">
        <f t="shared" si="99"/>
        <v>ROH29</v>
      </c>
      <c r="P1866" s="44">
        <f>INDEX(Workings!$R$14:$R$853,MATCH(O1866,Workings!$U$14:$U$853,0))</f>
        <v>0.91666666666666652</v>
      </c>
      <c r="Q1866" s="34">
        <f t="shared" si="100"/>
        <v>0</v>
      </c>
      <c r="S1866"/>
    </row>
    <row r="1867" spans="1:19" ht="15" x14ac:dyDescent="0.25">
      <c r="A1867" s="34" t="s">
        <v>307</v>
      </c>
      <c r="B1867" s="34">
        <f>SEARCH("PM",A1867)</f>
        <v>18</v>
      </c>
      <c r="C1867" s="34" t="e">
        <f>SEARCH("AM",A1867)</f>
        <v>#VALUE!</v>
      </c>
      <c r="D1867" s="34">
        <f>IFERROR(B1867,C1867)</f>
        <v>18</v>
      </c>
      <c r="E1867" s="34" t="str">
        <f>IFERROR(MID(A1867,D1867-5,1)," ")</f>
        <v>1</v>
      </c>
      <c r="F1867" s="34" t="str">
        <f>MID(A1867,IF(E1867="1",D1867-5,D1867-4),IF(E1867="1",7,6))</f>
        <v>11:00PM</v>
      </c>
      <c r="G1867" s="34" t="str">
        <f>TRIM(SUBSTITUTE(A1867,TEXT(M1867,"h:mmAM/PM"),""))</f>
        <v>7/Nov R/O/H</v>
      </c>
      <c r="H1867" s="34" t="b">
        <f>OR(LEFT(G1867,1)="Y",LEFT(G1867,1)="B",LEFT(G1867,1)="R")</f>
        <v>0</v>
      </c>
      <c r="I1867" s="34" t="str">
        <f>IF(H1867,LEFT(G1867,FIND(" ",G1867)-1),MID(G1867,FIND(" ",G1867)+1,9))</f>
        <v>R/O/H</v>
      </c>
      <c r="J1867" s="34" t="str">
        <f>TRIM(SUBSTITUTE(G1867,I1867,""))</f>
        <v>7/Nov</v>
      </c>
      <c r="K1867" s="34">
        <f>LEFT(J1867,2-ISERROR(1*MID(J1867,2,1)))*1</f>
        <v>7</v>
      </c>
      <c r="L1867" s="34" t="str">
        <f>IF(LEN(I1867)=3,I1867,LEFT(I1867,1)&amp;MID(I1867,3,1)&amp;RIGHT(I1867,1))</f>
        <v>ROH</v>
      </c>
      <c r="M1867" s="42">
        <f>TIMEVALUE(SUBSTITUTE(SUBSTITUTE(F1867,"P"," P"),"A"," A"))</f>
        <v>0.95833333333333337</v>
      </c>
      <c r="N1867" s="34">
        <f t="shared" si="98"/>
        <v>30</v>
      </c>
      <c r="O1867" s="34" t="str">
        <f t="shared" si="99"/>
        <v>ROH30</v>
      </c>
      <c r="P1867" s="44">
        <f>INDEX(Workings!$R$14:$R$853,MATCH(O1867,Workings!$U$14:$U$853,0))</f>
        <v>0.95833333333333315</v>
      </c>
      <c r="Q1867" s="34">
        <f t="shared" si="100"/>
        <v>0</v>
      </c>
      <c r="S1867"/>
    </row>
    <row r="1868" spans="1:19" ht="15" x14ac:dyDescent="0.25">
      <c r="A1868" s="34" t="s">
        <v>1819</v>
      </c>
      <c r="B1868" s="34" t="e">
        <f>SEARCH("PM",A1868)</f>
        <v>#VALUE!</v>
      </c>
      <c r="C1868" s="34">
        <f>SEARCH("AM",A1868)</f>
        <v>17</v>
      </c>
      <c r="D1868" s="34">
        <f>IFERROR(B1868,C1868)</f>
        <v>17</v>
      </c>
      <c r="E1868" s="34" t="str">
        <f>IFERROR(MID(A1868,D1868-5,1)," ")</f>
        <v xml:space="preserve"> </v>
      </c>
      <c r="F1868" s="34" t="str">
        <f>MID(A1868,IF(E1868="1",D1868-5,D1868-4),IF(E1868="1",7,6))</f>
        <v>7:01AM</v>
      </c>
      <c r="G1868" s="34" t="str">
        <f>TRIM(SUBSTITUTE(A1868,TEXT(M1868,"h:mmAM/PM"),""))</f>
        <v>R-O-H 8/Nov</v>
      </c>
      <c r="H1868" s="34" t="b">
        <f>OR(LEFT(G1868,1)="Y",LEFT(G1868,1)="B",LEFT(G1868,1)="R")</f>
        <v>1</v>
      </c>
      <c r="I1868" s="34" t="str">
        <f>IF(H1868,LEFT(G1868,FIND(" ",G1868)-1),MID(G1868,FIND(" ",G1868)+1,9))</f>
        <v>R-O-H</v>
      </c>
      <c r="J1868" s="34" t="str">
        <f>TRIM(SUBSTITUTE(G1868,I1868,""))</f>
        <v>8/Nov</v>
      </c>
      <c r="K1868" s="34">
        <f>LEFT(J1868,2-ISERROR(1*MID(J1868,2,1)))*1</f>
        <v>8</v>
      </c>
      <c r="L1868" s="34" t="str">
        <f>IF(LEN(I1868)=3,I1868,LEFT(I1868,1)&amp;MID(I1868,3,1)&amp;RIGHT(I1868,1))</f>
        <v>ROH</v>
      </c>
      <c r="M1868" s="42">
        <f>TIMEVALUE(SUBSTITUTE(SUBSTITUTE(F1868,"P"," P"),"A"," A"))</f>
        <v>0.29236111111111113</v>
      </c>
      <c r="N1868" s="34">
        <f t="shared" si="98"/>
        <v>1</v>
      </c>
      <c r="O1868" s="34" t="str">
        <f t="shared" si="99"/>
        <v>ROH1</v>
      </c>
      <c r="P1868" s="44">
        <f>INDEX(Workings!$R$14:$R$853,MATCH(O1868,Workings!$U$14:$U$853,0))</f>
        <v>0.29166666666666669</v>
      </c>
      <c r="Q1868" s="34">
        <f t="shared" si="100"/>
        <v>1</v>
      </c>
      <c r="S1868"/>
    </row>
    <row r="1869" spans="1:19" ht="15" x14ac:dyDescent="0.25">
      <c r="A1869" s="34" t="s">
        <v>3223</v>
      </c>
      <c r="B1869" s="34" t="e">
        <f>SEARCH("PM",A1869)</f>
        <v>#VALUE!</v>
      </c>
      <c r="C1869" s="34">
        <f>SEARCH("AM",A1869)</f>
        <v>5</v>
      </c>
      <c r="D1869" s="34">
        <f>IFERROR(B1869,C1869)</f>
        <v>5</v>
      </c>
      <c r="E1869" s="34" t="str">
        <f>IFERROR(MID(A1869,D1869-5,1)," ")</f>
        <v xml:space="preserve"> </v>
      </c>
      <c r="F1869" s="34" t="str">
        <f>MID(A1869,IF(E1869="1",D1869-5,D1869-4),IF(E1869="1",7,6))</f>
        <v>7:41AM</v>
      </c>
      <c r="G1869" s="34" t="str">
        <f>TRIM(SUBSTITUTE(A1869,TEXT(M1869,"h:mmAM/PM"),""))</f>
        <v>8/Nov R/O/H</v>
      </c>
      <c r="H1869" s="34" t="b">
        <f>OR(LEFT(G1869,1)="Y",LEFT(G1869,1)="B",LEFT(G1869,1)="R")</f>
        <v>0</v>
      </c>
      <c r="I1869" s="34" t="str">
        <f>IF(H1869,LEFT(G1869,FIND(" ",G1869)-1),MID(G1869,FIND(" ",G1869)+1,9))</f>
        <v>R/O/H</v>
      </c>
      <c r="J1869" s="34" t="str">
        <f>TRIM(SUBSTITUTE(G1869,I1869,""))</f>
        <v>8/Nov</v>
      </c>
      <c r="K1869" s="34">
        <f>LEFT(J1869,2-ISERROR(1*MID(J1869,2,1)))*1</f>
        <v>8</v>
      </c>
      <c r="L1869" s="34" t="str">
        <f>IF(LEN(I1869)=3,I1869,LEFT(I1869,1)&amp;MID(I1869,3,1)&amp;RIGHT(I1869,1))</f>
        <v>ROH</v>
      </c>
      <c r="M1869" s="42">
        <f>TIMEVALUE(SUBSTITUTE(SUBSTITUTE(F1869,"P"," P"),"A"," A"))</f>
        <v>0.32013888888888892</v>
      </c>
      <c r="N1869" s="34">
        <f t="shared" si="98"/>
        <v>2</v>
      </c>
      <c r="O1869" s="34" t="str">
        <f t="shared" si="99"/>
        <v>ROH2</v>
      </c>
      <c r="P1869" s="44">
        <f>INDEX(Workings!$R$14:$R$853,MATCH(O1869,Workings!$U$14:$U$853,0))</f>
        <v>0.31944444444444448</v>
      </c>
      <c r="Q1869" s="34">
        <f t="shared" si="100"/>
        <v>1</v>
      </c>
      <c r="S1869"/>
    </row>
    <row r="1870" spans="1:19" ht="15" x14ac:dyDescent="0.25">
      <c r="A1870" s="34" t="s">
        <v>1749</v>
      </c>
      <c r="B1870" s="34" t="e">
        <f>SEARCH("PM",A1870)</f>
        <v>#VALUE!</v>
      </c>
      <c r="C1870" s="34">
        <f>SEARCH("AM",A1870)</f>
        <v>5</v>
      </c>
      <c r="D1870" s="34">
        <f>IFERROR(B1870,C1870)</f>
        <v>5</v>
      </c>
      <c r="E1870" s="34" t="str">
        <f>IFERROR(MID(A1870,D1870-5,1)," ")</f>
        <v xml:space="preserve"> </v>
      </c>
      <c r="F1870" s="34" t="str">
        <f>MID(A1870,IF(E1870="1",D1870-5,D1870-4),IF(E1870="1",7,6))</f>
        <v>8:20AM</v>
      </c>
      <c r="G1870" s="34" t="str">
        <f>TRIM(SUBSTITUTE(A1870,TEXT(M1870,"h:mmAM/PM"),""))</f>
        <v>8/Nov R-O-H</v>
      </c>
      <c r="H1870" s="34" t="b">
        <f>OR(LEFT(G1870,1)="Y",LEFT(G1870,1)="B",LEFT(G1870,1)="R")</f>
        <v>0</v>
      </c>
      <c r="I1870" s="34" t="str">
        <f>IF(H1870,LEFT(G1870,FIND(" ",G1870)-1),MID(G1870,FIND(" ",G1870)+1,9))</f>
        <v>R-O-H</v>
      </c>
      <c r="J1870" s="34" t="str">
        <f>TRIM(SUBSTITUTE(G1870,I1870,""))</f>
        <v>8/Nov</v>
      </c>
      <c r="K1870" s="34">
        <f>LEFT(J1870,2-ISERROR(1*MID(J1870,2,1)))*1</f>
        <v>8</v>
      </c>
      <c r="L1870" s="34" t="str">
        <f>IF(LEN(I1870)=3,I1870,LEFT(I1870,1)&amp;MID(I1870,3,1)&amp;RIGHT(I1870,1))</f>
        <v>ROH</v>
      </c>
      <c r="M1870" s="42">
        <f>TIMEVALUE(SUBSTITUTE(SUBSTITUTE(F1870,"P"," P"),"A"," A"))</f>
        <v>0.34722222222222227</v>
      </c>
      <c r="N1870" s="34">
        <f t="shared" si="98"/>
        <v>3</v>
      </c>
      <c r="O1870" s="34" t="str">
        <f t="shared" si="99"/>
        <v>ROH3</v>
      </c>
      <c r="P1870" s="44">
        <f>INDEX(Workings!$R$14:$R$853,MATCH(O1870,Workings!$U$14:$U$853,0))</f>
        <v>0.34722222222222227</v>
      </c>
      <c r="Q1870" s="34">
        <f t="shared" si="100"/>
        <v>0</v>
      </c>
      <c r="S1870"/>
    </row>
    <row r="1871" spans="1:19" ht="15" x14ac:dyDescent="0.25">
      <c r="A1871" s="34" t="s">
        <v>3700</v>
      </c>
      <c r="B1871" s="34" t="e">
        <f>SEARCH("PM",A1871)</f>
        <v>#VALUE!</v>
      </c>
      <c r="C1871" s="34">
        <f>SEARCH("AM",A1871)</f>
        <v>15</v>
      </c>
      <c r="D1871" s="34">
        <f>IFERROR(B1871,C1871)</f>
        <v>15</v>
      </c>
      <c r="E1871" s="34" t="str">
        <f>IFERROR(MID(A1871,D1871-5,1)," ")</f>
        <v xml:space="preserve"> </v>
      </c>
      <c r="F1871" s="34" t="str">
        <f>MID(A1871,IF(E1871="1",D1871-5,D1871-4),IF(E1871="1",7,6))</f>
        <v>9:01AM</v>
      </c>
      <c r="G1871" s="34" t="str">
        <f>TRIM(SUBSTITUTE(A1871,TEXT(M1871,"h:mmAM/PM"),""))</f>
        <v>8/Nov ROH</v>
      </c>
      <c r="H1871" s="34" t="b">
        <f>OR(LEFT(G1871,1)="Y",LEFT(G1871,1)="B",LEFT(G1871,1)="R")</f>
        <v>0</v>
      </c>
      <c r="I1871" s="34" t="str">
        <f>IF(H1871,LEFT(G1871,FIND(" ",G1871)-1),MID(G1871,FIND(" ",G1871)+1,9))</f>
        <v>ROH</v>
      </c>
      <c r="J1871" s="34" t="str">
        <f>TRIM(SUBSTITUTE(G1871,I1871,""))</f>
        <v>8/Nov</v>
      </c>
      <c r="K1871" s="34">
        <f>LEFT(J1871,2-ISERROR(1*MID(J1871,2,1)))*1</f>
        <v>8</v>
      </c>
      <c r="L1871" s="34" t="str">
        <f>IF(LEN(I1871)=3,I1871,LEFT(I1871,1)&amp;MID(I1871,3,1)&amp;RIGHT(I1871,1))</f>
        <v>ROH</v>
      </c>
      <c r="M1871" s="42">
        <f>TIMEVALUE(SUBSTITUTE(SUBSTITUTE(F1871,"P"," P"),"A"," A"))</f>
        <v>0.3756944444444445</v>
      </c>
      <c r="N1871" s="34">
        <f t="shared" si="98"/>
        <v>4</v>
      </c>
      <c r="O1871" s="34" t="str">
        <f t="shared" si="99"/>
        <v>ROH4</v>
      </c>
      <c r="P1871" s="44">
        <f>INDEX(Workings!$R$14:$R$853,MATCH(O1871,Workings!$U$14:$U$853,0))</f>
        <v>0.37500000000000006</v>
      </c>
      <c r="Q1871" s="34">
        <f t="shared" si="100"/>
        <v>1</v>
      </c>
      <c r="S1871"/>
    </row>
    <row r="1872" spans="1:19" ht="15" x14ac:dyDescent="0.25">
      <c r="A1872" s="34" t="s">
        <v>326</v>
      </c>
      <c r="B1872" s="34" t="e">
        <f>SEARCH("PM",A1872)</f>
        <v>#VALUE!</v>
      </c>
      <c r="C1872" s="34">
        <f>SEARCH("AM",A1872)</f>
        <v>17</v>
      </c>
      <c r="D1872" s="34">
        <f>IFERROR(B1872,C1872)</f>
        <v>17</v>
      </c>
      <c r="E1872" s="34" t="str">
        <f>IFERROR(MID(A1872,D1872-5,1)," ")</f>
        <v xml:space="preserve"> </v>
      </c>
      <c r="F1872" s="34" t="str">
        <f>MID(A1872,IF(E1872="1",D1872-5,D1872-4),IF(E1872="1",7,6))</f>
        <v>9:30AM</v>
      </c>
      <c r="G1872" s="34" t="str">
        <f>TRIM(SUBSTITUTE(A1872,TEXT(M1872,"h:mmAM/PM"),""))</f>
        <v>8-Nov R:O:H</v>
      </c>
      <c r="H1872" s="34" t="b">
        <f>OR(LEFT(G1872,1)="Y",LEFT(G1872,1)="B",LEFT(G1872,1)="R")</f>
        <v>0</v>
      </c>
      <c r="I1872" s="34" t="str">
        <f>IF(H1872,LEFT(G1872,FIND(" ",G1872)-1),MID(G1872,FIND(" ",G1872)+1,9))</f>
        <v>R:O:H</v>
      </c>
      <c r="J1872" s="34" t="str">
        <f>TRIM(SUBSTITUTE(G1872,I1872,""))</f>
        <v>8-Nov</v>
      </c>
      <c r="K1872" s="34">
        <f>LEFT(J1872,2-ISERROR(1*MID(J1872,2,1)))*1</f>
        <v>8</v>
      </c>
      <c r="L1872" s="34" t="str">
        <f>IF(LEN(I1872)=3,I1872,LEFT(I1872,1)&amp;MID(I1872,3,1)&amp;RIGHT(I1872,1))</f>
        <v>ROH</v>
      </c>
      <c r="M1872" s="42">
        <f>TIMEVALUE(SUBSTITUTE(SUBSTITUTE(F1872,"P"," P"),"A"," A"))</f>
        <v>0.39583333333333331</v>
      </c>
      <c r="N1872" s="34">
        <f t="shared" si="98"/>
        <v>5</v>
      </c>
      <c r="O1872" s="34" t="str">
        <f t="shared" si="99"/>
        <v>ROH5</v>
      </c>
      <c r="P1872" s="44">
        <f>INDEX(Workings!$R$14:$R$853,MATCH(O1872,Workings!$U$14:$U$853,0))</f>
        <v>0.39583333333333337</v>
      </c>
      <c r="Q1872" s="34">
        <f t="shared" si="100"/>
        <v>0</v>
      </c>
      <c r="S1872"/>
    </row>
    <row r="1873" spans="1:19" ht="15" x14ac:dyDescent="0.25">
      <c r="A1873" s="34" t="s">
        <v>2220</v>
      </c>
      <c r="B1873" s="34" t="e">
        <f>SEARCH("PM",A1873)</f>
        <v>#VALUE!</v>
      </c>
      <c r="C1873" s="34">
        <f>SEARCH("AM",A1873)</f>
        <v>6</v>
      </c>
      <c r="D1873" s="34">
        <f>IFERROR(B1873,C1873)</f>
        <v>6</v>
      </c>
      <c r="E1873" s="34" t="str">
        <f>IFERROR(MID(A1873,D1873-5,1)," ")</f>
        <v>1</v>
      </c>
      <c r="F1873" s="34" t="str">
        <f>MID(A1873,IF(E1873="1",D1873-5,D1873-4),IF(E1873="1",7,6))</f>
        <v>10:01AM</v>
      </c>
      <c r="G1873" s="34" t="str">
        <f>TRIM(SUBSTITUTE(A1873,TEXT(M1873,"h:mmAM/PM"),""))</f>
        <v>8-Nov R/O/H</v>
      </c>
      <c r="H1873" s="34" t="b">
        <f>OR(LEFT(G1873,1)="Y",LEFT(G1873,1)="B",LEFT(G1873,1)="R")</f>
        <v>0</v>
      </c>
      <c r="I1873" s="34" t="str">
        <f>IF(H1873,LEFT(G1873,FIND(" ",G1873)-1),MID(G1873,FIND(" ",G1873)+1,9))</f>
        <v>R/O/H</v>
      </c>
      <c r="J1873" s="34" t="str">
        <f>TRIM(SUBSTITUTE(G1873,I1873,""))</f>
        <v>8-Nov</v>
      </c>
      <c r="K1873" s="34">
        <f>LEFT(J1873,2-ISERROR(1*MID(J1873,2,1)))*1</f>
        <v>8</v>
      </c>
      <c r="L1873" s="34" t="str">
        <f>IF(LEN(I1873)=3,I1873,LEFT(I1873,1)&amp;MID(I1873,3,1)&amp;RIGHT(I1873,1))</f>
        <v>ROH</v>
      </c>
      <c r="M1873" s="42">
        <f>TIMEVALUE(SUBSTITUTE(SUBSTITUTE(F1873,"P"," P"),"A"," A"))</f>
        <v>0.41736111111111113</v>
      </c>
      <c r="N1873" s="34">
        <f t="shared" si="98"/>
        <v>6</v>
      </c>
      <c r="O1873" s="34" t="str">
        <f t="shared" si="99"/>
        <v>ROH6</v>
      </c>
      <c r="P1873" s="44">
        <f>INDEX(Workings!$R$14:$R$853,MATCH(O1873,Workings!$U$14:$U$853,0))</f>
        <v>0.41666666666666669</v>
      </c>
      <c r="Q1873" s="34">
        <f t="shared" si="100"/>
        <v>1</v>
      </c>
      <c r="S1873"/>
    </row>
    <row r="1874" spans="1:19" ht="15" x14ac:dyDescent="0.25">
      <c r="A1874" s="34" t="s">
        <v>1884</v>
      </c>
      <c r="B1874" s="34" t="e">
        <f>SEARCH("PM",A1874)</f>
        <v>#VALUE!</v>
      </c>
      <c r="C1874" s="34">
        <f>SEARCH("AM",A1874)</f>
        <v>6</v>
      </c>
      <c r="D1874" s="34">
        <f>IFERROR(B1874,C1874)</f>
        <v>6</v>
      </c>
      <c r="E1874" s="34" t="str">
        <f>IFERROR(MID(A1874,D1874-5,1)," ")</f>
        <v>1</v>
      </c>
      <c r="F1874" s="34" t="str">
        <f>MID(A1874,IF(E1874="1",D1874-5,D1874-4),IF(E1874="1",7,6))</f>
        <v>10:30AM</v>
      </c>
      <c r="G1874" s="34" t="str">
        <f>TRIM(SUBSTITUTE(A1874,TEXT(M1874,"h:mmAM/PM"),""))</f>
        <v>8-Nov R-O-H</v>
      </c>
      <c r="H1874" s="34" t="b">
        <f>OR(LEFT(G1874,1)="Y",LEFT(G1874,1)="B",LEFT(G1874,1)="R")</f>
        <v>0</v>
      </c>
      <c r="I1874" s="34" t="str">
        <f>IF(H1874,LEFT(G1874,FIND(" ",G1874)-1),MID(G1874,FIND(" ",G1874)+1,9))</f>
        <v>R-O-H</v>
      </c>
      <c r="J1874" s="34" t="str">
        <f>TRIM(SUBSTITUTE(G1874,I1874,""))</f>
        <v>8-Nov</v>
      </c>
      <c r="K1874" s="34">
        <f>LEFT(J1874,2-ISERROR(1*MID(J1874,2,1)))*1</f>
        <v>8</v>
      </c>
      <c r="L1874" s="34" t="str">
        <f>IF(LEN(I1874)=3,I1874,LEFT(I1874,1)&amp;MID(I1874,3,1)&amp;RIGHT(I1874,1))</f>
        <v>ROH</v>
      </c>
      <c r="M1874" s="42">
        <f>TIMEVALUE(SUBSTITUTE(SUBSTITUTE(F1874,"P"," P"),"A"," A"))</f>
        <v>0.4375</v>
      </c>
      <c r="N1874" s="34">
        <f t="shared" si="98"/>
        <v>7</v>
      </c>
      <c r="O1874" s="34" t="str">
        <f t="shared" si="99"/>
        <v>ROH7</v>
      </c>
      <c r="P1874" s="44">
        <f>INDEX(Workings!$R$14:$R$853,MATCH(O1874,Workings!$U$14:$U$853,0))</f>
        <v>0.4375</v>
      </c>
      <c r="Q1874" s="34">
        <f t="shared" si="100"/>
        <v>0</v>
      </c>
      <c r="S1874"/>
    </row>
    <row r="1875" spans="1:19" ht="15" x14ac:dyDescent="0.25">
      <c r="A1875" s="34" t="s">
        <v>2977</v>
      </c>
      <c r="B1875" s="34" t="e">
        <f>SEARCH("PM",A1875)</f>
        <v>#VALUE!</v>
      </c>
      <c r="C1875" s="34">
        <f>SEARCH("AM",A1875)</f>
        <v>18</v>
      </c>
      <c r="D1875" s="34">
        <f>IFERROR(B1875,C1875)</f>
        <v>18</v>
      </c>
      <c r="E1875" s="34" t="str">
        <f>IFERROR(MID(A1875,D1875-5,1)," ")</f>
        <v>1</v>
      </c>
      <c r="F1875" s="34" t="str">
        <f>MID(A1875,IF(E1875="1",D1875-5,D1875-4),IF(E1875="1",7,6))</f>
        <v>11:00AM</v>
      </c>
      <c r="G1875" s="34" t="str">
        <f>TRIM(SUBSTITUTE(A1875,TEXT(M1875,"h:mmAM/PM"),""))</f>
        <v>R:O:H 8/Nov</v>
      </c>
      <c r="H1875" s="34" t="b">
        <f>OR(LEFT(G1875,1)="Y",LEFT(G1875,1)="B",LEFT(G1875,1)="R")</f>
        <v>1</v>
      </c>
      <c r="I1875" s="34" t="str">
        <f>IF(H1875,LEFT(G1875,FIND(" ",G1875)-1),MID(G1875,FIND(" ",G1875)+1,9))</f>
        <v>R:O:H</v>
      </c>
      <c r="J1875" s="34" t="str">
        <f>TRIM(SUBSTITUTE(G1875,I1875,""))</f>
        <v>8/Nov</v>
      </c>
      <c r="K1875" s="34">
        <f>LEFT(J1875,2-ISERROR(1*MID(J1875,2,1)))*1</f>
        <v>8</v>
      </c>
      <c r="L1875" s="34" t="str">
        <f>IF(LEN(I1875)=3,I1875,LEFT(I1875,1)&amp;MID(I1875,3,1)&amp;RIGHT(I1875,1))</f>
        <v>ROH</v>
      </c>
      <c r="M1875" s="42">
        <f>TIMEVALUE(SUBSTITUTE(SUBSTITUTE(F1875,"P"," P"),"A"," A"))</f>
        <v>0.45833333333333331</v>
      </c>
      <c r="N1875" s="34">
        <f t="shared" si="98"/>
        <v>8</v>
      </c>
      <c r="O1875" s="34" t="str">
        <f t="shared" si="99"/>
        <v>ROH8</v>
      </c>
      <c r="P1875" s="44">
        <f>INDEX(Workings!$R$14:$R$853,MATCH(O1875,Workings!$U$14:$U$853,0))</f>
        <v>0.45833333333333331</v>
      </c>
      <c r="Q1875" s="34">
        <f t="shared" si="100"/>
        <v>0</v>
      </c>
      <c r="S1875"/>
    </row>
    <row r="1876" spans="1:19" ht="15" x14ac:dyDescent="0.25">
      <c r="A1876" s="34" t="s">
        <v>795</v>
      </c>
      <c r="B1876" s="34" t="e">
        <f>SEARCH("PM",A1876)</f>
        <v>#VALUE!</v>
      </c>
      <c r="C1876" s="34">
        <f>SEARCH("AM",A1876)</f>
        <v>6</v>
      </c>
      <c r="D1876" s="34">
        <f>IFERROR(B1876,C1876)</f>
        <v>6</v>
      </c>
      <c r="E1876" s="34" t="str">
        <f>IFERROR(MID(A1876,D1876-5,1)," ")</f>
        <v>1</v>
      </c>
      <c r="F1876" s="34" t="str">
        <f>MID(A1876,IF(E1876="1",D1876-5,D1876-4),IF(E1876="1",7,6))</f>
        <v>11:30AM</v>
      </c>
      <c r="G1876" s="34" t="str">
        <f>TRIM(SUBSTITUTE(A1876,TEXT(M1876,"h:mmAM/PM"),""))</f>
        <v>8-Nov R:O:H</v>
      </c>
      <c r="H1876" s="34" t="b">
        <f>OR(LEFT(G1876,1)="Y",LEFT(G1876,1)="B",LEFT(G1876,1)="R")</f>
        <v>0</v>
      </c>
      <c r="I1876" s="34" t="str">
        <f>IF(H1876,LEFT(G1876,FIND(" ",G1876)-1),MID(G1876,FIND(" ",G1876)+1,9))</f>
        <v>R:O:H</v>
      </c>
      <c r="J1876" s="34" t="str">
        <f>TRIM(SUBSTITUTE(G1876,I1876,""))</f>
        <v>8-Nov</v>
      </c>
      <c r="K1876" s="34">
        <f>LEFT(J1876,2-ISERROR(1*MID(J1876,2,1)))*1</f>
        <v>8</v>
      </c>
      <c r="L1876" s="34" t="str">
        <f>IF(LEN(I1876)=3,I1876,LEFT(I1876,1)&amp;MID(I1876,3,1)&amp;RIGHT(I1876,1))</f>
        <v>ROH</v>
      </c>
      <c r="M1876" s="42">
        <f>TIMEVALUE(SUBSTITUTE(SUBSTITUTE(F1876,"P"," P"),"A"," A"))</f>
        <v>0.47916666666666669</v>
      </c>
      <c r="N1876" s="34">
        <f t="shared" si="98"/>
        <v>9</v>
      </c>
      <c r="O1876" s="34" t="str">
        <f t="shared" si="99"/>
        <v>ROH9</v>
      </c>
      <c r="P1876" s="44">
        <f>INDEX(Workings!$R$14:$R$853,MATCH(O1876,Workings!$U$14:$U$853,0))</f>
        <v>0.47916666666666663</v>
      </c>
      <c r="Q1876" s="34">
        <f t="shared" si="100"/>
        <v>0</v>
      </c>
      <c r="S1876"/>
    </row>
    <row r="1877" spans="1:19" ht="15" x14ac:dyDescent="0.25">
      <c r="A1877" s="34" t="s">
        <v>2769</v>
      </c>
      <c r="B1877" s="34">
        <f>SEARCH("PM",A1877)</f>
        <v>18</v>
      </c>
      <c r="C1877" s="34" t="e">
        <f>SEARCH("AM",A1877)</f>
        <v>#VALUE!</v>
      </c>
      <c r="D1877" s="34">
        <f>IFERROR(B1877,C1877)</f>
        <v>18</v>
      </c>
      <c r="E1877" s="34" t="str">
        <f>IFERROR(MID(A1877,D1877-5,1)," ")</f>
        <v>1</v>
      </c>
      <c r="F1877" s="34" t="str">
        <f>MID(A1877,IF(E1877="1",D1877-5,D1877-4),IF(E1877="1",7,6))</f>
        <v>12:01PM</v>
      </c>
      <c r="G1877" s="34" t="str">
        <f>TRIM(SUBSTITUTE(A1877,TEXT(M1877,"h:mmAM/PM"),""))</f>
        <v>R-O-H 8-Nov</v>
      </c>
      <c r="H1877" s="34" t="b">
        <f>OR(LEFT(G1877,1)="Y",LEFT(G1877,1)="B",LEFT(G1877,1)="R")</f>
        <v>1</v>
      </c>
      <c r="I1877" s="34" t="str">
        <f>IF(H1877,LEFT(G1877,FIND(" ",G1877)-1),MID(G1877,FIND(" ",G1877)+1,9))</f>
        <v>R-O-H</v>
      </c>
      <c r="J1877" s="34" t="str">
        <f>TRIM(SUBSTITUTE(G1877,I1877,""))</f>
        <v>8-Nov</v>
      </c>
      <c r="K1877" s="34">
        <f>LEFT(J1877,2-ISERROR(1*MID(J1877,2,1)))*1</f>
        <v>8</v>
      </c>
      <c r="L1877" s="34" t="str">
        <f>IF(LEN(I1877)=3,I1877,LEFT(I1877,1)&amp;MID(I1877,3,1)&amp;RIGHT(I1877,1))</f>
        <v>ROH</v>
      </c>
      <c r="M1877" s="42">
        <f>TIMEVALUE(SUBSTITUTE(SUBSTITUTE(F1877,"P"," P"),"A"," A"))</f>
        <v>0.50069444444444444</v>
      </c>
      <c r="N1877" s="34">
        <f t="shared" si="98"/>
        <v>10</v>
      </c>
      <c r="O1877" s="34" t="str">
        <f t="shared" si="99"/>
        <v>ROH10</v>
      </c>
      <c r="P1877" s="44">
        <f>INDEX(Workings!$R$14:$R$853,MATCH(O1877,Workings!$U$14:$U$853,0))</f>
        <v>0.49999999999999994</v>
      </c>
      <c r="Q1877" s="34">
        <f t="shared" si="100"/>
        <v>1</v>
      </c>
      <c r="S1877"/>
    </row>
    <row r="1878" spans="1:19" ht="15" x14ac:dyDescent="0.25">
      <c r="A1878" s="34" t="s">
        <v>1041</v>
      </c>
      <c r="B1878" s="34">
        <f>SEARCH("PM",A1878)</f>
        <v>12</v>
      </c>
      <c r="C1878" s="34" t="e">
        <f>SEARCH("AM",A1878)</f>
        <v>#VALUE!</v>
      </c>
      <c r="D1878" s="34">
        <f>IFERROR(B1878,C1878)</f>
        <v>12</v>
      </c>
      <c r="E1878" s="34" t="str">
        <f>IFERROR(MID(A1878,D1878-5,1)," ")</f>
        <v>1</v>
      </c>
      <c r="F1878" s="34" t="str">
        <f>MID(A1878,IF(E1878="1",D1878-5,D1878-4),IF(E1878="1",7,6))</f>
        <v>12:30PM</v>
      </c>
      <c r="G1878" s="34" t="str">
        <f>TRIM(SUBSTITUTE(A1878,TEXT(M1878,"h:mmAM/PM"),""))</f>
        <v>R-O-H 8-Nov</v>
      </c>
      <c r="H1878" s="34" t="b">
        <f>OR(LEFT(G1878,1)="Y",LEFT(G1878,1)="B",LEFT(G1878,1)="R")</f>
        <v>1</v>
      </c>
      <c r="I1878" s="34" t="str">
        <f>IF(H1878,LEFT(G1878,FIND(" ",G1878)-1),MID(G1878,FIND(" ",G1878)+1,9))</f>
        <v>R-O-H</v>
      </c>
      <c r="J1878" s="34" t="str">
        <f>TRIM(SUBSTITUTE(G1878,I1878,""))</f>
        <v>8-Nov</v>
      </c>
      <c r="K1878" s="34">
        <f>LEFT(J1878,2-ISERROR(1*MID(J1878,2,1)))*1</f>
        <v>8</v>
      </c>
      <c r="L1878" s="34" t="str">
        <f>IF(LEN(I1878)=3,I1878,LEFT(I1878,1)&amp;MID(I1878,3,1)&amp;RIGHT(I1878,1))</f>
        <v>ROH</v>
      </c>
      <c r="M1878" s="42">
        <f>TIMEVALUE(SUBSTITUTE(SUBSTITUTE(F1878,"P"," P"),"A"," A"))</f>
        <v>0.52083333333333337</v>
      </c>
      <c r="N1878" s="34">
        <f t="shared" si="98"/>
        <v>11</v>
      </c>
      <c r="O1878" s="34" t="str">
        <f t="shared" si="99"/>
        <v>ROH11</v>
      </c>
      <c r="P1878" s="44">
        <f>INDEX(Workings!$R$14:$R$853,MATCH(O1878,Workings!$U$14:$U$853,0))</f>
        <v>0.52083333333333326</v>
      </c>
      <c r="Q1878" s="34">
        <f t="shared" si="100"/>
        <v>0</v>
      </c>
      <c r="S1878"/>
    </row>
    <row r="1879" spans="1:19" ht="15" x14ac:dyDescent="0.25">
      <c r="A1879" s="34" t="s">
        <v>2650</v>
      </c>
      <c r="B1879" s="34">
        <f>SEARCH("PM",A1879)</f>
        <v>11</v>
      </c>
      <c r="C1879" s="34" t="e">
        <f>SEARCH("AM",A1879)</f>
        <v>#VALUE!</v>
      </c>
      <c r="D1879" s="34">
        <f>IFERROR(B1879,C1879)</f>
        <v>11</v>
      </c>
      <c r="E1879" s="34" t="str">
        <f>IFERROR(MID(A1879,D1879-5,1)," ")</f>
        <v xml:space="preserve"> </v>
      </c>
      <c r="F1879" s="34" t="str">
        <f>MID(A1879,IF(E1879="1",D1879-5,D1879-4),IF(E1879="1",7,6))</f>
        <v>1:01PM</v>
      </c>
      <c r="G1879" s="34" t="str">
        <f>TRIM(SUBSTITUTE(A1879,TEXT(M1879,"h:mmAM/PM"),""))</f>
        <v>8-Nov R-O-H</v>
      </c>
      <c r="H1879" s="34" t="b">
        <f>OR(LEFT(G1879,1)="Y",LEFT(G1879,1)="B",LEFT(G1879,1)="R")</f>
        <v>0</v>
      </c>
      <c r="I1879" s="34" t="str">
        <f>IF(H1879,LEFT(G1879,FIND(" ",G1879)-1),MID(G1879,FIND(" ",G1879)+1,9))</f>
        <v>R-O-H</v>
      </c>
      <c r="J1879" s="34" t="str">
        <f>TRIM(SUBSTITUTE(G1879,I1879,""))</f>
        <v>8-Nov</v>
      </c>
      <c r="K1879" s="34">
        <f>LEFT(J1879,2-ISERROR(1*MID(J1879,2,1)))*1</f>
        <v>8</v>
      </c>
      <c r="L1879" s="34" t="str">
        <f>IF(LEN(I1879)=3,I1879,LEFT(I1879,1)&amp;MID(I1879,3,1)&amp;RIGHT(I1879,1))</f>
        <v>ROH</v>
      </c>
      <c r="M1879" s="42">
        <f>TIMEVALUE(SUBSTITUTE(SUBSTITUTE(F1879,"P"," P"),"A"," A"))</f>
        <v>0.54236111111111118</v>
      </c>
      <c r="N1879" s="34">
        <f t="shared" si="98"/>
        <v>12</v>
      </c>
      <c r="O1879" s="34" t="str">
        <f t="shared" si="99"/>
        <v>ROH12</v>
      </c>
      <c r="P1879" s="44">
        <f>INDEX(Workings!$R$14:$R$853,MATCH(O1879,Workings!$U$14:$U$853,0))</f>
        <v>0.54166666666666663</v>
      </c>
      <c r="Q1879" s="34">
        <f t="shared" si="100"/>
        <v>1</v>
      </c>
      <c r="S1879"/>
    </row>
    <row r="1880" spans="1:19" ht="15" x14ac:dyDescent="0.25">
      <c r="A1880" s="34" t="s">
        <v>2704</v>
      </c>
      <c r="B1880" s="34">
        <f>SEARCH("PM",A1880)</f>
        <v>17</v>
      </c>
      <c r="C1880" s="34" t="e">
        <f>SEARCH("AM",A1880)</f>
        <v>#VALUE!</v>
      </c>
      <c r="D1880" s="34">
        <f>IFERROR(B1880,C1880)</f>
        <v>17</v>
      </c>
      <c r="E1880" s="34" t="str">
        <f>IFERROR(MID(A1880,D1880-5,1)," ")</f>
        <v xml:space="preserve"> </v>
      </c>
      <c r="F1880" s="34" t="str">
        <f>MID(A1880,IF(E1880="1",D1880-5,D1880-4),IF(E1880="1",7,6))</f>
        <v>1:31PM</v>
      </c>
      <c r="G1880" s="34" t="str">
        <f>TRIM(SUBSTITUTE(A1880,TEXT(M1880,"h:mmAM/PM"),""))</f>
        <v>8/Nov R-O-H</v>
      </c>
      <c r="H1880" s="34" t="b">
        <f>OR(LEFT(G1880,1)="Y",LEFT(G1880,1)="B",LEFT(G1880,1)="R")</f>
        <v>0</v>
      </c>
      <c r="I1880" s="34" t="str">
        <f>IF(H1880,LEFT(G1880,FIND(" ",G1880)-1),MID(G1880,FIND(" ",G1880)+1,9))</f>
        <v>R-O-H</v>
      </c>
      <c r="J1880" s="34" t="str">
        <f>TRIM(SUBSTITUTE(G1880,I1880,""))</f>
        <v>8/Nov</v>
      </c>
      <c r="K1880" s="34">
        <f>LEFT(J1880,2-ISERROR(1*MID(J1880,2,1)))*1</f>
        <v>8</v>
      </c>
      <c r="L1880" s="34" t="str">
        <f>IF(LEN(I1880)=3,I1880,LEFT(I1880,1)&amp;MID(I1880,3,1)&amp;RIGHT(I1880,1))</f>
        <v>ROH</v>
      </c>
      <c r="M1880" s="42">
        <f>TIMEVALUE(SUBSTITUTE(SUBSTITUTE(F1880,"P"," P"),"A"," A"))</f>
        <v>0.56319444444444444</v>
      </c>
      <c r="N1880" s="34">
        <f t="shared" si="98"/>
        <v>13</v>
      </c>
      <c r="O1880" s="34" t="str">
        <f t="shared" si="99"/>
        <v>ROH13</v>
      </c>
      <c r="P1880" s="44">
        <f>INDEX(Workings!$R$14:$R$853,MATCH(O1880,Workings!$U$14:$U$853,0))</f>
        <v>0.5625</v>
      </c>
      <c r="Q1880" s="34">
        <f t="shared" si="100"/>
        <v>1</v>
      </c>
      <c r="S1880"/>
    </row>
    <row r="1881" spans="1:19" ht="15" x14ac:dyDescent="0.25">
      <c r="A1881" s="34" t="s">
        <v>2264</v>
      </c>
      <c r="B1881" s="34">
        <f>SEARCH("PM",A1881)</f>
        <v>17</v>
      </c>
      <c r="C1881" s="34" t="e">
        <f>SEARCH("AM",A1881)</f>
        <v>#VALUE!</v>
      </c>
      <c r="D1881" s="34">
        <f>IFERROR(B1881,C1881)</f>
        <v>17</v>
      </c>
      <c r="E1881" s="34" t="str">
        <f>IFERROR(MID(A1881,D1881-5,1)," ")</f>
        <v xml:space="preserve"> </v>
      </c>
      <c r="F1881" s="34" t="str">
        <f>MID(A1881,IF(E1881="1",D1881-5,D1881-4),IF(E1881="1",7,6))</f>
        <v>2:01PM</v>
      </c>
      <c r="G1881" s="34" t="str">
        <f>TRIM(SUBSTITUTE(A1881,TEXT(M1881,"h:mmAM/PM"),""))</f>
        <v>8-Nov R:O:H</v>
      </c>
      <c r="H1881" s="34" t="b">
        <f>OR(LEFT(G1881,1)="Y",LEFT(G1881,1)="B",LEFT(G1881,1)="R")</f>
        <v>0</v>
      </c>
      <c r="I1881" s="34" t="str">
        <f>IF(H1881,LEFT(G1881,FIND(" ",G1881)-1),MID(G1881,FIND(" ",G1881)+1,9))</f>
        <v>R:O:H</v>
      </c>
      <c r="J1881" s="34" t="str">
        <f>TRIM(SUBSTITUTE(G1881,I1881,""))</f>
        <v>8-Nov</v>
      </c>
      <c r="K1881" s="34">
        <f>LEFT(J1881,2-ISERROR(1*MID(J1881,2,1)))*1</f>
        <v>8</v>
      </c>
      <c r="L1881" s="34" t="str">
        <f>IF(LEN(I1881)=3,I1881,LEFT(I1881,1)&amp;MID(I1881,3,1)&amp;RIGHT(I1881,1))</f>
        <v>ROH</v>
      </c>
      <c r="M1881" s="42">
        <f>TIMEVALUE(SUBSTITUTE(SUBSTITUTE(F1881,"P"," P"),"A"," A"))</f>
        <v>0.58402777777777781</v>
      </c>
      <c r="N1881" s="34">
        <f t="shared" si="98"/>
        <v>14</v>
      </c>
      <c r="O1881" s="34" t="str">
        <f t="shared" si="99"/>
        <v>ROH14</v>
      </c>
      <c r="P1881" s="44">
        <f>INDEX(Workings!$R$14:$R$853,MATCH(O1881,Workings!$U$14:$U$853,0))</f>
        <v>0.58333333333333337</v>
      </c>
      <c r="Q1881" s="34">
        <f t="shared" si="100"/>
        <v>1</v>
      </c>
      <c r="S1881"/>
    </row>
    <row r="1882" spans="1:19" ht="15" x14ac:dyDescent="0.25">
      <c r="A1882" s="34" t="s">
        <v>3008</v>
      </c>
      <c r="B1882" s="34">
        <f>SEARCH("PM",A1882)</f>
        <v>17</v>
      </c>
      <c r="C1882" s="34" t="e">
        <f>SEARCH("AM",A1882)</f>
        <v>#VALUE!</v>
      </c>
      <c r="D1882" s="34">
        <f>IFERROR(B1882,C1882)</f>
        <v>17</v>
      </c>
      <c r="E1882" s="34" t="str">
        <f>IFERROR(MID(A1882,D1882-5,1)," ")</f>
        <v xml:space="preserve"> </v>
      </c>
      <c r="F1882" s="34" t="str">
        <f>MID(A1882,IF(E1882="1",D1882-5,D1882-4),IF(E1882="1",7,6))</f>
        <v>2:31PM</v>
      </c>
      <c r="G1882" s="34" t="str">
        <f>TRIM(SUBSTITUTE(A1882,TEXT(M1882,"h:mmAM/PM"),""))</f>
        <v>8/Nov R-O-H</v>
      </c>
      <c r="H1882" s="34" t="b">
        <f>OR(LEFT(G1882,1)="Y",LEFT(G1882,1)="B",LEFT(G1882,1)="R")</f>
        <v>0</v>
      </c>
      <c r="I1882" s="34" t="str">
        <f>IF(H1882,LEFT(G1882,FIND(" ",G1882)-1),MID(G1882,FIND(" ",G1882)+1,9))</f>
        <v>R-O-H</v>
      </c>
      <c r="J1882" s="34" t="str">
        <f>TRIM(SUBSTITUTE(G1882,I1882,""))</f>
        <v>8/Nov</v>
      </c>
      <c r="K1882" s="34">
        <f>LEFT(J1882,2-ISERROR(1*MID(J1882,2,1)))*1</f>
        <v>8</v>
      </c>
      <c r="L1882" s="34" t="str">
        <f>IF(LEN(I1882)=3,I1882,LEFT(I1882,1)&amp;MID(I1882,3,1)&amp;RIGHT(I1882,1))</f>
        <v>ROH</v>
      </c>
      <c r="M1882" s="42">
        <f>TIMEVALUE(SUBSTITUTE(SUBSTITUTE(F1882,"P"," P"),"A"," A"))</f>
        <v>0.60486111111111118</v>
      </c>
      <c r="N1882" s="34">
        <f t="shared" si="98"/>
        <v>15</v>
      </c>
      <c r="O1882" s="34" t="str">
        <f t="shared" si="99"/>
        <v>ROH15</v>
      </c>
      <c r="P1882" s="44">
        <f>INDEX(Workings!$R$14:$R$853,MATCH(O1882,Workings!$U$14:$U$853,0))</f>
        <v>0.60416666666666674</v>
      </c>
      <c r="Q1882" s="34">
        <f t="shared" si="100"/>
        <v>1</v>
      </c>
      <c r="S1882"/>
    </row>
    <row r="1883" spans="1:19" ht="15" x14ac:dyDescent="0.25">
      <c r="A1883" s="34" t="s">
        <v>3245</v>
      </c>
      <c r="B1883" s="34">
        <f>SEARCH("PM",A1883)</f>
        <v>5</v>
      </c>
      <c r="C1883" s="34" t="e">
        <f>SEARCH("AM",A1883)</f>
        <v>#VALUE!</v>
      </c>
      <c r="D1883" s="34">
        <f>IFERROR(B1883,C1883)</f>
        <v>5</v>
      </c>
      <c r="E1883" s="34" t="str">
        <f>IFERROR(MID(A1883,D1883-5,1)," ")</f>
        <v xml:space="preserve"> </v>
      </c>
      <c r="F1883" s="34" t="str">
        <f>MID(A1883,IF(E1883="1",D1883-5,D1883-4),IF(E1883="1",7,6))</f>
        <v>3:01PM</v>
      </c>
      <c r="G1883" s="34" t="str">
        <f>TRIM(SUBSTITUTE(A1883,TEXT(M1883,"h:mmAM/PM"),""))</f>
        <v>R-O-H 8/Nov</v>
      </c>
      <c r="H1883" s="34" t="b">
        <f>OR(LEFT(G1883,1)="Y",LEFT(G1883,1)="B",LEFT(G1883,1)="R")</f>
        <v>1</v>
      </c>
      <c r="I1883" s="34" t="str">
        <f>IF(H1883,LEFT(G1883,FIND(" ",G1883)-1),MID(G1883,FIND(" ",G1883)+1,9))</f>
        <v>R-O-H</v>
      </c>
      <c r="J1883" s="34" t="str">
        <f>TRIM(SUBSTITUTE(G1883,I1883,""))</f>
        <v>8/Nov</v>
      </c>
      <c r="K1883" s="34">
        <f>LEFT(J1883,2-ISERROR(1*MID(J1883,2,1)))*1</f>
        <v>8</v>
      </c>
      <c r="L1883" s="34" t="str">
        <f>IF(LEN(I1883)=3,I1883,LEFT(I1883,1)&amp;MID(I1883,3,1)&amp;RIGHT(I1883,1))</f>
        <v>ROH</v>
      </c>
      <c r="M1883" s="42">
        <f>TIMEVALUE(SUBSTITUTE(SUBSTITUTE(F1883,"P"," P"),"A"," A"))</f>
        <v>0.62569444444444444</v>
      </c>
      <c r="N1883" s="34">
        <f t="shared" si="98"/>
        <v>16</v>
      </c>
      <c r="O1883" s="34" t="str">
        <f t="shared" si="99"/>
        <v>ROH16</v>
      </c>
      <c r="P1883" s="44">
        <f>INDEX(Workings!$R$14:$R$853,MATCH(O1883,Workings!$U$14:$U$853,0))</f>
        <v>0.62500000000000011</v>
      </c>
      <c r="Q1883" s="34">
        <f t="shared" si="100"/>
        <v>1</v>
      </c>
      <c r="S1883"/>
    </row>
    <row r="1884" spans="1:19" ht="15" x14ac:dyDescent="0.25">
      <c r="A1884" s="34" t="s">
        <v>348</v>
      </c>
      <c r="B1884" s="34">
        <f>SEARCH("PM",A1884)</f>
        <v>11</v>
      </c>
      <c r="C1884" s="34" t="e">
        <f>SEARCH("AM",A1884)</f>
        <v>#VALUE!</v>
      </c>
      <c r="D1884" s="34">
        <f>IFERROR(B1884,C1884)</f>
        <v>11</v>
      </c>
      <c r="E1884" s="34" t="str">
        <f>IFERROR(MID(A1884,D1884-5,1)," ")</f>
        <v xml:space="preserve"> </v>
      </c>
      <c r="F1884" s="34" t="str">
        <f>MID(A1884,IF(E1884="1",D1884-5,D1884-4),IF(E1884="1",7,6))</f>
        <v>3:30PM</v>
      </c>
      <c r="G1884" s="34" t="str">
        <f>TRIM(SUBSTITUTE(A1884,TEXT(M1884,"h:mmAM/PM"),""))</f>
        <v>R-O-H 8-Nov</v>
      </c>
      <c r="H1884" s="34" t="b">
        <f>OR(LEFT(G1884,1)="Y",LEFT(G1884,1)="B",LEFT(G1884,1)="R")</f>
        <v>1</v>
      </c>
      <c r="I1884" s="34" t="str">
        <f>IF(H1884,LEFT(G1884,FIND(" ",G1884)-1),MID(G1884,FIND(" ",G1884)+1,9))</f>
        <v>R-O-H</v>
      </c>
      <c r="J1884" s="34" t="str">
        <f>TRIM(SUBSTITUTE(G1884,I1884,""))</f>
        <v>8-Nov</v>
      </c>
      <c r="K1884" s="34">
        <f>LEFT(J1884,2-ISERROR(1*MID(J1884,2,1)))*1</f>
        <v>8</v>
      </c>
      <c r="L1884" s="34" t="str">
        <f>IF(LEN(I1884)=3,I1884,LEFT(I1884,1)&amp;MID(I1884,3,1)&amp;RIGHT(I1884,1))</f>
        <v>ROH</v>
      </c>
      <c r="M1884" s="42">
        <f>TIMEVALUE(SUBSTITUTE(SUBSTITUTE(F1884,"P"," P"),"A"," A"))</f>
        <v>0.64583333333333337</v>
      </c>
      <c r="N1884" s="34">
        <f t="shared" si="98"/>
        <v>17</v>
      </c>
      <c r="O1884" s="34" t="str">
        <f t="shared" si="99"/>
        <v>ROH17</v>
      </c>
      <c r="P1884" s="44">
        <f>INDEX(Workings!$R$14:$R$853,MATCH(O1884,Workings!$U$14:$U$853,0))</f>
        <v>0.64583333333333348</v>
      </c>
      <c r="Q1884" s="34">
        <f t="shared" si="100"/>
        <v>0</v>
      </c>
      <c r="S1884"/>
    </row>
    <row r="1885" spans="1:19" ht="15" x14ac:dyDescent="0.25">
      <c r="A1885" s="34" t="s">
        <v>2504</v>
      </c>
      <c r="B1885" s="34">
        <f>SEARCH("PM",A1885)</f>
        <v>11</v>
      </c>
      <c r="C1885" s="34" t="e">
        <f>SEARCH("AM",A1885)</f>
        <v>#VALUE!</v>
      </c>
      <c r="D1885" s="34">
        <f>IFERROR(B1885,C1885)</f>
        <v>11</v>
      </c>
      <c r="E1885" s="34" t="str">
        <f>IFERROR(MID(A1885,D1885-5,1)," ")</f>
        <v xml:space="preserve"> </v>
      </c>
      <c r="F1885" s="34" t="str">
        <f>MID(A1885,IF(E1885="1",D1885-5,D1885-4),IF(E1885="1",7,6))</f>
        <v>4:01PM</v>
      </c>
      <c r="G1885" s="34" t="str">
        <f>TRIM(SUBSTITUTE(A1885,TEXT(M1885,"h:mmAM/PM"),""))</f>
        <v>R-O-H 8-Nov</v>
      </c>
      <c r="H1885" s="34" t="b">
        <f>OR(LEFT(G1885,1)="Y",LEFT(G1885,1)="B",LEFT(G1885,1)="R")</f>
        <v>1</v>
      </c>
      <c r="I1885" s="34" t="str">
        <f>IF(H1885,LEFT(G1885,FIND(" ",G1885)-1),MID(G1885,FIND(" ",G1885)+1,9))</f>
        <v>R-O-H</v>
      </c>
      <c r="J1885" s="34" t="str">
        <f>TRIM(SUBSTITUTE(G1885,I1885,""))</f>
        <v>8-Nov</v>
      </c>
      <c r="K1885" s="34">
        <f>LEFT(J1885,2-ISERROR(1*MID(J1885,2,1)))*1</f>
        <v>8</v>
      </c>
      <c r="L1885" s="34" t="str">
        <f>IF(LEN(I1885)=3,I1885,LEFT(I1885,1)&amp;MID(I1885,3,1)&amp;RIGHT(I1885,1))</f>
        <v>ROH</v>
      </c>
      <c r="M1885" s="42">
        <f>TIMEVALUE(SUBSTITUTE(SUBSTITUTE(F1885,"P"," P"),"A"," A"))</f>
        <v>0.66736111111111107</v>
      </c>
      <c r="N1885" s="34">
        <f t="shared" si="98"/>
        <v>18</v>
      </c>
      <c r="O1885" s="34" t="str">
        <f t="shared" si="99"/>
        <v>ROH18</v>
      </c>
      <c r="P1885" s="44">
        <f>INDEX(Workings!$R$14:$R$853,MATCH(O1885,Workings!$U$14:$U$853,0))</f>
        <v>0.66666666666666685</v>
      </c>
      <c r="Q1885" s="34">
        <f t="shared" si="100"/>
        <v>1</v>
      </c>
      <c r="S1885"/>
    </row>
    <row r="1886" spans="1:19" ht="15" x14ac:dyDescent="0.25">
      <c r="A1886" s="34" t="s">
        <v>154</v>
      </c>
      <c r="B1886" s="34">
        <f>SEARCH("PM",A1886)</f>
        <v>11</v>
      </c>
      <c r="C1886" s="34" t="e">
        <f>SEARCH("AM",A1886)</f>
        <v>#VALUE!</v>
      </c>
      <c r="D1886" s="34">
        <f>IFERROR(B1886,C1886)</f>
        <v>11</v>
      </c>
      <c r="E1886" s="34" t="str">
        <f>IFERROR(MID(A1886,D1886-5,1)," ")</f>
        <v xml:space="preserve"> </v>
      </c>
      <c r="F1886" s="34" t="str">
        <f>MID(A1886,IF(E1886="1",D1886-5,D1886-4),IF(E1886="1",7,6))</f>
        <v>4:30PM</v>
      </c>
      <c r="G1886" s="34" t="str">
        <f>TRIM(SUBSTITUTE(A1886,TEXT(M1886,"h:mmAM/PM"),""))</f>
        <v>8/Nov ROH</v>
      </c>
      <c r="H1886" s="34" t="b">
        <f>OR(LEFT(G1886,1)="Y",LEFT(G1886,1)="B",LEFT(G1886,1)="R")</f>
        <v>0</v>
      </c>
      <c r="I1886" s="34" t="str">
        <f>IF(H1886,LEFT(G1886,FIND(" ",G1886)-1),MID(G1886,FIND(" ",G1886)+1,9))</f>
        <v>ROH</v>
      </c>
      <c r="J1886" s="34" t="str">
        <f>TRIM(SUBSTITUTE(G1886,I1886,""))</f>
        <v>8/Nov</v>
      </c>
      <c r="K1886" s="34">
        <f>LEFT(J1886,2-ISERROR(1*MID(J1886,2,1)))*1</f>
        <v>8</v>
      </c>
      <c r="L1886" s="34" t="str">
        <f>IF(LEN(I1886)=3,I1886,LEFT(I1886,1)&amp;MID(I1886,3,1)&amp;RIGHT(I1886,1))</f>
        <v>ROH</v>
      </c>
      <c r="M1886" s="42">
        <f>TIMEVALUE(SUBSTITUTE(SUBSTITUTE(F1886,"P"," P"),"A"," A"))</f>
        <v>0.6875</v>
      </c>
      <c r="N1886" s="34">
        <f t="shared" si="98"/>
        <v>19</v>
      </c>
      <c r="O1886" s="34" t="str">
        <f t="shared" si="99"/>
        <v>ROH19</v>
      </c>
      <c r="P1886" s="44">
        <f>INDEX(Workings!$R$14:$R$853,MATCH(O1886,Workings!$U$14:$U$853,0))</f>
        <v>0.68750000000000022</v>
      </c>
      <c r="Q1886" s="34">
        <f t="shared" si="100"/>
        <v>0</v>
      </c>
      <c r="S1886"/>
    </row>
    <row r="1887" spans="1:19" ht="15" x14ac:dyDescent="0.25">
      <c r="A1887" s="34" t="s">
        <v>1782</v>
      </c>
      <c r="B1887" s="34">
        <f>SEARCH("PM",A1887)</f>
        <v>5</v>
      </c>
      <c r="C1887" s="34" t="e">
        <f>SEARCH("AM",A1887)</f>
        <v>#VALUE!</v>
      </c>
      <c r="D1887" s="34">
        <f>IFERROR(B1887,C1887)</f>
        <v>5</v>
      </c>
      <c r="E1887" s="34" t="str">
        <f>IFERROR(MID(A1887,D1887-5,1)," ")</f>
        <v xml:space="preserve"> </v>
      </c>
      <c r="F1887" s="34" t="str">
        <f>MID(A1887,IF(E1887="1",D1887-5,D1887-4),IF(E1887="1",7,6))</f>
        <v>5:00PM</v>
      </c>
      <c r="G1887" s="34" t="str">
        <f>TRIM(SUBSTITUTE(A1887,TEXT(M1887,"h:mmAM/PM"),""))</f>
        <v>8-Nov R:O:H</v>
      </c>
      <c r="H1887" s="34" t="b">
        <f>OR(LEFT(G1887,1)="Y",LEFT(G1887,1)="B",LEFT(G1887,1)="R")</f>
        <v>0</v>
      </c>
      <c r="I1887" s="34" t="str">
        <f>IF(H1887,LEFT(G1887,FIND(" ",G1887)-1),MID(G1887,FIND(" ",G1887)+1,9))</f>
        <v>R:O:H</v>
      </c>
      <c r="J1887" s="34" t="str">
        <f>TRIM(SUBSTITUTE(G1887,I1887,""))</f>
        <v>8-Nov</v>
      </c>
      <c r="K1887" s="34">
        <f>LEFT(J1887,2-ISERROR(1*MID(J1887,2,1)))*1</f>
        <v>8</v>
      </c>
      <c r="L1887" s="34" t="str">
        <f>IF(LEN(I1887)=3,I1887,LEFT(I1887,1)&amp;MID(I1887,3,1)&amp;RIGHT(I1887,1))</f>
        <v>ROH</v>
      </c>
      <c r="M1887" s="42">
        <f>TIMEVALUE(SUBSTITUTE(SUBSTITUTE(F1887,"P"," P"),"A"," A"))</f>
        <v>0.70833333333333337</v>
      </c>
      <c r="N1887" s="34">
        <f t="shared" si="98"/>
        <v>20</v>
      </c>
      <c r="O1887" s="34" t="str">
        <f t="shared" si="99"/>
        <v>ROH20</v>
      </c>
      <c r="P1887" s="44">
        <f>INDEX(Workings!$R$14:$R$853,MATCH(O1887,Workings!$U$14:$U$853,0))</f>
        <v>0.70833333333333359</v>
      </c>
      <c r="Q1887" s="34">
        <f t="shared" si="100"/>
        <v>0</v>
      </c>
      <c r="S1887"/>
    </row>
    <row r="1888" spans="1:19" ht="15" x14ac:dyDescent="0.25">
      <c r="A1888" s="34" t="s">
        <v>956</v>
      </c>
      <c r="B1888" s="34">
        <f>SEARCH("PM",A1888)</f>
        <v>5</v>
      </c>
      <c r="C1888" s="34" t="e">
        <f>SEARCH("AM",A1888)</f>
        <v>#VALUE!</v>
      </c>
      <c r="D1888" s="34">
        <f>IFERROR(B1888,C1888)</f>
        <v>5</v>
      </c>
      <c r="E1888" s="34" t="str">
        <f>IFERROR(MID(A1888,D1888-5,1)," ")</f>
        <v xml:space="preserve"> </v>
      </c>
      <c r="F1888" s="34" t="str">
        <f>MID(A1888,IF(E1888="1",D1888-5,D1888-4),IF(E1888="1",7,6))</f>
        <v>5:21PM</v>
      </c>
      <c r="G1888" s="34" t="str">
        <f>TRIM(SUBSTITUTE(A1888,TEXT(M1888,"h:mmAM/PM"),""))</f>
        <v>8/Nov R:O:H</v>
      </c>
      <c r="H1888" s="34" t="b">
        <f>OR(LEFT(G1888,1)="Y",LEFT(G1888,1)="B",LEFT(G1888,1)="R")</f>
        <v>0</v>
      </c>
      <c r="I1888" s="34" t="str">
        <f>IF(H1888,LEFT(G1888,FIND(" ",G1888)-1),MID(G1888,FIND(" ",G1888)+1,9))</f>
        <v>R:O:H</v>
      </c>
      <c r="J1888" s="34" t="str">
        <f>TRIM(SUBSTITUTE(G1888,I1888,""))</f>
        <v>8/Nov</v>
      </c>
      <c r="K1888" s="34">
        <f>LEFT(J1888,2-ISERROR(1*MID(J1888,2,1)))*1</f>
        <v>8</v>
      </c>
      <c r="L1888" s="34" t="str">
        <f>IF(LEN(I1888)=3,I1888,LEFT(I1888,1)&amp;MID(I1888,3,1)&amp;RIGHT(I1888,1))</f>
        <v>ROH</v>
      </c>
      <c r="M1888" s="42">
        <f>TIMEVALUE(SUBSTITUTE(SUBSTITUTE(F1888,"P"," P"),"A"," A"))</f>
        <v>0.72291666666666676</v>
      </c>
      <c r="N1888" s="34">
        <f t="shared" si="98"/>
        <v>21</v>
      </c>
      <c r="O1888" s="34" t="str">
        <f t="shared" si="99"/>
        <v>ROH21</v>
      </c>
      <c r="P1888" s="44">
        <f>INDEX(Workings!$R$14:$R$853,MATCH(O1888,Workings!$U$14:$U$853,0))</f>
        <v>0.72222222222222243</v>
      </c>
      <c r="Q1888" s="34">
        <f t="shared" si="100"/>
        <v>1</v>
      </c>
      <c r="S1888"/>
    </row>
    <row r="1889" spans="1:19" ht="15" x14ac:dyDescent="0.25">
      <c r="A1889" s="34" t="s">
        <v>3030</v>
      </c>
      <c r="B1889" s="34">
        <f>SEARCH("PM",A1889)</f>
        <v>11</v>
      </c>
      <c r="C1889" s="34" t="e">
        <f>SEARCH("AM",A1889)</f>
        <v>#VALUE!</v>
      </c>
      <c r="D1889" s="34">
        <f>IFERROR(B1889,C1889)</f>
        <v>11</v>
      </c>
      <c r="E1889" s="34" t="str">
        <f>IFERROR(MID(A1889,D1889-5,1)," ")</f>
        <v xml:space="preserve"> </v>
      </c>
      <c r="F1889" s="34" t="str">
        <f>MID(A1889,IF(E1889="1",D1889-5,D1889-4),IF(E1889="1",7,6))</f>
        <v>5:41PM</v>
      </c>
      <c r="G1889" s="34" t="str">
        <f>TRIM(SUBSTITUTE(A1889,TEXT(M1889,"h:mmAM/PM"),""))</f>
        <v>8-Nov R-O-H</v>
      </c>
      <c r="H1889" s="34" t="b">
        <f>OR(LEFT(G1889,1)="Y",LEFT(G1889,1)="B",LEFT(G1889,1)="R")</f>
        <v>0</v>
      </c>
      <c r="I1889" s="34" t="str">
        <f>IF(H1889,LEFT(G1889,FIND(" ",G1889)-1),MID(G1889,FIND(" ",G1889)+1,9))</f>
        <v>R-O-H</v>
      </c>
      <c r="J1889" s="34" t="str">
        <f>TRIM(SUBSTITUTE(G1889,I1889,""))</f>
        <v>8-Nov</v>
      </c>
      <c r="K1889" s="34">
        <f>LEFT(J1889,2-ISERROR(1*MID(J1889,2,1)))*1</f>
        <v>8</v>
      </c>
      <c r="L1889" s="34" t="str">
        <f>IF(LEN(I1889)=3,I1889,LEFT(I1889,1)&amp;MID(I1889,3,1)&amp;RIGHT(I1889,1))</f>
        <v>ROH</v>
      </c>
      <c r="M1889" s="42">
        <f>TIMEVALUE(SUBSTITUTE(SUBSTITUTE(F1889,"P"," P"),"A"," A"))</f>
        <v>0.7368055555555556</v>
      </c>
      <c r="N1889" s="34">
        <f t="shared" si="98"/>
        <v>22</v>
      </c>
      <c r="O1889" s="34" t="str">
        <f t="shared" si="99"/>
        <v>ROH22</v>
      </c>
      <c r="P1889" s="44">
        <f>INDEX(Workings!$R$14:$R$853,MATCH(O1889,Workings!$U$14:$U$853,0))</f>
        <v>0.73611111111111127</v>
      </c>
      <c r="Q1889" s="34">
        <f t="shared" si="100"/>
        <v>1</v>
      </c>
      <c r="S1889"/>
    </row>
    <row r="1890" spans="1:19" ht="15" x14ac:dyDescent="0.25">
      <c r="A1890" s="34" t="s">
        <v>1810</v>
      </c>
      <c r="B1890" s="34">
        <f>SEARCH("PM",A1890)</f>
        <v>17</v>
      </c>
      <c r="C1890" s="34" t="e">
        <f>SEARCH("AM",A1890)</f>
        <v>#VALUE!</v>
      </c>
      <c r="D1890" s="34">
        <f>IFERROR(B1890,C1890)</f>
        <v>17</v>
      </c>
      <c r="E1890" s="34" t="str">
        <f>IFERROR(MID(A1890,D1890-5,1)," ")</f>
        <v xml:space="preserve"> </v>
      </c>
      <c r="F1890" s="34" t="str">
        <f>MID(A1890,IF(E1890="1",D1890-5,D1890-4),IF(E1890="1",7,6))</f>
        <v>6:00PM</v>
      </c>
      <c r="G1890" s="34" t="str">
        <f>TRIM(SUBSTITUTE(A1890,TEXT(M1890,"h:mmAM/PM"),""))</f>
        <v>R:O:H 8-Nov</v>
      </c>
      <c r="H1890" s="34" t="b">
        <f>OR(LEFT(G1890,1)="Y",LEFT(G1890,1)="B",LEFT(G1890,1)="R")</f>
        <v>1</v>
      </c>
      <c r="I1890" s="34" t="str">
        <f>IF(H1890,LEFT(G1890,FIND(" ",G1890)-1),MID(G1890,FIND(" ",G1890)+1,9))</f>
        <v>R:O:H</v>
      </c>
      <c r="J1890" s="34" t="str">
        <f>TRIM(SUBSTITUTE(G1890,I1890,""))</f>
        <v>8-Nov</v>
      </c>
      <c r="K1890" s="34">
        <f>LEFT(J1890,2-ISERROR(1*MID(J1890,2,1)))*1</f>
        <v>8</v>
      </c>
      <c r="L1890" s="34" t="str">
        <f>IF(LEN(I1890)=3,I1890,LEFT(I1890,1)&amp;MID(I1890,3,1)&amp;RIGHT(I1890,1))</f>
        <v>ROH</v>
      </c>
      <c r="M1890" s="42">
        <f>TIMEVALUE(SUBSTITUTE(SUBSTITUTE(F1890,"P"," P"),"A"," A"))</f>
        <v>0.75</v>
      </c>
      <c r="N1890" s="34">
        <f t="shared" si="98"/>
        <v>23</v>
      </c>
      <c r="O1890" s="34" t="str">
        <f t="shared" si="99"/>
        <v>ROH23</v>
      </c>
      <c r="P1890" s="44">
        <f>INDEX(Workings!$R$14:$R$853,MATCH(O1890,Workings!$U$14:$U$853,0))</f>
        <v>0.75000000000000011</v>
      </c>
      <c r="Q1890" s="34">
        <f t="shared" si="100"/>
        <v>0</v>
      </c>
      <c r="S1890"/>
    </row>
    <row r="1891" spans="1:19" ht="15" x14ac:dyDescent="0.25">
      <c r="A1891" s="34" t="s">
        <v>1557</v>
      </c>
      <c r="B1891" s="34">
        <f>SEARCH("PM",A1891)</f>
        <v>17</v>
      </c>
      <c r="C1891" s="34" t="e">
        <f>SEARCH("AM",A1891)</f>
        <v>#VALUE!</v>
      </c>
      <c r="D1891" s="34">
        <f>IFERROR(B1891,C1891)</f>
        <v>17</v>
      </c>
      <c r="E1891" s="34" t="str">
        <f>IFERROR(MID(A1891,D1891-5,1)," ")</f>
        <v xml:space="preserve"> </v>
      </c>
      <c r="F1891" s="34" t="str">
        <f>MID(A1891,IF(E1891="1",D1891-5,D1891-4),IF(E1891="1",7,6))</f>
        <v>6:21PM</v>
      </c>
      <c r="G1891" s="34" t="str">
        <f>TRIM(SUBSTITUTE(A1891,TEXT(M1891,"h:mmAM/PM"),""))</f>
        <v>R:O:H 8/Nov</v>
      </c>
      <c r="H1891" s="34" t="b">
        <f>OR(LEFT(G1891,1)="Y",LEFT(G1891,1)="B",LEFT(G1891,1)="R")</f>
        <v>1</v>
      </c>
      <c r="I1891" s="34" t="str">
        <f>IF(H1891,LEFT(G1891,FIND(" ",G1891)-1),MID(G1891,FIND(" ",G1891)+1,9))</f>
        <v>R:O:H</v>
      </c>
      <c r="J1891" s="34" t="str">
        <f>TRIM(SUBSTITUTE(G1891,I1891,""))</f>
        <v>8/Nov</v>
      </c>
      <c r="K1891" s="34">
        <f>LEFT(J1891,2-ISERROR(1*MID(J1891,2,1)))*1</f>
        <v>8</v>
      </c>
      <c r="L1891" s="34" t="str">
        <f>IF(LEN(I1891)=3,I1891,LEFT(I1891,1)&amp;MID(I1891,3,1)&amp;RIGHT(I1891,1))</f>
        <v>ROH</v>
      </c>
      <c r="M1891" s="42">
        <f>TIMEVALUE(SUBSTITUTE(SUBSTITUTE(F1891,"P"," P"),"A"," A"))</f>
        <v>0.76458333333333339</v>
      </c>
      <c r="N1891" s="34">
        <f t="shared" si="98"/>
        <v>24</v>
      </c>
      <c r="O1891" s="34" t="str">
        <f t="shared" si="99"/>
        <v>ROH24</v>
      </c>
      <c r="P1891" s="44">
        <f>INDEX(Workings!$R$14:$R$853,MATCH(O1891,Workings!$U$14:$U$853,0))</f>
        <v>0.76388888888888895</v>
      </c>
      <c r="Q1891" s="34">
        <f t="shared" si="100"/>
        <v>1</v>
      </c>
      <c r="S1891"/>
    </row>
    <row r="1892" spans="1:19" ht="15" x14ac:dyDescent="0.25">
      <c r="A1892" s="34" t="s">
        <v>482</v>
      </c>
      <c r="B1892" s="34">
        <f>SEARCH("PM",A1892)</f>
        <v>15</v>
      </c>
      <c r="C1892" s="34" t="e">
        <f>SEARCH("AM",A1892)</f>
        <v>#VALUE!</v>
      </c>
      <c r="D1892" s="34">
        <f>IFERROR(B1892,C1892)</f>
        <v>15</v>
      </c>
      <c r="E1892" s="34" t="str">
        <f>IFERROR(MID(A1892,D1892-5,1)," ")</f>
        <v xml:space="preserve"> </v>
      </c>
      <c r="F1892" s="34" t="str">
        <f>MID(A1892,IF(E1892="1",D1892-5,D1892-4),IF(E1892="1",7,6))</f>
        <v>6:40PM</v>
      </c>
      <c r="G1892" s="34" t="str">
        <f>TRIM(SUBSTITUTE(A1892,TEXT(M1892,"h:mmAM/PM"),""))</f>
        <v>8-Nov ROH</v>
      </c>
      <c r="H1892" s="34" t="b">
        <f>OR(LEFT(G1892,1)="Y",LEFT(G1892,1)="B",LEFT(G1892,1)="R")</f>
        <v>0</v>
      </c>
      <c r="I1892" s="34" t="str">
        <f>IF(H1892,LEFT(G1892,FIND(" ",G1892)-1),MID(G1892,FIND(" ",G1892)+1,9))</f>
        <v>ROH</v>
      </c>
      <c r="J1892" s="34" t="str">
        <f>TRIM(SUBSTITUTE(G1892,I1892,""))</f>
        <v>8-Nov</v>
      </c>
      <c r="K1892" s="34">
        <f>LEFT(J1892,2-ISERROR(1*MID(J1892,2,1)))*1</f>
        <v>8</v>
      </c>
      <c r="L1892" s="34" t="str">
        <f>IF(LEN(I1892)=3,I1892,LEFT(I1892,1)&amp;MID(I1892,3,1)&amp;RIGHT(I1892,1))</f>
        <v>ROH</v>
      </c>
      <c r="M1892" s="42">
        <f>TIMEVALUE(SUBSTITUTE(SUBSTITUTE(F1892,"P"," P"),"A"," A"))</f>
        <v>0.77777777777777779</v>
      </c>
      <c r="N1892" s="34">
        <f t="shared" si="98"/>
        <v>25</v>
      </c>
      <c r="O1892" s="34" t="str">
        <f t="shared" si="99"/>
        <v>ROH25</v>
      </c>
      <c r="P1892" s="44">
        <f>INDEX(Workings!$R$14:$R$853,MATCH(O1892,Workings!$U$14:$U$853,0))</f>
        <v>0.77777777777777779</v>
      </c>
      <c r="Q1892" s="34">
        <f t="shared" si="100"/>
        <v>0</v>
      </c>
      <c r="S1892"/>
    </row>
    <row r="1893" spans="1:19" ht="15" x14ac:dyDescent="0.25">
      <c r="A1893" s="34" t="s">
        <v>1454</v>
      </c>
      <c r="B1893" s="34">
        <f>SEARCH("PM",A1893)</f>
        <v>11</v>
      </c>
      <c r="C1893" s="34" t="e">
        <f>SEARCH("AM",A1893)</f>
        <v>#VALUE!</v>
      </c>
      <c r="D1893" s="34">
        <f>IFERROR(B1893,C1893)</f>
        <v>11</v>
      </c>
      <c r="E1893" s="34" t="str">
        <f>IFERROR(MID(A1893,D1893-5,1)," ")</f>
        <v xml:space="preserve"> </v>
      </c>
      <c r="F1893" s="34" t="str">
        <f>MID(A1893,IF(E1893="1",D1893-5,D1893-4),IF(E1893="1",7,6))</f>
        <v>7:00PM</v>
      </c>
      <c r="G1893" s="34" t="str">
        <f>TRIM(SUBSTITUTE(A1893,TEXT(M1893,"h:mmAM/PM"),""))</f>
        <v>8/Nov R:O:H</v>
      </c>
      <c r="H1893" s="34" t="b">
        <f>OR(LEFT(G1893,1)="Y",LEFT(G1893,1)="B",LEFT(G1893,1)="R")</f>
        <v>0</v>
      </c>
      <c r="I1893" s="34" t="str">
        <f>IF(H1893,LEFT(G1893,FIND(" ",G1893)-1),MID(G1893,FIND(" ",G1893)+1,9))</f>
        <v>R:O:H</v>
      </c>
      <c r="J1893" s="34" t="str">
        <f>TRIM(SUBSTITUTE(G1893,I1893,""))</f>
        <v>8/Nov</v>
      </c>
      <c r="K1893" s="34">
        <f>LEFT(J1893,2-ISERROR(1*MID(J1893,2,1)))*1</f>
        <v>8</v>
      </c>
      <c r="L1893" s="34" t="str">
        <f>IF(LEN(I1893)=3,I1893,LEFT(I1893,1)&amp;MID(I1893,3,1)&amp;RIGHT(I1893,1))</f>
        <v>ROH</v>
      </c>
      <c r="M1893" s="42">
        <f>TIMEVALUE(SUBSTITUTE(SUBSTITUTE(F1893,"P"," P"),"A"," A"))</f>
        <v>0.79166666666666663</v>
      </c>
      <c r="N1893" s="34">
        <f t="shared" si="98"/>
        <v>26</v>
      </c>
      <c r="O1893" s="34" t="str">
        <f t="shared" si="99"/>
        <v>ROH26</v>
      </c>
      <c r="P1893" s="44">
        <f>INDEX(Workings!$R$14:$R$853,MATCH(O1893,Workings!$U$14:$U$853,0))</f>
        <v>0.79166666666666663</v>
      </c>
      <c r="Q1893" s="34">
        <f t="shared" si="100"/>
        <v>0</v>
      </c>
      <c r="S1893"/>
    </row>
    <row r="1894" spans="1:19" ht="15" x14ac:dyDescent="0.25">
      <c r="A1894" s="34" t="s">
        <v>1629</v>
      </c>
      <c r="B1894" s="34">
        <f>SEARCH("PM",A1894)</f>
        <v>11</v>
      </c>
      <c r="C1894" s="34" t="e">
        <f>SEARCH("AM",A1894)</f>
        <v>#VALUE!</v>
      </c>
      <c r="D1894" s="34">
        <f>IFERROR(B1894,C1894)</f>
        <v>11</v>
      </c>
      <c r="E1894" s="34" t="str">
        <f>IFERROR(MID(A1894,D1894-5,1)," ")</f>
        <v xml:space="preserve"> </v>
      </c>
      <c r="F1894" s="34" t="str">
        <f>MID(A1894,IF(E1894="1",D1894-5,D1894-4),IF(E1894="1",7,6))</f>
        <v>8:01PM</v>
      </c>
      <c r="G1894" s="34" t="str">
        <f>TRIM(SUBSTITUTE(A1894,TEXT(M1894,"h:mmAM/PM"),""))</f>
        <v>8/Nov ROH</v>
      </c>
      <c r="H1894" s="34" t="b">
        <f>OR(LEFT(G1894,1)="Y",LEFT(G1894,1)="B",LEFT(G1894,1)="R")</f>
        <v>0</v>
      </c>
      <c r="I1894" s="34" t="str">
        <f>IF(H1894,LEFT(G1894,FIND(" ",G1894)-1),MID(G1894,FIND(" ",G1894)+1,9))</f>
        <v>ROH</v>
      </c>
      <c r="J1894" s="34" t="str">
        <f>TRIM(SUBSTITUTE(G1894,I1894,""))</f>
        <v>8/Nov</v>
      </c>
      <c r="K1894" s="34">
        <f>LEFT(J1894,2-ISERROR(1*MID(J1894,2,1)))*1</f>
        <v>8</v>
      </c>
      <c r="L1894" s="34" t="str">
        <f>IF(LEN(I1894)=3,I1894,LEFT(I1894,1)&amp;MID(I1894,3,1)&amp;RIGHT(I1894,1))</f>
        <v>ROH</v>
      </c>
      <c r="M1894" s="42">
        <f>TIMEVALUE(SUBSTITUTE(SUBSTITUTE(F1894,"P"," P"),"A"," A"))</f>
        <v>0.8340277777777777</v>
      </c>
      <c r="N1894" s="34">
        <f t="shared" si="98"/>
        <v>27</v>
      </c>
      <c r="O1894" s="34" t="str">
        <f t="shared" si="99"/>
        <v>ROH27</v>
      </c>
      <c r="P1894" s="44">
        <f>INDEX(Workings!$R$14:$R$853,MATCH(O1894,Workings!$U$14:$U$853,0))</f>
        <v>0.83333333333333326</v>
      </c>
      <c r="Q1894" s="34">
        <f t="shared" si="100"/>
        <v>1</v>
      </c>
      <c r="S1894"/>
    </row>
    <row r="1895" spans="1:19" ht="15" x14ac:dyDescent="0.25">
      <c r="A1895" s="34" t="s">
        <v>2656</v>
      </c>
      <c r="B1895" s="34">
        <f>SEARCH("PM",A1895)</f>
        <v>17</v>
      </c>
      <c r="C1895" s="34" t="e">
        <f>SEARCH("AM",A1895)</f>
        <v>#VALUE!</v>
      </c>
      <c r="D1895" s="34">
        <f>IFERROR(B1895,C1895)</f>
        <v>17</v>
      </c>
      <c r="E1895" s="34" t="str">
        <f>IFERROR(MID(A1895,D1895-5,1)," ")</f>
        <v xml:space="preserve"> </v>
      </c>
      <c r="F1895" s="34" t="str">
        <f>MID(A1895,IF(E1895="1",D1895-5,D1895-4),IF(E1895="1",7,6))</f>
        <v>9:00PM</v>
      </c>
      <c r="G1895" s="34" t="str">
        <f>TRIM(SUBSTITUTE(A1895,TEXT(M1895,"h:mmAM/PM"),""))</f>
        <v>8-Nov R-O-H</v>
      </c>
      <c r="H1895" s="34" t="b">
        <f>OR(LEFT(G1895,1)="Y",LEFT(G1895,1)="B",LEFT(G1895,1)="R")</f>
        <v>0</v>
      </c>
      <c r="I1895" s="34" t="str">
        <f>IF(H1895,LEFT(G1895,FIND(" ",G1895)-1),MID(G1895,FIND(" ",G1895)+1,9))</f>
        <v>R-O-H</v>
      </c>
      <c r="J1895" s="34" t="str">
        <f>TRIM(SUBSTITUTE(G1895,I1895,""))</f>
        <v>8-Nov</v>
      </c>
      <c r="K1895" s="34">
        <f>LEFT(J1895,2-ISERROR(1*MID(J1895,2,1)))*1</f>
        <v>8</v>
      </c>
      <c r="L1895" s="34" t="str">
        <f>IF(LEN(I1895)=3,I1895,LEFT(I1895,1)&amp;MID(I1895,3,1)&amp;RIGHT(I1895,1))</f>
        <v>ROH</v>
      </c>
      <c r="M1895" s="42">
        <f>TIMEVALUE(SUBSTITUTE(SUBSTITUTE(F1895,"P"," P"),"A"," A"))</f>
        <v>0.875</v>
      </c>
      <c r="N1895" s="34">
        <f t="shared" si="98"/>
        <v>28</v>
      </c>
      <c r="O1895" s="34" t="str">
        <f t="shared" si="99"/>
        <v>ROH28</v>
      </c>
      <c r="P1895" s="44">
        <f>INDEX(Workings!$R$14:$R$853,MATCH(O1895,Workings!$U$14:$U$853,0))</f>
        <v>0.87499999999999989</v>
      </c>
      <c r="Q1895" s="34">
        <f t="shared" si="100"/>
        <v>0</v>
      </c>
      <c r="S1895"/>
    </row>
    <row r="1896" spans="1:19" ht="15" x14ac:dyDescent="0.25">
      <c r="A1896" s="34" t="s">
        <v>496</v>
      </c>
      <c r="B1896" s="34">
        <f>SEARCH("PM",A1896)</f>
        <v>16</v>
      </c>
      <c r="C1896" s="34" t="e">
        <f>SEARCH("AM",A1896)</f>
        <v>#VALUE!</v>
      </c>
      <c r="D1896" s="34">
        <f>IFERROR(B1896,C1896)</f>
        <v>16</v>
      </c>
      <c r="E1896" s="34" t="str">
        <f>IFERROR(MID(A1896,D1896-5,1)," ")</f>
        <v>1</v>
      </c>
      <c r="F1896" s="34" t="str">
        <f>MID(A1896,IF(E1896="1",D1896-5,D1896-4),IF(E1896="1",7,6))</f>
        <v>10:01PM</v>
      </c>
      <c r="G1896" s="34" t="str">
        <f>TRIM(SUBSTITUTE(A1896,TEXT(M1896,"h:mmAM/PM"),""))</f>
        <v>8-Nov ROH</v>
      </c>
      <c r="H1896" s="34" t="b">
        <f>OR(LEFT(G1896,1)="Y",LEFT(G1896,1)="B",LEFT(G1896,1)="R")</f>
        <v>0</v>
      </c>
      <c r="I1896" s="34" t="str">
        <f>IF(H1896,LEFT(G1896,FIND(" ",G1896)-1),MID(G1896,FIND(" ",G1896)+1,9))</f>
        <v>ROH</v>
      </c>
      <c r="J1896" s="34" t="str">
        <f>TRIM(SUBSTITUTE(G1896,I1896,""))</f>
        <v>8-Nov</v>
      </c>
      <c r="K1896" s="34">
        <f>LEFT(J1896,2-ISERROR(1*MID(J1896,2,1)))*1</f>
        <v>8</v>
      </c>
      <c r="L1896" s="34" t="str">
        <f>IF(LEN(I1896)=3,I1896,LEFT(I1896,1)&amp;MID(I1896,3,1)&amp;RIGHT(I1896,1))</f>
        <v>ROH</v>
      </c>
      <c r="M1896" s="42">
        <f>TIMEVALUE(SUBSTITUTE(SUBSTITUTE(F1896,"P"," P"),"A"," A"))</f>
        <v>0.91736111111111107</v>
      </c>
      <c r="N1896" s="34">
        <f t="shared" si="98"/>
        <v>29</v>
      </c>
      <c r="O1896" s="34" t="str">
        <f t="shared" si="99"/>
        <v>ROH29</v>
      </c>
      <c r="P1896" s="44">
        <f>INDEX(Workings!$R$14:$R$853,MATCH(O1896,Workings!$U$14:$U$853,0))</f>
        <v>0.91666666666666652</v>
      </c>
      <c r="Q1896" s="34">
        <f t="shared" si="100"/>
        <v>1</v>
      </c>
      <c r="S1896"/>
    </row>
    <row r="1897" spans="1:19" ht="15" x14ac:dyDescent="0.25">
      <c r="A1897" s="34" t="s">
        <v>4042</v>
      </c>
      <c r="B1897" s="34">
        <f>SEARCH("PM",A1897)</f>
        <v>12</v>
      </c>
      <c r="C1897" s="34" t="e">
        <f>SEARCH("AM",A1897)</f>
        <v>#VALUE!</v>
      </c>
      <c r="D1897" s="34">
        <f>IFERROR(B1897,C1897)</f>
        <v>12</v>
      </c>
      <c r="E1897" s="34" t="str">
        <f>IFERROR(MID(A1897,D1897-5,1)," ")</f>
        <v>1</v>
      </c>
      <c r="F1897" s="34" t="str">
        <f>MID(A1897,IF(E1897="1",D1897-5,D1897-4),IF(E1897="1",7,6))</f>
        <v>11:00PM</v>
      </c>
      <c r="G1897" s="34" t="str">
        <f>TRIM(SUBSTITUTE(A1897,TEXT(M1897,"h:mmAM/PM"),""))</f>
        <v>R/O/H 8-Nov</v>
      </c>
      <c r="H1897" s="34" t="b">
        <f>OR(LEFT(G1897,1)="Y",LEFT(G1897,1)="B",LEFT(G1897,1)="R")</f>
        <v>1</v>
      </c>
      <c r="I1897" s="34" t="str">
        <f>IF(H1897,LEFT(G1897,FIND(" ",G1897)-1),MID(G1897,FIND(" ",G1897)+1,9))</f>
        <v>R/O/H</v>
      </c>
      <c r="J1897" s="34" t="str">
        <f>TRIM(SUBSTITUTE(G1897,I1897,""))</f>
        <v>8-Nov</v>
      </c>
      <c r="K1897" s="34">
        <f>LEFT(J1897,2-ISERROR(1*MID(J1897,2,1)))*1</f>
        <v>8</v>
      </c>
      <c r="L1897" s="34" t="str">
        <f>IF(LEN(I1897)=3,I1897,LEFT(I1897,1)&amp;MID(I1897,3,1)&amp;RIGHT(I1897,1))</f>
        <v>ROH</v>
      </c>
      <c r="M1897" s="42">
        <f>TIMEVALUE(SUBSTITUTE(SUBSTITUTE(F1897,"P"," P"),"A"," A"))</f>
        <v>0.95833333333333337</v>
      </c>
      <c r="N1897" s="34">
        <f t="shared" si="98"/>
        <v>30</v>
      </c>
      <c r="O1897" s="34" t="str">
        <f t="shared" si="99"/>
        <v>ROH30</v>
      </c>
      <c r="P1897" s="44">
        <f>INDEX(Workings!$R$14:$R$853,MATCH(O1897,Workings!$U$14:$U$853,0))</f>
        <v>0.95833333333333315</v>
      </c>
      <c r="Q1897" s="34">
        <f t="shared" si="100"/>
        <v>0</v>
      </c>
      <c r="S1897"/>
    </row>
    <row r="1898" spans="1:19" ht="15" x14ac:dyDescent="0.25">
      <c r="A1898" s="34" t="s">
        <v>259</v>
      </c>
      <c r="B1898" s="34" t="e">
        <f>SEARCH("PM",A1898)</f>
        <v>#VALUE!</v>
      </c>
      <c r="C1898" s="34">
        <f>SEARCH("AM",A1898)</f>
        <v>17</v>
      </c>
      <c r="D1898" s="34">
        <f>IFERROR(B1898,C1898)</f>
        <v>17</v>
      </c>
      <c r="E1898" s="34" t="str">
        <f>IFERROR(MID(A1898,D1898-5,1)," ")</f>
        <v xml:space="preserve"> </v>
      </c>
      <c r="F1898" s="34" t="str">
        <f>MID(A1898,IF(E1898="1",D1898-5,D1898-4),IF(E1898="1",7,6))</f>
        <v>7:01AM</v>
      </c>
      <c r="G1898" s="34" t="str">
        <f>TRIM(SUBSTITUTE(A1898,TEXT(M1898,"h:mmAM/PM"),""))</f>
        <v>R-O-H 9-Nov</v>
      </c>
      <c r="H1898" s="34" t="b">
        <f>OR(LEFT(G1898,1)="Y",LEFT(G1898,1)="B",LEFT(G1898,1)="R")</f>
        <v>1</v>
      </c>
      <c r="I1898" s="34" t="str">
        <f>IF(H1898,LEFT(G1898,FIND(" ",G1898)-1),MID(G1898,FIND(" ",G1898)+1,9))</f>
        <v>R-O-H</v>
      </c>
      <c r="J1898" s="34" t="str">
        <f>TRIM(SUBSTITUTE(G1898,I1898,""))</f>
        <v>9-Nov</v>
      </c>
      <c r="K1898" s="34">
        <f>LEFT(J1898,2-ISERROR(1*MID(J1898,2,1)))*1</f>
        <v>9</v>
      </c>
      <c r="L1898" s="34" t="str">
        <f>IF(LEN(I1898)=3,I1898,LEFT(I1898,1)&amp;MID(I1898,3,1)&amp;RIGHT(I1898,1))</f>
        <v>ROH</v>
      </c>
      <c r="M1898" s="42">
        <f>TIMEVALUE(SUBSTITUTE(SUBSTITUTE(F1898,"P"," P"),"A"," A"))</f>
        <v>0.29236111111111113</v>
      </c>
      <c r="N1898" s="34">
        <f t="shared" si="98"/>
        <v>1</v>
      </c>
      <c r="O1898" s="34" t="str">
        <f t="shared" si="99"/>
        <v>ROH1</v>
      </c>
      <c r="P1898" s="44">
        <f>INDEX(Workings!$R$14:$R$853,MATCH(O1898,Workings!$U$14:$U$853,0))</f>
        <v>0.29166666666666669</v>
      </c>
      <c r="Q1898" s="34">
        <f t="shared" si="100"/>
        <v>1</v>
      </c>
      <c r="S1898"/>
    </row>
    <row r="1899" spans="1:19" ht="15" x14ac:dyDescent="0.25">
      <c r="A1899" s="34" t="s">
        <v>1429</v>
      </c>
      <c r="B1899" s="34" t="e">
        <f>SEARCH("PM",A1899)</f>
        <v>#VALUE!</v>
      </c>
      <c r="C1899" s="34">
        <f>SEARCH("AM",A1899)</f>
        <v>5</v>
      </c>
      <c r="D1899" s="34">
        <f>IFERROR(B1899,C1899)</f>
        <v>5</v>
      </c>
      <c r="E1899" s="34" t="str">
        <f>IFERROR(MID(A1899,D1899-5,1)," ")</f>
        <v xml:space="preserve"> </v>
      </c>
      <c r="F1899" s="34" t="str">
        <f>MID(A1899,IF(E1899="1",D1899-5,D1899-4),IF(E1899="1",7,6))</f>
        <v>7:40AM</v>
      </c>
      <c r="G1899" s="34" t="str">
        <f>TRIM(SUBSTITUTE(A1899,TEXT(M1899,"h:mmAM/PM"),""))</f>
        <v>R:O:H 9/Nov</v>
      </c>
      <c r="H1899" s="34" t="b">
        <f>OR(LEFT(G1899,1)="Y",LEFT(G1899,1)="B",LEFT(G1899,1)="R")</f>
        <v>1</v>
      </c>
      <c r="I1899" s="34" t="str">
        <f>IF(H1899,LEFT(G1899,FIND(" ",G1899)-1),MID(G1899,FIND(" ",G1899)+1,9))</f>
        <v>R:O:H</v>
      </c>
      <c r="J1899" s="34" t="str">
        <f>TRIM(SUBSTITUTE(G1899,I1899,""))</f>
        <v>9/Nov</v>
      </c>
      <c r="K1899" s="34">
        <f>LEFT(J1899,2-ISERROR(1*MID(J1899,2,1)))*1</f>
        <v>9</v>
      </c>
      <c r="L1899" s="34" t="str">
        <f>IF(LEN(I1899)=3,I1899,LEFT(I1899,1)&amp;MID(I1899,3,1)&amp;RIGHT(I1899,1))</f>
        <v>ROH</v>
      </c>
      <c r="M1899" s="42">
        <f>TIMEVALUE(SUBSTITUTE(SUBSTITUTE(F1899,"P"," P"),"A"," A"))</f>
        <v>0.31944444444444448</v>
      </c>
      <c r="N1899" s="34">
        <f t="shared" si="98"/>
        <v>2</v>
      </c>
      <c r="O1899" s="34" t="str">
        <f t="shared" si="99"/>
        <v>ROH2</v>
      </c>
      <c r="P1899" s="44">
        <f>INDEX(Workings!$R$14:$R$853,MATCH(O1899,Workings!$U$14:$U$853,0))</f>
        <v>0.31944444444444448</v>
      </c>
      <c r="Q1899" s="34">
        <f t="shared" si="100"/>
        <v>0</v>
      </c>
      <c r="S1899"/>
    </row>
    <row r="1900" spans="1:19" ht="15" x14ac:dyDescent="0.25">
      <c r="A1900" s="34" t="s">
        <v>1854</v>
      </c>
      <c r="B1900" s="34" t="e">
        <f>SEARCH("PM",A1900)</f>
        <v>#VALUE!</v>
      </c>
      <c r="C1900" s="34">
        <f>SEARCH("AM",A1900)</f>
        <v>17</v>
      </c>
      <c r="D1900" s="34">
        <f>IFERROR(B1900,C1900)</f>
        <v>17</v>
      </c>
      <c r="E1900" s="34" t="str">
        <f>IFERROR(MID(A1900,D1900-5,1)," ")</f>
        <v xml:space="preserve"> </v>
      </c>
      <c r="F1900" s="34" t="str">
        <f>MID(A1900,IF(E1900="1",D1900-5,D1900-4),IF(E1900="1",7,6))</f>
        <v>8:21AM</v>
      </c>
      <c r="G1900" s="34" t="str">
        <f>TRIM(SUBSTITUTE(A1900,TEXT(M1900,"h:mmAM/PM"),""))</f>
        <v>9/Nov R:O:H</v>
      </c>
      <c r="H1900" s="34" t="b">
        <f>OR(LEFT(G1900,1)="Y",LEFT(G1900,1)="B",LEFT(G1900,1)="R")</f>
        <v>0</v>
      </c>
      <c r="I1900" s="34" t="str">
        <f>IF(H1900,LEFT(G1900,FIND(" ",G1900)-1),MID(G1900,FIND(" ",G1900)+1,9))</f>
        <v>R:O:H</v>
      </c>
      <c r="J1900" s="34" t="str">
        <f>TRIM(SUBSTITUTE(G1900,I1900,""))</f>
        <v>9/Nov</v>
      </c>
      <c r="K1900" s="34">
        <f>LEFT(J1900,2-ISERROR(1*MID(J1900,2,1)))*1</f>
        <v>9</v>
      </c>
      <c r="L1900" s="34" t="str">
        <f>IF(LEN(I1900)=3,I1900,LEFT(I1900,1)&amp;MID(I1900,3,1)&amp;RIGHT(I1900,1))</f>
        <v>ROH</v>
      </c>
      <c r="M1900" s="42">
        <f>TIMEVALUE(SUBSTITUTE(SUBSTITUTE(F1900,"P"," P"),"A"," A"))</f>
        <v>0.34791666666666665</v>
      </c>
      <c r="N1900" s="34">
        <f t="shared" si="98"/>
        <v>3</v>
      </c>
      <c r="O1900" s="34" t="str">
        <f t="shared" si="99"/>
        <v>ROH3</v>
      </c>
      <c r="P1900" s="44">
        <f>INDEX(Workings!$R$14:$R$853,MATCH(O1900,Workings!$U$14:$U$853,0))</f>
        <v>0.34722222222222227</v>
      </c>
      <c r="Q1900" s="34">
        <f t="shared" si="100"/>
        <v>1</v>
      </c>
      <c r="S1900"/>
    </row>
    <row r="1901" spans="1:19" ht="15" x14ac:dyDescent="0.25">
      <c r="A1901" s="34" t="s">
        <v>784</v>
      </c>
      <c r="B1901" s="34" t="e">
        <f>SEARCH("PM",A1901)</f>
        <v>#VALUE!</v>
      </c>
      <c r="C1901" s="34">
        <f>SEARCH("AM",A1901)</f>
        <v>17</v>
      </c>
      <c r="D1901" s="34">
        <f>IFERROR(B1901,C1901)</f>
        <v>17</v>
      </c>
      <c r="E1901" s="34" t="str">
        <f>IFERROR(MID(A1901,D1901-5,1)," ")</f>
        <v xml:space="preserve"> </v>
      </c>
      <c r="F1901" s="34" t="str">
        <f>MID(A1901,IF(E1901="1",D1901-5,D1901-4),IF(E1901="1",7,6))</f>
        <v>9:01AM</v>
      </c>
      <c r="G1901" s="34" t="str">
        <f>TRIM(SUBSTITUTE(A1901,TEXT(M1901,"h:mmAM/PM"),""))</f>
        <v>R:O:H 9-Nov</v>
      </c>
      <c r="H1901" s="34" t="b">
        <f>OR(LEFT(G1901,1)="Y",LEFT(G1901,1)="B",LEFT(G1901,1)="R")</f>
        <v>1</v>
      </c>
      <c r="I1901" s="34" t="str">
        <f>IF(H1901,LEFT(G1901,FIND(" ",G1901)-1),MID(G1901,FIND(" ",G1901)+1,9))</f>
        <v>R:O:H</v>
      </c>
      <c r="J1901" s="34" t="str">
        <f>TRIM(SUBSTITUTE(G1901,I1901,""))</f>
        <v>9-Nov</v>
      </c>
      <c r="K1901" s="34">
        <f>LEFT(J1901,2-ISERROR(1*MID(J1901,2,1)))*1</f>
        <v>9</v>
      </c>
      <c r="L1901" s="34" t="str">
        <f>IF(LEN(I1901)=3,I1901,LEFT(I1901,1)&amp;MID(I1901,3,1)&amp;RIGHT(I1901,1))</f>
        <v>ROH</v>
      </c>
      <c r="M1901" s="42">
        <f>TIMEVALUE(SUBSTITUTE(SUBSTITUTE(F1901,"P"," P"),"A"," A"))</f>
        <v>0.3756944444444445</v>
      </c>
      <c r="N1901" s="34">
        <f t="shared" si="98"/>
        <v>4</v>
      </c>
      <c r="O1901" s="34" t="str">
        <f t="shared" si="99"/>
        <v>ROH4</v>
      </c>
      <c r="P1901" s="44">
        <f>INDEX(Workings!$R$14:$R$853,MATCH(O1901,Workings!$U$14:$U$853,0))</f>
        <v>0.37500000000000006</v>
      </c>
      <c r="Q1901" s="34">
        <f t="shared" si="100"/>
        <v>1</v>
      </c>
      <c r="S1901"/>
    </row>
    <row r="1902" spans="1:19" ht="15" x14ac:dyDescent="0.25">
      <c r="A1902" s="34" t="s">
        <v>2780</v>
      </c>
      <c r="B1902" s="34" t="e">
        <f>SEARCH("PM",A1902)</f>
        <v>#VALUE!</v>
      </c>
      <c r="C1902" s="34">
        <f>SEARCH("AM",A1902)</f>
        <v>11</v>
      </c>
      <c r="D1902" s="34">
        <f>IFERROR(B1902,C1902)</f>
        <v>11</v>
      </c>
      <c r="E1902" s="34" t="str">
        <f>IFERROR(MID(A1902,D1902-5,1)," ")</f>
        <v xml:space="preserve"> </v>
      </c>
      <c r="F1902" s="34" t="str">
        <f>MID(A1902,IF(E1902="1",D1902-5,D1902-4),IF(E1902="1",7,6))</f>
        <v>9:30AM</v>
      </c>
      <c r="G1902" s="34" t="str">
        <f>TRIM(SUBSTITUTE(A1902,TEXT(M1902,"h:mmAM/PM"),""))</f>
        <v>9/Nov R:O:H</v>
      </c>
      <c r="H1902" s="34" t="b">
        <f>OR(LEFT(G1902,1)="Y",LEFT(G1902,1)="B",LEFT(G1902,1)="R")</f>
        <v>0</v>
      </c>
      <c r="I1902" s="34" t="str">
        <f>IF(H1902,LEFT(G1902,FIND(" ",G1902)-1),MID(G1902,FIND(" ",G1902)+1,9))</f>
        <v>R:O:H</v>
      </c>
      <c r="J1902" s="34" t="str">
        <f>TRIM(SUBSTITUTE(G1902,I1902,""))</f>
        <v>9/Nov</v>
      </c>
      <c r="K1902" s="34">
        <f>LEFT(J1902,2-ISERROR(1*MID(J1902,2,1)))*1</f>
        <v>9</v>
      </c>
      <c r="L1902" s="34" t="str">
        <f>IF(LEN(I1902)=3,I1902,LEFT(I1902,1)&amp;MID(I1902,3,1)&amp;RIGHT(I1902,1))</f>
        <v>ROH</v>
      </c>
      <c r="M1902" s="42">
        <f>TIMEVALUE(SUBSTITUTE(SUBSTITUTE(F1902,"P"," P"),"A"," A"))</f>
        <v>0.39583333333333331</v>
      </c>
      <c r="N1902" s="34">
        <f t="shared" si="98"/>
        <v>5</v>
      </c>
      <c r="O1902" s="34" t="str">
        <f t="shared" si="99"/>
        <v>ROH5</v>
      </c>
      <c r="P1902" s="44">
        <f>INDEX(Workings!$R$14:$R$853,MATCH(O1902,Workings!$U$14:$U$853,0))</f>
        <v>0.39583333333333337</v>
      </c>
      <c r="Q1902" s="34">
        <f t="shared" si="100"/>
        <v>0</v>
      </c>
      <c r="S1902"/>
    </row>
    <row r="1903" spans="1:19" ht="15" x14ac:dyDescent="0.25">
      <c r="A1903" s="34" t="s">
        <v>1641</v>
      </c>
      <c r="B1903" s="34" t="e">
        <f>SEARCH("PM",A1903)</f>
        <v>#VALUE!</v>
      </c>
      <c r="C1903" s="34">
        <f>SEARCH("AM",A1903)</f>
        <v>12</v>
      </c>
      <c r="D1903" s="34">
        <f>IFERROR(B1903,C1903)</f>
        <v>12</v>
      </c>
      <c r="E1903" s="34" t="str">
        <f>IFERROR(MID(A1903,D1903-5,1)," ")</f>
        <v>1</v>
      </c>
      <c r="F1903" s="34" t="str">
        <f>MID(A1903,IF(E1903="1",D1903-5,D1903-4),IF(E1903="1",7,6))</f>
        <v>10:01AM</v>
      </c>
      <c r="G1903" s="34" t="str">
        <f>TRIM(SUBSTITUTE(A1903,TEXT(M1903,"h:mmAM/PM"),""))</f>
        <v>9-Nov ROH</v>
      </c>
      <c r="H1903" s="34" t="b">
        <f>OR(LEFT(G1903,1)="Y",LEFT(G1903,1)="B",LEFT(G1903,1)="R")</f>
        <v>0</v>
      </c>
      <c r="I1903" s="34" t="str">
        <f>IF(H1903,LEFT(G1903,FIND(" ",G1903)-1),MID(G1903,FIND(" ",G1903)+1,9))</f>
        <v>ROH</v>
      </c>
      <c r="J1903" s="34" t="str">
        <f>TRIM(SUBSTITUTE(G1903,I1903,""))</f>
        <v>9-Nov</v>
      </c>
      <c r="K1903" s="34">
        <f>LEFT(J1903,2-ISERROR(1*MID(J1903,2,1)))*1</f>
        <v>9</v>
      </c>
      <c r="L1903" s="34" t="str">
        <f>IF(LEN(I1903)=3,I1903,LEFT(I1903,1)&amp;MID(I1903,3,1)&amp;RIGHT(I1903,1))</f>
        <v>ROH</v>
      </c>
      <c r="M1903" s="42">
        <f>TIMEVALUE(SUBSTITUTE(SUBSTITUTE(F1903,"P"," P"),"A"," A"))</f>
        <v>0.41736111111111113</v>
      </c>
      <c r="N1903" s="34">
        <f t="shared" si="98"/>
        <v>6</v>
      </c>
      <c r="O1903" s="34" t="str">
        <f t="shared" si="99"/>
        <v>ROH6</v>
      </c>
      <c r="P1903" s="44">
        <f>INDEX(Workings!$R$14:$R$853,MATCH(O1903,Workings!$U$14:$U$853,0))</f>
        <v>0.41666666666666669</v>
      </c>
      <c r="Q1903" s="34">
        <f t="shared" si="100"/>
        <v>1</v>
      </c>
      <c r="S1903"/>
    </row>
    <row r="1904" spans="1:19" ht="15" x14ac:dyDescent="0.25">
      <c r="A1904" s="34" t="s">
        <v>3677</v>
      </c>
      <c r="B1904" s="34" t="e">
        <f>SEARCH("PM",A1904)</f>
        <v>#VALUE!</v>
      </c>
      <c r="C1904" s="34">
        <f>SEARCH("AM",A1904)</f>
        <v>18</v>
      </c>
      <c r="D1904" s="34">
        <f>IFERROR(B1904,C1904)</f>
        <v>18</v>
      </c>
      <c r="E1904" s="34" t="str">
        <f>IFERROR(MID(A1904,D1904-5,1)," ")</f>
        <v>1</v>
      </c>
      <c r="F1904" s="34" t="str">
        <f>MID(A1904,IF(E1904="1",D1904-5,D1904-4),IF(E1904="1",7,6))</f>
        <v>10:31AM</v>
      </c>
      <c r="G1904" s="34" t="str">
        <f>TRIM(SUBSTITUTE(A1904,TEXT(M1904,"h:mmAM/PM"),""))</f>
        <v>9-Nov R-O-H</v>
      </c>
      <c r="H1904" s="34" t="b">
        <f>OR(LEFT(G1904,1)="Y",LEFT(G1904,1)="B",LEFT(G1904,1)="R")</f>
        <v>0</v>
      </c>
      <c r="I1904" s="34" t="str">
        <f>IF(H1904,LEFT(G1904,FIND(" ",G1904)-1),MID(G1904,FIND(" ",G1904)+1,9))</f>
        <v>R-O-H</v>
      </c>
      <c r="J1904" s="34" t="str">
        <f>TRIM(SUBSTITUTE(G1904,I1904,""))</f>
        <v>9-Nov</v>
      </c>
      <c r="K1904" s="34">
        <f>LEFT(J1904,2-ISERROR(1*MID(J1904,2,1)))*1</f>
        <v>9</v>
      </c>
      <c r="L1904" s="34" t="str">
        <f>IF(LEN(I1904)=3,I1904,LEFT(I1904,1)&amp;MID(I1904,3,1)&amp;RIGHT(I1904,1))</f>
        <v>ROH</v>
      </c>
      <c r="M1904" s="42">
        <f>TIMEVALUE(SUBSTITUTE(SUBSTITUTE(F1904,"P"," P"),"A"," A"))</f>
        <v>0.4381944444444445</v>
      </c>
      <c r="N1904" s="34">
        <f t="shared" si="98"/>
        <v>7</v>
      </c>
      <c r="O1904" s="34" t="str">
        <f t="shared" si="99"/>
        <v>ROH7</v>
      </c>
      <c r="P1904" s="44">
        <f>INDEX(Workings!$R$14:$R$853,MATCH(O1904,Workings!$U$14:$U$853,0))</f>
        <v>0.4375</v>
      </c>
      <c r="Q1904" s="34">
        <f t="shared" si="100"/>
        <v>1</v>
      </c>
      <c r="S1904"/>
    </row>
    <row r="1905" spans="1:19" ht="15" x14ac:dyDescent="0.25">
      <c r="A1905" s="34" t="s">
        <v>1230</v>
      </c>
      <c r="B1905" s="34" t="e">
        <f>SEARCH("PM",A1905)</f>
        <v>#VALUE!</v>
      </c>
      <c r="C1905" s="34">
        <f>SEARCH("AM",A1905)</f>
        <v>6</v>
      </c>
      <c r="D1905" s="34">
        <f>IFERROR(B1905,C1905)</f>
        <v>6</v>
      </c>
      <c r="E1905" s="34" t="str">
        <f>IFERROR(MID(A1905,D1905-5,1)," ")</f>
        <v>1</v>
      </c>
      <c r="F1905" s="34" t="str">
        <f>MID(A1905,IF(E1905="1",D1905-5,D1905-4),IF(E1905="1",7,6))</f>
        <v>11:01AM</v>
      </c>
      <c r="G1905" s="34" t="str">
        <f>TRIM(SUBSTITUTE(A1905,TEXT(M1905,"h:mmAM/PM"),""))</f>
        <v>R-O-H 9/Nov</v>
      </c>
      <c r="H1905" s="34" t="b">
        <f>OR(LEFT(G1905,1)="Y",LEFT(G1905,1)="B",LEFT(G1905,1)="R")</f>
        <v>1</v>
      </c>
      <c r="I1905" s="34" t="str">
        <f>IF(H1905,LEFT(G1905,FIND(" ",G1905)-1),MID(G1905,FIND(" ",G1905)+1,9))</f>
        <v>R-O-H</v>
      </c>
      <c r="J1905" s="34" t="str">
        <f>TRIM(SUBSTITUTE(G1905,I1905,""))</f>
        <v>9/Nov</v>
      </c>
      <c r="K1905" s="34">
        <f>LEFT(J1905,2-ISERROR(1*MID(J1905,2,1)))*1</f>
        <v>9</v>
      </c>
      <c r="L1905" s="34" t="str">
        <f>IF(LEN(I1905)=3,I1905,LEFT(I1905,1)&amp;MID(I1905,3,1)&amp;RIGHT(I1905,1))</f>
        <v>ROH</v>
      </c>
      <c r="M1905" s="42">
        <f>TIMEVALUE(SUBSTITUTE(SUBSTITUTE(F1905,"P"," P"),"A"," A"))</f>
        <v>0.45902777777777781</v>
      </c>
      <c r="N1905" s="34">
        <f t="shared" si="98"/>
        <v>8</v>
      </c>
      <c r="O1905" s="34" t="str">
        <f t="shared" si="99"/>
        <v>ROH8</v>
      </c>
      <c r="P1905" s="44">
        <f>INDEX(Workings!$R$14:$R$853,MATCH(O1905,Workings!$U$14:$U$853,0))</f>
        <v>0.45833333333333331</v>
      </c>
      <c r="Q1905" s="34">
        <f t="shared" si="100"/>
        <v>1</v>
      </c>
      <c r="S1905"/>
    </row>
    <row r="1906" spans="1:19" ht="15" x14ac:dyDescent="0.25">
      <c r="A1906" s="34" t="s">
        <v>1792</v>
      </c>
      <c r="B1906" s="34" t="e">
        <f>SEARCH("PM",A1906)</f>
        <v>#VALUE!</v>
      </c>
      <c r="C1906" s="34">
        <f>SEARCH("AM",A1906)</f>
        <v>6</v>
      </c>
      <c r="D1906" s="34">
        <f>IFERROR(B1906,C1906)</f>
        <v>6</v>
      </c>
      <c r="E1906" s="34" t="str">
        <f>IFERROR(MID(A1906,D1906-5,1)," ")</f>
        <v>1</v>
      </c>
      <c r="F1906" s="34" t="str">
        <f>MID(A1906,IF(E1906="1",D1906-5,D1906-4),IF(E1906="1",7,6))</f>
        <v>11:30AM</v>
      </c>
      <c r="G1906" s="34" t="str">
        <f>TRIM(SUBSTITUTE(A1906,TEXT(M1906,"h:mmAM/PM"),""))</f>
        <v>R:O:H 9-Nov</v>
      </c>
      <c r="H1906" s="34" t="b">
        <f>OR(LEFT(G1906,1)="Y",LEFT(G1906,1)="B",LEFT(G1906,1)="R")</f>
        <v>1</v>
      </c>
      <c r="I1906" s="34" t="str">
        <f>IF(H1906,LEFT(G1906,FIND(" ",G1906)-1),MID(G1906,FIND(" ",G1906)+1,9))</f>
        <v>R:O:H</v>
      </c>
      <c r="J1906" s="34" t="str">
        <f>TRIM(SUBSTITUTE(G1906,I1906,""))</f>
        <v>9-Nov</v>
      </c>
      <c r="K1906" s="34">
        <f>LEFT(J1906,2-ISERROR(1*MID(J1906,2,1)))*1</f>
        <v>9</v>
      </c>
      <c r="L1906" s="34" t="str">
        <f>IF(LEN(I1906)=3,I1906,LEFT(I1906,1)&amp;MID(I1906,3,1)&amp;RIGHT(I1906,1))</f>
        <v>ROH</v>
      </c>
      <c r="M1906" s="42">
        <f>TIMEVALUE(SUBSTITUTE(SUBSTITUTE(F1906,"P"," P"),"A"," A"))</f>
        <v>0.47916666666666669</v>
      </c>
      <c r="N1906" s="34">
        <f t="shared" si="98"/>
        <v>9</v>
      </c>
      <c r="O1906" s="34" t="str">
        <f t="shared" si="99"/>
        <v>ROH9</v>
      </c>
      <c r="P1906" s="44">
        <f>INDEX(Workings!$R$14:$R$853,MATCH(O1906,Workings!$U$14:$U$853,0))</f>
        <v>0.47916666666666663</v>
      </c>
      <c r="Q1906" s="34">
        <f t="shared" si="100"/>
        <v>0</v>
      </c>
      <c r="S1906"/>
    </row>
    <row r="1907" spans="1:19" ht="15" x14ac:dyDescent="0.25">
      <c r="A1907" s="34" t="s">
        <v>3443</v>
      </c>
      <c r="B1907" s="34">
        <f>SEARCH("PM",A1907)</f>
        <v>18</v>
      </c>
      <c r="C1907" s="34" t="e">
        <f>SEARCH("AM",A1907)</f>
        <v>#VALUE!</v>
      </c>
      <c r="D1907" s="34">
        <f>IFERROR(B1907,C1907)</f>
        <v>18</v>
      </c>
      <c r="E1907" s="34" t="str">
        <f>IFERROR(MID(A1907,D1907-5,1)," ")</f>
        <v>1</v>
      </c>
      <c r="F1907" s="34" t="str">
        <f>MID(A1907,IF(E1907="1",D1907-5,D1907-4),IF(E1907="1",7,6))</f>
        <v>12:00PM</v>
      </c>
      <c r="G1907" s="34" t="str">
        <f>TRIM(SUBSTITUTE(A1907,TEXT(M1907,"h:mmAM/PM"),""))</f>
        <v>R:O:H 9-Nov</v>
      </c>
      <c r="H1907" s="34" t="b">
        <f>OR(LEFT(G1907,1)="Y",LEFT(G1907,1)="B",LEFT(G1907,1)="R")</f>
        <v>1</v>
      </c>
      <c r="I1907" s="34" t="str">
        <f>IF(H1907,LEFT(G1907,FIND(" ",G1907)-1),MID(G1907,FIND(" ",G1907)+1,9))</f>
        <v>R:O:H</v>
      </c>
      <c r="J1907" s="34" t="str">
        <f>TRIM(SUBSTITUTE(G1907,I1907,""))</f>
        <v>9-Nov</v>
      </c>
      <c r="K1907" s="34">
        <f>LEFT(J1907,2-ISERROR(1*MID(J1907,2,1)))*1</f>
        <v>9</v>
      </c>
      <c r="L1907" s="34" t="str">
        <f>IF(LEN(I1907)=3,I1907,LEFT(I1907,1)&amp;MID(I1907,3,1)&amp;RIGHT(I1907,1))</f>
        <v>ROH</v>
      </c>
      <c r="M1907" s="42">
        <f>TIMEVALUE(SUBSTITUTE(SUBSTITUTE(F1907,"P"," P"),"A"," A"))</f>
        <v>0.5</v>
      </c>
      <c r="N1907" s="34">
        <f t="shared" si="98"/>
        <v>10</v>
      </c>
      <c r="O1907" s="34" t="str">
        <f t="shared" si="99"/>
        <v>ROH10</v>
      </c>
      <c r="P1907" s="44">
        <f>INDEX(Workings!$R$14:$R$853,MATCH(O1907,Workings!$U$14:$U$853,0))</f>
        <v>0.49999999999999994</v>
      </c>
      <c r="Q1907" s="34">
        <f t="shared" si="100"/>
        <v>0</v>
      </c>
      <c r="S1907"/>
    </row>
    <row r="1908" spans="1:19" ht="15" x14ac:dyDescent="0.25">
      <c r="A1908" s="34" t="s">
        <v>1636</v>
      </c>
      <c r="B1908" s="34">
        <f>SEARCH("PM",A1908)</f>
        <v>10</v>
      </c>
      <c r="C1908" s="34" t="e">
        <f>SEARCH("AM",A1908)</f>
        <v>#VALUE!</v>
      </c>
      <c r="D1908" s="34">
        <f>IFERROR(B1908,C1908)</f>
        <v>10</v>
      </c>
      <c r="E1908" s="34" t="str">
        <f>IFERROR(MID(A1908,D1908-5,1)," ")</f>
        <v>1</v>
      </c>
      <c r="F1908" s="34" t="str">
        <f>MID(A1908,IF(E1908="1",D1908-5,D1908-4),IF(E1908="1",7,6))</f>
        <v>12:31PM</v>
      </c>
      <c r="G1908" s="34" t="str">
        <f>TRIM(SUBSTITUTE(A1908,TEXT(M1908,"h:mmAM/PM"),""))</f>
        <v>ROH 9/Nov</v>
      </c>
      <c r="H1908" s="34" t="b">
        <f>OR(LEFT(G1908,1)="Y",LEFT(G1908,1)="B",LEFT(G1908,1)="R")</f>
        <v>1</v>
      </c>
      <c r="I1908" s="34" t="str">
        <f>IF(H1908,LEFT(G1908,FIND(" ",G1908)-1),MID(G1908,FIND(" ",G1908)+1,9))</f>
        <v>ROH</v>
      </c>
      <c r="J1908" s="34" t="str">
        <f>TRIM(SUBSTITUTE(G1908,I1908,""))</f>
        <v>9/Nov</v>
      </c>
      <c r="K1908" s="34">
        <f>LEFT(J1908,2-ISERROR(1*MID(J1908,2,1)))*1</f>
        <v>9</v>
      </c>
      <c r="L1908" s="34" t="str">
        <f>IF(LEN(I1908)=3,I1908,LEFT(I1908,1)&amp;MID(I1908,3,1)&amp;RIGHT(I1908,1))</f>
        <v>ROH</v>
      </c>
      <c r="M1908" s="42">
        <f>TIMEVALUE(SUBSTITUTE(SUBSTITUTE(F1908,"P"," P"),"A"," A"))</f>
        <v>0.52152777777777781</v>
      </c>
      <c r="N1908" s="34">
        <f t="shared" si="98"/>
        <v>11</v>
      </c>
      <c r="O1908" s="34" t="str">
        <f t="shared" si="99"/>
        <v>ROH11</v>
      </c>
      <c r="P1908" s="44">
        <f>INDEX(Workings!$R$14:$R$853,MATCH(O1908,Workings!$U$14:$U$853,0))</f>
        <v>0.52083333333333326</v>
      </c>
      <c r="Q1908" s="34">
        <f t="shared" si="100"/>
        <v>1</v>
      </c>
      <c r="S1908"/>
    </row>
    <row r="1909" spans="1:19" ht="15" x14ac:dyDescent="0.25">
      <c r="A1909" s="34" t="s">
        <v>658</v>
      </c>
      <c r="B1909" s="34">
        <f>SEARCH("PM",A1909)</f>
        <v>17</v>
      </c>
      <c r="C1909" s="34" t="e">
        <f>SEARCH("AM",A1909)</f>
        <v>#VALUE!</v>
      </c>
      <c r="D1909" s="34">
        <f>IFERROR(B1909,C1909)</f>
        <v>17</v>
      </c>
      <c r="E1909" s="34" t="str">
        <f>IFERROR(MID(A1909,D1909-5,1)," ")</f>
        <v xml:space="preserve"> </v>
      </c>
      <c r="F1909" s="34" t="str">
        <f>MID(A1909,IF(E1909="1",D1909-5,D1909-4),IF(E1909="1",7,6))</f>
        <v>1:00PM</v>
      </c>
      <c r="G1909" s="34" t="str">
        <f>TRIM(SUBSTITUTE(A1909,TEXT(M1909,"h:mmAM/PM"),""))</f>
        <v>9/Nov R-O-H</v>
      </c>
      <c r="H1909" s="34" t="b">
        <f>OR(LEFT(G1909,1)="Y",LEFT(G1909,1)="B",LEFT(G1909,1)="R")</f>
        <v>0</v>
      </c>
      <c r="I1909" s="34" t="str">
        <f>IF(H1909,LEFT(G1909,FIND(" ",G1909)-1),MID(G1909,FIND(" ",G1909)+1,9))</f>
        <v>R-O-H</v>
      </c>
      <c r="J1909" s="34" t="str">
        <f>TRIM(SUBSTITUTE(G1909,I1909,""))</f>
        <v>9/Nov</v>
      </c>
      <c r="K1909" s="34">
        <f>LEFT(J1909,2-ISERROR(1*MID(J1909,2,1)))*1</f>
        <v>9</v>
      </c>
      <c r="L1909" s="34" t="str">
        <f>IF(LEN(I1909)=3,I1909,LEFT(I1909,1)&amp;MID(I1909,3,1)&amp;RIGHT(I1909,1))</f>
        <v>ROH</v>
      </c>
      <c r="M1909" s="42">
        <f>TIMEVALUE(SUBSTITUTE(SUBSTITUTE(F1909,"P"," P"),"A"," A"))</f>
        <v>0.54166666666666663</v>
      </c>
      <c r="N1909" s="34">
        <f t="shared" si="98"/>
        <v>12</v>
      </c>
      <c r="O1909" s="34" t="str">
        <f t="shared" si="99"/>
        <v>ROH12</v>
      </c>
      <c r="P1909" s="44">
        <f>INDEX(Workings!$R$14:$R$853,MATCH(O1909,Workings!$U$14:$U$853,0))</f>
        <v>0.54166666666666663</v>
      </c>
      <c r="Q1909" s="34">
        <f t="shared" si="100"/>
        <v>0</v>
      </c>
      <c r="S1909"/>
    </row>
    <row r="1910" spans="1:19" ht="15" x14ac:dyDescent="0.25">
      <c r="A1910" s="34" t="s">
        <v>223</v>
      </c>
      <c r="B1910" s="34">
        <f>SEARCH("PM",A1910)</f>
        <v>15</v>
      </c>
      <c r="C1910" s="34" t="e">
        <f>SEARCH("AM",A1910)</f>
        <v>#VALUE!</v>
      </c>
      <c r="D1910" s="34">
        <f>IFERROR(B1910,C1910)</f>
        <v>15</v>
      </c>
      <c r="E1910" s="34" t="str">
        <f>IFERROR(MID(A1910,D1910-5,1)," ")</f>
        <v xml:space="preserve"> </v>
      </c>
      <c r="F1910" s="34" t="str">
        <f>MID(A1910,IF(E1910="1",D1910-5,D1910-4),IF(E1910="1",7,6))</f>
        <v>1:31PM</v>
      </c>
      <c r="G1910" s="34" t="str">
        <f>TRIM(SUBSTITUTE(A1910,TEXT(M1910,"h:mmAM/PM"),""))</f>
        <v>9/Nov ROH</v>
      </c>
      <c r="H1910" s="34" t="b">
        <f>OR(LEFT(G1910,1)="Y",LEFT(G1910,1)="B",LEFT(G1910,1)="R")</f>
        <v>0</v>
      </c>
      <c r="I1910" s="34" t="str">
        <f>IF(H1910,LEFT(G1910,FIND(" ",G1910)-1),MID(G1910,FIND(" ",G1910)+1,9))</f>
        <v>ROH</v>
      </c>
      <c r="J1910" s="34" t="str">
        <f>TRIM(SUBSTITUTE(G1910,I1910,""))</f>
        <v>9/Nov</v>
      </c>
      <c r="K1910" s="34">
        <f>LEFT(J1910,2-ISERROR(1*MID(J1910,2,1)))*1</f>
        <v>9</v>
      </c>
      <c r="L1910" s="34" t="str">
        <f>IF(LEN(I1910)=3,I1910,LEFT(I1910,1)&amp;MID(I1910,3,1)&amp;RIGHT(I1910,1))</f>
        <v>ROH</v>
      </c>
      <c r="M1910" s="42">
        <f>TIMEVALUE(SUBSTITUTE(SUBSTITUTE(F1910,"P"," P"),"A"," A"))</f>
        <v>0.56319444444444444</v>
      </c>
      <c r="N1910" s="34">
        <f t="shared" si="98"/>
        <v>13</v>
      </c>
      <c r="O1910" s="34" t="str">
        <f t="shared" si="99"/>
        <v>ROH13</v>
      </c>
      <c r="P1910" s="44">
        <f>INDEX(Workings!$R$14:$R$853,MATCH(O1910,Workings!$U$14:$U$853,0))</f>
        <v>0.5625</v>
      </c>
      <c r="Q1910" s="34">
        <f t="shared" si="100"/>
        <v>1</v>
      </c>
      <c r="S1910"/>
    </row>
    <row r="1911" spans="1:19" ht="15" x14ac:dyDescent="0.25">
      <c r="A1911" s="34" t="s">
        <v>3046</v>
      </c>
      <c r="B1911" s="34">
        <f>SEARCH("PM",A1911)</f>
        <v>15</v>
      </c>
      <c r="C1911" s="34" t="e">
        <f>SEARCH("AM",A1911)</f>
        <v>#VALUE!</v>
      </c>
      <c r="D1911" s="34">
        <f>IFERROR(B1911,C1911)</f>
        <v>15</v>
      </c>
      <c r="E1911" s="34" t="str">
        <f>IFERROR(MID(A1911,D1911-5,1)," ")</f>
        <v xml:space="preserve"> </v>
      </c>
      <c r="F1911" s="34" t="str">
        <f>MID(A1911,IF(E1911="1",D1911-5,D1911-4),IF(E1911="1",7,6))</f>
        <v>2:01PM</v>
      </c>
      <c r="G1911" s="34" t="str">
        <f>TRIM(SUBSTITUTE(A1911,TEXT(M1911,"h:mmAM/PM"),""))</f>
        <v>9-Nov ROH</v>
      </c>
      <c r="H1911" s="34" t="b">
        <f>OR(LEFT(G1911,1)="Y",LEFT(G1911,1)="B",LEFT(G1911,1)="R")</f>
        <v>0</v>
      </c>
      <c r="I1911" s="34" t="str">
        <f>IF(H1911,LEFT(G1911,FIND(" ",G1911)-1),MID(G1911,FIND(" ",G1911)+1,9))</f>
        <v>ROH</v>
      </c>
      <c r="J1911" s="34" t="str">
        <f>TRIM(SUBSTITUTE(G1911,I1911,""))</f>
        <v>9-Nov</v>
      </c>
      <c r="K1911" s="34">
        <f>LEFT(J1911,2-ISERROR(1*MID(J1911,2,1)))*1</f>
        <v>9</v>
      </c>
      <c r="L1911" s="34" t="str">
        <f>IF(LEN(I1911)=3,I1911,LEFT(I1911,1)&amp;MID(I1911,3,1)&amp;RIGHT(I1911,1))</f>
        <v>ROH</v>
      </c>
      <c r="M1911" s="42">
        <f>TIMEVALUE(SUBSTITUTE(SUBSTITUTE(F1911,"P"," P"),"A"," A"))</f>
        <v>0.58402777777777781</v>
      </c>
      <c r="N1911" s="34">
        <f t="shared" si="98"/>
        <v>14</v>
      </c>
      <c r="O1911" s="34" t="str">
        <f t="shared" si="99"/>
        <v>ROH14</v>
      </c>
      <c r="P1911" s="44">
        <f>INDEX(Workings!$R$14:$R$853,MATCH(O1911,Workings!$U$14:$U$853,0))</f>
        <v>0.58333333333333337</v>
      </c>
      <c r="Q1911" s="34">
        <f t="shared" si="100"/>
        <v>1</v>
      </c>
      <c r="S1911"/>
    </row>
    <row r="1912" spans="1:19" ht="15" x14ac:dyDescent="0.25">
      <c r="A1912" s="34" t="s">
        <v>1868</v>
      </c>
      <c r="B1912" s="34">
        <f>SEARCH("PM",A1912)</f>
        <v>11</v>
      </c>
      <c r="C1912" s="34" t="e">
        <f>SEARCH("AM",A1912)</f>
        <v>#VALUE!</v>
      </c>
      <c r="D1912" s="34">
        <f>IFERROR(B1912,C1912)</f>
        <v>11</v>
      </c>
      <c r="E1912" s="34" t="str">
        <f>IFERROR(MID(A1912,D1912-5,1)," ")</f>
        <v xml:space="preserve"> </v>
      </c>
      <c r="F1912" s="34" t="str">
        <f>MID(A1912,IF(E1912="1",D1912-5,D1912-4),IF(E1912="1",7,6))</f>
        <v>2:31PM</v>
      </c>
      <c r="G1912" s="34" t="str">
        <f>TRIM(SUBSTITUTE(A1912,TEXT(M1912,"h:mmAM/PM"),""))</f>
        <v>R:O:H 9-Nov</v>
      </c>
      <c r="H1912" s="34" t="b">
        <f>OR(LEFT(G1912,1)="Y",LEFT(G1912,1)="B",LEFT(G1912,1)="R")</f>
        <v>1</v>
      </c>
      <c r="I1912" s="34" t="str">
        <f>IF(H1912,LEFT(G1912,FIND(" ",G1912)-1),MID(G1912,FIND(" ",G1912)+1,9))</f>
        <v>R:O:H</v>
      </c>
      <c r="J1912" s="34" t="str">
        <f>TRIM(SUBSTITUTE(G1912,I1912,""))</f>
        <v>9-Nov</v>
      </c>
      <c r="K1912" s="34">
        <f>LEFT(J1912,2-ISERROR(1*MID(J1912,2,1)))*1</f>
        <v>9</v>
      </c>
      <c r="L1912" s="34" t="str">
        <f>IF(LEN(I1912)=3,I1912,LEFT(I1912,1)&amp;MID(I1912,3,1)&amp;RIGHT(I1912,1))</f>
        <v>ROH</v>
      </c>
      <c r="M1912" s="42">
        <f>TIMEVALUE(SUBSTITUTE(SUBSTITUTE(F1912,"P"," P"),"A"," A"))</f>
        <v>0.60486111111111118</v>
      </c>
      <c r="N1912" s="34">
        <f t="shared" si="98"/>
        <v>15</v>
      </c>
      <c r="O1912" s="34" t="str">
        <f t="shared" si="99"/>
        <v>ROH15</v>
      </c>
      <c r="P1912" s="44">
        <f>INDEX(Workings!$R$14:$R$853,MATCH(O1912,Workings!$U$14:$U$853,0))</f>
        <v>0.60416666666666674</v>
      </c>
      <c r="Q1912" s="34">
        <f t="shared" si="100"/>
        <v>1</v>
      </c>
      <c r="S1912"/>
    </row>
    <row r="1913" spans="1:19" ht="15" x14ac:dyDescent="0.25">
      <c r="A1913" s="34" t="s">
        <v>1892</v>
      </c>
      <c r="B1913" s="34">
        <f>SEARCH("PM",A1913)</f>
        <v>17</v>
      </c>
      <c r="C1913" s="34" t="e">
        <f>SEARCH("AM",A1913)</f>
        <v>#VALUE!</v>
      </c>
      <c r="D1913" s="34">
        <f>IFERROR(B1913,C1913)</f>
        <v>17</v>
      </c>
      <c r="E1913" s="34" t="str">
        <f>IFERROR(MID(A1913,D1913-5,1)," ")</f>
        <v xml:space="preserve"> </v>
      </c>
      <c r="F1913" s="34" t="str">
        <f>MID(A1913,IF(E1913="1",D1913-5,D1913-4),IF(E1913="1",7,6))</f>
        <v>3:00PM</v>
      </c>
      <c r="G1913" s="34" t="str">
        <f>TRIM(SUBSTITUTE(A1913,TEXT(M1913,"h:mmAM/PM"),""))</f>
        <v>9/Nov R-O-H</v>
      </c>
      <c r="H1913" s="34" t="b">
        <f>OR(LEFT(G1913,1)="Y",LEFT(G1913,1)="B",LEFT(G1913,1)="R")</f>
        <v>0</v>
      </c>
      <c r="I1913" s="34" t="str">
        <f>IF(H1913,LEFT(G1913,FIND(" ",G1913)-1),MID(G1913,FIND(" ",G1913)+1,9))</f>
        <v>R-O-H</v>
      </c>
      <c r="J1913" s="34" t="str">
        <f>TRIM(SUBSTITUTE(G1913,I1913,""))</f>
        <v>9/Nov</v>
      </c>
      <c r="K1913" s="34">
        <f>LEFT(J1913,2-ISERROR(1*MID(J1913,2,1)))*1</f>
        <v>9</v>
      </c>
      <c r="L1913" s="34" t="str">
        <f>IF(LEN(I1913)=3,I1913,LEFT(I1913,1)&amp;MID(I1913,3,1)&amp;RIGHT(I1913,1))</f>
        <v>ROH</v>
      </c>
      <c r="M1913" s="42">
        <f>TIMEVALUE(SUBSTITUTE(SUBSTITUTE(F1913,"P"," P"),"A"," A"))</f>
        <v>0.625</v>
      </c>
      <c r="N1913" s="34">
        <f t="shared" si="98"/>
        <v>16</v>
      </c>
      <c r="O1913" s="34" t="str">
        <f t="shared" si="99"/>
        <v>ROH16</v>
      </c>
      <c r="P1913" s="44">
        <f>INDEX(Workings!$R$14:$R$853,MATCH(O1913,Workings!$U$14:$U$853,0))</f>
        <v>0.62500000000000011</v>
      </c>
      <c r="Q1913" s="34">
        <f t="shared" si="100"/>
        <v>0</v>
      </c>
      <c r="S1913"/>
    </row>
    <row r="1914" spans="1:19" ht="15" x14ac:dyDescent="0.25">
      <c r="A1914" s="34" t="s">
        <v>967</v>
      </c>
      <c r="B1914" s="34">
        <f>SEARCH("PM",A1914)</f>
        <v>5</v>
      </c>
      <c r="C1914" s="34" t="e">
        <f>SEARCH("AM",A1914)</f>
        <v>#VALUE!</v>
      </c>
      <c r="D1914" s="34">
        <f>IFERROR(B1914,C1914)</f>
        <v>5</v>
      </c>
      <c r="E1914" s="34" t="str">
        <f>IFERROR(MID(A1914,D1914-5,1)," ")</f>
        <v xml:space="preserve"> </v>
      </c>
      <c r="F1914" s="34" t="str">
        <f>MID(A1914,IF(E1914="1",D1914-5,D1914-4),IF(E1914="1",7,6))</f>
        <v>3:30PM</v>
      </c>
      <c r="G1914" s="34" t="str">
        <f>TRIM(SUBSTITUTE(A1914,TEXT(M1914,"h:mmAM/PM"),""))</f>
        <v>9/Nov R:O:H</v>
      </c>
      <c r="H1914" s="34" t="b">
        <f>OR(LEFT(G1914,1)="Y",LEFT(G1914,1)="B",LEFT(G1914,1)="R")</f>
        <v>0</v>
      </c>
      <c r="I1914" s="34" t="str">
        <f>IF(H1914,LEFT(G1914,FIND(" ",G1914)-1),MID(G1914,FIND(" ",G1914)+1,9))</f>
        <v>R:O:H</v>
      </c>
      <c r="J1914" s="34" t="str">
        <f>TRIM(SUBSTITUTE(G1914,I1914,""))</f>
        <v>9/Nov</v>
      </c>
      <c r="K1914" s="34">
        <f>LEFT(J1914,2-ISERROR(1*MID(J1914,2,1)))*1</f>
        <v>9</v>
      </c>
      <c r="L1914" s="34" t="str">
        <f>IF(LEN(I1914)=3,I1914,LEFT(I1914,1)&amp;MID(I1914,3,1)&amp;RIGHT(I1914,1))</f>
        <v>ROH</v>
      </c>
      <c r="M1914" s="42">
        <f>TIMEVALUE(SUBSTITUTE(SUBSTITUTE(F1914,"P"," P"),"A"," A"))</f>
        <v>0.64583333333333337</v>
      </c>
      <c r="N1914" s="34">
        <f t="shared" si="98"/>
        <v>17</v>
      </c>
      <c r="O1914" s="34" t="str">
        <f t="shared" si="99"/>
        <v>ROH17</v>
      </c>
      <c r="P1914" s="44">
        <f>INDEX(Workings!$R$14:$R$853,MATCH(O1914,Workings!$U$14:$U$853,0))</f>
        <v>0.64583333333333348</v>
      </c>
      <c r="Q1914" s="34">
        <f t="shared" si="100"/>
        <v>0</v>
      </c>
      <c r="S1914"/>
    </row>
    <row r="1915" spans="1:19" ht="15" x14ac:dyDescent="0.25">
      <c r="A1915" s="34" t="s">
        <v>2014</v>
      </c>
      <c r="B1915" s="34">
        <f>SEARCH("PM",A1915)</f>
        <v>9</v>
      </c>
      <c r="C1915" s="34" t="e">
        <f>SEARCH("AM",A1915)</f>
        <v>#VALUE!</v>
      </c>
      <c r="D1915" s="34">
        <f>IFERROR(B1915,C1915)</f>
        <v>9</v>
      </c>
      <c r="E1915" s="34" t="str">
        <f>IFERROR(MID(A1915,D1915-5,1)," ")</f>
        <v xml:space="preserve"> </v>
      </c>
      <c r="F1915" s="34" t="str">
        <f>MID(A1915,IF(E1915="1",D1915-5,D1915-4),IF(E1915="1",7,6))</f>
        <v>4:00PM</v>
      </c>
      <c r="G1915" s="34" t="str">
        <f>TRIM(SUBSTITUTE(A1915,TEXT(M1915,"h:mmAM/PM"),""))</f>
        <v>ROH 9-Nov</v>
      </c>
      <c r="H1915" s="34" t="b">
        <f>OR(LEFT(G1915,1)="Y",LEFT(G1915,1)="B",LEFT(G1915,1)="R")</f>
        <v>1</v>
      </c>
      <c r="I1915" s="34" t="str">
        <f>IF(H1915,LEFT(G1915,FIND(" ",G1915)-1),MID(G1915,FIND(" ",G1915)+1,9))</f>
        <v>ROH</v>
      </c>
      <c r="J1915" s="34" t="str">
        <f>TRIM(SUBSTITUTE(G1915,I1915,""))</f>
        <v>9-Nov</v>
      </c>
      <c r="K1915" s="34">
        <f>LEFT(J1915,2-ISERROR(1*MID(J1915,2,1)))*1</f>
        <v>9</v>
      </c>
      <c r="L1915" s="34" t="str">
        <f>IF(LEN(I1915)=3,I1915,LEFT(I1915,1)&amp;MID(I1915,3,1)&amp;RIGHT(I1915,1))</f>
        <v>ROH</v>
      </c>
      <c r="M1915" s="42">
        <f>TIMEVALUE(SUBSTITUTE(SUBSTITUTE(F1915,"P"," P"),"A"," A"))</f>
        <v>0.66666666666666663</v>
      </c>
      <c r="N1915" s="34">
        <f t="shared" si="98"/>
        <v>18</v>
      </c>
      <c r="O1915" s="34" t="str">
        <f t="shared" si="99"/>
        <v>ROH18</v>
      </c>
      <c r="P1915" s="44">
        <f>INDEX(Workings!$R$14:$R$853,MATCH(O1915,Workings!$U$14:$U$853,0))</f>
        <v>0.66666666666666685</v>
      </c>
      <c r="Q1915" s="34">
        <f t="shared" si="100"/>
        <v>0</v>
      </c>
      <c r="S1915"/>
    </row>
    <row r="1916" spans="1:19" ht="15" x14ac:dyDescent="0.25">
      <c r="A1916" s="34" t="s">
        <v>2514</v>
      </c>
      <c r="B1916" s="34">
        <f>SEARCH("PM",A1916)</f>
        <v>17</v>
      </c>
      <c r="C1916" s="34" t="e">
        <f>SEARCH("AM",A1916)</f>
        <v>#VALUE!</v>
      </c>
      <c r="D1916" s="34">
        <f>IFERROR(B1916,C1916)</f>
        <v>17</v>
      </c>
      <c r="E1916" s="34" t="str">
        <f>IFERROR(MID(A1916,D1916-5,1)," ")</f>
        <v xml:space="preserve"> </v>
      </c>
      <c r="F1916" s="34" t="str">
        <f>MID(A1916,IF(E1916="1",D1916-5,D1916-4),IF(E1916="1",7,6))</f>
        <v>4:31PM</v>
      </c>
      <c r="G1916" s="34" t="str">
        <f>TRIM(SUBSTITUTE(A1916,TEXT(M1916,"h:mmAM/PM"),""))</f>
        <v>R/O/H 9/Nov</v>
      </c>
      <c r="H1916" s="34" t="b">
        <f>OR(LEFT(G1916,1)="Y",LEFT(G1916,1)="B",LEFT(G1916,1)="R")</f>
        <v>1</v>
      </c>
      <c r="I1916" s="34" t="str">
        <f>IF(H1916,LEFT(G1916,FIND(" ",G1916)-1),MID(G1916,FIND(" ",G1916)+1,9))</f>
        <v>R/O/H</v>
      </c>
      <c r="J1916" s="34" t="str">
        <f>TRIM(SUBSTITUTE(G1916,I1916,""))</f>
        <v>9/Nov</v>
      </c>
      <c r="K1916" s="34">
        <f>LEFT(J1916,2-ISERROR(1*MID(J1916,2,1)))*1</f>
        <v>9</v>
      </c>
      <c r="L1916" s="34" t="str">
        <f>IF(LEN(I1916)=3,I1916,LEFT(I1916,1)&amp;MID(I1916,3,1)&amp;RIGHT(I1916,1))</f>
        <v>ROH</v>
      </c>
      <c r="M1916" s="42">
        <f>TIMEVALUE(SUBSTITUTE(SUBSTITUTE(F1916,"P"," P"),"A"," A"))</f>
        <v>0.68819444444444444</v>
      </c>
      <c r="N1916" s="34">
        <f t="shared" si="98"/>
        <v>19</v>
      </c>
      <c r="O1916" s="34" t="str">
        <f t="shared" si="99"/>
        <v>ROH19</v>
      </c>
      <c r="P1916" s="44">
        <f>INDEX(Workings!$R$14:$R$853,MATCH(O1916,Workings!$U$14:$U$853,0))</f>
        <v>0.68750000000000022</v>
      </c>
      <c r="Q1916" s="34">
        <f t="shared" si="100"/>
        <v>1</v>
      </c>
      <c r="S1916"/>
    </row>
    <row r="1917" spans="1:19" ht="15" x14ac:dyDescent="0.25">
      <c r="A1917" s="34" t="s">
        <v>1278</v>
      </c>
      <c r="B1917" s="34">
        <f>SEARCH("PM",A1917)</f>
        <v>17</v>
      </c>
      <c r="C1917" s="34" t="e">
        <f>SEARCH("AM",A1917)</f>
        <v>#VALUE!</v>
      </c>
      <c r="D1917" s="34">
        <f>IFERROR(B1917,C1917)</f>
        <v>17</v>
      </c>
      <c r="E1917" s="34" t="str">
        <f>IFERROR(MID(A1917,D1917-5,1)," ")</f>
        <v xml:space="preserve"> </v>
      </c>
      <c r="F1917" s="34" t="str">
        <f>MID(A1917,IF(E1917="1",D1917-5,D1917-4),IF(E1917="1",7,6))</f>
        <v>5:01PM</v>
      </c>
      <c r="G1917" s="34" t="str">
        <f>TRIM(SUBSTITUTE(A1917,TEXT(M1917,"h:mmAM/PM"),""))</f>
        <v>R/O/H 9/Nov</v>
      </c>
      <c r="H1917" s="34" t="b">
        <f>OR(LEFT(G1917,1)="Y",LEFT(G1917,1)="B",LEFT(G1917,1)="R")</f>
        <v>1</v>
      </c>
      <c r="I1917" s="34" t="str">
        <f>IF(H1917,LEFT(G1917,FIND(" ",G1917)-1),MID(G1917,FIND(" ",G1917)+1,9))</f>
        <v>R/O/H</v>
      </c>
      <c r="J1917" s="34" t="str">
        <f>TRIM(SUBSTITUTE(G1917,I1917,""))</f>
        <v>9/Nov</v>
      </c>
      <c r="K1917" s="34">
        <f>LEFT(J1917,2-ISERROR(1*MID(J1917,2,1)))*1</f>
        <v>9</v>
      </c>
      <c r="L1917" s="34" t="str">
        <f>IF(LEN(I1917)=3,I1917,LEFT(I1917,1)&amp;MID(I1917,3,1)&amp;RIGHT(I1917,1))</f>
        <v>ROH</v>
      </c>
      <c r="M1917" s="42">
        <f>TIMEVALUE(SUBSTITUTE(SUBSTITUTE(F1917,"P"," P"),"A"," A"))</f>
        <v>0.7090277777777777</v>
      </c>
      <c r="N1917" s="34">
        <f t="shared" si="98"/>
        <v>20</v>
      </c>
      <c r="O1917" s="34" t="str">
        <f t="shared" si="99"/>
        <v>ROH20</v>
      </c>
      <c r="P1917" s="44">
        <f>INDEX(Workings!$R$14:$R$853,MATCH(O1917,Workings!$U$14:$U$853,0))</f>
        <v>0.70833333333333359</v>
      </c>
      <c r="Q1917" s="34">
        <f t="shared" si="100"/>
        <v>1</v>
      </c>
      <c r="S1917"/>
    </row>
    <row r="1918" spans="1:19" ht="15" x14ac:dyDescent="0.25">
      <c r="A1918" s="34" t="s">
        <v>2686</v>
      </c>
      <c r="B1918" s="34">
        <f>SEARCH("PM",A1918)</f>
        <v>17</v>
      </c>
      <c r="C1918" s="34" t="e">
        <f>SEARCH("AM",A1918)</f>
        <v>#VALUE!</v>
      </c>
      <c r="D1918" s="34">
        <f>IFERROR(B1918,C1918)</f>
        <v>17</v>
      </c>
      <c r="E1918" s="34" t="str">
        <f>IFERROR(MID(A1918,D1918-5,1)," ")</f>
        <v xml:space="preserve"> </v>
      </c>
      <c r="F1918" s="34" t="str">
        <f>MID(A1918,IF(E1918="1",D1918-5,D1918-4),IF(E1918="1",7,6))</f>
        <v>5:21PM</v>
      </c>
      <c r="G1918" s="34" t="str">
        <f>TRIM(SUBSTITUTE(A1918,TEXT(M1918,"h:mmAM/PM"),""))</f>
        <v>9/Nov R:O:H</v>
      </c>
      <c r="H1918" s="34" t="b">
        <f>OR(LEFT(G1918,1)="Y",LEFT(G1918,1)="B",LEFT(G1918,1)="R")</f>
        <v>0</v>
      </c>
      <c r="I1918" s="34" t="str">
        <f>IF(H1918,LEFT(G1918,FIND(" ",G1918)-1),MID(G1918,FIND(" ",G1918)+1,9))</f>
        <v>R:O:H</v>
      </c>
      <c r="J1918" s="34" t="str">
        <f>TRIM(SUBSTITUTE(G1918,I1918,""))</f>
        <v>9/Nov</v>
      </c>
      <c r="K1918" s="34">
        <f>LEFT(J1918,2-ISERROR(1*MID(J1918,2,1)))*1</f>
        <v>9</v>
      </c>
      <c r="L1918" s="34" t="str">
        <f>IF(LEN(I1918)=3,I1918,LEFT(I1918,1)&amp;MID(I1918,3,1)&amp;RIGHT(I1918,1))</f>
        <v>ROH</v>
      </c>
      <c r="M1918" s="42">
        <f>TIMEVALUE(SUBSTITUTE(SUBSTITUTE(F1918,"P"," P"),"A"," A"))</f>
        <v>0.72291666666666676</v>
      </c>
      <c r="N1918" s="34">
        <f t="shared" si="98"/>
        <v>21</v>
      </c>
      <c r="O1918" s="34" t="str">
        <f t="shared" si="99"/>
        <v>ROH21</v>
      </c>
      <c r="P1918" s="44">
        <f>INDEX(Workings!$R$14:$R$853,MATCH(O1918,Workings!$U$14:$U$853,0))</f>
        <v>0.72222222222222243</v>
      </c>
      <c r="Q1918" s="34">
        <f t="shared" si="100"/>
        <v>1</v>
      </c>
      <c r="S1918"/>
    </row>
    <row r="1919" spans="1:19" ht="15" x14ac:dyDescent="0.25">
      <c r="A1919" s="34" t="s">
        <v>3845</v>
      </c>
      <c r="B1919" s="34">
        <f>SEARCH("PM",A1919)</f>
        <v>5</v>
      </c>
      <c r="C1919" s="34" t="e">
        <f>SEARCH("AM",A1919)</f>
        <v>#VALUE!</v>
      </c>
      <c r="D1919" s="34">
        <f>IFERROR(B1919,C1919)</f>
        <v>5</v>
      </c>
      <c r="E1919" s="34" t="str">
        <f>IFERROR(MID(A1919,D1919-5,1)," ")</f>
        <v xml:space="preserve"> </v>
      </c>
      <c r="F1919" s="34" t="str">
        <f>MID(A1919,IF(E1919="1",D1919-5,D1919-4),IF(E1919="1",7,6))</f>
        <v>5:40PM</v>
      </c>
      <c r="G1919" s="34" t="str">
        <f>TRIM(SUBSTITUTE(A1919,TEXT(M1919,"h:mmAM/PM"),""))</f>
        <v>9/Nov R:O:H</v>
      </c>
      <c r="H1919" s="34" t="b">
        <f>OR(LEFT(G1919,1)="Y",LEFT(G1919,1)="B",LEFT(G1919,1)="R")</f>
        <v>0</v>
      </c>
      <c r="I1919" s="34" t="str">
        <f>IF(H1919,LEFT(G1919,FIND(" ",G1919)-1),MID(G1919,FIND(" ",G1919)+1,9))</f>
        <v>R:O:H</v>
      </c>
      <c r="J1919" s="34" t="str">
        <f>TRIM(SUBSTITUTE(G1919,I1919,""))</f>
        <v>9/Nov</v>
      </c>
      <c r="K1919" s="34">
        <f>LEFT(J1919,2-ISERROR(1*MID(J1919,2,1)))*1</f>
        <v>9</v>
      </c>
      <c r="L1919" s="34" t="str">
        <f>IF(LEN(I1919)=3,I1919,LEFT(I1919,1)&amp;MID(I1919,3,1)&amp;RIGHT(I1919,1))</f>
        <v>ROH</v>
      </c>
      <c r="M1919" s="42">
        <f>TIMEVALUE(SUBSTITUTE(SUBSTITUTE(F1919,"P"," P"),"A"," A"))</f>
        <v>0.73611111111111116</v>
      </c>
      <c r="N1919" s="34">
        <f t="shared" si="98"/>
        <v>22</v>
      </c>
      <c r="O1919" s="34" t="str">
        <f t="shared" si="99"/>
        <v>ROH22</v>
      </c>
      <c r="P1919" s="44">
        <f>INDEX(Workings!$R$14:$R$853,MATCH(O1919,Workings!$U$14:$U$853,0))</f>
        <v>0.73611111111111127</v>
      </c>
      <c r="Q1919" s="34">
        <f t="shared" si="100"/>
        <v>0</v>
      </c>
      <c r="S1919"/>
    </row>
    <row r="1920" spans="1:19" ht="15" x14ac:dyDescent="0.25">
      <c r="A1920" s="34" t="s">
        <v>2358</v>
      </c>
      <c r="B1920" s="34">
        <f>SEARCH("PM",A1920)</f>
        <v>11</v>
      </c>
      <c r="C1920" s="34" t="e">
        <f>SEARCH("AM",A1920)</f>
        <v>#VALUE!</v>
      </c>
      <c r="D1920" s="34">
        <f>IFERROR(B1920,C1920)</f>
        <v>11</v>
      </c>
      <c r="E1920" s="34" t="str">
        <f>IFERROR(MID(A1920,D1920-5,1)," ")</f>
        <v xml:space="preserve"> </v>
      </c>
      <c r="F1920" s="34" t="str">
        <f>MID(A1920,IF(E1920="1",D1920-5,D1920-4),IF(E1920="1",7,6))</f>
        <v>6:00PM</v>
      </c>
      <c r="G1920" s="34" t="str">
        <f>TRIM(SUBSTITUTE(A1920,TEXT(M1920,"h:mmAM/PM"),""))</f>
        <v>9/Nov R-O-H</v>
      </c>
      <c r="H1920" s="34" t="b">
        <f>OR(LEFT(G1920,1)="Y",LEFT(G1920,1)="B",LEFT(G1920,1)="R")</f>
        <v>0</v>
      </c>
      <c r="I1920" s="34" t="str">
        <f>IF(H1920,LEFT(G1920,FIND(" ",G1920)-1),MID(G1920,FIND(" ",G1920)+1,9))</f>
        <v>R-O-H</v>
      </c>
      <c r="J1920" s="34" t="str">
        <f>TRIM(SUBSTITUTE(G1920,I1920,""))</f>
        <v>9/Nov</v>
      </c>
      <c r="K1920" s="34">
        <f>LEFT(J1920,2-ISERROR(1*MID(J1920,2,1)))*1</f>
        <v>9</v>
      </c>
      <c r="L1920" s="34" t="str">
        <f>IF(LEN(I1920)=3,I1920,LEFT(I1920,1)&amp;MID(I1920,3,1)&amp;RIGHT(I1920,1))</f>
        <v>ROH</v>
      </c>
      <c r="M1920" s="42">
        <f>TIMEVALUE(SUBSTITUTE(SUBSTITUTE(F1920,"P"," P"),"A"," A"))</f>
        <v>0.75</v>
      </c>
      <c r="N1920" s="34">
        <f t="shared" si="98"/>
        <v>23</v>
      </c>
      <c r="O1920" s="34" t="str">
        <f t="shared" si="99"/>
        <v>ROH23</v>
      </c>
      <c r="P1920" s="44">
        <f>INDEX(Workings!$R$14:$R$853,MATCH(O1920,Workings!$U$14:$U$853,0))</f>
        <v>0.75000000000000011</v>
      </c>
      <c r="Q1920" s="34">
        <f t="shared" si="100"/>
        <v>0</v>
      </c>
      <c r="S1920"/>
    </row>
    <row r="1921" spans="1:19" ht="15" x14ac:dyDescent="0.25">
      <c r="A1921" s="34" t="s">
        <v>946</v>
      </c>
      <c r="B1921" s="34">
        <f>SEARCH("PM",A1921)</f>
        <v>17</v>
      </c>
      <c r="C1921" s="34" t="e">
        <f>SEARCH("AM",A1921)</f>
        <v>#VALUE!</v>
      </c>
      <c r="D1921" s="34">
        <f>IFERROR(B1921,C1921)</f>
        <v>17</v>
      </c>
      <c r="E1921" s="34" t="str">
        <f>IFERROR(MID(A1921,D1921-5,1)," ")</f>
        <v xml:space="preserve"> </v>
      </c>
      <c r="F1921" s="34" t="str">
        <f>MID(A1921,IF(E1921="1",D1921-5,D1921-4),IF(E1921="1",7,6))</f>
        <v>6:20PM</v>
      </c>
      <c r="G1921" s="34" t="str">
        <f>TRIM(SUBSTITUTE(A1921,TEXT(M1921,"h:mmAM/PM"),""))</f>
        <v>R/O/H 9/Nov</v>
      </c>
      <c r="H1921" s="34" t="b">
        <f>OR(LEFT(G1921,1)="Y",LEFT(G1921,1)="B",LEFT(G1921,1)="R")</f>
        <v>1</v>
      </c>
      <c r="I1921" s="34" t="str">
        <f>IF(H1921,LEFT(G1921,FIND(" ",G1921)-1),MID(G1921,FIND(" ",G1921)+1,9))</f>
        <v>R/O/H</v>
      </c>
      <c r="J1921" s="34" t="str">
        <f>TRIM(SUBSTITUTE(G1921,I1921,""))</f>
        <v>9/Nov</v>
      </c>
      <c r="K1921" s="34">
        <f>LEFT(J1921,2-ISERROR(1*MID(J1921,2,1)))*1</f>
        <v>9</v>
      </c>
      <c r="L1921" s="34" t="str">
        <f>IF(LEN(I1921)=3,I1921,LEFT(I1921,1)&amp;MID(I1921,3,1)&amp;RIGHT(I1921,1))</f>
        <v>ROH</v>
      </c>
      <c r="M1921" s="42">
        <f>TIMEVALUE(SUBSTITUTE(SUBSTITUTE(F1921,"P"," P"),"A"," A"))</f>
        <v>0.76388888888888884</v>
      </c>
      <c r="N1921" s="34">
        <f t="shared" si="98"/>
        <v>24</v>
      </c>
      <c r="O1921" s="34" t="str">
        <f t="shared" si="99"/>
        <v>ROH24</v>
      </c>
      <c r="P1921" s="44">
        <f>INDEX(Workings!$R$14:$R$853,MATCH(O1921,Workings!$U$14:$U$853,0))</f>
        <v>0.76388888888888895</v>
      </c>
      <c r="Q1921" s="34">
        <f t="shared" si="100"/>
        <v>0</v>
      </c>
      <c r="S1921"/>
    </row>
    <row r="1922" spans="1:19" ht="15" x14ac:dyDescent="0.25">
      <c r="A1922" s="34" t="s">
        <v>1518</v>
      </c>
      <c r="B1922" s="34">
        <f>SEARCH("PM",A1922)</f>
        <v>17</v>
      </c>
      <c r="C1922" s="34" t="e">
        <f>SEARCH("AM",A1922)</f>
        <v>#VALUE!</v>
      </c>
      <c r="D1922" s="34">
        <f>IFERROR(B1922,C1922)</f>
        <v>17</v>
      </c>
      <c r="E1922" s="34" t="str">
        <f>IFERROR(MID(A1922,D1922-5,1)," ")</f>
        <v xml:space="preserve"> </v>
      </c>
      <c r="F1922" s="34" t="str">
        <f>MID(A1922,IF(E1922="1",D1922-5,D1922-4),IF(E1922="1",7,6))</f>
        <v>6:41PM</v>
      </c>
      <c r="G1922" s="34" t="str">
        <f>TRIM(SUBSTITUTE(A1922,TEXT(M1922,"h:mmAM/PM"),""))</f>
        <v>9-Nov R:O:H</v>
      </c>
      <c r="H1922" s="34" t="b">
        <f>OR(LEFT(G1922,1)="Y",LEFT(G1922,1)="B",LEFT(G1922,1)="R")</f>
        <v>0</v>
      </c>
      <c r="I1922" s="34" t="str">
        <f>IF(H1922,LEFT(G1922,FIND(" ",G1922)-1),MID(G1922,FIND(" ",G1922)+1,9))</f>
        <v>R:O:H</v>
      </c>
      <c r="J1922" s="34" t="str">
        <f>TRIM(SUBSTITUTE(G1922,I1922,""))</f>
        <v>9-Nov</v>
      </c>
      <c r="K1922" s="34">
        <f>LEFT(J1922,2-ISERROR(1*MID(J1922,2,1)))*1</f>
        <v>9</v>
      </c>
      <c r="L1922" s="34" t="str">
        <f>IF(LEN(I1922)=3,I1922,LEFT(I1922,1)&amp;MID(I1922,3,1)&amp;RIGHT(I1922,1))</f>
        <v>ROH</v>
      </c>
      <c r="M1922" s="42">
        <f>TIMEVALUE(SUBSTITUTE(SUBSTITUTE(F1922,"P"," P"),"A"," A"))</f>
        <v>0.77847222222222223</v>
      </c>
      <c r="N1922" s="34">
        <f t="shared" si="98"/>
        <v>25</v>
      </c>
      <c r="O1922" s="34" t="str">
        <f t="shared" si="99"/>
        <v>ROH25</v>
      </c>
      <c r="P1922" s="44">
        <f>INDEX(Workings!$R$14:$R$853,MATCH(O1922,Workings!$U$14:$U$853,0))</f>
        <v>0.77777777777777779</v>
      </c>
      <c r="Q1922" s="34">
        <f t="shared" si="100"/>
        <v>1</v>
      </c>
      <c r="S1922"/>
    </row>
    <row r="1923" spans="1:19" ht="15" x14ac:dyDescent="0.25">
      <c r="A1923" s="34" t="s">
        <v>456</v>
      </c>
      <c r="B1923" s="34">
        <f>SEARCH("PM",A1923)</f>
        <v>17</v>
      </c>
      <c r="C1923" s="34" t="e">
        <f>SEARCH("AM",A1923)</f>
        <v>#VALUE!</v>
      </c>
      <c r="D1923" s="34">
        <f>IFERROR(B1923,C1923)</f>
        <v>17</v>
      </c>
      <c r="E1923" s="34" t="str">
        <f>IFERROR(MID(A1923,D1923-5,1)," ")</f>
        <v xml:space="preserve"> </v>
      </c>
      <c r="F1923" s="34" t="str">
        <f>MID(A1923,IF(E1923="1",D1923-5,D1923-4),IF(E1923="1",7,6))</f>
        <v>7:00PM</v>
      </c>
      <c r="G1923" s="34" t="str">
        <f>TRIM(SUBSTITUTE(A1923,TEXT(M1923,"h:mmAM/PM"),""))</f>
        <v>R/O/H 9/Nov</v>
      </c>
      <c r="H1923" s="34" t="b">
        <f>OR(LEFT(G1923,1)="Y",LEFT(G1923,1)="B",LEFT(G1923,1)="R")</f>
        <v>1</v>
      </c>
      <c r="I1923" s="34" t="str">
        <f>IF(H1923,LEFT(G1923,FIND(" ",G1923)-1),MID(G1923,FIND(" ",G1923)+1,9))</f>
        <v>R/O/H</v>
      </c>
      <c r="J1923" s="34" t="str">
        <f>TRIM(SUBSTITUTE(G1923,I1923,""))</f>
        <v>9/Nov</v>
      </c>
      <c r="K1923" s="34">
        <f>LEFT(J1923,2-ISERROR(1*MID(J1923,2,1)))*1</f>
        <v>9</v>
      </c>
      <c r="L1923" s="34" t="str">
        <f>IF(LEN(I1923)=3,I1923,LEFT(I1923,1)&amp;MID(I1923,3,1)&amp;RIGHT(I1923,1))</f>
        <v>ROH</v>
      </c>
      <c r="M1923" s="42">
        <f>TIMEVALUE(SUBSTITUTE(SUBSTITUTE(F1923,"P"," P"),"A"," A"))</f>
        <v>0.79166666666666663</v>
      </c>
      <c r="N1923" s="34">
        <f t="shared" si="98"/>
        <v>26</v>
      </c>
      <c r="O1923" s="34" t="str">
        <f t="shared" si="99"/>
        <v>ROH26</v>
      </c>
      <c r="P1923" s="44">
        <f>INDEX(Workings!$R$14:$R$853,MATCH(O1923,Workings!$U$14:$U$853,0))</f>
        <v>0.79166666666666663</v>
      </c>
      <c r="Q1923" s="34">
        <f t="shared" si="100"/>
        <v>0</v>
      </c>
      <c r="S1923"/>
    </row>
    <row r="1924" spans="1:19" ht="15" x14ac:dyDescent="0.25">
      <c r="A1924" s="34" t="s">
        <v>2503</v>
      </c>
      <c r="B1924" s="34">
        <f>SEARCH("PM",A1924)</f>
        <v>5</v>
      </c>
      <c r="C1924" s="34" t="e">
        <f>SEARCH("AM",A1924)</f>
        <v>#VALUE!</v>
      </c>
      <c r="D1924" s="34">
        <f>IFERROR(B1924,C1924)</f>
        <v>5</v>
      </c>
      <c r="E1924" s="34" t="str">
        <f>IFERROR(MID(A1924,D1924-5,1)," ")</f>
        <v xml:space="preserve"> </v>
      </c>
      <c r="F1924" s="34" t="str">
        <f>MID(A1924,IF(E1924="1",D1924-5,D1924-4),IF(E1924="1",7,6))</f>
        <v>8:01PM</v>
      </c>
      <c r="G1924" s="34" t="str">
        <f>TRIM(SUBSTITUTE(A1924,TEXT(M1924,"h:mmAM/PM"),""))</f>
        <v>9/Nov R-O-H</v>
      </c>
      <c r="H1924" s="34" t="b">
        <f>OR(LEFT(G1924,1)="Y",LEFT(G1924,1)="B",LEFT(G1924,1)="R")</f>
        <v>0</v>
      </c>
      <c r="I1924" s="34" t="str">
        <f>IF(H1924,LEFT(G1924,FIND(" ",G1924)-1),MID(G1924,FIND(" ",G1924)+1,9))</f>
        <v>R-O-H</v>
      </c>
      <c r="J1924" s="34" t="str">
        <f>TRIM(SUBSTITUTE(G1924,I1924,""))</f>
        <v>9/Nov</v>
      </c>
      <c r="K1924" s="34">
        <f>LEFT(J1924,2-ISERROR(1*MID(J1924,2,1)))*1</f>
        <v>9</v>
      </c>
      <c r="L1924" s="34" t="str">
        <f>IF(LEN(I1924)=3,I1924,LEFT(I1924,1)&amp;MID(I1924,3,1)&amp;RIGHT(I1924,1))</f>
        <v>ROH</v>
      </c>
      <c r="M1924" s="42">
        <f>TIMEVALUE(SUBSTITUTE(SUBSTITUTE(F1924,"P"," P"),"A"," A"))</f>
        <v>0.8340277777777777</v>
      </c>
      <c r="N1924" s="34">
        <f t="shared" si="98"/>
        <v>27</v>
      </c>
      <c r="O1924" s="34" t="str">
        <f t="shared" si="99"/>
        <v>ROH27</v>
      </c>
      <c r="P1924" s="44">
        <f>INDEX(Workings!$R$14:$R$853,MATCH(O1924,Workings!$U$14:$U$853,0))</f>
        <v>0.83333333333333326</v>
      </c>
      <c r="Q1924" s="34">
        <f t="shared" si="100"/>
        <v>1</v>
      </c>
      <c r="S1924"/>
    </row>
    <row r="1925" spans="1:19" ht="15" x14ac:dyDescent="0.25">
      <c r="A1925" s="34" t="s">
        <v>2457</v>
      </c>
      <c r="B1925" s="34">
        <f>SEARCH("PM",A1925)</f>
        <v>17</v>
      </c>
      <c r="C1925" s="34" t="e">
        <f>SEARCH("AM",A1925)</f>
        <v>#VALUE!</v>
      </c>
      <c r="D1925" s="34">
        <f>IFERROR(B1925,C1925)</f>
        <v>17</v>
      </c>
      <c r="E1925" s="34" t="str">
        <f>IFERROR(MID(A1925,D1925-5,1)," ")</f>
        <v xml:space="preserve"> </v>
      </c>
      <c r="F1925" s="34" t="str">
        <f>MID(A1925,IF(E1925="1",D1925-5,D1925-4),IF(E1925="1",7,6))</f>
        <v>9:01PM</v>
      </c>
      <c r="G1925" s="34" t="str">
        <f>TRIM(SUBSTITUTE(A1925,TEXT(M1925,"h:mmAM/PM"),""))</f>
        <v>9/Nov R-O-H</v>
      </c>
      <c r="H1925" s="34" t="b">
        <f>OR(LEFT(G1925,1)="Y",LEFT(G1925,1)="B",LEFT(G1925,1)="R")</f>
        <v>0</v>
      </c>
      <c r="I1925" s="34" t="str">
        <f>IF(H1925,LEFT(G1925,FIND(" ",G1925)-1),MID(G1925,FIND(" ",G1925)+1,9))</f>
        <v>R-O-H</v>
      </c>
      <c r="J1925" s="34" t="str">
        <f>TRIM(SUBSTITUTE(G1925,I1925,""))</f>
        <v>9/Nov</v>
      </c>
      <c r="K1925" s="34">
        <f>LEFT(J1925,2-ISERROR(1*MID(J1925,2,1)))*1</f>
        <v>9</v>
      </c>
      <c r="L1925" s="34" t="str">
        <f>IF(LEN(I1925)=3,I1925,LEFT(I1925,1)&amp;MID(I1925,3,1)&amp;RIGHT(I1925,1))</f>
        <v>ROH</v>
      </c>
      <c r="M1925" s="42">
        <f>TIMEVALUE(SUBSTITUTE(SUBSTITUTE(F1925,"P"," P"),"A"," A"))</f>
        <v>0.87569444444444444</v>
      </c>
      <c r="N1925" s="34">
        <f t="shared" si="98"/>
        <v>28</v>
      </c>
      <c r="O1925" s="34" t="str">
        <f t="shared" si="99"/>
        <v>ROH28</v>
      </c>
      <c r="P1925" s="44">
        <f>INDEX(Workings!$R$14:$R$853,MATCH(O1925,Workings!$U$14:$U$853,0))</f>
        <v>0.87499999999999989</v>
      </c>
      <c r="Q1925" s="34">
        <f t="shared" si="100"/>
        <v>1</v>
      </c>
      <c r="S1925"/>
    </row>
    <row r="1926" spans="1:19" ht="15" x14ac:dyDescent="0.25">
      <c r="A1926" s="34" t="s">
        <v>3890</v>
      </c>
      <c r="B1926" s="34">
        <f>SEARCH("PM",A1926)</f>
        <v>6</v>
      </c>
      <c r="C1926" s="34" t="e">
        <f>SEARCH("AM",A1926)</f>
        <v>#VALUE!</v>
      </c>
      <c r="D1926" s="34">
        <f>IFERROR(B1926,C1926)</f>
        <v>6</v>
      </c>
      <c r="E1926" s="34" t="str">
        <f>IFERROR(MID(A1926,D1926-5,1)," ")</f>
        <v>1</v>
      </c>
      <c r="F1926" s="34" t="str">
        <f>MID(A1926,IF(E1926="1",D1926-5,D1926-4),IF(E1926="1",7,6))</f>
        <v>10:00PM</v>
      </c>
      <c r="G1926" s="34" t="str">
        <f>TRIM(SUBSTITUTE(A1926,TEXT(M1926,"h:mmAM/PM"),""))</f>
        <v>9/Nov R-O-H</v>
      </c>
      <c r="H1926" s="34" t="b">
        <f>OR(LEFT(G1926,1)="Y",LEFT(G1926,1)="B",LEFT(G1926,1)="R")</f>
        <v>0</v>
      </c>
      <c r="I1926" s="34" t="str">
        <f>IF(H1926,LEFT(G1926,FIND(" ",G1926)-1),MID(G1926,FIND(" ",G1926)+1,9))</f>
        <v>R-O-H</v>
      </c>
      <c r="J1926" s="34" t="str">
        <f>TRIM(SUBSTITUTE(G1926,I1926,""))</f>
        <v>9/Nov</v>
      </c>
      <c r="K1926" s="34">
        <f>LEFT(J1926,2-ISERROR(1*MID(J1926,2,1)))*1</f>
        <v>9</v>
      </c>
      <c r="L1926" s="34" t="str">
        <f>IF(LEN(I1926)=3,I1926,LEFT(I1926,1)&amp;MID(I1926,3,1)&amp;RIGHT(I1926,1))</f>
        <v>ROH</v>
      </c>
      <c r="M1926" s="42">
        <f>TIMEVALUE(SUBSTITUTE(SUBSTITUTE(F1926,"P"," P"),"A"," A"))</f>
        <v>0.91666666666666663</v>
      </c>
      <c r="N1926" s="34">
        <f t="shared" si="98"/>
        <v>29</v>
      </c>
      <c r="O1926" s="34" t="str">
        <f t="shared" si="99"/>
        <v>ROH29</v>
      </c>
      <c r="P1926" s="44">
        <f>INDEX(Workings!$R$14:$R$853,MATCH(O1926,Workings!$U$14:$U$853,0))</f>
        <v>0.91666666666666652</v>
      </c>
      <c r="Q1926" s="34">
        <f t="shared" si="100"/>
        <v>0</v>
      </c>
      <c r="S1926"/>
    </row>
    <row r="1927" spans="1:19" ht="15" x14ac:dyDescent="0.25">
      <c r="A1927" s="34" t="s">
        <v>2610</v>
      </c>
      <c r="B1927" s="34">
        <f>SEARCH("PM",A1927)</f>
        <v>12</v>
      </c>
      <c r="C1927" s="34" t="e">
        <f>SEARCH("AM",A1927)</f>
        <v>#VALUE!</v>
      </c>
      <c r="D1927" s="34">
        <f>IFERROR(B1927,C1927)</f>
        <v>12</v>
      </c>
      <c r="E1927" s="34" t="str">
        <f>IFERROR(MID(A1927,D1927-5,1)," ")</f>
        <v>1</v>
      </c>
      <c r="F1927" s="34" t="str">
        <f>MID(A1927,IF(E1927="1",D1927-5,D1927-4),IF(E1927="1",7,6))</f>
        <v>11:01PM</v>
      </c>
      <c r="G1927" s="34" t="str">
        <f>TRIM(SUBSTITUTE(A1927,TEXT(M1927,"h:mmAM/PM"),""))</f>
        <v>R/O/H 9/Nov</v>
      </c>
      <c r="H1927" s="34" t="b">
        <f>OR(LEFT(G1927,1)="Y",LEFT(G1927,1)="B",LEFT(G1927,1)="R")</f>
        <v>1</v>
      </c>
      <c r="I1927" s="34" t="str">
        <f>IF(H1927,LEFT(G1927,FIND(" ",G1927)-1),MID(G1927,FIND(" ",G1927)+1,9))</f>
        <v>R/O/H</v>
      </c>
      <c r="J1927" s="34" t="str">
        <f>TRIM(SUBSTITUTE(G1927,I1927,""))</f>
        <v>9/Nov</v>
      </c>
      <c r="K1927" s="34">
        <f>LEFT(J1927,2-ISERROR(1*MID(J1927,2,1)))*1</f>
        <v>9</v>
      </c>
      <c r="L1927" s="34" t="str">
        <f>IF(LEN(I1927)=3,I1927,LEFT(I1927,1)&amp;MID(I1927,3,1)&amp;RIGHT(I1927,1))</f>
        <v>ROH</v>
      </c>
      <c r="M1927" s="42">
        <f>TIMEVALUE(SUBSTITUTE(SUBSTITUTE(F1927,"P"," P"),"A"," A"))</f>
        <v>0.9590277777777777</v>
      </c>
      <c r="N1927" s="34">
        <f t="shared" si="98"/>
        <v>30</v>
      </c>
      <c r="O1927" s="34" t="str">
        <f t="shared" si="99"/>
        <v>ROH30</v>
      </c>
      <c r="P1927" s="44">
        <f>INDEX(Workings!$R$14:$R$853,MATCH(O1927,Workings!$U$14:$U$853,0))</f>
        <v>0.95833333333333315</v>
      </c>
      <c r="Q1927" s="34">
        <f t="shared" si="100"/>
        <v>1</v>
      </c>
      <c r="S1927"/>
    </row>
    <row r="1928" spans="1:19" ht="15" x14ac:dyDescent="0.25">
      <c r="A1928" s="34" t="s">
        <v>2777</v>
      </c>
      <c r="B1928" s="34" t="e">
        <f>SEARCH("PM",A1928)</f>
        <v>#VALUE!</v>
      </c>
      <c r="C1928" s="34">
        <f>SEARCH("AM",A1928)</f>
        <v>12</v>
      </c>
      <c r="D1928" s="34">
        <f>IFERROR(B1928,C1928)</f>
        <v>12</v>
      </c>
      <c r="E1928" s="34" t="str">
        <f>IFERROR(MID(A1928,D1928-5,1)," ")</f>
        <v xml:space="preserve"> </v>
      </c>
      <c r="F1928" s="34" t="str">
        <f>MID(A1928,IF(E1928="1",D1928-5,D1928-4),IF(E1928="1",7,6))</f>
        <v>7:01AM</v>
      </c>
      <c r="G1928" s="34" t="str">
        <f>TRIM(SUBSTITUTE(A1928,TEXT(M1928,"h:mmAM/PM"),""))</f>
        <v>10/Nov R/O/H</v>
      </c>
      <c r="H1928" s="34" t="b">
        <f>OR(LEFT(G1928,1)="Y",LEFT(G1928,1)="B",LEFT(G1928,1)="R")</f>
        <v>0</v>
      </c>
      <c r="I1928" s="34" t="str">
        <f>IF(H1928,LEFT(G1928,FIND(" ",G1928)-1),MID(G1928,FIND(" ",G1928)+1,9))</f>
        <v>R/O/H</v>
      </c>
      <c r="J1928" s="34" t="str">
        <f>TRIM(SUBSTITUTE(G1928,I1928,""))</f>
        <v>10/Nov</v>
      </c>
      <c r="K1928" s="34">
        <f>LEFT(J1928,2-ISERROR(1*MID(J1928,2,1)))*1</f>
        <v>10</v>
      </c>
      <c r="L1928" s="34" t="str">
        <f>IF(LEN(I1928)=3,I1928,LEFT(I1928,1)&amp;MID(I1928,3,1)&amp;RIGHT(I1928,1))</f>
        <v>ROH</v>
      </c>
      <c r="M1928" s="42">
        <f>TIMEVALUE(SUBSTITUTE(SUBSTITUTE(F1928,"P"," P"),"A"," A"))</f>
        <v>0.29236111111111113</v>
      </c>
      <c r="N1928" s="34">
        <f t="shared" si="98"/>
        <v>1</v>
      </c>
      <c r="O1928" s="34" t="str">
        <f t="shared" si="99"/>
        <v>ROH1</v>
      </c>
      <c r="P1928" s="44">
        <f>INDEX(Workings!$R$14:$R$853,MATCH(O1928,Workings!$U$14:$U$853,0))</f>
        <v>0.29166666666666669</v>
      </c>
      <c r="Q1928" s="34">
        <f t="shared" si="100"/>
        <v>1</v>
      </c>
      <c r="S1928"/>
    </row>
    <row r="1929" spans="1:19" ht="15" x14ac:dyDescent="0.25">
      <c r="A1929" s="34" t="s">
        <v>3737</v>
      </c>
      <c r="B1929" s="34" t="e">
        <f>SEARCH("PM",A1929)</f>
        <v>#VALUE!</v>
      </c>
      <c r="C1929" s="34">
        <f>SEARCH("AM",A1929)</f>
        <v>5</v>
      </c>
      <c r="D1929" s="34">
        <f>IFERROR(B1929,C1929)</f>
        <v>5</v>
      </c>
      <c r="E1929" s="34" t="str">
        <f>IFERROR(MID(A1929,D1929-5,1)," ")</f>
        <v xml:space="preserve"> </v>
      </c>
      <c r="F1929" s="34" t="str">
        <f>MID(A1929,IF(E1929="1",D1929-5,D1929-4),IF(E1929="1",7,6))</f>
        <v>7:41AM</v>
      </c>
      <c r="G1929" s="34" t="str">
        <f>TRIM(SUBSTITUTE(A1929,TEXT(M1929,"h:mmAM/PM"),""))</f>
        <v>10/Nov R/O/H</v>
      </c>
      <c r="H1929" s="34" t="b">
        <f>OR(LEFT(G1929,1)="Y",LEFT(G1929,1)="B",LEFT(G1929,1)="R")</f>
        <v>0</v>
      </c>
      <c r="I1929" s="34" t="str">
        <f>IF(H1929,LEFT(G1929,FIND(" ",G1929)-1),MID(G1929,FIND(" ",G1929)+1,9))</f>
        <v>R/O/H</v>
      </c>
      <c r="J1929" s="34" t="str">
        <f>TRIM(SUBSTITUTE(G1929,I1929,""))</f>
        <v>10/Nov</v>
      </c>
      <c r="K1929" s="34">
        <f>LEFT(J1929,2-ISERROR(1*MID(J1929,2,1)))*1</f>
        <v>10</v>
      </c>
      <c r="L1929" s="34" t="str">
        <f>IF(LEN(I1929)=3,I1929,LEFT(I1929,1)&amp;MID(I1929,3,1)&amp;RIGHT(I1929,1))</f>
        <v>ROH</v>
      </c>
      <c r="M1929" s="42">
        <f>TIMEVALUE(SUBSTITUTE(SUBSTITUTE(F1929,"P"," P"),"A"," A"))</f>
        <v>0.32013888888888892</v>
      </c>
      <c r="N1929" s="34">
        <f t="shared" ref="N1929:N1992" si="101">1+(L1929=L1928)*(K1929=K1928)*N1928</f>
        <v>2</v>
      </c>
      <c r="O1929" s="34" t="str">
        <f t="shared" ref="O1929:O1992" si="102">L1929&amp;N1929</f>
        <v>ROH2</v>
      </c>
      <c r="P1929" s="44">
        <f>INDEX(Workings!$R$14:$R$853,MATCH(O1929,Workings!$U$14:$U$853,0))</f>
        <v>0.31944444444444448</v>
      </c>
      <c r="Q1929" s="34">
        <f t="shared" ref="Q1929:Q1992" si="103">ROUND((M1929-P1929)*60*24,5)</f>
        <v>1</v>
      </c>
      <c r="S1929"/>
    </row>
    <row r="1930" spans="1:19" ht="15" x14ac:dyDescent="0.25">
      <c r="A1930" s="34" t="s">
        <v>1588</v>
      </c>
      <c r="B1930" s="34" t="e">
        <f>SEARCH("PM",A1930)</f>
        <v>#VALUE!</v>
      </c>
      <c r="C1930" s="34">
        <f>SEARCH("AM",A1930)</f>
        <v>11</v>
      </c>
      <c r="D1930" s="34">
        <f>IFERROR(B1930,C1930)</f>
        <v>11</v>
      </c>
      <c r="E1930" s="34" t="str">
        <f>IFERROR(MID(A1930,D1930-5,1)," ")</f>
        <v xml:space="preserve"> </v>
      </c>
      <c r="F1930" s="34" t="str">
        <f>MID(A1930,IF(E1930="1",D1930-5,D1930-4),IF(E1930="1",7,6))</f>
        <v>8:21AM</v>
      </c>
      <c r="G1930" s="34" t="str">
        <f>TRIM(SUBSTITUTE(A1930,TEXT(M1930,"h:mmAM/PM"),""))</f>
        <v>R:O:H 10-Nov</v>
      </c>
      <c r="H1930" s="34" t="b">
        <f>OR(LEFT(G1930,1)="Y",LEFT(G1930,1)="B",LEFT(G1930,1)="R")</f>
        <v>1</v>
      </c>
      <c r="I1930" s="34" t="str">
        <f>IF(H1930,LEFT(G1930,FIND(" ",G1930)-1),MID(G1930,FIND(" ",G1930)+1,9))</f>
        <v>R:O:H</v>
      </c>
      <c r="J1930" s="34" t="str">
        <f>TRIM(SUBSTITUTE(G1930,I1930,""))</f>
        <v>10-Nov</v>
      </c>
      <c r="K1930" s="34">
        <f>LEFT(J1930,2-ISERROR(1*MID(J1930,2,1)))*1</f>
        <v>10</v>
      </c>
      <c r="L1930" s="34" t="str">
        <f>IF(LEN(I1930)=3,I1930,LEFT(I1930,1)&amp;MID(I1930,3,1)&amp;RIGHT(I1930,1))</f>
        <v>ROH</v>
      </c>
      <c r="M1930" s="42">
        <f>TIMEVALUE(SUBSTITUTE(SUBSTITUTE(F1930,"P"," P"),"A"," A"))</f>
        <v>0.34791666666666665</v>
      </c>
      <c r="N1930" s="34">
        <f t="shared" si="101"/>
        <v>3</v>
      </c>
      <c r="O1930" s="34" t="str">
        <f t="shared" si="102"/>
        <v>ROH3</v>
      </c>
      <c r="P1930" s="44">
        <f>INDEX(Workings!$R$14:$R$853,MATCH(O1930,Workings!$U$14:$U$853,0))</f>
        <v>0.34722222222222227</v>
      </c>
      <c r="Q1930" s="34">
        <f t="shared" si="103"/>
        <v>1</v>
      </c>
      <c r="S1930"/>
    </row>
    <row r="1931" spans="1:19" ht="15" x14ac:dyDescent="0.25">
      <c r="A1931" s="34" t="s">
        <v>2056</v>
      </c>
      <c r="B1931" s="34" t="e">
        <f>SEARCH("PM",A1931)</f>
        <v>#VALUE!</v>
      </c>
      <c r="C1931" s="34">
        <f>SEARCH("AM",A1931)</f>
        <v>5</v>
      </c>
      <c r="D1931" s="34">
        <f>IFERROR(B1931,C1931)</f>
        <v>5</v>
      </c>
      <c r="E1931" s="34" t="str">
        <f>IFERROR(MID(A1931,D1931-5,1)," ")</f>
        <v xml:space="preserve"> </v>
      </c>
      <c r="F1931" s="34" t="str">
        <f>MID(A1931,IF(E1931="1",D1931-5,D1931-4),IF(E1931="1",7,6))</f>
        <v>9:01AM</v>
      </c>
      <c r="G1931" s="34" t="str">
        <f>TRIM(SUBSTITUTE(A1931,TEXT(M1931,"h:mmAM/PM"),""))</f>
        <v>R:O:H 10/Nov</v>
      </c>
      <c r="H1931" s="34" t="b">
        <f>OR(LEFT(G1931,1)="Y",LEFT(G1931,1)="B",LEFT(G1931,1)="R")</f>
        <v>1</v>
      </c>
      <c r="I1931" s="34" t="str">
        <f>IF(H1931,LEFT(G1931,FIND(" ",G1931)-1),MID(G1931,FIND(" ",G1931)+1,9))</f>
        <v>R:O:H</v>
      </c>
      <c r="J1931" s="34" t="str">
        <f>TRIM(SUBSTITUTE(G1931,I1931,""))</f>
        <v>10/Nov</v>
      </c>
      <c r="K1931" s="34">
        <f>LEFT(J1931,2-ISERROR(1*MID(J1931,2,1)))*1</f>
        <v>10</v>
      </c>
      <c r="L1931" s="34" t="str">
        <f>IF(LEN(I1931)=3,I1931,LEFT(I1931,1)&amp;MID(I1931,3,1)&amp;RIGHT(I1931,1))</f>
        <v>ROH</v>
      </c>
      <c r="M1931" s="42">
        <f>TIMEVALUE(SUBSTITUTE(SUBSTITUTE(F1931,"P"," P"),"A"," A"))</f>
        <v>0.3756944444444445</v>
      </c>
      <c r="N1931" s="34">
        <f t="shared" si="101"/>
        <v>4</v>
      </c>
      <c r="O1931" s="34" t="str">
        <f t="shared" si="102"/>
        <v>ROH4</v>
      </c>
      <c r="P1931" s="44">
        <f>INDEX(Workings!$R$14:$R$853,MATCH(O1931,Workings!$U$14:$U$853,0))</f>
        <v>0.37500000000000006</v>
      </c>
      <c r="Q1931" s="34">
        <f t="shared" si="103"/>
        <v>1</v>
      </c>
      <c r="S1931"/>
    </row>
    <row r="1932" spans="1:19" ht="15" x14ac:dyDescent="0.25">
      <c r="A1932" s="34" t="s">
        <v>2317</v>
      </c>
      <c r="B1932" s="34" t="e">
        <f>SEARCH("PM",A1932)</f>
        <v>#VALUE!</v>
      </c>
      <c r="C1932" s="34">
        <f>SEARCH("AM",A1932)</f>
        <v>5</v>
      </c>
      <c r="D1932" s="34">
        <f>IFERROR(B1932,C1932)</f>
        <v>5</v>
      </c>
      <c r="E1932" s="34" t="str">
        <f>IFERROR(MID(A1932,D1932-5,1)," ")</f>
        <v xml:space="preserve"> </v>
      </c>
      <c r="F1932" s="34" t="str">
        <f>MID(A1932,IF(E1932="1",D1932-5,D1932-4),IF(E1932="1",7,6))</f>
        <v>9:30AM</v>
      </c>
      <c r="G1932" s="34" t="str">
        <f>TRIM(SUBSTITUTE(A1932,TEXT(M1932,"h:mmAM/PM"),""))</f>
        <v>R:O:H 10/Nov</v>
      </c>
      <c r="H1932" s="34" t="b">
        <f>OR(LEFT(G1932,1)="Y",LEFT(G1932,1)="B",LEFT(G1932,1)="R")</f>
        <v>1</v>
      </c>
      <c r="I1932" s="34" t="str">
        <f>IF(H1932,LEFT(G1932,FIND(" ",G1932)-1),MID(G1932,FIND(" ",G1932)+1,9))</f>
        <v>R:O:H</v>
      </c>
      <c r="J1932" s="34" t="str">
        <f>TRIM(SUBSTITUTE(G1932,I1932,""))</f>
        <v>10/Nov</v>
      </c>
      <c r="K1932" s="34">
        <f>LEFT(J1932,2-ISERROR(1*MID(J1932,2,1)))*1</f>
        <v>10</v>
      </c>
      <c r="L1932" s="34" t="str">
        <f>IF(LEN(I1932)=3,I1932,LEFT(I1932,1)&amp;MID(I1932,3,1)&amp;RIGHT(I1932,1))</f>
        <v>ROH</v>
      </c>
      <c r="M1932" s="42">
        <f>TIMEVALUE(SUBSTITUTE(SUBSTITUTE(F1932,"P"," P"),"A"," A"))</f>
        <v>0.39583333333333331</v>
      </c>
      <c r="N1932" s="34">
        <f t="shared" si="101"/>
        <v>5</v>
      </c>
      <c r="O1932" s="34" t="str">
        <f t="shared" si="102"/>
        <v>ROH5</v>
      </c>
      <c r="P1932" s="44">
        <f>INDEX(Workings!$R$14:$R$853,MATCH(O1932,Workings!$U$14:$U$853,0))</f>
        <v>0.39583333333333337</v>
      </c>
      <c r="Q1932" s="34">
        <f t="shared" si="103"/>
        <v>0</v>
      </c>
      <c r="S1932"/>
    </row>
    <row r="1933" spans="1:19" ht="15" x14ac:dyDescent="0.25">
      <c r="A1933" s="34" t="s">
        <v>1288</v>
      </c>
      <c r="B1933" s="34" t="e">
        <f>SEARCH("PM",A1933)</f>
        <v>#VALUE!</v>
      </c>
      <c r="C1933" s="34">
        <f>SEARCH("AM",A1933)</f>
        <v>19</v>
      </c>
      <c r="D1933" s="34">
        <f>IFERROR(B1933,C1933)</f>
        <v>19</v>
      </c>
      <c r="E1933" s="34" t="str">
        <f>IFERROR(MID(A1933,D1933-5,1)," ")</f>
        <v>1</v>
      </c>
      <c r="F1933" s="34" t="str">
        <f>MID(A1933,IF(E1933="1",D1933-5,D1933-4),IF(E1933="1",7,6))</f>
        <v>10:01AM</v>
      </c>
      <c r="G1933" s="34" t="str">
        <f>TRIM(SUBSTITUTE(A1933,TEXT(M1933,"h:mmAM/PM"),""))</f>
        <v>10-Nov R-O-H</v>
      </c>
      <c r="H1933" s="34" t="b">
        <f>OR(LEFT(G1933,1)="Y",LEFT(G1933,1)="B",LEFT(G1933,1)="R")</f>
        <v>0</v>
      </c>
      <c r="I1933" s="34" t="str">
        <f>IF(H1933,LEFT(G1933,FIND(" ",G1933)-1),MID(G1933,FIND(" ",G1933)+1,9))</f>
        <v>R-O-H</v>
      </c>
      <c r="J1933" s="34" t="str">
        <f>TRIM(SUBSTITUTE(G1933,I1933,""))</f>
        <v>10-Nov</v>
      </c>
      <c r="K1933" s="34">
        <f>LEFT(J1933,2-ISERROR(1*MID(J1933,2,1)))*1</f>
        <v>10</v>
      </c>
      <c r="L1933" s="34" t="str">
        <f>IF(LEN(I1933)=3,I1933,LEFT(I1933,1)&amp;MID(I1933,3,1)&amp;RIGHT(I1933,1))</f>
        <v>ROH</v>
      </c>
      <c r="M1933" s="42">
        <f>TIMEVALUE(SUBSTITUTE(SUBSTITUTE(F1933,"P"," P"),"A"," A"))</f>
        <v>0.41736111111111113</v>
      </c>
      <c r="N1933" s="34">
        <f t="shared" si="101"/>
        <v>6</v>
      </c>
      <c r="O1933" s="34" t="str">
        <f t="shared" si="102"/>
        <v>ROH6</v>
      </c>
      <c r="P1933" s="44">
        <f>INDEX(Workings!$R$14:$R$853,MATCH(O1933,Workings!$U$14:$U$853,0))</f>
        <v>0.41666666666666669</v>
      </c>
      <c r="Q1933" s="34">
        <f t="shared" si="103"/>
        <v>1</v>
      </c>
      <c r="S1933"/>
    </row>
    <row r="1934" spans="1:19" ht="15" x14ac:dyDescent="0.25">
      <c r="A1934" s="34" t="s">
        <v>3251</v>
      </c>
      <c r="B1934" s="34" t="e">
        <f>SEARCH("PM",A1934)</f>
        <v>#VALUE!</v>
      </c>
      <c r="C1934" s="34">
        <f>SEARCH("AM",A1934)</f>
        <v>6</v>
      </c>
      <c r="D1934" s="34">
        <f>IFERROR(B1934,C1934)</f>
        <v>6</v>
      </c>
      <c r="E1934" s="34" t="str">
        <f>IFERROR(MID(A1934,D1934-5,1)," ")</f>
        <v>1</v>
      </c>
      <c r="F1934" s="34" t="str">
        <f>MID(A1934,IF(E1934="1",D1934-5,D1934-4),IF(E1934="1",7,6))</f>
        <v>10:30AM</v>
      </c>
      <c r="G1934" s="34" t="str">
        <f>TRIM(SUBSTITUTE(A1934,TEXT(M1934,"h:mmAM/PM"),""))</f>
        <v>10/Nov R-O-H</v>
      </c>
      <c r="H1934" s="34" t="b">
        <f>OR(LEFT(G1934,1)="Y",LEFT(G1934,1)="B",LEFT(G1934,1)="R")</f>
        <v>0</v>
      </c>
      <c r="I1934" s="34" t="str">
        <f>IF(H1934,LEFT(G1934,FIND(" ",G1934)-1),MID(G1934,FIND(" ",G1934)+1,9))</f>
        <v>R-O-H</v>
      </c>
      <c r="J1934" s="34" t="str">
        <f>TRIM(SUBSTITUTE(G1934,I1934,""))</f>
        <v>10/Nov</v>
      </c>
      <c r="K1934" s="34">
        <f>LEFT(J1934,2-ISERROR(1*MID(J1934,2,1)))*1</f>
        <v>10</v>
      </c>
      <c r="L1934" s="34" t="str">
        <f>IF(LEN(I1934)=3,I1934,LEFT(I1934,1)&amp;MID(I1934,3,1)&amp;RIGHT(I1934,1))</f>
        <v>ROH</v>
      </c>
      <c r="M1934" s="42">
        <f>TIMEVALUE(SUBSTITUTE(SUBSTITUTE(F1934,"P"," P"),"A"," A"))</f>
        <v>0.4375</v>
      </c>
      <c r="N1934" s="34">
        <f t="shared" si="101"/>
        <v>7</v>
      </c>
      <c r="O1934" s="34" t="str">
        <f t="shared" si="102"/>
        <v>ROH7</v>
      </c>
      <c r="P1934" s="44">
        <f>INDEX(Workings!$R$14:$R$853,MATCH(O1934,Workings!$U$14:$U$853,0))</f>
        <v>0.4375</v>
      </c>
      <c r="Q1934" s="34">
        <f t="shared" si="103"/>
        <v>0</v>
      </c>
      <c r="S1934"/>
    </row>
    <row r="1935" spans="1:19" ht="15" x14ac:dyDescent="0.25">
      <c r="A1935" s="34" t="s">
        <v>81</v>
      </c>
      <c r="B1935" s="34" t="e">
        <f>SEARCH("PM",A1935)</f>
        <v>#VALUE!</v>
      </c>
      <c r="C1935" s="34">
        <f>SEARCH("AM",A1935)</f>
        <v>13</v>
      </c>
      <c r="D1935" s="34">
        <f>IFERROR(B1935,C1935)</f>
        <v>13</v>
      </c>
      <c r="E1935" s="34" t="str">
        <f>IFERROR(MID(A1935,D1935-5,1)," ")</f>
        <v>1</v>
      </c>
      <c r="F1935" s="34" t="str">
        <f>MID(A1935,IF(E1935="1",D1935-5,D1935-4),IF(E1935="1",7,6))</f>
        <v>11:01AM</v>
      </c>
      <c r="G1935" s="34" t="str">
        <f>TRIM(SUBSTITUTE(A1935,TEXT(M1935,"h:mmAM/PM"),""))</f>
        <v>10/Nov R/O/H</v>
      </c>
      <c r="H1935" s="34" t="b">
        <f>OR(LEFT(G1935,1)="Y",LEFT(G1935,1)="B",LEFT(G1935,1)="R")</f>
        <v>0</v>
      </c>
      <c r="I1935" s="34" t="str">
        <f>IF(H1935,LEFT(G1935,FIND(" ",G1935)-1),MID(G1935,FIND(" ",G1935)+1,9))</f>
        <v>R/O/H</v>
      </c>
      <c r="J1935" s="34" t="str">
        <f>TRIM(SUBSTITUTE(G1935,I1935,""))</f>
        <v>10/Nov</v>
      </c>
      <c r="K1935" s="34">
        <f>LEFT(J1935,2-ISERROR(1*MID(J1935,2,1)))*1</f>
        <v>10</v>
      </c>
      <c r="L1935" s="34" t="str">
        <f>IF(LEN(I1935)=3,I1935,LEFT(I1935,1)&amp;MID(I1935,3,1)&amp;RIGHT(I1935,1))</f>
        <v>ROH</v>
      </c>
      <c r="M1935" s="42">
        <f>TIMEVALUE(SUBSTITUTE(SUBSTITUTE(F1935,"P"," P"),"A"," A"))</f>
        <v>0.45902777777777781</v>
      </c>
      <c r="N1935" s="34">
        <f t="shared" si="101"/>
        <v>8</v>
      </c>
      <c r="O1935" s="34" t="str">
        <f t="shared" si="102"/>
        <v>ROH8</v>
      </c>
      <c r="P1935" s="44">
        <f>INDEX(Workings!$R$14:$R$853,MATCH(O1935,Workings!$U$14:$U$853,0))</f>
        <v>0.45833333333333331</v>
      </c>
      <c r="Q1935" s="34">
        <f t="shared" si="103"/>
        <v>1</v>
      </c>
      <c r="S1935"/>
    </row>
    <row r="1936" spans="1:19" ht="15" x14ac:dyDescent="0.25">
      <c r="A1936" s="34" t="s">
        <v>1262</v>
      </c>
      <c r="B1936" s="34" t="e">
        <f>SEARCH("PM",A1936)</f>
        <v>#VALUE!</v>
      </c>
      <c r="C1936" s="34">
        <f>SEARCH("AM",A1936)</f>
        <v>19</v>
      </c>
      <c r="D1936" s="34">
        <f>IFERROR(B1936,C1936)</f>
        <v>19</v>
      </c>
      <c r="E1936" s="34" t="str">
        <f>IFERROR(MID(A1936,D1936-5,1)," ")</f>
        <v>1</v>
      </c>
      <c r="F1936" s="34" t="str">
        <f>MID(A1936,IF(E1936="1",D1936-5,D1936-4),IF(E1936="1",7,6))</f>
        <v>11:30AM</v>
      </c>
      <c r="G1936" s="34" t="str">
        <f>TRIM(SUBSTITUTE(A1936,TEXT(M1936,"h:mmAM/PM"),""))</f>
        <v>R:O:H 10-Nov</v>
      </c>
      <c r="H1936" s="34" t="b">
        <f>OR(LEFT(G1936,1)="Y",LEFT(G1936,1)="B",LEFT(G1936,1)="R")</f>
        <v>1</v>
      </c>
      <c r="I1936" s="34" t="str">
        <f>IF(H1936,LEFT(G1936,FIND(" ",G1936)-1),MID(G1936,FIND(" ",G1936)+1,9))</f>
        <v>R:O:H</v>
      </c>
      <c r="J1936" s="34" t="str">
        <f>TRIM(SUBSTITUTE(G1936,I1936,""))</f>
        <v>10-Nov</v>
      </c>
      <c r="K1936" s="34">
        <f>LEFT(J1936,2-ISERROR(1*MID(J1936,2,1)))*1</f>
        <v>10</v>
      </c>
      <c r="L1936" s="34" t="str">
        <f>IF(LEN(I1936)=3,I1936,LEFT(I1936,1)&amp;MID(I1936,3,1)&amp;RIGHT(I1936,1))</f>
        <v>ROH</v>
      </c>
      <c r="M1936" s="42">
        <f>TIMEVALUE(SUBSTITUTE(SUBSTITUTE(F1936,"P"," P"),"A"," A"))</f>
        <v>0.47916666666666669</v>
      </c>
      <c r="N1936" s="34">
        <f t="shared" si="101"/>
        <v>9</v>
      </c>
      <c r="O1936" s="34" t="str">
        <f t="shared" si="102"/>
        <v>ROH9</v>
      </c>
      <c r="P1936" s="44">
        <f>INDEX(Workings!$R$14:$R$853,MATCH(O1936,Workings!$U$14:$U$853,0))</f>
        <v>0.47916666666666663</v>
      </c>
      <c r="Q1936" s="34">
        <f t="shared" si="103"/>
        <v>0</v>
      </c>
      <c r="S1936"/>
    </row>
    <row r="1937" spans="1:19" ht="15" x14ac:dyDescent="0.25">
      <c r="A1937" s="34" t="s">
        <v>2920</v>
      </c>
      <c r="B1937" s="34">
        <f>SEARCH("PM",A1937)</f>
        <v>6</v>
      </c>
      <c r="C1937" s="34" t="e">
        <f>SEARCH("AM",A1937)</f>
        <v>#VALUE!</v>
      </c>
      <c r="D1937" s="34">
        <f>IFERROR(B1937,C1937)</f>
        <v>6</v>
      </c>
      <c r="E1937" s="34" t="str">
        <f>IFERROR(MID(A1937,D1937-5,1)," ")</f>
        <v>1</v>
      </c>
      <c r="F1937" s="34" t="str">
        <f>MID(A1937,IF(E1937="1",D1937-5,D1937-4),IF(E1937="1",7,6))</f>
        <v>12:00PM</v>
      </c>
      <c r="G1937" s="34" t="str">
        <f>TRIM(SUBSTITUTE(A1937,TEXT(M1937,"h:mmAM/PM"),""))</f>
        <v>R-O-H 10/Nov</v>
      </c>
      <c r="H1937" s="34" t="b">
        <f>OR(LEFT(G1937,1)="Y",LEFT(G1937,1)="B",LEFT(G1937,1)="R")</f>
        <v>1</v>
      </c>
      <c r="I1937" s="34" t="str">
        <f>IF(H1937,LEFT(G1937,FIND(" ",G1937)-1),MID(G1937,FIND(" ",G1937)+1,9))</f>
        <v>R-O-H</v>
      </c>
      <c r="J1937" s="34" t="str">
        <f>TRIM(SUBSTITUTE(G1937,I1937,""))</f>
        <v>10/Nov</v>
      </c>
      <c r="K1937" s="34">
        <f>LEFT(J1937,2-ISERROR(1*MID(J1937,2,1)))*1</f>
        <v>10</v>
      </c>
      <c r="L1937" s="34" t="str">
        <f>IF(LEN(I1937)=3,I1937,LEFT(I1937,1)&amp;MID(I1937,3,1)&amp;RIGHT(I1937,1))</f>
        <v>ROH</v>
      </c>
      <c r="M1937" s="42">
        <f>TIMEVALUE(SUBSTITUTE(SUBSTITUTE(F1937,"P"," P"),"A"," A"))</f>
        <v>0.5</v>
      </c>
      <c r="N1937" s="34">
        <f t="shared" si="101"/>
        <v>10</v>
      </c>
      <c r="O1937" s="34" t="str">
        <f t="shared" si="102"/>
        <v>ROH10</v>
      </c>
      <c r="P1937" s="44">
        <f>INDEX(Workings!$R$14:$R$853,MATCH(O1937,Workings!$U$14:$U$853,0))</f>
        <v>0.49999999999999994</v>
      </c>
      <c r="Q1937" s="34">
        <f t="shared" si="103"/>
        <v>0</v>
      </c>
      <c r="S1937"/>
    </row>
    <row r="1938" spans="1:19" ht="15" x14ac:dyDescent="0.25">
      <c r="A1938" s="34" t="s">
        <v>1532</v>
      </c>
      <c r="B1938" s="34">
        <f>SEARCH("PM",A1938)</f>
        <v>19</v>
      </c>
      <c r="C1938" s="34" t="e">
        <f>SEARCH("AM",A1938)</f>
        <v>#VALUE!</v>
      </c>
      <c r="D1938" s="34">
        <f>IFERROR(B1938,C1938)</f>
        <v>19</v>
      </c>
      <c r="E1938" s="34" t="str">
        <f>IFERROR(MID(A1938,D1938-5,1)," ")</f>
        <v>1</v>
      </c>
      <c r="F1938" s="34" t="str">
        <f>MID(A1938,IF(E1938="1",D1938-5,D1938-4),IF(E1938="1",7,6))</f>
        <v>12:31PM</v>
      </c>
      <c r="G1938" s="34" t="str">
        <f>TRIM(SUBSTITUTE(A1938,TEXT(M1938,"h:mmAM/PM"),""))</f>
        <v>R/O/H 10/Nov</v>
      </c>
      <c r="H1938" s="34" t="b">
        <f>OR(LEFT(G1938,1)="Y",LEFT(G1938,1)="B",LEFT(G1938,1)="R")</f>
        <v>1</v>
      </c>
      <c r="I1938" s="34" t="str">
        <f>IF(H1938,LEFT(G1938,FIND(" ",G1938)-1),MID(G1938,FIND(" ",G1938)+1,9))</f>
        <v>R/O/H</v>
      </c>
      <c r="J1938" s="34" t="str">
        <f>TRIM(SUBSTITUTE(G1938,I1938,""))</f>
        <v>10/Nov</v>
      </c>
      <c r="K1938" s="34">
        <f>LEFT(J1938,2-ISERROR(1*MID(J1938,2,1)))*1</f>
        <v>10</v>
      </c>
      <c r="L1938" s="34" t="str">
        <f>IF(LEN(I1938)=3,I1938,LEFT(I1938,1)&amp;MID(I1938,3,1)&amp;RIGHT(I1938,1))</f>
        <v>ROH</v>
      </c>
      <c r="M1938" s="42">
        <f>TIMEVALUE(SUBSTITUTE(SUBSTITUTE(F1938,"P"," P"),"A"," A"))</f>
        <v>0.52152777777777781</v>
      </c>
      <c r="N1938" s="34">
        <f t="shared" si="101"/>
        <v>11</v>
      </c>
      <c r="O1938" s="34" t="str">
        <f t="shared" si="102"/>
        <v>ROH11</v>
      </c>
      <c r="P1938" s="44">
        <f>INDEX(Workings!$R$14:$R$853,MATCH(O1938,Workings!$U$14:$U$853,0))</f>
        <v>0.52083333333333326</v>
      </c>
      <c r="Q1938" s="34">
        <f t="shared" si="103"/>
        <v>1</v>
      </c>
      <c r="S1938"/>
    </row>
    <row r="1939" spans="1:19" ht="15" x14ac:dyDescent="0.25">
      <c r="A1939" s="34" t="s">
        <v>3525</v>
      </c>
      <c r="B1939" s="34">
        <f>SEARCH("PM",A1939)</f>
        <v>18</v>
      </c>
      <c r="C1939" s="34" t="e">
        <f>SEARCH("AM",A1939)</f>
        <v>#VALUE!</v>
      </c>
      <c r="D1939" s="34">
        <f>IFERROR(B1939,C1939)</f>
        <v>18</v>
      </c>
      <c r="E1939" s="34" t="str">
        <f>IFERROR(MID(A1939,D1939-5,1)," ")</f>
        <v xml:space="preserve"> </v>
      </c>
      <c r="F1939" s="34" t="str">
        <f>MID(A1939,IF(E1939="1",D1939-5,D1939-4),IF(E1939="1",7,6))</f>
        <v>1:00PM</v>
      </c>
      <c r="G1939" s="34" t="str">
        <f>TRIM(SUBSTITUTE(A1939,TEXT(M1939,"h:mmAM/PM"),""))</f>
        <v>10-Nov R-O-H</v>
      </c>
      <c r="H1939" s="34" t="b">
        <f>OR(LEFT(G1939,1)="Y",LEFT(G1939,1)="B",LEFT(G1939,1)="R")</f>
        <v>0</v>
      </c>
      <c r="I1939" s="34" t="str">
        <f>IF(H1939,LEFT(G1939,FIND(" ",G1939)-1),MID(G1939,FIND(" ",G1939)+1,9))</f>
        <v>R-O-H</v>
      </c>
      <c r="J1939" s="34" t="str">
        <f>TRIM(SUBSTITUTE(G1939,I1939,""))</f>
        <v>10-Nov</v>
      </c>
      <c r="K1939" s="34">
        <f>LEFT(J1939,2-ISERROR(1*MID(J1939,2,1)))*1</f>
        <v>10</v>
      </c>
      <c r="L1939" s="34" t="str">
        <f>IF(LEN(I1939)=3,I1939,LEFT(I1939,1)&amp;MID(I1939,3,1)&amp;RIGHT(I1939,1))</f>
        <v>ROH</v>
      </c>
      <c r="M1939" s="42">
        <f>TIMEVALUE(SUBSTITUTE(SUBSTITUTE(F1939,"P"," P"),"A"," A"))</f>
        <v>0.54166666666666663</v>
      </c>
      <c r="N1939" s="34">
        <f t="shared" si="101"/>
        <v>12</v>
      </c>
      <c r="O1939" s="34" t="str">
        <f t="shared" si="102"/>
        <v>ROH12</v>
      </c>
      <c r="P1939" s="44">
        <f>INDEX(Workings!$R$14:$R$853,MATCH(O1939,Workings!$U$14:$U$853,0))</f>
        <v>0.54166666666666663</v>
      </c>
      <c r="Q1939" s="34">
        <f t="shared" si="103"/>
        <v>0</v>
      </c>
      <c r="S1939"/>
    </row>
    <row r="1940" spans="1:19" ht="15" x14ac:dyDescent="0.25">
      <c r="A1940" s="34" t="s">
        <v>2352</v>
      </c>
      <c r="B1940" s="34">
        <f>SEARCH("PM",A1940)</f>
        <v>5</v>
      </c>
      <c r="C1940" s="34" t="e">
        <f>SEARCH("AM",A1940)</f>
        <v>#VALUE!</v>
      </c>
      <c r="D1940" s="34">
        <f>IFERROR(B1940,C1940)</f>
        <v>5</v>
      </c>
      <c r="E1940" s="34" t="str">
        <f>IFERROR(MID(A1940,D1940-5,1)," ")</f>
        <v xml:space="preserve"> </v>
      </c>
      <c r="F1940" s="34" t="str">
        <f>MID(A1940,IF(E1940="1",D1940-5,D1940-4),IF(E1940="1",7,6))</f>
        <v>1:30PM</v>
      </c>
      <c r="G1940" s="34" t="str">
        <f>TRIM(SUBSTITUTE(A1940,TEXT(M1940,"h:mmAM/PM"),""))</f>
        <v>R-O-H 10-Nov</v>
      </c>
      <c r="H1940" s="34" t="b">
        <f>OR(LEFT(G1940,1)="Y",LEFT(G1940,1)="B",LEFT(G1940,1)="R")</f>
        <v>1</v>
      </c>
      <c r="I1940" s="34" t="str">
        <f>IF(H1940,LEFT(G1940,FIND(" ",G1940)-1),MID(G1940,FIND(" ",G1940)+1,9))</f>
        <v>R-O-H</v>
      </c>
      <c r="J1940" s="34" t="str">
        <f>TRIM(SUBSTITUTE(G1940,I1940,""))</f>
        <v>10-Nov</v>
      </c>
      <c r="K1940" s="34">
        <f>LEFT(J1940,2-ISERROR(1*MID(J1940,2,1)))*1</f>
        <v>10</v>
      </c>
      <c r="L1940" s="34" t="str">
        <f>IF(LEN(I1940)=3,I1940,LEFT(I1940,1)&amp;MID(I1940,3,1)&amp;RIGHT(I1940,1))</f>
        <v>ROH</v>
      </c>
      <c r="M1940" s="42">
        <f>TIMEVALUE(SUBSTITUTE(SUBSTITUTE(F1940,"P"," P"),"A"," A"))</f>
        <v>0.5625</v>
      </c>
      <c r="N1940" s="34">
        <f t="shared" si="101"/>
        <v>13</v>
      </c>
      <c r="O1940" s="34" t="str">
        <f t="shared" si="102"/>
        <v>ROH13</v>
      </c>
      <c r="P1940" s="44">
        <f>INDEX(Workings!$R$14:$R$853,MATCH(O1940,Workings!$U$14:$U$853,0))</f>
        <v>0.5625</v>
      </c>
      <c r="Q1940" s="34">
        <f t="shared" si="103"/>
        <v>0</v>
      </c>
      <c r="S1940"/>
    </row>
    <row r="1941" spans="1:19" ht="15" x14ac:dyDescent="0.25">
      <c r="A1941" s="34" t="s">
        <v>925</v>
      </c>
      <c r="B1941" s="34">
        <f>SEARCH("PM",A1941)</f>
        <v>18</v>
      </c>
      <c r="C1941" s="34" t="e">
        <f>SEARCH("AM",A1941)</f>
        <v>#VALUE!</v>
      </c>
      <c r="D1941" s="34">
        <f>IFERROR(B1941,C1941)</f>
        <v>18</v>
      </c>
      <c r="E1941" s="34" t="str">
        <f>IFERROR(MID(A1941,D1941-5,1)," ")</f>
        <v xml:space="preserve"> </v>
      </c>
      <c r="F1941" s="34" t="str">
        <f>MID(A1941,IF(E1941="1",D1941-5,D1941-4),IF(E1941="1",7,6))</f>
        <v>2:01PM</v>
      </c>
      <c r="G1941" s="34" t="str">
        <f>TRIM(SUBSTITUTE(A1941,TEXT(M1941,"h:mmAM/PM"),""))</f>
        <v>R:O:H 10/Nov</v>
      </c>
      <c r="H1941" s="34" t="b">
        <f>OR(LEFT(G1941,1)="Y",LEFT(G1941,1)="B",LEFT(G1941,1)="R")</f>
        <v>1</v>
      </c>
      <c r="I1941" s="34" t="str">
        <f>IF(H1941,LEFT(G1941,FIND(" ",G1941)-1),MID(G1941,FIND(" ",G1941)+1,9))</f>
        <v>R:O:H</v>
      </c>
      <c r="J1941" s="34" t="str">
        <f>TRIM(SUBSTITUTE(G1941,I1941,""))</f>
        <v>10/Nov</v>
      </c>
      <c r="K1941" s="34">
        <f>LEFT(J1941,2-ISERROR(1*MID(J1941,2,1)))*1</f>
        <v>10</v>
      </c>
      <c r="L1941" s="34" t="str">
        <f>IF(LEN(I1941)=3,I1941,LEFT(I1941,1)&amp;MID(I1941,3,1)&amp;RIGHT(I1941,1))</f>
        <v>ROH</v>
      </c>
      <c r="M1941" s="42">
        <f>TIMEVALUE(SUBSTITUTE(SUBSTITUTE(F1941,"P"," P"),"A"," A"))</f>
        <v>0.58402777777777781</v>
      </c>
      <c r="N1941" s="34">
        <f t="shared" si="101"/>
        <v>14</v>
      </c>
      <c r="O1941" s="34" t="str">
        <f t="shared" si="102"/>
        <v>ROH14</v>
      </c>
      <c r="P1941" s="44">
        <f>INDEX(Workings!$R$14:$R$853,MATCH(O1941,Workings!$U$14:$U$853,0))</f>
        <v>0.58333333333333337</v>
      </c>
      <c r="Q1941" s="34">
        <f t="shared" si="103"/>
        <v>1</v>
      </c>
      <c r="S1941"/>
    </row>
    <row r="1942" spans="1:19" ht="15" x14ac:dyDescent="0.25">
      <c r="A1942" s="34" t="s">
        <v>638</v>
      </c>
      <c r="B1942" s="34">
        <f>SEARCH("PM",A1942)</f>
        <v>16</v>
      </c>
      <c r="C1942" s="34" t="e">
        <f>SEARCH("AM",A1942)</f>
        <v>#VALUE!</v>
      </c>
      <c r="D1942" s="34">
        <f>IFERROR(B1942,C1942)</f>
        <v>16</v>
      </c>
      <c r="E1942" s="34" t="str">
        <f>IFERROR(MID(A1942,D1942-5,1)," ")</f>
        <v xml:space="preserve"> </v>
      </c>
      <c r="F1942" s="34" t="str">
        <f>MID(A1942,IF(E1942="1",D1942-5,D1942-4),IF(E1942="1",7,6))</f>
        <v>2:31PM</v>
      </c>
      <c r="G1942" s="34" t="str">
        <f>TRIM(SUBSTITUTE(A1942,TEXT(M1942,"h:mmAM/PM"),""))</f>
        <v>ROH 10/Nov</v>
      </c>
      <c r="H1942" s="34" t="b">
        <f>OR(LEFT(G1942,1)="Y",LEFT(G1942,1)="B",LEFT(G1942,1)="R")</f>
        <v>1</v>
      </c>
      <c r="I1942" s="34" t="str">
        <f>IF(H1942,LEFT(G1942,FIND(" ",G1942)-1),MID(G1942,FIND(" ",G1942)+1,9))</f>
        <v>ROH</v>
      </c>
      <c r="J1942" s="34" t="str">
        <f>TRIM(SUBSTITUTE(G1942,I1942,""))</f>
        <v>10/Nov</v>
      </c>
      <c r="K1942" s="34">
        <f>LEFT(J1942,2-ISERROR(1*MID(J1942,2,1)))*1</f>
        <v>10</v>
      </c>
      <c r="L1942" s="34" t="str">
        <f>IF(LEN(I1942)=3,I1942,LEFT(I1942,1)&amp;MID(I1942,3,1)&amp;RIGHT(I1942,1))</f>
        <v>ROH</v>
      </c>
      <c r="M1942" s="42">
        <f>TIMEVALUE(SUBSTITUTE(SUBSTITUTE(F1942,"P"," P"),"A"," A"))</f>
        <v>0.60486111111111118</v>
      </c>
      <c r="N1942" s="34">
        <f t="shared" si="101"/>
        <v>15</v>
      </c>
      <c r="O1942" s="34" t="str">
        <f t="shared" si="102"/>
        <v>ROH15</v>
      </c>
      <c r="P1942" s="44">
        <f>INDEX(Workings!$R$14:$R$853,MATCH(O1942,Workings!$U$14:$U$853,0))</f>
        <v>0.60416666666666674</v>
      </c>
      <c r="Q1942" s="34">
        <f t="shared" si="103"/>
        <v>1</v>
      </c>
      <c r="S1942"/>
    </row>
    <row r="1943" spans="1:19" ht="15" x14ac:dyDescent="0.25">
      <c r="A1943" s="34" t="s">
        <v>3926</v>
      </c>
      <c r="B1943" s="34">
        <f>SEARCH("PM",A1943)</f>
        <v>12</v>
      </c>
      <c r="C1943" s="34" t="e">
        <f>SEARCH("AM",A1943)</f>
        <v>#VALUE!</v>
      </c>
      <c r="D1943" s="34">
        <f>IFERROR(B1943,C1943)</f>
        <v>12</v>
      </c>
      <c r="E1943" s="34" t="str">
        <f>IFERROR(MID(A1943,D1943-5,1)," ")</f>
        <v xml:space="preserve"> </v>
      </c>
      <c r="F1943" s="34" t="str">
        <f>MID(A1943,IF(E1943="1",D1943-5,D1943-4),IF(E1943="1",7,6))</f>
        <v>3:00PM</v>
      </c>
      <c r="G1943" s="34" t="str">
        <f>TRIM(SUBSTITUTE(A1943,TEXT(M1943,"h:mmAM/PM"),""))</f>
        <v>10-Nov R:O:H</v>
      </c>
      <c r="H1943" s="34" t="b">
        <f>OR(LEFT(G1943,1)="Y",LEFT(G1943,1)="B",LEFT(G1943,1)="R")</f>
        <v>0</v>
      </c>
      <c r="I1943" s="34" t="str">
        <f>IF(H1943,LEFT(G1943,FIND(" ",G1943)-1),MID(G1943,FIND(" ",G1943)+1,9))</f>
        <v>R:O:H</v>
      </c>
      <c r="J1943" s="34" t="str">
        <f>TRIM(SUBSTITUTE(G1943,I1943,""))</f>
        <v>10-Nov</v>
      </c>
      <c r="K1943" s="34">
        <f>LEFT(J1943,2-ISERROR(1*MID(J1943,2,1)))*1</f>
        <v>10</v>
      </c>
      <c r="L1943" s="34" t="str">
        <f>IF(LEN(I1943)=3,I1943,LEFT(I1943,1)&amp;MID(I1943,3,1)&amp;RIGHT(I1943,1))</f>
        <v>ROH</v>
      </c>
      <c r="M1943" s="42">
        <f>TIMEVALUE(SUBSTITUTE(SUBSTITUTE(F1943,"P"," P"),"A"," A"))</f>
        <v>0.625</v>
      </c>
      <c r="N1943" s="34">
        <f t="shared" si="101"/>
        <v>16</v>
      </c>
      <c r="O1943" s="34" t="str">
        <f t="shared" si="102"/>
        <v>ROH16</v>
      </c>
      <c r="P1943" s="44">
        <f>INDEX(Workings!$R$14:$R$853,MATCH(O1943,Workings!$U$14:$U$853,0))</f>
        <v>0.62500000000000011</v>
      </c>
      <c r="Q1943" s="34">
        <f t="shared" si="103"/>
        <v>0</v>
      </c>
      <c r="S1943"/>
    </row>
    <row r="1944" spans="1:19" ht="15" x14ac:dyDescent="0.25">
      <c r="A1944" s="34" t="s">
        <v>2388</v>
      </c>
      <c r="B1944" s="34">
        <f>SEARCH("PM",A1944)</f>
        <v>5</v>
      </c>
      <c r="C1944" s="34" t="e">
        <f>SEARCH("AM",A1944)</f>
        <v>#VALUE!</v>
      </c>
      <c r="D1944" s="34">
        <f>IFERROR(B1944,C1944)</f>
        <v>5</v>
      </c>
      <c r="E1944" s="34" t="str">
        <f>IFERROR(MID(A1944,D1944-5,1)," ")</f>
        <v xml:space="preserve"> </v>
      </c>
      <c r="F1944" s="34" t="str">
        <f>MID(A1944,IF(E1944="1",D1944-5,D1944-4),IF(E1944="1",7,6))</f>
        <v>3:30PM</v>
      </c>
      <c r="G1944" s="34" t="str">
        <f>TRIM(SUBSTITUTE(A1944,TEXT(M1944,"h:mmAM/PM"),""))</f>
        <v>10/Nov ROH</v>
      </c>
      <c r="H1944" s="34" t="b">
        <f>OR(LEFT(G1944,1)="Y",LEFT(G1944,1)="B",LEFT(G1944,1)="R")</f>
        <v>0</v>
      </c>
      <c r="I1944" s="34" t="str">
        <f>IF(H1944,LEFT(G1944,FIND(" ",G1944)-1),MID(G1944,FIND(" ",G1944)+1,9))</f>
        <v>ROH</v>
      </c>
      <c r="J1944" s="34" t="str">
        <f>TRIM(SUBSTITUTE(G1944,I1944,""))</f>
        <v>10/Nov</v>
      </c>
      <c r="K1944" s="34">
        <f>LEFT(J1944,2-ISERROR(1*MID(J1944,2,1)))*1</f>
        <v>10</v>
      </c>
      <c r="L1944" s="34" t="str">
        <f>IF(LEN(I1944)=3,I1944,LEFT(I1944,1)&amp;MID(I1944,3,1)&amp;RIGHT(I1944,1))</f>
        <v>ROH</v>
      </c>
      <c r="M1944" s="42">
        <f>TIMEVALUE(SUBSTITUTE(SUBSTITUTE(F1944,"P"," P"),"A"," A"))</f>
        <v>0.64583333333333337</v>
      </c>
      <c r="N1944" s="34">
        <f t="shared" si="101"/>
        <v>17</v>
      </c>
      <c r="O1944" s="34" t="str">
        <f t="shared" si="102"/>
        <v>ROH17</v>
      </c>
      <c r="P1944" s="44">
        <f>INDEX(Workings!$R$14:$R$853,MATCH(O1944,Workings!$U$14:$U$853,0))</f>
        <v>0.64583333333333348</v>
      </c>
      <c r="Q1944" s="34">
        <f t="shared" si="103"/>
        <v>0</v>
      </c>
      <c r="S1944"/>
    </row>
    <row r="1945" spans="1:19" ht="15" x14ac:dyDescent="0.25">
      <c r="A1945" s="34" t="s">
        <v>2908</v>
      </c>
      <c r="B1945" s="34">
        <f>SEARCH("PM",A1945)</f>
        <v>18</v>
      </c>
      <c r="C1945" s="34" t="e">
        <f>SEARCH("AM",A1945)</f>
        <v>#VALUE!</v>
      </c>
      <c r="D1945" s="34">
        <f>IFERROR(B1945,C1945)</f>
        <v>18</v>
      </c>
      <c r="E1945" s="34" t="str">
        <f>IFERROR(MID(A1945,D1945-5,1)," ")</f>
        <v xml:space="preserve"> </v>
      </c>
      <c r="F1945" s="34" t="str">
        <f>MID(A1945,IF(E1945="1",D1945-5,D1945-4),IF(E1945="1",7,6))</f>
        <v>4:00PM</v>
      </c>
      <c r="G1945" s="34" t="str">
        <f>TRIM(SUBSTITUTE(A1945,TEXT(M1945,"h:mmAM/PM"),""))</f>
        <v>R/O/H 10/Nov</v>
      </c>
      <c r="H1945" s="34" t="b">
        <f>OR(LEFT(G1945,1)="Y",LEFT(G1945,1)="B",LEFT(G1945,1)="R")</f>
        <v>1</v>
      </c>
      <c r="I1945" s="34" t="str">
        <f>IF(H1945,LEFT(G1945,FIND(" ",G1945)-1),MID(G1945,FIND(" ",G1945)+1,9))</f>
        <v>R/O/H</v>
      </c>
      <c r="J1945" s="34" t="str">
        <f>TRIM(SUBSTITUTE(G1945,I1945,""))</f>
        <v>10/Nov</v>
      </c>
      <c r="K1945" s="34">
        <f>LEFT(J1945,2-ISERROR(1*MID(J1945,2,1)))*1</f>
        <v>10</v>
      </c>
      <c r="L1945" s="34" t="str">
        <f>IF(LEN(I1945)=3,I1945,LEFT(I1945,1)&amp;MID(I1945,3,1)&amp;RIGHT(I1945,1))</f>
        <v>ROH</v>
      </c>
      <c r="M1945" s="42">
        <f>TIMEVALUE(SUBSTITUTE(SUBSTITUTE(F1945,"P"," P"),"A"," A"))</f>
        <v>0.66666666666666663</v>
      </c>
      <c r="N1945" s="34">
        <f t="shared" si="101"/>
        <v>18</v>
      </c>
      <c r="O1945" s="34" t="str">
        <f t="shared" si="102"/>
        <v>ROH18</v>
      </c>
      <c r="P1945" s="44">
        <f>INDEX(Workings!$R$14:$R$853,MATCH(O1945,Workings!$U$14:$U$853,0))</f>
        <v>0.66666666666666685</v>
      </c>
      <c r="Q1945" s="34">
        <f t="shared" si="103"/>
        <v>0</v>
      </c>
      <c r="S1945"/>
    </row>
    <row r="1946" spans="1:19" ht="15" x14ac:dyDescent="0.25">
      <c r="A1946" s="34" t="s">
        <v>3588</v>
      </c>
      <c r="B1946" s="34">
        <f>SEARCH("PM",A1946)</f>
        <v>5</v>
      </c>
      <c r="C1946" s="34" t="e">
        <f>SEARCH("AM",A1946)</f>
        <v>#VALUE!</v>
      </c>
      <c r="D1946" s="34">
        <f>IFERROR(B1946,C1946)</f>
        <v>5</v>
      </c>
      <c r="E1946" s="34" t="str">
        <f>IFERROR(MID(A1946,D1946-5,1)," ")</f>
        <v xml:space="preserve"> </v>
      </c>
      <c r="F1946" s="34" t="str">
        <f>MID(A1946,IF(E1946="1",D1946-5,D1946-4),IF(E1946="1",7,6))</f>
        <v>4:30PM</v>
      </c>
      <c r="G1946" s="34" t="str">
        <f>TRIM(SUBSTITUTE(A1946,TEXT(M1946,"h:mmAM/PM"),""))</f>
        <v>10/Nov R/O/H</v>
      </c>
      <c r="H1946" s="34" t="b">
        <f>OR(LEFT(G1946,1)="Y",LEFT(G1946,1)="B",LEFT(G1946,1)="R")</f>
        <v>0</v>
      </c>
      <c r="I1946" s="34" t="str">
        <f>IF(H1946,LEFT(G1946,FIND(" ",G1946)-1),MID(G1946,FIND(" ",G1946)+1,9))</f>
        <v>R/O/H</v>
      </c>
      <c r="J1946" s="34" t="str">
        <f>TRIM(SUBSTITUTE(G1946,I1946,""))</f>
        <v>10/Nov</v>
      </c>
      <c r="K1946" s="34">
        <f>LEFT(J1946,2-ISERROR(1*MID(J1946,2,1)))*1</f>
        <v>10</v>
      </c>
      <c r="L1946" s="34" t="str">
        <f>IF(LEN(I1946)=3,I1946,LEFT(I1946,1)&amp;MID(I1946,3,1)&amp;RIGHT(I1946,1))</f>
        <v>ROH</v>
      </c>
      <c r="M1946" s="42">
        <f>TIMEVALUE(SUBSTITUTE(SUBSTITUTE(F1946,"P"," P"),"A"," A"))</f>
        <v>0.6875</v>
      </c>
      <c r="N1946" s="34">
        <f t="shared" si="101"/>
        <v>19</v>
      </c>
      <c r="O1946" s="34" t="str">
        <f t="shared" si="102"/>
        <v>ROH19</v>
      </c>
      <c r="P1946" s="44">
        <f>INDEX(Workings!$R$14:$R$853,MATCH(O1946,Workings!$U$14:$U$853,0))</f>
        <v>0.68750000000000022</v>
      </c>
      <c r="Q1946" s="34">
        <f t="shared" si="103"/>
        <v>0</v>
      </c>
      <c r="S1946"/>
    </row>
    <row r="1947" spans="1:19" ht="15" x14ac:dyDescent="0.25">
      <c r="A1947" s="34" t="s">
        <v>272</v>
      </c>
      <c r="B1947" s="34">
        <f>SEARCH("PM",A1947)</f>
        <v>18</v>
      </c>
      <c r="C1947" s="34" t="e">
        <f>SEARCH("AM",A1947)</f>
        <v>#VALUE!</v>
      </c>
      <c r="D1947" s="34">
        <f>IFERROR(B1947,C1947)</f>
        <v>18</v>
      </c>
      <c r="E1947" s="34" t="str">
        <f>IFERROR(MID(A1947,D1947-5,1)," ")</f>
        <v xml:space="preserve"> </v>
      </c>
      <c r="F1947" s="34" t="str">
        <f>MID(A1947,IF(E1947="1",D1947-5,D1947-4),IF(E1947="1",7,6))</f>
        <v>5:00PM</v>
      </c>
      <c r="G1947" s="34" t="str">
        <f>TRIM(SUBSTITUTE(A1947,TEXT(M1947,"h:mmAM/PM"),""))</f>
        <v>R:O:H 10-Nov</v>
      </c>
      <c r="H1947" s="34" t="b">
        <f>OR(LEFT(G1947,1)="Y",LEFT(G1947,1)="B",LEFT(G1947,1)="R")</f>
        <v>1</v>
      </c>
      <c r="I1947" s="34" t="str">
        <f>IF(H1947,LEFT(G1947,FIND(" ",G1947)-1),MID(G1947,FIND(" ",G1947)+1,9))</f>
        <v>R:O:H</v>
      </c>
      <c r="J1947" s="34" t="str">
        <f>TRIM(SUBSTITUTE(G1947,I1947,""))</f>
        <v>10-Nov</v>
      </c>
      <c r="K1947" s="34">
        <f>LEFT(J1947,2-ISERROR(1*MID(J1947,2,1)))*1</f>
        <v>10</v>
      </c>
      <c r="L1947" s="34" t="str">
        <f>IF(LEN(I1947)=3,I1947,LEFT(I1947,1)&amp;MID(I1947,3,1)&amp;RIGHT(I1947,1))</f>
        <v>ROH</v>
      </c>
      <c r="M1947" s="42">
        <f>TIMEVALUE(SUBSTITUTE(SUBSTITUTE(F1947,"P"," P"),"A"," A"))</f>
        <v>0.70833333333333337</v>
      </c>
      <c r="N1947" s="34">
        <f t="shared" si="101"/>
        <v>20</v>
      </c>
      <c r="O1947" s="34" t="str">
        <f t="shared" si="102"/>
        <v>ROH20</v>
      </c>
      <c r="P1947" s="44">
        <f>INDEX(Workings!$R$14:$R$853,MATCH(O1947,Workings!$U$14:$U$853,0))</f>
        <v>0.70833333333333359</v>
      </c>
      <c r="Q1947" s="34">
        <f t="shared" si="103"/>
        <v>0</v>
      </c>
      <c r="S1947"/>
    </row>
    <row r="1948" spans="1:19" ht="15" x14ac:dyDescent="0.25">
      <c r="A1948" s="34" t="s">
        <v>1120</v>
      </c>
      <c r="B1948" s="34">
        <f>SEARCH("PM",A1948)</f>
        <v>5</v>
      </c>
      <c r="C1948" s="34" t="e">
        <f>SEARCH("AM",A1948)</f>
        <v>#VALUE!</v>
      </c>
      <c r="D1948" s="34">
        <f>IFERROR(B1948,C1948)</f>
        <v>5</v>
      </c>
      <c r="E1948" s="34" t="str">
        <f>IFERROR(MID(A1948,D1948-5,1)," ")</f>
        <v xml:space="preserve"> </v>
      </c>
      <c r="F1948" s="34" t="str">
        <f>MID(A1948,IF(E1948="1",D1948-5,D1948-4),IF(E1948="1",7,6))</f>
        <v>5:21PM</v>
      </c>
      <c r="G1948" s="34" t="str">
        <f>TRIM(SUBSTITUTE(A1948,TEXT(M1948,"h:mmAM/PM"),""))</f>
        <v>10-Nov R-O-H</v>
      </c>
      <c r="H1948" s="34" t="b">
        <f>OR(LEFT(G1948,1)="Y",LEFT(G1948,1)="B",LEFT(G1948,1)="R")</f>
        <v>0</v>
      </c>
      <c r="I1948" s="34" t="str">
        <f>IF(H1948,LEFT(G1948,FIND(" ",G1948)-1),MID(G1948,FIND(" ",G1948)+1,9))</f>
        <v>R-O-H</v>
      </c>
      <c r="J1948" s="34" t="str">
        <f>TRIM(SUBSTITUTE(G1948,I1948,""))</f>
        <v>10-Nov</v>
      </c>
      <c r="K1948" s="34">
        <f>LEFT(J1948,2-ISERROR(1*MID(J1948,2,1)))*1</f>
        <v>10</v>
      </c>
      <c r="L1948" s="34" t="str">
        <f>IF(LEN(I1948)=3,I1948,LEFT(I1948,1)&amp;MID(I1948,3,1)&amp;RIGHT(I1948,1))</f>
        <v>ROH</v>
      </c>
      <c r="M1948" s="42">
        <f>TIMEVALUE(SUBSTITUTE(SUBSTITUTE(F1948,"P"," P"),"A"," A"))</f>
        <v>0.72291666666666676</v>
      </c>
      <c r="N1948" s="34">
        <f t="shared" si="101"/>
        <v>21</v>
      </c>
      <c r="O1948" s="34" t="str">
        <f t="shared" si="102"/>
        <v>ROH21</v>
      </c>
      <c r="P1948" s="44">
        <f>INDEX(Workings!$R$14:$R$853,MATCH(O1948,Workings!$U$14:$U$853,0))</f>
        <v>0.72222222222222243</v>
      </c>
      <c r="Q1948" s="34">
        <f t="shared" si="103"/>
        <v>1</v>
      </c>
      <c r="S1948"/>
    </row>
    <row r="1949" spans="1:19" ht="15" x14ac:dyDescent="0.25">
      <c r="A1949" s="34" t="s">
        <v>1071</v>
      </c>
      <c r="B1949" s="34">
        <f>SEARCH("PM",A1949)</f>
        <v>18</v>
      </c>
      <c r="C1949" s="34" t="e">
        <f>SEARCH("AM",A1949)</f>
        <v>#VALUE!</v>
      </c>
      <c r="D1949" s="34">
        <f>IFERROR(B1949,C1949)</f>
        <v>18</v>
      </c>
      <c r="E1949" s="34" t="str">
        <f>IFERROR(MID(A1949,D1949-5,1)," ")</f>
        <v xml:space="preserve"> </v>
      </c>
      <c r="F1949" s="34" t="str">
        <f>MID(A1949,IF(E1949="1",D1949-5,D1949-4),IF(E1949="1",7,6))</f>
        <v>5:41PM</v>
      </c>
      <c r="G1949" s="34" t="str">
        <f>TRIM(SUBSTITUTE(A1949,TEXT(M1949,"h:mmAM/PM"),""))</f>
        <v>10-Nov R-O-H</v>
      </c>
      <c r="H1949" s="34" t="b">
        <f>OR(LEFT(G1949,1)="Y",LEFT(G1949,1)="B",LEFT(G1949,1)="R")</f>
        <v>0</v>
      </c>
      <c r="I1949" s="34" t="str">
        <f>IF(H1949,LEFT(G1949,FIND(" ",G1949)-1),MID(G1949,FIND(" ",G1949)+1,9))</f>
        <v>R-O-H</v>
      </c>
      <c r="J1949" s="34" t="str">
        <f>TRIM(SUBSTITUTE(G1949,I1949,""))</f>
        <v>10-Nov</v>
      </c>
      <c r="K1949" s="34">
        <f>LEFT(J1949,2-ISERROR(1*MID(J1949,2,1)))*1</f>
        <v>10</v>
      </c>
      <c r="L1949" s="34" t="str">
        <f>IF(LEN(I1949)=3,I1949,LEFT(I1949,1)&amp;MID(I1949,3,1)&amp;RIGHT(I1949,1))</f>
        <v>ROH</v>
      </c>
      <c r="M1949" s="42">
        <f>TIMEVALUE(SUBSTITUTE(SUBSTITUTE(F1949,"P"," P"),"A"," A"))</f>
        <v>0.7368055555555556</v>
      </c>
      <c r="N1949" s="34">
        <f t="shared" si="101"/>
        <v>22</v>
      </c>
      <c r="O1949" s="34" t="str">
        <f t="shared" si="102"/>
        <v>ROH22</v>
      </c>
      <c r="P1949" s="44">
        <f>INDEX(Workings!$R$14:$R$853,MATCH(O1949,Workings!$U$14:$U$853,0))</f>
        <v>0.73611111111111127</v>
      </c>
      <c r="Q1949" s="34">
        <f t="shared" si="103"/>
        <v>1</v>
      </c>
      <c r="S1949"/>
    </row>
    <row r="1950" spans="1:19" ht="15" x14ac:dyDescent="0.25">
      <c r="A1950" s="34" t="s">
        <v>1364</v>
      </c>
      <c r="B1950" s="34">
        <f>SEARCH("PM",A1950)</f>
        <v>12</v>
      </c>
      <c r="C1950" s="34" t="e">
        <f>SEARCH("AM",A1950)</f>
        <v>#VALUE!</v>
      </c>
      <c r="D1950" s="34">
        <f>IFERROR(B1950,C1950)</f>
        <v>12</v>
      </c>
      <c r="E1950" s="34" t="str">
        <f>IFERROR(MID(A1950,D1950-5,1)," ")</f>
        <v xml:space="preserve"> </v>
      </c>
      <c r="F1950" s="34" t="str">
        <f>MID(A1950,IF(E1950="1",D1950-5,D1950-4),IF(E1950="1",7,6))</f>
        <v>6:01PM</v>
      </c>
      <c r="G1950" s="34" t="str">
        <f>TRIM(SUBSTITUTE(A1950,TEXT(M1950,"h:mmAM/PM"),""))</f>
        <v>10-Nov ROH</v>
      </c>
      <c r="H1950" s="34" t="b">
        <f>OR(LEFT(G1950,1)="Y",LEFT(G1950,1)="B",LEFT(G1950,1)="R")</f>
        <v>0</v>
      </c>
      <c r="I1950" s="34" t="str">
        <f>IF(H1950,LEFT(G1950,FIND(" ",G1950)-1),MID(G1950,FIND(" ",G1950)+1,9))</f>
        <v>ROH</v>
      </c>
      <c r="J1950" s="34" t="str">
        <f>TRIM(SUBSTITUTE(G1950,I1950,""))</f>
        <v>10-Nov</v>
      </c>
      <c r="K1950" s="34">
        <f>LEFT(J1950,2-ISERROR(1*MID(J1950,2,1)))*1</f>
        <v>10</v>
      </c>
      <c r="L1950" s="34" t="str">
        <f>IF(LEN(I1950)=3,I1950,LEFT(I1950,1)&amp;MID(I1950,3,1)&amp;RIGHT(I1950,1))</f>
        <v>ROH</v>
      </c>
      <c r="M1950" s="42">
        <f>TIMEVALUE(SUBSTITUTE(SUBSTITUTE(F1950,"P"," P"),"A"," A"))</f>
        <v>0.75069444444444444</v>
      </c>
      <c r="N1950" s="34">
        <f t="shared" si="101"/>
        <v>23</v>
      </c>
      <c r="O1950" s="34" t="str">
        <f t="shared" si="102"/>
        <v>ROH23</v>
      </c>
      <c r="P1950" s="44">
        <f>INDEX(Workings!$R$14:$R$853,MATCH(O1950,Workings!$U$14:$U$853,0))</f>
        <v>0.75000000000000011</v>
      </c>
      <c r="Q1950" s="34">
        <f t="shared" si="103"/>
        <v>1</v>
      </c>
      <c r="S1950"/>
    </row>
    <row r="1951" spans="1:19" ht="15" x14ac:dyDescent="0.25">
      <c r="A1951" s="34" t="s">
        <v>3247</v>
      </c>
      <c r="B1951" s="34">
        <f>SEARCH("PM",A1951)</f>
        <v>11</v>
      </c>
      <c r="C1951" s="34" t="e">
        <f>SEARCH("AM",A1951)</f>
        <v>#VALUE!</v>
      </c>
      <c r="D1951" s="34">
        <f>IFERROR(B1951,C1951)</f>
        <v>11</v>
      </c>
      <c r="E1951" s="34" t="str">
        <f>IFERROR(MID(A1951,D1951-5,1)," ")</f>
        <v xml:space="preserve"> </v>
      </c>
      <c r="F1951" s="34" t="str">
        <f>MID(A1951,IF(E1951="1",D1951-5,D1951-4),IF(E1951="1",7,6))</f>
        <v>6:21PM</v>
      </c>
      <c r="G1951" s="34" t="str">
        <f>TRIM(SUBSTITUTE(A1951,TEXT(M1951,"h:mmAM/PM"),""))</f>
        <v>R:O:H 10-Nov</v>
      </c>
      <c r="H1951" s="34" t="b">
        <f>OR(LEFT(G1951,1)="Y",LEFT(G1951,1)="B",LEFT(G1951,1)="R")</f>
        <v>1</v>
      </c>
      <c r="I1951" s="34" t="str">
        <f>IF(H1951,LEFT(G1951,FIND(" ",G1951)-1),MID(G1951,FIND(" ",G1951)+1,9))</f>
        <v>R:O:H</v>
      </c>
      <c r="J1951" s="34" t="str">
        <f>TRIM(SUBSTITUTE(G1951,I1951,""))</f>
        <v>10-Nov</v>
      </c>
      <c r="K1951" s="34">
        <f>LEFT(J1951,2-ISERROR(1*MID(J1951,2,1)))*1</f>
        <v>10</v>
      </c>
      <c r="L1951" s="34" t="str">
        <f>IF(LEN(I1951)=3,I1951,LEFT(I1951,1)&amp;MID(I1951,3,1)&amp;RIGHT(I1951,1))</f>
        <v>ROH</v>
      </c>
      <c r="M1951" s="42">
        <f>TIMEVALUE(SUBSTITUTE(SUBSTITUTE(F1951,"P"," P"),"A"," A"))</f>
        <v>0.76458333333333339</v>
      </c>
      <c r="N1951" s="34">
        <f t="shared" si="101"/>
        <v>24</v>
      </c>
      <c r="O1951" s="34" t="str">
        <f t="shared" si="102"/>
        <v>ROH24</v>
      </c>
      <c r="P1951" s="44">
        <f>INDEX(Workings!$R$14:$R$853,MATCH(O1951,Workings!$U$14:$U$853,0))</f>
        <v>0.76388888888888895</v>
      </c>
      <c r="Q1951" s="34">
        <f t="shared" si="103"/>
        <v>1</v>
      </c>
      <c r="S1951"/>
    </row>
    <row r="1952" spans="1:19" ht="15" x14ac:dyDescent="0.25">
      <c r="A1952" s="34" t="s">
        <v>3808</v>
      </c>
      <c r="B1952" s="34">
        <f>SEARCH("PM",A1952)</f>
        <v>5</v>
      </c>
      <c r="C1952" s="34" t="e">
        <f>SEARCH("AM",A1952)</f>
        <v>#VALUE!</v>
      </c>
      <c r="D1952" s="34">
        <f>IFERROR(B1952,C1952)</f>
        <v>5</v>
      </c>
      <c r="E1952" s="34" t="str">
        <f>IFERROR(MID(A1952,D1952-5,1)," ")</f>
        <v xml:space="preserve"> </v>
      </c>
      <c r="F1952" s="34" t="str">
        <f>MID(A1952,IF(E1952="1",D1952-5,D1952-4),IF(E1952="1",7,6))</f>
        <v>6:41PM</v>
      </c>
      <c r="G1952" s="34" t="str">
        <f>TRIM(SUBSTITUTE(A1952,TEXT(M1952,"h:mmAM/PM"),""))</f>
        <v>10/Nov ROH</v>
      </c>
      <c r="H1952" s="34" t="b">
        <f>OR(LEFT(G1952,1)="Y",LEFT(G1952,1)="B",LEFT(G1952,1)="R")</f>
        <v>0</v>
      </c>
      <c r="I1952" s="34" t="str">
        <f>IF(H1952,LEFT(G1952,FIND(" ",G1952)-1),MID(G1952,FIND(" ",G1952)+1,9))</f>
        <v>ROH</v>
      </c>
      <c r="J1952" s="34" t="str">
        <f>TRIM(SUBSTITUTE(G1952,I1952,""))</f>
        <v>10/Nov</v>
      </c>
      <c r="K1952" s="34">
        <f>LEFT(J1952,2-ISERROR(1*MID(J1952,2,1)))*1</f>
        <v>10</v>
      </c>
      <c r="L1952" s="34" t="str">
        <f>IF(LEN(I1952)=3,I1952,LEFT(I1952,1)&amp;MID(I1952,3,1)&amp;RIGHT(I1952,1))</f>
        <v>ROH</v>
      </c>
      <c r="M1952" s="42">
        <f>TIMEVALUE(SUBSTITUTE(SUBSTITUTE(F1952,"P"," P"),"A"," A"))</f>
        <v>0.77847222222222223</v>
      </c>
      <c r="N1952" s="34">
        <f t="shared" si="101"/>
        <v>25</v>
      </c>
      <c r="O1952" s="34" t="str">
        <f t="shared" si="102"/>
        <v>ROH25</v>
      </c>
      <c r="P1952" s="44">
        <f>INDEX(Workings!$R$14:$R$853,MATCH(O1952,Workings!$U$14:$U$853,0))</f>
        <v>0.77777777777777779</v>
      </c>
      <c r="Q1952" s="34">
        <f t="shared" si="103"/>
        <v>1</v>
      </c>
      <c r="S1952"/>
    </row>
    <row r="1953" spans="1:19" ht="15" x14ac:dyDescent="0.25">
      <c r="A1953" s="34" t="s">
        <v>483</v>
      </c>
      <c r="B1953" s="34">
        <f>SEARCH("PM",A1953)</f>
        <v>5</v>
      </c>
      <c r="C1953" s="34" t="e">
        <f>SEARCH("AM",A1953)</f>
        <v>#VALUE!</v>
      </c>
      <c r="D1953" s="34">
        <f>IFERROR(B1953,C1953)</f>
        <v>5</v>
      </c>
      <c r="E1953" s="34" t="str">
        <f>IFERROR(MID(A1953,D1953-5,1)," ")</f>
        <v xml:space="preserve"> </v>
      </c>
      <c r="F1953" s="34" t="str">
        <f>MID(A1953,IF(E1953="1",D1953-5,D1953-4),IF(E1953="1",7,6))</f>
        <v>7:00PM</v>
      </c>
      <c r="G1953" s="34" t="str">
        <f>TRIM(SUBSTITUTE(A1953,TEXT(M1953,"h:mmAM/PM"),""))</f>
        <v>10-Nov R:O:H</v>
      </c>
      <c r="H1953" s="34" t="b">
        <f>OR(LEFT(G1953,1)="Y",LEFT(G1953,1)="B",LEFT(G1953,1)="R")</f>
        <v>0</v>
      </c>
      <c r="I1953" s="34" t="str">
        <f>IF(H1953,LEFT(G1953,FIND(" ",G1953)-1),MID(G1953,FIND(" ",G1953)+1,9))</f>
        <v>R:O:H</v>
      </c>
      <c r="J1953" s="34" t="str">
        <f>TRIM(SUBSTITUTE(G1953,I1953,""))</f>
        <v>10-Nov</v>
      </c>
      <c r="K1953" s="34">
        <f>LEFT(J1953,2-ISERROR(1*MID(J1953,2,1)))*1</f>
        <v>10</v>
      </c>
      <c r="L1953" s="34" t="str">
        <f>IF(LEN(I1953)=3,I1953,LEFT(I1953,1)&amp;MID(I1953,3,1)&amp;RIGHT(I1953,1))</f>
        <v>ROH</v>
      </c>
      <c r="M1953" s="42">
        <f>TIMEVALUE(SUBSTITUTE(SUBSTITUTE(F1953,"P"," P"),"A"," A"))</f>
        <v>0.79166666666666663</v>
      </c>
      <c r="N1953" s="34">
        <f t="shared" si="101"/>
        <v>26</v>
      </c>
      <c r="O1953" s="34" t="str">
        <f t="shared" si="102"/>
        <v>ROH26</v>
      </c>
      <c r="P1953" s="44">
        <f>INDEX(Workings!$R$14:$R$853,MATCH(O1953,Workings!$U$14:$U$853,0))</f>
        <v>0.79166666666666663</v>
      </c>
      <c r="Q1953" s="34">
        <f t="shared" si="103"/>
        <v>0</v>
      </c>
      <c r="S1953"/>
    </row>
    <row r="1954" spans="1:19" ht="15" x14ac:dyDescent="0.25">
      <c r="A1954" s="34" t="s">
        <v>3254</v>
      </c>
      <c r="B1954" s="34">
        <f>SEARCH("PM",A1954)</f>
        <v>16</v>
      </c>
      <c r="C1954" s="34" t="e">
        <f>SEARCH("AM",A1954)</f>
        <v>#VALUE!</v>
      </c>
      <c r="D1954" s="34">
        <f>IFERROR(B1954,C1954)</f>
        <v>16</v>
      </c>
      <c r="E1954" s="34" t="str">
        <f>IFERROR(MID(A1954,D1954-5,1)," ")</f>
        <v xml:space="preserve"> </v>
      </c>
      <c r="F1954" s="34" t="str">
        <f>MID(A1954,IF(E1954="1",D1954-5,D1954-4),IF(E1954="1",7,6))</f>
        <v>8:00PM</v>
      </c>
      <c r="G1954" s="34" t="str">
        <f>TRIM(SUBSTITUTE(A1954,TEXT(M1954,"h:mmAM/PM"),""))</f>
        <v>ROH 10/Nov</v>
      </c>
      <c r="H1954" s="34" t="b">
        <f>OR(LEFT(G1954,1)="Y",LEFT(G1954,1)="B",LEFT(G1954,1)="R")</f>
        <v>1</v>
      </c>
      <c r="I1954" s="34" t="str">
        <f>IF(H1954,LEFT(G1954,FIND(" ",G1954)-1),MID(G1954,FIND(" ",G1954)+1,9))</f>
        <v>ROH</v>
      </c>
      <c r="J1954" s="34" t="str">
        <f>TRIM(SUBSTITUTE(G1954,I1954,""))</f>
        <v>10/Nov</v>
      </c>
      <c r="K1954" s="34">
        <f>LEFT(J1954,2-ISERROR(1*MID(J1954,2,1)))*1</f>
        <v>10</v>
      </c>
      <c r="L1954" s="34" t="str">
        <f>IF(LEN(I1954)=3,I1954,LEFT(I1954,1)&amp;MID(I1954,3,1)&amp;RIGHT(I1954,1))</f>
        <v>ROH</v>
      </c>
      <c r="M1954" s="42">
        <f>TIMEVALUE(SUBSTITUTE(SUBSTITUTE(F1954,"P"," P"),"A"," A"))</f>
        <v>0.83333333333333337</v>
      </c>
      <c r="N1954" s="34">
        <f t="shared" si="101"/>
        <v>27</v>
      </c>
      <c r="O1954" s="34" t="str">
        <f t="shared" si="102"/>
        <v>ROH27</v>
      </c>
      <c r="P1954" s="44">
        <f>INDEX(Workings!$R$14:$R$853,MATCH(O1954,Workings!$U$14:$U$853,0))</f>
        <v>0.83333333333333326</v>
      </c>
      <c r="Q1954" s="34">
        <f t="shared" si="103"/>
        <v>0</v>
      </c>
      <c r="S1954"/>
    </row>
    <row r="1955" spans="1:19" ht="15" x14ac:dyDescent="0.25">
      <c r="A1955" s="34" t="s">
        <v>1711</v>
      </c>
      <c r="B1955" s="34">
        <f>SEARCH("PM",A1955)</f>
        <v>12</v>
      </c>
      <c r="C1955" s="34" t="e">
        <f>SEARCH("AM",A1955)</f>
        <v>#VALUE!</v>
      </c>
      <c r="D1955" s="34">
        <f>IFERROR(B1955,C1955)</f>
        <v>12</v>
      </c>
      <c r="E1955" s="34" t="str">
        <f>IFERROR(MID(A1955,D1955-5,1)," ")</f>
        <v xml:space="preserve"> </v>
      </c>
      <c r="F1955" s="34" t="str">
        <f>MID(A1955,IF(E1955="1",D1955-5,D1955-4),IF(E1955="1",7,6))</f>
        <v>9:01PM</v>
      </c>
      <c r="G1955" s="34" t="str">
        <f>TRIM(SUBSTITUTE(A1955,TEXT(M1955,"h:mmAM/PM"),""))</f>
        <v>10-Nov ROH</v>
      </c>
      <c r="H1955" s="34" t="b">
        <f>OR(LEFT(G1955,1)="Y",LEFT(G1955,1)="B",LEFT(G1955,1)="R")</f>
        <v>0</v>
      </c>
      <c r="I1955" s="34" t="str">
        <f>IF(H1955,LEFT(G1955,FIND(" ",G1955)-1),MID(G1955,FIND(" ",G1955)+1,9))</f>
        <v>ROH</v>
      </c>
      <c r="J1955" s="34" t="str">
        <f>TRIM(SUBSTITUTE(G1955,I1955,""))</f>
        <v>10-Nov</v>
      </c>
      <c r="K1955" s="34">
        <f>LEFT(J1955,2-ISERROR(1*MID(J1955,2,1)))*1</f>
        <v>10</v>
      </c>
      <c r="L1955" s="34" t="str">
        <f>IF(LEN(I1955)=3,I1955,LEFT(I1955,1)&amp;MID(I1955,3,1)&amp;RIGHT(I1955,1))</f>
        <v>ROH</v>
      </c>
      <c r="M1955" s="42">
        <f>TIMEVALUE(SUBSTITUTE(SUBSTITUTE(F1955,"P"," P"),"A"," A"))</f>
        <v>0.87569444444444444</v>
      </c>
      <c r="N1955" s="34">
        <f t="shared" si="101"/>
        <v>28</v>
      </c>
      <c r="O1955" s="34" t="str">
        <f t="shared" si="102"/>
        <v>ROH28</v>
      </c>
      <c r="P1955" s="44">
        <f>INDEX(Workings!$R$14:$R$853,MATCH(O1955,Workings!$U$14:$U$853,0))</f>
        <v>0.87499999999999989</v>
      </c>
      <c r="Q1955" s="34">
        <f t="shared" si="103"/>
        <v>1</v>
      </c>
      <c r="S1955"/>
    </row>
    <row r="1956" spans="1:19" ht="15" x14ac:dyDescent="0.25">
      <c r="A1956" s="34" t="s">
        <v>1826</v>
      </c>
      <c r="B1956" s="34">
        <f>SEARCH("PM",A1956)</f>
        <v>6</v>
      </c>
      <c r="C1956" s="34" t="e">
        <f>SEARCH("AM",A1956)</f>
        <v>#VALUE!</v>
      </c>
      <c r="D1956" s="34">
        <f>IFERROR(B1956,C1956)</f>
        <v>6</v>
      </c>
      <c r="E1956" s="34" t="str">
        <f>IFERROR(MID(A1956,D1956-5,1)," ")</f>
        <v>1</v>
      </c>
      <c r="F1956" s="34" t="str">
        <f>MID(A1956,IF(E1956="1",D1956-5,D1956-4),IF(E1956="1",7,6))</f>
        <v>10:01PM</v>
      </c>
      <c r="G1956" s="34" t="str">
        <f>TRIM(SUBSTITUTE(A1956,TEXT(M1956,"h:mmAM/PM"),""))</f>
        <v>10/Nov ROH</v>
      </c>
      <c r="H1956" s="34" t="b">
        <f>OR(LEFT(G1956,1)="Y",LEFT(G1956,1)="B",LEFT(G1956,1)="R")</f>
        <v>0</v>
      </c>
      <c r="I1956" s="34" t="str">
        <f>IF(H1956,LEFT(G1956,FIND(" ",G1956)-1),MID(G1956,FIND(" ",G1956)+1,9))</f>
        <v>ROH</v>
      </c>
      <c r="J1956" s="34" t="str">
        <f>TRIM(SUBSTITUTE(G1956,I1956,""))</f>
        <v>10/Nov</v>
      </c>
      <c r="K1956" s="34">
        <f>LEFT(J1956,2-ISERROR(1*MID(J1956,2,1)))*1</f>
        <v>10</v>
      </c>
      <c r="L1956" s="34" t="str">
        <f>IF(LEN(I1956)=3,I1956,LEFT(I1956,1)&amp;MID(I1956,3,1)&amp;RIGHT(I1956,1))</f>
        <v>ROH</v>
      </c>
      <c r="M1956" s="42">
        <f>TIMEVALUE(SUBSTITUTE(SUBSTITUTE(F1956,"P"," P"),"A"," A"))</f>
        <v>0.91736111111111107</v>
      </c>
      <c r="N1956" s="34">
        <f t="shared" si="101"/>
        <v>29</v>
      </c>
      <c r="O1956" s="34" t="str">
        <f t="shared" si="102"/>
        <v>ROH29</v>
      </c>
      <c r="P1956" s="44">
        <f>INDEX(Workings!$R$14:$R$853,MATCH(O1956,Workings!$U$14:$U$853,0))</f>
        <v>0.91666666666666652</v>
      </c>
      <c r="Q1956" s="34">
        <f t="shared" si="103"/>
        <v>1</v>
      </c>
      <c r="S1956"/>
    </row>
    <row r="1957" spans="1:19" ht="15" x14ac:dyDescent="0.25">
      <c r="A1957" s="34" t="s">
        <v>1699</v>
      </c>
      <c r="B1957" s="34">
        <f>SEARCH("PM",A1957)</f>
        <v>6</v>
      </c>
      <c r="C1957" s="34" t="e">
        <f>SEARCH("AM",A1957)</f>
        <v>#VALUE!</v>
      </c>
      <c r="D1957" s="34">
        <f>IFERROR(B1957,C1957)</f>
        <v>6</v>
      </c>
      <c r="E1957" s="34" t="str">
        <f>IFERROR(MID(A1957,D1957-5,1)," ")</f>
        <v>1</v>
      </c>
      <c r="F1957" s="34" t="str">
        <f>MID(A1957,IF(E1957="1",D1957-5,D1957-4),IF(E1957="1",7,6))</f>
        <v>11:01PM</v>
      </c>
      <c r="G1957" s="34" t="str">
        <f>TRIM(SUBSTITUTE(A1957,TEXT(M1957,"h:mmAM/PM"),""))</f>
        <v>ROH 10-Nov</v>
      </c>
      <c r="H1957" s="34" t="b">
        <f>OR(LEFT(G1957,1)="Y",LEFT(G1957,1)="B",LEFT(G1957,1)="R")</f>
        <v>1</v>
      </c>
      <c r="I1957" s="34" t="str">
        <f>IF(H1957,LEFT(G1957,FIND(" ",G1957)-1),MID(G1957,FIND(" ",G1957)+1,9))</f>
        <v>ROH</v>
      </c>
      <c r="J1957" s="34" t="str">
        <f>TRIM(SUBSTITUTE(G1957,I1957,""))</f>
        <v>10-Nov</v>
      </c>
      <c r="K1957" s="34">
        <f>LEFT(J1957,2-ISERROR(1*MID(J1957,2,1)))*1</f>
        <v>10</v>
      </c>
      <c r="L1957" s="34" t="str">
        <f>IF(LEN(I1957)=3,I1957,LEFT(I1957,1)&amp;MID(I1957,3,1)&amp;RIGHT(I1957,1))</f>
        <v>ROH</v>
      </c>
      <c r="M1957" s="42">
        <f>TIMEVALUE(SUBSTITUTE(SUBSTITUTE(F1957,"P"," P"),"A"," A"))</f>
        <v>0.9590277777777777</v>
      </c>
      <c r="N1957" s="34">
        <f t="shared" si="101"/>
        <v>30</v>
      </c>
      <c r="O1957" s="34" t="str">
        <f t="shared" si="102"/>
        <v>ROH30</v>
      </c>
      <c r="P1957" s="44">
        <f>INDEX(Workings!$R$14:$R$853,MATCH(O1957,Workings!$U$14:$U$853,0))</f>
        <v>0.95833333333333315</v>
      </c>
      <c r="Q1957" s="34">
        <f t="shared" si="103"/>
        <v>1</v>
      </c>
      <c r="S1957"/>
    </row>
    <row r="1958" spans="1:19" ht="15" x14ac:dyDescent="0.25">
      <c r="A1958" s="34" t="s">
        <v>3091</v>
      </c>
      <c r="B1958" s="34" t="e">
        <f>SEARCH("PM",A1958)</f>
        <v>#VALUE!</v>
      </c>
      <c r="C1958" s="34">
        <f>SEARCH("AM",A1958)</f>
        <v>11</v>
      </c>
      <c r="D1958" s="34">
        <f>IFERROR(B1958,C1958)</f>
        <v>11</v>
      </c>
      <c r="E1958" s="34" t="str">
        <f>IFERROR(MID(A1958,D1958-5,1)," ")</f>
        <v xml:space="preserve"> </v>
      </c>
      <c r="F1958" s="34" t="str">
        <f>MID(A1958,IF(E1958="1",D1958-5,D1958-4),IF(E1958="1",7,6))</f>
        <v>7:07AM</v>
      </c>
      <c r="G1958" s="34" t="str">
        <f>TRIM(SUBSTITUTE(A1958,TEXT(M1958,"h:mmAM/PM"),""))</f>
        <v>R:O:I 6-Nov</v>
      </c>
      <c r="H1958" s="34" t="b">
        <f>OR(LEFT(G1958,1)="Y",LEFT(G1958,1)="B",LEFT(G1958,1)="R")</f>
        <v>1</v>
      </c>
      <c r="I1958" s="34" t="str">
        <f>IF(H1958,LEFT(G1958,FIND(" ",G1958)-1),MID(G1958,FIND(" ",G1958)+1,9))</f>
        <v>R:O:I</v>
      </c>
      <c r="J1958" s="34" t="str">
        <f>TRIM(SUBSTITUTE(G1958,I1958,""))</f>
        <v>6-Nov</v>
      </c>
      <c r="K1958" s="34">
        <f>LEFT(J1958,2-ISERROR(1*MID(J1958,2,1)))*1</f>
        <v>6</v>
      </c>
      <c r="L1958" s="34" t="str">
        <f>IF(LEN(I1958)=3,I1958,LEFT(I1958,1)&amp;MID(I1958,3,1)&amp;RIGHT(I1958,1))</f>
        <v>ROI</v>
      </c>
      <c r="M1958" s="42">
        <f>TIMEVALUE(SUBSTITUTE(SUBSTITUTE(F1958,"P"," P"),"A"," A"))</f>
        <v>0.29652777777777778</v>
      </c>
      <c r="N1958" s="34">
        <f t="shared" si="101"/>
        <v>1</v>
      </c>
      <c r="O1958" s="34" t="str">
        <f t="shared" si="102"/>
        <v>ROI1</v>
      </c>
      <c r="P1958" s="44">
        <f>INDEX(Workings!$R$14:$R$853,MATCH(O1958,Workings!$U$14:$U$853,0))</f>
        <v>0.29444444444444445</v>
      </c>
      <c r="Q1958" s="34">
        <f t="shared" si="103"/>
        <v>3</v>
      </c>
      <c r="S1958"/>
    </row>
    <row r="1959" spans="1:19" ht="15" x14ac:dyDescent="0.25">
      <c r="A1959" s="34" t="s">
        <v>2533</v>
      </c>
      <c r="B1959" s="34" t="e">
        <f>SEARCH("PM",A1959)</f>
        <v>#VALUE!</v>
      </c>
      <c r="C1959" s="34">
        <f>SEARCH("AM",A1959)</f>
        <v>11</v>
      </c>
      <c r="D1959" s="34">
        <f>IFERROR(B1959,C1959)</f>
        <v>11</v>
      </c>
      <c r="E1959" s="34" t="str">
        <f>IFERROR(MID(A1959,D1959-5,1)," ")</f>
        <v xml:space="preserve"> </v>
      </c>
      <c r="F1959" s="34" t="str">
        <f>MID(A1959,IF(E1959="1",D1959-5,D1959-4),IF(E1959="1",7,6))</f>
        <v>7:45AM</v>
      </c>
      <c r="G1959" s="34" t="str">
        <f>TRIM(SUBSTITUTE(A1959,TEXT(M1959,"h:mmAM/PM"),""))</f>
        <v>6-Nov ROI</v>
      </c>
      <c r="H1959" s="34" t="b">
        <f>OR(LEFT(G1959,1)="Y",LEFT(G1959,1)="B",LEFT(G1959,1)="R")</f>
        <v>0</v>
      </c>
      <c r="I1959" s="34" t="str">
        <f>IF(H1959,LEFT(G1959,FIND(" ",G1959)-1),MID(G1959,FIND(" ",G1959)+1,9))</f>
        <v>ROI</v>
      </c>
      <c r="J1959" s="34" t="str">
        <f>TRIM(SUBSTITUTE(G1959,I1959,""))</f>
        <v>6-Nov</v>
      </c>
      <c r="K1959" s="34">
        <f>LEFT(J1959,2-ISERROR(1*MID(J1959,2,1)))*1</f>
        <v>6</v>
      </c>
      <c r="L1959" s="34" t="str">
        <f>IF(LEN(I1959)=3,I1959,LEFT(I1959,1)&amp;MID(I1959,3,1)&amp;RIGHT(I1959,1))</f>
        <v>ROI</v>
      </c>
      <c r="M1959" s="42">
        <f>TIMEVALUE(SUBSTITUTE(SUBSTITUTE(F1959,"P"," P"),"A"," A"))</f>
        <v>0.32291666666666669</v>
      </c>
      <c r="N1959" s="34">
        <f t="shared" si="101"/>
        <v>2</v>
      </c>
      <c r="O1959" s="34" t="str">
        <f t="shared" si="102"/>
        <v>ROI2</v>
      </c>
      <c r="P1959" s="44">
        <f>INDEX(Workings!$R$14:$R$853,MATCH(O1959,Workings!$U$14:$U$853,0))</f>
        <v>0.32222222222222224</v>
      </c>
      <c r="Q1959" s="34">
        <f t="shared" si="103"/>
        <v>1</v>
      </c>
      <c r="S1959"/>
    </row>
    <row r="1960" spans="1:19" ht="15" x14ac:dyDescent="0.25">
      <c r="A1960" s="34" t="s">
        <v>1800</v>
      </c>
      <c r="B1960" s="34" t="e">
        <f>SEARCH("PM",A1960)</f>
        <v>#VALUE!</v>
      </c>
      <c r="C1960" s="34">
        <f>SEARCH("AM",A1960)</f>
        <v>11</v>
      </c>
      <c r="D1960" s="34">
        <f>IFERROR(B1960,C1960)</f>
        <v>11</v>
      </c>
      <c r="E1960" s="34" t="str">
        <f>IFERROR(MID(A1960,D1960-5,1)," ")</f>
        <v xml:space="preserve"> </v>
      </c>
      <c r="F1960" s="34" t="str">
        <f>MID(A1960,IF(E1960="1",D1960-5,D1960-4),IF(E1960="1",7,6))</f>
        <v>8:26AM</v>
      </c>
      <c r="G1960" s="34" t="str">
        <f>TRIM(SUBSTITUTE(A1960,TEXT(M1960,"h:mmAM/PM"),""))</f>
        <v>6/Nov R/O/I</v>
      </c>
      <c r="H1960" s="34" t="b">
        <f>OR(LEFT(G1960,1)="Y",LEFT(G1960,1)="B",LEFT(G1960,1)="R")</f>
        <v>0</v>
      </c>
      <c r="I1960" s="34" t="str">
        <f>IF(H1960,LEFT(G1960,FIND(" ",G1960)-1),MID(G1960,FIND(" ",G1960)+1,9))</f>
        <v>R/O/I</v>
      </c>
      <c r="J1960" s="34" t="str">
        <f>TRIM(SUBSTITUTE(G1960,I1960,""))</f>
        <v>6/Nov</v>
      </c>
      <c r="K1960" s="34">
        <f>LEFT(J1960,2-ISERROR(1*MID(J1960,2,1)))*1</f>
        <v>6</v>
      </c>
      <c r="L1960" s="34" t="str">
        <f>IF(LEN(I1960)=3,I1960,LEFT(I1960,1)&amp;MID(I1960,3,1)&amp;RIGHT(I1960,1))</f>
        <v>ROI</v>
      </c>
      <c r="M1960" s="42">
        <f>TIMEVALUE(SUBSTITUTE(SUBSTITUTE(F1960,"P"," P"),"A"," A"))</f>
        <v>0.35138888888888892</v>
      </c>
      <c r="N1960" s="34">
        <f t="shared" si="101"/>
        <v>3</v>
      </c>
      <c r="O1960" s="34" t="str">
        <f t="shared" si="102"/>
        <v>ROI3</v>
      </c>
      <c r="P1960" s="44">
        <f>INDEX(Workings!$R$14:$R$853,MATCH(O1960,Workings!$U$14:$U$853,0))</f>
        <v>0.35000000000000003</v>
      </c>
      <c r="Q1960" s="34">
        <f t="shared" si="103"/>
        <v>2</v>
      </c>
      <c r="S1960"/>
    </row>
    <row r="1961" spans="1:19" ht="15" x14ac:dyDescent="0.25">
      <c r="A1961" s="34" t="s">
        <v>488</v>
      </c>
      <c r="B1961" s="34" t="e">
        <f>SEARCH("PM",A1961)</f>
        <v>#VALUE!</v>
      </c>
      <c r="C1961" s="34">
        <f>SEARCH("AM",A1961)</f>
        <v>17</v>
      </c>
      <c r="D1961" s="34">
        <f>IFERROR(B1961,C1961)</f>
        <v>17</v>
      </c>
      <c r="E1961" s="34" t="str">
        <f>IFERROR(MID(A1961,D1961-5,1)," ")</f>
        <v xml:space="preserve"> </v>
      </c>
      <c r="F1961" s="34" t="str">
        <f>MID(A1961,IF(E1961="1",D1961-5,D1961-4),IF(E1961="1",7,6))</f>
        <v>9:05AM</v>
      </c>
      <c r="G1961" s="34" t="str">
        <f>TRIM(SUBSTITUTE(A1961,TEXT(M1961,"h:mmAM/PM"),""))</f>
        <v>6/Nov R/O/I</v>
      </c>
      <c r="H1961" s="34" t="b">
        <f>OR(LEFT(G1961,1)="Y",LEFT(G1961,1)="B",LEFT(G1961,1)="R")</f>
        <v>0</v>
      </c>
      <c r="I1961" s="34" t="str">
        <f>IF(H1961,LEFT(G1961,FIND(" ",G1961)-1),MID(G1961,FIND(" ",G1961)+1,9))</f>
        <v>R/O/I</v>
      </c>
      <c r="J1961" s="34" t="str">
        <f>TRIM(SUBSTITUTE(G1961,I1961,""))</f>
        <v>6/Nov</v>
      </c>
      <c r="K1961" s="34">
        <f>LEFT(J1961,2-ISERROR(1*MID(J1961,2,1)))*1</f>
        <v>6</v>
      </c>
      <c r="L1961" s="34" t="str">
        <f>IF(LEN(I1961)=3,I1961,LEFT(I1961,1)&amp;MID(I1961,3,1)&amp;RIGHT(I1961,1))</f>
        <v>ROI</v>
      </c>
      <c r="M1961" s="42">
        <f>TIMEVALUE(SUBSTITUTE(SUBSTITUTE(F1961,"P"," P"),"A"," A"))</f>
        <v>0.37847222222222227</v>
      </c>
      <c r="N1961" s="34">
        <f t="shared" si="101"/>
        <v>4</v>
      </c>
      <c r="O1961" s="34" t="str">
        <f t="shared" si="102"/>
        <v>ROI4</v>
      </c>
      <c r="P1961" s="44">
        <f>INDEX(Workings!$R$14:$R$853,MATCH(O1961,Workings!$U$14:$U$853,0))</f>
        <v>0.37777777777777782</v>
      </c>
      <c r="Q1961" s="34">
        <f t="shared" si="103"/>
        <v>1</v>
      </c>
      <c r="S1961"/>
    </row>
    <row r="1962" spans="1:19" ht="15" x14ac:dyDescent="0.25">
      <c r="A1962" s="34" t="s">
        <v>3179</v>
      </c>
      <c r="B1962" s="34" t="e">
        <f>SEARCH("PM",A1962)</f>
        <v>#VALUE!</v>
      </c>
      <c r="C1962" s="34">
        <f>SEARCH("AM",A1962)</f>
        <v>5</v>
      </c>
      <c r="D1962" s="34">
        <f>IFERROR(B1962,C1962)</f>
        <v>5</v>
      </c>
      <c r="E1962" s="34" t="str">
        <f>IFERROR(MID(A1962,D1962-5,1)," ")</f>
        <v xml:space="preserve"> </v>
      </c>
      <c r="F1962" s="34" t="str">
        <f>MID(A1962,IF(E1962="1",D1962-5,D1962-4),IF(E1962="1",7,6))</f>
        <v>9:34AM</v>
      </c>
      <c r="G1962" s="34" t="str">
        <f>TRIM(SUBSTITUTE(A1962,TEXT(M1962,"h:mmAM/PM"),""))</f>
        <v>6/Nov R-O-I</v>
      </c>
      <c r="H1962" s="34" t="b">
        <f>OR(LEFT(G1962,1)="Y",LEFT(G1962,1)="B",LEFT(G1962,1)="R")</f>
        <v>0</v>
      </c>
      <c r="I1962" s="34" t="str">
        <f>IF(H1962,LEFT(G1962,FIND(" ",G1962)-1),MID(G1962,FIND(" ",G1962)+1,9))</f>
        <v>R-O-I</v>
      </c>
      <c r="J1962" s="34" t="str">
        <f>TRIM(SUBSTITUTE(G1962,I1962,""))</f>
        <v>6/Nov</v>
      </c>
      <c r="K1962" s="34">
        <f>LEFT(J1962,2-ISERROR(1*MID(J1962,2,1)))*1</f>
        <v>6</v>
      </c>
      <c r="L1962" s="34" t="str">
        <f>IF(LEN(I1962)=3,I1962,LEFT(I1962,1)&amp;MID(I1962,3,1)&amp;RIGHT(I1962,1))</f>
        <v>ROI</v>
      </c>
      <c r="M1962" s="42">
        <f>TIMEVALUE(SUBSTITUTE(SUBSTITUTE(F1962,"P"," P"),"A"," A"))</f>
        <v>0.39861111111111108</v>
      </c>
      <c r="N1962" s="34">
        <f t="shared" si="101"/>
        <v>5</v>
      </c>
      <c r="O1962" s="34" t="str">
        <f t="shared" si="102"/>
        <v>ROI5</v>
      </c>
      <c r="P1962" s="44">
        <f>INDEX(Workings!$R$14:$R$853,MATCH(O1962,Workings!$U$14:$U$853,0))</f>
        <v>0.39861111111111114</v>
      </c>
      <c r="Q1962" s="34">
        <f t="shared" si="103"/>
        <v>0</v>
      </c>
      <c r="S1962"/>
    </row>
    <row r="1963" spans="1:19" ht="15" x14ac:dyDescent="0.25">
      <c r="A1963" s="34" t="s">
        <v>1193</v>
      </c>
      <c r="B1963" s="34" t="e">
        <f>SEARCH("PM",A1963)</f>
        <v>#VALUE!</v>
      </c>
      <c r="C1963" s="34">
        <f>SEARCH("AM",A1963)</f>
        <v>16</v>
      </c>
      <c r="D1963" s="34">
        <f>IFERROR(B1963,C1963)</f>
        <v>16</v>
      </c>
      <c r="E1963" s="34" t="str">
        <f>IFERROR(MID(A1963,D1963-5,1)," ")</f>
        <v>1</v>
      </c>
      <c r="F1963" s="34" t="str">
        <f>MID(A1963,IF(E1963="1",D1963-5,D1963-4),IF(E1963="1",7,6))</f>
        <v>10:05AM</v>
      </c>
      <c r="G1963" s="34" t="str">
        <f>TRIM(SUBSTITUTE(A1963,TEXT(M1963,"h:mmAM/PM"),""))</f>
        <v>6-Nov ROI</v>
      </c>
      <c r="H1963" s="34" t="b">
        <f>OR(LEFT(G1963,1)="Y",LEFT(G1963,1)="B",LEFT(G1963,1)="R")</f>
        <v>0</v>
      </c>
      <c r="I1963" s="34" t="str">
        <f>IF(H1963,LEFT(G1963,FIND(" ",G1963)-1),MID(G1963,FIND(" ",G1963)+1,9))</f>
        <v>ROI</v>
      </c>
      <c r="J1963" s="34" t="str">
        <f>TRIM(SUBSTITUTE(G1963,I1963,""))</f>
        <v>6-Nov</v>
      </c>
      <c r="K1963" s="34">
        <f>LEFT(J1963,2-ISERROR(1*MID(J1963,2,1)))*1</f>
        <v>6</v>
      </c>
      <c r="L1963" s="34" t="str">
        <f>IF(LEN(I1963)=3,I1963,LEFT(I1963,1)&amp;MID(I1963,3,1)&amp;RIGHT(I1963,1))</f>
        <v>ROI</v>
      </c>
      <c r="M1963" s="42">
        <f>TIMEVALUE(SUBSTITUTE(SUBSTITUTE(F1963,"P"," P"),"A"," A"))</f>
        <v>0.4201388888888889</v>
      </c>
      <c r="N1963" s="34">
        <f t="shared" si="101"/>
        <v>6</v>
      </c>
      <c r="O1963" s="34" t="str">
        <f t="shared" si="102"/>
        <v>ROI6</v>
      </c>
      <c r="P1963" s="44">
        <f>INDEX(Workings!$R$14:$R$853,MATCH(O1963,Workings!$U$14:$U$853,0))</f>
        <v>0.41944444444444445</v>
      </c>
      <c r="Q1963" s="34">
        <f t="shared" si="103"/>
        <v>1</v>
      </c>
      <c r="S1963"/>
    </row>
    <row r="1964" spans="1:19" ht="15" x14ac:dyDescent="0.25">
      <c r="A1964" s="34" t="s">
        <v>264</v>
      </c>
      <c r="B1964" s="34" t="e">
        <f>SEARCH("PM",A1964)</f>
        <v>#VALUE!</v>
      </c>
      <c r="C1964" s="34">
        <f>SEARCH("AM",A1964)</f>
        <v>6</v>
      </c>
      <c r="D1964" s="34">
        <f>IFERROR(B1964,C1964)</f>
        <v>6</v>
      </c>
      <c r="E1964" s="34" t="str">
        <f>IFERROR(MID(A1964,D1964-5,1)," ")</f>
        <v>1</v>
      </c>
      <c r="F1964" s="34" t="str">
        <f>MID(A1964,IF(E1964="1",D1964-5,D1964-4),IF(E1964="1",7,6))</f>
        <v>10:34AM</v>
      </c>
      <c r="G1964" s="34" t="str">
        <f>TRIM(SUBSTITUTE(A1964,TEXT(M1964,"h:mmAM/PM"),""))</f>
        <v>6-Nov R/O/I</v>
      </c>
      <c r="H1964" s="34" t="b">
        <f>OR(LEFT(G1964,1)="Y",LEFT(G1964,1)="B",LEFT(G1964,1)="R")</f>
        <v>0</v>
      </c>
      <c r="I1964" s="34" t="str">
        <f>IF(H1964,LEFT(G1964,FIND(" ",G1964)-1),MID(G1964,FIND(" ",G1964)+1,9))</f>
        <v>R/O/I</v>
      </c>
      <c r="J1964" s="34" t="str">
        <f>TRIM(SUBSTITUTE(G1964,I1964,""))</f>
        <v>6-Nov</v>
      </c>
      <c r="K1964" s="34">
        <f>LEFT(J1964,2-ISERROR(1*MID(J1964,2,1)))*1</f>
        <v>6</v>
      </c>
      <c r="L1964" s="34" t="str">
        <f>IF(LEN(I1964)=3,I1964,LEFT(I1964,1)&amp;MID(I1964,3,1)&amp;RIGHT(I1964,1))</f>
        <v>ROI</v>
      </c>
      <c r="M1964" s="42">
        <f>TIMEVALUE(SUBSTITUTE(SUBSTITUTE(F1964,"P"," P"),"A"," A"))</f>
        <v>0.44027777777777777</v>
      </c>
      <c r="N1964" s="34">
        <f t="shared" si="101"/>
        <v>7</v>
      </c>
      <c r="O1964" s="34" t="str">
        <f t="shared" si="102"/>
        <v>ROI7</v>
      </c>
      <c r="P1964" s="44">
        <f>INDEX(Workings!$R$14:$R$853,MATCH(O1964,Workings!$U$14:$U$853,0))</f>
        <v>0.44027777777777777</v>
      </c>
      <c r="Q1964" s="34">
        <f t="shared" si="103"/>
        <v>0</v>
      </c>
      <c r="S1964"/>
    </row>
    <row r="1965" spans="1:19" ht="15" x14ac:dyDescent="0.25">
      <c r="A1965" s="34" t="s">
        <v>1407</v>
      </c>
      <c r="B1965" s="34" t="e">
        <f>SEARCH("PM",A1965)</f>
        <v>#VALUE!</v>
      </c>
      <c r="C1965" s="34">
        <f>SEARCH("AM",A1965)</f>
        <v>18</v>
      </c>
      <c r="D1965" s="34">
        <f>IFERROR(B1965,C1965)</f>
        <v>18</v>
      </c>
      <c r="E1965" s="34" t="str">
        <f>IFERROR(MID(A1965,D1965-5,1)," ")</f>
        <v>1</v>
      </c>
      <c r="F1965" s="34" t="str">
        <f>MID(A1965,IF(E1965="1",D1965-5,D1965-4),IF(E1965="1",7,6))</f>
        <v>11:08AM</v>
      </c>
      <c r="G1965" s="34" t="str">
        <f>TRIM(SUBSTITUTE(A1965,TEXT(M1965,"h:mmAM/PM"),""))</f>
        <v>R/O/I 6-Nov</v>
      </c>
      <c r="H1965" s="34" t="b">
        <f>OR(LEFT(G1965,1)="Y",LEFT(G1965,1)="B",LEFT(G1965,1)="R")</f>
        <v>1</v>
      </c>
      <c r="I1965" s="34" t="str">
        <f>IF(H1965,LEFT(G1965,FIND(" ",G1965)-1),MID(G1965,FIND(" ",G1965)+1,9))</f>
        <v>R/O/I</v>
      </c>
      <c r="J1965" s="34" t="str">
        <f>TRIM(SUBSTITUTE(G1965,I1965,""))</f>
        <v>6-Nov</v>
      </c>
      <c r="K1965" s="34">
        <f>LEFT(J1965,2-ISERROR(1*MID(J1965,2,1)))*1</f>
        <v>6</v>
      </c>
      <c r="L1965" s="34" t="str">
        <f>IF(LEN(I1965)=3,I1965,LEFT(I1965,1)&amp;MID(I1965,3,1)&amp;RIGHT(I1965,1))</f>
        <v>ROI</v>
      </c>
      <c r="M1965" s="42">
        <f>TIMEVALUE(SUBSTITUTE(SUBSTITUTE(F1965,"P"," P"),"A"," A"))</f>
        <v>0.46388888888888885</v>
      </c>
      <c r="N1965" s="34">
        <f t="shared" si="101"/>
        <v>8</v>
      </c>
      <c r="O1965" s="34" t="str">
        <f t="shared" si="102"/>
        <v>ROI8</v>
      </c>
      <c r="P1965" s="44">
        <f>INDEX(Workings!$R$14:$R$853,MATCH(O1965,Workings!$U$14:$U$853,0))</f>
        <v>0.46111111111111108</v>
      </c>
      <c r="Q1965" s="34">
        <f t="shared" si="103"/>
        <v>4</v>
      </c>
      <c r="S1965"/>
    </row>
    <row r="1966" spans="1:19" ht="15" x14ac:dyDescent="0.25">
      <c r="A1966" s="34" t="s">
        <v>3829</v>
      </c>
      <c r="B1966" s="34" t="e">
        <f>SEARCH("PM",A1966)</f>
        <v>#VALUE!</v>
      </c>
      <c r="C1966" s="34">
        <f>SEARCH("AM",A1966)</f>
        <v>12</v>
      </c>
      <c r="D1966" s="34">
        <f>IFERROR(B1966,C1966)</f>
        <v>12</v>
      </c>
      <c r="E1966" s="34" t="str">
        <f>IFERROR(MID(A1966,D1966-5,1)," ")</f>
        <v>1</v>
      </c>
      <c r="F1966" s="34" t="str">
        <f>MID(A1966,IF(E1966="1",D1966-5,D1966-4),IF(E1966="1",7,6))</f>
        <v>11:35AM</v>
      </c>
      <c r="G1966" s="34" t="str">
        <f>TRIM(SUBSTITUTE(A1966,TEXT(M1966,"h:mmAM/PM"),""))</f>
        <v>6/Nov R-O-I</v>
      </c>
      <c r="H1966" s="34" t="b">
        <f>OR(LEFT(G1966,1)="Y",LEFT(G1966,1)="B",LEFT(G1966,1)="R")</f>
        <v>0</v>
      </c>
      <c r="I1966" s="34" t="str">
        <f>IF(H1966,LEFT(G1966,FIND(" ",G1966)-1),MID(G1966,FIND(" ",G1966)+1,9))</f>
        <v>R-O-I</v>
      </c>
      <c r="J1966" s="34" t="str">
        <f>TRIM(SUBSTITUTE(G1966,I1966,""))</f>
        <v>6/Nov</v>
      </c>
      <c r="K1966" s="34">
        <f>LEFT(J1966,2-ISERROR(1*MID(J1966,2,1)))*1</f>
        <v>6</v>
      </c>
      <c r="L1966" s="34" t="str">
        <f>IF(LEN(I1966)=3,I1966,LEFT(I1966,1)&amp;MID(I1966,3,1)&amp;RIGHT(I1966,1))</f>
        <v>ROI</v>
      </c>
      <c r="M1966" s="42">
        <f>TIMEVALUE(SUBSTITUTE(SUBSTITUTE(F1966,"P"," P"),"A"," A"))</f>
        <v>0.4826388888888889</v>
      </c>
      <c r="N1966" s="34">
        <f t="shared" si="101"/>
        <v>9</v>
      </c>
      <c r="O1966" s="34" t="str">
        <f t="shared" si="102"/>
        <v>ROI9</v>
      </c>
      <c r="P1966" s="44">
        <f>INDEX(Workings!$R$14:$R$853,MATCH(O1966,Workings!$U$14:$U$853,0))</f>
        <v>0.4819444444444444</v>
      </c>
      <c r="Q1966" s="34">
        <f t="shared" si="103"/>
        <v>1</v>
      </c>
      <c r="S1966"/>
    </row>
    <row r="1967" spans="1:19" ht="15" x14ac:dyDescent="0.25">
      <c r="A1967" s="34" t="s">
        <v>1930</v>
      </c>
      <c r="B1967" s="34">
        <f>SEARCH("PM",A1967)</f>
        <v>12</v>
      </c>
      <c r="C1967" s="34" t="e">
        <f>SEARCH("AM",A1967)</f>
        <v>#VALUE!</v>
      </c>
      <c r="D1967" s="34">
        <f>IFERROR(B1967,C1967)</f>
        <v>12</v>
      </c>
      <c r="E1967" s="34" t="str">
        <f>IFERROR(MID(A1967,D1967-5,1)," ")</f>
        <v>1</v>
      </c>
      <c r="F1967" s="34" t="str">
        <f>MID(A1967,IF(E1967="1",D1967-5,D1967-4),IF(E1967="1",7,6))</f>
        <v>12:08PM</v>
      </c>
      <c r="G1967" s="34" t="str">
        <f>TRIM(SUBSTITUTE(A1967,TEXT(M1967,"h:mmAM/PM"),""))</f>
        <v>6/Nov R-O-I</v>
      </c>
      <c r="H1967" s="34" t="b">
        <f>OR(LEFT(G1967,1)="Y",LEFT(G1967,1)="B",LEFT(G1967,1)="R")</f>
        <v>0</v>
      </c>
      <c r="I1967" s="34" t="str">
        <f>IF(H1967,LEFT(G1967,FIND(" ",G1967)-1),MID(G1967,FIND(" ",G1967)+1,9))</f>
        <v>R-O-I</v>
      </c>
      <c r="J1967" s="34" t="str">
        <f>TRIM(SUBSTITUTE(G1967,I1967,""))</f>
        <v>6/Nov</v>
      </c>
      <c r="K1967" s="34">
        <f>LEFT(J1967,2-ISERROR(1*MID(J1967,2,1)))*1</f>
        <v>6</v>
      </c>
      <c r="L1967" s="34" t="str">
        <f>IF(LEN(I1967)=3,I1967,LEFT(I1967,1)&amp;MID(I1967,3,1)&amp;RIGHT(I1967,1))</f>
        <v>ROI</v>
      </c>
      <c r="M1967" s="42">
        <f>TIMEVALUE(SUBSTITUTE(SUBSTITUTE(F1967,"P"," P"),"A"," A"))</f>
        <v>0.50555555555555554</v>
      </c>
      <c r="N1967" s="34">
        <f t="shared" si="101"/>
        <v>10</v>
      </c>
      <c r="O1967" s="34" t="str">
        <f t="shared" si="102"/>
        <v>ROI10</v>
      </c>
      <c r="P1967" s="44">
        <f>INDEX(Workings!$R$14:$R$853,MATCH(O1967,Workings!$U$14:$U$853,0))</f>
        <v>0.50277777777777777</v>
      </c>
      <c r="Q1967" s="34">
        <f t="shared" si="103"/>
        <v>4</v>
      </c>
      <c r="S1967"/>
    </row>
    <row r="1968" spans="1:19" ht="15" x14ac:dyDescent="0.25">
      <c r="A1968" s="34" t="s">
        <v>519</v>
      </c>
      <c r="B1968" s="34">
        <f>SEARCH("PM",A1968)</f>
        <v>12</v>
      </c>
      <c r="C1968" s="34" t="e">
        <f>SEARCH("AM",A1968)</f>
        <v>#VALUE!</v>
      </c>
      <c r="D1968" s="34">
        <f>IFERROR(B1968,C1968)</f>
        <v>12</v>
      </c>
      <c r="E1968" s="34" t="str">
        <f>IFERROR(MID(A1968,D1968-5,1)," ")</f>
        <v>1</v>
      </c>
      <c r="F1968" s="34" t="str">
        <f>MID(A1968,IF(E1968="1",D1968-5,D1968-4),IF(E1968="1",7,6))</f>
        <v>12:35PM</v>
      </c>
      <c r="G1968" s="34" t="str">
        <f>TRIM(SUBSTITUTE(A1968,TEXT(M1968,"h:mmAM/PM"),""))</f>
        <v>6/Nov ROI</v>
      </c>
      <c r="H1968" s="34" t="b">
        <f>OR(LEFT(G1968,1)="Y",LEFT(G1968,1)="B",LEFT(G1968,1)="R")</f>
        <v>0</v>
      </c>
      <c r="I1968" s="34" t="str">
        <f>IF(H1968,LEFT(G1968,FIND(" ",G1968)-1),MID(G1968,FIND(" ",G1968)+1,9))</f>
        <v>ROI</v>
      </c>
      <c r="J1968" s="34" t="str">
        <f>TRIM(SUBSTITUTE(G1968,I1968,""))</f>
        <v>6/Nov</v>
      </c>
      <c r="K1968" s="34">
        <f>LEFT(J1968,2-ISERROR(1*MID(J1968,2,1)))*1</f>
        <v>6</v>
      </c>
      <c r="L1968" s="34" t="str">
        <f>IF(LEN(I1968)=3,I1968,LEFT(I1968,1)&amp;MID(I1968,3,1)&amp;RIGHT(I1968,1))</f>
        <v>ROI</v>
      </c>
      <c r="M1968" s="42">
        <f>TIMEVALUE(SUBSTITUTE(SUBSTITUTE(F1968,"P"," P"),"A"," A"))</f>
        <v>0.52430555555555558</v>
      </c>
      <c r="N1968" s="34">
        <f t="shared" si="101"/>
        <v>11</v>
      </c>
      <c r="O1968" s="34" t="str">
        <f t="shared" si="102"/>
        <v>ROI11</v>
      </c>
      <c r="P1968" s="44">
        <f>INDEX(Workings!$R$14:$R$853,MATCH(O1968,Workings!$U$14:$U$853,0))</f>
        <v>0.52361111111111114</v>
      </c>
      <c r="Q1968" s="34">
        <f t="shared" si="103"/>
        <v>1</v>
      </c>
      <c r="S1968"/>
    </row>
    <row r="1969" spans="1:19" ht="15" x14ac:dyDescent="0.25">
      <c r="A1969" s="34" t="s">
        <v>2986</v>
      </c>
      <c r="B1969" s="34">
        <f>SEARCH("PM",A1969)</f>
        <v>5</v>
      </c>
      <c r="C1969" s="34" t="e">
        <f>SEARCH("AM",A1969)</f>
        <v>#VALUE!</v>
      </c>
      <c r="D1969" s="34">
        <f>IFERROR(B1969,C1969)</f>
        <v>5</v>
      </c>
      <c r="E1969" s="34" t="str">
        <f>IFERROR(MID(A1969,D1969-5,1)," ")</f>
        <v xml:space="preserve"> </v>
      </c>
      <c r="F1969" s="34" t="str">
        <f>MID(A1969,IF(E1969="1",D1969-5,D1969-4),IF(E1969="1",7,6))</f>
        <v>1:04PM</v>
      </c>
      <c r="G1969" s="34" t="str">
        <f>TRIM(SUBSTITUTE(A1969,TEXT(M1969,"h:mmAM/PM"),""))</f>
        <v>R:O:I 6/Nov</v>
      </c>
      <c r="H1969" s="34" t="b">
        <f>OR(LEFT(G1969,1)="Y",LEFT(G1969,1)="B",LEFT(G1969,1)="R")</f>
        <v>1</v>
      </c>
      <c r="I1969" s="34" t="str">
        <f>IF(H1969,LEFT(G1969,FIND(" ",G1969)-1),MID(G1969,FIND(" ",G1969)+1,9))</f>
        <v>R:O:I</v>
      </c>
      <c r="J1969" s="34" t="str">
        <f>TRIM(SUBSTITUTE(G1969,I1969,""))</f>
        <v>6/Nov</v>
      </c>
      <c r="K1969" s="34">
        <f>LEFT(J1969,2-ISERROR(1*MID(J1969,2,1)))*1</f>
        <v>6</v>
      </c>
      <c r="L1969" s="34" t="str">
        <f>IF(LEN(I1969)=3,I1969,LEFT(I1969,1)&amp;MID(I1969,3,1)&amp;RIGHT(I1969,1))</f>
        <v>ROI</v>
      </c>
      <c r="M1969" s="42">
        <f>TIMEVALUE(SUBSTITUTE(SUBSTITUTE(F1969,"P"," P"),"A"," A"))</f>
        <v>0.5444444444444444</v>
      </c>
      <c r="N1969" s="34">
        <f t="shared" si="101"/>
        <v>12</v>
      </c>
      <c r="O1969" s="34" t="str">
        <f t="shared" si="102"/>
        <v>ROI12</v>
      </c>
      <c r="P1969" s="44">
        <f>INDEX(Workings!$R$14:$R$853,MATCH(O1969,Workings!$U$14:$U$853,0))</f>
        <v>0.54444444444444451</v>
      </c>
      <c r="Q1969" s="34">
        <f t="shared" si="103"/>
        <v>0</v>
      </c>
      <c r="S1969"/>
    </row>
    <row r="1970" spans="1:19" ht="15" x14ac:dyDescent="0.25">
      <c r="A1970" s="34" t="s">
        <v>2489</v>
      </c>
      <c r="B1970" s="34">
        <f>SEARCH("PM",A1970)</f>
        <v>11</v>
      </c>
      <c r="C1970" s="34" t="e">
        <f>SEARCH("AM",A1970)</f>
        <v>#VALUE!</v>
      </c>
      <c r="D1970" s="34">
        <f>IFERROR(B1970,C1970)</f>
        <v>11</v>
      </c>
      <c r="E1970" s="34" t="str">
        <f>IFERROR(MID(A1970,D1970-5,1)," ")</f>
        <v xml:space="preserve"> </v>
      </c>
      <c r="F1970" s="34" t="str">
        <f>MID(A1970,IF(E1970="1",D1970-5,D1970-4),IF(E1970="1",7,6))</f>
        <v>1:35PM</v>
      </c>
      <c r="G1970" s="34" t="str">
        <f>TRIM(SUBSTITUTE(A1970,TEXT(M1970,"h:mmAM/PM"),""))</f>
        <v>R-O-I 6/Nov</v>
      </c>
      <c r="H1970" s="34" t="b">
        <f>OR(LEFT(G1970,1)="Y",LEFT(G1970,1)="B",LEFT(G1970,1)="R")</f>
        <v>1</v>
      </c>
      <c r="I1970" s="34" t="str">
        <f>IF(H1970,LEFT(G1970,FIND(" ",G1970)-1),MID(G1970,FIND(" ",G1970)+1,9))</f>
        <v>R-O-I</v>
      </c>
      <c r="J1970" s="34" t="str">
        <f>TRIM(SUBSTITUTE(G1970,I1970,""))</f>
        <v>6/Nov</v>
      </c>
      <c r="K1970" s="34">
        <f>LEFT(J1970,2-ISERROR(1*MID(J1970,2,1)))*1</f>
        <v>6</v>
      </c>
      <c r="L1970" s="34" t="str">
        <f>IF(LEN(I1970)=3,I1970,LEFT(I1970,1)&amp;MID(I1970,3,1)&amp;RIGHT(I1970,1))</f>
        <v>ROI</v>
      </c>
      <c r="M1970" s="42">
        <f>TIMEVALUE(SUBSTITUTE(SUBSTITUTE(F1970,"P"," P"),"A"," A"))</f>
        <v>0.56597222222222221</v>
      </c>
      <c r="N1970" s="34">
        <f t="shared" si="101"/>
        <v>13</v>
      </c>
      <c r="O1970" s="34" t="str">
        <f t="shared" si="102"/>
        <v>ROI13</v>
      </c>
      <c r="P1970" s="44">
        <f>INDEX(Workings!$R$14:$R$853,MATCH(O1970,Workings!$U$14:$U$853,0))</f>
        <v>0.56527777777777788</v>
      </c>
      <c r="Q1970" s="34">
        <f t="shared" si="103"/>
        <v>1</v>
      </c>
      <c r="S1970"/>
    </row>
    <row r="1971" spans="1:19" ht="15" x14ac:dyDescent="0.25">
      <c r="A1971" s="34" t="s">
        <v>1601</v>
      </c>
      <c r="B1971" s="34">
        <f>SEARCH("PM",A1971)</f>
        <v>11</v>
      </c>
      <c r="C1971" s="34" t="e">
        <f>SEARCH("AM",A1971)</f>
        <v>#VALUE!</v>
      </c>
      <c r="D1971" s="34">
        <f>IFERROR(B1971,C1971)</f>
        <v>11</v>
      </c>
      <c r="E1971" s="34" t="str">
        <f>IFERROR(MID(A1971,D1971-5,1)," ")</f>
        <v xml:space="preserve"> </v>
      </c>
      <c r="F1971" s="34" t="str">
        <f>MID(A1971,IF(E1971="1",D1971-5,D1971-4),IF(E1971="1",7,6))</f>
        <v>2:06PM</v>
      </c>
      <c r="G1971" s="34" t="str">
        <f>TRIM(SUBSTITUTE(A1971,TEXT(M1971,"h:mmAM/PM"),""))</f>
        <v>6-Nov R-O-I</v>
      </c>
      <c r="H1971" s="34" t="b">
        <f>OR(LEFT(G1971,1)="Y",LEFT(G1971,1)="B",LEFT(G1971,1)="R")</f>
        <v>0</v>
      </c>
      <c r="I1971" s="34" t="str">
        <f>IF(H1971,LEFT(G1971,FIND(" ",G1971)-1),MID(G1971,FIND(" ",G1971)+1,9))</f>
        <v>R-O-I</v>
      </c>
      <c r="J1971" s="34" t="str">
        <f>TRIM(SUBSTITUTE(G1971,I1971,""))</f>
        <v>6-Nov</v>
      </c>
      <c r="K1971" s="34">
        <f>LEFT(J1971,2-ISERROR(1*MID(J1971,2,1)))*1</f>
        <v>6</v>
      </c>
      <c r="L1971" s="34" t="str">
        <f>IF(LEN(I1971)=3,I1971,LEFT(I1971,1)&amp;MID(I1971,3,1)&amp;RIGHT(I1971,1))</f>
        <v>ROI</v>
      </c>
      <c r="M1971" s="42">
        <f>TIMEVALUE(SUBSTITUTE(SUBSTITUTE(F1971,"P"," P"),"A"," A"))</f>
        <v>0.58750000000000002</v>
      </c>
      <c r="N1971" s="34">
        <f t="shared" si="101"/>
        <v>14</v>
      </c>
      <c r="O1971" s="34" t="str">
        <f t="shared" si="102"/>
        <v>ROI14</v>
      </c>
      <c r="P1971" s="44">
        <f>INDEX(Workings!$R$14:$R$853,MATCH(O1971,Workings!$U$14:$U$853,0))</f>
        <v>0.58611111111111125</v>
      </c>
      <c r="Q1971" s="34">
        <f t="shared" si="103"/>
        <v>2</v>
      </c>
      <c r="S1971"/>
    </row>
    <row r="1972" spans="1:19" ht="15" x14ac:dyDescent="0.25">
      <c r="A1972" s="34" t="s">
        <v>2386</v>
      </c>
      <c r="B1972" s="34">
        <f>SEARCH("PM",A1972)</f>
        <v>17</v>
      </c>
      <c r="C1972" s="34" t="e">
        <f>SEARCH("AM",A1972)</f>
        <v>#VALUE!</v>
      </c>
      <c r="D1972" s="34">
        <f>IFERROR(B1972,C1972)</f>
        <v>17</v>
      </c>
      <c r="E1972" s="34" t="str">
        <f>IFERROR(MID(A1972,D1972-5,1)," ")</f>
        <v xml:space="preserve"> </v>
      </c>
      <c r="F1972" s="34" t="str">
        <f>MID(A1972,IF(E1972="1",D1972-5,D1972-4),IF(E1972="1",7,6))</f>
        <v>2:34PM</v>
      </c>
      <c r="G1972" s="34" t="str">
        <f>TRIM(SUBSTITUTE(A1972,TEXT(M1972,"h:mmAM/PM"),""))</f>
        <v>R:O:I 6/Nov</v>
      </c>
      <c r="H1972" s="34" t="b">
        <f>OR(LEFT(G1972,1)="Y",LEFT(G1972,1)="B",LEFT(G1972,1)="R")</f>
        <v>1</v>
      </c>
      <c r="I1972" s="34" t="str">
        <f>IF(H1972,LEFT(G1972,FIND(" ",G1972)-1),MID(G1972,FIND(" ",G1972)+1,9))</f>
        <v>R:O:I</v>
      </c>
      <c r="J1972" s="34" t="str">
        <f>TRIM(SUBSTITUTE(G1972,I1972,""))</f>
        <v>6/Nov</v>
      </c>
      <c r="K1972" s="34">
        <f>LEFT(J1972,2-ISERROR(1*MID(J1972,2,1)))*1</f>
        <v>6</v>
      </c>
      <c r="L1972" s="34" t="str">
        <f>IF(LEN(I1972)=3,I1972,LEFT(I1972,1)&amp;MID(I1972,3,1)&amp;RIGHT(I1972,1))</f>
        <v>ROI</v>
      </c>
      <c r="M1972" s="42">
        <f>TIMEVALUE(SUBSTITUTE(SUBSTITUTE(F1972,"P"," P"),"A"," A"))</f>
        <v>0.6069444444444444</v>
      </c>
      <c r="N1972" s="34">
        <f t="shared" si="101"/>
        <v>15</v>
      </c>
      <c r="O1972" s="34" t="str">
        <f t="shared" si="102"/>
        <v>ROI15</v>
      </c>
      <c r="P1972" s="44">
        <f>INDEX(Workings!$R$14:$R$853,MATCH(O1972,Workings!$U$14:$U$853,0))</f>
        <v>0.60694444444444462</v>
      </c>
      <c r="Q1972" s="34">
        <f t="shared" si="103"/>
        <v>0</v>
      </c>
      <c r="S1972"/>
    </row>
    <row r="1973" spans="1:19" ht="15" x14ac:dyDescent="0.25">
      <c r="A1973" s="34" t="s">
        <v>1801</v>
      </c>
      <c r="B1973" s="34">
        <f>SEARCH("PM",A1973)</f>
        <v>5</v>
      </c>
      <c r="C1973" s="34" t="e">
        <f>SEARCH("AM",A1973)</f>
        <v>#VALUE!</v>
      </c>
      <c r="D1973" s="34">
        <f>IFERROR(B1973,C1973)</f>
        <v>5</v>
      </c>
      <c r="E1973" s="34" t="str">
        <f>IFERROR(MID(A1973,D1973-5,1)," ")</f>
        <v xml:space="preserve"> </v>
      </c>
      <c r="F1973" s="34" t="str">
        <f>MID(A1973,IF(E1973="1",D1973-5,D1973-4),IF(E1973="1",7,6))</f>
        <v>3:05PM</v>
      </c>
      <c r="G1973" s="34" t="str">
        <f>TRIM(SUBSTITUTE(A1973,TEXT(M1973,"h:mmAM/PM"),""))</f>
        <v>R:O:I 6-Nov</v>
      </c>
      <c r="H1973" s="34" t="b">
        <f>OR(LEFT(G1973,1)="Y",LEFT(G1973,1)="B",LEFT(G1973,1)="R")</f>
        <v>1</v>
      </c>
      <c r="I1973" s="34" t="str">
        <f>IF(H1973,LEFT(G1973,FIND(" ",G1973)-1),MID(G1973,FIND(" ",G1973)+1,9))</f>
        <v>R:O:I</v>
      </c>
      <c r="J1973" s="34" t="str">
        <f>TRIM(SUBSTITUTE(G1973,I1973,""))</f>
        <v>6-Nov</v>
      </c>
      <c r="K1973" s="34">
        <f>LEFT(J1973,2-ISERROR(1*MID(J1973,2,1)))*1</f>
        <v>6</v>
      </c>
      <c r="L1973" s="34" t="str">
        <f>IF(LEN(I1973)=3,I1973,LEFT(I1973,1)&amp;MID(I1973,3,1)&amp;RIGHT(I1973,1))</f>
        <v>ROI</v>
      </c>
      <c r="M1973" s="42">
        <f>TIMEVALUE(SUBSTITUTE(SUBSTITUTE(F1973,"P"," P"),"A"," A"))</f>
        <v>0.62847222222222221</v>
      </c>
      <c r="N1973" s="34">
        <f t="shared" si="101"/>
        <v>16</v>
      </c>
      <c r="O1973" s="34" t="str">
        <f t="shared" si="102"/>
        <v>ROI16</v>
      </c>
      <c r="P1973" s="44">
        <f>INDEX(Workings!$R$14:$R$853,MATCH(O1973,Workings!$U$14:$U$853,0))</f>
        <v>0.62777777777777799</v>
      </c>
      <c r="Q1973" s="34">
        <f t="shared" si="103"/>
        <v>1</v>
      </c>
      <c r="S1973"/>
    </row>
    <row r="1974" spans="1:19" ht="15" x14ac:dyDescent="0.25">
      <c r="A1974" s="34" t="s">
        <v>2756</v>
      </c>
      <c r="B1974" s="34">
        <f>SEARCH("PM",A1974)</f>
        <v>5</v>
      </c>
      <c r="C1974" s="34" t="e">
        <f>SEARCH("AM",A1974)</f>
        <v>#VALUE!</v>
      </c>
      <c r="D1974" s="34">
        <f>IFERROR(B1974,C1974)</f>
        <v>5</v>
      </c>
      <c r="E1974" s="34" t="str">
        <f>IFERROR(MID(A1974,D1974-5,1)," ")</f>
        <v xml:space="preserve"> </v>
      </c>
      <c r="F1974" s="34" t="str">
        <f>MID(A1974,IF(E1974="1",D1974-5,D1974-4),IF(E1974="1",7,6))</f>
        <v>3:35PM</v>
      </c>
      <c r="G1974" s="34" t="str">
        <f>TRIM(SUBSTITUTE(A1974,TEXT(M1974,"h:mmAM/PM"),""))</f>
        <v>R-O-I 6/Nov</v>
      </c>
      <c r="H1974" s="34" t="b">
        <f>OR(LEFT(G1974,1)="Y",LEFT(G1974,1)="B",LEFT(G1974,1)="R")</f>
        <v>1</v>
      </c>
      <c r="I1974" s="34" t="str">
        <f>IF(H1974,LEFT(G1974,FIND(" ",G1974)-1),MID(G1974,FIND(" ",G1974)+1,9))</f>
        <v>R-O-I</v>
      </c>
      <c r="J1974" s="34" t="str">
        <f>TRIM(SUBSTITUTE(G1974,I1974,""))</f>
        <v>6/Nov</v>
      </c>
      <c r="K1974" s="34">
        <f>LEFT(J1974,2-ISERROR(1*MID(J1974,2,1)))*1</f>
        <v>6</v>
      </c>
      <c r="L1974" s="34" t="str">
        <f>IF(LEN(I1974)=3,I1974,LEFT(I1974,1)&amp;MID(I1974,3,1)&amp;RIGHT(I1974,1))</f>
        <v>ROI</v>
      </c>
      <c r="M1974" s="42">
        <f>TIMEVALUE(SUBSTITUTE(SUBSTITUTE(F1974,"P"," P"),"A"," A"))</f>
        <v>0.64930555555555558</v>
      </c>
      <c r="N1974" s="34">
        <f t="shared" si="101"/>
        <v>17</v>
      </c>
      <c r="O1974" s="34" t="str">
        <f t="shared" si="102"/>
        <v>ROI17</v>
      </c>
      <c r="P1974" s="44">
        <f>INDEX(Workings!$R$14:$R$853,MATCH(O1974,Workings!$U$14:$U$853,0))</f>
        <v>0.64861111111111136</v>
      </c>
      <c r="Q1974" s="34">
        <f t="shared" si="103"/>
        <v>1</v>
      </c>
      <c r="S1974"/>
    </row>
    <row r="1975" spans="1:19" ht="15" x14ac:dyDescent="0.25">
      <c r="A1975" s="34" t="s">
        <v>1999</v>
      </c>
      <c r="B1975" s="34">
        <f>SEARCH("PM",A1975)</f>
        <v>5</v>
      </c>
      <c r="C1975" s="34" t="e">
        <f>SEARCH("AM",A1975)</f>
        <v>#VALUE!</v>
      </c>
      <c r="D1975" s="34">
        <f>IFERROR(B1975,C1975)</f>
        <v>5</v>
      </c>
      <c r="E1975" s="34" t="str">
        <f>IFERROR(MID(A1975,D1975-5,1)," ")</f>
        <v xml:space="preserve"> </v>
      </c>
      <c r="F1975" s="34" t="str">
        <f>MID(A1975,IF(E1975="1",D1975-5,D1975-4),IF(E1975="1",7,6))</f>
        <v>4:07PM</v>
      </c>
      <c r="G1975" s="34" t="str">
        <f>TRIM(SUBSTITUTE(A1975,TEXT(M1975,"h:mmAM/PM"),""))</f>
        <v>ROI 6-Nov</v>
      </c>
      <c r="H1975" s="34" t="b">
        <f>OR(LEFT(G1975,1)="Y",LEFT(G1975,1)="B",LEFT(G1975,1)="R")</f>
        <v>1</v>
      </c>
      <c r="I1975" s="34" t="str">
        <f>IF(H1975,LEFT(G1975,FIND(" ",G1975)-1),MID(G1975,FIND(" ",G1975)+1,9))</f>
        <v>ROI</v>
      </c>
      <c r="J1975" s="34" t="str">
        <f>TRIM(SUBSTITUTE(G1975,I1975,""))</f>
        <v>6-Nov</v>
      </c>
      <c r="K1975" s="34">
        <f>LEFT(J1975,2-ISERROR(1*MID(J1975,2,1)))*1</f>
        <v>6</v>
      </c>
      <c r="L1975" s="34" t="str">
        <f>IF(LEN(I1975)=3,I1975,LEFT(I1975,1)&amp;MID(I1975,3,1)&amp;RIGHT(I1975,1))</f>
        <v>ROI</v>
      </c>
      <c r="M1975" s="42">
        <f>TIMEVALUE(SUBSTITUTE(SUBSTITUTE(F1975,"P"," P"),"A"," A"))</f>
        <v>0.67152777777777783</v>
      </c>
      <c r="N1975" s="34">
        <f t="shared" si="101"/>
        <v>18</v>
      </c>
      <c r="O1975" s="34" t="str">
        <f t="shared" si="102"/>
        <v>ROI18</v>
      </c>
      <c r="P1975" s="44">
        <f>INDEX(Workings!$R$14:$R$853,MATCH(O1975,Workings!$U$14:$U$853,0))</f>
        <v>0.66944444444444473</v>
      </c>
      <c r="Q1975" s="34">
        <f t="shared" si="103"/>
        <v>3</v>
      </c>
      <c r="S1975"/>
    </row>
    <row r="1976" spans="1:19" ht="15" x14ac:dyDescent="0.25">
      <c r="A1976" s="34" t="s">
        <v>622</v>
      </c>
      <c r="B1976" s="34">
        <f>SEARCH("PM",A1976)</f>
        <v>9</v>
      </c>
      <c r="C1976" s="34" t="e">
        <f>SEARCH("AM",A1976)</f>
        <v>#VALUE!</v>
      </c>
      <c r="D1976" s="34">
        <f>IFERROR(B1976,C1976)</f>
        <v>9</v>
      </c>
      <c r="E1976" s="34" t="str">
        <f>IFERROR(MID(A1976,D1976-5,1)," ")</f>
        <v xml:space="preserve"> </v>
      </c>
      <c r="F1976" s="34" t="str">
        <f>MID(A1976,IF(E1976="1",D1976-5,D1976-4),IF(E1976="1",7,6))</f>
        <v>4:36PM</v>
      </c>
      <c r="G1976" s="34" t="str">
        <f>TRIM(SUBSTITUTE(A1976,TEXT(M1976,"h:mmAM/PM"),""))</f>
        <v>ROI 6/Nov</v>
      </c>
      <c r="H1976" s="34" t="b">
        <f>OR(LEFT(G1976,1)="Y",LEFT(G1976,1)="B",LEFT(G1976,1)="R")</f>
        <v>1</v>
      </c>
      <c r="I1976" s="34" t="str">
        <f>IF(H1976,LEFT(G1976,FIND(" ",G1976)-1),MID(G1976,FIND(" ",G1976)+1,9))</f>
        <v>ROI</v>
      </c>
      <c r="J1976" s="34" t="str">
        <f>TRIM(SUBSTITUTE(G1976,I1976,""))</f>
        <v>6/Nov</v>
      </c>
      <c r="K1976" s="34">
        <f>LEFT(J1976,2-ISERROR(1*MID(J1976,2,1)))*1</f>
        <v>6</v>
      </c>
      <c r="L1976" s="34" t="str">
        <f>IF(LEN(I1976)=3,I1976,LEFT(I1976,1)&amp;MID(I1976,3,1)&amp;RIGHT(I1976,1))</f>
        <v>ROI</v>
      </c>
      <c r="M1976" s="42">
        <f>TIMEVALUE(SUBSTITUTE(SUBSTITUTE(F1976,"P"," P"),"A"," A"))</f>
        <v>0.69166666666666676</v>
      </c>
      <c r="N1976" s="34">
        <f t="shared" si="101"/>
        <v>19</v>
      </c>
      <c r="O1976" s="34" t="str">
        <f t="shared" si="102"/>
        <v>ROI19</v>
      </c>
      <c r="P1976" s="44">
        <f>INDEX(Workings!$R$14:$R$853,MATCH(O1976,Workings!$U$14:$U$853,0))</f>
        <v>0.6902777777777781</v>
      </c>
      <c r="Q1976" s="34">
        <f t="shared" si="103"/>
        <v>2</v>
      </c>
      <c r="S1976"/>
    </row>
    <row r="1977" spans="1:19" ht="15" x14ac:dyDescent="0.25">
      <c r="A1977" s="34" t="s">
        <v>4047</v>
      </c>
      <c r="B1977" s="34">
        <f>SEARCH("PM",A1977)</f>
        <v>5</v>
      </c>
      <c r="C1977" s="34" t="e">
        <f>SEARCH("AM",A1977)</f>
        <v>#VALUE!</v>
      </c>
      <c r="D1977" s="34">
        <f>IFERROR(B1977,C1977)</f>
        <v>5</v>
      </c>
      <c r="E1977" s="34" t="str">
        <f>IFERROR(MID(A1977,D1977-5,1)," ")</f>
        <v xml:space="preserve"> </v>
      </c>
      <c r="F1977" s="34" t="str">
        <f>MID(A1977,IF(E1977="1",D1977-5,D1977-4),IF(E1977="1",7,6))</f>
        <v>5:06PM</v>
      </c>
      <c r="G1977" s="34" t="str">
        <f>TRIM(SUBSTITUTE(A1977,TEXT(M1977,"h:mmAM/PM"),""))</f>
        <v>6/Nov R-O-I</v>
      </c>
      <c r="H1977" s="34" t="b">
        <f>OR(LEFT(G1977,1)="Y",LEFT(G1977,1)="B",LEFT(G1977,1)="R")</f>
        <v>0</v>
      </c>
      <c r="I1977" s="34" t="str">
        <f>IF(H1977,LEFT(G1977,FIND(" ",G1977)-1),MID(G1977,FIND(" ",G1977)+1,9))</f>
        <v>R-O-I</v>
      </c>
      <c r="J1977" s="34" t="str">
        <f>TRIM(SUBSTITUTE(G1977,I1977,""))</f>
        <v>6/Nov</v>
      </c>
      <c r="K1977" s="34">
        <f>LEFT(J1977,2-ISERROR(1*MID(J1977,2,1)))*1</f>
        <v>6</v>
      </c>
      <c r="L1977" s="34" t="str">
        <f>IF(LEN(I1977)=3,I1977,LEFT(I1977,1)&amp;MID(I1977,3,1)&amp;RIGHT(I1977,1))</f>
        <v>ROI</v>
      </c>
      <c r="M1977" s="42">
        <f>TIMEVALUE(SUBSTITUTE(SUBSTITUTE(F1977,"P"," P"),"A"," A"))</f>
        <v>0.71250000000000002</v>
      </c>
      <c r="N1977" s="34">
        <f t="shared" si="101"/>
        <v>20</v>
      </c>
      <c r="O1977" s="34" t="str">
        <f t="shared" si="102"/>
        <v>ROI20</v>
      </c>
      <c r="P1977" s="44">
        <f>INDEX(Workings!$R$14:$R$853,MATCH(O1977,Workings!$U$14:$U$853,0))</f>
        <v>0.71111111111111147</v>
      </c>
      <c r="Q1977" s="34">
        <f t="shared" si="103"/>
        <v>2</v>
      </c>
      <c r="S1977"/>
    </row>
    <row r="1978" spans="1:19" ht="15" x14ac:dyDescent="0.25">
      <c r="A1978" s="34" t="s">
        <v>2369</v>
      </c>
      <c r="B1978" s="34">
        <f>SEARCH("PM",A1978)</f>
        <v>9</v>
      </c>
      <c r="C1978" s="34" t="e">
        <f>SEARCH("AM",A1978)</f>
        <v>#VALUE!</v>
      </c>
      <c r="D1978" s="34">
        <f>IFERROR(B1978,C1978)</f>
        <v>9</v>
      </c>
      <c r="E1978" s="34" t="str">
        <f>IFERROR(MID(A1978,D1978-5,1)," ")</f>
        <v xml:space="preserve"> </v>
      </c>
      <c r="F1978" s="34" t="str">
        <f>MID(A1978,IF(E1978="1",D1978-5,D1978-4),IF(E1978="1",7,6))</f>
        <v>5:26PM</v>
      </c>
      <c r="G1978" s="34" t="str">
        <f>TRIM(SUBSTITUTE(A1978,TEXT(M1978,"h:mmAM/PM"),""))</f>
        <v>ROI 6-Nov</v>
      </c>
      <c r="H1978" s="34" t="b">
        <f>OR(LEFT(G1978,1)="Y",LEFT(G1978,1)="B",LEFT(G1978,1)="R")</f>
        <v>1</v>
      </c>
      <c r="I1978" s="34" t="str">
        <f>IF(H1978,LEFT(G1978,FIND(" ",G1978)-1),MID(G1978,FIND(" ",G1978)+1,9))</f>
        <v>ROI</v>
      </c>
      <c r="J1978" s="34" t="str">
        <f>TRIM(SUBSTITUTE(G1978,I1978,""))</f>
        <v>6-Nov</v>
      </c>
      <c r="K1978" s="34">
        <f>LEFT(J1978,2-ISERROR(1*MID(J1978,2,1)))*1</f>
        <v>6</v>
      </c>
      <c r="L1978" s="34" t="str">
        <f>IF(LEN(I1978)=3,I1978,LEFT(I1978,1)&amp;MID(I1978,3,1)&amp;RIGHT(I1978,1))</f>
        <v>ROI</v>
      </c>
      <c r="M1978" s="42">
        <f>TIMEVALUE(SUBSTITUTE(SUBSTITUTE(F1978,"P"," P"),"A"," A"))</f>
        <v>0.72638888888888886</v>
      </c>
      <c r="N1978" s="34">
        <f t="shared" si="101"/>
        <v>21</v>
      </c>
      <c r="O1978" s="34" t="str">
        <f t="shared" si="102"/>
        <v>ROI21</v>
      </c>
      <c r="P1978" s="44">
        <f>INDEX(Workings!$R$14:$R$853,MATCH(O1978,Workings!$U$14:$U$853,0))</f>
        <v>0.72500000000000031</v>
      </c>
      <c r="Q1978" s="34">
        <f t="shared" si="103"/>
        <v>2</v>
      </c>
      <c r="S1978"/>
    </row>
    <row r="1979" spans="1:19" ht="15" x14ac:dyDescent="0.25">
      <c r="A1979" s="34" t="s">
        <v>298</v>
      </c>
      <c r="B1979" s="34">
        <f>SEARCH("PM",A1979)</f>
        <v>5</v>
      </c>
      <c r="C1979" s="34" t="e">
        <f>SEARCH("AM",A1979)</f>
        <v>#VALUE!</v>
      </c>
      <c r="D1979" s="34">
        <f>IFERROR(B1979,C1979)</f>
        <v>5</v>
      </c>
      <c r="E1979" s="34" t="str">
        <f>IFERROR(MID(A1979,D1979-5,1)," ")</f>
        <v xml:space="preserve"> </v>
      </c>
      <c r="F1979" s="34" t="str">
        <f>MID(A1979,IF(E1979="1",D1979-5,D1979-4),IF(E1979="1",7,6))</f>
        <v>5:45PM</v>
      </c>
      <c r="G1979" s="34" t="str">
        <f>TRIM(SUBSTITUTE(A1979,TEXT(M1979,"h:mmAM/PM"),""))</f>
        <v>6/Nov R-O-I</v>
      </c>
      <c r="H1979" s="34" t="b">
        <f>OR(LEFT(G1979,1)="Y",LEFT(G1979,1)="B",LEFT(G1979,1)="R")</f>
        <v>0</v>
      </c>
      <c r="I1979" s="34" t="str">
        <f>IF(H1979,LEFT(G1979,FIND(" ",G1979)-1),MID(G1979,FIND(" ",G1979)+1,9))</f>
        <v>R-O-I</v>
      </c>
      <c r="J1979" s="34" t="str">
        <f>TRIM(SUBSTITUTE(G1979,I1979,""))</f>
        <v>6/Nov</v>
      </c>
      <c r="K1979" s="34">
        <f>LEFT(J1979,2-ISERROR(1*MID(J1979,2,1)))*1</f>
        <v>6</v>
      </c>
      <c r="L1979" s="34" t="str">
        <f>IF(LEN(I1979)=3,I1979,LEFT(I1979,1)&amp;MID(I1979,3,1)&amp;RIGHT(I1979,1))</f>
        <v>ROI</v>
      </c>
      <c r="M1979" s="42">
        <f>TIMEVALUE(SUBSTITUTE(SUBSTITUTE(F1979,"P"," P"),"A"," A"))</f>
        <v>0.73958333333333337</v>
      </c>
      <c r="N1979" s="34">
        <f t="shared" si="101"/>
        <v>22</v>
      </c>
      <c r="O1979" s="34" t="str">
        <f t="shared" si="102"/>
        <v>ROI22</v>
      </c>
      <c r="P1979" s="44">
        <f>INDEX(Workings!$R$14:$R$853,MATCH(O1979,Workings!$U$14:$U$853,0))</f>
        <v>0.73888888888888915</v>
      </c>
      <c r="Q1979" s="34">
        <f t="shared" si="103"/>
        <v>1</v>
      </c>
      <c r="S1979"/>
    </row>
    <row r="1980" spans="1:19" ht="15" x14ac:dyDescent="0.25">
      <c r="A1980" s="34" t="s">
        <v>637</v>
      </c>
      <c r="B1980" s="34">
        <f>SEARCH("PM",A1980)</f>
        <v>5</v>
      </c>
      <c r="C1980" s="34" t="e">
        <f>SEARCH("AM",A1980)</f>
        <v>#VALUE!</v>
      </c>
      <c r="D1980" s="34">
        <f>IFERROR(B1980,C1980)</f>
        <v>5</v>
      </c>
      <c r="E1980" s="34" t="str">
        <f>IFERROR(MID(A1980,D1980-5,1)," ")</f>
        <v xml:space="preserve"> </v>
      </c>
      <c r="F1980" s="34" t="str">
        <f>MID(A1980,IF(E1980="1",D1980-5,D1980-4),IF(E1980="1",7,6))</f>
        <v>6:07PM</v>
      </c>
      <c r="G1980" s="34" t="str">
        <f>TRIM(SUBSTITUTE(A1980,TEXT(M1980,"h:mmAM/PM"),""))</f>
        <v>R:O:I 6-Nov</v>
      </c>
      <c r="H1980" s="34" t="b">
        <f>OR(LEFT(G1980,1)="Y",LEFT(G1980,1)="B",LEFT(G1980,1)="R")</f>
        <v>1</v>
      </c>
      <c r="I1980" s="34" t="str">
        <f>IF(H1980,LEFT(G1980,FIND(" ",G1980)-1),MID(G1980,FIND(" ",G1980)+1,9))</f>
        <v>R:O:I</v>
      </c>
      <c r="J1980" s="34" t="str">
        <f>TRIM(SUBSTITUTE(G1980,I1980,""))</f>
        <v>6-Nov</v>
      </c>
      <c r="K1980" s="34">
        <f>LEFT(J1980,2-ISERROR(1*MID(J1980,2,1)))*1</f>
        <v>6</v>
      </c>
      <c r="L1980" s="34" t="str">
        <f>IF(LEN(I1980)=3,I1980,LEFT(I1980,1)&amp;MID(I1980,3,1)&amp;RIGHT(I1980,1))</f>
        <v>ROI</v>
      </c>
      <c r="M1980" s="42">
        <f>TIMEVALUE(SUBSTITUTE(SUBSTITUTE(F1980,"P"," P"),"A"," A"))</f>
        <v>0.75486111111111109</v>
      </c>
      <c r="N1980" s="34">
        <f t="shared" si="101"/>
        <v>23</v>
      </c>
      <c r="O1980" s="34" t="str">
        <f t="shared" si="102"/>
        <v>ROI23</v>
      </c>
      <c r="P1980" s="44">
        <f>INDEX(Workings!$R$14:$R$853,MATCH(O1980,Workings!$U$14:$U$853,0))</f>
        <v>0.75277777777777799</v>
      </c>
      <c r="Q1980" s="34">
        <f t="shared" si="103"/>
        <v>3</v>
      </c>
      <c r="S1980"/>
    </row>
    <row r="1981" spans="1:19" ht="15" x14ac:dyDescent="0.25">
      <c r="A1981" s="34" t="s">
        <v>2735</v>
      </c>
      <c r="B1981" s="34">
        <f>SEARCH("PM",A1981)</f>
        <v>5</v>
      </c>
      <c r="C1981" s="34" t="e">
        <f>SEARCH("AM",A1981)</f>
        <v>#VALUE!</v>
      </c>
      <c r="D1981" s="34">
        <f>IFERROR(B1981,C1981)</f>
        <v>5</v>
      </c>
      <c r="E1981" s="34" t="str">
        <f>IFERROR(MID(A1981,D1981-5,1)," ")</f>
        <v xml:space="preserve"> </v>
      </c>
      <c r="F1981" s="34" t="str">
        <f>MID(A1981,IF(E1981="1",D1981-5,D1981-4),IF(E1981="1",7,6))</f>
        <v>6:27PM</v>
      </c>
      <c r="G1981" s="34" t="str">
        <f>TRIM(SUBSTITUTE(A1981,TEXT(M1981,"h:mmAM/PM"),""))</f>
        <v>6/Nov R/O/I</v>
      </c>
      <c r="H1981" s="34" t="b">
        <f>OR(LEFT(G1981,1)="Y",LEFT(G1981,1)="B",LEFT(G1981,1)="R")</f>
        <v>0</v>
      </c>
      <c r="I1981" s="34" t="str">
        <f>IF(H1981,LEFT(G1981,FIND(" ",G1981)-1),MID(G1981,FIND(" ",G1981)+1,9))</f>
        <v>R/O/I</v>
      </c>
      <c r="J1981" s="34" t="str">
        <f>TRIM(SUBSTITUTE(G1981,I1981,""))</f>
        <v>6/Nov</v>
      </c>
      <c r="K1981" s="34">
        <f>LEFT(J1981,2-ISERROR(1*MID(J1981,2,1)))*1</f>
        <v>6</v>
      </c>
      <c r="L1981" s="34" t="str">
        <f>IF(LEN(I1981)=3,I1981,LEFT(I1981,1)&amp;MID(I1981,3,1)&amp;RIGHT(I1981,1))</f>
        <v>ROI</v>
      </c>
      <c r="M1981" s="42">
        <f>TIMEVALUE(SUBSTITUTE(SUBSTITUTE(F1981,"P"," P"),"A"," A"))</f>
        <v>0.76874999999999993</v>
      </c>
      <c r="N1981" s="34">
        <f t="shared" si="101"/>
        <v>24</v>
      </c>
      <c r="O1981" s="34" t="str">
        <f t="shared" si="102"/>
        <v>ROI24</v>
      </c>
      <c r="P1981" s="44">
        <f>INDEX(Workings!$R$14:$R$853,MATCH(O1981,Workings!$U$14:$U$853,0))</f>
        <v>0.76666666666666683</v>
      </c>
      <c r="Q1981" s="34">
        <f t="shared" si="103"/>
        <v>3</v>
      </c>
      <c r="S1981"/>
    </row>
    <row r="1982" spans="1:19" ht="15" x14ac:dyDescent="0.25">
      <c r="A1982" s="34" t="s">
        <v>2885</v>
      </c>
      <c r="B1982" s="34">
        <f>SEARCH("PM",A1982)</f>
        <v>5</v>
      </c>
      <c r="C1982" s="34" t="e">
        <f>SEARCH("AM",A1982)</f>
        <v>#VALUE!</v>
      </c>
      <c r="D1982" s="34">
        <f>IFERROR(B1982,C1982)</f>
        <v>5</v>
      </c>
      <c r="E1982" s="34" t="str">
        <f>IFERROR(MID(A1982,D1982-5,1)," ")</f>
        <v xml:space="preserve"> </v>
      </c>
      <c r="F1982" s="34" t="str">
        <f>MID(A1982,IF(E1982="1",D1982-5,D1982-4),IF(E1982="1",7,6))</f>
        <v>6:44PM</v>
      </c>
      <c r="G1982" s="34" t="str">
        <f>TRIM(SUBSTITUTE(A1982,TEXT(M1982,"h:mmAM/PM"),""))</f>
        <v>ROI 6-Nov</v>
      </c>
      <c r="H1982" s="34" t="b">
        <f>OR(LEFT(G1982,1)="Y",LEFT(G1982,1)="B",LEFT(G1982,1)="R")</f>
        <v>1</v>
      </c>
      <c r="I1982" s="34" t="str">
        <f>IF(H1982,LEFT(G1982,FIND(" ",G1982)-1),MID(G1982,FIND(" ",G1982)+1,9))</f>
        <v>ROI</v>
      </c>
      <c r="J1982" s="34" t="str">
        <f>TRIM(SUBSTITUTE(G1982,I1982,""))</f>
        <v>6-Nov</v>
      </c>
      <c r="K1982" s="34">
        <f>LEFT(J1982,2-ISERROR(1*MID(J1982,2,1)))*1</f>
        <v>6</v>
      </c>
      <c r="L1982" s="34" t="str">
        <f>IF(LEN(I1982)=3,I1982,LEFT(I1982,1)&amp;MID(I1982,3,1)&amp;RIGHT(I1982,1))</f>
        <v>ROI</v>
      </c>
      <c r="M1982" s="42">
        <f>TIMEVALUE(SUBSTITUTE(SUBSTITUTE(F1982,"P"," P"),"A"," A"))</f>
        <v>0.78055555555555556</v>
      </c>
      <c r="N1982" s="34">
        <f t="shared" si="101"/>
        <v>25</v>
      </c>
      <c r="O1982" s="34" t="str">
        <f t="shared" si="102"/>
        <v>ROI25</v>
      </c>
      <c r="P1982" s="44">
        <f>INDEX(Workings!$R$14:$R$853,MATCH(O1982,Workings!$U$14:$U$853,0))</f>
        <v>0.78055555555555567</v>
      </c>
      <c r="Q1982" s="34">
        <f t="shared" si="103"/>
        <v>0</v>
      </c>
      <c r="S1982"/>
    </row>
    <row r="1983" spans="1:19" ht="15" x14ac:dyDescent="0.25">
      <c r="A1983" s="34" t="s">
        <v>3466</v>
      </c>
      <c r="B1983" s="34">
        <f>SEARCH("PM",A1983)</f>
        <v>5</v>
      </c>
      <c r="C1983" s="34" t="e">
        <f>SEARCH("AM",A1983)</f>
        <v>#VALUE!</v>
      </c>
      <c r="D1983" s="34">
        <f>IFERROR(B1983,C1983)</f>
        <v>5</v>
      </c>
      <c r="E1983" s="34" t="str">
        <f>IFERROR(MID(A1983,D1983-5,1)," ")</f>
        <v xml:space="preserve"> </v>
      </c>
      <c r="F1983" s="34" t="str">
        <f>MID(A1983,IF(E1983="1",D1983-5,D1983-4),IF(E1983="1",7,6))</f>
        <v>7:07PM</v>
      </c>
      <c r="G1983" s="34" t="str">
        <f>TRIM(SUBSTITUTE(A1983,TEXT(M1983,"h:mmAM/PM"),""))</f>
        <v>R/O/I 6/Nov</v>
      </c>
      <c r="H1983" s="34" t="b">
        <f>OR(LEFT(G1983,1)="Y",LEFT(G1983,1)="B",LEFT(G1983,1)="R")</f>
        <v>1</v>
      </c>
      <c r="I1983" s="34" t="str">
        <f>IF(H1983,LEFT(G1983,FIND(" ",G1983)-1),MID(G1983,FIND(" ",G1983)+1,9))</f>
        <v>R/O/I</v>
      </c>
      <c r="J1983" s="34" t="str">
        <f>TRIM(SUBSTITUTE(G1983,I1983,""))</f>
        <v>6/Nov</v>
      </c>
      <c r="K1983" s="34">
        <f>LEFT(J1983,2-ISERROR(1*MID(J1983,2,1)))*1</f>
        <v>6</v>
      </c>
      <c r="L1983" s="34" t="str">
        <f>IF(LEN(I1983)=3,I1983,LEFT(I1983,1)&amp;MID(I1983,3,1)&amp;RIGHT(I1983,1))</f>
        <v>ROI</v>
      </c>
      <c r="M1983" s="42">
        <f>TIMEVALUE(SUBSTITUTE(SUBSTITUTE(F1983,"P"," P"),"A"," A"))</f>
        <v>0.79652777777777783</v>
      </c>
      <c r="N1983" s="34">
        <f t="shared" si="101"/>
        <v>26</v>
      </c>
      <c r="O1983" s="34" t="str">
        <f t="shared" si="102"/>
        <v>ROI26</v>
      </c>
      <c r="P1983" s="44">
        <f>INDEX(Workings!$R$14:$R$853,MATCH(O1983,Workings!$U$14:$U$853,0))</f>
        <v>0.79444444444444451</v>
      </c>
      <c r="Q1983" s="34">
        <f t="shared" si="103"/>
        <v>3</v>
      </c>
      <c r="S1983"/>
    </row>
    <row r="1984" spans="1:19" ht="15" x14ac:dyDescent="0.25">
      <c r="A1984" s="34" t="s">
        <v>913</v>
      </c>
      <c r="B1984" s="34">
        <f>SEARCH("PM",A1984)</f>
        <v>17</v>
      </c>
      <c r="C1984" s="34" t="e">
        <f>SEARCH("AM",A1984)</f>
        <v>#VALUE!</v>
      </c>
      <c r="D1984" s="34">
        <f>IFERROR(B1984,C1984)</f>
        <v>17</v>
      </c>
      <c r="E1984" s="34" t="str">
        <f>IFERROR(MID(A1984,D1984-5,1)," ")</f>
        <v xml:space="preserve"> </v>
      </c>
      <c r="F1984" s="34" t="str">
        <f>MID(A1984,IF(E1984="1",D1984-5,D1984-4),IF(E1984="1",7,6))</f>
        <v>8:06PM</v>
      </c>
      <c r="G1984" s="34" t="str">
        <f>TRIM(SUBSTITUTE(A1984,TEXT(M1984,"h:mmAM/PM"),""))</f>
        <v>6/Nov R-O-I</v>
      </c>
      <c r="H1984" s="34" t="b">
        <f>OR(LEFT(G1984,1)="Y",LEFT(G1984,1)="B",LEFT(G1984,1)="R")</f>
        <v>0</v>
      </c>
      <c r="I1984" s="34" t="str">
        <f>IF(H1984,LEFT(G1984,FIND(" ",G1984)-1),MID(G1984,FIND(" ",G1984)+1,9))</f>
        <v>R-O-I</v>
      </c>
      <c r="J1984" s="34" t="str">
        <f>TRIM(SUBSTITUTE(G1984,I1984,""))</f>
        <v>6/Nov</v>
      </c>
      <c r="K1984" s="34">
        <f>LEFT(J1984,2-ISERROR(1*MID(J1984,2,1)))*1</f>
        <v>6</v>
      </c>
      <c r="L1984" s="34" t="str">
        <f>IF(LEN(I1984)=3,I1984,LEFT(I1984,1)&amp;MID(I1984,3,1)&amp;RIGHT(I1984,1))</f>
        <v>ROI</v>
      </c>
      <c r="M1984" s="42">
        <f>TIMEVALUE(SUBSTITUTE(SUBSTITUTE(F1984,"P"," P"),"A"," A"))</f>
        <v>0.83750000000000002</v>
      </c>
      <c r="N1984" s="34">
        <f t="shared" si="101"/>
        <v>27</v>
      </c>
      <c r="O1984" s="34" t="str">
        <f t="shared" si="102"/>
        <v>ROI27</v>
      </c>
      <c r="P1984" s="44">
        <f>INDEX(Workings!$R$14:$R$853,MATCH(O1984,Workings!$U$14:$U$853,0))</f>
        <v>0.83611111111111114</v>
      </c>
      <c r="Q1984" s="34">
        <f t="shared" si="103"/>
        <v>2</v>
      </c>
      <c r="S1984"/>
    </row>
    <row r="1985" spans="1:19" ht="15" x14ac:dyDescent="0.25">
      <c r="A1985" s="34" t="s">
        <v>246</v>
      </c>
      <c r="B1985" s="34">
        <f>SEARCH("PM",A1985)</f>
        <v>15</v>
      </c>
      <c r="C1985" s="34" t="e">
        <f>SEARCH("AM",A1985)</f>
        <v>#VALUE!</v>
      </c>
      <c r="D1985" s="34">
        <f>IFERROR(B1985,C1985)</f>
        <v>15</v>
      </c>
      <c r="E1985" s="34" t="str">
        <f>IFERROR(MID(A1985,D1985-5,1)," ")</f>
        <v xml:space="preserve"> </v>
      </c>
      <c r="F1985" s="34" t="str">
        <f>MID(A1985,IF(E1985="1",D1985-5,D1985-4),IF(E1985="1",7,6))</f>
        <v>9:05PM</v>
      </c>
      <c r="G1985" s="34" t="str">
        <f>TRIM(SUBSTITUTE(A1985,TEXT(M1985,"h:mmAM/PM"),""))</f>
        <v>6-Nov ROI</v>
      </c>
      <c r="H1985" s="34" t="b">
        <f>OR(LEFT(G1985,1)="Y",LEFT(G1985,1)="B",LEFT(G1985,1)="R")</f>
        <v>0</v>
      </c>
      <c r="I1985" s="34" t="str">
        <f>IF(H1985,LEFT(G1985,FIND(" ",G1985)-1),MID(G1985,FIND(" ",G1985)+1,9))</f>
        <v>ROI</v>
      </c>
      <c r="J1985" s="34" t="str">
        <f>TRIM(SUBSTITUTE(G1985,I1985,""))</f>
        <v>6-Nov</v>
      </c>
      <c r="K1985" s="34">
        <f>LEFT(J1985,2-ISERROR(1*MID(J1985,2,1)))*1</f>
        <v>6</v>
      </c>
      <c r="L1985" s="34" t="str">
        <f>IF(LEN(I1985)=3,I1985,LEFT(I1985,1)&amp;MID(I1985,3,1)&amp;RIGHT(I1985,1))</f>
        <v>ROI</v>
      </c>
      <c r="M1985" s="42">
        <f>TIMEVALUE(SUBSTITUTE(SUBSTITUTE(F1985,"P"," P"),"A"," A"))</f>
        <v>0.87847222222222221</v>
      </c>
      <c r="N1985" s="34">
        <f t="shared" si="101"/>
        <v>28</v>
      </c>
      <c r="O1985" s="34" t="str">
        <f t="shared" si="102"/>
        <v>ROI28</v>
      </c>
      <c r="P1985" s="44">
        <f>INDEX(Workings!$R$14:$R$853,MATCH(O1985,Workings!$U$14:$U$853,0))</f>
        <v>0.87777777777777777</v>
      </c>
      <c r="Q1985" s="34">
        <f t="shared" si="103"/>
        <v>1</v>
      </c>
      <c r="S1985"/>
    </row>
    <row r="1986" spans="1:19" ht="15" x14ac:dyDescent="0.25">
      <c r="A1986" s="34" t="s">
        <v>2219</v>
      </c>
      <c r="B1986" s="34">
        <f>SEARCH("PM",A1986)</f>
        <v>18</v>
      </c>
      <c r="C1986" s="34" t="e">
        <f>SEARCH("AM",A1986)</f>
        <v>#VALUE!</v>
      </c>
      <c r="D1986" s="34">
        <f>IFERROR(B1986,C1986)</f>
        <v>18</v>
      </c>
      <c r="E1986" s="34" t="str">
        <f>IFERROR(MID(A1986,D1986-5,1)," ")</f>
        <v>1</v>
      </c>
      <c r="F1986" s="34" t="str">
        <f>MID(A1986,IF(E1986="1",D1986-5,D1986-4),IF(E1986="1",7,6))</f>
        <v>10:07PM</v>
      </c>
      <c r="G1986" s="34" t="str">
        <f>TRIM(SUBSTITUTE(A1986,TEXT(M1986,"h:mmAM/PM"),""))</f>
        <v>6-Nov R/O/I</v>
      </c>
      <c r="H1986" s="34" t="b">
        <f>OR(LEFT(G1986,1)="Y",LEFT(G1986,1)="B",LEFT(G1986,1)="R")</f>
        <v>0</v>
      </c>
      <c r="I1986" s="34" t="str">
        <f>IF(H1986,LEFT(G1986,FIND(" ",G1986)-1),MID(G1986,FIND(" ",G1986)+1,9))</f>
        <v>R/O/I</v>
      </c>
      <c r="J1986" s="34" t="str">
        <f>TRIM(SUBSTITUTE(G1986,I1986,""))</f>
        <v>6-Nov</v>
      </c>
      <c r="K1986" s="34">
        <f>LEFT(J1986,2-ISERROR(1*MID(J1986,2,1)))*1</f>
        <v>6</v>
      </c>
      <c r="L1986" s="34" t="str">
        <f>IF(LEN(I1986)=3,I1986,LEFT(I1986,1)&amp;MID(I1986,3,1)&amp;RIGHT(I1986,1))</f>
        <v>ROI</v>
      </c>
      <c r="M1986" s="42">
        <f>TIMEVALUE(SUBSTITUTE(SUBSTITUTE(F1986,"P"," P"),"A"," A"))</f>
        <v>0.92152777777777783</v>
      </c>
      <c r="N1986" s="34">
        <f t="shared" si="101"/>
        <v>29</v>
      </c>
      <c r="O1986" s="34" t="str">
        <f t="shared" si="102"/>
        <v>ROI29</v>
      </c>
      <c r="P1986" s="44">
        <f>INDEX(Workings!$R$14:$R$853,MATCH(O1986,Workings!$U$14:$U$853,0))</f>
        <v>0.9194444444444444</v>
      </c>
      <c r="Q1986" s="34">
        <f t="shared" si="103"/>
        <v>3</v>
      </c>
      <c r="S1986"/>
    </row>
    <row r="1987" spans="1:19" ht="15" x14ac:dyDescent="0.25">
      <c r="A1987" s="34" t="s">
        <v>1607</v>
      </c>
      <c r="B1987" s="34">
        <f>SEARCH("PM",A1987)</f>
        <v>12</v>
      </c>
      <c r="C1987" s="34" t="e">
        <f>SEARCH("AM",A1987)</f>
        <v>#VALUE!</v>
      </c>
      <c r="D1987" s="34">
        <f>IFERROR(B1987,C1987)</f>
        <v>12</v>
      </c>
      <c r="E1987" s="34" t="str">
        <f>IFERROR(MID(A1987,D1987-5,1)," ")</f>
        <v>1</v>
      </c>
      <c r="F1987" s="34" t="str">
        <f>MID(A1987,IF(E1987="1",D1987-5,D1987-4),IF(E1987="1",7,6))</f>
        <v>11:05PM</v>
      </c>
      <c r="G1987" s="34" t="str">
        <f>TRIM(SUBSTITUTE(A1987,TEXT(M1987,"h:mmAM/PM"),""))</f>
        <v>6/Nov R-O-I</v>
      </c>
      <c r="H1987" s="34" t="b">
        <f>OR(LEFT(G1987,1)="Y",LEFT(G1987,1)="B",LEFT(G1987,1)="R")</f>
        <v>0</v>
      </c>
      <c r="I1987" s="34" t="str">
        <f>IF(H1987,LEFT(G1987,FIND(" ",G1987)-1),MID(G1987,FIND(" ",G1987)+1,9))</f>
        <v>R-O-I</v>
      </c>
      <c r="J1987" s="34" t="str">
        <f>TRIM(SUBSTITUTE(G1987,I1987,""))</f>
        <v>6/Nov</v>
      </c>
      <c r="K1987" s="34">
        <f>LEFT(J1987,2-ISERROR(1*MID(J1987,2,1)))*1</f>
        <v>6</v>
      </c>
      <c r="L1987" s="34" t="str">
        <f>IF(LEN(I1987)=3,I1987,LEFT(I1987,1)&amp;MID(I1987,3,1)&amp;RIGHT(I1987,1))</f>
        <v>ROI</v>
      </c>
      <c r="M1987" s="42">
        <f>TIMEVALUE(SUBSTITUTE(SUBSTITUTE(F1987,"P"," P"),"A"," A"))</f>
        <v>0.96180555555555547</v>
      </c>
      <c r="N1987" s="34">
        <f t="shared" si="101"/>
        <v>30</v>
      </c>
      <c r="O1987" s="34" t="str">
        <f t="shared" si="102"/>
        <v>ROI30</v>
      </c>
      <c r="P1987" s="44">
        <f>INDEX(Workings!$R$14:$R$853,MATCH(O1987,Workings!$U$14:$U$853,0))</f>
        <v>0.96111111111111103</v>
      </c>
      <c r="Q1987" s="34">
        <f t="shared" si="103"/>
        <v>1</v>
      </c>
      <c r="S1987"/>
    </row>
    <row r="1988" spans="1:19" ht="15" x14ac:dyDescent="0.25">
      <c r="A1988" s="34" t="s">
        <v>2582</v>
      </c>
      <c r="B1988" s="34" t="e">
        <f>SEARCH("PM",A1988)</f>
        <v>#VALUE!</v>
      </c>
      <c r="C1988" s="34">
        <f>SEARCH("AM",A1988)</f>
        <v>17</v>
      </c>
      <c r="D1988" s="34">
        <f>IFERROR(B1988,C1988)</f>
        <v>17</v>
      </c>
      <c r="E1988" s="34" t="str">
        <f>IFERROR(MID(A1988,D1988-5,1)," ")</f>
        <v xml:space="preserve"> </v>
      </c>
      <c r="F1988" s="34" t="str">
        <f>MID(A1988,IF(E1988="1",D1988-5,D1988-4),IF(E1988="1",7,6))</f>
        <v>7:05AM</v>
      </c>
      <c r="G1988" s="34" t="str">
        <f>TRIM(SUBSTITUTE(A1988,TEXT(M1988,"h:mmAM/PM"),""))</f>
        <v>R/O/I 7/Nov</v>
      </c>
      <c r="H1988" s="34" t="b">
        <f>OR(LEFT(G1988,1)="Y",LEFT(G1988,1)="B",LEFT(G1988,1)="R")</f>
        <v>1</v>
      </c>
      <c r="I1988" s="34" t="str">
        <f>IF(H1988,LEFT(G1988,FIND(" ",G1988)-1),MID(G1988,FIND(" ",G1988)+1,9))</f>
        <v>R/O/I</v>
      </c>
      <c r="J1988" s="34" t="str">
        <f>TRIM(SUBSTITUTE(G1988,I1988,""))</f>
        <v>7/Nov</v>
      </c>
      <c r="K1988" s="34">
        <f>LEFT(J1988,2-ISERROR(1*MID(J1988,2,1)))*1</f>
        <v>7</v>
      </c>
      <c r="L1988" s="34" t="str">
        <f>IF(LEN(I1988)=3,I1988,LEFT(I1988,1)&amp;MID(I1988,3,1)&amp;RIGHT(I1988,1))</f>
        <v>ROI</v>
      </c>
      <c r="M1988" s="42">
        <f>TIMEVALUE(SUBSTITUTE(SUBSTITUTE(F1988,"P"," P"),"A"," A"))</f>
        <v>0.2951388888888889</v>
      </c>
      <c r="N1988" s="34">
        <f t="shared" si="101"/>
        <v>1</v>
      </c>
      <c r="O1988" s="34" t="str">
        <f t="shared" si="102"/>
        <v>ROI1</v>
      </c>
      <c r="P1988" s="44">
        <f>INDEX(Workings!$R$14:$R$853,MATCH(O1988,Workings!$U$14:$U$853,0))</f>
        <v>0.29444444444444445</v>
      </c>
      <c r="Q1988" s="34">
        <f t="shared" si="103"/>
        <v>1</v>
      </c>
      <c r="S1988"/>
    </row>
    <row r="1989" spans="1:19" ht="15" x14ac:dyDescent="0.25">
      <c r="A1989" s="34" t="s">
        <v>687</v>
      </c>
      <c r="B1989" s="34" t="e">
        <f>SEARCH("PM",A1989)</f>
        <v>#VALUE!</v>
      </c>
      <c r="C1989" s="34">
        <f>SEARCH("AM",A1989)</f>
        <v>11</v>
      </c>
      <c r="D1989" s="34">
        <f>IFERROR(B1989,C1989)</f>
        <v>11</v>
      </c>
      <c r="E1989" s="34" t="str">
        <f>IFERROR(MID(A1989,D1989-5,1)," ")</f>
        <v xml:space="preserve"> </v>
      </c>
      <c r="F1989" s="34" t="str">
        <f>MID(A1989,IF(E1989="1",D1989-5,D1989-4),IF(E1989="1",7,6))</f>
        <v>7:46AM</v>
      </c>
      <c r="G1989" s="34" t="str">
        <f>TRIM(SUBSTITUTE(A1989,TEXT(M1989,"h:mmAM/PM"),""))</f>
        <v>R/O/I 7/Nov</v>
      </c>
      <c r="H1989" s="34" t="b">
        <f>OR(LEFT(G1989,1)="Y",LEFT(G1989,1)="B",LEFT(G1989,1)="R")</f>
        <v>1</v>
      </c>
      <c r="I1989" s="34" t="str">
        <f>IF(H1989,LEFT(G1989,FIND(" ",G1989)-1),MID(G1989,FIND(" ",G1989)+1,9))</f>
        <v>R/O/I</v>
      </c>
      <c r="J1989" s="34" t="str">
        <f>TRIM(SUBSTITUTE(G1989,I1989,""))</f>
        <v>7/Nov</v>
      </c>
      <c r="K1989" s="34">
        <f>LEFT(J1989,2-ISERROR(1*MID(J1989,2,1)))*1</f>
        <v>7</v>
      </c>
      <c r="L1989" s="34" t="str">
        <f>IF(LEN(I1989)=3,I1989,LEFT(I1989,1)&amp;MID(I1989,3,1)&amp;RIGHT(I1989,1))</f>
        <v>ROI</v>
      </c>
      <c r="M1989" s="42">
        <f>TIMEVALUE(SUBSTITUTE(SUBSTITUTE(F1989,"P"," P"),"A"," A"))</f>
        <v>0.32361111111111113</v>
      </c>
      <c r="N1989" s="34">
        <f t="shared" si="101"/>
        <v>2</v>
      </c>
      <c r="O1989" s="34" t="str">
        <f t="shared" si="102"/>
        <v>ROI2</v>
      </c>
      <c r="P1989" s="44">
        <f>INDEX(Workings!$R$14:$R$853,MATCH(O1989,Workings!$U$14:$U$853,0))</f>
        <v>0.32222222222222224</v>
      </c>
      <c r="Q1989" s="34">
        <f t="shared" si="103"/>
        <v>2</v>
      </c>
      <c r="S1989"/>
    </row>
    <row r="1990" spans="1:19" ht="15" x14ac:dyDescent="0.25">
      <c r="A1990" s="34" t="s">
        <v>643</v>
      </c>
      <c r="B1990" s="34" t="e">
        <f>SEARCH("PM",A1990)</f>
        <v>#VALUE!</v>
      </c>
      <c r="C1990" s="34">
        <f>SEARCH("AM",A1990)</f>
        <v>17</v>
      </c>
      <c r="D1990" s="34">
        <f>IFERROR(B1990,C1990)</f>
        <v>17</v>
      </c>
      <c r="E1990" s="34" t="str">
        <f>IFERROR(MID(A1990,D1990-5,1)," ")</f>
        <v xml:space="preserve"> </v>
      </c>
      <c r="F1990" s="34" t="str">
        <f>MID(A1990,IF(E1990="1",D1990-5,D1990-4),IF(E1990="1",7,6))</f>
        <v>8:25AM</v>
      </c>
      <c r="G1990" s="34" t="str">
        <f>TRIM(SUBSTITUTE(A1990,TEXT(M1990,"h:mmAM/PM"),""))</f>
        <v>7-Nov R:O:I</v>
      </c>
      <c r="H1990" s="34" t="b">
        <f>OR(LEFT(G1990,1)="Y",LEFT(G1990,1)="B",LEFT(G1990,1)="R")</f>
        <v>0</v>
      </c>
      <c r="I1990" s="34" t="str">
        <f>IF(H1990,LEFT(G1990,FIND(" ",G1990)-1),MID(G1990,FIND(" ",G1990)+1,9))</f>
        <v>R:O:I</v>
      </c>
      <c r="J1990" s="34" t="str">
        <f>TRIM(SUBSTITUTE(G1990,I1990,""))</f>
        <v>7-Nov</v>
      </c>
      <c r="K1990" s="34">
        <f>LEFT(J1990,2-ISERROR(1*MID(J1990,2,1)))*1</f>
        <v>7</v>
      </c>
      <c r="L1990" s="34" t="str">
        <f>IF(LEN(I1990)=3,I1990,LEFT(I1990,1)&amp;MID(I1990,3,1)&amp;RIGHT(I1990,1))</f>
        <v>ROI</v>
      </c>
      <c r="M1990" s="42">
        <f>TIMEVALUE(SUBSTITUTE(SUBSTITUTE(F1990,"P"," P"),"A"," A"))</f>
        <v>0.35069444444444442</v>
      </c>
      <c r="N1990" s="34">
        <f t="shared" si="101"/>
        <v>3</v>
      </c>
      <c r="O1990" s="34" t="str">
        <f t="shared" si="102"/>
        <v>ROI3</v>
      </c>
      <c r="P1990" s="44">
        <f>INDEX(Workings!$R$14:$R$853,MATCH(O1990,Workings!$U$14:$U$853,0))</f>
        <v>0.35000000000000003</v>
      </c>
      <c r="Q1990" s="34">
        <f t="shared" si="103"/>
        <v>1</v>
      </c>
      <c r="S1990"/>
    </row>
    <row r="1991" spans="1:19" ht="15" x14ac:dyDescent="0.25">
      <c r="A1991" s="34" t="s">
        <v>1312</v>
      </c>
      <c r="B1991" s="34" t="e">
        <f>SEARCH("PM",A1991)</f>
        <v>#VALUE!</v>
      </c>
      <c r="C1991" s="34">
        <f>SEARCH("AM",A1991)</f>
        <v>5</v>
      </c>
      <c r="D1991" s="34">
        <f>IFERROR(B1991,C1991)</f>
        <v>5</v>
      </c>
      <c r="E1991" s="34" t="str">
        <f>IFERROR(MID(A1991,D1991-5,1)," ")</f>
        <v xml:space="preserve"> </v>
      </c>
      <c r="F1991" s="34" t="str">
        <f>MID(A1991,IF(E1991="1",D1991-5,D1991-4),IF(E1991="1",7,6))</f>
        <v>9:06AM</v>
      </c>
      <c r="G1991" s="34" t="str">
        <f>TRIM(SUBSTITUTE(A1991,TEXT(M1991,"h:mmAM/PM"),""))</f>
        <v>7/Nov R/O/I</v>
      </c>
      <c r="H1991" s="34" t="b">
        <f>OR(LEFT(G1991,1)="Y",LEFT(G1991,1)="B",LEFT(G1991,1)="R")</f>
        <v>0</v>
      </c>
      <c r="I1991" s="34" t="str">
        <f>IF(H1991,LEFT(G1991,FIND(" ",G1991)-1),MID(G1991,FIND(" ",G1991)+1,9))</f>
        <v>R/O/I</v>
      </c>
      <c r="J1991" s="34" t="str">
        <f>TRIM(SUBSTITUTE(G1991,I1991,""))</f>
        <v>7/Nov</v>
      </c>
      <c r="K1991" s="34">
        <f>LEFT(J1991,2-ISERROR(1*MID(J1991,2,1)))*1</f>
        <v>7</v>
      </c>
      <c r="L1991" s="34" t="str">
        <f>IF(LEN(I1991)=3,I1991,LEFT(I1991,1)&amp;MID(I1991,3,1)&amp;RIGHT(I1991,1))</f>
        <v>ROI</v>
      </c>
      <c r="M1991" s="42">
        <f>TIMEVALUE(SUBSTITUTE(SUBSTITUTE(F1991,"P"," P"),"A"," A"))</f>
        <v>0.37916666666666665</v>
      </c>
      <c r="N1991" s="34">
        <f t="shared" si="101"/>
        <v>4</v>
      </c>
      <c r="O1991" s="34" t="str">
        <f t="shared" si="102"/>
        <v>ROI4</v>
      </c>
      <c r="P1991" s="44">
        <f>INDEX(Workings!$R$14:$R$853,MATCH(O1991,Workings!$U$14:$U$853,0))</f>
        <v>0.37777777777777782</v>
      </c>
      <c r="Q1991" s="34">
        <f t="shared" si="103"/>
        <v>2</v>
      </c>
      <c r="S1991"/>
    </row>
    <row r="1992" spans="1:19" ht="15" x14ac:dyDescent="0.25">
      <c r="A1992" s="34" t="s">
        <v>1004</v>
      </c>
      <c r="B1992" s="34" t="e">
        <f>SEARCH("PM",A1992)</f>
        <v>#VALUE!</v>
      </c>
      <c r="C1992" s="34">
        <f>SEARCH("AM",A1992)</f>
        <v>5</v>
      </c>
      <c r="D1992" s="34">
        <f>IFERROR(B1992,C1992)</f>
        <v>5</v>
      </c>
      <c r="E1992" s="34" t="str">
        <f>IFERROR(MID(A1992,D1992-5,1)," ")</f>
        <v xml:space="preserve"> </v>
      </c>
      <c r="F1992" s="34" t="str">
        <f>MID(A1992,IF(E1992="1",D1992-5,D1992-4),IF(E1992="1",7,6))</f>
        <v>9:38AM</v>
      </c>
      <c r="G1992" s="34" t="str">
        <f>TRIM(SUBSTITUTE(A1992,TEXT(M1992,"h:mmAM/PM"),""))</f>
        <v>7/Nov R:O:I</v>
      </c>
      <c r="H1992" s="34" t="b">
        <f>OR(LEFT(G1992,1)="Y",LEFT(G1992,1)="B",LEFT(G1992,1)="R")</f>
        <v>0</v>
      </c>
      <c r="I1992" s="34" t="str">
        <f>IF(H1992,LEFT(G1992,FIND(" ",G1992)-1),MID(G1992,FIND(" ",G1992)+1,9))</f>
        <v>R:O:I</v>
      </c>
      <c r="J1992" s="34" t="str">
        <f>TRIM(SUBSTITUTE(G1992,I1992,""))</f>
        <v>7/Nov</v>
      </c>
      <c r="K1992" s="34">
        <f>LEFT(J1992,2-ISERROR(1*MID(J1992,2,1)))*1</f>
        <v>7</v>
      </c>
      <c r="L1992" s="34" t="str">
        <f>IF(LEN(I1992)=3,I1992,LEFT(I1992,1)&amp;MID(I1992,3,1)&amp;RIGHT(I1992,1))</f>
        <v>ROI</v>
      </c>
      <c r="M1992" s="42">
        <f>TIMEVALUE(SUBSTITUTE(SUBSTITUTE(F1992,"P"," P"),"A"," A"))</f>
        <v>0.40138888888888885</v>
      </c>
      <c r="N1992" s="34">
        <f t="shared" si="101"/>
        <v>5</v>
      </c>
      <c r="O1992" s="34" t="str">
        <f t="shared" si="102"/>
        <v>ROI5</v>
      </c>
      <c r="P1992" s="44">
        <f>INDEX(Workings!$R$14:$R$853,MATCH(O1992,Workings!$U$14:$U$853,0))</f>
        <v>0.39861111111111114</v>
      </c>
      <c r="Q1992" s="34">
        <f t="shared" si="103"/>
        <v>4</v>
      </c>
      <c r="S1992"/>
    </row>
    <row r="1993" spans="1:19" ht="15" x14ac:dyDescent="0.25">
      <c r="A1993" s="34" t="s">
        <v>840</v>
      </c>
      <c r="B1993" s="34" t="e">
        <f>SEARCH("PM",A1993)</f>
        <v>#VALUE!</v>
      </c>
      <c r="C1993" s="34">
        <f>SEARCH("AM",A1993)</f>
        <v>6</v>
      </c>
      <c r="D1993" s="34">
        <f>IFERROR(B1993,C1993)</f>
        <v>6</v>
      </c>
      <c r="E1993" s="34" t="str">
        <f>IFERROR(MID(A1993,D1993-5,1)," ")</f>
        <v>1</v>
      </c>
      <c r="F1993" s="34" t="str">
        <f>MID(A1993,IF(E1993="1",D1993-5,D1993-4),IF(E1993="1",7,6))</f>
        <v>10:06AM</v>
      </c>
      <c r="G1993" s="34" t="str">
        <f>TRIM(SUBSTITUTE(A1993,TEXT(M1993,"h:mmAM/PM"),""))</f>
        <v>R:O:I 7-Nov</v>
      </c>
      <c r="H1993" s="34" t="b">
        <f>OR(LEFT(G1993,1)="Y",LEFT(G1993,1)="B",LEFT(G1993,1)="R")</f>
        <v>1</v>
      </c>
      <c r="I1993" s="34" t="str">
        <f>IF(H1993,LEFT(G1993,FIND(" ",G1993)-1),MID(G1993,FIND(" ",G1993)+1,9))</f>
        <v>R:O:I</v>
      </c>
      <c r="J1993" s="34" t="str">
        <f>TRIM(SUBSTITUTE(G1993,I1993,""))</f>
        <v>7-Nov</v>
      </c>
      <c r="K1993" s="34">
        <f>LEFT(J1993,2-ISERROR(1*MID(J1993,2,1)))*1</f>
        <v>7</v>
      </c>
      <c r="L1993" s="34" t="str">
        <f>IF(LEN(I1993)=3,I1993,LEFT(I1993,1)&amp;MID(I1993,3,1)&amp;RIGHT(I1993,1))</f>
        <v>ROI</v>
      </c>
      <c r="M1993" s="42">
        <f>TIMEVALUE(SUBSTITUTE(SUBSTITUTE(F1993,"P"," P"),"A"," A"))</f>
        <v>0.42083333333333334</v>
      </c>
      <c r="N1993" s="34">
        <f t="shared" ref="N1993:N2056" si="104">1+(L1993=L1992)*(K1993=K1992)*N1992</f>
        <v>6</v>
      </c>
      <c r="O1993" s="34" t="str">
        <f t="shared" ref="O1993:O2056" si="105">L1993&amp;N1993</f>
        <v>ROI6</v>
      </c>
      <c r="P1993" s="44">
        <f>INDEX(Workings!$R$14:$R$853,MATCH(O1993,Workings!$U$14:$U$853,0))</f>
        <v>0.41944444444444445</v>
      </c>
      <c r="Q1993" s="34">
        <f t="shared" ref="Q1993:Q2056" si="106">ROUND((M1993-P1993)*60*24,5)</f>
        <v>2</v>
      </c>
      <c r="S1993"/>
    </row>
    <row r="1994" spans="1:19" ht="15" x14ac:dyDescent="0.25">
      <c r="A1994" s="34" t="s">
        <v>4046</v>
      </c>
      <c r="B1994" s="34" t="e">
        <f>SEARCH("PM",A1994)</f>
        <v>#VALUE!</v>
      </c>
      <c r="C1994" s="34">
        <f>SEARCH("AM",A1994)</f>
        <v>18</v>
      </c>
      <c r="D1994" s="34">
        <f>IFERROR(B1994,C1994)</f>
        <v>18</v>
      </c>
      <c r="E1994" s="34" t="str">
        <f>IFERROR(MID(A1994,D1994-5,1)," ")</f>
        <v>1</v>
      </c>
      <c r="F1994" s="34" t="str">
        <f>MID(A1994,IF(E1994="1",D1994-5,D1994-4),IF(E1994="1",7,6))</f>
        <v>10:37AM</v>
      </c>
      <c r="G1994" s="34" t="str">
        <f>TRIM(SUBSTITUTE(A1994,TEXT(M1994,"h:mmAM/PM"),""))</f>
        <v>R/O/I 7-Nov</v>
      </c>
      <c r="H1994" s="34" t="b">
        <f>OR(LEFT(G1994,1)="Y",LEFT(G1994,1)="B",LEFT(G1994,1)="R")</f>
        <v>1</v>
      </c>
      <c r="I1994" s="34" t="str">
        <f>IF(H1994,LEFT(G1994,FIND(" ",G1994)-1),MID(G1994,FIND(" ",G1994)+1,9))</f>
        <v>R/O/I</v>
      </c>
      <c r="J1994" s="34" t="str">
        <f>TRIM(SUBSTITUTE(G1994,I1994,""))</f>
        <v>7-Nov</v>
      </c>
      <c r="K1994" s="34">
        <f>LEFT(J1994,2-ISERROR(1*MID(J1994,2,1)))*1</f>
        <v>7</v>
      </c>
      <c r="L1994" s="34" t="str">
        <f>IF(LEN(I1994)=3,I1994,LEFT(I1994,1)&amp;MID(I1994,3,1)&amp;RIGHT(I1994,1))</f>
        <v>ROI</v>
      </c>
      <c r="M1994" s="42">
        <f>TIMEVALUE(SUBSTITUTE(SUBSTITUTE(F1994,"P"," P"),"A"," A"))</f>
        <v>0.44236111111111115</v>
      </c>
      <c r="N1994" s="34">
        <f t="shared" si="104"/>
        <v>7</v>
      </c>
      <c r="O1994" s="34" t="str">
        <f t="shared" si="105"/>
        <v>ROI7</v>
      </c>
      <c r="P1994" s="44">
        <f>INDEX(Workings!$R$14:$R$853,MATCH(O1994,Workings!$U$14:$U$853,0))</f>
        <v>0.44027777777777777</v>
      </c>
      <c r="Q1994" s="34">
        <f t="shared" si="106"/>
        <v>3</v>
      </c>
      <c r="S1994"/>
    </row>
    <row r="1995" spans="1:19" ht="15" x14ac:dyDescent="0.25">
      <c r="A1995" s="34" t="s">
        <v>4185</v>
      </c>
      <c r="B1995" s="34" t="e">
        <f>SEARCH("PM",A1995)</f>
        <v>#VALUE!</v>
      </c>
      <c r="C1995" s="34">
        <f>SEARCH("AM",A1995)</f>
        <v>6</v>
      </c>
      <c r="D1995" s="34">
        <f>IFERROR(B1995,C1995)</f>
        <v>6</v>
      </c>
      <c r="E1995" s="34" t="str">
        <f>IFERROR(MID(A1995,D1995-5,1)," ")</f>
        <v>1</v>
      </c>
      <c r="F1995" s="34" t="str">
        <f>MID(A1995,IF(E1995="1",D1995-5,D1995-4),IF(E1995="1",7,6))</f>
        <v>11:06AM</v>
      </c>
      <c r="G1995" s="34" t="str">
        <f>TRIM(SUBSTITUTE(A1995,TEXT(M1995,"h:mmAM/PM"),""))</f>
        <v>R/O/I 7/Nov</v>
      </c>
      <c r="H1995" s="34" t="b">
        <f>OR(LEFT(G1995,1)="Y",LEFT(G1995,1)="B",LEFT(G1995,1)="R")</f>
        <v>1</v>
      </c>
      <c r="I1995" s="34" t="str">
        <f>IF(H1995,LEFT(G1995,FIND(" ",G1995)-1),MID(G1995,FIND(" ",G1995)+1,9))</f>
        <v>R/O/I</v>
      </c>
      <c r="J1995" s="34" t="str">
        <f>TRIM(SUBSTITUTE(G1995,I1995,""))</f>
        <v>7/Nov</v>
      </c>
      <c r="K1995" s="34">
        <f>LEFT(J1995,2-ISERROR(1*MID(J1995,2,1)))*1</f>
        <v>7</v>
      </c>
      <c r="L1995" s="34" t="str">
        <f>IF(LEN(I1995)=3,I1995,LEFT(I1995,1)&amp;MID(I1995,3,1)&amp;RIGHT(I1995,1))</f>
        <v>ROI</v>
      </c>
      <c r="M1995" s="42">
        <f>TIMEVALUE(SUBSTITUTE(SUBSTITUTE(F1995,"P"," P"),"A"," A"))</f>
        <v>0.46249999999999997</v>
      </c>
      <c r="N1995" s="34">
        <f t="shared" si="104"/>
        <v>8</v>
      </c>
      <c r="O1995" s="34" t="str">
        <f t="shared" si="105"/>
        <v>ROI8</v>
      </c>
      <c r="P1995" s="44">
        <f>INDEX(Workings!$R$14:$R$853,MATCH(O1995,Workings!$U$14:$U$853,0))</f>
        <v>0.46111111111111108</v>
      </c>
      <c r="Q1995" s="34">
        <f t="shared" si="106"/>
        <v>2</v>
      </c>
      <c r="S1995"/>
    </row>
    <row r="1996" spans="1:19" ht="15" x14ac:dyDescent="0.25">
      <c r="A1996" s="34" t="s">
        <v>639</v>
      </c>
      <c r="B1996" s="34" t="e">
        <f>SEARCH("PM",A1996)</f>
        <v>#VALUE!</v>
      </c>
      <c r="C1996" s="34">
        <f>SEARCH("AM",A1996)</f>
        <v>12</v>
      </c>
      <c r="D1996" s="34">
        <f>IFERROR(B1996,C1996)</f>
        <v>12</v>
      </c>
      <c r="E1996" s="34" t="str">
        <f>IFERROR(MID(A1996,D1996-5,1)," ")</f>
        <v>1</v>
      </c>
      <c r="F1996" s="34" t="str">
        <f>MID(A1996,IF(E1996="1",D1996-5,D1996-4),IF(E1996="1",7,6))</f>
        <v>11:36AM</v>
      </c>
      <c r="G1996" s="34" t="str">
        <f>TRIM(SUBSTITUTE(A1996,TEXT(M1996,"h:mmAM/PM"),""))</f>
        <v>R-O-I 7-Nov</v>
      </c>
      <c r="H1996" s="34" t="b">
        <f>OR(LEFT(G1996,1)="Y",LEFT(G1996,1)="B",LEFT(G1996,1)="R")</f>
        <v>1</v>
      </c>
      <c r="I1996" s="34" t="str">
        <f>IF(H1996,LEFT(G1996,FIND(" ",G1996)-1),MID(G1996,FIND(" ",G1996)+1,9))</f>
        <v>R-O-I</v>
      </c>
      <c r="J1996" s="34" t="str">
        <f>TRIM(SUBSTITUTE(G1996,I1996,""))</f>
        <v>7-Nov</v>
      </c>
      <c r="K1996" s="34">
        <f>LEFT(J1996,2-ISERROR(1*MID(J1996,2,1)))*1</f>
        <v>7</v>
      </c>
      <c r="L1996" s="34" t="str">
        <f>IF(LEN(I1996)=3,I1996,LEFT(I1996,1)&amp;MID(I1996,3,1)&amp;RIGHT(I1996,1))</f>
        <v>ROI</v>
      </c>
      <c r="M1996" s="42">
        <f>TIMEVALUE(SUBSTITUTE(SUBSTITUTE(F1996,"P"," P"),"A"," A"))</f>
        <v>0.48333333333333334</v>
      </c>
      <c r="N1996" s="34">
        <f t="shared" si="104"/>
        <v>9</v>
      </c>
      <c r="O1996" s="34" t="str">
        <f t="shared" si="105"/>
        <v>ROI9</v>
      </c>
      <c r="P1996" s="44">
        <f>INDEX(Workings!$R$14:$R$853,MATCH(O1996,Workings!$U$14:$U$853,0))</f>
        <v>0.4819444444444444</v>
      </c>
      <c r="Q1996" s="34">
        <f t="shared" si="106"/>
        <v>2</v>
      </c>
      <c r="S1996"/>
    </row>
    <row r="1997" spans="1:19" ht="15" x14ac:dyDescent="0.25">
      <c r="A1997" s="34" t="s">
        <v>3288</v>
      </c>
      <c r="B1997" s="34">
        <f>SEARCH("PM",A1997)</f>
        <v>6</v>
      </c>
      <c r="C1997" s="34" t="e">
        <f>SEARCH("AM",A1997)</f>
        <v>#VALUE!</v>
      </c>
      <c r="D1997" s="34">
        <f>IFERROR(B1997,C1997)</f>
        <v>6</v>
      </c>
      <c r="E1997" s="34" t="str">
        <f>IFERROR(MID(A1997,D1997-5,1)," ")</f>
        <v>1</v>
      </c>
      <c r="F1997" s="34" t="str">
        <f>MID(A1997,IF(E1997="1",D1997-5,D1997-4),IF(E1997="1",7,6))</f>
        <v>12:07PM</v>
      </c>
      <c r="G1997" s="34" t="str">
        <f>TRIM(SUBSTITUTE(A1997,TEXT(M1997,"h:mmAM/PM"),""))</f>
        <v>R-O-I 7-Nov</v>
      </c>
      <c r="H1997" s="34" t="b">
        <f>OR(LEFT(G1997,1)="Y",LEFT(G1997,1)="B",LEFT(G1997,1)="R")</f>
        <v>1</v>
      </c>
      <c r="I1997" s="34" t="str">
        <f>IF(H1997,LEFT(G1997,FIND(" ",G1997)-1),MID(G1997,FIND(" ",G1997)+1,9))</f>
        <v>R-O-I</v>
      </c>
      <c r="J1997" s="34" t="str">
        <f>TRIM(SUBSTITUTE(G1997,I1997,""))</f>
        <v>7-Nov</v>
      </c>
      <c r="K1997" s="34">
        <f>LEFT(J1997,2-ISERROR(1*MID(J1997,2,1)))*1</f>
        <v>7</v>
      </c>
      <c r="L1997" s="34" t="str">
        <f>IF(LEN(I1997)=3,I1997,LEFT(I1997,1)&amp;MID(I1997,3,1)&amp;RIGHT(I1997,1))</f>
        <v>ROI</v>
      </c>
      <c r="M1997" s="42">
        <f>TIMEVALUE(SUBSTITUTE(SUBSTITUTE(F1997,"P"," P"),"A"," A"))</f>
        <v>0.50486111111111109</v>
      </c>
      <c r="N1997" s="34">
        <f t="shared" si="104"/>
        <v>10</v>
      </c>
      <c r="O1997" s="34" t="str">
        <f t="shared" si="105"/>
        <v>ROI10</v>
      </c>
      <c r="P1997" s="44">
        <f>INDEX(Workings!$R$14:$R$853,MATCH(O1997,Workings!$U$14:$U$853,0))</f>
        <v>0.50277777777777777</v>
      </c>
      <c r="Q1997" s="34">
        <f t="shared" si="106"/>
        <v>3</v>
      </c>
      <c r="S1997"/>
    </row>
    <row r="1998" spans="1:19" ht="15" x14ac:dyDescent="0.25">
      <c r="A1998" s="34" t="s">
        <v>1763</v>
      </c>
      <c r="B1998" s="34">
        <f>SEARCH("PM",A1998)</f>
        <v>6</v>
      </c>
      <c r="C1998" s="34" t="e">
        <f>SEARCH("AM",A1998)</f>
        <v>#VALUE!</v>
      </c>
      <c r="D1998" s="34">
        <f>IFERROR(B1998,C1998)</f>
        <v>6</v>
      </c>
      <c r="E1998" s="34" t="str">
        <f>IFERROR(MID(A1998,D1998-5,1)," ")</f>
        <v>1</v>
      </c>
      <c r="F1998" s="34" t="str">
        <f>MID(A1998,IF(E1998="1",D1998-5,D1998-4),IF(E1998="1",7,6))</f>
        <v>12:36PM</v>
      </c>
      <c r="G1998" s="34" t="str">
        <f>TRIM(SUBSTITUTE(A1998,TEXT(M1998,"h:mmAM/PM"),""))</f>
        <v>7-Nov R/O/I</v>
      </c>
      <c r="H1998" s="34" t="b">
        <f>OR(LEFT(G1998,1)="Y",LEFT(G1998,1)="B",LEFT(G1998,1)="R")</f>
        <v>0</v>
      </c>
      <c r="I1998" s="34" t="str">
        <f>IF(H1998,LEFT(G1998,FIND(" ",G1998)-1),MID(G1998,FIND(" ",G1998)+1,9))</f>
        <v>R/O/I</v>
      </c>
      <c r="J1998" s="34" t="str">
        <f>TRIM(SUBSTITUTE(G1998,I1998,""))</f>
        <v>7-Nov</v>
      </c>
      <c r="K1998" s="34">
        <f>LEFT(J1998,2-ISERROR(1*MID(J1998,2,1)))*1</f>
        <v>7</v>
      </c>
      <c r="L1998" s="34" t="str">
        <f>IF(LEN(I1998)=3,I1998,LEFT(I1998,1)&amp;MID(I1998,3,1)&amp;RIGHT(I1998,1))</f>
        <v>ROI</v>
      </c>
      <c r="M1998" s="42">
        <f>TIMEVALUE(SUBSTITUTE(SUBSTITUTE(F1998,"P"," P"),"A"," A"))</f>
        <v>0.52500000000000002</v>
      </c>
      <c r="N1998" s="34">
        <f t="shared" si="104"/>
        <v>11</v>
      </c>
      <c r="O1998" s="34" t="str">
        <f t="shared" si="105"/>
        <v>ROI11</v>
      </c>
      <c r="P1998" s="44">
        <f>INDEX(Workings!$R$14:$R$853,MATCH(O1998,Workings!$U$14:$U$853,0))</f>
        <v>0.52361111111111114</v>
      </c>
      <c r="Q1998" s="34">
        <f t="shared" si="106"/>
        <v>2</v>
      </c>
      <c r="S1998"/>
    </row>
    <row r="1999" spans="1:19" ht="15" x14ac:dyDescent="0.25">
      <c r="A1999" s="34" t="s">
        <v>350</v>
      </c>
      <c r="B1999" s="34">
        <f>SEARCH("PM",A1999)</f>
        <v>5</v>
      </c>
      <c r="C1999" s="34" t="e">
        <f>SEARCH("AM",A1999)</f>
        <v>#VALUE!</v>
      </c>
      <c r="D1999" s="34">
        <f>IFERROR(B1999,C1999)</f>
        <v>5</v>
      </c>
      <c r="E1999" s="34" t="str">
        <f>IFERROR(MID(A1999,D1999-5,1)," ")</f>
        <v xml:space="preserve"> </v>
      </c>
      <c r="F1999" s="34" t="str">
        <f>MID(A1999,IF(E1999="1",D1999-5,D1999-4),IF(E1999="1",7,6))</f>
        <v>1:06PM</v>
      </c>
      <c r="G1999" s="34" t="str">
        <f>TRIM(SUBSTITUTE(A1999,TEXT(M1999,"h:mmAM/PM"),""))</f>
        <v>7/Nov R:O:I</v>
      </c>
      <c r="H1999" s="34" t="b">
        <f>OR(LEFT(G1999,1)="Y",LEFT(G1999,1)="B",LEFT(G1999,1)="R")</f>
        <v>0</v>
      </c>
      <c r="I1999" s="34" t="str">
        <f>IF(H1999,LEFT(G1999,FIND(" ",G1999)-1),MID(G1999,FIND(" ",G1999)+1,9))</f>
        <v>R:O:I</v>
      </c>
      <c r="J1999" s="34" t="str">
        <f>TRIM(SUBSTITUTE(G1999,I1999,""))</f>
        <v>7/Nov</v>
      </c>
      <c r="K1999" s="34">
        <f>LEFT(J1999,2-ISERROR(1*MID(J1999,2,1)))*1</f>
        <v>7</v>
      </c>
      <c r="L1999" s="34" t="str">
        <f>IF(LEN(I1999)=3,I1999,LEFT(I1999,1)&amp;MID(I1999,3,1)&amp;RIGHT(I1999,1))</f>
        <v>ROI</v>
      </c>
      <c r="M1999" s="42">
        <f>TIMEVALUE(SUBSTITUTE(SUBSTITUTE(F1999,"P"," P"),"A"," A"))</f>
        <v>0.54583333333333328</v>
      </c>
      <c r="N1999" s="34">
        <f t="shared" si="104"/>
        <v>12</v>
      </c>
      <c r="O1999" s="34" t="str">
        <f t="shared" si="105"/>
        <v>ROI12</v>
      </c>
      <c r="P1999" s="44">
        <f>INDEX(Workings!$R$14:$R$853,MATCH(O1999,Workings!$U$14:$U$853,0))</f>
        <v>0.54444444444444451</v>
      </c>
      <c r="Q1999" s="34">
        <f t="shared" si="106"/>
        <v>2</v>
      </c>
      <c r="S1999"/>
    </row>
    <row r="2000" spans="1:19" ht="15" x14ac:dyDescent="0.25">
      <c r="A2000" s="34" t="s">
        <v>3424</v>
      </c>
      <c r="B2000" s="34">
        <f>SEARCH("PM",A2000)</f>
        <v>5</v>
      </c>
      <c r="C2000" s="34" t="e">
        <f>SEARCH("AM",A2000)</f>
        <v>#VALUE!</v>
      </c>
      <c r="D2000" s="34">
        <f>IFERROR(B2000,C2000)</f>
        <v>5</v>
      </c>
      <c r="E2000" s="34" t="str">
        <f>IFERROR(MID(A2000,D2000-5,1)," ")</f>
        <v xml:space="preserve"> </v>
      </c>
      <c r="F2000" s="34" t="str">
        <f>MID(A2000,IF(E2000="1",D2000-5,D2000-4),IF(E2000="1",7,6))</f>
        <v>1:37PM</v>
      </c>
      <c r="G2000" s="34" t="str">
        <f>TRIM(SUBSTITUTE(A2000,TEXT(M2000,"h:mmAM/PM"),""))</f>
        <v>7/Nov R/O/I</v>
      </c>
      <c r="H2000" s="34" t="b">
        <f>OR(LEFT(G2000,1)="Y",LEFT(G2000,1)="B",LEFT(G2000,1)="R")</f>
        <v>0</v>
      </c>
      <c r="I2000" s="34" t="str">
        <f>IF(H2000,LEFT(G2000,FIND(" ",G2000)-1),MID(G2000,FIND(" ",G2000)+1,9))</f>
        <v>R/O/I</v>
      </c>
      <c r="J2000" s="34" t="str">
        <f>TRIM(SUBSTITUTE(G2000,I2000,""))</f>
        <v>7/Nov</v>
      </c>
      <c r="K2000" s="34">
        <f>LEFT(J2000,2-ISERROR(1*MID(J2000,2,1)))*1</f>
        <v>7</v>
      </c>
      <c r="L2000" s="34" t="str">
        <f>IF(LEN(I2000)=3,I2000,LEFT(I2000,1)&amp;MID(I2000,3,1)&amp;RIGHT(I2000,1))</f>
        <v>ROI</v>
      </c>
      <c r="M2000" s="42">
        <f>TIMEVALUE(SUBSTITUTE(SUBSTITUTE(F2000,"P"," P"),"A"," A"))</f>
        <v>0.56736111111111109</v>
      </c>
      <c r="N2000" s="34">
        <f t="shared" si="104"/>
        <v>13</v>
      </c>
      <c r="O2000" s="34" t="str">
        <f t="shared" si="105"/>
        <v>ROI13</v>
      </c>
      <c r="P2000" s="44">
        <f>INDEX(Workings!$R$14:$R$853,MATCH(O2000,Workings!$U$14:$U$853,0))</f>
        <v>0.56527777777777788</v>
      </c>
      <c r="Q2000" s="34">
        <f t="shared" si="106"/>
        <v>3</v>
      </c>
      <c r="S2000"/>
    </row>
    <row r="2001" spans="1:19" ht="15" x14ac:dyDescent="0.25">
      <c r="A2001" s="34" t="s">
        <v>1608</v>
      </c>
      <c r="B2001" s="34">
        <f>SEARCH("PM",A2001)</f>
        <v>11</v>
      </c>
      <c r="C2001" s="34" t="e">
        <f>SEARCH("AM",A2001)</f>
        <v>#VALUE!</v>
      </c>
      <c r="D2001" s="34">
        <f>IFERROR(B2001,C2001)</f>
        <v>11</v>
      </c>
      <c r="E2001" s="34" t="str">
        <f>IFERROR(MID(A2001,D2001-5,1)," ")</f>
        <v xml:space="preserve"> </v>
      </c>
      <c r="F2001" s="34" t="str">
        <f>MID(A2001,IF(E2001="1",D2001-5,D2001-4),IF(E2001="1",7,6))</f>
        <v>2:04PM</v>
      </c>
      <c r="G2001" s="34" t="str">
        <f>TRIM(SUBSTITUTE(A2001,TEXT(M2001,"h:mmAM/PM"),""))</f>
        <v>R:O:I 7-Nov</v>
      </c>
      <c r="H2001" s="34" t="b">
        <f>OR(LEFT(G2001,1)="Y",LEFT(G2001,1)="B",LEFT(G2001,1)="R")</f>
        <v>1</v>
      </c>
      <c r="I2001" s="34" t="str">
        <f>IF(H2001,LEFT(G2001,FIND(" ",G2001)-1),MID(G2001,FIND(" ",G2001)+1,9))</f>
        <v>R:O:I</v>
      </c>
      <c r="J2001" s="34" t="str">
        <f>TRIM(SUBSTITUTE(G2001,I2001,""))</f>
        <v>7-Nov</v>
      </c>
      <c r="K2001" s="34">
        <f>LEFT(J2001,2-ISERROR(1*MID(J2001,2,1)))*1</f>
        <v>7</v>
      </c>
      <c r="L2001" s="34" t="str">
        <f>IF(LEN(I2001)=3,I2001,LEFT(I2001,1)&amp;MID(I2001,3,1)&amp;RIGHT(I2001,1))</f>
        <v>ROI</v>
      </c>
      <c r="M2001" s="42">
        <f>TIMEVALUE(SUBSTITUTE(SUBSTITUTE(F2001,"P"," P"),"A"," A"))</f>
        <v>0.58611111111111114</v>
      </c>
      <c r="N2001" s="34">
        <f t="shared" si="104"/>
        <v>14</v>
      </c>
      <c r="O2001" s="34" t="str">
        <f t="shared" si="105"/>
        <v>ROI14</v>
      </c>
      <c r="P2001" s="44">
        <f>INDEX(Workings!$R$14:$R$853,MATCH(O2001,Workings!$U$14:$U$853,0))</f>
        <v>0.58611111111111125</v>
      </c>
      <c r="Q2001" s="34">
        <f t="shared" si="106"/>
        <v>0</v>
      </c>
      <c r="S2001"/>
    </row>
    <row r="2002" spans="1:19" ht="15" x14ac:dyDescent="0.25">
      <c r="A2002" s="34" t="s">
        <v>335</v>
      </c>
      <c r="B2002" s="34">
        <f>SEARCH("PM",A2002)</f>
        <v>5</v>
      </c>
      <c r="C2002" s="34" t="e">
        <f>SEARCH("AM",A2002)</f>
        <v>#VALUE!</v>
      </c>
      <c r="D2002" s="34">
        <f>IFERROR(B2002,C2002)</f>
        <v>5</v>
      </c>
      <c r="E2002" s="34" t="str">
        <f>IFERROR(MID(A2002,D2002-5,1)," ")</f>
        <v xml:space="preserve"> </v>
      </c>
      <c r="F2002" s="34" t="str">
        <f>MID(A2002,IF(E2002="1",D2002-5,D2002-4),IF(E2002="1",7,6))</f>
        <v>2:36PM</v>
      </c>
      <c r="G2002" s="34" t="str">
        <f>TRIM(SUBSTITUTE(A2002,TEXT(M2002,"h:mmAM/PM"),""))</f>
        <v>7-Nov ROI</v>
      </c>
      <c r="H2002" s="34" t="b">
        <f>OR(LEFT(G2002,1)="Y",LEFT(G2002,1)="B",LEFT(G2002,1)="R")</f>
        <v>0</v>
      </c>
      <c r="I2002" s="34" t="str">
        <f>IF(H2002,LEFT(G2002,FIND(" ",G2002)-1),MID(G2002,FIND(" ",G2002)+1,9))</f>
        <v>ROI</v>
      </c>
      <c r="J2002" s="34" t="str">
        <f>TRIM(SUBSTITUTE(G2002,I2002,""))</f>
        <v>7-Nov</v>
      </c>
      <c r="K2002" s="34">
        <f>LEFT(J2002,2-ISERROR(1*MID(J2002,2,1)))*1</f>
        <v>7</v>
      </c>
      <c r="L2002" s="34" t="str">
        <f>IF(LEN(I2002)=3,I2002,LEFT(I2002,1)&amp;MID(I2002,3,1)&amp;RIGHT(I2002,1))</f>
        <v>ROI</v>
      </c>
      <c r="M2002" s="42">
        <f>TIMEVALUE(SUBSTITUTE(SUBSTITUTE(F2002,"P"," P"),"A"," A"))</f>
        <v>0.60833333333333328</v>
      </c>
      <c r="N2002" s="34">
        <f t="shared" si="104"/>
        <v>15</v>
      </c>
      <c r="O2002" s="34" t="str">
        <f t="shared" si="105"/>
        <v>ROI15</v>
      </c>
      <c r="P2002" s="44">
        <f>INDEX(Workings!$R$14:$R$853,MATCH(O2002,Workings!$U$14:$U$853,0))</f>
        <v>0.60694444444444462</v>
      </c>
      <c r="Q2002" s="34">
        <f t="shared" si="106"/>
        <v>2</v>
      </c>
      <c r="S2002"/>
    </row>
    <row r="2003" spans="1:19" ht="15" x14ac:dyDescent="0.25">
      <c r="A2003" s="34" t="s">
        <v>2498</v>
      </c>
      <c r="B2003" s="34">
        <f>SEARCH("PM",A2003)</f>
        <v>17</v>
      </c>
      <c r="C2003" s="34" t="e">
        <f>SEARCH("AM",A2003)</f>
        <v>#VALUE!</v>
      </c>
      <c r="D2003" s="34">
        <f>IFERROR(B2003,C2003)</f>
        <v>17</v>
      </c>
      <c r="E2003" s="34" t="str">
        <f>IFERROR(MID(A2003,D2003-5,1)," ")</f>
        <v xml:space="preserve"> </v>
      </c>
      <c r="F2003" s="34" t="str">
        <f>MID(A2003,IF(E2003="1",D2003-5,D2003-4),IF(E2003="1",7,6))</f>
        <v>3:07PM</v>
      </c>
      <c r="G2003" s="34" t="str">
        <f>TRIM(SUBSTITUTE(A2003,TEXT(M2003,"h:mmAM/PM"),""))</f>
        <v>R-O-I 7/Nov</v>
      </c>
      <c r="H2003" s="34" t="b">
        <f>OR(LEFT(G2003,1)="Y",LEFT(G2003,1)="B",LEFT(G2003,1)="R")</f>
        <v>1</v>
      </c>
      <c r="I2003" s="34" t="str">
        <f>IF(H2003,LEFT(G2003,FIND(" ",G2003)-1),MID(G2003,FIND(" ",G2003)+1,9))</f>
        <v>R-O-I</v>
      </c>
      <c r="J2003" s="34" t="str">
        <f>TRIM(SUBSTITUTE(G2003,I2003,""))</f>
        <v>7/Nov</v>
      </c>
      <c r="K2003" s="34">
        <f>LEFT(J2003,2-ISERROR(1*MID(J2003,2,1)))*1</f>
        <v>7</v>
      </c>
      <c r="L2003" s="34" t="str">
        <f>IF(LEN(I2003)=3,I2003,LEFT(I2003,1)&amp;MID(I2003,3,1)&amp;RIGHT(I2003,1))</f>
        <v>ROI</v>
      </c>
      <c r="M2003" s="42">
        <f>TIMEVALUE(SUBSTITUTE(SUBSTITUTE(F2003,"P"," P"),"A"," A"))</f>
        <v>0.62986111111111109</v>
      </c>
      <c r="N2003" s="34">
        <f t="shared" si="104"/>
        <v>16</v>
      </c>
      <c r="O2003" s="34" t="str">
        <f t="shared" si="105"/>
        <v>ROI16</v>
      </c>
      <c r="P2003" s="44">
        <f>INDEX(Workings!$R$14:$R$853,MATCH(O2003,Workings!$U$14:$U$853,0))</f>
        <v>0.62777777777777799</v>
      </c>
      <c r="Q2003" s="34">
        <f t="shared" si="106"/>
        <v>3</v>
      </c>
      <c r="S2003"/>
    </row>
    <row r="2004" spans="1:19" ht="15" x14ac:dyDescent="0.25">
      <c r="A2004" s="34" t="s">
        <v>1426</v>
      </c>
      <c r="B2004" s="34">
        <f>SEARCH("PM",A2004)</f>
        <v>17</v>
      </c>
      <c r="C2004" s="34" t="e">
        <f>SEARCH("AM",A2004)</f>
        <v>#VALUE!</v>
      </c>
      <c r="D2004" s="34">
        <f>IFERROR(B2004,C2004)</f>
        <v>17</v>
      </c>
      <c r="E2004" s="34" t="str">
        <f>IFERROR(MID(A2004,D2004-5,1)," ")</f>
        <v xml:space="preserve"> </v>
      </c>
      <c r="F2004" s="34" t="str">
        <f>MID(A2004,IF(E2004="1",D2004-5,D2004-4),IF(E2004="1",7,6))</f>
        <v>3:34PM</v>
      </c>
      <c r="G2004" s="34" t="str">
        <f>TRIM(SUBSTITUTE(A2004,TEXT(M2004,"h:mmAM/PM"),""))</f>
        <v>R:O:I 7-Nov</v>
      </c>
      <c r="H2004" s="34" t="b">
        <f>OR(LEFT(G2004,1)="Y",LEFT(G2004,1)="B",LEFT(G2004,1)="R")</f>
        <v>1</v>
      </c>
      <c r="I2004" s="34" t="str">
        <f>IF(H2004,LEFT(G2004,FIND(" ",G2004)-1),MID(G2004,FIND(" ",G2004)+1,9))</f>
        <v>R:O:I</v>
      </c>
      <c r="J2004" s="34" t="str">
        <f>TRIM(SUBSTITUTE(G2004,I2004,""))</f>
        <v>7-Nov</v>
      </c>
      <c r="K2004" s="34">
        <f>LEFT(J2004,2-ISERROR(1*MID(J2004,2,1)))*1</f>
        <v>7</v>
      </c>
      <c r="L2004" s="34" t="str">
        <f>IF(LEN(I2004)=3,I2004,LEFT(I2004,1)&amp;MID(I2004,3,1)&amp;RIGHT(I2004,1))</f>
        <v>ROI</v>
      </c>
      <c r="M2004" s="42">
        <f>TIMEVALUE(SUBSTITUTE(SUBSTITUTE(F2004,"P"," P"),"A"," A"))</f>
        <v>0.64861111111111114</v>
      </c>
      <c r="N2004" s="34">
        <f t="shared" si="104"/>
        <v>17</v>
      </c>
      <c r="O2004" s="34" t="str">
        <f t="shared" si="105"/>
        <v>ROI17</v>
      </c>
      <c r="P2004" s="44">
        <f>INDEX(Workings!$R$14:$R$853,MATCH(O2004,Workings!$U$14:$U$853,0))</f>
        <v>0.64861111111111136</v>
      </c>
      <c r="Q2004" s="34">
        <f t="shared" si="106"/>
        <v>0</v>
      </c>
      <c r="S2004"/>
    </row>
    <row r="2005" spans="1:19" ht="15" x14ac:dyDescent="0.25">
      <c r="A2005" s="34" t="s">
        <v>3373</v>
      </c>
      <c r="B2005" s="34">
        <f>SEARCH("PM",A2005)</f>
        <v>11</v>
      </c>
      <c r="C2005" s="34" t="e">
        <f>SEARCH("AM",A2005)</f>
        <v>#VALUE!</v>
      </c>
      <c r="D2005" s="34">
        <f>IFERROR(B2005,C2005)</f>
        <v>11</v>
      </c>
      <c r="E2005" s="34" t="str">
        <f>IFERROR(MID(A2005,D2005-5,1)," ")</f>
        <v xml:space="preserve"> </v>
      </c>
      <c r="F2005" s="34" t="str">
        <f>MID(A2005,IF(E2005="1",D2005-5,D2005-4),IF(E2005="1",7,6))</f>
        <v>4:07PM</v>
      </c>
      <c r="G2005" s="34" t="str">
        <f>TRIM(SUBSTITUTE(A2005,TEXT(M2005,"h:mmAM/PM"),""))</f>
        <v>7/Nov R:O:I</v>
      </c>
      <c r="H2005" s="34" t="b">
        <f>OR(LEFT(G2005,1)="Y",LEFT(G2005,1)="B",LEFT(G2005,1)="R")</f>
        <v>0</v>
      </c>
      <c r="I2005" s="34" t="str">
        <f>IF(H2005,LEFT(G2005,FIND(" ",G2005)-1),MID(G2005,FIND(" ",G2005)+1,9))</f>
        <v>R:O:I</v>
      </c>
      <c r="J2005" s="34" t="str">
        <f>TRIM(SUBSTITUTE(G2005,I2005,""))</f>
        <v>7/Nov</v>
      </c>
      <c r="K2005" s="34">
        <f>LEFT(J2005,2-ISERROR(1*MID(J2005,2,1)))*1</f>
        <v>7</v>
      </c>
      <c r="L2005" s="34" t="str">
        <f>IF(LEN(I2005)=3,I2005,LEFT(I2005,1)&amp;MID(I2005,3,1)&amp;RIGHT(I2005,1))</f>
        <v>ROI</v>
      </c>
      <c r="M2005" s="42">
        <f>TIMEVALUE(SUBSTITUTE(SUBSTITUTE(F2005,"P"," P"),"A"," A"))</f>
        <v>0.67152777777777783</v>
      </c>
      <c r="N2005" s="34">
        <f t="shared" si="104"/>
        <v>18</v>
      </c>
      <c r="O2005" s="34" t="str">
        <f t="shared" si="105"/>
        <v>ROI18</v>
      </c>
      <c r="P2005" s="44">
        <f>INDEX(Workings!$R$14:$R$853,MATCH(O2005,Workings!$U$14:$U$853,0))</f>
        <v>0.66944444444444473</v>
      </c>
      <c r="Q2005" s="34">
        <f t="shared" si="106"/>
        <v>3</v>
      </c>
      <c r="S2005"/>
    </row>
    <row r="2006" spans="1:19" ht="15" x14ac:dyDescent="0.25">
      <c r="A2006" s="34" t="s">
        <v>3134</v>
      </c>
      <c r="B2006" s="34">
        <f>SEARCH("PM",A2006)</f>
        <v>5</v>
      </c>
      <c r="C2006" s="34" t="e">
        <f>SEARCH("AM",A2006)</f>
        <v>#VALUE!</v>
      </c>
      <c r="D2006" s="34">
        <f>IFERROR(B2006,C2006)</f>
        <v>5</v>
      </c>
      <c r="E2006" s="34" t="str">
        <f>IFERROR(MID(A2006,D2006-5,1)," ")</f>
        <v xml:space="preserve"> </v>
      </c>
      <c r="F2006" s="34" t="str">
        <f>MID(A2006,IF(E2006="1",D2006-5,D2006-4),IF(E2006="1",7,6))</f>
        <v>4:36PM</v>
      </c>
      <c r="G2006" s="34" t="str">
        <f>TRIM(SUBSTITUTE(A2006,TEXT(M2006,"h:mmAM/PM"),""))</f>
        <v>R/O/I 7/Nov</v>
      </c>
      <c r="H2006" s="34" t="b">
        <f>OR(LEFT(G2006,1)="Y",LEFT(G2006,1)="B",LEFT(G2006,1)="R")</f>
        <v>1</v>
      </c>
      <c r="I2006" s="34" t="str">
        <f>IF(H2006,LEFT(G2006,FIND(" ",G2006)-1),MID(G2006,FIND(" ",G2006)+1,9))</f>
        <v>R/O/I</v>
      </c>
      <c r="J2006" s="34" t="str">
        <f>TRIM(SUBSTITUTE(G2006,I2006,""))</f>
        <v>7/Nov</v>
      </c>
      <c r="K2006" s="34">
        <f>LEFT(J2006,2-ISERROR(1*MID(J2006,2,1)))*1</f>
        <v>7</v>
      </c>
      <c r="L2006" s="34" t="str">
        <f>IF(LEN(I2006)=3,I2006,LEFT(I2006,1)&amp;MID(I2006,3,1)&amp;RIGHT(I2006,1))</f>
        <v>ROI</v>
      </c>
      <c r="M2006" s="42">
        <f>TIMEVALUE(SUBSTITUTE(SUBSTITUTE(F2006,"P"," P"),"A"," A"))</f>
        <v>0.69166666666666676</v>
      </c>
      <c r="N2006" s="34">
        <f t="shared" si="104"/>
        <v>19</v>
      </c>
      <c r="O2006" s="34" t="str">
        <f t="shared" si="105"/>
        <v>ROI19</v>
      </c>
      <c r="P2006" s="44">
        <f>INDEX(Workings!$R$14:$R$853,MATCH(O2006,Workings!$U$14:$U$853,0))</f>
        <v>0.6902777777777781</v>
      </c>
      <c r="Q2006" s="34">
        <f t="shared" si="106"/>
        <v>2</v>
      </c>
      <c r="S2006"/>
    </row>
    <row r="2007" spans="1:19" ht="15" x14ac:dyDescent="0.25">
      <c r="A2007" s="34" t="s">
        <v>2318</v>
      </c>
      <c r="B2007" s="34">
        <f>SEARCH("PM",A2007)</f>
        <v>17</v>
      </c>
      <c r="C2007" s="34" t="e">
        <f>SEARCH("AM",A2007)</f>
        <v>#VALUE!</v>
      </c>
      <c r="D2007" s="34">
        <f>IFERROR(B2007,C2007)</f>
        <v>17</v>
      </c>
      <c r="E2007" s="34" t="str">
        <f>IFERROR(MID(A2007,D2007-5,1)," ")</f>
        <v xml:space="preserve"> </v>
      </c>
      <c r="F2007" s="34" t="str">
        <f>MID(A2007,IF(E2007="1",D2007-5,D2007-4),IF(E2007="1",7,6))</f>
        <v>5:08PM</v>
      </c>
      <c r="G2007" s="34" t="str">
        <f>TRIM(SUBSTITUTE(A2007,TEXT(M2007,"h:mmAM/PM"),""))</f>
        <v>R-O-I 7-Nov</v>
      </c>
      <c r="H2007" s="34" t="b">
        <f>OR(LEFT(G2007,1)="Y",LEFT(G2007,1)="B",LEFT(G2007,1)="R")</f>
        <v>1</v>
      </c>
      <c r="I2007" s="34" t="str">
        <f>IF(H2007,LEFT(G2007,FIND(" ",G2007)-1),MID(G2007,FIND(" ",G2007)+1,9))</f>
        <v>R-O-I</v>
      </c>
      <c r="J2007" s="34" t="str">
        <f>TRIM(SUBSTITUTE(G2007,I2007,""))</f>
        <v>7-Nov</v>
      </c>
      <c r="K2007" s="34">
        <f>LEFT(J2007,2-ISERROR(1*MID(J2007,2,1)))*1</f>
        <v>7</v>
      </c>
      <c r="L2007" s="34" t="str">
        <f>IF(LEN(I2007)=3,I2007,LEFT(I2007,1)&amp;MID(I2007,3,1)&amp;RIGHT(I2007,1))</f>
        <v>ROI</v>
      </c>
      <c r="M2007" s="42">
        <f>TIMEVALUE(SUBSTITUTE(SUBSTITUTE(F2007,"P"," P"),"A"," A"))</f>
        <v>0.71388888888888891</v>
      </c>
      <c r="N2007" s="34">
        <f t="shared" si="104"/>
        <v>20</v>
      </c>
      <c r="O2007" s="34" t="str">
        <f t="shared" si="105"/>
        <v>ROI20</v>
      </c>
      <c r="P2007" s="44">
        <f>INDEX(Workings!$R$14:$R$853,MATCH(O2007,Workings!$U$14:$U$853,0))</f>
        <v>0.71111111111111147</v>
      </c>
      <c r="Q2007" s="34">
        <f t="shared" si="106"/>
        <v>4</v>
      </c>
      <c r="S2007"/>
    </row>
    <row r="2008" spans="1:19" ht="15" x14ac:dyDescent="0.25">
      <c r="A2008" s="34" t="s">
        <v>3895</v>
      </c>
      <c r="B2008" s="34">
        <f>SEARCH("PM",A2008)</f>
        <v>17</v>
      </c>
      <c r="C2008" s="34" t="e">
        <f>SEARCH("AM",A2008)</f>
        <v>#VALUE!</v>
      </c>
      <c r="D2008" s="34">
        <f>IFERROR(B2008,C2008)</f>
        <v>17</v>
      </c>
      <c r="E2008" s="34" t="str">
        <f>IFERROR(MID(A2008,D2008-5,1)," ")</f>
        <v xml:space="preserve"> </v>
      </c>
      <c r="F2008" s="34" t="str">
        <f>MID(A2008,IF(E2008="1",D2008-5,D2008-4),IF(E2008="1",7,6))</f>
        <v>5:26PM</v>
      </c>
      <c r="G2008" s="34" t="str">
        <f>TRIM(SUBSTITUTE(A2008,TEXT(M2008,"h:mmAM/PM"),""))</f>
        <v>7/Nov R-O-I</v>
      </c>
      <c r="H2008" s="34" t="b">
        <f>OR(LEFT(G2008,1)="Y",LEFT(G2008,1)="B",LEFT(G2008,1)="R")</f>
        <v>0</v>
      </c>
      <c r="I2008" s="34" t="str">
        <f>IF(H2008,LEFT(G2008,FIND(" ",G2008)-1),MID(G2008,FIND(" ",G2008)+1,9))</f>
        <v>R-O-I</v>
      </c>
      <c r="J2008" s="34" t="str">
        <f>TRIM(SUBSTITUTE(G2008,I2008,""))</f>
        <v>7/Nov</v>
      </c>
      <c r="K2008" s="34">
        <f>LEFT(J2008,2-ISERROR(1*MID(J2008,2,1)))*1</f>
        <v>7</v>
      </c>
      <c r="L2008" s="34" t="str">
        <f>IF(LEN(I2008)=3,I2008,LEFT(I2008,1)&amp;MID(I2008,3,1)&amp;RIGHT(I2008,1))</f>
        <v>ROI</v>
      </c>
      <c r="M2008" s="42">
        <f>TIMEVALUE(SUBSTITUTE(SUBSTITUTE(F2008,"P"," P"),"A"," A"))</f>
        <v>0.72638888888888886</v>
      </c>
      <c r="N2008" s="34">
        <f t="shared" si="104"/>
        <v>21</v>
      </c>
      <c r="O2008" s="34" t="str">
        <f t="shared" si="105"/>
        <v>ROI21</v>
      </c>
      <c r="P2008" s="44">
        <f>INDEX(Workings!$R$14:$R$853,MATCH(O2008,Workings!$U$14:$U$853,0))</f>
        <v>0.72500000000000031</v>
      </c>
      <c r="Q2008" s="34">
        <f t="shared" si="106"/>
        <v>2</v>
      </c>
      <c r="S2008"/>
    </row>
    <row r="2009" spans="1:19" ht="15" x14ac:dyDescent="0.25">
      <c r="A2009" s="34" t="s">
        <v>2329</v>
      </c>
      <c r="B2009" s="34">
        <f>SEARCH("PM",A2009)</f>
        <v>5</v>
      </c>
      <c r="C2009" s="34" t="e">
        <f>SEARCH("AM",A2009)</f>
        <v>#VALUE!</v>
      </c>
      <c r="D2009" s="34">
        <f>IFERROR(B2009,C2009)</f>
        <v>5</v>
      </c>
      <c r="E2009" s="34" t="str">
        <f>IFERROR(MID(A2009,D2009-5,1)," ")</f>
        <v xml:space="preserve"> </v>
      </c>
      <c r="F2009" s="34" t="str">
        <f>MID(A2009,IF(E2009="1",D2009-5,D2009-4),IF(E2009="1",7,6))</f>
        <v>5:45PM</v>
      </c>
      <c r="G2009" s="34" t="str">
        <f>TRIM(SUBSTITUTE(A2009,TEXT(M2009,"h:mmAM/PM"),""))</f>
        <v>R:O:I 7/Nov</v>
      </c>
      <c r="H2009" s="34" t="b">
        <f>OR(LEFT(G2009,1)="Y",LEFT(G2009,1)="B",LEFT(G2009,1)="R")</f>
        <v>1</v>
      </c>
      <c r="I2009" s="34" t="str">
        <f>IF(H2009,LEFT(G2009,FIND(" ",G2009)-1),MID(G2009,FIND(" ",G2009)+1,9))</f>
        <v>R:O:I</v>
      </c>
      <c r="J2009" s="34" t="str">
        <f>TRIM(SUBSTITUTE(G2009,I2009,""))</f>
        <v>7/Nov</v>
      </c>
      <c r="K2009" s="34">
        <f>LEFT(J2009,2-ISERROR(1*MID(J2009,2,1)))*1</f>
        <v>7</v>
      </c>
      <c r="L2009" s="34" t="str">
        <f>IF(LEN(I2009)=3,I2009,LEFT(I2009,1)&amp;MID(I2009,3,1)&amp;RIGHT(I2009,1))</f>
        <v>ROI</v>
      </c>
      <c r="M2009" s="42">
        <f>TIMEVALUE(SUBSTITUTE(SUBSTITUTE(F2009,"P"," P"),"A"," A"))</f>
        <v>0.73958333333333337</v>
      </c>
      <c r="N2009" s="34">
        <f t="shared" si="104"/>
        <v>22</v>
      </c>
      <c r="O2009" s="34" t="str">
        <f t="shared" si="105"/>
        <v>ROI22</v>
      </c>
      <c r="P2009" s="44">
        <f>INDEX(Workings!$R$14:$R$853,MATCH(O2009,Workings!$U$14:$U$853,0))</f>
        <v>0.73888888888888915</v>
      </c>
      <c r="Q2009" s="34">
        <f t="shared" si="106"/>
        <v>1</v>
      </c>
      <c r="S2009"/>
    </row>
    <row r="2010" spans="1:19" ht="15" x14ac:dyDescent="0.25">
      <c r="A2010" s="34" t="s">
        <v>3299</v>
      </c>
      <c r="B2010" s="34">
        <f>SEARCH("PM",A2010)</f>
        <v>11</v>
      </c>
      <c r="C2010" s="34" t="e">
        <f>SEARCH("AM",A2010)</f>
        <v>#VALUE!</v>
      </c>
      <c r="D2010" s="34">
        <f>IFERROR(B2010,C2010)</f>
        <v>11</v>
      </c>
      <c r="E2010" s="34" t="str">
        <f>IFERROR(MID(A2010,D2010-5,1)," ")</f>
        <v xml:space="preserve"> </v>
      </c>
      <c r="F2010" s="34" t="str">
        <f>MID(A2010,IF(E2010="1",D2010-5,D2010-4),IF(E2010="1",7,6))</f>
        <v>6:07PM</v>
      </c>
      <c r="G2010" s="34" t="str">
        <f>TRIM(SUBSTITUTE(A2010,TEXT(M2010,"h:mmAM/PM"),""))</f>
        <v>7/Nov R/O/I</v>
      </c>
      <c r="H2010" s="34" t="b">
        <f>OR(LEFT(G2010,1)="Y",LEFT(G2010,1)="B",LEFT(G2010,1)="R")</f>
        <v>0</v>
      </c>
      <c r="I2010" s="34" t="str">
        <f>IF(H2010,LEFT(G2010,FIND(" ",G2010)-1),MID(G2010,FIND(" ",G2010)+1,9))</f>
        <v>R/O/I</v>
      </c>
      <c r="J2010" s="34" t="str">
        <f>TRIM(SUBSTITUTE(G2010,I2010,""))</f>
        <v>7/Nov</v>
      </c>
      <c r="K2010" s="34">
        <f>LEFT(J2010,2-ISERROR(1*MID(J2010,2,1)))*1</f>
        <v>7</v>
      </c>
      <c r="L2010" s="34" t="str">
        <f>IF(LEN(I2010)=3,I2010,LEFT(I2010,1)&amp;MID(I2010,3,1)&amp;RIGHT(I2010,1))</f>
        <v>ROI</v>
      </c>
      <c r="M2010" s="42">
        <f>TIMEVALUE(SUBSTITUTE(SUBSTITUTE(F2010,"P"," P"),"A"," A"))</f>
        <v>0.75486111111111109</v>
      </c>
      <c r="N2010" s="34">
        <f t="shared" si="104"/>
        <v>23</v>
      </c>
      <c r="O2010" s="34" t="str">
        <f t="shared" si="105"/>
        <v>ROI23</v>
      </c>
      <c r="P2010" s="44">
        <f>INDEX(Workings!$R$14:$R$853,MATCH(O2010,Workings!$U$14:$U$853,0))</f>
        <v>0.75277777777777799</v>
      </c>
      <c r="Q2010" s="34">
        <f t="shared" si="106"/>
        <v>3</v>
      </c>
      <c r="S2010"/>
    </row>
    <row r="2011" spans="1:19" ht="15" x14ac:dyDescent="0.25">
      <c r="A2011" s="34" t="s">
        <v>4007</v>
      </c>
      <c r="B2011" s="34">
        <f>SEARCH("PM",A2011)</f>
        <v>5</v>
      </c>
      <c r="C2011" s="34" t="e">
        <f>SEARCH("AM",A2011)</f>
        <v>#VALUE!</v>
      </c>
      <c r="D2011" s="34">
        <f>IFERROR(B2011,C2011)</f>
        <v>5</v>
      </c>
      <c r="E2011" s="34" t="str">
        <f>IFERROR(MID(A2011,D2011-5,1)," ")</f>
        <v xml:space="preserve"> </v>
      </c>
      <c r="F2011" s="34" t="str">
        <f>MID(A2011,IF(E2011="1",D2011-5,D2011-4),IF(E2011="1",7,6))</f>
        <v>6:27PM</v>
      </c>
      <c r="G2011" s="34" t="str">
        <f>TRIM(SUBSTITUTE(A2011,TEXT(M2011,"h:mmAM/PM"),""))</f>
        <v>R-O-I 7/Nov</v>
      </c>
      <c r="H2011" s="34" t="b">
        <f>OR(LEFT(G2011,1)="Y",LEFT(G2011,1)="B",LEFT(G2011,1)="R")</f>
        <v>1</v>
      </c>
      <c r="I2011" s="34" t="str">
        <f>IF(H2011,LEFT(G2011,FIND(" ",G2011)-1),MID(G2011,FIND(" ",G2011)+1,9))</f>
        <v>R-O-I</v>
      </c>
      <c r="J2011" s="34" t="str">
        <f>TRIM(SUBSTITUTE(G2011,I2011,""))</f>
        <v>7/Nov</v>
      </c>
      <c r="K2011" s="34">
        <f>LEFT(J2011,2-ISERROR(1*MID(J2011,2,1)))*1</f>
        <v>7</v>
      </c>
      <c r="L2011" s="34" t="str">
        <f>IF(LEN(I2011)=3,I2011,LEFT(I2011,1)&amp;MID(I2011,3,1)&amp;RIGHT(I2011,1))</f>
        <v>ROI</v>
      </c>
      <c r="M2011" s="42">
        <f>TIMEVALUE(SUBSTITUTE(SUBSTITUTE(F2011,"P"," P"),"A"," A"))</f>
        <v>0.76874999999999993</v>
      </c>
      <c r="N2011" s="34">
        <f t="shared" si="104"/>
        <v>24</v>
      </c>
      <c r="O2011" s="34" t="str">
        <f t="shared" si="105"/>
        <v>ROI24</v>
      </c>
      <c r="P2011" s="44">
        <f>INDEX(Workings!$R$14:$R$853,MATCH(O2011,Workings!$U$14:$U$853,0))</f>
        <v>0.76666666666666683</v>
      </c>
      <c r="Q2011" s="34">
        <f t="shared" si="106"/>
        <v>3</v>
      </c>
      <c r="S2011"/>
    </row>
    <row r="2012" spans="1:19" ht="15" x14ac:dyDescent="0.25">
      <c r="A2012" s="34" t="s">
        <v>3370</v>
      </c>
      <c r="B2012" s="34">
        <f>SEARCH("PM",A2012)</f>
        <v>5</v>
      </c>
      <c r="C2012" s="34" t="e">
        <f>SEARCH("AM",A2012)</f>
        <v>#VALUE!</v>
      </c>
      <c r="D2012" s="34">
        <f>IFERROR(B2012,C2012)</f>
        <v>5</v>
      </c>
      <c r="E2012" s="34" t="str">
        <f>IFERROR(MID(A2012,D2012-5,1)," ")</f>
        <v xml:space="preserve"> </v>
      </c>
      <c r="F2012" s="34" t="str">
        <f>MID(A2012,IF(E2012="1",D2012-5,D2012-4),IF(E2012="1",7,6))</f>
        <v>6:46PM</v>
      </c>
      <c r="G2012" s="34" t="str">
        <f>TRIM(SUBSTITUTE(A2012,TEXT(M2012,"h:mmAM/PM"),""))</f>
        <v>R/O/I 7/Nov</v>
      </c>
      <c r="H2012" s="34" t="b">
        <f>OR(LEFT(G2012,1)="Y",LEFT(G2012,1)="B",LEFT(G2012,1)="R")</f>
        <v>1</v>
      </c>
      <c r="I2012" s="34" t="str">
        <f>IF(H2012,LEFT(G2012,FIND(" ",G2012)-1),MID(G2012,FIND(" ",G2012)+1,9))</f>
        <v>R/O/I</v>
      </c>
      <c r="J2012" s="34" t="str">
        <f>TRIM(SUBSTITUTE(G2012,I2012,""))</f>
        <v>7/Nov</v>
      </c>
      <c r="K2012" s="34">
        <f>LEFT(J2012,2-ISERROR(1*MID(J2012,2,1)))*1</f>
        <v>7</v>
      </c>
      <c r="L2012" s="34" t="str">
        <f>IF(LEN(I2012)=3,I2012,LEFT(I2012,1)&amp;MID(I2012,3,1)&amp;RIGHT(I2012,1))</f>
        <v>ROI</v>
      </c>
      <c r="M2012" s="42">
        <f>TIMEVALUE(SUBSTITUTE(SUBSTITUTE(F2012,"P"," P"),"A"," A"))</f>
        <v>0.78194444444444444</v>
      </c>
      <c r="N2012" s="34">
        <f t="shared" si="104"/>
        <v>25</v>
      </c>
      <c r="O2012" s="34" t="str">
        <f t="shared" si="105"/>
        <v>ROI25</v>
      </c>
      <c r="P2012" s="44">
        <f>INDEX(Workings!$R$14:$R$853,MATCH(O2012,Workings!$U$14:$U$853,0))</f>
        <v>0.78055555555555567</v>
      </c>
      <c r="Q2012" s="34">
        <f t="shared" si="106"/>
        <v>2</v>
      </c>
      <c r="S2012"/>
    </row>
    <row r="2013" spans="1:19" ht="15" x14ac:dyDescent="0.25">
      <c r="A2013" s="34" t="s">
        <v>673</v>
      </c>
      <c r="B2013" s="34">
        <f>SEARCH("PM",A2013)</f>
        <v>15</v>
      </c>
      <c r="C2013" s="34" t="e">
        <f>SEARCH("AM",A2013)</f>
        <v>#VALUE!</v>
      </c>
      <c r="D2013" s="34">
        <f>IFERROR(B2013,C2013)</f>
        <v>15</v>
      </c>
      <c r="E2013" s="34" t="str">
        <f>IFERROR(MID(A2013,D2013-5,1)," ")</f>
        <v xml:space="preserve"> </v>
      </c>
      <c r="F2013" s="34" t="str">
        <f>MID(A2013,IF(E2013="1",D2013-5,D2013-4),IF(E2013="1",7,6))</f>
        <v>7:05PM</v>
      </c>
      <c r="G2013" s="34" t="str">
        <f>TRIM(SUBSTITUTE(A2013,TEXT(M2013,"h:mmAM/PM"),""))</f>
        <v>7-Nov ROI</v>
      </c>
      <c r="H2013" s="34" t="b">
        <f>OR(LEFT(G2013,1)="Y",LEFT(G2013,1)="B",LEFT(G2013,1)="R")</f>
        <v>0</v>
      </c>
      <c r="I2013" s="34" t="str">
        <f>IF(H2013,LEFT(G2013,FIND(" ",G2013)-1),MID(G2013,FIND(" ",G2013)+1,9))</f>
        <v>ROI</v>
      </c>
      <c r="J2013" s="34" t="str">
        <f>TRIM(SUBSTITUTE(G2013,I2013,""))</f>
        <v>7-Nov</v>
      </c>
      <c r="K2013" s="34">
        <f>LEFT(J2013,2-ISERROR(1*MID(J2013,2,1)))*1</f>
        <v>7</v>
      </c>
      <c r="L2013" s="34" t="str">
        <f>IF(LEN(I2013)=3,I2013,LEFT(I2013,1)&amp;MID(I2013,3,1)&amp;RIGHT(I2013,1))</f>
        <v>ROI</v>
      </c>
      <c r="M2013" s="42">
        <f>TIMEVALUE(SUBSTITUTE(SUBSTITUTE(F2013,"P"," P"),"A"," A"))</f>
        <v>0.79513888888888884</v>
      </c>
      <c r="N2013" s="34">
        <f t="shared" si="104"/>
        <v>26</v>
      </c>
      <c r="O2013" s="34" t="str">
        <f t="shared" si="105"/>
        <v>ROI26</v>
      </c>
      <c r="P2013" s="44">
        <f>INDEX(Workings!$R$14:$R$853,MATCH(O2013,Workings!$U$14:$U$853,0))</f>
        <v>0.79444444444444451</v>
      </c>
      <c r="Q2013" s="34">
        <f t="shared" si="106"/>
        <v>1</v>
      </c>
      <c r="S2013"/>
    </row>
    <row r="2014" spans="1:19" ht="15" x14ac:dyDescent="0.25">
      <c r="A2014" s="34" t="s">
        <v>1442</v>
      </c>
      <c r="B2014" s="34">
        <f>SEARCH("PM",A2014)</f>
        <v>11</v>
      </c>
      <c r="C2014" s="34" t="e">
        <f>SEARCH("AM",A2014)</f>
        <v>#VALUE!</v>
      </c>
      <c r="D2014" s="34">
        <f>IFERROR(B2014,C2014)</f>
        <v>11</v>
      </c>
      <c r="E2014" s="34" t="str">
        <f>IFERROR(MID(A2014,D2014-5,1)," ")</f>
        <v xml:space="preserve"> </v>
      </c>
      <c r="F2014" s="34" t="str">
        <f>MID(A2014,IF(E2014="1",D2014-5,D2014-4),IF(E2014="1",7,6))</f>
        <v>8:05PM</v>
      </c>
      <c r="G2014" s="34" t="str">
        <f>TRIM(SUBSTITUTE(A2014,TEXT(M2014,"h:mmAM/PM"),""))</f>
        <v>R/O/I 7/Nov</v>
      </c>
      <c r="H2014" s="34" t="b">
        <f>OR(LEFT(G2014,1)="Y",LEFT(G2014,1)="B",LEFT(G2014,1)="R")</f>
        <v>1</v>
      </c>
      <c r="I2014" s="34" t="str">
        <f>IF(H2014,LEFT(G2014,FIND(" ",G2014)-1),MID(G2014,FIND(" ",G2014)+1,9))</f>
        <v>R/O/I</v>
      </c>
      <c r="J2014" s="34" t="str">
        <f>TRIM(SUBSTITUTE(G2014,I2014,""))</f>
        <v>7/Nov</v>
      </c>
      <c r="K2014" s="34">
        <f>LEFT(J2014,2-ISERROR(1*MID(J2014,2,1)))*1</f>
        <v>7</v>
      </c>
      <c r="L2014" s="34" t="str">
        <f>IF(LEN(I2014)=3,I2014,LEFT(I2014,1)&amp;MID(I2014,3,1)&amp;RIGHT(I2014,1))</f>
        <v>ROI</v>
      </c>
      <c r="M2014" s="42">
        <f>TIMEVALUE(SUBSTITUTE(SUBSTITUTE(F2014,"P"," P"),"A"," A"))</f>
        <v>0.83680555555555547</v>
      </c>
      <c r="N2014" s="34">
        <f t="shared" si="104"/>
        <v>27</v>
      </c>
      <c r="O2014" s="34" t="str">
        <f t="shared" si="105"/>
        <v>ROI27</v>
      </c>
      <c r="P2014" s="44">
        <f>INDEX(Workings!$R$14:$R$853,MATCH(O2014,Workings!$U$14:$U$853,0))</f>
        <v>0.83611111111111114</v>
      </c>
      <c r="Q2014" s="34">
        <f t="shared" si="106"/>
        <v>1</v>
      </c>
      <c r="S2014"/>
    </row>
    <row r="2015" spans="1:19" ht="15" x14ac:dyDescent="0.25">
      <c r="A2015" s="34" t="s">
        <v>2035</v>
      </c>
      <c r="B2015" s="34">
        <f>SEARCH("PM",A2015)</f>
        <v>11</v>
      </c>
      <c r="C2015" s="34" t="e">
        <f>SEARCH("AM",A2015)</f>
        <v>#VALUE!</v>
      </c>
      <c r="D2015" s="34">
        <f>IFERROR(B2015,C2015)</f>
        <v>11</v>
      </c>
      <c r="E2015" s="34" t="str">
        <f>IFERROR(MID(A2015,D2015-5,1)," ")</f>
        <v xml:space="preserve"> </v>
      </c>
      <c r="F2015" s="34" t="str">
        <f>MID(A2015,IF(E2015="1",D2015-5,D2015-4),IF(E2015="1",7,6))</f>
        <v>9:06PM</v>
      </c>
      <c r="G2015" s="34" t="str">
        <f>TRIM(SUBSTITUTE(A2015,TEXT(M2015,"h:mmAM/PM"),""))</f>
        <v>R:O:I 7/Nov</v>
      </c>
      <c r="H2015" s="34" t="b">
        <f>OR(LEFT(G2015,1)="Y",LEFT(G2015,1)="B",LEFT(G2015,1)="R")</f>
        <v>1</v>
      </c>
      <c r="I2015" s="34" t="str">
        <f>IF(H2015,LEFT(G2015,FIND(" ",G2015)-1),MID(G2015,FIND(" ",G2015)+1,9))</f>
        <v>R:O:I</v>
      </c>
      <c r="J2015" s="34" t="str">
        <f>TRIM(SUBSTITUTE(G2015,I2015,""))</f>
        <v>7/Nov</v>
      </c>
      <c r="K2015" s="34">
        <f>LEFT(J2015,2-ISERROR(1*MID(J2015,2,1)))*1</f>
        <v>7</v>
      </c>
      <c r="L2015" s="34" t="str">
        <f>IF(LEN(I2015)=3,I2015,LEFT(I2015,1)&amp;MID(I2015,3,1)&amp;RIGHT(I2015,1))</f>
        <v>ROI</v>
      </c>
      <c r="M2015" s="42">
        <f>TIMEVALUE(SUBSTITUTE(SUBSTITUTE(F2015,"P"," P"),"A"," A"))</f>
        <v>0.87916666666666676</v>
      </c>
      <c r="N2015" s="34">
        <f t="shared" si="104"/>
        <v>28</v>
      </c>
      <c r="O2015" s="34" t="str">
        <f t="shared" si="105"/>
        <v>ROI28</v>
      </c>
      <c r="P2015" s="44">
        <f>INDEX(Workings!$R$14:$R$853,MATCH(O2015,Workings!$U$14:$U$853,0))</f>
        <v>0.87777777777777777</v>
      </c>
      <c r="Q2015" s="34">
        <f t="shared" si="106"/>
        <v>2</v>
      </c>
      <c r="S2015"/>
    </row>
    <row r="2016" spans="1:19" ht="15" x14ac:dyDescent="0.25">
      <c r="A2016" s="34" t="s">
        <v>391</v>
      </c>
      <c r="B2016" s="34">
        <f>SEARCH("PM",A2016)</f>
        <v>18</v>
      </c>
      <c r="C2016" s="34" t="e">
        <f>SEARCH("AM",A2016)</f>
        <v>#VALUE!</v>
      </c>
      <c r="D2016" s="34">
        <f>IFERROR(B2016,C2016)</f>
        <v>18</v>
      </c>
      <c r="E2016" s="34" t="str">
        <f>IFERROR(MID(A2016,D2016-5,1)," ")</f>
        <v>1</v>
      </c>
      <c r="F2016" s="34" t="str">
        <f>MID(A2016,IF(E2016="1",D2016-5,D2016-4),IF(E2016="1",7,6))</f>
        <v>10:05PM</v>
      </c>
      <c r="G2016" s="34" t="str">
        <f>TRIM(SUBSTITUTE(A2016,TEXT(M2016,"h:mmAM/PM"),""))</f>
        <v>R:O:I 7/Nov</v>
      </c>
      <c r="H2016" s="34" t="b">
        <f>OR(LEFT(G2016,1)="Y",LEFT(G2016,1)="B",LEFT(G2016,1)="R")</f>
        <v>1</v>
      </c>
      <c r="I2016" s="34" t="str">
        <f>IF(H2016,LEFT(G2016,FIND(" ",G2016)-1),MID(G2016,FIND(" ",G2016)+1,9))</f>
        <v>R:O:I</v>
      </c>
      <c r="J2016" s="34" t="str">
        <f>TRIM(SUBSTITUTE(G2016,I2016,""))</f>
        <v>7/Nov</v>
      </c>
      <c r="K2016" s="34">
        <f>LEFT(J2016,2-ISERROR(1*MID(J2016,2,1)))*1</f>
        <v>7</v>
      </c>
      <c r="L2016" s="34" t="str">
        <f>IF(LEN(I2016)=3,I2016,LEFT(I2016,1)&amp;MID(I2016,3,1)&amp;RIGHT(I2016,1))</f>
        <v>ROI</v>
      </c>
      <c r="M2016" s="42">
        <f>TIMEVALUE(SUBSTITUTE(SUBSTITUTE(F2016,"P"," P"),"A"," A"))</f>
        <v>0.92013888888888884</v>
      </c>
      <c r="N2016" s="34">
        <f t="shared" si="104"/>
        <v>29</v>
      </c>
      <c r="O2016" s="34" t="str">
        <f t="shared" si="105"/>
        <v>ROI29</v>
      </c>
      <c r="P2016" s="44">
        <f>INDEX(Workings!$R$14:$R$853,MATCH(O2016,Workings!$U$14:$U$853,0))</f>
        <v>0.9194444444444444</v>
      </c>
      <c r="Q2016" s="34">
        <f t="shared" si="106"/>
        <v>1</v>
      </c>
      <c r="S2016"/>
    </row>
    <row r="2017" spans="1:19" ht="15" x14ac:dyDescent="0.25">
      <c r="A2017" s="34" t="s">
        <v>919</v>
      </c>
      <c r="B2017" s="34">
        <f>SEARCH("PM",A2017)</f>
        <v>12</v>
      </c>
      <c r="C2017" s="34" t="e">
        <f>SEARCH("AM",A2017)</f>
        <v>#VALUE!</v>
      </c>
      <c r="D2017" s="34">
        <f>IFERROR(B2017,C2017)</f>
        <v>12</v>
      </c>
      <c r="E2017" s="34" t="str">
        <f>IFERROR(MID(A2017,D2017-5,1)," ")</f>
        <v>1</v>
      </c>
      <c r="F2017" s="34" t="str">
        <f>MID(A2017,IF(E2017="1",D2017-5,D2017-4),IF(E2017="1",7,6))</f>
        <v>11:05PM</v>
      </c>
      <c r="G2017" s="34" t="str">
        <f>TRIM(SUBSTITUTE(A2017,TEXT(M2017,"h:mmAM/PM"),""))</f>
        <v>R/O/I 7-Nov</v>
      </c>
      <c r="H2017" s="34" t="b">
        <f>OR(LEFT(G2017,1)="Y",LEFT(G2017,1)="B",LEFT(G2017,1)="R")</f>
        <v>1</v>
      </c>
      <c r="I2017" s="34" t="str">
        <f>IF(H2017,LEFT(G2017,FIND(" ",G2017)-1),MID(G2017,FIND(" ",G2017)+1,9))</f>
        <v>R/O/I</v>
      </c>
      <c r="J2017" s="34" t="str">
        <f>TRIM(SUBSTITUTE(G2017,I2017,""))</f>
        <v>7-Nov</v>
      </c>
      <c r="K2017" s="34">
        <f>LEFT(J2017,2-ISERROR(1*MID(J2017,2,1)))*1</f>
        <v>7</v>
      </c>
      <c r="L2017" s="34" t="str">
        <f>IF(LEN(I2017)=3,I2017,LEFT(I2017,1)&amp;MID(I2017,3,1)&amp;RIGHT(I2017,1))</f>
        <v>ROI</v>
      </c>
      <c r="M2017" s="42">
        <f>TIMEVALUE(SUBSTITUTE(SUBSTITUTE(F2017,"P"," P"),"A"," A"))</f>
        <v>0.96180555555555547</v>
      </c>
      <c r="N2017" s="34">
        <f t="shared" si="104"/>
        <v>30</v>
      </c>
      <c r="O2017" s="34" t="str">
        <f t="shared" si="105"/>
        <v>ROI30</v>
      </c>
      <c r="P2017" s="44">
        <f>INDEX(Workings!$R$14:$R$853,MATCH(O2017,Workings!$U$14:$U$853,0))</f>
        <v>0.96111111111111103</v>
      </c>
      <c r="Q2017" s="34">
        <f t="shared" si="106"/>
        <v>1</v>
      </c>
      <c r="S2017"/>
    </row>
    <row r="2018" spans="1:19" ht="15" x14ac:dyDescent="0.25">
      <c r="A2018" s="34" t="s">
        <v>4209</v>
      </c>
      <c r="B2018" s="34" t="e">
        <f>SEARCH("PM",A2018)</f>
        <v>#VALUE!</v>
      </c>
      <c r="C2018" s="34">
        <f>SEARCH("AM",A2018)</f>
        <v>17</v>
      </c>
      <c r="D2018" s="34">
        <f>IFERROR(B2018,C2018)</f>
        <v>17</v>
      </c>
      <c r="E2018" s="34" t="str">
        <f>IFERROR(MID(A2018,D2018-5,1)," ")</f>
        <v xml:space="preserve"> </v>
      </c>
      <c r="F2018" s="34" t="str">
        <f>MID(A2018,IF(E2018="1",D2018-5,D2018-4),IF(E2018="1",7,6))</f>
        <v>7:08AM</v>
      </c>
      <c r="G2018" s="34" t="str">
        <f>TRIM(SUBSTITUTE(A2018,TEXT(M2018,"h:mmAM/PM"),""))</f>
        <v>8/Nov R/O/I</v>
      </c>
      <c r="H2018" s="34" t="b">
        <f>OR(LEFT(G2018,1)="Y",LEFT(G2018,1)="B",LEFT(G2018,1)="R")</f>
        <v>0</v>
      </c>
      <c r="I2018" s="34" t="str">
        <f>IF(H2018,LEFT(G2018,FIND(" ",G2018)-1),MID(G2018,FIND(" ",G2018)+1,9))</f>
        <v>R/O/I</v>
      </c>
      <c r="J2018" s="34" t="str">
        <f>TRIM(SUBSTITUTE(G2018,I2018,""))</f>
        <v>8/Nov</v>
      </c>
      <c r="K2018" s="34">
        <f>LEFT(J2018,2-ISERROR(1*MID(J2018,2,1)))*1</f>
        <v>8</v>
      </c>
      <c r="L2018" s="34" t="str">
        <f>IF(LEN(I2018)=3,I2018,LEFT(I2018,1)&amp;MID(I2018,3,1)&amp;RIGHT(I2018,1))</f>
        <v>ROI</v>
      </c>
      <c r="M2018" s="42">
        <f>TIMEVALUE(SUBSTITUTE(SUBSTITUTE(F2018,"P"," P"),"A"," A"))</f>
        <v>0.29722222222222222</v>
      </c>
      <c r="N2018" s="34">
        <f t="shared" si="104"/>
        <v>1</v>
      </c>
      <c r="O2018" s="34" t="str">
        <f t="shared" si="105"/>
        <v>ROI1</v>
      </c>
      <c r="P2018" s="44">
        <f>INDEX(Workings!$R$14:$R$853,MATCH(O2018,Workings!$U$14:$U$853,0))</f>
        <v>0.29444444444444445</v>
      </c>
      <c r="Q2018" s="34">
        <f t="shared" si="106"/>
        <v>4</v>
      </c>
      <c r="S2018"/>
    </row>
    <row r="2019" spans="1:19" ht="15" x14ac:dyDescent="0.25">
      <c r="A2019" s="34" t="s">
        <v>1876</v>
      </c>
      <c r="B2019" s="34" t="e">
        <f>SEARCH("PM",A2019)</f>
        <v>#VALUE!</v>
      </c>
      <c r="C2019" s="34">
        <f>SEARCH("AM",A2019)</f>
        <v>15</v>
      </c>
      <c r="D2019" s="34">
        <f>IFERROR(B2019,C2019)</f>
        <v>15</v>
      </c>
      <c r="E2019" s="34" t="str">
        <f>IFERROR(MID(A2019,D2019-5,1)," ")</f>
        <v xml:space="preserve"> </v>
      </c>
      <c r="F2019" s="34" t="str">
        <f>MID(A2019,IF(E2019="1",D2019-5,D2019-4),IF(E2019="1",7,6))</f>
        <v>7:45AM</v>
      </c>
      <c r="G2019" s="34" t="str">
        <f>TRIM(SUBSTITUTE(A2019,TEXT(M2019,"h:mmAM/PM"),""))</f>
        <v>8-Nov ROI</v>
      </c>
      <c r="H2019" s="34" t="b">
        <f>OR(LEFT(G2019,1)="Y",LEFT(G2019,1)="B",LEFT(G2019,1)="R")</f>
        <v>0</v>
      </c>
      <c r="I2019" s="34" t="str">
        <f>IF(H2019,LEFT(G2019,FIND(" ",G2019)-1),MID(G2019,FIND(" ",G2019)+1,9))</f>
        <v>ROI</v>
      </c>
      <c r="J2019" s="34" t="str">
        <f>TRIM(SUBSTITUTE(G2019,I2019,""))</f>
        <v>8-Nov</v>
      </c>
      <c r="K2019" s="34">
        <f>LEFT(J2019,2-ISERROR(1*MID(J2019,2,1)))*1</f>
        <v>8</v>
      </c>
      <c r="L2019" s="34" t="str">
        <f>IF(LEN(I2019)=3,I2019,LEFT(I2019,1)&amp;MID(I2019,3,1)&amp;RIGHT(I2019,1))</f>
        <v>ROI</v>
      </c>
      <c r="M2019" s="42">
        <f>TIMEVALUE(SUBSTITUTE(SUBSTITUTE(F2019,"P"," P"),"A"," A"))</f>
        <v>0.32291666666666669</v>
      </c>
      <c r="N2019" s="34">
        <f t="shared" si="104"/>
        <v>2</v>
      </c>
      <c r="O2019" s="34" t="str">
        <f t="shared" si="105"/>
        <v>ROI2</v>
      </c>
      <c r="P2019" s="44">
        <f>INDEX(Workings!$R$14:$R$853,MATCH(O2019,Workings!$U$14:$U$853,0))</f>
        <v>0.32222222222222224</v>
      </c>
      <c r="Q2019" s="34">
        <f t="shared" si="106"/>
        <v>1</v>
      </c>
      <c r="S2019"/>
    </row>
    <row r="2020" spans="1:19" ht="15" x14ac:dyDescent="0.25">
      <c r="A2020" s="34" t="s">
        <v>3216</v>
      </c>
      <c r="B2020" s="34" t="e">
        <f>SEARCH("PM",A2020)</f>
        <v>#VALUE!</v>
      </c>
      <c r="C2020" s="34">
        <f>SEARCH("AM",A2020)</f>
        <v>11</v>
      </c>
      <c r="D2020" s="34">
        <f>IFERROR(B2020,C2020)</f>
        <v>11</v>
      </c>
      <c r="E2020" s="34" t="str">
        <f>IFERROR(MID(A2020,D2020-5,1)," ")</f>
        <v xml:space="preserve"> </v>
      </c>
      <c r="F2020" s="34" t="str">
        <f>MID(A2020,IF(E2020="1",D2020-5,D2020-4),IF(E2020="1",7,6))</f>
        <v>8:24AM</v>
      </c>
      <c r="G2020" s="34" t="str">
        <f>TRIM(SUBSTITUTE(A2020,TEXT(M2020,"h:mmAM/PM"),""))</f>
        <v>R:O:I 8/Nov</v>
      </c>
      <c r="H2020" s="34" t="b">
        <f>OR(LEFT(G2020,1)="Y",LEFT(G2020,1)="B",LEFT(G2020,1)="R")</f>
        <v>1</v>
      </c>
      <c r="I2020" s="34" t="str">
        <f>IF(H2020,LEFT(G2020,FIND(" ",G2020)-1),MID(G2020,FIND(" ",G2020)+1,9))</f>
        <v>R:O:I</v>
      </c>
      <c r="J2020" s="34" t="str">
        <f>TRIM(SUBSTITUTE(G2020,I2020,""))</f>
        <v>8/Nov</v>
      </c>
      <c r="K2020" s="34">
        <f>LEFT(J2020,2-ISERROR(1*MID(J2020,2,1)))*1</f>
        <v>8</v>
      </c>
      <c r="L2020" s="34" t="str">
        <f>IF(LEN(I2020)=3,I2020,LEFT(I2020,1)&amp;MID(I2020,3,1)&amp;RIGHT(I2020,1))</f>
        <v>ROI</v>
      </c>
      <c r="M2020" s="42">
        <f>TIMEVALUE(SUBSTITUTE(SUBSTITUTE(F2020,"P"," P"),"A"," A"))</f>
        <v>0.35000000000000003</v>
      </c>
      <c r="N2020" s="34">
        <f t="shared" si="104"/>
        <v>3</v>
      </c>
      <c r="O2020" s="34" t="str">
        <f t="shared" si="105"/>
        <v>ROI3</v>
      </c>
      <c r="P2020" s="44">
        <f>INDEX(Workings!$R$14:$R$853,MATCH(O2020,Workings!$U$14:$U$853,0))</f>
        <v>0.35000000000000003</v>
      </c>
      <c r="Q2020" s="34">
        <f t="shared" si="106"/>
        <v>0</v>
      </c>
      <c r="S2020"/>
    </row>
    <row r="2021" spans="1:19" ht="15" x14ac:dyDescent="0.25">
      <c r="A2021" s="34" t="s">
        <v>3853</v>
      </c>
      <c r="B2021" s="34" t="e">
        <f>SEARCH("PM",A2021)</f>
        <v>#VALUE!</v>
      </c>
      <c r="C2021" s="34">
        <f>SEARCH("AM",A2021)</f>
        <v>11</v>
      </c>
      <c r="D2021" s="34">
        <f>IFERROR(B2021,C2021)</f>
        <v>11</v>
      </c>
      <c r="E2021" s="34" t="str">
        <f>IFERROR(MID(A2021,D2021-5,1)," ")</f>
        <v xml:space="preserve"> </v>
      </c>
      <c r="F2021" s="34" t="str">
        <f>MID(A2021,IF(E2021="1",D2021-5,D2021-4),IF(E2021="1",7,6))</f>
        <v>9:06AM</v>
      </c>
      <c r="G2021" s="34" t="str">
        <f>TRIM(SUBSTITUTE(A2021,TEXT(M2021,"h:mmAM/PM"),""))</f>
        <v>8/Nov R:O:I</v>
      </c>
      <c r="H2021" s="34" t="b">
        <f>OR(LEFT(G2021,1)="Y",LEFT(G2021,1)="B",LEFT(G2021,1)="R")</f>
        <v>0</v>
      </c>
      <c r="I2021" s="34" t="str">
        <f>IF(H2021,LEFT(G2021,FIND(" ",G2021)-1),MID(G2021,FIND(" ",G2021)+1,9))</f>
        <v>R:O:I</v>
      </c>
      <c r="J2021" s="34" t="str">
        <f>TRIM(SUBSTITUTE(G2021,I2021,""))</f>
        <v>8/Nov</v>
      </c>
      <c r="K2021" s="34">
        <f>LEFT(J2021,2-ISERROR(1*MID(J2021,2,1)))*1</f>
        <v>8</v>
      </c>
      <c r="L2021" s="34" t="str">
        <f>IF(LEN(I2021)=3,I2021,LEFT(I2021,1)&amp;MID(I2021,3,1)&amp;RIGHT(I2021,1))</f>
        <v>ROI</v>
      </c>
      <c r="M2021" s="42">
        <f>TIMEVALUE(SUBSTITUTE(SUBSTITUTE(F2021,"P"," P"),"A"," A"))</f>
        <v>0.37916666666666665</v>
      </c>
      <c r="N2021" s="34">
        <f t="shared" si="104"/>
        <v>4</v>
      </c>
      <c r="O2021" s="34" t="str">
        <f t="shared" si="105"/>
        <v>ROI4</v>
      </c>
      <c r="P2021" s="44">
        <f>INDEX(Workings!$R$14:$R$853,MATCH(O2021,Workings!$U$14:$U$853,0))</f>
        <v>0.37777777777777782</v>
      </c>
      <c r="Q2021" s="34">
        <f t="shared" si="106"/>
        <v>2</v>
      </c>
      <c r="S2021"/>
    </row>
    <row r="2022" spans="1:19" ht="15" x14ac:dyDescent="0.25">
      <c r="A2022" s="34" t="s">
        <v>1566</v>
      </c>
      <c r="B2022" s="34" t="e">
        <f>SEARCH("PM",A2022)</f>
        <v>#VALUE!</v>
      </c>
      <c r="C2022" s="34">
        <f>SEARCH("AM",A2022)</f>
        <v>5</v>
      </c>
      <c r="D2022" s="34">
        <f>IFERROR(B2022,C2022)</f>
        <v>5</v>
      </c>
      <c r="E2022" s="34" t="str">
        <f>IFERROR(MID(A2022,D2022-5,1)," ")</f>
        <v xml:space="preserve"> </v>
      </c>
      <c r="F2022" s="34" t="str">
        <f>MID(A2022,IF(E2022="1",D2022-5,D2022-4),IF(E2022="1",7,6))</f>
        <v>9:36AM</v>
      </c>
      <c r="G2022" s="34" t="str">
        <f>TRIM(SUBSTITUTE(A2022,TEXT(M2022,"h:mmAM/PM"),""))</f>
        <v>8-Nov R:O:I</v>
      </c>
      <c r="H2022" s="34" t="b">
        <f>OR(LEFT(G2022,1)="Y",LEFT(G2022,1)="B",LEFT(G2022,1)="R")</f>
        <v>0</v>
      </c>
      <c r="I2022" s="34" t="str">
        <f>IF(H2022,LEFT(G2022,FIND(" ",G2022)-1),MID(G2022,FIND(" ",G2022)+1,9))</f>
        <v>R:O:I</v>
      </c>
      <c r="J2022" s="34" t="str">
        <f>TRIM(SUBSTITUTE(G2022,I2022,""))</f>
        <v>8-Nov</v>
      </c>
      <c r="K2022" s="34">
        <f>LEFT(J2022,2-ISERROR(1*MID(J2022,2,1)))*1</f>
        <v>8</v>
      </c>
      <c r="L2022" s="34" t="str">
        <f>IF(LEN(I2022)=3,I2022,LEFT(I2022,1)&amp;MID(I2022,3,1)&amp;RIGHT(I2022,1))</f>
        <v>ROI</v>
      </c>
      <c r="M2022" s="42">
        <f>TIMEVALUE(SUBSTITUTE(SUBSTITUTE(F2022,"P"," P"),"A"," A"))</f>
        <v>0.39999999999999997</v>
      </c>
      <c r="N2022" s="34">
        <f t="shared" si="104"/>
        <v>5</v>
      </c>
      <c r="O2022" s="34" t="str">
        <f t="shared" si="105"/>
        <v>ROI5</v>
      </c>
      <c r="P2022" s="44">
        <f>INDEX(Workings!$R$14:$R$853,MATCH(O2022,Workings!$U$14:$U$853,0))</f>
        <v>0.39861111111111114</v>
      </c>
      <c r="Q2022" s="34">
        <f t="shared" si="106"/>
        <v>2</v>
      </c>
      <c r="S2022"/>
    </row>
    <row r="2023" spans="1:19" ht="15" x14ac:dyDescent="0.25">
      <c r="A2023" s="34" t="s">
        <v>2121</v>
      </c>
      <c r="B2023" s="34" t="e">
        <f>SEARCH("PM",A2023)</f>
        <v>#VALUE!</v>
      </c>
      <c r="C2023" s="34">
        <f>SEARCH("AM",A2023)</f>
        <v>6</v>
      </c>
      <c r="D2023" s="34">
        <f>IFERROR(B2023,C2023)</f>
        <v>6</v>
      </c>
      <c r="E2023" s="34" t="str">
        <f>IFERROR(MID(A2023,D2023-5,1)," ")</f>
        <v>1</v>
      </c>
      <c r="F2023" s="34" t="str">
        <f>MID(A2023,IF(E2023="1",D2023-5,D2023-4),IF(E2023="1",7,6))</f>
        <v>10:06AM</v>
      </c>
      <c r="G2023" s="34" t="str">
        <f>TRIM(SUBSTITUTE(A2023,TEXT(M2023,"h:mmAM/PM"),""))</f>
        <v>8/Nov ROI</v>
      </c>
      <c r="H2023" s="34" t="b">
        <f>OR(LEFT(G2023,1)="Y",LEFT(G2023,1)="B",LEFT(G2023,1)="R")</f>
        <v>0</v>
      </c>
      <c r="I2023" s="34" t="str">
        <f>IF(H2023,LEFT(G2023,FIND(" ",G2023)-1),MID(G2023,FIND(" ",G2023)+1,9))</f>
        <v>ROI</v>
      </c>
      <c r="J2023" s="34" t="str">
        <f>TRIM(SUBSTITUTE(G2023,I2023,""))</f>
        <v>8/Nov</v>
      </c>
      <c r="K2023" s="34">
        <f>LEFT(J2023,2-ISERROR(1*MID(J2023,2,1)))*1</f>
        <v>8</v>
      </c>
      <c r="L2023" s="34" t="str">
        <f>IF(LEN(I2023)=3,I2023,LEFT(I2023,1)&amp;MID(I2023,3,1)&amp;RIGHT(I2023,1))</f>
        <v>ROI</v>
      </c>
      <c r="M2023" s="42">
        <f>TIMEVALUE(SUBSTITUTE(SUBSTITUTE(F2023,"P"," P"),"A"," A"))</f>
        <v>0.42083333333333334</v>
      </c>
      <c r="N2023" s="34">
        <f t="shared" si="104"/>
        <v>6</v>
      </c>
      <c r="O2023" s="34" t="str">
        <f t="shared" si="105"/>
        <v>ROI6</v>
      </c>
      <c r="P2023" s="44">
        <f>INDEX(Workings!$R$14:$R$853,MATCH(O2023,Workings!$U$14:$U$853,0))</f>
        <v>0.41944444444444445</v>
      </c>
      <c r="Q2023" s="34">
        <f t="shared" si="106"/>
        <v>2</v>
      </c>
      <c r="S2023"/>
    </row>
    <row r="2024" spans="1:19" ht="15" x14ac:dyDescent="0.25">
      <c r="A2024" s="34" t="s">
        <v>1855</v>
      </c>
      <c r="B2024" s="34" t="e">
        <f>SEARCH("PM",A2024)</f>
        <v>#VALUE!</v>
      </c>
      <c r="C2024" s="34">
        <f>SEARCH("AM",A2024)</f>
        <v>12</v>
      </c>
      <c r="D2024" s="34">
        <f>IFERROR(B2024,C2024)</f>
        <v>12</v>
      </c>
      <c r="E2024" s="34" t="str">
        <f>IFERROR(MID(A2024,D2024-5,1)," ")</f>
        <v>1</v>
      </c>
      <c r="F2024" s="34" t="str">
        <f>MID(A2024,IF(E2024="1",D2024-5,D2024-4),IF(E2024="1",7,6))</f>
        <v>10:34AM</v>
      </c>
      <c r="G2024" s="34" t="str">
        <f>TRIM(SUBSTITUTE(A2024,TEXT(M2024,"h:mmAM/PM"),""))</f>
        <v>8/Nov R/O/I</v>
      </c>
      <c r="H2024" s="34" t="b">
        <f>OR(LEFT(G2024,1)="Y",LEFT(G2024,1)="B",LEFT(G2024,1)="R")</f>
        <v>0</v>
      </c>
      <c r="I2024" s="34" t="str">
        <f>IF(H2024,LEFT(G2024,FIND(" ",G2024)-1),MID(G2024,FIND(" ",G2024)+1,9))</f>
        <v>R/O/I</v>
      </c>
      <c r="J2024" s="34" t="str">
        <f>TRIM(SUBSTITUTE(G2024,I2024,""))</f>
        <v>8/Nov</v>
      </c>
      <c r="K2024" s="34">
        <f>LEFT(J2024,2-ISERROR(1*MID(J2024,2,1)))*1</f>
        <v>8</v>
      </c>
      <c r="L2024" s="34" t="str">
        <f>IF(LEN(I2024)=3,I2024,LEFT(I2024,1)&amp;MID(I2024,3,1)&amp;RIGHT(I2024,1))</f>
        <v>ROI</v>
      </c>
      <c r="M2024" s="42">
        <f>TIMEVALUE(SUBSTITUTE(SUBSTITUTE(F2024,"P"," P"),"A"," A"))</f>
        <v>0.44027777777777777</v>
      </c>
      <c r="N2024" s="34">
        <f t="shared" si="104"/>
        <v>7</v>
      </c>
      <c r="O2024" s="34" t="str">
        <f t="shared" si="105"/>
        <v>ROI7</v>
      </c>
      <c r="P2024" s="44">
        <f>INDEX(Workings!$R$14:$R$853,MATCH(O2024,Workings!$U$14:$U$853,0))</f>
        <v>0.44027777777777777</v>
      </c>
      <c r="Q2024" s="34">
        <f t="shared" si="106"/>
        <v>0</v>
      </c>
      <c r="S2024"/>
    </row>
    <row r="2025" spans="1:19" ht="15" x14ac:dyDescent="0.25">
      <c r="A2025" s="34" t="s">
        <v>3557</v>
      </c>
      <c r="B2025" s="34" t="e">
        <f>SEARCH("PM",A2025)</f>
        <v>#VALUE!</v>
      </c>
      <c r="C2025" s="34">
        <f>SEARCH("AM",A2025)</f>
        <v>18</v>
      </c>
      <c r="D2025" s="34">
        <f>IFERROR(B2025,C2025)</f>
        <v>18</v>
      </c>
      <c r="E2025" s="34" t="str">
        <f>IFERROR(MID(A2025,D2025-5,1)," ")</f>
        <v>1</v>
      </c>
      <c r="F2025" s="34" t="str">
        <f>MID(A2025,IF(E2025="1",D2025-5,D2025-4),IF(E2025="1",7,6))</f>
        <v>11:05AM</v>
      </c>
      <c r="G2025" s="34" t="str">
        <f>TRIM(SUBSTITUTE(A2025,TEXT(M2025,"h:mmAM/PM"),""))</f>
        <v>R:O:I 8-Nov</v>
      </c>
      <c r="H2025" s="34" t="b">
        <f>OR(LEFT(G2025,1)="Y",LEFT(G2025,1)="B",LEFT(G2025,1)="R")</f>
        <v>1</v>
      </c>
      <c r="I2025" s="34" t="str">
        <f>IF(H2025,LEFT(G2025,FIND(" ",G2025)-1),MID(G2025,FIND(" ",G2025)+1,9))</f>
        <v>R:O:I</v>
      </c>
      <c r="J2025" s="34" t="str">
        <f>TRIM(SUBSTITUTE(G2025,I2025,""))</f>
        <v>8-Nov</v>
      </c>
      <c r="K2025" s="34">
        <f>LEFT(J2025,2-ISERROR(1*MID(J2025,2,1)))*1</f>
        <v>8</v>
      </c>
      <c r="L2025" s="34" t="str">
        <f>IF(LEN(I2025)=3,I2025,LEFT(I2025,1)&amp;MID(I2025,3,1)&amp;RIGHT(I2025,1))</f>
        <v>ROI</v>
      </c>
      <c r="M2025" s="42">
        <f>TIMEVALUE(SUBSTITUTE(SUBSTITUTE(F2025,"P"," P"),"A"," A"))</f>
        <v>0.46180555555555558</v>
      </c>
      <c r="N2025" s="34">
        <f t="shared" si="104"/>
        <v>8</v>
      </c>
      <c r="O2025" s="34" t="str">
        <f t="shared" si="105"/>
        <v>ROI8</v>
      </c>
      <c r="P2025" s="44">
        <f>INDEX(Workings!$R$14:$R$853,MATCH(O2025,Workings!$U$14:$U$853,0))</f>
        <v>0.46111111111111108</v>
      </c>
      <c r="Q2025" s="34">
        <f t="shared" si="106"/>
        <v>1</v>
      </c>
      <c r="S2025"/>
    </row>
    <row r="2026" spans="1:19" ht="15" x14ac:dyDescent="0.25">
      <c r="A2026" s="34" t="s">
        <v>138</v>
      </c>
      <c r="B2026" s="34" t="e">
        <f>SEARCH("PM",A2026)</f>
        <v>#VALUE!</v>
      </c>
      <c r="C2026" s="34">
        <f>SEARCH("AM",A2026)</f>
        <v>12</v>
      </c>
      <c r="D2026" s="34">
        <f>IFERROR(B2026,C2026)</f>
        <v>12</v>
      </c>
      <c r="E2026" s="34" t="str">
        <f>IFERROR(MID(A2026,D2026-5,1)," ")</f>
        <v>1</v>
      </c>
      <c r="F2026" s="34" t="str">
        <f>MID(A2026,IF(E2026="1",D2026-5,D2026-4),IF(E2026="1",7,6))</f>
        <v>11:37AM</v>
      </c>
      <c r="G2026" s="34" t="str">
        <f>TRIM(SUBSTITUTE(A2026,TEXT(M2026,"h:mmAM/PM"),""))</f>
        <v>8-Nov R:O:I</v>
      </c>
      <c r="H2026" s="34" t="b">
        <f>OR(LEFT(G2026,1)="Y",LEFT(G2026,1)="B",LEFT(G2026,1)="R")</f>
        <v>0</v>
      </c>
      <c r="I2026" s="34" t="str">
        <f>IF(H2026,LEFT(G2026,FIND(" ",G2026)-1),MID(G2026,FIND(" ",G2026)+1,9))</f>
        <v>R:O:I</v>
      </c>
      <c r="J2026" s="34" t="str">
        <f>TRIM(SUBSTITUTE(G2026,I2026,""))</f>
        <v>8-Nov</v>
      </c>
      <c r="K2026" s="34">
        <f>LEFT(J2026,2-ISERROR(1*MID(J2026,2,1)))*1</f>
        <v>8</v>
      </c>
      <c r="L2026" s="34" t="str">
        <f>IF(LEN(I2026)=3,I2026,LEFT(I2026,1)&amp;MID(I2026,3,1)&amp;RIGHT(I2026,1))</f>
        <v>ROI</v>
      </c>
      <c r="M2026" s="42">
        <f>TIMEVALUE(SUBSTITUTE(SUBSTITUTE(F2026,"P"," P"),"A"," A"))</f>
        <v>0.48402777777777778</v>
      </c>
      <c r="N2026" s="34">
        <f t="shared" si="104"/>
        <v>9</v>
      </c>
      <c r="O2026" s="34" t="str">
        <f t="shared" si="105"/>
        <v>ROI9</v>
      </c>
      <c r="P2026" s="44">
        <f>INDEX(Workings!$R$14:$R$853,MATCH(O2026,Workings!$U$14:$U$853,0))</f>
        <v>0.4819444444444444</v>
      </c>
      <c r="Q2026" s="34">
        <f t="shared" si="106"/>
        <v>3</v>
      </c>
      <c r="S2026"/>
    </row>
    <row r="2027" spans="1:19" ht="15" x14ac:dyDescent="0.25">
      <c r="A2027" s="34" t="s">
        <v>861</v>
      </c>
      <c r="B2027" s="34">
        <f>SEARCH("PM",A2027)</f>
        <v>6</v>
      </c>
      <c r="C2027" s="34" t="e">
        <f>SEARCH("AM",A2027)</f>
        <v>#VALUE!</v>
      </c>
      <c r="D2027" s="34">
        <f>IFERROR(B2027,C2027)</f>
        <v>6</v>
      </c>
      <c r="E2027" s="34" t="str">
        <f>IFERROR(MID(A2027,D2027-5,1)," ")</f>
        <v>1</v>
      </c>
      <c r="F2027" s="34" t="str">
        <f>MID(A2027,IF(E2027="1",D2027-5,D2027-4),IF(E2027="1",7,6))</f>
        <v>12:08PM</v>
      </c>
      <c r="G2027" s="34" t="str">
        <f>TRIM(SUBSTITUTE(A2027,TEXT(M2027,"h:mmAM/PM"),""))</f>
        <v>ROI 8/Nov</v>
      </c>
      <c r="H2027" s="34" t="b">
        <f>OR(LEFT(G2027,1)="Y",LEFT(G2027,1)="B",LEFT(G2027,1)="R")</f>
        <v>1</v>
      </c>
      <c r="I2027" s="34" t="str">
        <f>IF(H2027,LEFT(G2027,FIND(" ",G2027)-1),MID(G2027,FIND(" ",G2027)+1,9))</f>
        <v>ROI</v>
      </c>
      <c r="J2027" s="34" t="str">
        <f>TRIM(SUBSTITUTE(G2027,I2027,""))</f>
        <v>8/Nov</v>
      </c>
      <c r="K2027" s="34">
        <f>LEFT(J2027,2-ISERROR(1*MID(J2027,2,1)))*1</f>
        <v>8</v>
      </c>
      <c r="L2027" s="34" t="str">
        <f>IF(LEN(I2027)=3,I2027,LEFT(I2027,1)&amp;MID(I2027,3,1)&amp;RIGHT(I2027,1))</f>
        <v>ROI</v>
      </c>
      <c r="M2027" s="42">
        <f>TIMEVALUE(SUBSTITUTE(SUBSTITUTE(F2027,"P"," P"),"A"," A"))</f>
        <v>0.50555555555555554</v>
      </c>
      <c r="N2027" s="34">
        <f t="shared" si="104"/>
        <v>10</v>
      </c>
      <c r="O2027" s="34" t="str">
        <f t="shared" si="105"/>
        <v>ROI10</v>
      </c>
      <c r="P2027" s="44">
        <f>INDEX(Workings!$R$14:$R$853,MATCH(O2027,Workings!$U$14:$U$853,0))</f>
        <v>0.50277777777777777</v>
      </c>
      <c r="Q2027" s="34">
        <f t="shared" si="106"/>
        <v>4</v>
      </c>
      <c r="S2027"/>
    </row>
    <row r="2028" spans="1:19" ht="15" x14ac:dyDescent="0.25">
      <c r="A2028" s="34" t="s">
        <v>1539</v>
      </c>
      <c r="B2028" s="34">
        <f>SEARCH("PM",A2028)</f>
        <v>12</v>
      </c>
      <c r="C2028" s="34" t="e">
        <f>SEARCH("AM",A2028)</f>
        <v>#VALUE!</v>
      </c>
      <c r="D2028" s="34">
        <f>IFERROR(B2028,C2028)</f>
        <v>12</v>
      </c>
      <c r="E2028" s="34" t="str">
        <f>IFERROR(MID(A2028,D2028-5,1)," ")</f>
        <v>1</v>
      </c>
      <c r="F2028" s="34" t="str">
        <f>MID(A2028,IF(E2028="1",D2028-5,D2028-4),IF(E2028="1",7,6))</f>
        <v>12:34PM</v>
      </c>
      <c r="G2028" s="34" t="str">
        <f>TRIM(SUBSTITUTE(A2028,TEXT(M2028,"h:mmAM/PM"),""))</f>
        <v>R:O:I 8-Nov</v>
      </c>
      <c r="H2028" s="34" t="b">
        <f>OR(LEFT(G2028,1)="Y",LEFT(G2028,1)="B",LEFT(G2028,1)="R")</f>
        <v>1</v>
      </c>
      <c r="I2028" s="34" t="str">
        <f>IF(H2028,LEFT(G2028,FIND(" ",G2028)-1),MID(G2028,FIND(" ",G2028)+1,9))</f>
        <v>R:O:I</v>
      </c>
      <c r="J2028" s="34" t="str">
        <f>TRIM(SUBSTITUTE(G2028,I2028,""))</f>
        <v>8-Nov</v>
      </c>
      <c r="K2028" s="34">
        <f>LEFT(J2028,2-ISERROR(1*MID(J2028,2,1)))*1</f>
        <v>8</v>
      </c>
      <c r="L2028" s="34" t="str">
        <f>IF(LEN(I2028)=3,I2028,LEFT(I2028,1)&amp;MID(I2028,3,1)&amp;RIGHT(I2028,1))</f>
        <v>ROI</v>
      </c>
      <c r="M2028" s="42">
        <f>TIMEVALUE(SUBSTITUTE(SUBSTITUTE(F2028,"P"," P"),"A"," A"))</f>
        <v>0.52361111111111114</v>
      </c>
      <c r="N2028" s="34">
        <f t="shared" si="104"/>
        <v>11</v>
      </c>
      <c r="O2028" s="34" t="str">
        <f t="shared" si="105"/>
        <v>ROI11</v>
      </c>
      <c r="P2028" s="44">
        <f>INDEX(Workings!$R$14:$R$853,MATCH(O2028,Workings!$U$14:$U$853,0))</f>
        <v>0.52361111111111114</v>
      </c>
      <c r="Q2028" s="34">
        <f t="shared" si="106"/>
        <v>0</v>
      </c>
      <c r="S2028"/>
    </row>
    <row r="2029" spans="1:19" ht="15" x14ac:dyDescent="0.25">
      <c r="A2029" s="34" t="s">
        <v>1272</v>
      </c>
      <c r="B2029" s="34">
        <f>SEARCH("PM",A2029)</f>
        <v>5</v>
      </c>
      <c r="C2029" s="34" t="e">
        <f>SEARCH("AM",A2029)</f>
        <v>#VALUE!</v>
      </c>
      <c r="D2029" s="34">
        <f>IFERROR(B2029,C2029)</f>
        <v>5</v>
      </c>
      <c r="E2029" s="34" t="str">
        <f>IFERROR(MID(A2029,D2029-5,1)," ")</f>
        <v xml:space="preserve"> </v>
      </c>
      <c r="F2029" s="34" t="str">
        <f>MID(A2029,IF(E2029="1",D2029-5,D2029-4),IF(E2029="1",7,6))</f>
        <v>1:06PM</v>
      </c>
      <c r="G2029" s="34" t="str">
        <f>TRIM(SUBSTITUTE(A2029,TEXT(M2029,"h:mmAM/PM"),""))</f>
        <v>R:O:I 8/Nov</v>
      </c>
      <c r="H2029" s="34" t="b">
        <f>OR(LEFT(G2029,1)="Y",LEFT(G2029,1)="B",LEFT(G2029,1)="R")</f>
        <v>1</v>
      </c>
      <c r="I2029" s="34" t="str">
        <f>IF(H2029,LEFT(G2029,FIND(" ",G2029)-1),MID(G2029,FIND(" ",G2029)+1,9))</f>
        <v>R:O:I</v>
      </c>
      <c r="J2029" s="34" t="str">
        <f>TRIM(SUBSTITUTE(G2029,I2029,""))</f>
        <v>8/Nov</v>
      </c>
      <c r="K2029" s="34">
        <f>LEFT(J2029,2-ISERROR(1*MID(J2029,2,1)))*1</f>
        <v>8</v>
      </c>
      <c r="L2029" s="34" t="str">
        <f>IF(LEN(I2029)=3,I2029,LEFT(I2029,1)&amp;MID(I2029,3,1)&amp;RIGHT(I2029,1))</f>
        <v>ROI</v>
      </c>
      <c r="M2029" s="42">
        <f>TIMEVALUE(SUBSTITUTE(SUBSTITUTE(F2029,"P"," P"),"A"," A"))</f>
        <v>0.54583333333333328</v>
      </c>
      <c r="N2029" s="34">
        <f t="shared" si="104"/>
        <v>12</v>
      </c>
      <c r="O2029" s="34" t="str">
        <f t="shared" si="105"/>
        <v>ROI12</v>
      </c>
      <c r="P2029" s="44">
        <f>INDEX(Workings!$R$14:$R$853,MATCH(O2029,Workings!$U$14:$U$853,0))</f>
        <v>0.54444444444444451</v>
      </c>
      <c r="Q2029" s="34">
        <f t="shared" si="106"/>
        <v>2</v>
      </c>
      <c r="S2029"/>
    </row>
    <row r="2030" spans="1:19" ht="15" x14ac:dyDescent="0.25">
      <c r="A2030" s="34" t="s">
        <v>2713</v>
      </c>
      <c r="B2030" s="34">
        <f>SEARCH("PM",A2030)</f>
        <v>11</v>
      </c>
      <c r="C2030" s="34" t="e">
        <f>SEARCH("AM",A2030)</f>
        <v>#VALUE!</v>
      </c>
      <c r="D2030" s="34">
        <f>IFERROR(B2030,C2030)</f>
        <v>11</v>
      </c>
      <c r="E2030" s="34" t="str">
        <f>IFERROR(MID(A2030,D2030-5,1)," ")</f>
        <v xml:space="preserve"> </v>
      </c>
      <c r="F2030" s="34" t="str">
        <f>MID(A2030,IF(E2030="1",D2030-5,D2030-4),IF(E2030="1",7,6))</f>
        <v>1:38PM</v>
      </c>
      <c r="G2030" s="34" t="str">
        <f>TRIM(SUBSTITUTE(A2030,TEXT(M2030,"h:mmAM/PM"),""))</f>
        <v>8-Nov R-O-I</v>
      </c>
      <c r="H2030" s="34" t="b">
        <f>OR(LEFT(G2030,1)="Y",LEFT(G2030,1)="B",LEFT(G2030,1)="R")</f>
        <v>0</v>
      </c>
      <c r="I2030" s="34" t="str">
        <f>IF(H2030,LEFT(G2030,FIND(" ",G2030)-1),MID(G2030,FIND(" ",G2030)+1,9))</f>
        <v>R-O-I</v>
      </c>
      <c r="J2030" s="34" t="str">
        <f>TRIM(SUBSTITUTE(G2030,I2030,""))</f>
        <v>8-Nov</v>
      </c>
      <c r="K2030" s="34">
        <f>LEFT(J2030,2-ISERROR(1*MID(J2030,2,1)))*1</f>
        <v>8</v>
      </c>
      <c r="L2030" s="34" t="str">
        <f>IF(LEN(I2030)=3,I2030,LEFT(I2030,1)&amp;MID(I2030,3,1)&amp;RIGHT(I2030,1))</f>
        <v>ROI</v>
      </c>
      <c r="M2030" s="42">
        <f>TIMEVALUE(SUBSTITUTE(SUBSTITUTE(F2030,"P"," P"),"A"," A"))</f>
        <v>0.56805555555555554</v>
      </c>
      <c r="N2030" s="34">
        <f t="shared" si="104"/>
        <v>13</v>
      </c>
      <c r="O2030" s="34" t="str">
        <f t="shared" si="105"/>
        <v>ROI13</v>
      </c>
      <c r="P2030" s="44">
        <f>INDEX(Workings!$R$14:$R$853,MATCH(O2030,Workings!$U$14:$U$853,0))</f>
        <v>0.56527777777777788</v>
      </c>
      <c r="Q2030" s="34">
        <f t="shared" si="106"/>
        <v>4</v>
      </c>
      <c r="S2030"/>
    </row>
    <row r="2031" spans="1:19" ht="15" x14ac:dyDescent="0.25">
      <c r="A2031" s="34" t="s">
        <v>3593</v>
      </c>
      <c r="B2031" s="34">
        <f>SEARCH("PM",A2031)</f>
        <v>11</v>
      </c>
      <c r="C2031" s="34" t="e">
        <f>SEARCH("AM",A2031)</f>
        <v>#VALUE!</v>
      </c>
      <c r="D2031" s="34">
        <f>IFERROR(B2031,C2031)</f>
        <v>11</v>
      </c>
      <c r="E2031" s="34" t="str">
        <f>IFERROR(MID(A2031,D2031-5,1)," ")</f>
        <v xml:space="preserve"> </v>
      </c>
      <c r="F2031" s="34" t="str">
        <f>MID(A2031,IF(E2031="1",D2031-5,D2031-4),IF(E2031="1",7,6))</f>
        <v>2:05PM</v>
      </c>
      <c r="G2031" s="34" t="str">
        <f>TRIM(SUBSTITUTE(A2031,TEXT(M2031,"h:mmAM/PM"),""))</f>
        <v>R:O:I 8/Nov</v>
      </c>
      <c r="H2031" s="34" t="b">
        <f>OR(LEFT(G2031,1)="Y",LEFT(G2031,1)="B",LEFT(G2031,1)="R")</f>
        <v>1</v>
      </c>
      <c r="I2031" s="34" t="str">
        <f>IF(H2031,LEFT(G2031,FIND(" ",G2031)-1),MID(G2031,FIND(" ",G2031)+1,9))</f>
        <v>R:O:I</v>
      </c>
      <c r="J2031" s="34" t="str">
        <f>TRIM(SUBSTITUTE(G2031,I2031,""))</f>
        <v>8/Nov</v>
      </c>
      <c r="K2031" s="34">
        <f>LEFT(J2031,2-ISERROR(1*MID(J2031,2,1)))*1</f>
        <v>8</v>
      </c>
      <c r="L2031" s="34" t="str">
        <f>IF(LEN(I2031)=3,I2031,LEFT(I2031,1)&amp;MID(I2031,3,1)&amp;RIGHT(I2031,1))</f>
        <v>ROI</v>
      </c>
      <c r="M2031" s="42">
        <f>TIMEVALUE(SUBSTITUTE(SUBSTITUTE(F2031,"P"," P"),"A"," A"))</f>
        <v>0.58680555555555558</v>
      </c>
      <c r="N2031" s="34">
        <f t="shared" si="104"/>
        <v>14</v>
      </c>
      <c r="O2031" s="34" t="str">
        <f t="shared" si="105"/>
        <v>ROI14</v>
      </c>
      <c r="P2031" s="44">
        <f>INDEX(Workings!$R$14:$R$853,MATCH(O2031,Workings!$U$14:$U$853,0))</f>
        <v>0.58611111111111125</v>
      </c>
      <c r="Q2031" s="34">
        <f t="shared" si="106"/>
        <v>1</v>
      </c>
      <c r="S2031"/>
    </row>
    <row r="2032" spans="1:19" ht="15" x14ac:dyDescent="0.25">
      <c r="A2032" s="34" t="s">
        <v>2275</v>
      </c>
      <c r="B2032" s="34">
        <f>SEARCH("PM",A2032)</f>
        <v>11</v>
      </c>
      <c r="C2032" s="34" t="e">
        <f>SEARCH("AM",A2032)</f>
        <v>#VALUE!</v>
      </c>
      <c r="D2032" s="34">
        <f>IFERROR(B2032,C2032)</f>
        <v>11</v>
      </c>
      <c r="E2032" s="34" t="str">
        <f>IFERROR(MID(A2032,D2032-5,1)," ")</f>
        <v xml:space="preserve"> </v>
      </c>
      <c r="F2032" s="34" t="str">
        <f>MID(A2032,IF(E2032="1",D2032-5,D2032-4),IF(E2032="1",7,6))</f>
        <v>2:38PM</v>
      </c>
      <c r="G2032" s="34" t="str">
        <f>TRIM(SUBSTITUTE(A2032,TEXT(M2032,"h:mmAM/PM"),""))</f>
        <v>R/O/I 8-Nov</v>
      </c>
      <c r="H2032" s="34" t="b">
        <f>OR(LEFT(G2032,1)="Y",LEFT(G2032,1)="B",LEFT(G2032,1)="R")</f>
        <v>1</v>
      </c>
      <c r="I2032" s="34" t="str">
        <f>IF(H2032,LEFT(G2032,FIND(" ",G2032)-1),MID(G2032,FIND(" ",G2032)+1,9))</f>
        <v>R/O/I</v>
      </c>
      <c r="J2032" s="34" t="str">
        <f>TRIM(SUBSTITUTE(G2032,I2032,""))</f>
        <v>8-Nov</v>
      </c>
      <c r="K2032" s="34">
        <f>LEFT(J2032,2-ISERROR(1*MID(J2032,2,1)))*1</f>
        <v>8</v>
      </c>
      <c r="L2032" s="34" t="str">
        <f>IF(LEN(I2032)=3,I2032,LEFT(I2032,1)&amp;MID(I2032,3,1)&amp;RIGHT(I2032,1))</f>
        <v>ROI</v>
      </c>
      <c r="M2032" s="42">
        <f>TIMEVALUE(SUBSTITUTE(SUBSTITUTE(F2032,"P"," P"),"A"," A"))</f>
        <v>0.60972222222222217</v>
      </c>
      <c r="N2032" s="34">
        <f t="shared" si="104"/>
        <v>15</v>
      </c>
      <c r="O2032" s="34" t="str">
        <f t="shared" si="105"/>
        <v>ROI15</v>
      </c>
      <c r="P2032" s="44">
        <f>INDEX(Workings!$R$14:$R$853,MATCH(O2032,Workings!$U$14:$U$853,0))</f>
        <v>0.60694444444444462</v>
      </c>
      <c r="Q2032" s="34">
        <f t="shared" si="106"/>
        <v>4</v>
      </c>
      <c r="S2032"/>
    </row>
    <row r="2033" spans="1:19" ht="15" x14ac:dyDescent="0.25">
      <c r="A2033" s="34" t="s">
        <v>109</v>
      </c>
      <c r="B2033" s="34">
        <f>SEARCH("PM",A2033)</f>
        <v>5</v>
      </c>
      <c r="C2033" s="34" t="e">
        <f>SEARCH("AM",A2033)</f>
        <v>#VALUE!</v>
      </c>
      <c r="D2033" s="34">
        <f>IFERROR(B2033,C2033)</f>
        <v>5</v>
      </c>
      <c r="E2033" s="34" t="str">
        <f>IFERROR(MID(A2033,D2033-5,1)," ")</f>
        <v xml:space="preserve"> </v>
      </c>
      <c r="F2033" s="34" t="str">
        <f>MID(A2033,IF(E2033="1",D2033-5,D2033-4),IF(E2033="1",7,6))</f>
        <v>3:06PM</v>
      </c>
      <c r="G2033" s="34" t="str">
        <f>TRIM(SUBSTITUTE(A2033,TEXT(M2033,"h:mmAM/PM"),""))</f>
        <v>R/O/I 8/Nov</v>
      </c>
      <c r="H2033" s="34" t="b">
        <f>OR(LEFT(G2033,1)="Y",LEFT(G2033,1)="B",LEFT(G2033,1)="R")</f>
        <v>1</v>
      </c>
      <c r="I2033" s="34" t="str">
        <f>IF(H2033,LEFT(G2033,FIND(" ",G2033)-1),MID(G2033,FIND(" ",G2033)+1,9))</f>
        <v>R/O/I</v>
      </c>
      <c r="J2033" s="34" t="str">
        <f>TRIM(SUBSTITUTE(G2033,I2033,""))</f>
        <v>8/Nov</v>
      </c>
      <c r="K2033" s="34">
        <f>LEFT(J2033,2-ISERROR(1*MID(J2033,2,1)))*1</f>
        <v>8</v>
      </c>
      <c r="L2033" s="34" t="str">
        <f>IF(LEN(I2033)=3,I2033,LEFT(I2033,1)&amp;MID(I2033,3,1)&amp;RIGHT(I2033,1))</f>
        <v>ROI</v>
      </c>
      <c r="M2033" s="42">
        <f>TIMEVALUE(SUBSTITUTE(SUBSTITUTE(F2033,"P"," P"),"A"," A"))</f>
        <v>0.62916666666666665</v>
      </c>
      <c r="N2033" s="34">
        <f t="shared" si="104"/>
        <v>16</v>
      </c>
      <c r="O2033" s="34" t="str">
        <f t="shared" si="105"/>
        <v>ROI16</v>
      </c>
      <c r="P2033" s="44">
        <f>INDEX(Workings!$R$14:$R$853,MATCH(O2033,Workings!$U$14:$U$853,0))</f>
        <v>0.62777777777777799</v>
      </c>
      <c r="Q2033" s="34">
        <f t="shared" si="106"/>
        <v>2</v>
      </c>
      <c r="S2033"/>
    </row>
    <row r="2034" spans="1:19" ht="15" x14ac:dyDescent="0.25">
      <c r="A2034" s="34" t="s">
        <v>97</v>
      </c>
      <c r="B2034" s="34">
        <f>SEARCH("PM",A2034)</f>
        <v>5</v>
      </c>
      <c r="C2034" s="34" t="e">
        <f>SEARCH("AM",A2034)</f>
        <v>#VALUE!</v>
      </c>
      <c r="D2034" s="34">
        <f>IFERROR(B2034,C2034)</f>
        <v>5</v>
      </c>
      <c r="E2034" s="34" t="str">
        <f>IFERROR(MID(A2034,D2034-5,1)," ")</f>
        <v xml:space="preserve"> </v>
      </c>
      <c r="F2034" s="34" t="str">
        <f>MID(A2034,IF(E2034="1",D2034-5,D2034-4),IF(E2034="1",7,6))</f>
        <v>3:36PM</v>
      </c>
      <c r="G2034" s="34" t="str">
        <f>TRIM(SUBSTITUTE(A2034,TEXT(M2034,"h:mmAM/PM"),""))</f>
        <v>8/Nov R-O-I</v>
      </c>
      <c r="H2034" s="34" t="b">
        <f>OR(LEFT(G2034,1)="Y",LEFT(G2034,1)="B",LEFT(G2034,1)="R")</f>
        <v>0</v>
      </c>
      <c r="I2034" s="34" t="str">
        <f>IF(H2034,LEFT(G2034,FIND(" ",G2034)-1),MID(G2034,FIND(" ",G2034)+1,9))</f>
        <v>R-O-I</v>
      </c>
      <c r="J2034" s="34" t="str">
        <f>TRIM(SUBSTITUTE(G2034,I2034,""))</f>
        <v>8/Nov</v>
      </c>
      <c r="K2034" s="34">
        <f>LEFT(J2034,2-ISERROR(1*MID(J2034,2,1)))*1</f>
        <v>8</v>
      </c>
      <c r="L2034" s="34" t="str">
        <f>IF(LEN(I2034)=3,I2034,LEFT(I2034,1)&amp;MID(I2034,3,1)&amp;RIGHT(I2034,1))</f>
        <v>ROI</v>
      </c>
      <c r="M2034" s="42">
        <f>TIMEVALUE(SUBSTITUTE(SUBSTITUTE(F2034,"P"," P"),"A"," A"))</f>
        <v>0.65</v>
      </c>
      <c r="N2034" s="34">
        <f t="shared" si="104"/>
        <v>17</v>
      </c>
      <c r="O2034" s="34" t="str">
        <f t="shared" si="105"/>
        <v>ROI17</v>
      </c>
      <c r="P2034" s="44">
        <f>INDEX(Workings!$R$14:$R$853,MATCH(O2034,Workings!$U$14:$U$853,0))</f>
        <v>0.64861111111111136</v>
      </c>
      <c r="Q2034" s="34">
        <f t="shared" si="106"/>
        <v>2</v>
      </c>
      <c r="S2034"/>
    </row>
    <row r="2035" spans="1:19" ht="15" x14ac:dyDescent="0.25">
      <c r="A2035" s="34" t="s">
        <v>889</v>
      </c>
      <c r="B2035" s="34">
        <f>SEARCH("PM",A2035)</f>
        <v>17</v>
      </c>
      <c r="C2035" s="34" t="e">
        <f>SEARCH("AM",A2035)</f>
        <v>#VALUE!</v>
      </c>
      <c r="D2035" s="34">
        <f>IFERROR(B2035,C2035)</f>
        <v>17</v>
      </c>
      <c r="E2035" s="34" t="str">
        <f>IFERROR(MID(A2035,D2035-5,1)," ")</f>
        <v xml:space="preserve"> </v>
      </c>
      <c r="F2035" s="34" t="str">
        <f>MID(A2035,IF(E2035="1",D2035-5,D2035-4),IF(E2035="1",7,6))</f>
        <v>4:06PM</v>
      </c>
      <c r="G2035" s="34" t="str">
        <f>TRIM(SUBSTITUTE(A2035,TEXT(M2035,"h:mmAM/PM"),""))</f>
        <v>R-O-I 8-Nov</v>
      </c>
      <c r="H2035" s="34" t="b">
        <f>OR(LEFT(G2035,1)="Y",LEFT(G2035,1)="B",LEFT(G2035,1)="R")</f>
        <v>1</v>
      </c>
      <c r="I2035" s="34" t="str">
        <f>IF(H2035,LEFT(G2035,FIND(" ",G2035)-1),MID(G2035,FIND(" ",G2035)+1,9))</f>
        <v>R-O-I</v>
      </c>
      <c r="J2035" s="34" t="str">
        <f>TRIM(SUBSTITUTE(G2035,I2035,""))</f>
        <v>8-Nov</v>
      </c>
      <c r="K2035" s="34">
        <f>LEFT(J2035,2-ISERROR(1*MID(J2035,2,1)))*1</f>
        <v>8</v>
      </c>
      <c r="L2035" s="34" t="str">
        <f>IF(LEN(I2035)=3,I2035,LEFT(I2035,1)&amp;MID(I2035,3,1)&amp;RIGHT(I2035,1))</f>
        <v>ROI</v>
      </c>
      <c r="M2035" s="42">
        <f>TIMEVALUE(SUBSTITUTE(SUBSTITUTE(F2035,"P"," P"),"A"," A"))</f>
        <v>0.67083333333333339</v>
      </c>
      <c r="N2035" s="34">
        <f t="shared" si="104"/>
        <v>18</v>
      </c>
      <c r="O2035" s="34" t="str">
        <f t="shared" si="105"/>
        <v>ROI18</v>
      </c>
      <c r="P2035" s="44">
        <f>INDEX(Workings!$R$14:$R$853,MATCH(O2035,Workings!$U$14:$U$853,0))</f>
        <v>0.66944444444444473</v>
      </c>
      <c r="Q2035" s="34">
        <f t="shared" si="106"/>
        <v>2</v>
      </c>
      <c r="S2035"/>
    </row>
    <row r="2036" spans="1:19" ht="15" x14ac:dyDescent="0.25">
      <c r="A2036" s="34" t="s">
        <v>1498</v>
      </c>
      <c r="B2036" s="34">
        <f>SEARCH("PM",A2036)</f>
        <v>5</v>
      </c>
      <c r="C2036" s="34" t="e">
        <f>SEARCH("AM",A2036)</f>
        <v>#VALUE!</v>
      </c>
      <c r="D2036" s="34">
        <f>IFERROR(B2036,C2036)</f>
        <v>5</v>
      </c>
      <c r="E2036" s="34" t="str">
        <f>IFERROR(MID(A2036,D2036-5,1)," ")</f>
        <v xml:space="preserve"> </v>
      </c>
      <c r="F2036" s="34" t="str">
        <f>MID(A2036,IF(E2036="1",D2036-5,D2036-4),IF(E2036="1",7,6))</f>
        <v>4:37PM</v>
      </c>
      <c r="G2036" s="34" t="str">
        <f>TRIM(SUBSTITUTE(A2036,TEXT(M2036,"h:mmAM/PM"),""))</f>
        <v>R:O:I 8-Nov</v>
      </c>
      <c r="H2036" s="34" t="b">
        <f>OR(LEFT(G2036,1)="Y",LEFT(G2036,1)="B",LEFT(G2036,1)="R")</f>
        <v>1</v>
      </c>
      <c r="I2036" s="34" t="str">
        <f>IF(H2036,LEFT(G2036,FIND(" ",G2036)-1),MID(G2036,FIND(" ",G2036)+1,9))</f>
        <v>R:O:I</v>
      </c>
      <c r="J2036" s="34" t="str">
        <f>TRIM(SUBSTITUTE(G2036,I2036,""))</f>
        <v>8-Nov</v>
      </c>
      <c r="K2036" s="34">
        <f>LEFT(J2036,2-ISERROR(1*MID(J2036,2,1)))*1</f>
        <v>8</v>
      </c>
      <c r="L2036" s="34" t="str">
        <f>IF(LEN(I2036)=3,I2036,LEFT(I2036,1)&amp;MID(I2036,3,1)&amp;RIGHT(I2036,1))</f>
        <v>ROI</v>
      </c>
      <c r="M2036" s="42">
        <f>TIMEVALUE(SUBSTITUTE(SUBSTITUTE(F2036,"P"," P"),"A"," A"))</f>
        <v>0.69236111111111109</v>
      </c>
      <c r="N2036" s="34">
        <f t="shared" si="104"/>
        <v>19</v>
      </c>
      <c r="O2036" s="34" t="str">
        <f t="shared" si="105"/>
        <v>ROI19</v>
      </c>
      <c r="P2036" s="44">
        <f>INDEX(Workings!$R$14:$R$853,MATCH(O2036,Workings!$U$14:$U$853,0))</f>
        <v>0.6902777777777781</v>
      </c>
      <c r="Q2036" s="34">
        <f t="shared" si="106"/>
        <v>3</v>
      </c>
      <c r="S2036"/>
    </row>
    <row r="2037" spans="1:19" ht="15" x14ac:dyDescent="0.25">
      <c r="A2037" s="34" t="s">
        <v>922</v>
      </c>
      <c r="B2037" s="34">
        <f>SEARCH("PM",A2037)</f>
        <v>17</v>
      </c>
      <c r="C2037" s="34" t="e">
        <f>SEARCH("AM",A2037)</f>
        <v>#VALUE!</v>
      </c>
      <c r="D2037" s="34">
        <f>IFERROR(B2037,C2037)</f>
        <v>17</v>
      </c>
      <c r="E2037" s="34" t="str">
        <f>IFERROR(MID(A2037,D2037-5,1)," ")</f>
        <v xml:space="preserve"> </v>
      </c>
      <c r="F2037" s="34" t="str">
        <f>MID(A2037,IF(E2037="1",D2037-5,D2037-4),IF(E2037="1",7,6))</f>
        <v>5:04PM</v>
      </c>
      <c r="G2037" s="34" t="str">
        <f>TRIM(SUBSTITUTE(A2037,TEXT(M2037,"h:mmAM/PM"),""))</f>
        <v>R:O:I 8/Nov</v>
      </c>
      <c r="H2037" s="34" t="b">
        <f>OR(LEFT(G2037,1)="Y",LEFT(G2037,1)="B",LEFT(G2037,1)="R")</f>
        <v>1</v>
      </c>
      <c r="I2037" s="34" t="str">
        <f>IF(H2037,LEFT(G2037,FIND(" ",G2037)-1),MID(G2037,FIND(" ",G2037)+1,9))</f>
        <v>R:O:I</v>
      </c>
      <c r="J2037" s="34" t="str">
        <f>TRIM(SUBSTITUTE(G2037,I2037,""))</f>
        <v>8/Nov</v>
      </c>
      <c r="K2037" s="34">
        <f>LEFT(J2037,2-ISERROR(1*MID(J2037,2,1)))*1</f>
        <v>8</v>
      </c>
      <c r="L2037" s="34" t="str">
        <f>IF(LEN(I2037)=3,I2037,LEFT(I2037,1)&amp;MID(I2037,3,1)&amp;RIGHT(I2037,1))</f>
        <v>ROI</v>
      </c>
      <c r="M2037" s="42">
        <f>TIMEVALUE(SUBSTITUTE(SUBSTITUTE(F2037,"P"," P"),"A"," A"))</f>
        <v>0.71111111111111114</v>
      </c>
      <c r="N2037" s="34">
        <f t="shared" si="104"/>
        <v>20</v>
      </c>
      <c r="O2037" s="34" t="str">
        <f t="shared" si="105"/>
        <v>ROI20</v>
      </c>
      <c r="P2037" s="44">
        <f>INDEX(Workings!$R$14:$R$853,MATCH(O2037,Workings!$U$14:$U$853,0))</f>
        <v>0.71111111111111147</v>
      </c>
      <c r="Q2037" s="34">
        <f t="shared" si="106"/>
        <v>0</v>
      </c>
      <c r="S2037"/>
    </row>
    <row r="2038" spans="1:19" ht="15" x14ac:dyDescent="0.25">
      <c r="A2038" s="34" t="s">
        <v>4096</v>
      </c>
      <c r="B2038" s="34">
        <f>SEARCH("PM",A2038)</f>
        <v>5</v>
      </c>
      <c r="C2038" s="34" t="e">
        <f>SEARCH("AM",A2038)</f>
        <v>#VALUE!</v>
      </c>
      <c r="D2038" s="34">
        <f>IFERROR(B2038,C2038)</f>
        <v>5</v>
      </c>
      <c r="E2038" s="34" t="str">
        <f>IFERROR(MID(A2038,D2038-5,1)," ")</f>
        <v xml:space="preserve"> </v>
      </c>
      <c r="F2038" s="34" t="str">
        <f>MID(A2038,IF(E2038="1",D2038-5,D2038-4),IF(E2038="1",7,6))</f>
        <v>5:25PM</v>
      </c>
      <c r="G2038" s="34" t="str">
        <f>TRIM(SUBSTITUTE(A2038,TEXT(M2038,"h:mmAM/PM"),""))</f>
        <v>R-O-I 8-Nov</v>
      </c>
      <c r="H2038" s="34" t="b">
        <f>OR(LEFT(G2038,1)="Y",LEFT(G2038,1)="B",LEFT(G2038,1)="R")</f>
        <v>1</v>
      </c>
      <c r="I2038" s="34" t="str">
        <f>IF(H2038,LEFT(G2038,FIND(" ",G2038)-1),MID(G2038,FIND(" ",G2038)+1,9))</f>
        <v>R-O-I</v>
      </c>
      <c r="J2038" s="34" t="str">
        <f>TRIM(SUBSTITUTE(G2038,I2038,""))</f>
        <v>8-Nov</v>
      </c>
      <c r="K2038" s="34">
        <f>LEFT(J2038,2-ISERROR(1*MID(J2038,2,1)))*1</f>
        <v>8</v>
      </c>
      <c r="L2038" s="34" t="str">
        <f>IF(LEN(I2038)=3,I2038,LEFT(I2038,1)&amp;MID(I2038,3,1)&amp;RIGHT(I2038,1))</f>
        <v>ROI</v>
      </c>
      <c r="M2038" s="42">
        <f>TIMEVALUE(SUBSTITUTE(SUBSTITUTE(F2038,"P"," P"),"A"," A"))</f>
        <v>0.72569444444444453</v>
      </c>
      <c r="N2038" s="34">
        <f t="shared" si="104"/>
        <v>21</v>
      </c>
      <c r="O2038" s="34" t="str">
        <f t="shared" si="105"/>
        <v>ROI21</v>
      </c>
      <c r="P2038" s="44">
        <f>INDEX(Workings!$R$14:$R$853,MATCH(O2038,Workings!$U$14:$U$853,0))</f>
        <v>0.72500000000000031</v>
      </c>
      <c r="Q2038" s="34">
        <f t="shared" si="106"/>
        <v>1</v>
      </c>
      <c r="S2038"/>
    </row>
    <row r="2039" spans="1:19" ht="15" x14ac:dyDescent="0.25">
      <c r="A2039" s="34" t="s">
        <v>464</v>
      </c>
      <c r="B2039" s="34">
        <f>SEARCH("PM",A2039)</f>
        <v>5</v>
      </c>
      <c r="C2039" s="34" t="e">
        <f>SEARCH("AM",A2039)</f>
        <v>#VALUE!</v>
      </c>
      <c r="D2039" s="34">
        <f>IFERROR(B2039,C2039)</f>
        <v>5</v>
      </c>
      <c r="E2039" s="34" t="str">
        <f>IFERROR(MID(A2039,D2039-5,1)," ")</f>
        <v xml:space="preserve"> </v>
      </c>
      <c r="F2039" s="34" t="str">
        <f>MID(A2039,IF(E2039="1",D2039-5,D2039-4),IF(E2039="1",7,6))</f>
        <v>5:48PM</v>
      </c>
      <c r="G2039" s="34" t="str">
        <f>TRIM(SUBSTITUTE(A2039,TEXT(M2039,"h:mmAM/PM"),""))</f>
        <v>8-Nov R/O/I</v>
      </c>
      <c r="H2039" s="34" t="b">
        <f>OR(LEFT(G2039,1)="Y",LEFT(G2039,1)="B",LEFT(G2039,1)="R")</f>
        <v>0</v>
      </c>
      <c r="I2039" s="34" t="str">
        <f>IF(H2039,LEFT(G2039,FIND(" ",G2039)-1),MID(G2039,FIND(" ",G2039)+1,9))</f>
        <v>R/O/I</v>
      </c>
      <c r="J2039" s="34" t="str">
        <f>TRIM(SUBSTITUTE(G2039,I2039,""))</f>
        <v>8-Nov</v>
      </c>
      <c r="K2039" s="34">
        <f>LEFT(J2039,2-ISERROR(1*MID(J2039,2,1)))*1</f>
        <v>8</v>
      </c>
      <c r="L2039" s="34" t="str">
        <f>IF(LEN(I2039)=3,I2039,LEFT(I2039,1)&amp;MID(I2039,3,1)&amp;RIGHT(I2039,1))</f>
        <v>ROI</v>
      </c>
      <c r="M2039" s="42">
        <f>TIMEVALUE(SUBSTITUTE(SUBSTITUTE(F2039,"P"," P"),"A"," A"))</f>
        <v>0.7416666666666667</v>
      </c>
      <c r="N2039" s="34">
        <f t="shared" si="104"/>
        <v>22</v>
      </c>
      <c r="O2039" s="34" t="str">
        <f t="shared" si="105"/>
        <v>ROI22</v>
      </c>
      <c r="P2039" s="44">
        <f>INDEX(Workings!$R$14:$R$853,MATCH(O2039,Workings!$U$14:$U$853,0))</f>
        <v>0.73888888888888915</v>
      </c>
      <c r="Q2039" s="34">
        <f t="shared" si="106"/>
        <v>4</v>
      </c>
      <c r="S2039"/>
    </row>
    <row r="2040" spans="1:19" ht="15" x14ac:dyDescent="0.25">
      <c r="A2040" s="34" t="s">
        <v>3151</v>
      </c>
      <c r="B2040" s="34">
        <f>SEARCH("PM",A2040)</f>
        <v>17</v>
      </c>
      <c r="C2040" s="34" t="e">
        <f>SEARCH("AM",A2040)</f>
        <v>#VALUE!</v>
      </c>
      <c r="D2040" s="34">
        <f>IFERROR(B2040,C2040)</f>
        <v>17</v>
      </c>
      <c r="E2040" s="34" t="str">
        <f>IFERROR(MID(A2040,D2040-5,1)," ")</f>
        <v xml:space="preserve"> </v>
      </c>
      <c r="F2040" s="34" t="str">
        <f>MID(A2040,IF(E2040="1",D2040-5,D2040-4),IF(E2040="1",7,6))</f>
        <v>6:07PM</v>
      </c>
      <c r="G2040" s="34" t="str">
        <f>TRIM(SUBSTITUTE(A2040,TEXT(M2040,"h:mmAM/PM"),""))</f>
        <v>8/Nov R-O-I</v>
      </c>
      <c r="H2040" s="34" t="b">
        <f>OR(LEFT(G2040,1)="Y",LEFT(G2040,1)="B",LEFT(G2040,1)="R")</f>
        <v>0</v>
      </c>
      <c r="I2040" s="34" t="str">
        <f>IF(H2040,LEFT(G2040,FIND(" ",G2040)-1),MID(G2040,FIND(" ",G2040)+1,9))</f>
        <v>R-O-I</v>
      </c>
      <c r="J2040" s="34" t="str">
        <f>TRIM(SUBSTITUTE(G2040,I2040,""))</f>
        <v>8/Nov</v>
      </c>
      <c r="K2040" s="34">
        <f>LEFT(J2040,2-ISERROR(1*MID(J2040,2,1)))*1</f>
        <v>8</v>
      </c>
      <c r="L2040" s="34" t="str">
        <f>IF(LEN(I2040)=3,I2040,LEFT(I2040,1)&amp;MID(I2040,3,1)&amp;RIGHT(I2040,1))</f>
        <v>ROI</v>
      </c>
      <c r="M2040" s="42">
        <f>TIMEVALUE(SUBSTITUTE(SUBSTITUTE(F2040,"P"," P"),"A"," A"))</f>
        <v>0.75486111111111109</v>
      </c>
      <c r="N2040" s="34">
        <f t="shared" si="104"/>
        <v>23</v>
      </c>
      <c r="O2040" s="34" t="str">
        <f t="shared" si="105"/>
        <v>ROI23</v>
      </c>
      <c r="P2040" s="44">
        <f>INDEX(Workings!$R$14:$R$853,MATCH(O2040,Workings!$U$14:$U$853,0))</f>
        <v>0.75277777777777799</v>
      </c>
      <c r="Q2040" s="34">
        <f t="shared" si="106"/>
        <v>3</v>
      </c>
      <c r="S2040"/>
    </row>
    <row r="2041" spans="1:19" ht="15" x14ac:dyDescent="0.25">
      <c r="A2041" s="34" t="s">
        <v>2912</v>
      </c>
      <c r="B2041" s="34">
        <f>SEARCH("PM",A2041)</f>
        <v>5</v>
      </c>
      <c r="C2041" s="34" t="e">
        <f>SEARCH("AM",A2041)</f>
        <v>#VALUE!</v>
      </c>
      <c r="D2041" s="34">
        <f>IFERROR(B2041,C2041)</f>
        <v>5</v>
      </c>
      <c r="E2041" s="34" t="str">
        <f>IFERROR(MID(A2041,D2041-5,1)," ")</f>
        <v xml:space="preserve"> </v>
      </c>
      <c r="F2041" s="34" t="str">
        <f>MID(A2041,IF(E2041="1",D2041-5,D2041-4),IF(E2041="1",7,6))</f>
        <v>6:25PM</v>
      </c>
      <c r="G2041" s="34" t="str">
        <f>TRIM(SUBSTITUTE(A2041,TEXT(M2041,"h:mmAM/PM"),""))</f>
        <v>8-Nov R-O-I</v>
      </c>
      <c r="H2041" s="34" t="b">
        <f>OR(LEFT(G2041,1)="Y",LEFT(G2041,1)="B",LEFT(G2041,1)="R")</f>
        <v>0</v>
      </c>
      <c r="I2041" s="34" t="str">
        <f>IF(H2041,LEFT(G2041,FIND(" ",G2041)-1),MID(G2041,FIND(" ",G2041)+1,9))</f>
        <v>R-O-I</v>
      </c>
      <c r="J2041" s="34" t="str">
        <f>TRIM(SUBSTITUTE(G2041,I2041,""))</f>
        <v>8-Nov</v>
      </c>
      <c r="K2041" s="34">
        <f>LEFT(J2041,2-ISERROR(1*MID(J2041,2,1)))*1</f>
        <v>8</v>
      </c>
      <c r="L2041" s="34" t="str">
        <f>IF(LEN(I2041)=3,I2041,LEFT(I2041,1)&amp;MID(I2041,3,1)&amp;RIGHT(I2041,1))</f>
        <v>ROI</v>
      </c>
      <c r="M2041" s="42">
        <f>TIMEVALUE(SUBSTITUTE(SUBSTITUTE(F2041,"P"," P"),"A"," A"))</f>
        <v>0.76736111111111116</v>
      </c>
      <c r="N2041" s="34">
        <f t="shared" si="104"/>
        <v>24</v>
      </c>
      <c r="O2041" s="34" t="str">
        <f t="shared" si="105"/>
        <v>ROI24</v>
      </c>
      <c r="P2041" s="44">
        <f>INDEX(Workings!$R$14:$R$853,MATCH(O2041,Workings!$U$14:$U$853,0))</f>
        <v>0.76666666666666683</v>
      </c>
      <c r="Q2041" s="34">
        <f t="shared" si="106"/>
        <v>1</v>
      </c>
      <c r="S2041"/>
    </row>
    <row r="2042" spans="1:19" ht="15" x14ac:dyDescent="0.25">
      <c r="A2042" s="34" t="s">
        <v>3303</v>
      </c>
      <c r="B2042" s="34">
        <f>SEARCH("PM",A2042)</f>
        <v>9</v>
      </c>
      <c r="C2042" s="34" t="e">
        <f>SEARCH("AM",A2042)</f>
        <v>#VALUE!</v>
      </c>
      <c r="D2042" s="34">
        <f>IFERROR(B2042,C2042)</f>
        <v>9</v>
      </c>
      <c r="E2042" s="34" t="str">
        <f>IFERROR(MID(A2042,D2042-5,1)," ")</f>
        <v xml:space="preserve"> </v>
      </c>
      <c r="F2042" s="34" t="str">
        <f>MID(A2042,IF(E2042="1",D2042-5,D2042-4),IF(E2042="1",7,6))</f>
        <v>6:45PM</v>
      </c>
      <c r="G2042" s="34" t="str">
        <f>TRIM(SUBSTITUTE(A2042,TEXT(M2042,"h:mmAM/PM"),""))</f>
        <v>ROI 8-Nov</v>
      </c>
      <c r="H2042" s="34" t="b">
        <f>OR(LEFT(G2042,1)="Y",LEFT(G2042,1)="B",LEFT(G2042,1)="R")</f>
        <v>1</v>
      </c>
      <c r="I2042" s="34" t="str">
        <f>IF(H2042,LEFT(G2042,FIND(" ",G2042)-1),MID(G2042,FIND(" ",G2042)+1,9))</f>
        <v>ROI</v>
      </c>
      <c r="J2042" s="34" t="str">
        <f>TRIM(SUBSTITUTE(G2042,I2042,""))</f>
        <v>8-Nov</v>
      </c>
      <c r="K2042" s="34">
        <f>LEFT(J2042,2-ISERROR(1*MID(J2042,2,1)))*1</f>
        <v>8</v>
      </c>
      <c r="L2042" s="34" t="str">
        <f>IF(LEN(I2042)=3,I2042,LEFT(I2042,1)&amp;MID(I2042,3,1)&amp;RIGHT(I2042,1))</f>
        <v>ROI</v>
      </c>
      <c r="M2042" s="42">
        <f>TIMEVALUE(SUBSTITUTE(SUBSTITUTE(F2042,"P"," P"),"A"," A"))</f>
        <v>0.78125</v>
      </c>
      <c r="N2042" s="34">
        <f t="shared" si="104"/>
        <v>25</v>
      </c>
      <c r="O2042" s="34" t="str">
        <f t="shared" si="105"/>
        <v>ROI25</v>
      </c>
      <c r="P2042" s="44">
        <f>INDEX(Workings!$R$14:$R$853,MATCH(O2042,Workings!$U$14:$U$853,0))</f>
        <v>0.78055555555555567</v>
      </c>
      <c r="Q2042" s="34">
        <f t="shared" si="106"/>
        <v>1</v>
      </c>
      <c r="S2042"/>
    </row>
    <row r="2043" spans="1:19" ht="15" x14ac:dyDescent="0.25">
      <c r="A2043" s="34" t="s">
        <v>2051</v>
      </c>
      <c r="B2043" s="34">
        <f>SEARCH("PM",A2043)</f>
        <v>5</v>
      </c>
      <c r="C2043" s="34" t="e">
        <f>SEARCH("AM",A2043)</f>
        <v>#VALUE!</v>
      </c>
      <c r="D2043" s="34">
        <f>IFERROR(B2043,C2043)</f>
        <v>5</v>
      </c>
      <c r="E2043" s="34" t="str">
        <f>IFERROR(MID(A2043,D2043-5,1)," ")</f>
        <v xml:space="preserve"> </v>
      </c>
      <c r="F2043" s="34" t="str">
        <f>MID(A2043,IF(E2043="1",D2043-5,D2043-4),IF(E2043="1",7,6))</f>
        <v>7:05PM</v>
      </c>
      <c r="G2043" s="34" t="str">
        <f>TRIM(SUBSTITUTE(A2043,TEXT(M2043,"h:mmAM/PM"),""))</f>
        <v>R/O/I 8/Nov</v>
      </c>
      <c r="H2043" s="34" t="b">
        <f>OR(LEFT(G2043,1)="Y",LEFT(G2043,1)="B",LEFT(G2043,1)="R")</f>
        <v>1</v>
      </c>
      <c r="I2043" s="34" t="str">
        <f>IF(H2043,LEFT(G2043,FIND(" ",G2043)-1),MID(G2043,FIND(" ",G2043)+1,9))</f>
        <v>R/O/I</v>
      </c>
      <c r="J2043" s="34" t="str">
        <f>TRIM(SUBSTITUTE(G2043,I2043,""))</f>
        <v>8/Nov</v>
      </c>
      <c r="K2043" s="34">
        <f>LEFT(J2043,2-ISERROR(1*MID(J2043,2,1)))*1</f>
        <v>8</v>
      </c>
      <c r="L2043" s="34" t="str">
        <f>IF(LEN(I2043)=3,I2043,LEFT(I2043,1)&amp;MID(I2043,3,1)&amp;RIGHT(I2043,1))</f>
        <v>ROI</v>
      </c>
      <c r="M2043" s="42">
        <f>TIMEVALUE(SUBSTITUTE(SUBSTITUTE(F2043,"P"," P"),"A"," A"))</f>
        <v>0.79513888888888884</v>
      </c>
      <c r="N2043" s="34">
        <f t="shared" si="104"/>
        <v>26</v>
      </c>
      <c r="O2043" s="34" t="str">
        <f t="shared" si="105"/>
        <v>ROI26</v>
      </c>
      <c r="P2043" s="44">
        <f>INDEX(Workings!$R$14:$R$853,MATCH(O2043,Workings!$U$14:$U$853,0))</f>
        <v>0.79444444444444451</v>
      </c>
      <c r="Q2043" s="34">
        <f t="shared" si="106"/>
        <v>1</v>
      </c>
      <c r="S2043"/>
    </row>
    <row r="2044" spans="1:19" ht="15" x14ac:dyDescent="0.25">
      <c r="A2044" s="34" t="s">
        <v>4250</v>
      </c>
      <c r="B2044" s="34">
        <f>SEARCH("PM",A2044)</f>
        <v>11</v>
      </c>
      <c r="C2044" s="34" t="e">
        <f>SEARCH("AM",A2044)</f>
        <v>#VALUE!</v>
      </c>
      <c r="D2044" s="34">
        <f>IFERROR(B2044,C2044)</f>
        <v>11</v>
      </c>
      <c r="E2044" s="34" t="str">
        <f>IFERROR(MID(A2044,D2044-5,1)," ")</f>
        <v xml:space="preserve"> </v>
      </c>
      <c r="F2044" s="34" t="str">
        <f>MID(A2044,IF(E2044="1",D2044-5,D2044-4),IF(E2044="1",7,6))</f>
        <v>8:06PM</v>
      </c>
      <c r="G2044" s="34" t="str">
        <f>TRIM(SUBSTITUTE(A2044,TEXT(M2044,"h:mmAM/PM"),""))</f>
        <v>8/Nov R:O:I</v>
      </c>
      <c r="H2044" s="34" t="b">
        <f>OR(LEFT(G2044,1)="Y",LEFT(G2044,1)="B",LEFT(G2044,1)="R")</f>
        <v>0</v>
      </c>
      <c r="I2044" s="34" t="str">
        <f>IF(H2044,LEFT(G2044,FIND(" ",G2044)-1),MID(G2044,FIND(" ",G2044)+1,9))</f>
        <v>R:O:I</v>
      </c>
      <c r="J2044" s="34" t="str">
        <f>TRIM(SUBSTITUTE(G2044,I2044,""))</f>
        <v>8/Nov</v>
      </c>
      <c r="K2044" s="34">
        <f>LEFT(J2044,2-ISERROR(1*MID(J2044,2,1)))*1</f>
        <v>8</v>
      </c>
      <c r="L2044" s="34" t="str">
        <f>IF(LEN(I2044)=3,I2044,LEFT(I2044,1)&amp;MID(I2044,3,1)&amp;RIGHT(I2044,1))</f>
        <v>ROI</v>
      </c>
      <c r="M2044" s="42">
        <f>TIMEVALUE(SUBSTITUTE(SUBSTITUTE(F2044,"P"," P"),"A"," A"))</f>
        <v>0.83750000000000002</v>
      </c>
      <c r="N2044" s="34">
        <f t="shared" si="104"/>
        <v>27</v>
      </c>
      <c r="O2044" s="34" t="str">
        <f t="shared" si="105"/>
        <v>ROI27</v>
      </c>
      <c r="P2044" s="44">
        <f>INDEX(Workings!$R$14:$R$853,MATCH(O2044,Workings!$U$14:$U$853,0))</f>
        <v>0.83611111111111114</v>
      </c>
      <c r="Q2044" s="34">
        <f t="shared" si="106"/>
        <v>2</v>
      </c>
      <c r="S2044"/>
    </row>
    <row r="2045" spans="1:19" ht="15" x14ac:dyDescent="0.25">
      <c r="A2045" s="34" t="s">
        <v>1860</v>
      </c>
      <c r="B2045" s="34">
        <f>SEARCH("PM",A2045)</f>
        <v>17</v>
      </c>
      <c r="C2045" s="34" t="e">
        <f>SEARCH("AM",A2045)</f>
        <v>#VALUE!</v>
      </c>
      <c r="D2045" s="34">
        <f>IFERROR(B2045,C2045)</f>
        <v>17</v>
      </c>
      <c r="E2045" s="34" t="str">
        <f>IFERROR(MID(A2045,D2045-5,1)," ")</f>
        <v xml:space="preserve"> </v>
      </c>
      <c r="F2045" s="34" t="str">
        <f>MID(A2045,IF(E2045="1",D2045-5,D2045-4),IF(E2045="1",7,6))</f>
        <v>9:05PM</v>
      </c>
      <c r="G2045" s="34" t="str">
        <f>TRIM(SUBSTITUTE(A2045,TEXT(M2045,"h:mmAM/PM"),""))</f>
        <v>R:O:I 8/Nov</v>
      </c>
      <c r="H2045" s="34" t="b">
        <f>OR(LEFT(G2045,1)="Y",LEFT(G2045,1)="B",LEFT(G2045,1)="R")</f>
        <v>1</v>
      </c>
      <c r="I2045" s="34" t="str">
        <f>IF(H2045,LEFT(G2045,FIND(" ",G2045)-1),MID(G2045,FIND(" ",G2045)+1,9))</f>
        <v>R:O:I</v>
      </c>
      <c r="J2045" s="34" t="str">
        <f>TRIM(SUBSTITUTE(G2045,I2045,""))</f>
        <v>8/Nov</v>
      </c>
      <c r="K2045" s="34">
        <f>LEFT(J2045,2-ISERROR(1*MID(J2045,2,1)))*1</f>
        <v>8</v>
      </c>
      <c r="L2045" s="34" t="str">
        <f>IF(LEN(I2045)=3,I2045,LEFT(I2045,1)&amp;MID(I2045,3,1)&amp;RIGHT(I2045,1))</f>
        <v>ROI</v>
      </c>
      <c r="M2045" s="42">
        <f>TIMEVALUE(SUBSTITUTE(SUBSTITUTE(F2045,"P"," P"),"A"," A"))</f>
        <v>0.87847222222222221</v>
      </c>
      <c r="N2045" s="34">
        <f t="shared" si="104"/>
        <v>28</v>
      </c>
      <c r="O2045" s="34" t="str">
        <f t="shared" si="105"/>
        <v>ROI28</v>
      </c>
      <c r="P2045" s="44">
        <f>INDEX(Workings!$R$14:$R$853,MATCH(O2045,Workings!$U$14:$U$853,0))</f>
        <v>0.87777777777777777</v>
      </c>
      <c r="Q2045" s="34">
        <f t="shared" si="106"/>
        <v>1</v>
      </c>
      <c r="S2045"/>
    </row>
    <row r="2046" spans="1:19" ht="15" x14ac:dyDescent="0.25">
      <c r="A2046" s="34" t="s">
        <v>4068</v>
      </c>
      <c r="B2046" s="34">
        <f>SEARCH("PM",A2046)</f>
        <v>12</v>
      </c>
      <c r="C2046" s="34" t="e">
        <f>SEARCH("AM",A2046)</f>
        <v>#VALUE!</v>
      </c>
      <c r="D2046" s="34">
        <f>IFERROR(B2046,C2046)</f>
        <v>12</v>
      </c>
      <c r="E2046" s="34" t="str">
        <f>IFERROR(MID(A2046,D2046-5,1)," ")</f>
        <v>1</v>
      </c>
      <c r="F2046" s="34" t="str">
        <f>MID(A2046,IF(E2046="1",D2046-5,D2046-4),IF(E2046="1",7,6))</f>
        <v>10:06PM</v>
      </c>
      <c r="G2046" s="34" t="str">
        <f>TRIM(SUBSTITUTE(A2046,TEXT(M2046,"h:mmAM/PM"),""))</f>
        <v>R:O:I 8/Nov</v>
      </c>
      <c r="H2046" s="34" t="b">
        <f>OR(LEFT(G2046,1)="Y",LEFT(G2046,1)="B",LEFT(G2046,1)="R")</f>
        <v>1</v>
      </c>
      <c r="I2046" s="34" t="str">
        <f>IF(H2046,LEFT(G2046,FIND(" ",G2046)-1),MID(G2046,FIND(" ",G2046)+1,9))</f>
        <v>R:O:I</v>
      </c>
      <c r="J2046" s="34" t="str">
        <f>TRIM(SUBSTITUTE(G2046,I2046,""))</f>
        <v>8/Nov</v>
      </c>
      <c r="K2046" s="34">
        <f>LEFT(J2046,2-ISERROR(1*MID(J2046,2,1)))*1</f>
        <v>8</v>
      </c>
      <c r="L2046" s="34" t="str">
        <f>IF(LEN(I2046)=3,I2046,LEFT(I2046,1)&amp;MID(I2046,3,1)&amp;RIGHT(I2046,1))</f>
        <v>ROI</v>
      </c>
      <c r="M2046" s="42">
        <f>TIMEVALUE(SUBSTITUTE(SUBSTITUTE(F2046,"P"," P"),"A"," A"))</f>
        <v>0.92083333333333339</v>
      </c>
      <c r="N2046" s="34">
        <f t="shared" si="104"/>
        <v>29</v>
      </c>
      <c r="O2046" s="34" t="str">
        <f t="shared" si="105"/>
        <v>ROI29</v>
      </c>
      <c r="P2046" s="44">
        <f>INDEX(Workings!$R$14:$R$853,MATCH(O2046,Workings!$U$14:$U$853,0))</f>
        <v>0.9194444444444444</v>
      </c>
      <c r="Q2046" s="34">
        <f t="shared" si="106"/>
        <v>2</v>
      </c>
      <c r="S2046"/>
    </row>
    <row r="2047" spans="1:19" ht="15" x14ac:dyDescent="0.25">
      <c r="A2047" s="34" t="s">
        <v>4202</v>
      </c>
      <c r="B2047" s="34">
        <f>SEARCH("PM",A2047)</f>
        <v>10</v>
      </c>
      <c r="C2047" s="34" t="e">
        <f>SEARCH("AM",A2047)</f>
        <v>#VALUE!</v>
      </c>
      <c r="D2047" s="34">
        <f>IFERROR(B2047,C2047)</f>
        <v>10</v>
      </c>
      <c r="E2047" s="34" t="str">
        <f>IFERROR(MID(A2047,D2047-5,1)," ")</f>
        <v>1</v>
      </c>
      <c r="F2047" s="34" t="str">
        <f>MID(A2047,IF(E2047="1",D2047-5,D2047-4),IF(E2047="1",7,6))</f>
        <v>11:05PM</v>
      </c>
      <c r="G2047" s="34" t="str">
        <f>TRIM(SUBSTITUTE(A2047,TEXT(M2047,"h:mmAM/PM"),""))</f>
        <v>ROI 8-Nov</v>
      </c>
      <c r="H2047" s="34" t="b">
        <f>OR(LEFT(G2047,1)="Y",LEFT(G2047,1)="B",LEFT(G2047,1)="R")</f>
        <v>1</v>
      </c>
      <c r="I2047" s="34" t="str">
        <f>IF(H2047,LEFT(G2047,FIND(" ",G2047)-1),MID(G2047,FIND(" ",G2047)+1,9))</f>
        <v>ROI</v>
      </c>
      <c r="J2047" s="34" t="str">
        <f>TRIM(SUBSTITUTE(G2047,I2047,""))</f>
        <v>8-Nov</v>
      </c>
      <c r="K2047" s="34">
        <f>LEFT(J2047,2-ISERROR(1*MID(J2047,2,1)))*1</f>
        <v>8</v>
      </c>
      <c r="L2047" s="34" t="str">
        <f>IF(LEN(I2047)=3,I2047,LEFT(I2047,1)&amp;MID(I2047,3,1)&amp;RIGHT(I2047,1))</f>
        <v>ROI</v>
      </c>
      <c r="M2047" s="42">
        <f>TIMEVALUE(SUBSTITUTE(SUBSTITUTE(F2047,"P"," P"),"A"," A"))</f>
        <v>0.96180555555555547</v>
      </c>
      <c r="N2047" s="34">
        <f t="shared" si="104"/>
        <v>30</v>
      </c>
      <c r="O2047" s="34" t="str">
        <f t="shared" si="105"/>
        <v>ROI30</v>
      </c>
      <c r="P2047" s="44">
        <f>INDEX(Workings!$R$14:$R$853,MATCH(O2047,Workings!$U$14:$U$853,0))</f>
        <v>0.96111111111111103</v>
      </c>
      <c r="Q2047" s="34">
        <f t="shared" si="106"/>
        <v>1</v>
      </c>
      <c r="S2047"/>
    </row>
    <row r="2048" spans="1:19" ht="15" x14ac:dyDescent="0.25">
      <c r="A2048" s="34" t="s">
        <v>424</v>
      </c>
      <c r="B2048" s="34" t="e">
        <f>SEARCH("PM",A2048)</f>
        <v>#VALUE!</v>
      </c>
      <c r="C2048" s="34">
        <f>SEARCH("AM",A2048)</f>
        <v>5</v>
      </c>
      <c r="D2048" s="34">
        <f>IFERROR(B2048,C2048)</f>
        <v>5</v>
      </c>
      <c r="E2048" s="34" t="str">
        <f>IFERROR(MID(A2048,D2048-5,1)," ")</f>
        <v xml:space="preserve"> </v>
      </c>
      <c r="F2048" s="34" t="str">
        <f>MID(A2048,IF(E2048="1",D2048-5,D2048-4),IF(E2048="1",7,6))</f>
        <v>7:05AM</v>
      </c>
      <c r="G2048" s="34" t="str">
        <f>TRIM(SUBSTITUTE(A2048,TEXT(M2048,"h:mmAM/PM"),""))</f>
        <v>9/Nov R:O:I</v>
      </c>
      <c r="H2048" s="34" t="b">
        <f>OR(LEFT(G2048,1)="Y",LEFT(G2048,1)="B",LEFT(G2048,1)="R")</f>
        <v>0</v>
      </c>
      <c r="I2048" s="34" t="str">
        <f>IF(H2048,LEFT(G2048,FIND(" ",G2048)-1),MID(G2048,FIND(" ",G2048)+1,9))</f>
        <v>R:O:I</v>
      </c>
      <c r="J2048" s="34" t="str">
        <f>TRIM(SUBSTITUTE(G2048,I2048,""))</f>
        <v>9/Nov</v>
      </c>
      <c r="K2048" s="34">
        <f>LEFT(J2048,2-ISERROR(1*MID(J2048,2,1)))*1</f>
        <v>9</v>
      </c>
      <c r="L2048" s="34" t="str">
        <f>IF(LEN(I2048)=3,I2048,LEFT(I2048,1)&amp;MID(I2048,3,1)&amp;RIGHT(I2048,1))</f>
        <v>ROI</v>
      </c>
      <c r="M2048" s="42">
        <f>TIMEVALUE(SUBSTITUTE(SUBSTITUTE(F2048,"P"," P"),"A"," A"))</f>
        <v>0.2951388888888889</v>
      </c>
      <c r="N2048" s="34">
        <f t="shared" si="104"/>
        <v>1</v>
      </c>
      <c r="O2048" s="34" t="str">
        <f t="shared" si="105"/>
        <v>ROI1</v>
      </c>
      <c r="P2048" s="44">
        <f>INDEX(Workings!$R$14:$R$853,MATCH(O2048,Workings!$U$14:$U$853,0))</f>
        <v>0.29444444444444445</v>
      </c>
      <c r="Q2048" s="34">
        <f t="shared" si="106"/>
        <v>1</v>
      </c>
      <c r="S2048"/>
    </row>
    <row r="2049" spans="1:19" ht="15" x14ac:dyDescent="0.25">
      <c r="A2049" s="34" t="s">
        <v>2122</v>
      </c>
      <c r="B2049" s="34" t="e">
        <f>SEARCH("PM",A2049)</f>
        <v>#VALUE!</v>
      </c>
      <c r="C2049" s="34">
        <f>SEARCH("AM",A2049)</f>
        <v>11</v>
      </c>
      <c r="D2049" s="34">
        <f>IFERROR(B2049,C2049)</f>
        <v>11</v>
      </c>
      <c r="E2049" s="34" t="str">
        <f>IFERROR(MID(A2049,D2049-5,1)," ")</f>
        <v xml:space="preserve"> </v>
      </c>
      <c r="F2049" s="34" t="str">
        <f>MID(A2049,IF(E2049="1",D2049-5,D2049-4),IF(E2049="1",7,6))</f>
        <v>7:47AM</v>
      </c>
      <c r="G2049" s="34" t="str">
        <f>TRIM(SUBSTITUTE(A2049,TEXT(M2049,"h:mmAM/PM"),""))</f>
        <v>R:O:I 9/Nov</v>
      </c>
      <c r="H2049" s="34" t="b">
        <f>OR(LEFT(G2049,1)="Y",LEFT(G2049,1)="B",LEFT(G2049,1)="R")</f>
        <v>1</v>
      </c>
      <c r="I2049" s="34" t="str">
        <f>IF(H2049,LEFT(G2049,FIND(" ",G2049)-1),MID(G2049,FIND(" ",G2049)+1,9))</f>
        <v>R:O:I</v>
      </c>
      <c r="J2049" s="34" t="str">
        <f>TRIM(SUBSTITUTE(G2049,I2049,""))</f>
        <v>9/Nov</v>
      </c>
      <c r="K2049" s="34">
        <f>LEFT(J2049,2-ISERROR(1*MID(J2049,2,1)))*1</f>
        <v>9</v>
      </c>
      <c r="L2049" s="34" t="str">
        <f>IF(LEN(I2049)=3,I2049,LEFT(I2049,1)&amp;MID(I2049,3,1)&amp;RIGHT(I2049,1))</f>
        <v>ROI</v>
      </c>
      <c r="M2049" s="42">
        <f>TIMEVALUE(SUBSTITUTE(SUBSTITUTE(F2049,"P"," P"),"A"," A"))</f>
        <v>0.32430555555555557</v>
      </c>
      <c r="N2049" s="34">
        <f t="shared" si="104"/>
        <v>2</v>
      </c>
      <c r="O2049" s="34" t="str">
        <f t="shared" si="105"/>
        <v>ROI2</v>
      </c>
      <c r="P2049" s="44">
        <f>INDEX(Workings!$R$14:$R$853,MATCH(O2049,Workings!$U$14:$U$853,0))</f>
        <v>0.32222222222222224</v>
      </c>
      <c r="Q2049" s="34">
        <f t="shared" si="106"/>
        <v>3</v>
      </c>
      <c r="S2049"/>
    </row>
    <row r="2050" spans="1:19" ht="15" x14ac:dyDescent="0.25">
      <c r="A2050" s="34" t="s">
        <v>2709</v>
      </c>
      <c r="B2050" s="34" t="e">
        <f>SEARCH("PM",A2050)</f>
        <v>#VALUE!</v>
      </c>
      <c r="C2050" s="34">
        <f>SEARCH("AM",A2050)</f>
        <v>5</v>
      </c>
      <c r="D2050" s="34">
        <f>IFERROR(B2050,C2050)</f>
        <v>5</v>
      </c>
      <c r="E2050" s="34" t="str">
        <f>IFERROR(MID(A2050,D2050-5,1)," ")</f>
        <v xml:space="preserve"> </v>
      </c>
      <c r="F2050" s="34" t="str">
        <f>MID(A2050,IF(E2050="1",D2050-5,D2050-4),IF(E2050="1",7,6))</f>
        <v>8:26AM</v>
      </c>
      <c r="G2050" s="34" t="str">
        <f>TRIM(SUBSTITUTE(A2050,TEXT(M2050,"h:mmAM/PM"),""))</f>
        <v>R/O/I 9/Nov</v>
      </c>
      <c r="H2050" s="34" t="b">
        <f>OR(LEFT(G2050,1)="Y",LEFT(G2050,1)="B",LEFT(G2050,1)="R")</f>
        <v>1</v>
      </c>
      <c r="I2050" s="34" t="str">
        <f>IF(H2050,LEFT(G2050,FIND(" ",G2050)-1),MID(G2050,FIND(" ",G2050)+1,9))</f>
        <v>R/O/I</v>
      </c>
      <c r="J2050" s="34" t="str">
        <f>TRIM(SUBSTITUTE(G2050,I2050,""))</f>
        <v>9/Nov</v>
      </c>
      <c r="K2050" s="34">
        <f>LEFT(J2050,2-ISERROR(1*MID(J2050,2,1)))*1</f>
        <v>9</v>
      </c>
      <c r="L2050" s="34" t="str">
        <f>IF(LEN(I2050)=3,I2050,LEFT(I2050,1)&amp;MID(I2050,3,1)&amp;RIGHT(I2050,1))</f>
        <v>ROI</v>
      </c>
      <c r="M2050" s="42">
        <f>TIMEVALUE(SUBSTITUTE(SUBSTITUTE(F2050,"P"," P"),"A"," A"))</f>
        <v>0.35138888888888892</v>
      </c>
      <c r="N2050" s="34">
        <f t="shared" si="104"/>
        <v>3</v>
      </c>
      <c r="O2050" s="34" t="str">
        <f t="shared" si="105"/>
        <v>ROI3</v>
      </c>
      <c r="P2050" s="44">
        <f>INDEX(Workings!$R$14:$R$853,MATCH(O2050,Workings!$U$14:$U$853,0))</f>
        <v>0.35000000000000003</v>
      </c>
      <c r="Q2050" s="34">
        <f t="shared" si="106"/>
        <v>2</v>
      </c>
      <c r="S2050"/>
    </row>
    <row r="2051" spans="1:19" ht="15" x14ac:dyDescent="0.25">
      <c r="A2051" s="34" t="s">
        <v>962</v>
      </c>
      <c r="B2051" s="34" t="e">
        <f>SEARCH("PM",A2051)</f>
        <v>#VALUE!</v>
      </c>
      <c r="C2051" s="34">
        <f>SEARCH("AM",A2051)</f>
        <v>17</v>
      </c>
      <c r="D2051" s="34">
        <f>IFERROR(B2051,C2051)</f>
        <v>17</v>
      </c>
      <c r="E2051" s="34" t="str">
        <f>IFERROR(MID(A2051,D2051-5,1)," ")</f>
        <v xml:space="preserve"> </v>
      </c>
      <c r="F2051" s="34" t="str">
        <f>MID(A2051,IF(E2051="1",D2051-5,D2051-4),IF(E2051="1",7,6))</f>
        <v>9:05AM</v>
      </c>
      <c r="G2051" s="34" t="str">
        <f>TRIM(SUBSTITUTE(A2051,TEXT(M2051,"h:mmAM/PM"),""))</f>
        <v>9-Nov R/O/I</v>
      </c>
      <c r="H2051" s="34" t="b">
        <f>OR(LEFT(G2051,1)="Y",LEFT(G2051,1)="B",LEFT(G2051,1)="R")</f>
        <v>0</v>
      </c>
      <c r="I2051" s="34" t="str">
        <f>IF(H2051,LEFT(G2051,FIND(" ",G2051)-1),MID(G2051,FIND(" ",G2051)+1,9))</f>
        <v>R/O/I</v>
      </c>
      <c r="J2051" s="34" t="str">
        <f>TRIM(SUBSTITUTE(G2051,I2051,""))</f>
        <v>9-Nov</v>
      </c>
      <c r="K2051" s="34">
        <f>LEFT(J2051,2-ISERROR(1*MID(J2051,2,1)))*1</f>
        <v>9</v>
      </c>
      <c r="L2051" s="34" t="str">
        <f>IF(LEN(I2051)=3,I2051,LEFT(I2051,1)&amp;MID(I2051,3,1)&amp;RIGHT(I2051,1))</f>
        <v>ROI</v>
      </c>
      <c r="M2051" s="42">
        <f>TIMEVALUE(SUBSTITUTE(SUBSTITUTE(F2051,"P"," P"),"A"," A"))</f>
        <v>0.37847222222222227</v>
      </c>
      <c r="N2051" s="34">
        <f t="shared" si="104"/>
        <v>4</v>
      </c>
      <c r="O2051" s="34" t="str">
        <f t="shared" si="105"/>
        <v>ROI4</v>
      </c>
      <c r="P2051" s="44">
        <f>INDEX(Workings!$R$14:$R$853,MATCH(O2051,Workings!$U$14:$U$853,0))</f>
        <v>0.37777777777777782</v>
      </c>
      <c r="Q2051" s="34">
        <f t="shared" si="106"/>
        <v>1</v>
      </c>
      <c r="S2051"/>
    </row>
    <row r="2052" spans="1:19" ht="15" x14ac:dyDescent="0.25">
      <c r="A2052" s="34" t="s">
        <v>3952</v>
      </c>
      <c r="B2052" s="34" t="e">
        <f>SEARCH("PM",A2052)</f>
        <v>#VALUE!</v>
      </c>
      <c r="C2052" s="34">
        <f>SEARCH("AM",A2052)</f>
        <v>11</v>
      </c>
      <c r="D2052" s="34">
        <f>IFERROR(B2052,C2052)</f>
        <v>11</v>
      </c>
      <c r="E2052" s="34" t="str">
        <f>IFERROR(MID(A2052,D2052-5,1)," ")</f>
        <v xml:space="preserve"> </v>
      </c>
      <c r="F2052" s="34" t="str">
        <f>MID(A2052,IF(E2052="1",D2052-5,D2052-4),IF(E2052="1",7,6))</f>
        <v>9:35AM</v>
      </c>
      <c r="G2052" s="34" t="str">
        <f>TRIM(SUBSTITUTE(A2052,TEXT(M2052,"h:mmAM/PM"),""))</f>
        <v>9-Nov R:O:I</v>
      </c>
      <c r="H2052" s="34" t="b">
        <f>OR(LEFT(G2052,1)="Y",LEFT(G2052,1)="B",LEFT(G2052,1)="R")</f>
        <v>0</v>
      </c>
      <c r="I2052" s="34" t="str">
        <f>IF(H2052,LEFT(G2052,FIND(" ",G2052)-1),MID(G2052,FIND(" ",G2052)+1,9))</f>
        <v>R:O:I</v>
      </c>
      <c r="J2052" s="34" t="str">
        <f>TRIM(SUBSTITUTE(G2052,I2052,""))</f>
        <v>9-Nov</v>
      </c>
      <c r="K2052" s="34">
        <f>LEFT(J2052,2-ISERROR(1*MID(J2052,2,1)))*1</f>
        <v>9</v>
      </c>
      <c r="L2052" s="34" t="str">
        <f>IF(LEN(I2052)=3,I2052,LEFT(I2052,1)&amp;MID(I2052,3,1)&amp;RIGHT(I2052,1))</f>
        <v>ROI</v>
      </c>
      <c r="M2052" s="42">
        <f>TIMEVALUE(SUBSTITUTE(SUBSTITUTE(F2052,"P"," P"),"A"," A"))</f>
        <v>0.39930555555555558</v>
      </c>
      <c r="N2052" s="34">
        <f t="shared" si="104"/>
        <v>5</v>
      </c>
      <c r="O2052" s="34" t="str">
        <f t="shared" si="105"/>
        <v>ROI5</v>
      </c>
      <c r="P2052" s="44">
        <f>INDEX(Workings!$R$14:$R$853,MATCH(O2052,Workings!$U$14:$U$853,0))</f>
        <v>0.39861111111111114</v>
      </c>
      <c r="Q2052" s="34">
        <f t="shared" si="106"/>
        <v>1</v>
      </c>
      <c r="S2052"/>
    </row>
    <row r="2053" spans="1:19" ht="15" x14ac:dyDescent="0.25">
      <c r="A2053" s="34" t="s">
        <v>1224</v>
      </c>
      <c r="B2053" s="34" t="e">
        <f>SEARCH("PM",A2053)</f>
        <v>#VALUE!</v>
      </c>
      <c r="C2053" s="34">
        <f>SEARCH("AM",A2053)</f>
        <v>12</v>
      </c>
      <c r="D2053" s="34">
        <f>IFERROR(B2053,C2053)</f>
        <v>12</v>
      </c>
      <c r="E2053" s="34" t="str">
        <f>IFERROR(MID(A2053,D2053-5,1)," ")</f>
        <v>1</v>
      </c>
      <c r="F2053" s="34" t="str">
        <f>MID(A2053,IF(E2053="1",D2053-5,D2053-4),IF(E2053="1",7,6))</f>
        <v>10:05AM</v>
      </c>
      <c r="G2053" s="34" t="str">
        <f>TRIM(SUBSTITUTE(A2053,TEXT(M2053,"h:mmAM/PM"),""))</f>
        <v>9/Nov R-O-I</v>
      </c>
      <c r="H2053" s="34" t="b">
        <f>OR(LEFT(G2053,1)="Y",LEFT(G2053,1)="B",LEFT(G2053,1)="R")</f>
        <v>0</v>
      </c>
      <c r="I2053" s="34" t="str">
        <f>IF(H2053,LEFT(G2053,FIND(" ",G2053)-1),MID(G2053,FIND(" ",G2053)+1,9))</f>
        <v>R-O-I</v>
      </c>
      <c r="J2053" s="34" t="str">
        <f>TRIM(SUBSTITUTE(G2053,I2053,""))</f>
        <v>9/Nov</v>
      </c>
      <c r="K2053" s="34">
        <f>LEFT(J2053,2-ISERROR(1*MID(J2053,2,1)))*1</f>
        <v>9</v>
      </c>
      <c r="L2053" s="34" t="str">
        <f>IF(LEN(I2053)=3,I2053,LEFT(I2053,1)&amp;MID(I2053,3,1)&amp;RIGHT(I2053,1))</f>
        <v>ROI</v>
      </c>
      <c r="M2053" s="42">
        <f>TIMEVALUE(SUBSTITUTE(SUBSTITUTE(F2053,"P"," P"),"A"," A"))</f>
        <v>0.4201388888888889</v>
      </c>
      <c r="N2053" s="34">
        <f t="shared" si="104"/>
        <v>6</v>
      </c>
      <c r="O2053" s="34" t="str">
        <f t="shared" si="105"/>
        <v>ROI6</v>
      </c>
      <c r="P2053" s="44">
        <f>INDEX(Workings!$R$14:$R$853,MATCH(O2053,Workings!$U$14:$U$853,0))</f>
        <v>0.41944444444444445</v>
      </c>
      <c r="Q2053" s="34">
        <f t="shared" si="106"/>
        <v>1</v>
      </c>
      <c r="S2053"/>
    </row>
    <row r="2054" spans="1:19" ht="15" x14ac:dyDescent="0.25">
      <c r="A2054" s="34" t="s">
        <v>1223</v>
      </c>
      <c r="B2054" s="34" t="e">
        <f>SEARCH("PM",A2054)</f>
        <v>#VALUE!</v>
      </c>
      <c r="C2054" s="34">
        <f>SEARCH("AM",A2054)</f>
        <v>6</v>
      </c>
      <c r="D2054" s="34">
        <f>IFERROR(B2054,C2054)</f>
        <v>6</v>
      </c>
      <c r="E2054" s="34" t="str">
        <f>IFERROR(MID(A2054,D2054-5,1)," ")</f>
        <v>1</v>
      </c>
      <c r="F2054" s="34" t="str">
        <f>MID(A2054,IF(E2054="1",D2054-5,D2054-4),IF(E2054="1",7,6))</f>
        <v>10:35AM</v>
      </c>
      <c r="G2054" s="34" t="str">
        <f>TRIM(SUBSTITUTE(A2054,TEXT(M2054,"h:mmAM/PM"),""))</f>
        <v>9/Nov ROI</v>
      </c>
      <c r="H2054" s="34" t="b">
        <f>OR(LEFT(G2054,1)="Y",LEFT(G2054,1)="B",LEFT(G2054,1)="R")</f>
        <v>0</v>
      </c>
      <c r="I2054" s="34" t="str">
        <f>IF(H2054,LEFT(G2054,FIND(" ",G2054)-1),MID(G2054,FIND(" ",G2054)+1,9))</f>
        <v>ROI</v>
      </c>
      <c r="J2054" s="34" t="str">
        <f>TRIM(SUBSTITUTE(G2054,I2054,""))</f>
        <v>9/Nov</v>
      </c>
      <c r="K2054" s="34">
        <f>LEFT(J2054,2-ISERROR(1*MID(J2054,2,1)))*1</f>
        <v>9</v>
      </c>
      <c r="L2054" s="34" t="str">
        <f>IF(LEN(I2054)=3,I2054,LEFT(I2054,1)&amp;MID(I2054,3,1)&amp;RIGHT(I2054,1))</f>
        <v>ROI</v>
      </c>
      <c r="M2054" s="42">
        <f>TIMEVALUE(SUBSTITUTE(SUBSTITUTE(F2054,"P"," P"),"A"," A"))</f>
        <v>0.44097222222222227</v>
      </c>
      <c r="N2054" s="34">
        <f t="shared" si="104"/>
        <v>7</v>
      </c>
      <c r="O2054" s="34" t="str">
        <f t="shared" si="105"/>
        <v>ROI7</v>
      </c>
      <c r="P2054" s="44">
        <f>INDEX(Workings!$R$14:$R$853,MATCH(O2054,Workings!$U$14:$U$853,0))</f>
        <v>0.44027777777777777</v>
      </c>
      <c r="Q2054" s="34">
        <f t="shared" si="106"/>
        <v>1</v>
      </c>
      <c r="S2054"/>
    </row>
    <row r="2055" spans="1:19" ht="15" x14ac:dyDescent="0.25">
      <c r="A2055" s="34" t="s">
        <v>738</v>
      </c>
      <c r="B2055" s="34" t="e">
        <f>SEARCH("PM",A2055)</f>
        <v>#VALUE!</v>
      </c>
      <c r="C2055" s="34">
        <f>SEARCH("AM",A2055)</f>
        <v>12</v>
      </c>
      <c r="D2055" s="34">
        <f>IFERROR(B2055,C2055)</f>
        <v>12</v>
      </c>
      <c r="E2055" s="34" t="str">
        <f>IFERROR(MID(A2055,D2055-5,1)," ")</f>
        <v>1</v>
      </c>
      <c r="F2055" s="34" t="str">
        <f>MID(A2055,IF(E2055="1",D2055-5,D2055-4),IF(E2055="1",7,6))</f>
        <v>11:07AM</v>
      </c>
      <c r="G2055" s="34" t="str">
        <f>TRIM(SUBSTITUTE(A2055,TEXT(M2055,"h:mmAM/PM"),""))</f>
        <v>9/Nov R/O/I</v>
      </c>
      <c r="H2055" s="34" t="b">
        <f>OR(LEFT(G2055,1)="Y",LEFT(G2055,1)="B",LEFT(G2055,1)="R")</f>
        <v>0</v>
      </c>
      <c r="I2055" s="34" t="str">
        <f>IF(H2055,LEFT(G2055,FIND(" ",G2055)-1),MID(G2055,FIND(" ",G2055)+1,9))</f>
        <v>R/O/I</v>
      </c>
      <c r="J2055" s="34" t="str">
        <f>TRIM(SUBSTITUTE(G2055,I2055,""))</f>
        <v>9/Nov</v>
      </c>
      <c r="K2055" s="34">
        <f>LEFT(J2055,2-ISERROR(1*MID(J2055,2,1)))*1</f>
        <v>9</v>
      </c>
      <c r="L2055" s="34" t="str">
        <f>IF(LEN(I2055)=3,I2055,LEFT(I2055,1)&amp;MID(I2055,3,1)&amp;RIGHT(I2055,1))</f>
        <v>ROI</v>
      </c>
      <c r="M2055" s="42">
        <f>TIMEVALUE(SUBSTITUTE(SUBSTITUTE(F2055,"P"," P"),"A"," A"))</f>
        <v>0.46319444444444446</v>
      </c>
      <c r="N2055" s="34">
        <f t="shared" si="104"/>
        <v>8</v>
      </c>
      <c r="O2055" s="34" t="str">
        <f t="shared" si="105"/>
        <v>ROI8</v>
      </c>
      <c r="P2055" s="44">
        <f>INDEX(Workings!$R$14:$R$853,MATCH(O2055,Workings!$U$14:$U$853,0))</f>
        <v>0.46111111111111108</v>
      </c>
      <c r="Q2055" s="34">
        <f t="shared" si="106"/>
        <v>3</v>
      </c>
      <c r="S2055"/>
    </row>
    <row r="2056" spans="1:19" ht="15" x14ac:dyDescent="0.25">
      <c r="A2056" s="34" t="s">
        <v>3757</v>
      </c>
      <c r="B2056" s="34" t="e">
        <f>SEARCH("PM",A2056)</f>
        <v>#VALUE!</v>
      </c>
      <c r="C2056" s="34">
        <f>SEARCH("AM",A2056)</f>
        <v>12</v>
      </c>
      <c r="D2056" s="34">
        <f>IFERROR(B2056,C2056)</f>
        <v>12</v>
      </c>
      <c r="E2056" s="34" t="str">
        <f>IFERROR(MID(A2056,D2056-5,1)," ")</f>
        <v>1</v>
      </c>
      <c r="F2056" s="34" t="str">
        <f>MID(A2056,IF(E2056="1",D2056-5,D2056-4),IF(E2056="1",7,6))</f>
        <v>11:36AM</v>
      </c>
      <c r="G2056" s="34" t="str">
        <f>TRIM(SUBSTITUTE(A2056,TEXT(M2056,"h:mmAM/PM"),""))</f>
        <v>R/O/I 9-Nov</v>
      </c>
      <c r="H2056" s="34" t="b">
        <f>OR(LEFT(G2056,1)="Y",LEFT(G2056,1)="B",LEFT(G2056,1)="R")</f>
        <v>1</v>
      </c>
      <c r="I2056" s="34" t="str">
        <f>IF(H2056,LEFT(G2056,FIND(" ",G2056)-1),MID(G2056,FIND(" ",G2056)+1,9))</f>
        <v>R/O/I</v>
      </c>
      <c r="J2056" s="34" t="str">
        <f>TRIM(SUBSTITUTE(G2056,I2056,""))</f>
        <v>9-Nov</v>
      </c>
      <c r="K2056" s="34">
        <f>LEFT(J2056,2-ISERROR(1*MID(J2056,2,1)))*1</f>
        <v>9</v>
      </c>
      <c r="L2056" s="34" t="str">
        <f>IF(LEN(I2056)=3,I2056,LEFT(I2056,1)&amp;MID(I2056,3,1)&amp;RIGHT(I2056,1))</f>
        <v>ROI</v>
      </c>
      <c r="M2056" s="42">
        <f>TIMEVALUE(SUBSTITUTE(SUBSTITUTE(F2056,"P"," P"),"A"," A"))</f>
        <v>0.48333333333333334</v>
      </c>
      <c r="N2056" s="34">
        <f t="shared" si="104"/>
        <v>9</v>
      </c>
      <c r="O2056" s="34" t="str">
        <f t="shared" si="105"/>
        <v>ROI9</v>
      </c>
      <c r="P2056" s="44">
        <f>INDEX(Workings!$R$14:$R$853,MATCH(O2056,Workings!$U$14:$U$853,0))</f>
        <v>0.4819444444444444</v>
      </c>
      <c r="Q2056" s="34">
        <f t="shared" si="106"/>
        <v>2</v>
      </c>
      <c r="S2056"/>
    </row>
    <row r="2057" spans="1:19" ht="15" x14ac:dyDescent="0.25">
      <c r="A2057" s="34" t="s">
        <v>478</v>
      </c>
      <c r="B2057" s="34">
        <f>SEARCH("PM",A2057)</f>
        <v>6</v>
      </c>
      <c r="C2057" s="34" t="e">
        <f>SEARCH("AM",A2057)</f>
        <v>#VALUE!</v>
      </c>
      <c r="D2057" s="34">
        <f>IFERROR(B2057,C2057)</f>
        <v>6</v>
      </c>
      <c r="E2057" s="34" t="str">
        <f>IFERROR(MID(A2057,D2057-5,1)," ")</f>
        <v>1</v>
      </c>
      <c r="F2057" s="34" t="str">
        <f>MID(A2057,IF(E2057="1",D2057-5,D2057-4),IF(E2057="1",7,6))</f>
        <v>12:04PM</v>
      </c>
      <c r="G2057" s="34" t="str">
        <f>TRIM(SUBSTITUTE(A2057,TEXT(M2057,"h:mmAM/PM"),""))</f>
        <v>R-O-I 9-Nov</v>
      </c>
      <c r="H2057" s="34" t="b">
        <f>OR(LEFT(G2057,1)="Y",LEFT(G2057,1)="B",LEFT(G2057,1)="R")</f>
        <v>1</v>
      </c>
      <c r="I2057" s="34" t="str">
        <f>IF(H2057,LEFT(G2057,FIND(" ",G2057)-1),MID(G2057,FIND(" ",G2057)+1,9))</f>
        <v>R-O-I</v>
      </c>
      <c r="J2057" s="34" t="str">
        <f>TRIM(SUBSTITUTE(G2057,I2057,""))</f>
        <v>9-Nov</v>
      </c>
      <c r="K2057" s="34">
        <f>LEFT(J2057,2-ISERROR(1*MID(J2057,2,1)))*1</f>
        <v>9</v>
      </c>
      <c r="L2057" s="34" t="str">
        <f>IF(LEN(I2057)=3,I2057,LEFT(I2057,1)&amp;MID(I2057,3,1)&amp;RIGHT(I2057,1))</f>
        <v>ROI</v>
      </c>
      <c r="M2057" s="42">
        <f>TIMEVALUE(SUBSTITUTE(SUBSTITUTE(F2057,"P"," P"),"A"," A"))</f>
        <v>0.50277777777777777</v>
      </c>
      <c r="N2057" s="34">
        <f t="shared" ref="N2057:N2120" si="107">1+(L2057=L2056)*(K2057=K2056)*N2056</f>
        <v>10</v>
      </c>
      <c r="O2057" s="34" t="str">
        <f t="shared" ref="O2057:O2120" si="108">L2057&amp;N2057</f>
        <v>ROI10</v>
      </c>
      <c r="P2057" s="44">
        <f>INDEX(Workings!$R$14:$R$853,MATCH(O2057,Workings!$U$14:$U$853,0))</f>
        <v>0.50277777777777777</v>
      </c>
      <c r="Q2057" s="34">
        <f t="shared" ref="Q2057:Q2120" si="109">ROUND((M2057-P2057)*60*24,5)</f>
        <v>0</v>
      </c>
      <c r="S2057"/>
    </row>
    <row r="2058" spans="1:19" ht="15" x14ac:dyDescent="0.25">
      <c r="A2058" s="34" t="s">
        <v>610</v>
      </c>
      <c r="B2058" s="34">
        <f>SEARCH("PM",A2058)</f>
        <v>16</v>
      </c>
      <c r="C2058" s="34" t="e">
        <f>SEARCH("AM",A2058)</f>
        <v>#VALUE!</v>
      </c>
      <c r="D2058" s="34">
        <f>IFERROR(B2058,C2058)</f>
        <v>16</v>
      </c>
      <c r="E2058" s="34" t="str">
        <f>IFERROR(MID(A2058,D2058-5,1)," ")</f>
        <v>1</v>
      </c>
      <c r="F2058" s="34" t="str">
        <f>MID(A2058,IF(E2058="1",D2058-5,D2058-4),IF(E2058="1",7,6))</f>
        <v>12:37PM</v>
      </c>
      <c r="G2058" s="34" t="str">
        <f>TRIM(SUBSTITUTE(A2058,TEXT(M2058,"h:mmAM/PM"),""))</f>
        <v>ROI 9-Nov</v>
      </c>
      <c r="H2058" s="34" t="b">
        <f>OR(LEFT(G2058,1)="Y",LEFT(G2058,1)="B",LEFT(G2058,1)="R")</f>
        <v>1</v>
      </c>
      <c r="I2058" s="34" t="str">
        <f>IF(H2058,LEFT(G2058,FIND(" ",G2058)-1),MID(G2058,FIND(" ",G2058)+1,9))</f>
        <v>ROI</v>
      </c>
      <c r="J2058" s="34" t="str">
        <f>TRIM(SUBSTITUTE(G2058,I2058,""))</f>
        <v>9-Nov</v>
      </c>
      <c r="K2058" s="34">
        <f>LEFT(J2058,2-ISERROR(1*MID(J2058,2,1)))*1</f>
        <v>9</v>
      </c>
      <c r="L2058" s="34" t="str">
        <f>IF(LEN(I2058)=3,I2058,LEFT(I2058,1)&amp;MID(I2058,3,1)&amp;RIGHT(I2058,1))</f>
        <v>ROI</v>
      </c>
      <c r="M2058" s="42">
        <f>TIMEVALUE(SUBSTITUTE(SUBSTITUTE(F2058,"P"," P"),"A"," A"))</f>
        <v>0.52569444444444446</v>
      </c>
      <c r="N2058" s="34">
        <f t="shared" si="107"/>
        <v>11</v>
      </c>
      <c r="O2058" s="34" t="str">
        <f t="shared" si="108"/>
        <v>ROI11</v>
      </c>
      <c r="P2058" s="44">
        <f>INDEX(Workings!$R$14:$R$853,MATCH(O2058,Workings!$U$14:$U$853,0))</f>
        <v>0.52361111111111114</v>
      </c>
      <c r="Q2058" s="34">
        <f t="shared" si="109"/>
        <v>3</v>
      </c>
      <c r="S2058"/>
    </row>
    <row r="2059" spans="1:19" ht="15" x14ac:dyDescent="0.25">
      <c r="A2059" s="34" t="s">
        <v>69</v>
      </c>
      <c r="B2059" s="34">
        <f>SEARCH("PM",A2059)</f>
        <v>17</v>
      </c>
      <c r="C2059" s="34" t="e">
        <f>SEARCH("AM",A2059)</f>
        <v>#VALUE!</v>
      </c>
      <c r="D2059" s="34">
        <f>IFERROR(B2059,C2059)</f>
        <v>17</v>
      </c>
      <c r="E2059" s="34" t="str">
        <f>IFERROR(MID(A2059,D2059-5,1)," ")</f>
        <v xml:space="preserve"> </v>
      </c>
      <c r="F2059" s="34" t="str">
        <f>MID(A2059,IF(E2059="1",D2059-5,D2059-4),IF(E2059="1",7,6))</f>
        <v>1:07PM</v>
      </c>
      <c r="G2059" s="34" t="str">
        <f>TRIM(SUBSTITUTE(A2059,TEXT(M2059,"h:mmAM/PM"),""))</f>
        <v>R:O:I 9-Nov</v>
      </c>
      <c r="H2059" s="34" t="b">
        <f>OR(LEFT(G2059,1)="Y",LEFT(G2059,1)="B",LEFT(G2059,1)="R")</f>
        <v>1</v>
      </c>
      <c r="I2059" s="34" t="str">
        <f>IF(H2059,LEFT(G2059,FIND(" ",G2059)-1),MID(G2059,FIND(" ",G2059)+1,9))</f>
        <v>R:O:I</v>
      </c>
      <c r="J2059" s="34" t="str">
        <f>TRIM(SUBSTITUTE(G2059,I2059,""))</f>
        <v>9-Nov</v>
      </c>
      <c r="K2059" s="34">
        <f>LEFT(J2059,2-ISERROR(1*MID(J2059,2,1)))*1</f>
        <v>9</v>
      </c>
      <c r="L2059" s="34" t="str">
        <f>IF(LEN(I2059)=3,I2059,LEFT(I2059,1)&amp;MID(I2059,3,1)&amp;RIGHT(I2059,1))</f>
        <v>ROI</v>
      </c>
      <c r="M2059" s="42">
        <f>TIMEVALUE(SUBSTITUTE(SUBSTITUTE(F2059,"P"," P"),"A"," A"))</f>
        <v>0.54652777777777783</v>
      </c>
      <c r="N2059" s="34">
        <f t="shared" si="107"/>
        <v>12</v>
      </c>
      <c r="O2059" s="34" t="str">
        <f t="shared" si="108"/>
        <v>ROI12</v>
      </c>
      <c r="P2059" s="44">
        <f>INDEX(Workings!$R$14:$R$853,MATCH(O2059,Workings!$U$14:$U$853,0))</f>
        <v>0.54444444444444451</v>
      </c>
      <c r="Q2059" s="34">
        <f t="shared" si="109"/>
        <v>3</v>
      </c>
      <c r="S2059"/>
    </row>
    <row r="2060" spans="1:19" ht="15" x14ac:dyDescent="0.25">
      <c r="A2060" s="34" t="s">
        <v>433</v>
      </c>
      <c r="B2060" s="34">
        <f>SEARCH("PM",A2060)</f>
        <v>5</v>
      </c>
      <c r="C2060" s="34" t="e">
        <f>SEARCH("AM",A2060)</f>
        <v>#VALUE!</v>
      </c>
      <c r="D2060" s="34">
        <f>IFERROR(B2060,C2060)</f>
        <v>5</v>
      </c>
      <c r="E2060" s="34" t="str">
        <f>IFERROR(MID(A2060,D2060-5,1)," ")</f>
        <v xml:space="preserve"> </v>
      </c>
      <c r="F2060" s="34" t="str">
        <f>MID(A2060,IF(E2060="1",D2060-5,D2060-4),IF(E2060="1",7,6))</f>
        <v>1:36PM</v>
      </c>
      <c r="G2060" s="34" t="str">
        <f>TRIM(SUBSTITUTE(A2060,TEXT(M2060,"h:mmAM/PM"),""))</f>
        <v>R:O:I 9/Nov</v>
      </c>
      <c r="H2060" s="34" t="b">
        <f>OR(LEFT(G2060,1)="Y",LEFT(G2060,1)="B",LEFT(G2060,1)="R")</f>
        <v>1</v>
      </c>
      <c r="I2060" s="34" t="str">
        <f>IF(H2060,LEFT(G2060,FIND(" ",G2060)-1),MID(G2060,FIND(" ",G2060)+1,9))</f>
        <v>R:O:I</v>
      </c>
      <c r="J2060" s="34" t="str">
        <f>TRIM(SUBSTITUTE(G2060,I2060,""))</f>
        <v>9/Nov</v>
      </c>
      <c r="K2060" s="34">
        <f>LEFT(J2060,2-ISERROR(1*MID(J2060,2,1)))*1</f>
        <v>9</v>
      </c>
      <c r="L2060" s="34" t="str">
        <f>IF(LEN(I2060)=3,I2060,LEFT(I2060,1)&amp;MID(I2060,3,1)&amp;RIGHT(I2060,1))</f>
        <v>ROI</v>
      </c>
      <c r="M2060" s="42">
        <f>TIMEVALUE(SUBSTITUTE(SUBSTITUTE(F2060,"P"," P"),"A"," A"))</f>
        <v>0.56666666666666665</v>
      </c>
      <c r="N2060" s="34">
        <f t="shared" si="107"/>
        <v>13</v>
      </c>
      <c r="O2060" s="34" t="str">
        <f t="shared" si="108"/>
        <v>ROI13</v>
      </c>
      <c r="P2060" s="44">
        <f>INDEX(Workings!$R$14:$R$853,MATCH(O2060,Workings!$U$14:$U$853,0))</f>
        <v>0.56527777777777788</v>
      </c>
      <c r="Q2060" s="34">
        <f t="shared" si="109"/>
        <v>2</v>
      </c>
      <c r="S2060"/>
    </row>
    <row r="2061" spans="1:19" ht="15" x14ac:dyDescent="0.25">
      <c r="A2061" s="34" t="s">
        <v>429</v>
      </c>
      <c r="B2061" s="34">
        <f>SEARCH("PM",A2061)</f>
        <v>17</v>
      </c>
      <c r="C2061" s="34" t="e">
        <f>SEARCH("AM",A2061)</f>
        <v>#VALUE!</v>
      </c>
      <c r="D2061" s="34">
        <f>IFERROR(B2061,C2061)</f>
        <v>17</v>
      </c>
      <c r="E2061" s="34" t="str">
        <f>IFERROR(MID(A2061,D2061-5,1)," ")</f>
        <v xml:space="preserve"> </v>
      </c>
      <c r="F2061" s="34" t="str">
        <f>MID(A2061,IF(E2061="1",D2061-5,D2061-4),IF(E2061="1",7,6))</f>
        <v>2:06PM</v>
      </c>
      <c r="G2061" s="34" t="str">
        <f>TRIM(SUBSTITUTE(A2061,TEXT(M2061,"h:mmAM/PM"),""))</f>
        <v>9-Nov R:O:I</v>
      </c>
      <c r="H2061" s="34" t="b">
        <f>OR(LEFT(G2061,1)="Y",LEFT(G2061,1)="B",LEFT(G2061,1)="R")</f>
        <v>0</v>
      </c>
      <c r="I2061" s="34" t="str">
        <f>IF(H2061,LEFT(G2061,FIND(" ",G2061)-1),MID(G2061,FIND(" ",G2061)+1,9))</f>
        <v>R:O:I</v>
      </c>
      <c r="J2061" s="34" t="str">
        <f>TRIM(SUBSTITUTE(G2061,I2061,""))</f>
        <v>9-Nov</v>
      </c>
      <c r="K2061" s="34">
        <f>LEFT(J2061,2-ISERROR(1*MID(J2061,2,1)))*1</f>
        <v>9</v>
      </c>
      <c r="L2061" s="34" t="str">
        <f>IF(LEN(I2061)=3,I2061,LEFT(I2061,1)&amp;MID(I2061,3,1)&amp;RIGHT(I2061,1))</f>
        <v>ROI</v>
      </c>
      <c r="M2061" s="42">
        <f>TIMEVALUE(SUBSTITUTE(SUBSTITUTE(F2061,"P"," P"),"A"," A"))</f>
        <v>0.58750000000000002</v>
      </c>
      <c r="N2061" s="34">
        <f t="shared" si="107"/>
        <v>14</v>
      </c>
      <c r="O2061" s="34" t="str">
        <f t="shared" si="108"/>
        <v>ROI14</v>
      </c>
      <c r="P2061" s="44">
        <f>INDEX(Workings!$R$14:$R$853,MATCH(O2061,Workings!$U$14:$U$853,0))</f>
        <v>0.58611111111111125</v>
      </c>
      <c r="Q2061" s="34">
        <f t="shared" si="109"/>
        <v>2</v>
      </c>
      <c r="S2061"/>
    </row>
    <row r="2062" spans="1:19" ht="15" x14ac:dyDescent="0.25">
      <c r="A2062" s="34" t="s">
        <v>1562</v>
      </c>
      <c r="B2062" s="34">
        <f>SEARCH("PM",A2062)</f>
        <v>15</v>
      </c>
      <c r="C2062" s="34" t="e">
        <f>SEARCH("AM",A2062)</f>
        <v>#VALUE!</v>
      </c>
      <c r="D2062" s="34">
        <f>IFERROR(B2062,C2062)</f>
        <v>15</v>
      </c>
      <c r="E2062" s="34" t="str">
        <f>IFERROR(MID(A2062,D2062-5,1)," ")</f>
        <v xml:space="preserve"> </v>
      </c>
      <c r="F2062" s="34" t="str">
        <f>MID(A2062,IF(E2062="1",D2062-5,D2062-4),IF(E2062="1",7,6))</f>
        <v>2:38PM</v>
      </c>
      <c r="G2062" s="34" t="str">
        <f>TRIM(SUBSTITUTE(A2062,TEXT(M2062,"h:mmAM/PM"),""))</f>
        <v>ROI 9/Nov</v>
      </c>
      <c r="H2062" s="34" t="b">
        <f>OR(LEFT(G2062,1)="Y",LEFT(G2062,1)="B",LEFT(G2062,1)="R")</f>
        <v>1</v>
      </c>
      <c r="I2062" s="34" t="str">
        <f>IF(H2062,LEFT(G2062,FIND(" ",G2062)-1),MID(G2062,FIND(" ",G2062)+1,9))</f>
        <v>ROI</v>
      </c>
      <c r="J2062" s="34" t="str">
        <f>TRIM(SUBSTITUTE(G2062,I2062,""))</f>
        <v>9/Nov</v>
      </c>
      <c r="K2062" s="34">
        <f>LEFT(J2062,2-ISERROR(1*MID(J2062,2,1)))*1</f>
        <v>9</v>
      </c>
      <c r="L2062" s="34" t="str">
        <f>IF(LEN(I2062)=3,I2062,LEFT(I2062,1)&amp;MID(I2062,3,1)&amp;RIGHT(I2062,1))</f>
        <v>ROI</v>
      </c>
      <c r="M2062" s="42">
        <f>TIMEVALUE(SUBSTITUTE(SUBSTITUTE(F2062,"P"," P"),"A"," A"))</f>
        <v>0.60972222222222217</v>
      </c>
      <c r="N2062" s="34">
        <f t="shared" si="107"/>
        <v>15</v>
      </c>
      <c r="O2062" s="34" t="str">
        <f t="shared" si="108"/>
        <v>ROI15</v>
      </c>
      <c r="P2062" s="44">
        <f>INDEX(Workings!$R$14:$R$853,MATCH(O2062,Workings!$U$14:$U$853,0))</f>
        <v>0.60694444444444462</v>
      </c>
      <c r="Q2062" s="34">
        <f t="shared" si="109"/>
        <v>4</v>
      </c>
      <c r="S2062"/>
    </row>
    <row r="2063" spans="1:19" ht="15" x14ac:dyDescent="0.25">
      <c r="A2063" s="34" t="s">
        <v>3823</v>
      </c>
      <c r="B2063" s="34">
        <f>SEARCH("PM",A2063)</f>
        <v>9</v>
      </c>
      <c r="C2063" s="34" t="e">
        <f>SEARCH("AM",A2063)</f>
        <v>#VALUE!</v>
      </c>
      <c r="D2063" s="34">
        <f>IFERROR(B2063,C2063)</f>
        <v>9</v>
      </c>
      <c r="E2063" s="34" t="str">
        <f>IFERROR(MID(A2063,D2063-5,1)," ")</f>
        <v xml:space="preserve"> </v>
      </c>
      <c r="F2063" s="34" t="str">
        <f>MID(A2063,IF(E2063="1",D2063-5,D2063-4),IF(E2063="1",7,6))</f>
        <v>3:06PM</v>
      </c>
      <c r="G2063" s="34" t="str">
        <f>TRIM(SUBSTITUTE(A2063,TEXT(M2063,"h:mmAM/PM"),""))</f>
        <v>ROI 9/Nov</v>
      </c>
      <c r="H2063" s="34" t="b">
        <f>OR(LEFT(G2063,1)="Y",LEFT(G2063,1)="B",LEFT(G2063,1)="R")</f>
        <v>1</v>
      </c>
      <c r="I2063" s="34" t="str">
        <f>IF(H2063,LEFT(G2063,FIND(" ",G2063)-1),MID(G2063,FIND(" ",G2063)+1,9))</f>
        <v>ROI</v>
      </c>
      <c r="J2063" s="34" t="str">
        <f>TRIM(SUBSTITUTE(G2063,I2063,""))</f>
        <v>9/Nov</v>
      </c>
      <c r="K2063" s="34">
        <f>LEFT(J2063,2-ISERROR(1*MID(J2063,2,1)))*1</f>
        <v>9</v>
      </c>
      <c r="L2063" s="34" t="str">
        <f>IF(LEN(I2063)=3,I2063,LEFT(I2063,1)&amp;MID(I2063,3,1)&amp;RIGHT(I2063,1))</f>
        <v>ROI</v>
      </c>
      <c r="M2063" s="42">
        <f>TIMEVALUE(SUBSTITUTE(SUBSTITUTE(F2063,"P"," P"),"A"," A"))</f>
        <v>0.62916666666666665</v>
      </c>
      <c r="N2063" s="34">
        <f t="shared" si="107"/>
        <v>16</v>
      </c>
      <c r="O2063" s="34" t="str">
        <f t="shared" si="108"/>
        <v>ROI16</v>
      </c>
      <c r="P2063" s="44">
        <f>INDEX(Workings!$R$14:$R$853,MATCH(O2063,Workings!$U$14:$U$853,0))</f>
        <v>0.62777777777777799</v>
      </c>
      <c r="Q2063" s="34">
        <f t="shared" si="109"/>
        <v>2</v>
      </c>
      <c r="S2063"/>
    </row>
    <row r="2064" spans="1:19" ht="15" x14ac:dyDescent="0.25">
      <c r="A2064" s="34" t="s">
        <v>2692</v>
      </c>
      <c r="B2064" s="34">
        <f>SEARCH("PM",A2064)</f>
        <v>17</v>
      </c>
      <c r="C2064" s="34" t="e">
        <f>SEARCH("AM",A2064)</f>
        <v>#VALUE!</v>
      </c>
      <c r="D2064" s="34">
        <f>IFERROR(B2064,C2064)</f>
        <v>17</v>
      </c>
      <c r="E2064" s="34" t="str">
        <f>IFERROR(MID(A2064,D2064-5,1)," ")</f>
        <v xml:space="preserve"> </v>
      </c>
      <c r="F2064" s="34" t="str">
        <f>MID(A2064,IF(E2064="1",D2064-5,D2064-4),IF(E2064="1",7,6))</f>
        <v>3:37PM</v>
      </c>
      <c r="G2064" s="34" t="str">
        <f>TRIM(SUBSTITUTE(A2064,TEXT(M2064,"h:mmAM/PM"),""))</f>
        <v>9/Nov R-O-I</v>
      </c>
      <c r="H2064" s="34" t="b">
        <f>OR(LEFT(G2064,1)="Y",LEFT(G2064,1)="B",LEFT(G2064,1)="R")</f>
        <v>0</v>
      </c>
      <c r="I2064" s="34" t="str">
        <f>IF(H2064,LEFT(G2064,FIND(" ",G2064)-1),MID(G2064,FIND(" ",G2064)+1,9))</f>
        <v>R-O-I</v>
      </c>
      <c r="J2064" s="34" t="str">
        <f>TRIM(SUBSTITUTE(G2064,I2064,""))</f>
        <v>9/Nov</v>
      </c>
      <c r="K2064" s="34">
        <f>LEFT(J2064,2-ISERROR(1*MID(J2064,2,1)))*1</f>
        <v>9</v>
      </c>
      <c r="L2064" s="34" t="str">
        <f>IF(LEN(I2064)=3,I2064,LEFT(I2064,1)&amp;MID(I2064,3,1)&amp;RIGHT(I2064,1))</f>
        <v>ROI</v>
      </c>
      <c r="M2064" s="42">
        <f>TIMEVALUE(SUBSTITUTE(SUBSTITUTE(F2064,"P"," P"),"A"," A"))</f>
        <v>0.65069444444444446</v>
      </c>
      <c r="N2064" s="34">
        <f t="shared" si="107"/>
        <v>17</v>
      </c>
      <c r="O2064" s="34" t="str">
        <f t="shared" si="108"/>
        <v>ROI17</v>
      </c>
      <c r="P2064" s="44">
        <f>INDEX(Workings!$R$14:$R$853,MATCH(O2064,Workings!$U$14:$U$853,0))</f>
        <v>0.64861111111111136</v>
      </c>
      <c r="Q2064" s="34">
        <f t="shared" si="109"/>
        <v>3</v>
      </c>
      <c r="S2064"/>
    </row>
    <row r="2065" spans="1:19" ht="15" x14ac:dyDescent="0.25">
      <c r="A2065" s="34" t="s">
        <v>2930</v>
      </c>
      <c r="B2065" s="34">
        <f>SEARCH("PM",A2065)</f>
        <v>11</v>
      </c>
      <c r="C2065" s="34" t="e">
        <f>SEARCH("AM",A2065)</f>
        <v>#VALUE!</v>
      </c>
      <c r="D2065" s="34">
        <f>IFERROR(B2065,C2065)</f>
        <v>11</v>
      </c>
      <c r="E2065" s="34" t="str">
        <f>IFERROR(MID(A2065,D2065-5,1)," ")</f>
        <v xml:space="preserve"> </v>
      </c>
      <c r="F2065" s="34" t="str">
        <f>MID(A2065,IF(E2065="1",D2065-5,D2065-4),IF(E2065="1",7,6))</f>
        <v>4:06PM</v>
      </c>
      <c r="G2065" s="34" t="str">
        <f>TRIM(SUBSTITUTE(A2065,TEXT(M2065,"h:mmAM/PM"),""))</f>
        <v>9/Nov R-O-I</v>
      </c>
      <c r="H2065" s="34" t="b">
        <f>OR(LEFT(G2065,1)="Y",LEFT(G2065,1)="B",LEFT(G2065,1)="R")</f>
        <v>0</v>
      </c>
      <c r="I2065" s="34" t="str">
        <f>IF(H2065,LEFT(G2065,FIND(" ",G2065)-1),MID(G2065,FIND(" ",G2065)+1,9))</f>
        <v>R-O-I</v>
      </c>
      <c r="J2065" s="34" t="str">
        <f>TRIM(SUBSTITUTE(G2065,I2065,""))</f>
        <v>9/Nov</v>
      </c>
      <c r="K2065" s="34">
        <f>LEFT(J2065,2-ISERROR(1*MID(J2065,2,1)))*1</f>
        <v>9</v>
      </c>
      <c r="L2065" s="34" t="str">
        <f>IF(LEN(I2065)=3,I2065,LEFT(I2065,1)&amp;MID(I2065,3,1)&amp;RIGHT(I2065,1))</f>
        <v>ROI</v>
      </c>
      <c r="M2065" s="42">
        <f>TIMEVALUE(SUBSTITUTE(SUBSTITUTE(F2065,"P"," P"),"A"," A"))</f>
        <v>0.67083333333333339</v>
      </c>
      <c r="N2065" s="34">
        <f t="shared" si="107"/>
        <v>18</v>
      </c>
      <c r="O2065" s="34" t="str">
        <f t="shared" si="108"/>
        <v>ROI18</v>
      </c>
      <c r="P2065" s="44">
        <f>INDEX(Workings!$R$14:$R$853,MATCH(O2065,Workings!$U$14:$U$853,0))</f>
        <v>0.66944444444444473</v>
      </c>
      <c r="Q2065" s="34">
        <f t="shared" si="109"/>
        <v>2</v>
      </c>
      <c r="S2065"/>
    </row>
    <row r="2066" spans="1:19" ht="15" x14ac:dyDescent="0.25">
      <c r="A2066" s="34" t="s">
        <v>1534</v>
      </c>
      <c r="B2066" s="34">
        <f>SEARCH("PM",A2066)</f>
        <v>5</v>
      </c>
      <c r="C2066" s="34" t="e">
        <f>SEARCH("AM",A2066)</f>
        <v>#VALUE!</v>
      </c>
      <c r="D2066" s="34">
        <f>IFERROR(B2066,C2066)</f>
        <v>5</v>
      </c>
      <c r="E2066" s="34" t="str">
        <f>IFERROR(MID(A2066,D2066-5,1)," ")</f>
        <v xml:space="preserve"> </v>
      </c>
      <c r="F2066" s="34" t="str">
        <f>MID(A2066,IF(E2066="1",D2066-5,D2066-4),IF(E2066="1",7,6))</f>
        <v>4:38PM</v>
      </c>
      <c r="G2066" s="34" t="str">
        <f>TRIM(SUBSTITUTE(A2066,TEXT(M2066,"h:mmAM/PM"),""))</f>
        <v>ROI 9-Nov</v>
      </c>
      <c r="H2066" s="34" t="b">
        <f>OR(LEFT(G2066,1)="Y",LEFT(G2066,1)="B",LEFT(G2066,1)="R")</f>
        <v>1</v>
      </c>
      <c r="I2066" s="34" t="str">
        <f>IF(H2066,LEFT(G2066,FIND(" ",G2066)-1),MID(G2066,FIND(" ",G2066)+1,9))</f>
        <v>ROI</v>
      </c>
      <c r="J2066" s="34" t="str">
        <f>TRIM(SUBSTITUTE(G2066,I2066,""))</f>
        <v>9-Nov</v>
      </c>
      <c r="K2066" s="34">
        <f>LEFT(J2066,2-ISERROR(1*MID(J2066,2,1)))*1</f>
        <v>9</v>
      </c>
      <c r="L2066" s="34" t="str">
        <f>IF(LEN(I2066)=3,I2066,LEFT(I2066,1)&amp;MID(I2066,3,1)&amp;RIGHT(I2066,1))</f>
        <v>ROI</v>
      </c>
      <c r="M2066" s="42">
        <f>TIMEVALUE(SUBSTITUTE(SUBSTITUTE(F2066,"P"," P"),"A"," A"))</f>
        <v>0.69305555555555554</v>
      </c>
      <c r="N2066" s="34">
        <f t="shared" si="107"/>
        <v>19</v>
      </c>
      <c r="O2066" s="34" t="str">
        <f t="shared" si="108"/>
        <v>ROI19</v>
      </c>
      <c r="P2066" s="44">
        <f>INDEX(Workings!$R$14:$R$853,MATCH(O2066,Workings!$U$14:$U$853,0))</f>
        <v>0.6902777777777781</v>
      </c>
      <c r="Q2066" s="34">
        <f t="shared" si="109"/>
        <v>4</v>
      </c>
      <c r="S2066"/>
    </row>
    <row r="2067" spans="1:19" ht="15" x14ac:dyDescent="0.25">
      <c r="A2067" s="34" t="s">
        <v>105</v>
      </c>
      <c r="B2067" s="34">
        <f>SEARCH("PM",A2067)</f>
        <v>11</v>
      </c>
      <c r="C2067" s="34" t="e">
        <f>SEARCH("AM",A2067)</f>
        <v>#VALUE!</v>
      </c>
      <c r="D2067" s="34">
        <f>IFERROR(B2067,C2067)</f>
        <v>11</v>
      </c>
      <c r="E2067" s="34" t="str">
        <f>IFERROR(MID(A2067,D2067-5,1)," ")</f>
        <v xml:space="preserve"> </v>
      </c>
      <c r="F2067" s="34" t="str">
        <f>MID(A2067,IF(E2067="1",D2067-5,D2067-4),IF(E2067="1",7,6))</f>
        <v>5:06PM</v>
      </c>
      <c r="G2067" s="34" t="str">
        <f>TRIM(SUBSTITUTE(A2067,TEXT(M2067,"h:mmAM/PM"),""))</f>
        <v>9-Nov R:O:I</v>
      </c>
      <c r="H2067" s="34" t="b">
        <f>OR(LEFT(G2067,1)="Y",LEFT(G2067,1)="B",LEFT(G2067,1)="R")</f>
        <v>0</v>
      </c>
      <c r="I2067" s="34" t="str">
        <f>IF(H2067,LEFT(G2067,FIND(" ",G2067)-1),MID(G2067,FIND(" ",G2067)+1,9))</f>
        <v>R:O:I</v>
      </c>
      <c r="J2067" s="34" t="str">
        <f>TRIM(SUBSTITUTE(G2067,I2067,""))</f>
        <v>9-Nov</v>
      </c>
      <c r="K2067" s="34">
        <f>LEFT(J2067,2-ISERROR(1*MID(J2067,2,1)))*1</f>
        <v>9</v>
      </c>
      <c r="L2067" s="34" t="str">
        <f>IF(LEN(I2067)=3,I2067,LEFT(I2067,1)&amp;MID(I2067,3,1)&amp;RIGHT(I2067,1))</f>
        <v>ROI</v>
      </c>
      <c r="M2067" s="42">
        <f>TIMEVALUE(SUBSTITUTE(SUBSTITUTE(F2067,"P"," P"),"A"," A"))</f>
        <v>0.71250000000000002</v>
      </c>
      <c r="N2067" s="34">
        <f t="shared" si="107"/>
        <v>20</v>
      </c>
      <c r="O2067" s="34" t="str">
        <f t="shared" si="108"/>
        <v>ROI20</v>
      </c>
      <c r="P2067" s="44">
        <f>INDEX(Workings!$R$14:$R$853,MATCH(O2067,Workings!$U$14:$U$853,0))</f>
        <v>0.71111111111111147</v>
      </c>
      <c r="Q2067" s="34">
        <f t="shared" si="109"/>
        <v>2</v>
      </c>
      <c r="S2067"/>
    </row>
    <row r="2068" spans="1:19" ht="15" x14ac:dyDescent="0.25">
      <c r="A2068" s="34" t="s">
        <v>3204</v>
      </c>
      <c r="B2068" s="34">
        <f>SEARCH("PM",A2068)</f>
        <v>11</v>
      </c>
      <c r="C2068" s="34" t="e">
        <f>SEARCH("AM",A2068)</f>
        <v>#VALUE!</v>
      </c>
      <c r="D2068" s="34">
        <f>IFERROR(B2068,C2068)</f>
        <v>11</v>
      </c>
      <c r="E2068" s="34" t="str">
        <f>IFERROR(MID(A2068,D2068-5,1)," ")</f>
        <v xml:space="preserve"> </v>
      </c>
      <c r="F2068" s="34" t="str">
        <f>MID(A2068,IF(E2068="1",D2068-5,D2068-4),IF(E2068="1",7,6))</f>
        <v>5:26PM</v>
      </c>
      <c r="G2068" s="34" t="str">
        <f>TRIM(SUBSTITUTE(A2068,TEXT(M2068,"h:mmAM/PM"),""))</f>
        <v>R:O:I 9/Nov</v>
      </c>
      <c r="H2068" s="34" t="b">
        <f>OR(LEFT(G2068,1)="Y",LEFT(G2068,1)="B",LEFT(G2068,1)="R")</f>
        <v>1</v>
      </c>
      <c r="I2068" s="34" t="str">
        <f>IF(H2068,LEFT(G2068,FIND(" ",G2068)-1),MID(G2068,FIND(" ",G2068)+1,9))</f>
        <v>R:O:I</v>
      </c>
      <c r="J2068" s="34" t="str">
        <f>TRIM(SUBSTITUTE(G2068,I2068,""))</f>
        <v>9/Nov</v>
      </c>
      <c r="K2068" s="34">
        <f>LEFT(J2068,2-ISERROR(1*MID(J2068,2,1)))*1</f>
        <v>9</v>
      </c>
      <c r="L2068" s="34" t="str">
        <f>IF(LEN(I2068)=3,I2068,LEFT(I2068,1)&amp;MID(I2068,3,1)&amp;RIGHT(I2068,1))</f>
        <v>ROI</v>
      </c>
      <c r="M2068" s="42">
        <f>TIMEVALUE(SUBSTITUTE(SUBSTITUTE(F2068,"P"," P"),"A"," A"))</f>
        <v>0.72638888888888886</v>
      </c>
      <c r="N2068" s="34">
        <f t="shared" si="107"/>
        <v>21</v>
      </c>
      <c r="O2068" s="34" t="str">
        <f t="shared" si="108"/>
        <v>ROI21</v>
      </c>
      <c r="P2068" s="44">
        <f>INDEX(Workings!$R$14:$R$853,MATCH(O2068,Workings!$U$14:$U$853,0))</f>
        <v>0.72500000000000031</v>
      </c>
      <c r="Q2068" s="34">
        <f t="shared" si="109"/>
        <v>2</v>
      </c>
      <c r="S2068"/>
    </row>
    <row r="2069" spans="1:19" ht="15" x14ac:dyDescent="0.25">
      <c r="A2069" s="34" t="s">
        <v>2676</v>
      </c>
      <c r="B2069" s="34">
        <f>SEARCH("PM",A2069)</f>
        <v>17</v>
      </c>
      <c r="C2069" s="34" t="e">
        <f>SEARCH("AM",A2069)</f>
        <v>#VALUE!</v>
      </c>
      <c r="D2069" s="34">
        <f>IFERROR(B2069,C2069)</f>
        <v>17</v>
      </c>
      <c r="E2069" s="34" t="str">
        <f>IFERROR(MID(A2069,D2069-5,1)," ")</f>
        <v xml:space="preserve"> </v>
      </c>
      <c r="F2069" s="34" t="str">
        <f>MID(A2069,IF(E2069="1",D2069-5,D2069-4),IF(E2069="1",7,6))</f>
        <v>5:45PM</v>
      </c>
      <c r="G2069" s="34" t="str">
        <f>TRIM(SUBSTITUTE(A2069,TEXT(M2069,"h:mmAM/PM"),""))</f>
        <v>R:O:I 9-Nov</v>
      </c>
      <c r="H2069" s="34" t="b">
        <f>OR(LEFT(G2069,1)="Y",LEFT(G2069,1)="B",LEFT(G2069,1)="R")</f>
        <v>1</v>
      </c>
      <c r="I2069" s="34" t="str">
        <f>IF(H2069,LEFT(G2069,FIND(" ",G2069)-1),MID(G2069,FIND(" ",G2069)+1,9))</f>
        <v>R:O:I</v>
      </c>
      <c r="J2069" s="34" t="str">
        <f>TRIM(SUBSTITUTE(G2069,I2069,""))</f>
        <v>9-Nov</v>
      </c>
      <c r="K2069" s="34">
        <f>LEFT(J2069,2-ISERROR(1*MID(J2069,2,1)))*1</f>
        <v>9</v>
      </c>
      <c r="L2069" s="34" t="str">
        <f>IF(LEN(I2069)=3,I2069,LEFT(I2069,1)&amp;MID(I2069,3,1)&amp;RIGHT(I2069,1))</f>
        <v>ROI</v>
      </c>
      <c r="M2069" s="42">
        <f>TIMEVALUE(SUBSTITUTE(SUBSTITUTE(F2069,"P"," P"),"A"," A"))</f>
        <v>0.73958333333333337</v>
      </c>
      <c r="N2069" s="34">
        <f t="shared" si="107"/>
        <v>22</v>
      </c>
      <c r="O2069" s="34" t="str">
        <f t="shared" si="108"/>
        <v>ROI22</v>
      </c>
      <c r="P2069" s="44">
        <f>INDEX(Workings!$R$14:$R$853,MATCH(O2069,Workings!$U$14:$U$853,0))</f>
        <v>0.73888888888888915</v>
      </c>
      <c r="Q2069" s="34">
        <f t="shared" si="109"/>
        <v>1</v>
      </c>
      <c r="S2069"/>
    </row>
    <row r="2070" spans="1:19" ht="15" x14ac:dyDescent="0.25">
      <c r="A2070" s="34" t="s">
        <v>3041</v>
      </c>
      <c r="B2070" s="34">
        <f>SEARCH("PM",A2070)</f>
        <v>5</v>
      </c>
      <c r="C2070" s="34" t="e">
        <f>SEARCH("AM",A2070)</f>
        <v>#VALUE!</v>
      </c>
      <c r="D2070" s="34">
        <f>IFERROR(B2070,C2070)</f>
        <v>5</v>
      </c>
      <c r="E2070" s="34" t="str">
        <f>IFERROR(MID(A2070,D2070-5,1)," ")</f>
        <v xml:space="preserve"> </v>
      </c>
      <c r="F2070" s="34" t="str">
        <f>MID(A2070,IF(E2070="1",D2070-5,D2070-4),IF(E2070="1",7,6))</f>
        <v>6:07PM</v>
      </c>
      <c r="G2070" s="34" t="str">
        <f>TRIM(SUBSTITUTE(A2070,TEXT(M2070,"h:mmAM/PM"),""))</f>
        <v>R:O:I 9/Nov</v>
      </c>
      <c r="H2070" s="34" t="b">
        <f>OR(LEFT(G2070,1)="Y",LEFT(G2070,1)="B",LEFT(G2070,1)="R")</f>
        <v>1</v>
      </c>
      <c r="I2070" s="34" t="str">
        <f>IF(H2070,LEFT(G2070,FIND(" ",G2070)-1),MID(G2070,FIND(" ",G2070)+1,9))</f>
        <v>R:O:I</v>
      </c>
      <c r="J2070" s="34" t="str">
        <f>TRIM(SUBSTITUTE(G2070,I2070,""))</f>
        <v>9/Nov</v>
      </c>
      <c r="K2070" s="34">
        <f>LEFT(J2070,2-ISERROR(1*MID(J2070,2,1)))*1</f>
        <v>9</v>
      </c>
      <c r="L2070" s="34" t="str">
        <f>IF(LEN(I2070)=3,I2070,LEFT(I2070,1)&amp;MID(I2070,3,1)&amp;RIGHT(I2070,1))</f>
        <v>ROI</v>
      </c>
      <c r="M2070" s="42">
        <f>TIMEVALUE(SUBSTITUTE(SUBSTITUTE(F2070,"P"," P"),"A"," A"))</f>
        <v>0.75486111111111109</v>
      </c>
      <c r="N2070" s="34">
        <f t="shared" si="107"/>
        <v>23</v>
      </c>
      <c r="O2070" s="34" t="str">
        <f t="shared" si="108"/>
        <v>ROI23</v>
      </c>
      <c r="P2070" s="44">
        <f>INDEX(Workings!$R$14:$R$853,MATCH(O2070,Workings!$U$14:$U$853,0))</f>
        <v>0.75277777777777799</v>
      </c>
      <c r="Q2070" s="34">
        <f t="shared" si="109"/>
        <v>3</v>
      </c>
      <c r="S2070"/>
    </row>
    <row r="2071" spans="1:19" ht="15" x14ac:dyDescent="0.25">
      <c r="A2071" s="34" t="s">
        <v>3893</v>
      </c>
      <c r="B2071" s="34">
        <f>SEARCH("PM",A2071)</f>
        <v>11</v>
      </c>
      <c r="C2071" s="34" t="e">
        <f>SEARCH("AM",A2071)</f>
        <v>#VALUE!</v>
      </c>
      <c r="D2071" s="34">
        <f>IFERROR(B2071,C2071)</f>
        <v>11</v>
      </c>
      <c r="E2071" s="34" t="str">
        <f>IFERROR(MID(A2071,D2071-5,1)," ")</f>
        <v xml:space="preserve"> </v>
      </c>
      <c r="F2071" s="34" t="str">
        <f>MID(A2071,IF(E2071="1",D2071-5,D2071-4),IF(E2071="1",7,6))</f>
        <v>6:25PM</v>
      </c>
      <c r="G2071" s="34" t="str">
        <f>TRIM(SUBSTITUTE(A2071,TEXT(M2071,"h:mmAM/PM"),""))</f>
        <v>9/Nov R/O/I</v>
      </c>
      <c r="H2071" s="34" t="b">
        <f>OR(LEFT(G2071,1)="Y",LEFT(G2071,1)="B",LEFT(G2071,1)="R")</f>
        <v>0</v>
      </c>
      <c r="I2071" s="34" t="str">
        <f>IF(H2071,LEFT(G2071,FIND(" ",G2071)-1),MID(G2071,FIND(" ",G2071)+1,9))</f>
        <v>R/O/I</v>
      </c>
      <c r="J2071" s="34" t="str">
        <f>TRIM(SUBSTITUTE(G2071,I2071,""))</f>
        <v>9/Nov</v>
      </c>
      <c r="K2071" s="34">
        <f>LEFT(J2071,2-ISERROR(1*MID(J2071,2,1)))*1</f>
        <v>9</v>
      </c>
      <c r="L2071" s="34" t="str">
        <f>IF(LEN(I2071)=3,I2071,LEFT(I2071,1)&amp;MID(I2071,3,1)&amp;RIGHT(I2071,1))</f>
        <v>ROI</v>
      </c>
      <c r="M2071" s="42">
        <f>TIMEVALUE(SUBSTITUTE(SUBSTITUTE(F2071,"P"," P"),"A"," A"))</f>
        <v>0.76736111111111116</v>
      </c>
      <c r="N2071" s="34">
        <f t="shared" si="107"/>
        <v>24</v>
      </c>
      <c r="O2071" s="34" t="str">
        <f t="shared" si="108"/>
        <v>ROI24</v>
      </c>
      <c r="P2071" s="44">
        <f>INDEX(Workings!$R$14:$R$853,MATCH(O2071,Workings!$U$14:$U$853,0))</f>
        <v>0.76666666666666683</v>
      </c>
      <c r="Q2071" s="34">
        <f t="shared" si="109"/>
        <v>1</v>
      </c>
      <c r="S2071"/>
    </row>
    <row r="2072" spans="1:19" ht="15" x14ac:dyDescent="0.25">
      <c r="A2072" s="34" t="s">
        <v>4220</v>
      </c>
      <c r="B2072" s="34">
        <f>SEARCH("PM",A2072)</f>
        <v>17</v>
      </c>
      <c r="C2072" s="34" t="e">
        <f>SEARCH("AM",A2072)</f>
        <v>#VALUE!</v>
      </c>
      <c r="D2072" s="34">
        <f>IFERROR(B2072,C2072)</f>
        <v>17</v>
      </c>
      <c r="E2072" s="34" t="str">
        <f>IFERROR(MID(A2072,D2072-5,1)," ")</f>
        <v xml:space="preserve"> </v>
      </c>
      <c r="F2072" s="34" t="str">
        <f>MID(A2072,IF(E2072="1",D2072-5,D2072-4),IF(E2072="1",7,6))</f>
        <v>6:45PM</v>
      </c>
      <c r="G2072" s="34" t="str">
        <f>TRIM(SUBSTITUTE(A2072,TEXT(M2072,"h:mmAM/PM"),""))</f>
        <v>9/Nov R-O-I</v>
      </c>
      <c r="H2072" s="34" t="b">
        <f>OR(LEFT(G2072,1)="Y",LEFT(G2072,1)="B",LEFT(G2072,1)="R")</f>
        <v>0</v>
      </c>
      <c r="I2072" s="34" t="str">
        <f>IF(H2072,LEFT(G2072,FIND(" ",G2072)-1),MID(G2072,FIND(" ",G2072)+1,9))</f>
        <v>R-O-I</v>
      </c>
      <c r="J2072" s="34" t="str">
        <f>TRIM(SUBSTITUTE(G2072,I2072,""))</f>
        <v>9/Nov</v>
      </c>
      <c r="K2072" s="34">
        <f>LEFT(J2072,2-ISERROR(1*MID(J2072,2,1)))*1</f>
        <v>9</v>
      </c>
      <c r="L2072" s="34" t="str">
        <f>IF(LEN(I2072)=3,I2072,LEFT(I2072,1)&amp;MID(I2072,3,1)&amp;RIGHT(I2072,1))</f>
        <v>ROI</v>
      </c>
      <c r="M2072" s="42">
        <f>TIMEVALUE(SUBSTITUTE(SUBSTITUTE(F2072,"P"," P"),"A"," A"))</f>
        <v>0.78125</v>
      </c>
      <c r="N2072" s="34">
        <f t="shared" si="107"/>
        <v>25</v>
      </c>
      <c r="O2072" s="34" t="str">
        <f t="shared" si="108"/>
        <v>ROI25</v>
      </c>
      <c r="P2072" s="44">
        <f>INDEX(Workings!$R$14:$R$853,MATCH(O2072,Workings!$U$14:$U$853,0))</f>
        <v>0.78055555555555567</v>
      </c>
      <c r="Q2072" s="34">
        <f t="shared" si="109"/>
        <v>1</v>
      </c>
      <c r="S2072"/>
    </row>
    <row r="2073" spans="1:19" ht="15" x14ac:dyDescent="0.25">
      <c r="A2073" s="34" t="s">
        <v>100</v>
      </c>
      <c r="B2073" s="34">
        <f>SEARCH("PM",A2073)</f>
        <v>5</v>
      </c>
      <c r="C2073" s="34" t="e">
        <f>SEARCH("AM",A2073)</f>
        <v>#VALUE!</v>
      </c>
      <c r="D2073" s="34">
        <f>IFERROR(B2073,C2073)</f>
        <v>5</v>
      </c>
      <c r="E2073" s="34" t="str">
        <f>IFERROR(MID(A2073,D2073-5,1)," ")</f>
        <v xml:space="preserve"> </v>
      </c>
      <c r="F2073" s="34" t="str">
        <f>MID(A2073,IF(E2073="1",D2073-5,D2073-4),IF(E2073="1",7,6))</f>
        <v>7:06PM</v>
      </c>
      <c r="G2073" s="34" t="str">
        <f>TRIM(SUBSTITUTE(A2073,TEXT(M2073,"h:mmAM/PM"),""))</f>
        <v>9-Nov ROI</v>
      </c>
      <c r="H2073" s="34" t="b">
        <f>OR(LEFT(G2073,1)="Y",LEFT(G2073,1)="B",LEFT(G2073,1)="R")</f>
        <v>0</v>
      </c>
      <c r="I2073" s="34" t="str">
        <f>IF(H2073,LEFT(G2073,FIND(" ",G2073)-1),MID(G2073,FIND(" ",G2073)+1,9))</f>
        <v>ROI</v>
      </c>
      <c r="J2073" s="34" t="str">
        <f>TRIM(SUBSTITUTE(G2073,I2073,""))</f>
        <v>9-Nov</v>
      </c>
      <c r="K2073" s="34">
        <f>LEFT(J2073,2-ISERROR(1*MID(J2073,2,1)))*1</f>
        <v>9</v>
      </c>
      <c r="L2073" s="34" t="str">
        <f>IF(LEN(I2073)=3,I2073,LEFT(I2073,1)&amp;MID(I2073,3,1)&amp;RIGHT(I2073,1))</f>
        <v>ROI</v>
      </c>
      <c r="M2073" s="42">
        <f>TIMEVALUE(SUBSTITUTE(SUBSTITUTE(F2073,"P"," P"),"A"," A"))</f>
        <v>0.79583333333333339</v>
      </c>
      <c r="N2073" s="34">
        <f t="shared" si="107"/>
        <v>26</v>
      </c>
      <c r="O2073" s="34" t="str">
        <f t="shared" si="108"/>
        <v>ROI26</v>
      </c>
      <c r="P2073" s="44">
        <f>INDEX(Workings!$R$14:$R$853,MATCH(O2073,Workings!$U$14:$U$853,0))</f>
        <v>0.79444444444444451</v>
      </c>
      <c r="Q2073" s="34">
        <f t="shared" si="109"/>
        <v>2</v>
      </c>
      <c r="S2073"/>
    </row>
    <row r="2074" spans="1:19" ht="15" x14ac:dyDescent="0.25">
      <c r="A2074" s="34" t="s">
        <v>2191</v>
      </c>
      <c r="B2074" s="34">
        <f>SEARCH("PM",A2074)</f>
        <v>17</v>
      </c>
      <c r="C2074" s="34" t="e">
        <f>SEARCH("AM",A2074)</f>
        <v>#VALUE!</v>
      </c>
      <c r="D2074" s="34">
        <f>IFERROR(B2074,C2074)</f>
        <v>17</v>
      </c>
      <c r="E2074" s="34" t="str">
        <f>IFERROR(MID(A2074,D2074-5,1)," ")</f>
        <v xml:space="preserve"> </v>
      </c>
      <c r="F2074" s="34" t="str">
        <f>MID(A2074,IF(E2074="1",D2074-5,D2074-4),IF(E2074="1",7,6))</f>
        <v>8:06PM</v>
      </c>
      <c r="G2074" s="34" t="str">
        <f>TRIM(SUBSTITUTE(A2074,TEXT(M2074,"h:mmAM/PM"),""))</f>
        <v>R-O-I 9-Nov</v>
      </c>
      <c r="H2074" s="34" t="b">
        <f>OR(LEFT(G2074,1)="Y",LEFT(G2074,1)="B",LEFT(G2074,1)="R")</f>
        <v>1</v>
      </c>
      <c r="I2074" s="34" t="str">
        <f>IF(H2074,LEFT(G2074,FIND(" ",G2074)-1),MID(G2074,FIND(" ",G2074)+1,9))</f>
        <v>R-O-I</v>
      </c>
      <c r="J2074" s="34" t="str">
        <f>TRIM(SUBSTITUTE(G2074,I2074,""))</f>
        <v>9-Nov</v>
      </c>
      <c r="K2074" s="34">
        <f>LEFT(J2074,2-ISERROR(1*MID(J2074,2,1)))*1</f>
        <v>9</v>
      </c>
      <c r="L2074" s="34" t="str">
        <f>IF(LEN(I2074)=3,I2074,LEFT(I2074,1)&amp;MID(I2074,3,1)&amp;RIGHT(I2074,1))</f>
        <v>ROI</v>
      </c>
      <c r="M2074" s="42">
        <f>TIMEVALUE(SUBSTITUTE(SUBSTITUTE(F2074,"P"," P"),"A"," A"))</f>
        <v>0.83750000000000002</v>
      </c>
      <c r="N2074" s="34">
        <f t="shared" si="107"/>
        <v>27</v>
      </c>
      <c r="O2074" s="34" t="str">
        <f t="shared" si="108"/>
        <v>ROI27</v>
      </c>
      <c r="P2074" s="44">
        <f>INDEX(Workings!$R$14:$R$853,MATCH(O2074,Workings!$U$14:$U$853,0))</f>
        <v>0.83611111111111114</v>
      </c>
      <c r="Q2074" s="34">
        <f t="shared" si="109"/>
        <v>2</v>
      </c>
      <c r="S2074"/>
    </row>
    <row r="2075" spans="1:19" ht="15" x14ac:dyDescent="0.25">
      <c r="A2075" s="34" t="s">
        <v>614</v>
      </c>
      <c r="B2075" s="34">
        <f>SEARCH("PM",A2075)</f>
        <v>15</v>
      </c>
      <c r="C2075" s="34" t="e">
        <f>SEARCH("AM",A2075)</f>
        <v>#VALUE!</v>
      </c>
      <c r="D2075" s="34">
        <f>IFERROR(B2075,C2075)</f>
        <v>15</v>
      </c>
      <c r="E2075" s="34" t="str">
        <f>IFERROR(MID(A2075,D2075-5,1)," ")</f>
        <v xml:space="preserve"> </v>
      </c>
      <c r="F2075" s="34" t="str">
        <f>MID(A2075,IF(E2075="1",D2075-5,D2075-4),IF(E2075="1",7,6))</f>
        <v>9:05PM</v>
      </c>
      <c r="G2075" s="34" t="str">
        <f>TRIM(SUBSTITUTE(A2075,TEXT(M2075,"h:mmAM/PM"),""))</f>
        <v>ROI 9/Nov</v>
      </c>
      <c r="H2075" s="34" t="b">
        <f>OR(LEFT(G2075,1)="Y",LEFT(G2075,1)="B",LEFT(G2075,1)="R")</f>
        <v>1</v>
      </c>
      <c r="I2075" s="34" t="str">
        <f>IF(H2075,LEFT(G2075,FIND(" ",G2075)-1),MID(G2075,FIND(" ",G2075)+1,9))</f>
        <v>ROI</v>
      </c>
      <c r="J2075" s="34" t="str">
        <f>TRIM(SUBSTITUTE(G2075,I2075,""))</f>
        <v>9/Nov</v>
      </c>
      <c r="K2075" s="34">
        <f>LEFT(J2075,2-ISERROR(1*MID(J2075,2,1)))*1</f>
        <v>9</v>
      </c>
      <c r="L2075" s="34" t="str">
        <f>IF(LEN(I2075)=3,I2075,LEFT(I2075,1)&amp;MID(I2075,3,1)&amp;RIGHT(I2075,1))</f>
        <v>ROI</v>
      </c>
      <c r="M2075" s="42">
        <f>TIMEVALUE(SUBSTITUTE(SUBSTITUTE(F2075,"P"," P"),"A"," A"))</f>
        <v>0.87847222222222221</v>
      </c>
      <c r="N2075" s="34">
        <f t="shared" si="107"/>
        <v>28</v>
      </c>
      <c r="O2075" s="34" t="str">
        <f t="shared" si="108"/>
        <v>ROI28</v>
      </c>
      <c r="P2075" s="44">
        <f>INDEX(Workings!$R$14:$R$853,MATCH(O2075,Workings!$U$14:$U$853,0))</f>
        <v>0.87777777777777777</v>
      </c>
      <c r="Q2075" s="34">
        <f t="shared" si="109"/>
        <v>1</v>
      </c>
      <c r="S2075"/>
    </row>
    <row r="2076" spans="1:19" ht="15" x14ac:dyDescent="0.25">
      <c r="A2076" s="34" t="s">
        <v>2044</v>
      </c>
      <c r="B2076" s="34">
        <f>SEARCH("PM",A2076)</f>
        <v>12</v>
      </c>
      <c r="C2076" s="34" t="e">
        <f>SEARCH("AM",A2076)</f>
        <v>#VALUE!</v>
      </c>
      <c r="D2076" s="34">
        <f>IFERROR(B2076,C2076)</f>
        <v>12</v>
      </c>
      <c r="E2076" s="34" t="str">
        <f>IFERROR(MID(A2076,D2076-5,1)," ")</f>
        <v>1</v>
      </c>
      <c r="F2076" s="34" t="str">
        <f>MID(A2076,IF(E2076="1",D2076-5,D2076-4),IF(E2076="1",7,6))</f>
        <v>10:06PM</v>
      </c>
      <c r="G2076" s="34" t="str">
        <f>TRIM(SUBSTITUTE(A2076,TEXT(M2076,"h:mmAM/PM"),""))</f>
        <v>9-Nov R/O/I</v>
      </c>
      <c r="H2076" s="34" t="b">
        <f>OR(LEFT(G2076,1)="Y",LEFT(G2076,1)="B",LEFT(G2076,1)="R")</f>
        <v>0</v>
      </c>
      <c r="I2076" s="34" t="str">
        <f>IF(H2076,LEFT(G2076,FIND(" ",G2076)-1),MID(G2076,FIND(" ",G2076)+1,9))</f>
        <v>R/O/I</v>
      </c>
      <c r="J2076" s="34" t="str">
        <f>TRIM(SUBSTITUTE(G2076,I2076,""))</f>
        <v>9-Nov</v>
      </c>
      <c r="K2076" s="34">
        <f>LEFT(J2076,2-ISERROR(1*MID(J2076,2,1)))*1</f>
        <v>9</v>
      </c>
      <c r="L2076" s="34" t="str">
        <f>IF(LEN(I2076)=3,I2076,LEFT(I2076,1)&amp;MID(I2076,3,1)&amp;RIGHT(I2076,1))</f>
        <v>ROI</v>
      </c>
      <c r="M2076" s="42">
        <f>TIMEVALUE(SUBSTITUTE(SUBSTITUTE(F2076,"P"," P"),"A"," A"))</f>
        <v>0.92083333333333339</v>
      </c>
      <c r="N2076" s="34">
        <f t="shared" si="107"/>
        <v>29</v>
      </c>
      <c r="O2076" s="34" t="str">
        <f t="shared" si="108"/>
        <v>ROI29</v>
      </c>
      <c r="P2076" s="44">
        <f>INDEX(Workings!$R$14:$R$853,MATCH(O2076,Workings!$U$14:$U$853,0))</f>
        <v>0.9194444444444444</v>
      </c>
      <c r="Q2076" s="34">
        <f t="shared" si="109"/>
        <v>2</v>
      </c>
      <c r="S2076"/>
    </row>
    <row r="2077" spans="1:19" ht="15" x14ac:dyDescent="0.25">
      <c r="A2077" s="34" t="s">
        <v>475</v>
      </c>
      <c r="B2077" s="34">
        <f>SEARCH("PM",A2077)</f>
        <v>10</v>
      </c>
      <c r="C2077" s="34" t="e">
        <f>SEARCH("AM",A2077)</f>
        <v>#VALUE!</v>
      </c>
      <c r="D2077" s="34">
        <f>IFERROR(B2077,C2077)</f>
        <v>10</v>
      </c>
      <c r="E2077" s="34" t="str">
        <f>IFERROR(MID(A2077,D2077-5,1)," ")</f>
        <v>1</v>
      </c>
      <c r="F2077" s="34" t="str">
        <f>MID(A2077,IF(E2077="1",D2077-5,D2077-4),IF(E2077="1",7,6))</f>
        <v>11:07PM</v>
      </c>
      <c r="G2077" s="34" t="str">
        <f>TRIM(SUBSTITUTE(A2077,TEXT(M2077,"h:mmAM/PM"),""))</f>
        <v>ROI 9-Nov</v>
      </c>
      <c r="H2077" s="34" t="b">
        <f>OR(LEFT(G2077,1)="Y",LEFT(G2077,1)="B",LEFT(G2077,1)="R")</f>
        <v>1</v>
      </c>
      <c r="I2077" s="34" t="str">
        <f>IF(H2077,LEFT(G2077,FIND(" ",G2077)-1),MID(G2077,FIND(" ",G2077)+1,9))</f>
        <v>ROI</v>
      </c>
      <c r="J2077" s="34" t="str">
        <f>TRIM(SUBSTITUTE(G2077,I2077,""))</f>
        <v>9-Nov</v>
      </c>
      <c r="K2077" s="34">
        <f>LEFT(J2077,2-ISERROR(1*MID(J2077,2,1)))*1</f>
        <v>9</v>
      </c>
      <c r="L2077" s="34" t="str">
        <f>IF(LEN(I2077)=3,I2077,LEFT(I2077,1)&amp;MID(I2077,3,1)&amp;RIGHT(I2077,1))</f>
        <v>ROI</v>
      </c>
      <c r="M2077" s="42">
        <f>TIMEVALUE(SUBSTITUTE(SUBSTITUTE(F2077,"P"," P"),"A"," A"))</f>
        <v>0.96319444444444446</v>
      </c>
      <c r="N2077" s="34">
        <f t="shared" si="107"/>
        <v>30</v>
      </c>
      <c r="O2077" s="34" t="str">
        <f t="shared" si="108"/>
        <v>ROI30</v>
      </c>
      <c r="P2077" s="44">
        <f>INDEX(Workings!$R$14:$R$853,MATCH(O2077,Workings!$U$14:$U$853,0))</f>
        <v>0.96111111111111103</v>
      </c>
      <c r="Q2077" s="34">
        <f t="shared" si="109"/>
        <v>3</v>
      </c>
      <c r="S2077"/>
    </row>
    <row r="2078" spans="1:19" ht="15" x14ac:dyDescent="0.25">
      <c r="A2078" s="34" t="s">
        <v>454</v>
      </c>
      <c r="B2078" s="34" t="e">
        <f>SEARCH("PM",A2078)</f>
        <v>#VALUE!</v>
      </c>
      <c r="C2078" s="34">
        <f>SEARCH("AM",A2078)</f>
        <v>5</v>
      </c>
      <c r="D2078" s="34">
        <f>IFERROR(B2078,C2078)</f>
        <v>5</v>
      </c>
      <c r="E2078" s="34" t="str">
        <f>IFERROR(MID(A2078,D2078-5,1)," ")</f>
        <v xml:space="preserve"> </v>
      </c>
      <c r="F2078" s="34" t="str">
        <f>MID(A2078,IF(E2078="1",D2078-5,D2078-4),IF(E2078="1",7,6))</f>
        <v>7:05AM</v>
      </c>
      <c r="G2078" s="34" t="str">
        <f>TRIM(SUBSTITUTE(A2078,TEXT(M2078,"h:mmAM/PM"),""))</f>
        <v>10-Nov R-O-I</v>
      </c>
      <c r="H2078" s="34" t="b">
        <f>OR(LEFT(G2078,1)="Y",LEFT(G2078,1)="B",LEFT(G2078,1)="R")</f>
        <v>0</v>
      </c>
      <c r="I2078" s="34" t="str">
        <f>IF(H2078,LEFT(G2078,FIND(" ",G2078)-1),MID(G2078,FIND(" ",G2078)+1,9))</f>
        <v>R-O-I</v>
      </c>
      <c r="J2078" s="34" t="str">
        <f>TRIM(SUBSTITUTE(G2078,I2078,""))</f>
        <v>10-Nov</v>
      </c>
      <c r="K2078" s="34">
        <f>LEFT(J2078,2-ISERROR(1*MID(J2078,2,1)))*1</f>
        <v>10</v>
      </c>
      <c r="L2078" s="34" t="str">
        <f>IF(LEN(I2078)=3,I2078,LEFT(I2078,1)&amp;MID(I2078,3,1)&amp;RIGHT(I2078,1))</f>
        <v>ROI</v>
      </c>
      <c r="M2078" s="42">
        <f>TIMEVALUE(SUBSTITUTE(SUBSTITUTE(F2078,"P"," P"),"A"," A"))</f>
        <v>0.2951388888888889</v>
      </c>
      <c r="N2078" s="34">
        <f t="shared" si="107"/>
        <v>1</v>
      </c>
      <c r="O2078" s="34" t="str">
        <f t="shared" si="108"/>
        <v>ROI1</v>
      </c>
      <c r="P2078" s="44">
        <f>INDEX(Workings!$R$14:$R$853,MATCH(O2078,Workings!$U$14:$U$853,0))</f>
        <v>0.29444444444444445</v>
      </c>
      <c r="Q2078" s="34">
        <f t="shared" si="109"/>
        <v>1</v>
      </c>
      <c r="S2078"/>
    </row>
    <row r="2079" spans="1:19" ht="15" x14ac:dyDescent="0.25">
      <c r="A2079" s="34" t="s">
        <v>2138</v>
      </c>
      <c r="B2079" s="34" t="e">
        <f>SEARCH("PM",A2079)</f>
        <v>#VALUE!</v>
      </c>
      <c r="C2079" s="34">
        <f>SEARCH("AM",A2079)</f>
        <v>18</v>
      </c>
      <c r="D2079" s="34">
        <f>IFERROR(B2079,C2079)</f>
        <v>18</v>
      </c>
      <c r="E2079" s="34" t="str">
        <f>IFERROR(MID(A2079,D2079-5,1)," ")</f>
        <v xml:space="preserve"> </v>
      </c>
      <c r="F2079" s="34" t="str">
        <f>MID(A2079,IF(E2079="1",D2079-5,D2079-4),IF(E2079="1",7,6))</f>
        <v>7:47AM</v>
      </c>
      <c r="G2079" s="34" t="str">
        <f>TRIM(SUBSTITUTE(A2079,TEXT(M2079,"h:mmAM/PM"),""))</f>
        <v>10/Nov R/O/I</v>
      </c>
      <c r="H2079" s="34" t="b">
        <f>OR(LEFT(G2079,1)="Y",LEFT(G2079,1)="B",LEFT(G2079,1)="R")</f>
        <v>0</v>
      </c>
      <c r="I2079" s="34" t="str">
        <f>IF(H2079,LEFT(G2079,FIND(" ",G2079)-1),MID(G2079,FIND(" ",G2079)+1,9))</f>
        <v>R/O/I</v>
      </c>
      <c r="J2079" s="34" t="str">
        <f>TRIM(SUBSTITUTE(G2079,I2079,""))</f>
        <v>10/Nov</v>
      </c>
      <c r="K2079" s="34">
        <f>LEFT(J2079,2-ISERROR(1*MID(J2079,2,1)))*1</f>
        <v>10</v>
      </c>
      <c r="L2079" s="34" t="str">
        <f>IF(LEN(I2079)=3,I2079,LEFT(I2079,1)&amp;MID(I2079,3,1)&amp;RIGHT(I2079,1))</f>
        <v>ROI</v>
      </c>
      <c r="M2079" s="42">
        <f>TIMEVALUE(SUBSTITUTE(SUBSTITUTE(F2079,"P"," P"),"A"," A"))</f>
        <v>0.32430555555555557</v>
      </c>
      <c r="N2079" s="34">
        <f t="shared" si="107"/>
        <v>2</v>
      </c>
      <c r="O2079" s="34" t="str">
        <f t="shared" si="108"/>
        <v>ROI2</v>
      </c>
      <c r="P2079" s="44">
        <f>INDEX(Workings!$R$14:$R$853,MATCH(O2079,Workings!$U$14:$U$853,0))</f>
        <v>0.32222222222222224</v>
      </c>
      <c r="Q2079" s="34">
        <f t="shared" si="109"/>
        <v>3</v>
      </c>
      <c r="S2079"/>
    </row>
    <row r="2080" spans="1:19" ht="15" x14ac:dyDescent="0.25">
      <c r="A2080" s="34" t="s">
        <v>2991</v>
      </c>
      <c r="B2080" s="34" t="e">
        <f>SEARCH("PM",A2080)</f>
        <v>#VALUE!</v>
      </c>
      <c r="C2080" s="34">
        <f>SEARCH("AM",A2080)</f>
        <v>18</v>
      </c>
      <c r="D2080" s="34">
        <f>IFERROR(B2080,C2080)</f>
        <v>18</v>
      </c>
      <c r="E2080" s="34" t="str">
        <f>IFERROR(MID(A2080,D2080-5,1)," ")</f>
        <v xml:space="preserve"> </v>
      </c>
      <c r="F2080" s="34" t="str">
        <f>MID(A2080,IF(E2080="1",D2080-5,D2080-4),IF(E2080="1",7,6))</f>
        <v>8:28AM</v>
      </c>
      <c r="G2080" s="34" t="str">
        <f>TRIM(SUBSTITUTE(A2080,TEXT(M2080,"h:mmAM/PM"),""))</f>
        <v>R:O:I 10/Nov</v>
      </c>
      <c r="H2080" s="34" t="b">
        <f>OR(LEFT(G2080,1)="Y",LEFT(G2080,1)="B",LEFT(G2080,1)="R")</f>
        <v>1</v>
      </c>
      <c r="I2080" s="34" t="str">
        <f>IF(H2080,LEFT(G2080,FIND(" ",G2080)-1),MID(G2080,FIND(" ",G2080)+1,9))</f>
        <v>R:O:I</v>
      </c>
      <c r="J2080" s="34" t="str">
        <f>TRIM(SUBSTITUTE(G2080,I2080,""))</f>
        <v>10/Nov</v>
      </c>
      <c r="K2080" s="34">
        <f>LEFT(J2080,2-ISERROR(1*MID(J2080,2,1)))*1</f>
        <v>10</v>
      </c>
      <c r="L2080" s="34" t="str">
        <f>IF(LEN(I2080)=3,I2080,LEFT(I2080,1)&amp;MID(I2080,3,1)&amp;RIGHT(I2080,1))</f>
        <v>ROI</v>
      </c>
      <c r="M2080" s="42">
        <f>TIMEVALUE(SUBSTITUTE(SUBSTITUTE(F2080,"P"," P"),"A"," A"))</f>
        <v>0.3527777777777778</v>
      </c>
      <c r="N2080" s="34">
        <f t="shared" si="107"/>
        <v>3</v>
      </c>
      <c r="O2080" s="34" t="str">
        <f t="shared" si="108"/>
        <v>ROI3</v>
      </c>
      <c r="P2080" s="44">
        <f>INDEX(Workings!$R$14:$R$853,MATCH(O2080,Workings!$U$14:$U$853,0))</f>
        <v>0.35000000000000003</v>
      </c>
      <c r="Q2080" s="34">
        <f t="shared" si="109"/>
        <v>4</v>
      </c>
      <c r="S2080"/>
    </row>
    <row r="2081" spans="1:19" ht="15" x14ac:dyDescent="0.25">
      <c r="A2081" s="34" t="s">
        <v>3470</v>
      </c>
      <c r="B2081" s="34" t="e">
        <f>SEARCH("PM",A2081)</f>
        <v>#VALUE!</v>
      </c>
      <c r="C2081" s="34">
        <f>SEARCH("AM",A2081)</f>
        <v>11</v>
      </c>
      <c r="D2081" s="34">
        <f>IFERROR(B2081,C2081)</f>
        <v>11</v>
      </c>
      <c r="E2081" s="34" t="str">
        <f>IFERROR(MID(A2081,D2081-5,1)," ")</f>
        <v xml:space="preserve"> </v>
      </c>
      <c r="F2081" s="34" t="str">
        <f>MID(A2081,IF(E2081="1",D2081-5,D2081-4),IF(E2081="1",7,6))</f>
        <v>9:07AM</v>
      </c>
      <c r="G2081" s="34" t="str">
        <f>TRIM(SUBSTITUTE(A2081,TEXT(M2081,"h:mmAM/PM"),""))</f>
        <v>R/O/I 10/Nov</v>
      </c>
      <c r="H2081" s="34" t="b">
        <f>OR(LEFT(G2081,1)="Y",LEFT(G2081,1)="B",LEFT(G2081,1)="R")</f>
        <v>1</v>
      </c>
      <c r="I2081" s="34" t="str">
        <f>IF(H2081,LEFT(G2081,FIND(" ",G2081)-1),MID(G2081,FIND(" ",G2081)+1,9))</f>
        <v>R/O/I</v>
      </c>
      <c r="J2081" s="34" t="str">
        <f>TRIM(SUBSTITUTE(G2081,I2081,""))</f>
        <v>10/Nov</v>
      </c>
      <c r="K2081" s="34">
        <f>LEFT(J2081,2-ISERROR(1*MID(J2081,2,1)))*1</f>
        <v>10</v>
      </c>
      <c r="L2081" s="34" t="str">
        <f>IF(LEN(I2081)=3,I2081,LEFT(I2081,1)&amp;MID(I2081,3,1)&amp;RIGHT(I2081,1))</f>
        <v>ROI</v>
      </c>
      <c r="M2081" s="42">
        <f>TIMEVALUE(SUBSTITUTE(SUBSTITUTE(F2081,"P"," P"),"A"," A"))</f>
        <v>0.37986111111111115</v>
      </c>
      <c r="N2081" s="34">
        <f t="shared" si="107"/>
        <v>4</v>
      </c>
      <c r="O2081" s="34" t="str">
        <f t="shared" si="108"/>
        <v>ROI4</v>
      </c>
      <c r="P2081" s="44">
        <f>INDEX(Workings!$R$14:$R$853,MATCH(O2081,Workings!$U$14:$U$853,0))</f>
        <v>0.37777777777777782</v>
      </c>
      <c r="Q2081" s="34">
        <f t="shared" si="109"/>
        <v>3</v>
      </c>
      <c r="S2081"/>
    </row>
    <row r="2082" spans="1:19" ht="15" x14ac:dyDescent="0.25">
      <c r="A2082" s="34" t="s">
        <v>2034</v>
      </c>
      <c r="B2082" s="34" t="e">
        <f>SEARCH("PM",A2082)</f>
        <v>#VALUE!</v>
      </c>
      <c r="C2082" s="34">
        <f>SEARCH("AM",A2082)</f>
        <v>12</v>
      </c>
      <c r="D2082" s="34">
        <f>IFERROR(B2082,C2082)</f>
        <v>12</v>
      </c>
      <c r="E2082" s="34" t="str">
        <f>IFERROR(MID(A2082,D2082-5,1)," ")</f>
        <v xml:space="preserve"> </v>
      </c>
      <c r="F2082" s="34" t="str">
        <f>MID(A2082,IF(E2082="1",D2082-5,D2082-4),IF(E2082="1",7,6))</f>
        <v>9:35AM</v>
      </c>
      <c r="G2082" s="34" t="str">
        <f>TRIM(SUBSTITUTE(A2082,TEXT(M2082,"h:mmAM/PM"),""))</f>
        <v>10/Nov R-O-I</v>
      </c>
      <c r="H2082" s="34" t="b">
        <f>OR(LEFT(G2082,1)="Y",LEFT(G2082,1)="B",LEFT(G2082,1)="R")</f>
        <v>0</v>
      </c>
      <c r="I2082" s="34" t="str">
        <f>IF(H2082,LEFT(G2082,FIND(" ",G2082)-1),MID(G2082,FIND(" ",G2082)+1,9))</f>
        <v>R-O-I</v>
      </c>
      <c r="J2082" s="34" t="str">
        <f>TRIM(SUBSTITUTE(G2082,I2082,""))</f>
        <v>10/Nov</v>
      </c>
      <c r="K2082" s="34">
        <f>LEFT(J2082,2-ISERROR(1*MID(J2082,2,1)))*1</f>
        <v>10</v>
      </c>
      <c r="L2082" s="34" t="str">
        <f>IF(LEN(I2082)=3,I2082,LEFT(I2082,1)&amp;MID(I2082,3,1)&amp;RIGHT(I2082,1))</f>
        <v>ROI</v>
      </c>
      <c r="M2082" s="42">
        <f>TIMEVALUE(SUBSTITUTE(SUBSTITUTE(F2082,"P"," P"),"A"," A"))</f>
        <v>0.39930555555555558</v>
      </c>
      <c r="N2082" s="34">
        <f t="shared" si="107"/>
        <v>5</v>
      </c>
      <c r="O2082" s="34" t="str">
        <f t="shared" si="108"/>
        <v>ROI5</v>
      </c>
      <c r="P2082" s="44">
        <f>INDEX(Workings!$R$14:$R$853,MATCH(O2082,Workings!$U$14:$U$853,0))</f>
        <v>0.39861111111111114</v>
      </c>
      <c r="Q2082" s="34">
        <f t="shared" si="109"/>
        <v>1</v>
      </c>
      <c r="S2082"/>
    </row>
    <row r="2083" spans="1:19" ht="15" x14ac:dyDescent="0.25">
      <c r="A2083" s="34" t="s">
        <v>839</v>
      </c>
      <c r="B2083" s="34" t="e">
        <f>SEARCH("PM",A2083)</f>
        <v>#VALUE!</v>
      </c>
      <c r="C2083" s="34">
        <f>SEARCH("AM",A2083)</f>
        <v>19</v>
      </c>
      <c r="D2083" s="34">
        <f>IFERROR(B2083,C2083)</f>
        <v>19</v>
      </c>
      <c r="E2083" s="34" t="str">
        <f>IFERROR(MID(A2083,D2083-5,1)," ")</f>
        <v>1</v>
      </c>
      <c r="F2083" s="34" t="str">
        <f>MID(A2083,IF(E2083="1",D2083-5,D2083-4),IF(E2083="1",7,6))</f>
        <v>10:06AM</v>
      </c>
      <c r="G2083" s="34" t="str">
        <f>TRIM(SUBSTITUTE(A2083,TEXT(M2083,"h:mmAM/PM"),""))</f>
        <v>R:O:I 10-Nov</v>
      </c>
      <c r="H2083" s="34" t="b">
        <f>OR(LEFT(G2083,1)="Y",LEFT(G2083,1)="B",LEFT(G2083,1)="R")</f>
        <v>1</v>
      </c>
      <c r="I2083" s="34" t="str">
        <f>IF(H2083,LEFT(G2083,FIND(" ",G2083)-1),MID(G2083,FIND(" ",G2083)+1,9))</f>
        <v>R:O:I</v>
      </c>
      <c r="J2083" s="34" t="str">
        <f>TRIM(SUBSTITUTE(G2083,I2083,""))</f>
        <v>10-Nov</v>
      </c>
      <c r="K2083" s="34">
        <f>LEFT(J2083,2-ISERROR(1*MID(J2083,2,1)))*1</f>
        <v>10</v>
      </c>
      <c r="L2083" s="34" t="str">
        <f>IF(LEN(I2083)=3,I2083,LEFT(I2083,1)&amp;MID(I2083,3,1)&amp;RIGHT(I2083,1))</f>
        <v>ROI</v>
      </c>
      <c r="M2083" s="42">
        <f>TIMEVALUE(SUBSTITUTE(SUBSTITUTE(F2083,"P"," P"),"A"," A"))</f>
        <v>0.42083333333333334</v>
      </c>
      <c r="N2083" s="34">
        <f t="shared" si="107"/>
        <v>6</v>
      </c>
      <c r="O2083" s="34" t="str">
        <f t="shared" si="108"/>
        <v>ROI6</v>
      </c>
      <c r="P2083" s="44">
        <f>INDEX(Workings!$R$14:$R$853,MATCH(O2083,Workings!$U$14:$U$853,0))</f>
        <v>0.41944444444444445</v>
      </c>
      <c r="Q2083" s="34">
        <f t="shared" si="109"/>
        <v>2</v>
      </c>
      <c r="S2083"/>
    </row>
    <row r="2084" spans="1:19" ht="15" x14ac:dyDescent="0.25">
      <c r="A2084" s="34" t="s">
        <v>3404</v>
      </c>
      <c r="B2084" s="34" t="e">
        <f>SEARCH("PM",A2084)</f>
        <v>#VALUE!</v>
      </c>
      <c r="C2084" s="34">
        <f>SEARCH("AM",A2084)</f>
        <v>19</v>
      </c>
      <c r="D2084" s="34">
        <f>IFERROR(B2084,C2084)</f>
        <v>19</v>
      </c>
      <c r="E2084" s="34" t="str">
        <f>IFERROR(MID(A2084,D2084-5,1)," ")</f>
        <v>1</v>
      </c>
      <c r="F2084" s="34" t="str">
        <f>MID(A2084,IF(E2084="1",D2084-5,D2084-4),IF(E2084="1",7,6))</f>
        <v>10:34AM</v>
      </c>
      <c r="G2084" s="34" t="str">
        <f>TRIM(SUBSTITUTE(A2084,TEXT(M2084,"h:mmAM/PM"),""))</f>
        <v>R/O/I 10-Nov</v>
      </c>
      <c r="H2084" s="34" t="b">
        <f>OR(LEFT(G2084,1)="Y",LEFT(G2084,1)="B",LEFT(G2084,1)="R")</f>
        <v>1</v>
      </c>
      <c r="I2084" s="34" t="str">
        <f>IF(H2084,LEFT(G2084,FIND(" ",G2084)-1),MID(G2084,FIND(" ",G2084)+1,9))</f>
        <v>R/O/I</v>
      </c>
      <c r="J2084" s="34" t="str">
        <f>TRIM(SUBSTITUTE(G2084,I2084,""))</f>
        <v>10-Nov</v>
      </c>
      <c r="K2084" s="34">
        <f>LEFT(J2084,2-ISERROR(1*MID(J2084,2,1)))*1</f>
        <v>10</v>
      </c>
      <c r="L2084" s="34" t="str">
        <f>IF(LEN(I2084)=3,I2084,LEFT(I2084,1)&amp;MID(I2084,3,1)&amp;RIGHT(I2084,1))</f>
        <v>ROI</v>
      </c>
      <c r="M2084" s="42">
        <f>TIMEVALUE(SUBSTITUTE(SUBSTITUTE(F2084,"P"," P"),"A"," A"))</f>
        <v>0.44027777777777777</v>
      </c>
      <c r="N2084" s="34">
        <f t="shared" si="107"/>
        <v>7</v>
      </c>
      <c r="O2084" s="34" t="str">
        <f t="shared" si="108"/>
        <v>ROI7</v>
      </c>
      <c r="P2084" s="44">
        <f>INDEX(Workings!$R$14:$R$853,MATCH(O2084,Workings!$U$14:$U$853,0))</f>
        <v>0.44027777777777777</v>
      </c>
      <c r="Q2084" s="34">
        <f t="shared" si="109"/>
        <v>0</v>
      </c>
      <c r="S2084"/>
    </row>
    <row r="2085" spans="1:19" ht="15" x14ac:dyDescent="0.25">
      <c r="A2085" s="34" t="s">
        <v>2195</v>
      </c>
      <c r="B2085" s="34" t="e">
        <f>SEARCH("PM",A2085)</f>
        <v>#VALUE!</v>
      </c>
      <c r="C2085" s="34">
        <f>SEARCH("AM",A2085)</f>
        <v>13</v>
      </c>
      <c r="D2085" s="34">
        <f>IFERROR(B2085,C2085)</f>
        <v>13</v>
      </c>
      <c r="E2085" s="34" t="str">
        <f>IFERROR(MID(A2085,D2085-5,1)," ")</f>
        <v>1</v>
      </c>
      <c r="F2085" s="34" t="str">
        <f>MID(A2085,IF(E2085="1",D2085-5,D2085-4),IF(E2085="1",7,6))</f>
        <v>11:05AM</v>
      </c>
      <c r="G2085" s="34" t="str">
        <f>TRIM(SUBSTITUTE(A2085,TEXT(M2085,"h:mmAM/PM"),""))</f>
        <v>10/Nov R:O:I</v>
      </c>
      <c r="H2085" s="34" t="b">
        <f>OR(LEFT(G2085,1)="Y",LEFT(G2085,1)="B",LEFT(G2085,1)="R")</f>
        <v>0</v>
      </c>
      <c r="I2085" s="34" t="str">
        <f>IF(H2085,LEFT(G2085,FIND(" ",G2085)-1),MID(G2085,FIND(" ",G2085)+1,9))</f>
        <v>R:O:I</v>
      </c>
      <c r="J2085" s="34" t="str">
        <f>TRIM(SUBSTITUTE(G2085,I2085,""))</f>
        <v>10/Nov</v>
      </c>
      <c r="K2085" s="34">
        <f>LEFT(J2085,2-ISERROR(1*MID(J2085,2,1)))*1</f>
        <v>10</v>
      </c>
      <c r="L2085" s="34" t="str">
        <f>IF(LEN(I2085)=3,I2085,LEFT(I2085,1)&amp;MID(I2085,3,1)&amp;RIGHT(I2085,1))</f>
        <v>ROI</v>
      </c>
      <c r="M2085" s="42">
        <f>TIMEVALUE(SUBSTITUTE(SUBSTITUTE(F2085,"P"," P"),"A"," A"))</f>
        <v>0.46180555555555558</v>
      </c>
      <c r="N2085" s="34">
        <f t="shared" si="107"/>
        <v>8</v>
      </c>
      <c r="O2085" s="34" t="str">
        <f t="shared" si="108"/>
        <v>ROI8</v>
      </c>
      <c r="P2085" s="44">
        <f>INDEX(Workings!$R$14:$R$853,MATCH(O2085,Workings!$U$14:$U$853,0))</f>
        <v>0.46111111111111108</v>
      </c>
      <c r="Q2085" s="34">
        <f t="shared" si="109"/>
        <v>1</v>
      </c>
      <c r="S2085"/>
    </row>
    <row r="2086" spans="1:19" ht="15" x14ac:dyDescent="0.25">
      <c r="A2086" s="34" t="s">
        <v>1334</v>
      </c>
      <c r="B2086" s="34" t="e">
        <f>SEARCH("PM",A2086)</f>
        <v>#VALUE!</v>
      </c>
      <c r="C2086" s="34">
        <f>SEARCH("AM",A2086)</f>
        <v>10</v>
      </c>
      <c r="D2086" s="34">
        <f>IFERROR(B2086,C2086)</f>
        <v>10</v>
      </c>
      <c r="E2086" s="34" t="str">
        <f>IFERROR(MID(A2086,D2086-5,1)," ")</f>
        <v>1</v>
      </c>
      <c r="F2086" s="34" t="str">
        <f>MID(A2086,IF(E2086="1",D2086-5,D2086-4),IF(E2086="1",7,6))</f>
        <v>11:34AM</v>
      </c>
      <c r="G2086" s="34" t="str">
        <f>TRIM(SUBSTITUTE(A2086,TEXT(M2086,"h:mmAM/PM"),""))</f>
        <v>ROI 10-Nov</v>
      </c>
      <c r="H2086" s="34" t="b">
        <f>OR(LEFT(G2086,1)="Y",LEFT(G2086,1)="B",LEFT(G2086,1)="R")</f>
        <v>1</v>
      </c>
      <c r="I2086" s="34" t="str">
        <f>IF(H2086,LEFT(G2086,FIND(" ",G2086)-1),MID(G2086,FIND(" ",G2086)+1,9))</f>
        <v>ROI</v>
      </c>
      <c r="J2086" s="34" t="str">
        <f>TRIM(SUBSTITUTE(G2086,I2086,""))</f>
        <v>10-Nov</v>
      </c>
      <c r="K2086" s="34">
        <f>LEFT(J2086,2-ISERROR(1*MID(J2086,2,1)))*1</f>
        <v>10</v>
      </c>
      <c r="L2086" s="34" t="str">
        <f>IF(LEN(I2086)=3,I2086,LEFT(I2086,1)&amp;MID(I2086,3,1)&amp;RIGHT(I2086,1))</f>
        <v>ROI</v>
      </c>
      <c r="M2086" s="42">
        <f>TIMEVALUE(SUBSTITUTE(SUBSTITUTE(F2086,"P"," P"),"A"," A"))</f>
        <v>0.48194444444444445</v>
      </c>
      <c r="N2086" s="34">
        <f t="shared" si="107"/>
        <v>9</v>
      </c>
      <c r="O2086" s="34" t="str">
        <f t="shared" si="108"/>
        <v>ROI9</v>
      </c>
      <c r="P2086" s="44">
        <f>INDEX(Workings!$R$14:$R$853,MATCH(O2086,Workings!$U$14:$U$853,0))</f>
        <v>0.4819444444444444</v>
      </c>
      <c r="Q2086" s="34">
        <f t="shared" si="109"/>
        <v>0</v>
      </c>
      <c r="S2086"/>
    </row>
    <row r="2087" spans="1:19" ht="15" x14ac:dyDescent="0.25">
      <c r="A2087" s="34" t="s">
        <v>2253</v>
      </c>
      <c r="B2087" s="34">
        <f>SEARCH("PM",A2087)</f>
        <v>13</v>
      </c>
      <c r="C2087" s="34" t="e">
        <f>SEARCH("AM",A2087)</f>
        <v>#VALUE!</v>
      </c>
      <c r="D2087" s="34">
        <f>IFERROR(B2087,C2087)</f>
        <v>13</v>
      </c>
      <c r="E2087" s="34" t="str">
        <f>IFERROR(MID(A2087,D2087-5,1)," ")</f>
        <v>1</v>
      </c>
      <c r="F2087" s="34" t="str">
        <f>MID(A2087,IF(E2087="1",D2087-5,D2087-4),IF(E2087="1",7,6))</f>
        <v>12:07PM</v>
      </c>
      <c r="G2087" s="34" t="str">
        <f>TRIM(SUBSTITUTE(A2087,TEXT(M2087,"h:mmAM/PM"),""))</f>
        <v>10-Nov ROI</v>
      </c>
      <c r="H2087" s="34" t="b">
        <f>OR(LEFT(G2087,1)="Y",LEFT(G2087,1)="B",LEFT(G2087,1)="R")</f>
        <v>0</v>
      </c>
      <c r="I2087" s="34" t="str">
        <f>IF(H2087,LEFT(G2087,FIND(" ",G2087)-1),MID(G2087,FIND(" ",G2087)+1,9))</f>
        <v>ROI</v>
      </c>
      <c r="J2087" s="34" t="str">
        <f>TRIM(SUBSTITUTE(G2087,I2087,""))</f>
        <v>10-Nov</v>
      </c>
      <c r="K2087" s="34">
        <f>LEFT(J2087,2-ISERROR(1*MID(J2087,2,1)))*1</f>
        <v>10</v>
      </c>
      <c r="L2087" s="34" t="str">
        <f>IF(LEN(I2087)=3,I2087,LEFT(I2087,1)&amp;MID(I2087,3,1)&amp;RIGHT(I2087,1))</f>
        <v>ROI</v>
      </c>
      <c r="M2087" s="42">
        <f>TIMEVALUE(SUBSTITUTE(SUBSTITUTE(F2087,"P"," P"),"A"," A"))</f>
        <v>0.50486111111111109</v>
      </c>
      <c r="N2087" s="34">
        <f t="shared" si="107"/>
        <v>10</v>
      </c>
      <c r="O2087" s="34" t="str">
        <f t="shared" si="108"/>
        <v>ROI10</v>
      </c>
      <c r="P2087" s="44">
        <f>INDEX(Workings!$R$14:$R$853,MATCH(O2087,Workings!$U$14:$U$853,0))</f>
        <v>0.50277777777777777</v>
      </c>
      <c r="Q2087" s="34">
        <f t="shared" si="109"/>
        <v>3</v>
      </c>
      <c r="S2087"/>
    </row>
    <row r="2088" spans="1:19" ht="15" x14ac:dyDescent="0.25">
      <c r="A2088" s="34" t="s">
        <v>2351</v>
      </c>
      <c r="B2088" s="34">
        <f>SEARCH("PM",A2088)</f>
        <v>12</v>
      </c>
      <c r="C2088" s="34" t="e">
        <f>SEARCH("AM",A2088)</f>
        <v>#VALUE!</v>
      </c>
      <c r="D2088" s="34">
        <f>IFERROR(B2088,C2088)</f>
        <v>12</v>
      </c>
      <c r="E2088" s="34" t="str">
        <f>IFERROR(MID(A2088,D2088-5,1)," ")</f>
        <v>1</v>
      </c>
      <c r="F2088" s="34" t="str">
        <f>MID(A2088,IF(E2088="1",D2088-5,D2088-4),IF(E2088="1",7,6))</f>
        <v>12:38PM</v>
      </c>
      <c r="G2088" s="34" t="str">
        <f>TRIM(SUBSTITUTE(A2088,TEXT(M2088,"h:mmAM/PM"),""))</f>
        <v>R/O/I 10/Nov</v>
      </c>
      <c r="H2088" s="34" t="b">
        <f>OR(LEFT(G2088,1)="Y",LEFT(G2088,1)="B",LEFT(G2088,1)="R")</f>
        <v>1</v>
      </c>
      <c r="I2088" s="34" t="str">
        <f>IF(H2088,LEFT(G2088,FIND(" ",G2088)-1),MID(G2088,FIND(" ",G2088)+1,9))</f>
        <v>R/O/I</v>
      </c>
      <c r="J2088" s="34" t="str">
        <f>TRIM(SUBSTITUTE(G2088,I2088,""))</f>
        <v>10/Nov</v>
      </c>
      <c r="K2088" s="34">
        <f>LEFT(J2088,2-ISERROR(1*MID(J2088,2,1)))*1</f>
        <v>10</v>
      </c>
      <c r="L2088" s="34" t="str">
        <f>IF(LEN(I2088)=3,I2088,LEFT(I2088,1)&amp;MID(I2088,3,1)&amp;RIGHT(I2088,1))</f>
        <v>ROI</v>
      </c>
      <c r="M2088" s="42">
        <f>TIMEVALUE(SUBSTITUTE(SUBSTITUTE(F2088,"P"," P"),"A"," A"))</f>
        <v>0.52638888888888891</v>
      </c>
      <c r="N2088" s="34">
        <f t="shared" si="107"/>
        <v>11</v>
      </c>
      <c r="O2088" s="34" t="str">
        <f t="shared" si="108"/>
        <v>ROI11</v>
      </c>
      <c r="P2088" s="44">
        <f>INDEX(Workings!$R$14:$R$853,MATCH(O2088,Workings!$U$14:$U$853,0))</f>
        <v>0.52361111111111114</v>
      </c>
      <c r="Q2088" s="34">
        <f t="shared" si="109"/>
        <v>4</v>
      </c>
      <c r="S2088"/>
    </row>
    <row r="2089" spans="1:19" ht="15" x14ac:dyDescent="0.25">
      <c r="A2089" s="34" t="s">
        <v>2791</v>
      </c>
      <c r="B2089" s="34">
        <f>SEARCH("PM",A2089)</f>
        <v>5</v>
      </c>
      <c r="C2089" s="34" t="e">
        <f>SEARCH("AM",A2089)</f>
        <v>#VALUE!</v>
      </c>
      <c r="D2089" s="34">
        <f>IFERROR(B2089,C2089)</f>
        <v>5</v>
      </c>
      <c r="E2089" s="34" t="str">
        <f>IFERROR(MID(A2089,D2089-5,1)," ")</f>
        <v xml:space="preserve"> </v>
      </c>
      <c r="F2089" s="34" t="str">
        <f>MID(A2089,IF(E2089="1",D2089-5,D2089-4),IF(E2089="1",7,6))</f>
        <v>1:04PM</v>
      </c>
      <c r="G2089" s="34" t="str">
        <f>TRIM(SUBSTITUTE(A2089,TEXT(M2089,"h:mmAM/PM"),""))</f>
        <v>10-Nov R:O:I</v>
      </c>
      <c r="H2089" s="34" t="b">
        <f>OR(LEFT(G2089,1)="Y",LEFT(G2089,1)="B",LEFT(G2089,1)="R")</f>
        <v>0</v>
      </c>
      <c r="I2089" s="34" t="str">
        <f>IF(H2089,LEFT(G2089,FIND(" ",G2089)-1),MID(G2089,FIND(" ",G2089)+1,9))</f>
        <v>R:O:I</v>
      </c>
      <c r="J2089" s="34" t="str">
        <f>TRIM(SUBSTITUTE(G2089,I2089,""))</f>
        <v>10-Nov</v>
      </c>
      <c r="K2089" s="34">
        <f>LEFT(J2089,2-ISERROR(1*MID(J2089,2,1)))*1</f>
        <v>10</v>
      </c>
      <c r="L2089" s="34" t="str">
        <f>IF(LEN(I2089)=3,I2089,LEFT(I2089,1)&amp;MID(I2089,3,1)&amp;RIGHT(I2089,1))</f>
        <v>ROI</v>
      </c>
      <c r="M2089" s="42">
        <f>TIMEVALUE(SUBSTITUTE(SUBSTITUTE(F2089,"P"," P"),"A"," A"))</f>
        <v>0.5444444444444444</v>
      </c>
      <c r="N2089" s="34">
        <f t="shared" si="107"/>
        <v>12</v>
      </c>
      <c r="O2089" s="34" t="str">
        <f t="shared" si="108"/>
        <v>ROI12</v>
      </c>
      <c r="P2089" s="44">
        <f>INDEX(Workings!$R$14:$R$853,MATCH(O2089,Workings!$U$14:$U$853,0))</f>
        <v>0.54444444444444451</v>
      </c>
      <c r="Q2089" s="34">
        <f t="shared" si="109"/>
        <v>0</v>
      </c>
      <c r="S2089"/>
    </row>
    <row r="2090" spans="1:19" ht="15" x14ac:dyDescent="0.25">
      <c r="A2090" s="34" t="s">
        <v>2554</v>
      </c>
      <c r="B2090" s="34">
        <f>SEARCH("PM",A2090)</f>
        <v>16</v>
      </c>
      <c r="C2090" s="34" t="e">
        <f>SEARCH("AM",A2090)</f>
        <v>#VALUE!</v>
      </c>
      <c r="D2090" s="34">
        <f>IFERROR(B2090,C2090)</f>
        <v>16</v>
      </c>
      <c r="E2090" s="34" t="str">
        <f>IFERROR(MID(A2090,D2090-5,1)," ")</f>
        <v xml:space="preserve"> </v>
      </c>
      <c r="F2090" s="34" t="str">
        <f>MID(A2090,IF(E2090="1",D2090-5,D2090-4),IF(E2090="1",7,6))</f>
        <v>1:34PM</v>
      </c>
      <c r="G2090" s="34" t="str">
        <f>TRIM(SUBSTITUTE(A2090,TEXT(M2090,"h:mmAM/PM"),""))</f>
        <v>ROI 10/Nov</v>
      </c>
      <c r="H2090" s="34" t="b">
        <f>OR(LEFT(G2090,1)="Y",LEFT(G2090,1)="B",LEFT(G2090,1)="R")</f>
        <v>1</v>
      </c>
      <c r="I2090" s="34" t="str">
        <f>IF(H2090,LEFT(G2090,FIND(" ",G2090)-1),MID(G2090,FIND(" ",G2090)+1,9))</f>
        <v>ROI</v>
      </c>
      <c r="J2090" s="34" t="str">
        <f>TRIM(SUBSTITUTE(G2090,I2090,""))</f>
        <v>10/Nov</v>
      </c>
      <c r="K2090" s="34">
        <f>LEFT(J2090,2-ISERROR(1*MID(J2090,2,1)))*1</f>
        <v>10</v>
      </c>
      <c r="L2090" s="34" t="str">
        <f>IF(LEN(I2090)=3,I2090,LEFT(I2090,1)&amp;MID(I2090,3,1)&amp;RIGHT(I2090,1))</f>
        <v>ROI</v>
      </c>
      <c r="M2090" s="42">
        <f>TIMEVALUE(SUBSTITUTE(SUBSTITUTE(F2090,"P"," P"),"A"," A"))</f>
        <v>0.56527777777777777</v>
      </c>
      <c r="N2090" s="34">
        <f t="shared" si="107"/>
        <v>13</v>
      </c>
      <c r="O2090" s="34" t="str">
        <f t="shared" si="108"/>
        <v>ROI13</v>
      </c>
      <c r="P2090" s="44">
        <f>INDEX(Workings!$R$14:$R$853,MATCH(O2090,Workings!$U$14:$U$853,0))</f>
        <v>0.56527777777777788</v>
      </c>
      <c r="Q2090" s="34">
        <f t="shared" si="109"/>
        <v>0</v>
      </c>
      <c r="S2090"/>
    </row>
    <row r="2091" spans="1:19" ht="15" x14ac:dyDescent="0.25">
      <c r="A2091" s="34" t="s">
        <v>704</v>
      </c>
      <c r="B2091" s="34">
        <f>SEARCH("PM",A2091)</f>
        <v>18</v>
      </c>
      <c r="C2091" s="34" t="e">
        <f>SEARCH("AM",A2091)</f>
        <v>#VALUE!</v>
      </c>
      <c r="D2091" s="34">
        <f>IFERROR(B2091,C2091)</f>
        <v>18</v>
      </c>
      <c r="E2091" s="34" t="str">
        <f>IFERROR(MID(A2091,D2091-5,1)," ")</f>
        <v xml:space="preserve"> </v>
      </c>
      <c r="F2091" s="34" t="str">
        <f>MID(A2091,IF(E2091="1",D2091-5,D2091-4),IF(E2091="1",7,6))</f>
        <v>2:07PM</v>
      </c>
      <c r="G2091" s="34" t="str">
        <f>TRIM(SUBSTITUTE(A2091,TEXT(M2091,"h:mmAM/PM"),""))</f>
        <v>R-O-I 10/Nov</v>
      </c>
      <c r="H2091" s="34" t="b">
        <f>OR(LEFT(G2091,1)="Y",LEFT(G2091,1)="B",LEFT(G2091,1)="R")</f>
        <v>1</v>
      </c>
      <c r="I2091" s="34" t="str">
        <f>IF(H2091,LEFT(G2091,FIND(" ",G2091)-1),MID(G2091,FIND(" ",G2091)+1,9))</f>
        <v>R-O-I</v>
      </c>
      <c r="J2091" s="34" t="str">
        <f>TRIM(SUBSTITUTE(G2091,I2091,""))</f>
        <v>10/Nov</v>
      </c>
      <c r="K2091" s="34">
        <f>LEFT(J2091,2-ISERROR(1*MID(J2091,2,1)))*1</f>
        <v>10</v>
      </c>
      <c r="L2091" s="34" t="str">
        <f>IF(LEN(I2091)=3,I2091,LEFT(I2091,1)&amp;MID(I2091,3,1)&amp;RIGHT(I2091,1))</f>
        <v>ROI</v>
      </c>
      <c r="M2091" s="42">
        <f>TIMEVALUE(SUBSTITUTE(SUBSTITUTE(F2091,"P"," P"),"A"," A"))</f>
        <v>0.58819444444444446</v>
      </c>
      <c r="N2091" s="34">
        <f t="shared" si="107"/>
        <v>14</v>
      </c>
      <c r="O2091" s="34" t="str">
        <f t="shared" si="108"/>
        <v>ROI14</v>
      </c>
      <c r="P2091" s="44">
        <f>INDEX(Workings!$R$14:$R$853,MATCH(O2091,Workings!$U$14:$U$853,0))</f>
        <v>0.58611111111111125</v>
      </c>
      <c r="Q2091" s="34">
        <f t="shared" si="109"/>
        <v>3</v>
      </c>
      <c r="S2091"/>
    </row>
    <row r="2092" spans="1:19" ht="15" x14ac:dyDescent="0.25">
      <c r="A2092" s="34" t="s">
        <v>585</v>
      </c>
      <c r="B2092" s="34">
        <f>SEARCH("PM",A2092)</f>
        <v>11</v>
      </c>
      <c r="C2092" s="34" t="e">
        <f>SEARCH("AM",A2092)</f>
        <v>#VALUE!</v>
      </c>
      <c r="D2092" s="34">
        <f>IFERROR(B2092,C2092)</f>
        <v>11</v>
      </c>
      <c r="E2092" s="34" t="str">
        <f>IFERROR(MID(A2092,D2092-5,1)," ")</f>
        <v xml:space="preserve"> </v>
      </c>
      <c r="F2092" s="34" t="str">
        <f>MID(A2092,IF(E2092="1",D2092-5,D2092-4),IF(E2092="1",7,6))</f>
        <v>2:35PM</v>
      </c>
      <c r="G2092" s="34" t="str">
        <f>TRIM(SUBSTITUTE(A2092,TEXT(M2092,"h:mmAM/PM"),""))</f>
        <v>R:O:I 10-Nov</v>
      </c>
      <c r="H2092" s="34" t="b">
        <f>OR(LEFT(G2092,1)="Y",LEFT(G2092,1)="B",LEFT(G2092,1)="R")</f>
        <v>1</v>
      </c>
      <c r="I2092" s="34" t="str">
        <f>IF(H2092,LEFT(G2092,FIND(" ",G2092)-1),MID(G2092,FIND(" ",G2092)+1,9))</f>
        <v>R:O:I</v>
      </c>
      <c r="J2092" s="34" t="str">
        <f>TRIM(SUBSTITUTE(G2092,I2092,""))</f>
        <v>10-Nov</v>
      </c>
      <c r="K2092" s="34">
        <f>LEFT(J2092,2-ISERROR(1*MID(J2092,2,1)))*1</f>
        <v>10</v>
      </c>
      <c r="L2092" s="34" t="str">
        <f>IF(LEN(I2092)=3,I2092,LEFT(I2092,1)&amp;MID(I2092,3,1)&amp;RIGHT(I2092,1))</f>
        <v>ROI</v>
      </c>
      <c r="M2092" s="42">
        <f>TIMEVALUE(SUBSTITUTE(SUBSTITUTE(F2092,"P"," P"),"A"," A"))</f>
        <v>0.60763888888888895</v>
      </c>
      <c r="N2092" s="34">
        <f t="shared" si="107"/>
        <v>15</v>
      </c>
      <c r="O2092" s="34" t="str">
        <f t="shared" si="108"/>
        <v>ROI15</v>
      </c>
      <c r="P2092" s="44">
        <f>INDEX(Workings!$R$14:$R$853,MATCH(O2092,Workings!$U$14:$U$853,0))</f>
        <v>0.60694444444444462</v>
      </c>
      <c r="Q2092" s="34">
        <f t="shared" si="109"/>
        <v>1</v>
      </c>
      <c r="S2092"/>
    </row>
    <row r="2093" spans="1:19" ht="15" x14ac:dyDescent="0.25">
      <c r="A2093" s="34" t="s">
        <v>3369</v>
      </c>
      <c r="B2093" s="34">
        <f>SEARCH("PM",A2093)</f>
        <v>18</v>
      </c>
      <c r="C2093" s="34" t="e">
        <f>SEARCH("AM",A2093)</f>
        <v>#VALUE!</v>
      </c>
      <c r="D2093" s="34">
        <f>IFERROR(B2093,C2093)</f>
        <v>18</v>
      </c>
      <c r="E2093" s="34" t="str">
        <f>IFERROR(MID(A2093,D2093-5,1)," ")</f>
        <v xml:space="preserve"> </v>
      </c>
      <c r="F2093" s="34" t="str">
        <f>MID(A2093,IF(E2093="1",D2093-5,D2093-4),IF(E2093="1",7,6))</f>
        <v>3:05PM</v>
      </c>
      <c r="G2093" s="34" t="str">
        <f>TRIM(SUBSTITUTE(A2093,TEXT(M2093,"h:mmAM/PM"),""))</f>
        <v>10/Nov R:O:I</v>
      </c>
      <c r="H2093" s="34" t="b">
        <f>OR(LEFT(G2093,1)="Y",LEFT(G2093,1)="B",LEFT(G2093,1)="R")</f>
        <v>0</v>
      </c>
      <c r="I2093" s="34" t="str">
        <f>IF(H2093,LEFT(G2093,FIND(" ",G2093)-1),MID(G2093,FIND(" ",G2093)+1,9))</f>
        <v>R:O:I</v>
      </c>
      <c r="J2093" s="34" t="str">
        <f>TRIM(SUBSTITUTE(G2093,I2093,""))</f>
        <v>10/Nov</v>
      </c>
      <c r="K2093" s="34">
        <f>LEFT(J2093,2-ISERROR(1*MID(J2093,2,1)))*1</f>
        <v>10</v>
      </c>
      <c r="L2093" s="34" t="str">
        <f>IF(LEN(I2093)=3,I2093,LEFT(I2093,1)&amp;MID(I2093,3,1)&amp;RIGHT(I2093,1))</f>
        <v>ROI</v>
      </c>
      <c r="M2093" s="42">
        <f>TIMEVALUE(SUBSTITUTE(SUBSTITUTE(F2093,"P"," P"),"A"," A"))</f>
        <v>0.62847222222222221</v>
      </c>
      <c r="N2093" s="34">
        <f t="shared" si="107"/>
        <v>16</v>
      </c>
      <c r="O2093" s="34" t="str">
        <f t="shared" si="108"/>
        <v>ROI16</v>
      </c>
      <c r="P2093" s="44">
        <f>INDEX(Workings!$R$14:$R$853,MATCH(O2093,Workings!$U$14:$U$853,0))</f>
        <v>0.62777777777777799</v>
      </c>
      <c r="Q2093" s="34">
        <f t="shared" si="109"/>
        <v>1</v>
      </c>
      <c r="S2093"/>
    </row>
    <row r="2094" spans="1:19" ht="15" x14ac:dyDescent="0.25">
      <c r="A2094" s="34" t="s">
        <v>2937</v>
      </c>
      <c r="B2094" s="34">
        <f>SEARCH("PM",A2094)</f>
        <v>12</v>
      </c>
      <c r="C2094" s="34" t="e">
        <f>SEARCH("AM",A2094)</f>
        <v>#VALUE!</v>
      </c>
      <c r="D2094" s="34">
        <f>IFERROR(B2094,C2094)</f>
        <v>12</v>
      </c>
      <c r="E2094" s="34" t="str">
        <f>IFERROR(MID(A2094,D2094-5,1)," ")</f>
        <v xml:space="preserve"> </v>
      </c>
      <c r="F2094" s="34" t="str">
        <f>MID(A2094,IF(E2094="1",D2094-5,D2094-4),IF(E2094="1",7,6))</f>
        <v>3:34PM</v>
      </c>
      <c r="G2094" s="34" t="str">
        <f>TRIM(SUBSTITUTE(A2094,TEXT(M2094,"h:mmAM/PM"),""))</f>
        <v>10/Nov R/O/I</v>
      </c>
      <c r="H2094" s="34" t="b">
        <f>OR(LEFT(G2094,1)="Y",LEFT(G2094,1)="B",LEFT(G2094,1)="R")</f>
        <v>0</v>
      </c>
      <c r="I2094" s="34" t="str">
        <f>IF(H2094,LEFT(G2094,FIND(" ",G2094)-1),MID(G2094,FIND(" ",G2094)+1,9))</f>
        <v>R/O/I</v>
      </c>
      <c r="J2094" s="34" t="str">
        <f>TRIM(SUBSTITUTE(G2094,I2094,""))</f>
        <v>10/Nov</v>
      </c>
      <c r="K2094" s="34">
        <f>LEFT(J2094,2-ISERROR(1*MID(J2094,2,1)))*1</f>
        <v>10</v>
      </c>
      <c r="L2094" s="34" t="str">
        <f>IF(LEN(I2094)=3,I2094,LEFT(I2094,1)&amp;MID(I2094,3,1)&amp;RIGHT(I2094,1))</f>
        <v>ROI</v>
      </c>
      <c r="M2094" s="42">
        <f>TIMEVALUE(SUBSTITUTE(SUBSTITUTE(F2094,"P"," P"),"A"," A"))</f>
        <v>0.64861111111111114</v>
      </c>
      <c r="N2094" s="34">
        <f t="shared" si="107"/>
        <v>17</v>
      </c>
      <c r="O2094" s="34" t="str">
        <f t="shared" si="108"/>
        <v>ROI17</v>
      </c>
      <c r="P2094" s="44">
        <f>INDEX(Workings!$R$14:$R$853,MATCH(O2094,Workings!$U$14:$U$853,0))</f>
        <v>0.64861111111111136</v>
      </c>
      <c r="Q2094" s="34">
        <f t="shared" si="109"/>
        <v>0</v>
      </c>
      <c r="S2094"/>
    </row>
    <row r="2095" spans="1:19" ht="15" x14ac:dyDescent="0.25">
      <c r="A2095" s="34" t="s">
        <v>3144</v>
      </c>
      <c r="B2095" s="34">
        <f>SEARCH("PM",A2095)</f>
        <v>5</v>
      </c>
      <c r="C2095" s="34" t="e">
        <f>SEARCH("AM",A2095)</f>
        <v>#VALUE!</v>
      </c>
      <c r="D2095" s="34">
        <f>IFERROR(B2095,C2095)</f>
        <v>5</v>
      </c>
      <c r="E2095" s="34" t="str">
        <f>IFERROR(MID(A2095,D2095-5,1)," ")</f>
        <v xml:space="preserve"> </v>
      </c>
      <c r="F2095" s="34" t="str">
        <f>MID(A2095,IF(E2095="1",D2095-5,D2095-4),IF(E2095="1",7,6))</f>
        <v>4:05PM</v>
      </c>
      <c r="G2095" s="34" t="str">
        <f>TRIM(SUBSTITUTE(A2095,TEXT(M2095,"h:mmAM/PM"),""))</f>
        <v>R/O/I 10-Nov</v>
      </c>
      <c r="H2095" s="34" t="b">
        <f>OR(LEFT(G2095,1)="Y",LEFT(G2095,1)="B",LEFT(G2095,1)="R")</f>
        <v>1</v>
      </c>
      <c r="I2095" s="34" t="str">
        <f>IF(H2095,LEFT(G2095,FIND(" ",G2095)-1),MID(G2095,FIND(" ",G2095)+1,9))</f>
        <v>R/O/I</v>
      </c>
      <c r="J2095" s="34" t="str">
        <f>TRIM(SUBSTITUTE(G2095,I2095,""))</f>
        <v>10-Nov</v>
      </c>
      <c r="K2095" s="34">
        <f>LEFT(J2095,2-ISERROR(1*MID(J2095,2,1)))*1</f>
        <v>10</v>
      </c>
      <c r="L2095" s="34" t="str">
        <f>IF(LEN(I2095)=3,I2095,LEFT(I2095,1)&amp;MID(I2095,3,1)&amp;RIGHT(I2095,1))</f>
        <v>ROI</v>
      </c>
      <c r="M2095" s="42">
        <f>TIMEVALUE(SUBSTITUTE(SUBSTITUTE(F2095,"P"," P"),"A"," A"))</f>
        <v>0.67013888888888884</v>
      </c>
      <c r="N2095" s="34">
        <f t="shared" si="107"/>
        <v>18</v>
      </c>
      <c r="O2095" s="34" t="str">
        <f t="shared" si="108"/>
        <v>ROI18</v>
      </c>
      <c r="P2095" s="44">
        <f>INDEX(Workings!$R$14:$R$853,MATCH(O2095,Workings!$U$14:$U$853,0))</f>
        <v>0.66944444444444473</v>
      </c>
      <c r="Q2095" s="34">
        <f t="shared" si="109"/>
        <v>1</v>
      </c>
      <c r="S2095"/>
    </row>
    <row r="2096" spans="1:19" ht="15" x14ac:dyDescent="0.25">
      <c r="A2096" s="34" t="s">
        <v>370</v>
      </c>
      <c r="B2096" s="34">
        <f>SEARCH("PM",A2096)</f>
        <v>16</v>
      </c>
      <c r="C2096" s="34" t="e">
        <f>SEARCH("AM",A2096)</f>
        <v>#VALUE!</v>
      </c>
      <c r="D2096" s="34">
        <f>IFERROR(B2096,C2096)</f>
        <v>16</v>
      </c>
      <c r="E2096" s="34" t="str">
        <f>IFERROR(MID(A2096,D2096-5,1)," ")</f>
        <v xml:space="preserve"> </v>
      </c>
      <c r="F2096" s="34" t="str">
        <f>MID(A2096,IF(E2096="1",D2096-5,D2096-4),IF(E2096="1",7,6))</f>
        <v>4:35PM</v>
      </c>
      <c r="G2096" s="34" t="str">
        <f>TRIM(SUBSTITUTE(A2096,TEXT(M2096,"h:mmAM/PM"),""))</f>
        <v>ROI 10-Nov</v>
      </c>
      <c r="H2096" s="34" t="b">
        <f>OR(LEFT(G2096,1)="Y",LEFT(G2096,1)="B",LEFT(G2096,1)="R")</f>
        <v>1</v>
      </c>
      <c r="I2096" s="34" t="str">
        <f>IF(H2096,LEFT(G2096,FIND(" ",G2096)-1),MID(G2096,FIND(" ",G2096)+1,9))</f>
        <v>ROI</v>
      </c>
      <c r="J2096" s="34" t="str">
        <f>TRIM(SUBSTITUTE(G2096,I2096,""))</f>
        <v>10-Nov</v>
      </c>
      <c r="K2096" s="34">
        <f>LEFT(J2096,2-ISERROR(1*MID(J2096,2,1)))*1</f>
        <v>10</v>
      </c>
      <c r="L2096" s="34" t="str">
        <f>IF(LEN(I2096)=3,I2096,LEFT(I2096,1)&amp;MID(I2096,3,1)&amp;RIGHT(I2096,1))</f>
        <v>ROI</v>
      </c>
      <c r="M2096" s="42">
        <f>TIMEVALUE(SUBSTITUTE(SUBSTITUTE(F2096,"P"," P"),"A"," A"))</f>
        <v>0.69097222222222221</v>
      </c>
      <c r="N2096" s="34">
        <f t="shared" si="107"/>
        <v>19</v>
      </c>
      <c r="O2096" s="34" t="str">
        <f t="shared" si="108"/>
        <v>ROI19</v>
      </c>
      <c r="P2096" s="44">
        <f>INDEX(Workings!$R$14:$R$853,MATCH(O2096,Workings!$U$14:$U$853,0))</f>
        <v>0.6902777777777781</v>
      </c>
      <c r="Q2096" s="34">
        <f t="shared" si="109"/>
        <v>1</v>
      </c>
      <c r="S2096"/>
    </row>
    <row r="2097" spans="1:19" ht="15" x14ac:dyDescent="0.25">
      <c r="A2097" s="34" t="s">
        <v>2879</v>
      </c>
      <c r="B2097" s="34">
        <f>SEARCH("PM",A2097)</f>
        <v>18</v>
      </c>
      <c r="C2097" s="34" t="e">
        <f>SEARCH("AM",A2097)</f>
        <v>#VALUE!</v>
      </c>
      <c r="D2097" s="34">
        <f>IFERROR(B2097,C2097)</f>
        <v>18</v>
      </c>
      <c r="E2097" s="34" t="str">
        <f>IFERROR(MID(A2097,D2097-5,1)," ")</f>
        <v xml:space="preserve"> </v>
      </c>
      <c r="F2097" s="34" t="str">
        <f>MID(A2097,IF(E2097="1",D2097-5,D2097-4),IF(E2097="1",7,6))</f>
        <v>5:07PM</v>
      </c>
      <c r="G2097" s="34" t="str">
        <f>TRIM(SUBSTITUTE(A2097,TEXT(M2097,"h:mmAM/PM"),""))</f>
        <v>10-Nov R-O-I</v>
      </c>
      <c r="H2097" s="34" t="b">
        <f>OR(LEFT(G2097,1)="Y",LEFT(G2097,1)="B",LEFT(G2097,1)="R")</f>
        <v>0</v>
      </c>
      <c r="I2097" s="34" t="str">
        <f>IF(H2097,LEFT(G2097,FIND(" ",G2097)-1),MID(G2097,FIND(" ",G2097)+1,9))</f>
        <v>R-O-I</v>
      </c>
      <c r="J2097" s="34" t="str">
        <f>TRIM(SUBSTITUTE(G2097,I2097,""))</f>
        <v>10-Nov</v>
      </c>
      <c r="K2097" s="34">
        <f>LEFT(J2097,2-ISERROR(1*MID(J2097,2,1)))*1</f>
        <v>10</v>
      </c>
      <c r="L2097" s="34" t="str">
        <f>IF(LEN(I2097)=3,I2097,LEFT(I2097,1)&amp;MID(I2097,3,1)&amp;RIGHT(I2097,1))</f>
        <v>ROI</v>
      </c>
      <c r="M2097" s="42">
        <f>TIMEVALUE(SUBSTITUTE(SUBSTITUTE(F2097,"P"," P"),"A"," A"))</f>
        <v>0.71319444444444446</v>
      </c>
      <c r="N2097" s="34">
        <f t="shared" si="107"/>
        <v>20</v>
      </c>
      <c r="O2097" s="34" t="str">
        <f t="shared" si="108"/>
        <v>ROI20</v>
      </c>
      <c r="P2097" s="44">
        <f>INDEX(Workings!$R$14:$R$853,MATCH(O2097,Workings!$U$14:$U$853,0))</f>
        <v>0.71111111111111147</v>
      </c>
      <c r="Q2097" s="34">
        <f t="shared" si="109"/>
        <v>3</v>
      </c>
      <c r="S2097"/>
    </row>
    <row r="2098" spans="1:19" ht="15" x14ac:dyDescent="0.25">
      <c r="A2098" s="34" t="s">
        <v>3653</v>
      </c>
      <c r="B2098" s="34">
        <f>SEARCH("PM",A2098)</f>
        <v>18</v>
      </c>
      <c r="C2098" s="34" t="e">
        <f>SEARCH("AM",A2098)</f>
        <v>#VALUE!</v>
      </c>
      <c r="D2098" s="34">
        <f>IFERROR(B2098,C2098)</f>
        <v>18</v>
      </c>
      <c r="E2098" s="34" t="str">
        <f>IFERROR(MID(A2098,D2098-5,1)," ")</f>
        <v xml:space="preserve"> </v>
      </c>
      <c r="F2098" s="34" t="str">
        <f>MID(A2098,IF(E2098="1",D2098-5,D2098-4),IF(E2098="1",7,6))</f>
        <v>5:26PM</v>
      </c>
      <c r="G2098" s="34" t="str">
        <f>TRIM(SUBSTITUTE(A2098,TEXT(M2098,"h:mmAM/PM"),""))</f>
        <v>R:O:I 10/Nov</v>
      </c>
      <c r="H2098" s="34" t="b">
        <f>OR(LEFT(G2098,1)="Y",LEFT(G2098,1)="B",LEFT(G2098,1)="R")</f>
        <v>1</v>
      </c>
      <c r="I2098" s="34" t="str">
        <f>IF(H2098,LEFT(G2098,FIND(" ",G2098)-1),MID(G2098,FIND(" ",G2098)+1,9))</f>
        <v>R:O:I</v>
      </c>
      <c r="J2098" s="34" t="str">
        <f>TRIM(SUBSTITUTE(G2098,I2098,""))</f>
        <v>10/Nov</v>
      </c>
      <c r="K2098" s="34">
        <f>LEFT(J2098,2-ISERROR(1*MID(J2098,2,1)))*1</f>
        <v>10</v>
      </c>
      <c r="L2098" s="34" t="str">
        <f>IF(LEN(I2098)=3,I2098,LEFT(I2098,1)&amp;MID(I2098,3,1)&amp;RIGHT(I2098,1))</f>
        <v>ROI</v>
      </c>
      <c r="M2098" s="42">
        <f>TIMEVALUE(SUBSTITUTE(SUBSTITUTE(F2098,"P"," P"),"A"," A"))</f>
        <v>0.72638888888888886</v>
      </c>
      <c r="N2098" s="34">
        <f t="shared" si="107"/>
        <v>21</v>
      </c>
      <c r="O2098" s="34" t="str">
        <f t="shared" si="108"/>
        <v>ROI21</v>
      </c>
      <c r="P2098" s="44">
        <f>INDEX(Workings!$R$14:$R$853,MATCH(O2098,Workings!$U$14:$U$853,0))</f>
        <v>0.72500000000000031</v>
      </c>
      <c r="Q2098" s="34">
        <f t="shared" si="109"/>
        <v>2</v>
      </c>
      <c r="S2098"/>
    </row>
    <row r="2099" spans="1:19" ht="15" x14ac:dyDescent="0.25">
      <c r="A2099" s="34" t="s">
        <v>1268</v>
      </c>
      <c r="B2099" s="34">
        <f>SEARCH("PM",A2099)</f>
        <v>5</v>
      </c>
      <c r="C2099" s="34" t="e">
        <f>SEARCH("AM",A2099)</f>
        <v>#VALUE!</v>
      </c>
      <c r="D2099" s="34">
        <f>IFERROR(B2099,C2099)</f>
        <v>5</v>
      </c>
      <c r="E2099" s="34" t="str">
        <f>IFERROR(MID(A2099,D2099-5,1)," ")</f>
        <v xml:space="preserve"> </v>
      </c>
      <c r="F2099" s="34" t="str">
        <f>MID(A2099,IF(E2099="1",D2099-5,D2099-4),IF(E2099="1",7,6))</f>
        <v>5:46PM</v>
      </c>
      <c r="G2099" s="34" t="str">
        <f>TRIM(SUBSTITUTE(A2099,TEXT(M2099,"h:mmAM/PM"),""))</f>
        <v>R-O-I 10-Nov</v>
      </c>
      <c r="H2099" s="34" t="b">
        <f>OR(LEFT(G2099,1)="Y",LEFT(G2099,1)="B",LEFT(G2099,1)="R")</f>
        <v>1</v>
      </c>
      <c r="I2099" s="34" t="str">
        <f>IF(H2099,LEFT(G2099,FIND(" ",G2099)-1),MID(G2099,FIND(" ",G2099)+1,9))</f>
        <v>R-O-I</v>
      </c>
      <c r="J2099" s="34" t="str">
        <f>TRIM(SUBSTITUTE(G2099,I2099,""))</f>
        <v>10-Nov</v>
      </c>
      <c r="K2099" s="34">
        <f>LEFT(J2099,2-ISERROR(1*MID(J2099,2,1)))*1</f>
        <v>10</v>
      </c>
      <c r="L2099" s="34" t="str">
        <f>IF(LEN(I2099)=3,I2099,LEFT(I2099,1)&amp;MID(I2099,3,1)&amp;RIGHT(I2099,1))</f>
        <v>ROI</v>
      </c>
      <c r="M2099" s="42">
        <f>TIMEVALUE(SUBSTITUTE(SUBSTITUTE(F2099,"P"," P"),"A"," A"))</f>
        <v>0.7402777777777777</v>
      </c>
      <c r="N2099" s="34">
        <f t="shared" si="107"/>
        <v>22</v>
      </c>
      <c r="O2099" s="34" t="str">
        <f t="shared" si="108"/>
        <v>ROI22</v>
      </c>
      <c r="P2099" s="44">
        <f>INDEX(Workings!$R$14:$R$853,MATCH(O2099,Workings!$U$14:$U$853,0))</f>
        <v>0.73888888888888915</v>
      </c>
      <c r="Q2099" s="34">
        <f t="shared" si="109"/>
        <v>2</v>
      </c>
      <c r="S2099"/>
    </row>
    <row r="2100" spans="1:19" ht="15" x14ac:dyDescent="0.25">
      <c r="A2100" s="34" t="s">
        <v>926</v>
      </c>
      <c r="B2100" s="34">
        <f>SEARCH("PM",A2100)</f>
        <v>9</v>
      </c>
      <c r="C2100" s="34" t="e">
        <f>SEARCH("AM",A2100)</f>
        <v>#VALUE!</v>
      </c>
      <c r="D2100" s="34">
        <f>IFERROR(B2100,C2100)</f>
        <v>9</v>
      </c>
      <c r="E2100" s="34" t="str">
        <f>IFERROR(MID(A2100,D2100-5,1)," ")</f>
        <v xml:space="preserve"> </v>
      </c>
      <c r="F2100" s="34" t="str">
        <f>MID(A2100,IF(E2100="1",D2100-5,D2100-4),IF(E2100="1",7,6))</f>
        <v>6:08PM</v>
      </c>
      <c r="G2100" s="34" t="str">
        <f>TRIM(SUBSTITUTE(A2100,TEXT(M2100,"h:mmAM/PM"),""))</f>
        <v>ROI 10/Nov</v>
      </c>
      <c r="H2100" s="34" t="b">
        <f>OR(LEFT(G2100,1)="Y",LEFT(G2100,1)="B",LEFT(G2100,1)="R")</f>
        <v>1</v>
      </c>
      <c r="I2100" s="34" t="str">
        <f>IF(H2100,LEFT(G2100,FIND(" ",G2100)-1),MID(G2100,FIND(" ",G2100)+1,9))</f>
        <v>ROI</v>
      </c>
      <c r="J2100" s="34" t="str">
        <f>TRIM(SUBSTITUTE(G2100,I2100,""))</f>
        <v>10/Nov</v>
      </c>
      <c r="K2100" s="34">
        <f>LEFT(J2100,2-ISERROR(1*MID(J2100,2,1)))*1</f>
        <v>10</v>
      </c>
      <c r="L2100" s="34" t="str">
        <f>IF(LEN(I2100)=3,I2100,LEFT(I2100,1)&amp;MID(I2100,3,1)&amp;RIGHT(I2100,1))</f>
        <v>ROI</v>
      </c>
      <c r="M2100" s="42">
        <f>TIMEVALUE(SUBSTITUTE(SUBSTITUTE(F2100,"P"," P"),"A"," A"))</f>
        <v>0.75555555555555554</v>
      </c>
      <c r="N2100" s="34">
        <f t="shared" si="107"/>
        <v>23</v>
      </c>
      <c r="O2100" s="34" t="str">
        <f t="shared" si="108"/>
        <v>ROI23</v>
      </c>
      <c r="P2100" s="44">
        <f>INDEX(Workings!$R$14:$R$853,MATCH(O2100,Workings!$U$14:$U$853,0))</f>
        <v>0.75277777777777799</v>
      </c>
      <c r="Q2100" s="34">
        <f t="shared" si="109"/>
        <v>4</v>
      </c>
      <c r="S2100"/>
    </row>
    <row r="2101" spans="1:19" ht="15" x14ac:dyDescent="0.25">
      <c r="A2101" s="34" t="s">
        <v>332</v>
      </c>
      <c r="B2101" s="34">
        <f>SEARCH("PM",A2101)</f>
        <v>5</v>
      </c>
      <c r="C2101" s="34" t="e">
        <f>SEARCH("AM",A2101)</f>
        <v>#VALUE!</v>
      </c>
      <c r="D2101" s="34">
        <f>IFERROR(B2101,C2101)</f>
        <v>5</v>
      </c>
      <c r="E2101" s="34" t="str">
        <f>IFERROR(MID(A2101,D2101-5,1)," ")</f>
        <v xml:space="preserve"> </v>
      </c>
      <c r="F2101" s="34" t="str">
        <f>MID(A2101,IF(E2101="1",D2101-5,D2101-4),IF(E2101="1",7,6))</f>
        <v>6:27PM</v>
      </c>
      <c r="G2101" s="34" t="str">
        <f>TRIM(SUBSTITUTE(A2101,TEXT(M2101,"h:mmAM/PM"),""))</f>
        <v>R:O:I 10/Nov</v>
      </c>
      <c r="H2101" s="34" t="b">
        <f>OR(LEFT(G2101,1)="Y",LEFT(G2101,1)="B",LEFT(G2101,1)="R")</f>
        <v>1</v>
      </c>
      <c r="I2101" s="34" t="str">
        <f>IF(H2101,LEFT(G2101,FIND(" ",G2101)-1),MID(G2101,FIND(" ",G2101)+1,9))</f>
        <v>R:O:I</v>
      </c>
      <c r="J2101" s="34" t="str">
        <f>TRIM(SUBSTITUTE(G2101,I2101,""))</f>
        <v>10/Nov</v>
      </c>
      <c r="K2101" s="34">
        <f>LEFT(J2101,2-ISERROR(1*MID(J2101,2,1)))*1</f>
        <v>10</v>
      </c>
      <c r="L2101" s="34" t="str">
        <f>IF(LEN(I2101)=3,I2101,LEFT(I2101,1)&amp;MID(I2101,3,1)&amp;RIGHT(I2101,1))</f>
        <v>ROI</v>
      </c>
      <c r="M2101" s="42">
        <f>TIMEVALUE(SUBSTITUTE(SUBSTITUTE(F2101,"P"," P"),"A"," A"))</f>
        <v>0.76874999999999993</v>
      </c>
      <c r="N2101" s="34">
        <f t="shared" si="107"/>
        <v>24</v>
      </c>
      <c r="O2101" s="34" t="str">
        <f t="shared" si="108"/>
        <v>ROI24</v>
      </c>
      <c r="P2101" s="44">
        <f>INDEX(Workings!$R$14:$R$853,MATCH(O2101,Workings!$U$14:$U$853,0))</f>
        <v>0.76666666666666683</v>
      </c>
      <c r="Q2101" s="34">
        <f t="shared" si="109"/>
        <v>3</v>
      </c>
      <c r="S2101"/>
    </row>
    <row r="2102" spans="1:19" ht="15" x14ac:dyDescent="0.25">
      <c r="A2102" s="34" t="s">
        <v>2254</v>
      </c>
      <c r="B2102" s="34">
        <f>SEARCH("PM",A2102)</f>
        <v>18</v>
      </c>
      <c r="C2102" s="34" t="e">
        <f>SEARCH("AM",A2102)</f>
        <v>#VALUE!</v>
      </c>
      <c r="D2102" s="34">
        <f>IFERROR(B2102,C2102)</f>
        <v>18</v>
      </c>
      <c r="E2102" s="34" t="str">
        <f>IFERROR(MID(A2102,D2102-5,1)," ")</f>
        <v xml:space="preserve"> </v>
      </c>
      <c r="F2102" s="34" t="str">
        <f>MID(A2102,IF(E2102="1",D2102-5,D2102-4),IF(E2102="1",7,6))</f>
        <v>6:45PM</v>
      </c>
      <c r="G2102" s="34" t="str">
        <f>TRIM(SUBSTITUTE(A2102,TEXT(M2102,"h:mmAM/PM"),""))</f>
        <v>10-Nov R-O-I</v>
      </c>
      <c r="H2102" s="34" t="b">
        <f>OR(LEFT(G2102,1)="Y",LEFT(G2102,1)="B",LEFT(G2102,1)="R")</f>
        <v>0</v>
      </c>
      <c r="I2102" s="34" t="str">
        <f>IF(H2102,LEFT(G2102,FIND(" ",G2102)-1),MID(G2102,FIND(" ",G2102)+1,9))</f>
        <v>R-O-I</v>
      </c>
      <c r="J2102" s="34" t="str">
        <f>TRIM(SUBSTITUTE(G2102,I2102,""))</f>
        <v>10-Nov</v>
      </c>
      <c r="K2102" s="34">
        <f>LEFT(J2102,2-ISERROR(1*MID(J2102,2,1)))*1</f>
        <v>10</v>
      </c>
      <c r="L2102" s="34" t="str">
        <f>IF(LEN(I2102)=3,I2102,LEFT(I2102,1)&amp;MID(I2102,3,1)&amp;RIGHT(I2102,1))</f>
        <v>ROI</v>
      </c>
      <c r="M2102" s="42">
        <f>TIMEVALUE(SUBSTITUTE(SUBSTITUTE(F2102,"P"," P"),"A"," A"))</f>
        <v>0.78125</v>
      </c>
      <c r="N2102" s="34">
        <f t="shared" si="107"/>
        <v>25</v>
      </c>
      <c r="O2102" s="34" t="str">
        <f t="shared" si="108"/>
        <v>ROI25</v>
      </c>
      <c r="P2102" s="44">
        <f>INDEX(Workings!$R$14:$R$853,MATCH(O2102,Workings!$U$14:$U$853,0))</f>
        <v>0.78055555555555567</v>
      </c>
      <c r="Q2102" s="34">
        <f t="shared" si="109"/>
        <v>1</v>
      </c>
      <c r="S2102"/>
    </row>
    <row r="2103" spans="1:19" ht="15" x14ac:dyDescent="0.25">
      <c r="A2103" s="34" t="s">
        <v>2722</v>
      </c>
      <c r="B2103" s="34">
        <f>SEARCH("PM",A2103)</f>
        <v>5</v>
      </c>
      <c r="C2103" s="34" t="e">
        <f>SEARCH("AM",A2103)</f>
        <v>#VALUE!</v>
      </c>
      <c r="D2103" s="34">
        <f>IFERROR(B2103,C2103)</f>
        <v>5</v>
      </c>
      <c r="E2103" s="34" t="str">
        <f>IFERROR(MID(A2103,D2103-5,1)," ")</f>
        <v xml:space="preserve"> </v>
      </c>
      <c r="F2103" s="34" t="str">
        <f>MID(A2103,IF(E2103="1",D2103-5,D2103-4),IF(E2103="1",7,6))</f>
        <v>7:05PM</v>
      </c>
      <c r="G2103" s="34" t="str">
        <f>TRIM(SUBSTITUTE(A2103,TEXT(M2103,"h:mmAM/PM"),""))</f>
        <v>R-O-I 10-Nov</v>
      </c>
      <c r="H2103" s="34" t="b">
        <f>OR(LEFT(G2103,1)="Y",LEFT(G2103,1)="B",LEFT(G2103,1)="R")</f>
        <v>1</v>
      </c>
      <c r="I2103" s="34" t="str">
        <f>IF(H2103,LEFT(G2103,FIND(" ",G2103)-1),MID(G2103,FIND(" ",G2103)+1,9))</f>
        <v>R-O-I</v>
      </c>
      <c r="J2103" s="34" t="str">
        <f>TRIM(SUBSTITUTE(G2103,I2103,""))</f>
        <v>10-Nov</v>
      </c>
      <c r="K2103" s="34">
        <f>LEFT(J2103,2-ISERROR(1*MID(J2103,2,1)))*1</f>
        <v>10</v>
      </c>
      <c r="L2103" s="34" t="str">
        <f>IF(LEN(I2103)=3,I2103,LEFT(I2103,1)&amp;MID(I2103,3,1)&amp;RIGHT(I2103,1))</f>
        <v>ROI</v>
      </c>
      <c r="M2103" s="42">
        <f>TIMEVALUE(SUBSTITUTE(SUBSTITUTE(F2103,"P"," P"),"A"," A"))</f>
        <v>0.79513888888888884</v>
      </c>
      <c r="N2103" s="34">
        <f t="shared" si="107"/>
        <v>26</v>
      </c>
      <c r="O2103" s="34" t="str">
        <f t="shared" si="108"/>
        <v>ROI26</v>
      </c>
      <c r="P2103" s="44">
        <f>INDEX(Workings!$R$14:$R$853,MATCH(O2103,Workings!$U$14:$U$853,0))</f>
        <v>0.79444444444444451</v>
      </c>
      <c r="Q2103" s="34">
        <f t="shared" si="109"/>
        <v>1</v>
      </c>
      <c r="S2103"/>
    </row>
    <row r="2104" spans="1:19" ht="15" x14ac:dyDescent="0.25">
      <c r="A2104" s="34" t="s">
        <v>108</v>
      </c>
      <c r="B2104" s="34">
        <f>SEARCH("PM",A2104)</f>
        <v>12</v>
      </c>
      <c r="C2104" s="34" t="e">
        <f>SEARCH("AM",A2104)</f>
        <v>#VALUE!</v>
      </c>
      <c r="D2104" s="34">
        <f>IFERROR(B2104,C2104)</f>
        <v>12</v>
      </c>
      <c r="E2104" s="34" t="str">
        <f>IFERROR(MID(A2104,D2104-5,1)," ")</f>
        <v xml:space="preserve"> </v>
      </c>
      <c r="F2104" s="34" t="str">
        <f>MID(A2104,IF(E2104="1",D2104-5,D2104-4),IF(E2104="1",7,6))</f>
        <v>8:07PM</v>
      </c>
      <c r="G2104" s="34" t="str">
        <f>TRIM(SUBSTITUTE(A2104,TEXT(M2104,"h:mmAM/PM"),""))</f>
        <v>10-Nov ROI</v>
      </c>
      <c r="H2104" s="34" t="b">
        <f>OR(LEFT(G2104,1)="Y",LEFT(G2104,1)="B",LEFT(G2104,1)="R")</f>
        <v>0</v>
      </c>
      <c r="I2104" s="34" t="str">
        <f>IF(H2104,LEFT(G2104,FIND(" ",G2104)-1),MID(G2104,FIND(" ",G2104)+1,9))</f>
        <v>ROI</v>
      </c>
      <c r="J2104" s="34" t="str">
        <f>TRIM(SUBSTITUTE(G2104,I2104,""))</f>
        <v>10-Nov</v>
      </c>
      <c r="K2104" s="34">
        <f>LEFT(J2104,2-ISERROR(1*MID(J2104,2,1)))*1</f>
        <v>10</v>
      </c>
      <c r="L2104" s="34" t="str">
        <f>IF(LEN(I2104)=3,I2104,LEFT(I2104,1)&amp;MID(I2104,3,1)&amp;RIGHT(I2104,1))</f>
        <v>ROI</v>
      </c>
      <c r="M2104" s="42">
        <f>TIMEVALUE(SUBSTITUTE(SUBSTITUTE(F2104,"P"," P"),"A"," A"))</f>
        <v>0.83819444444444446</v>
      </c>
      <c r="N2104" s="34">
        <f t="shared" si="107"/>
        <v>27</v>
      </c>
      <c r="O2104" s="34" t="str">
        <f t="shared" si="108"/>
        <v>ROI27</v>
      </c>
      <c r="P2104" s="44">
        <f>INDEX(Workings!$R$14:$R$853,MATCH(O2104,Workings!$U$14:$U$853,0))</f>
        <v>0.83611111111111114</v>
      </c>
      <c r="Q2104" s="34">
        <f t="shared" si="109"/>
        <v>3</v>
      </c>
      <c r="S2104"/>
    </row>
    <row r="2105" spans="1:19" ht="15" x14ac:dyDescent="0.25">
      <c r="A2105" s="34" t="s">
        <v>2670</v>
      </c>
      <c r="B2105" s="34">
        <f>SEARCH("PM",A2105)</f>
        <v>11</v>
      </c>
      <c r="C2105" s="34" t="e">
        <f>SEARCH("AM",A2105)</f>
        <v>#VALUE!</v>
      </c>
      <c r="D2105" s="34">
        <f>IFERROR(B2105,C2105)</f>
        <v>11</v>
      </c>
      <c r="E2105" s="34" t="str">
        <f>IFERROR(MID(A2105,D2105-5,1)," ")</f>
        <v xml:space="preserve"> </v>
      </c>
      <c r="F2105" s="34" t="str">
        <f>MID(A2105,IF(E2105="1",D2105-5,D2105-4),IF(E2105="1",7,6))</f>
        <v>9:08PM</v>
      </c>
      <c r="G2105" s="34" t="str">
        <f>TRIM(SUBSTITUTE(A2105,TEXT(M2105,"h:mmAM/PM"),""))</f>
        <v>R/O/I 10-Nov</v>
      </c>
      <c r="H2105" s="34" t="b">
        <f>OR(LEFT(G2105,1)="Y",LEFT(G2105,1)="B",LEFT(G2105,1)="R")</f>
        <v>1</v>
      </c>
      <c r="I2105" s="34" t="str">
        <f>IF(H2105,LEFT(G2105,FIND(" ",G2105)-1),MID(G2105,FIND(" ",G2105)+1,9))</f>
        <v>R/O/I</v>
      </c>
      <c r="J2105" s="34" t="str">
        <f>TRIM(SUBSTITUTE(G2105,I2105,""))</f>
        <v>10-Nov</v>
      </c>
      <c r="K2105" s="34">
        <f>LEFT(J2105,2-ISERROR(1*MID(J2105,2,1)))*1</f>
        <v>10</v>
      </c>
      <c r="L2105" s="34" t="str">
        <f>IF(LEN(I2105)=3,I2105,LEFT(I2105,1)&amp;MID(I2105,3,1)&amp;RIGHT(I2105,1))</f>
        <v>ROI</v>
      </c>
      <c r="M2105" s="42">
        <f>TIMEVALUE(SUBSTITUTE(SUBSTITUTE(F2105,"P"," P"),"A"," A"))</f>
        <v>0.88055555555555554</v>
      </c>
      <c r="N2105" s="34">
        <f t="shared" si="107"/>
        <v>28</v>
      </c>
      <c r="O2105" s="34" t="str">
        <f t="shared" si="108"/>
        <v>ROI28</v>
      </c>
      <c r="P2105" s="44">
        <f>INDEX(Workings!$R$14:$R$853,MATCH(O2105,Workings!$U$14:$U$853,0))</f>
        <v>0.87777777777777777</v>
      </c>
      <c r="Q2105" s="34">
        <f t="shared" si="109"/>
        <v>4</v>
      </c>
      <c r="S2105"/>
    </row>
    <row r="2106" spans="1:19" ht="15" x14ac:dyDescent="0.25">
      <c r="A2106" s="34" t="s">
        <v>3958</v>
      </c>
      <c r="B2106" s="34">
        <f>SEARCH("PM",A2106)</f>
        <v>13</v>
      </c>
      <c r="C2106" s="34" t="e">
        <f>SEARCH("AM",A2106)</f>
        <v>#VALUE!</v>
      </c>
      <c r="D2106" s="34">
        <f>IFERROR(B2106,C2106)</f>
        <v>13</v>
      </c>
      <c r="E2106" s="34" t="str">
        <f>IFERROR(MID(A2106,D2106-5,1)," ")</f>
        <v>1</v>
      </c>
      <c r="F2106" s="34" t="str">
        <f>MID(A2106,IF(E2106="1",D2106-5,D2106-4),IF(E2106="1",7,6))</f>
        <v>10:08PM</v>
      </c>
      <c r="G2106" s="34" t="str">
        <f>TRIM(SUBSTITUTE(A2106,TEXT(M2106,"h:mmAM/PM"),""))</f>
        <v>10-Nov R-O-I</v>
      </c>
      <c r="H2106" s="34" t="b">
        <f>OR(LEFT(G2106,1)="Y",LEFT(G2106,1)="B",LEFT(G2106,1)="R")</f>
        <v>0</v>
      </c>
      <c r="I2106" s="34" t="str">
        <f>IF(H2106,LEFT(G2106,FIND(" ",G2106)-1),MID(G2106,FIND(" ",G2106)+1,9))</f>
        <v>R-O-I</v>
      </c>
      <c r="J2106" s="34" t="str">
        <f>TRIM(SUBSTITUTE(G2106,I2106,""))</f>
        <v>10-Nov</v>
      </c>
      <c r="K2106" s="34">
        <f>LEFT(J2106,2-ISERROR(1*MID(J2106,2,1)))*1</f>
        <v>10</v>
      </c>
      <c r="L2106" s="34" t="str">
        <f>IF(LEN(I2106)=3,I2106,LEFT(I2106,1)&amp;MID(I2106,3,1)&amp;RIGHT(I2106,1))</f>
        <v>ROI</v>
      </c>
      <c r="M2106" s="42">
        <f>TIMEVALUE(SUBSTITUTE(SUBSTITUTE(F2106,"P"," P"),"A"," A"))</f>
        <v>0.92222222222222217</v>
      </c>
      <c r="N2106" s="34">
        <f t="shared" si="107"/>
        <v>29</v>
      </c>
      <c r="O2106" s="34" t="str">
        <f t="shared" si="108"/>
        <v>ROI29</v>
      </c>
      <c r="P2106" s="44">
        <f>INDEX(Workings!$R$14:$R$853,MATCH(O2106,Workings!$U$14:$U$853,0))</f>
        <v>0.9194444444444444</v>
      </c>
      <c r="Q2106" s="34">
        <f t="shared" si="109"/>
        <v>4</v>
      </c>
      <c r="S2106"/>
    </row>
    <row r="2107" spans="1:19" ht="15" x14ac:dyDescent="0.25">
      <c r="A2107" s="34" t="s">
        <v>3680</v>
      </c>
      <c r="B2107" s="34">
        <f>SEARCH("PM",A2107)</f>
        <v>6</v>
      </c>
      <c r="C2107" s="34" t="e">
        <f>SEARCH("AM",A2107)</f>
        <v>#VALUE!</v>
      </c>
      <c r="D2107" s="34">
        <f>IFERROR(B2107,C2107)</f>
        <v>6</v>
      </c>
      <c r="E2107" s="34" t="str">
        <f>IFERROR(MID(A2107,D2107-5,1)," ")</f>
        <v>1</v>
      </c>
      <c r="F2107" s="34" t="str">
        <f>MID(A2107,IF(E2107="1",D2107-5,D2107-4),IF(E2107="1",7,6))</f>
        <v>11:06PM</v>
      </c>
      <c r="G2107" s="34" t="str">
        <f>TRIM(SUBSTITUTE(A2107,TEXT(M2107,"h:mmAM/PM"),""))</f>
        <v>10-Nov R-O-I</v>
      </c>
      <c r="H2107" s="34" t="b">
        <f>OR(LEFT(G2107,1)="Y",LEFT(G2107,1)="B",LEFT(G2107,1)="R")</f>
        <v>0</v>
      </c>
      <c r="I2107" s="34" t="str">
        <f>IF(H2107,LEFT(G2107,FIND(" ",G2107)-1),MID(G2107,FIND(" ",G2107)+1,9))</f>
        <v>R-O-I</v>
      </c>
      <c r="J2107" s="34" t="str">
        <f>TRIM(SUBSTITUTE(G2107,I2107,""))</f>
        <v>10-Nov</v>
      </c>
      <c r="K2107" s="34">
        <f>LEFT(J2107,2-ISERROR(1*MID(J2107,2,1)))*1</f>
        <v>10</v>
      </c>
      <c r="L2107" s="34" t="str">
        <f>IF(LEN(I2107)=3,I2107,LEFT(I2107,1)&amp;MID(I2107,3,1)&amp;RIGHT(I2107,1))</f>
        <v>ROI</v>
      </c>
      <c r="M2107" s="42">
        <f>TIMEVALUE(SUBSTITUTE(SUBSTITUTE(F2107,"P"," P"),"A"," A"))</f>
        <v>0.96250000000000002</v>
      </c>
      <c r="N2107" s="34">
        <f t="shared" si="107"/>
        <v>30</v>
      </c>
      <c r="O2107" s="34" t="str">
        <f t="shared" si="108"/>
        <v>ROI30</v>
      </c>
      <c r="P2107" s="44">
        <f>INDEX(Workings!$R$14:$R$853,MATCH(O2107,Workings!$U$14:$U$853,0))</f>
        <v>0.96111111111111103</v>
      </c>
      <c r="Q2107" s="34">
        <f t="shared" si="109"/>
        <v>2</v>
      </c>
      <c r="S2107"/>
    </row>
    <row r="2108" spans="1:19" ht="15" x14ac:dyDescent="0.25">
      <c r="A2108" s="34" t="s">
        <v>2822</v>
      </c>
      <c r="B2108" s="34" t="e">
        <f>SEARCH("PM",A2108)</f>
        <v>#VALUE!</v>
      </c>
      <c r="C2108" s="34">
        <f>SEARCH("AM",A2108)</f>
        <v>11</v>
      </c>
      <c r="D2108" s="34">
        <f>IFERROR(B2108,C2108)</f>
        <v>11</v>
      </c>
      <c r="E2108" s="34" t="str">
        <f>IFERROR(MID(A2108,D2108-5,1)," ")</f>
        <v xml:space="preserve"> </v>
      </c>
      <c r="F2108" s="34" t="str">
        <f>MID(A2108,IF(E2108="1",D2108-5,D2108-4),IF(E2108="1",7,6))</f>
        <v>7:14AM</v>
      </c>
      <c r="G2108" s="34" t="str">
        <f>TRIM(SUBSTITUTE(A2108,TEXT(M2108,"h:mmAM/PM"),""))</f>
        <v>R:O:J 6/Nov</v>
      </c>
      <c r="H2108" s="34" t="b">
        <f>OR(LEFT(G2108,1)="Y",LEFT(G2108,1)="B",LEFT(G2108,1)="R")</f>
        <v>1</v>
      </c>
      <c r="I2108" s="34" t="str">
        <f>IF(H2108,LEFT(G2108,FIND(" ",G2108)-1),MID(G2108,FIND(" ",G2108)+1,9))</f>
        <v>R:O:J</v>
      </c>
      <c r="J2108" s="34" t="str">
        <f>TRIM(SUBSTITUTE(G2108,I2108,""))</f>
        <v>6/Nov</v>
      </c>
      <c r="K2108" s="34">
        <f>LEFT(J2108,2-ISERROR(1*MID(J2108,2,1)))*1</f>
        <v>6</v>
      </c>
      <c r="L2108" s="34" t="str">
        <f>IF(LEN(I2108)=3,I2108,LEFT(I2108,1)&amp;MID(I2108,3,1)&amp;RIGHT(I2108,1))</f>
        <v>ROJ</v>
      </c>
      <c r="M2108" s="42">
        <f>TIMEVALUE(SUBSTITUTE(SUBSTITUTE(F2108,"P"," P"),"A"," A"))</f>
        <v>0.30138888888888887</v>
      </c>
      <c r="N2108" s="34">
        <f t="shared" si="107"/>
        <v>1</v>
      </c>
      <c r="O2108" s="34" t="str">
        <f t="shared" si="108"/>
        <v>ROJ1</v>
      </c>
      <c r="P2108" s="44">
        <f>INDEX(Workings!$R$14:$R$853,MATCH(O2108,Workings!$U$14:$U$853,0))</f>
        <v>0.2986111111111111</v>
      </c>
      <c r="Q2108" s="34">
        <f t="shared" si="109"/>
        <v>4</v>
      </c>
      <c r="S2108"/>
    </row>
    <row r="2109" spans="1:19" ht="15" x14ac:dyDescent="0.25">
      <c r="A2109" s="34" t="s">
        <v>3576</v>
      </c>
      <c r="B2109" s="34" t="e">
        <f>SEARCH("PM",A2109)</f>
        <v>#VALUE!</v>
      </c>
      <c r="C2109" s="34">
        <f>SEARCH("AM",A2109)</f>
        <v>11</v>
      </c>
      <c r="D2109" s="34">
        <f>IFERROR(B2109,C2109)</f>
        <v>11</v>
      </c>
      <c r="E2109" s="34" t="str">
        <f>IFERROR(MID(A2109,D2109-5,1)," ")</f>
        <v xml:space="preserve"> </v>
      </c>
      <c r="F2109" s="34" t="str">
        <f>MID(A2109,IF(E2109="1",D2109-5,D2109-4),IF(E2109="1",7,6))</f>
        <v>7:51AM</v>
      </c>
      <c r="G2109" s="34" t="str">
        <f>TRIM(SUBSTITUTE(A2109,TEXT(M2109,"h:mmAM/PM"),""))</f>
        <v>R/O/J 6-Nov</v>
      </c>
      <c r="H2109" s="34" t="b">
        <f>OR(LEFT(G2109,1)="Y",LEFT(G2109,1)="B",LEFT(G2109,1)="R")</f>
        <v>1</v>
      </c>
      <c r="I2109" s="34" t="str">
        <f>IF(H2109,LEFT(G2109,FIND(" ",G2109)-1),MID(G2109,FIND(" ",G2109)+1,9))</f>
        <v>R/O/J</v>
      </c>
      <c r="J2109" s="34" t="str">
        <f>TRIM(SUBSTITUTE(G2109,I2109,""))</f>
        <v>6-Nov</v>
      </c>
      <c r="K2109" s="34">
        <f>LEFT(J2109,2-ISERROR(1*MID(J2109,2,1)))*1</f>
        <v>6</v>
      </c>
      <c r="L2109" s="34" t="str">
        <f>IF(LEN(I2109)=3,I2109,LEFT(I2109,1)&amp;MID(I2109,3,1)&amp;RIGHT(I2109,1))</f>
        <v>ROJ</v>
      </c>
      <c r="M2109" s="42">
        <f>TIMEVALUE(SUBSTITUTE(SUBSTITUTE(F2109,"P"," P"),"A"," A"))</f>
        <v>0.32708333333333334</v>
      </c>
      <c r="N2109" s="34">
        <f t="shared" si="107"/>
        <v>2</v>
      </c>
      <c r="O2109" s="34" t="str">
        <f t="shared" si="108"/>
        <v>ROJ2</v>
      </c>
      <c r="P2109" s="44">
        <f>INDEX(Workings!$R$14:$R$853,MATCH(O2109,Workings!$U$14:$U$853,0))</f>
        <v>0.3263888888888889</v>
      </c>
      <c r="Q2109" s="34">
        <f t="shared" si="109"/>
        <v>1</v>
      </c>
      <c r="S2109"/>
    </row>
    <row r="2110" spans="1:19" ht="15" x14ac:dyDescent="0.25">
      <c r="A2110" s="34" t="s">
        <v>1124</v>
      </c>
      <c r="B2110" s="34" t="e">
        <f>SEARCH("PM",A2110)</f>
        <v>#VALUE!</v>
      </c>
      <c r="C2110" s="34">
        <f>SEARCH("AM",A2110)</f>
        <v>11</v>
      </c>
      <c r="D2110" s="34">
        <f>IFERROR(B2110,C2110)</f>
        <v>11</v>
      </c>
      <c r="E2110" s="34" t="str">
        <f>IFERROR(MID(A2110,D2110-5,1)," ")</f>
        <v xml:space="preserve"> </v>
      </c>
      <c r="F2110" s="34" t="str">
        <f>MID(A2110,IF(E2110="1",D2110-5,D2110-4),IF(E2110="1",7,6))</f>
        <v>8:34AM</v>
      </c>
      <c r="G2110" s="34" t="str">
        <f>TRIM(SUBSTITUTE(A2110,TEXT(M2110,"h:mmAM/PM"),""))</f>
        <v>6/Nov R:O:J</v>
      </c>
      <c r="H2110" s="34" t="b">
        <f>OR(LEFT(G2110,1)="Y",LEFT(G2110,1)="B",LEFT(G2110,1)="R")</f>
        <v>0</v>
      </c>
      <c r="I2110" s="34" t="str">
        <f>IF(H2110,LEFT(G2110,FIND(" ",G2110)-1),MID(G2110,FIND(" ",G2110)+1,9))</f>
        <v>R:O:J</v>
      </c>
      <c r="J2110" s="34" t="str">
        <f>TRIM(SUBSTITUTE(G2110,I2110,""))</f>
        <v>6/Nov</v>
      </c>
      <c r="K2110" s="34">
        <f>LEFT(J2110,2-ISERROR(1*MID(J2110,2,1)))*1</f>
        <v>6</v>
      </c>
      <c r="L2110" s="34" t="str">
        <f>IF(LEN(I2110)=3,I2110,LEFT(I2110,1)&amp;MID(I2110,3,1)&amp;RIGHT(I2110,1))</f>
        <v>ROJ</v>
      </c>
      <c r="M2110" s="42">
        <f>TIMEVALUE(SUBSTITUTE(SUBSTITUTE(F2110,"P"," P"),"A"," A"))</f>
        <v>0.35694444444444445</v>
      </c>
      <c r="N2110" s="34">
        <f t="shared" si="107"/>
        <v>3</v>
      </c>
      <c r="O2110" s="34" t="str">
        <f t="shared" si="108"/>
        <v>ROJ3</v>
      </c>
      <c r="P2110" s="44">
        <f>INDEX(Workings!$R$14:$R$853,MATCH(O2110,Workings!$U$14:$U$853,0))</f>
        <v>0.35416666666666669</v>
      </c>
      <c r="Q2110" s="34">
        <f t="shared" si="109"/>
        <v>4</v>
      </c>
      <c r="S2110"/>
    </row>
    <row r="2111" spans="1:19" ht="15" x14ac:dyDescent="0.25">
      <c r="A2111" s="34" t="s">
        <v>1993</v>
      </c>
      <c r="B2111" s="34" t="e">
        <f>SEARCH("PM",A2111)</f>
        <v>#VALUE!</v>
      </c>
      <c r="C2111" s="34">
        <f>SEARCH("AM",A2111)</f>
        <v>5</v>
      </c>
      <c r="D2111" s="34">
        <f>IFERROR(B2111,C2111)</f>
        <v>5</v>
      </c>
      <c r="E2111" s="34" t="str">
        <f>IFERROR(MID(A2111,D2111-5,1)," ")</f>
        <v xml:space="preserve"> </v>
      </c>
      <c r="F2111" s="34" t="str">
        <f>MID(A2111,IF(E2111="1",D2111-5,D2111-4),IF(E2111="1",7,6))</f>
        <v>9:12AM</v>
      </c>
      <c r="G2111" s="34" t="str">
        <f>TRIM(SUBSTITUTE(A2111,TEXT(M2111,"h:mmAM/PM"),""))</f>
        <v>ROJ 6/Nov</v>
      </c>
      <c r="H2111" s="34" t="b">
        <f>OR(LEFT(G2111,1)="Y",LEFT(G2111,1)="B",LEFT(G2111,1)="R")</f>
        <v>1</v>
      </c>
      <c r="I2111" s="34" t="str">
        <f>IF(H2111,LEFT(G2111,FIND(" ",G2111)-1),MID(G2111,FIND(" ",G2111)+1,9))</f>
        <v>ROJ</v>
      </c>
      <c r="J2111" s="34" t="str">
        <f>TRIM(SUBSTITUTE(G2111,I2111,""))</f>
        <v>6/Nov</v>
      </c>
      <c r="K2111" s="34">
        <f>LEFT(J2111,2-ISERROR(1*MID(J2111,2,1)))*1</f>
        <v>6</v>
      </c>
      <c r="L2111" s="34" t="str">
        <f>IF(LEN(I2111)=3,I2111,LEFT(I2111,1)&amp;MID(I2111,3,1)&amp;RIGHT(I2111,1))</f>
        <v>ROJ</v>
      </c>
      <c r="M2111" s="42">
        <f>TIMEVALUE(SUBSTITUTE(SUBSTITUTE(F2111,"P"," P"),"A"," A"))</f>
        <v>0.3833333333333333</v>
      </c>
      <c r="N2111" s="34">
        <f t="shared" si="107"/>
        <v>4</v>
      </c>
      <c r="O2111" s="34" t="str">
        <f t="shared" si="108"/>
        <v>ROJ4</v>
      </c>
      <c r="P2111" s="44">
        <f>INDEX(Workings!$R$14:$R$853,MATCH(O2111,Workings!$U$14:$U$853,0))</f>
        <v>0.38194444444444448</v>
      </c>
      <c r="Q2111" s="34">
        <f t="shared" si="109"/>
        <v>2</v>
      </c>
      <c r="S2111"/>
    </row>
    <row r="2112" spans="1:19" ht="15" x14ac:dyDescent="0.25">
      <c r="A2112" s="34" t="s">
        <v>1387</v>
      </c>
      <c r="B2112" s="34" t="e">
        <f>SEARCH("PM",A2112)</f>
        <v>#VALUE!</v>
      </c>
      <c r="C2112" s="34">
        <f>SEARCH("AM",A2112)</f>
        <v>15</v>
      </c>
      <c r="D2112" s="34">
        <f>IFERROR(B2112,C2112)</f>
        <v>15</v>
      </c>
      <c r="E2112" s="34" t="str">
        <f>IFERROR(MID(A2112,D2112-5,1)," ")</f>
        <v xml:space="preserve"> </v>
      </c>
      <c r="F2112" s="34" t="str">
        <f>MID(A2112,IF(E2112="1",D2112-5,D2112-4),IF(E2112="1",7,6))</f>
        <v>9:40AM</v>
      </c>
      <c r="G2112" s="34" t="str">
        <f>TRIM(SUBSTITUTE(A2112,TEXT(M2112,"h:mmAM/PM"),""))</f>
        <v>ROJ 6/Nov</v>
      </c>
      <c r="H2112" s="34" t="b">
        <f>OR(LEFT(G2112,1)="Y",LEFT(G2112,1)="B",LEFT(G2112,1)="R")</f>
        <v>1</v>
      </c>
      <c r="I2112" s="34" t="str">
        <f>IF(H2112,LEFT(G2112,FIND(" ",G2112)-1),MID(G2112,FIND(" ",G2112)+1,9))</f>
        <v>ROJ</v>
      </c>
      <c r="J2112" s="34" t="str">
        <f>TRIM(SUBSTITUTE(G2112,I2112,""))</f>
        <v>6/Nov</v>
      </c>
      <c r="K2112" s="34">
        <f>LEFT(J2112,2-ISERROR(1*MID(J2112,2,1)))*1</f>
        <v>6</v>
      </c>
      <c r="L2112" s="34" t="str">
        <f>IF(LEN(I2112)=3,I2112,LEFT(I2112,1)&amp;MID(I2112,3,1)&amp;RIGHT(I2112,1))</f>
        <v>ROJ</v>
      </c>
      <c r="M2112" s="42">
        <f>TIMEVALUE(SUBSTITUTE(SUBSTITUTE(F2112,"P"," P"),"A"," A"))</f>
        <v>0.40277777777777773</v>
      </c>
      <c r="N2112" s="34">
        <f t="shared" si="107"/>
        <v>5</v>
      </c>
      <c r="O2112" s="34" t="str">
        <f t="shared" si="108"/>
        <v>ROJ5</v>
      </c>
      <c r="P2112" s="44">
        <f>INDEX(Workings!$R$14:$R$853,MATCH(O2112,Workings!$U$14:$U$853,0))</f>
        <v>0.40277777777777779</v>
      </c>
      <c r="Q2112" s="34">
        <f t="shared" si="109"/>
        <v>0</v>
      </c>
      <c r="S2112"/>
    </row>
    <row r="2113" spans="1:19" ht="15" x14ac:dyDescent="0.25">
      <c r="A2113" s="34" t="s">
        <v>2957</v>
      </c>
      <c r="B2113" s="34" t="e">
        <f>SEARCH("PM",A2113)</f>
        <v>#VALUE!</v>
      </c>
      <c r="C2113" s="34">
        <f>SEARCH("AM",A2113)</f>
        <v>12</v>
      </c>
      <c r="D2113" s="34">
        <f>IFERROR(B2113,C2113)</f>
        <v>12</v>
      </c>
      <c r="E2113" s="34" t="str">
        <f>IFERROR(MID(A2113,D2113-5,1)," ")</f>
        <v>1</v>
      </c>
      <c r="F2113" s="34" t="str">
        <f>MID(A2113,IF(E2113="1",D2113-5,D2113-4),IF(E2113="1",7,6))</f>
        <v>10:12AM</v>
      </c>
      <c r="G2113" s="34" t="str">
        <f>TRIM(SUBSTITUTE(A2113,TEXT(M2113,"h:mmAM/PM"),""))</f>
        <v>R/O/J 6-Nov</v>
      </c>
      <c r="H2113" s="34" t="b">
        <f>OR(LEFT(G2113,1)="Y",LEFT(G2113,1)="B",LEFT(G2113,1)="R")</f>
        <v>1</v>
      </c>
      <c r="I2113" s="34" t="str">
        <f>IF(H2113,LEFT(G2113,FIND(" ",G2113)-1),MID(G2113,FIND(" ",G2113)+1,9))</f>
        <v>R/O/J</v>
      </c>
      <c r="J2113" s="34" t="str">
        <f>TRIM(SUBSTITUTE(G2113,I2113,""))</f>
        <v>6-Nov</v>
      </c>
      <c r="K2113" s="34">
        <f>LEFT(J2113,2-ISERROR(1*MID(J2113,2,1)))*1</f>
        <v>6</v>
      </c>
      <c r="L2113" s="34" t="str">
        <f>IF(LEN(I2113)=3,I2113,LEFT(I2113,1)&amp;MID(I2113,3,1)&amp;RIGHT(I2113,1))</f>
        <v>ROJ</v>
      </c>
      <c r="M2113" s="42">
        <f>TIMEVALUE(SUBSTITUTE(SUBSTITUTE(F2113,"P"," P"),"A"," A"))</f>
        <v>0.42499999999999999</v>
      </c>
      <c r="N2113" s="34">
        <f t="shared" si="107"/>
        <v>6</v>
      </c>
      <c r="O2113" s="34" t="str">
        <f t="shared" si="108"/>
        <v>ROJ6</v>
      </c>
      <c r="P2113" s="44">
        <f>INDEX(Workings!$R$14:$R$853,MATCH(O2113,Workings!$U$14:$U$853,0))</f>
        <v>0.4236111111111111</v>
      </c>
      <c r="Q2113" s="34">
        <f t="shared" si="109"/>
        <v>2</v>
      </c>
      <c r="S2113"/>
    </row>
    <row r="2114" spans="1:19" ht="15" x14ac:dyDescent="0.25">
      <c r="A2114" s="34" t="s">
        <v>3423</v>
      </c>
      <c r="B2114" s="34" t="e">
        <f>SEARCH("PM",A2114)</f>
        <v>#VALUE!</v>
      </c>
      <c r="C2114" s="34">
        <f>SEARCH("AM",A2114)</f>
        <v>6</v>
      </c>
      <c r="D2114" s="34">
        <f>IFERROR(B2114,C2114)</f>
        <v>6</v>
      </c>
      <c r="E2114" s="34" t="str">
        <f>IFERROR(MID(A2114,D2114-5,1)," ")</f>
        <v>1</v>
      </c>
      <c r="F2114" s="34" t="str">
        <f>MID(A2114,IF(E2114="1",D2114-5,D2114-4),IF(E2114="1",7,6))</f>
        <v>10:42AM</v>
      </c>
      <c r="G2114" s="34" t="str">
        <f>TRIM(SUBSTITUTE(A2114,TEXT(M2114,"h:mmAM/PM"),""))</f>
        <v>R-O-J 6/Nov</v>
      </c>
      <c r="H2114" s="34" t="b">
        <f>OR(LEFT(G2114,1)="Y",LEFT(G2114,1)="B",LEFT(G2114,1)="R")</f>
        <v>1</v>
      </c>
      <c r="I2114" s="34" t="str">
        <f>IF(H2114,LEFT(G2114,FIND(" ",G2114)-1),MID(G2114,FIND(" ",G2114)+1,9))</f>
        <v>R-O-J</v>
      </c>
      <c r="J2114" s="34" t="str">
        <f>TRIM(SUBSTITUTE(G2114,I2114,""))</f>
        <v>6/Nov</v>
      </c>
      <c r="K2114" s="34">
        <f>LEFT(J2114,2-ISERROR(1*MID(J2114,2,1)))*1</f>
        <v>6</v>
      </c>
      <c r="L2114" s="34" t="str">
        <f>IF(LEN(I2114)=3,I2114,LEFT(I2114,1)&amp;MID(I2114,3,1)&amp;RIGHT(I2114,1))</f>
        <v>ROJ</v>
      </c>
      <c r="M2114" s="42">
        <f>TIMEVALUE(SUBSTITUTE(SUBSTITUTE(F2114,"P"," P"),"A"," A"))</f>
        <v>0.4458333333333333</v>
      </c>
      <c r="N2114" s="34">
        <f t="shared" si="107"/>
        <v>7</v>
      </c>
      <c r="O2114" s="34" t="str">
        <f t="shared" si="108"/>
        <v>ROJ7</v>
      </c>
      <c r="P2114" s="44">
        <f>INDEX(Workings!$R$14:$R$853,MATCH(O2114,Workings!$U$14:$U$853,0))</f>
        <v>0.44444444444444442</v>
      </c>
      <c r="Q2114" s="34">
        <f t="shared" si="109"/>
        <v>2</v>
      </c>
      <c r="S2114"/>
    </row>
    <row r="2115" spans="1:19" ht="15" x14ac:dyDescent="0.25">
      <c r="A2115" s="34" t="s">
        <v>1907</v>
      </c>
      <c r="B2115" s="34" t="e">
        <f>SEARCH("PM",A2115)</f>
        <v>#VALUE!</v>
      </c>
      <c r="C2115" s="34">
        <f>SEARCH("AM",A2115)</f>
        <v>12</v>
      </c>
      <c r="D2115" s="34">
        <f>IFERROR(B2115,C2115)</f>
        <v>12</v>
      </c>
      <c r="E2115" s="34" t="str">
        <f>IFERROR(MID(A2115,D2115-5,1)," ")</f>
        <v>1</v>
      </c>
      <c r="F2115" s="34" t="str">
        <f>MID(A2115,IF(E2115="1",D2115-5,D2115-4),IF(E2115="1",7,6))</f>
        <v>11:16AM</v>
      </c>
      <c r="G2115" s="34" t="str">
        <f>TRIM(SUBSTITUTE(A2115,TEXT(M2115,"h:mmAM/PM"),""))</f>
        <v>R-O-J 6-Nov</v>
      </c>
      <c r="H2115" s="34" t="b">
        <f>OR(LEFT(G2115,1)="Y",LEFT(G2115,1)="B",LEFT(G2115,1)="R")</f>
        <v>1</v>
      </c>
      <c r="I2115" s="34" t="str">
        <f>IF(H2115,LEFT(G2115,FIND(" ",G2115)-1),MID(G2115,FIND(" ",G2115)+1,9))</f>
        <v>R-O-J</v>
      </c>
      <c r="J2115" s="34" t="str">
        <f>TRIM(SUBSTITUTE(G2115,I2115,""))</f>
        <v>6-Nov</v>
      </c>
      <c r="K2115" s="34">
        <f>LEFT(J2115,2-ISERROR(1*MID(J2115,2,1)))*1</f>
        <v>6</v>
      </c>
      <c r="L2115" s="34" t="str">
        <f>IF(LEN(I2115)=3,I2115,LEFT(I2115,1)&amp;MID(I2115,3,1)&amp;RIGHT(I2115,1))</f>
        <v>ROJ</v>
      </c>
      <c r="M2115" s="42">
        <f>TIMEVALUE(SUBSTITUTE(SUBSTITUTE(F2115,"P"," P"),"A"," A"))</f>
        <v>0.4694444444444445</v>
      </c>
      <c r="N2115" s="34">
        <f t="shared" si="107"/>
        <v>8</v>
      </c>
      <c r="O2115" s="34" t="str">
        <f t="shared" si="108"/>
        <v>ROJ8</v>
      </c>
      <c r="P2115" s="44">
        <f>INDEX(Workings!$R$14:$R$853,MATCH(O2115,Workings!$U$14:$U$853,0))</f>
        <v>0.46527777777777773</v>
      </c>
      <c r="Q2115" s="34">
        <f t="shared" si="109"/>
        <v>6</v>
      </c>
      <c r="S2115"/>
    </row>
    <row r="2116" spans="1:19" ht="15" x14ac:dyDescent="0.25">
      <c r="A2116" s="34" t="s">
        <v>1317</v>
      </c>
      <c r="B2116" s="34" t="e">
        <f>SEARCH("PM",A2116)</f>
        <v>#VALUE!</v>
      </c>
      <c r="C2116" s="34">
        <f>SEARCH("AM",A2116)</f>
        <v>16</v>
      </c>
      <c r="D2116" s="34">
        <f>IFERROR(B2116,C2116)</f>
        <v>16</v>
      </c>
      <c r="E2116" s="34" t="str">
        <f>IFERROR(MID(A2116,D2116-5,1)," ")</f>
        <v>1</v>
      </c>
      <c r="F2116" s="34" t="str">
        <f>MID(A2116,IF(E2116="1",D2116-5,D2116-4),IF(E2116="1",7,6))</f>
        <v>11:43AM</v>
      </c>
      <c r="G2116" s="34" t="str">
        <f>TRIM(SUBSTITUTE(A2116,TEXT(M2116,"h:mmAM/PM"),""))</f>
        <v>6/Nov ROJ</v>
      </c>
      <c r="H2116" s="34" t="b">
        <f>OR(LEFT(G2116,1)="Y",LEFT(G2116,1)="B",LEFT(G2116,1)="R")</f>
        <v>0</v>
      </c>
      <c r="I2116" s="34" t="str">
        <f>IF(H2116,LEFT(G2116,FIND(" ",G2116)-1),MID(G2116,FIND(" ",G2116)+1,9))</f>
        <v>ROJ</v>
      </c>
      <c r="J2116" s="34" t="str">
        <f>TRIM(SUBSTITUTE(G2116,I2116,""))</f>
        <v>6/Nov</v>
      </c>
      <c r="K2116" s="34">
        <f>LEFT(J2116,2-ISERROR(1*MID(J2116,2,1)))*1</f>
        <v>6</v>
      </c>
      <c r="L2116" s="34" t="str">
        <f>IF(LEN(I2116)=3,I2116,LEFT(I2116,1)&amp;MID(I2116,3,1)&amp;RIGHT(I2116,1))</f>
        <v>ROJ</v>
      </c>
      <c r="M2116" s="42">
        <f>TIMEVALUE(SUBSTITUTE(SUBSTITUTE(F2116,"P"," P"),"A"," A"))</f>
        <v>0.48819444444444443</v>
      </c>
      <c r="N2116" s="34">
        <f t="shared" si="107"/>
        <v>9</v>
      </c>
      <c r="O2116" s="34" t="str">
        <f t="shared" si="108"/>
        <v>ROJ9</v>
      </c>
      <c r="P2116" s="44">
        <f>INDEX(Workings!$R$14:$R$853,MATCH(O2116,Workings!$U$14:$U$853,0))</f>
        <v>0.48611111111111105</v>
      </c>
      <c r="Q2116" s="34">
        <f t="shared" si="109"/>
        <v>3</v>
      </c>
      <c r="S2116"/>
    </row>
    <row r="2117" spans="1:19" ht="15" x14ac:dyDescent="0.25">
      <c r="A2117" s="34" t="s">
        <v>175</v>
      </c>
      <c r="B2117" s="34">
        <f>SEARCH("PM",A2117)</f>
        <v>18</v>
      </c>
      <c r="C2117" s="34" t="e">
        <f>SEARCH("AM",A2117)</f>
        <v>#VALUE!</v>
      </c>
      <c r="D2117" s="34">
        <f>IFERROR(B2117,C2117)</f>
        <v>18</v>
      </c>
      <c r="E2117" s="34" t="str">
        <f>IFERROR(MID(A2117,D2117-5,1)," ")</f>
        <v>1</v>
      </c>
      <c r="F2117" s="34" t="str">
        <f>MID(A2117,IF(E2117="1",D2117-5,D2117-4),IF(E2117="1",7,6))</f>
        <v>12:14PM</v>
      </c>
      <c r="G2117" s="34" t="str">
        <f>TRIM(SUBSTITUTE(A2117,TEXT(M2117,"h:mmAM/PM"),""))</f>
        <v>R/O/J 6-Nov</v>
      </c>
      <c r="H2117" s="34" t="b">
        <f>OR(LEFT(G2117,1)="Y",LEFT(G2117,1)="B",LEFT(G2117,1)="R")</f>
        <v>1</v>
      </c>
      <c r="I2117" s="34" t="str">
        <f>IF(H2117,LEFT(G2117,FIND(" ",G2117)-1),MID(G2117,FIND(" ",G2117)+1,9))</f>
        <v>R/O/J</v>
      </c>
      <c r="J2117" s="34" t="str">
        <f>TRIM(SUBSTITUTE(G2117,I2117,""))</f>
        <v>6-Nov</v>
      </c>
      <c r="K2117" s="34">
        <f>LEFT(J2117,2-ISERROR(1*MID(J2117,2,1)))*1</f>
        <v>6</v>
      </c>
      <c r="L2117" s="34" t="str">
        <f>IF(LEN(I2117)=3,I2117,LEFT(I2117,1)&amp;MID(I2117,3,1)&amp;RIGHT(I2117,1))</f>
        <v>ROJ</v>
      </c>
      <c r="M2117" s="42">
        <f>TIMEVALUE(SUBSTITUTE(SUBSTITUTE(F2117,"P"," P"),"A"," A"))</f>
        <v>0.50972222222222219</v>
      </c>
      <c r="N2117" s="34">
        <f t="shared" si="107"/>
        <v>10</v>
      </c>
      <c r="O2117" s="34" t="str">
        <f t="shared" si="108"/>
        <v>ROJ10</v>
      </c>
      <c r="P2117" s="44">
        <f>INDEX(Workings!$R$14:$R$853,MATCH(O2117,Workings!$U$14:$U$853,0))</f>
        <v>0.50694444444444442</v>
      </c>
      <c r="Q2117" s="34">
        <f t="shared" si="109"/>
        <v>4</v>
      </c>
      <c r="S2117"/>
    </row>
    <row r="2118" spans="1:19" ht="15" x14ac:dyDescent="0.25">
      <c r="A2118" s="34" t="s">
        <v>1294</v>
      </c>
      <c r="B2118" s="34">
        <f>SEARCH("PM",A2118)</f>
        <v>16</v>
      </c>
      <c r="C2118" s="34" t="e">
        <f>SEARCH("AM",A2118)</f>
        <v>#VALUE!</v>
      </c>
      <c r="D2118" s="34">
        <f>IFERROR(B2118,C2118)</f>
        <v>16</v>
      </c>
      <c r="E2118" s="34" t="str">
        <f>IFERROR(MID(A2118,D2118-5,1)," ")</f>
        <v>1</v>
      </c>
      <c r="F2118" s="34" t="str">
        <f>MID(A2118,IF(E2118="1",D2118-5,D2118-4),IF(E2118="1",7,6))</f>
        <v>12:41PM</v>
      </c>
      <c r="G2118" s="34" t="str">
        <f>TRIM(SUBSTITUTE(A2118,TEXT(M2118,"h:mmAM/PM"),""))</f>
        <v>ROJ 6/Nov</v>
      </c>
      <c r="H2118" s="34" t="b">
        <f>OR(LEFT(G2118,1)="Y",LEFT(G2118,1)="B",LEFT(G2118,1)="R")</f>
        <v>1</v>
      </c>
      <c r="I2118" s="34" t="str">
        <f>IF(H2118,LEFT(G2118,FIND(" ",G2118)-1),MID(G2118,FIND(" ",G2118)+1,9))</f>
        <v>ROJ</v>
      </c>
      <c r="J2118" s="34" t="str">
        <f>TRIM(SUBSTITUTE(G2118,I2118,""))</f>
        <v>6/Nov</v>
      </c>
      <c r="K2118" s="34">
        <f>LEFT(J2118,2-ISERROR(1*MID(J2118,2,1)))*1</f>
        <v>6</v>
      </c>
      <c r="L2118" s="34" t="str">
        <f>IF(LEN(I2118)=3,I2118,LEFT(I2118,1)&amp;MID(I2118,3,1)&amp;RIGHT(I2118,1))</f>
        <v>ROJ</v>
      </c>
      <c r="M2118" s="42">
        <f>TIMEVALUE(SUBSTITUTE(SUBSTITUTE(F2118,"P"," P"),"A"," A"))</f>
        <v>0.52847222222222223</v>
      </c>
      <c r="N2118" s="34">
        <f t="shared" si="107"/>
        <v>11</v>
      </c>
      <c r="O2118" s="34" t="str">
        <f t="shared" si="108"/>
        <v>ROJ11</v>
      </c>
      <c r="P2118" s="44">
        <f>INDEX(Workings!$R$14:$R$853,MATCH(O2118,Workings!$U$14:$U$853,0))</f>
        <v>0.52777777777777779</v>
      </c>
      <c r="Q2118" s="34">
        <f t="shared" si="109"/>
        <v>1</v>
      </c>
      <c r="S2118"/>
    </row>
    <row r="2119" spans="1:19" ht="15" x14ac:dyDescent="0.25">
      <c r="A2119" s="34" t="s">
        <v>3974</v>
      </c>
      <c r="B2119" s="34">
        <f>SEARCH("PM",A2119)</f>
        <v>11</v>
      </c>
      <c r="C2119" s="34" t="e">
        <f>SEARCH("AM",A2119)</f>
        <v>#VALUE!</v>
      </c>
      <c r="D2119" s="34">
        <f>IFERROR(B2119,C2119)</f>
        <v>11</v>
      </c>
      <c r="E2119" s="34" t="str">
        <f>IFERROR(MID(A2119,D2119-5,1)," ")</f>
        <v xml:space="preserve"> </v>
      </c>
      <c r="F2119" s="34" t="str">
        <f>MID(A2119,IF(E2119="1",D2119-5,D2119-4),IF(E2119="1",7,6))</f>
        <v>1:11PM</v>
      </c>
      <c r="G2119" s="34" t="str">
        <f>TRIM(SUBSTITUTE(A2119,TEXT(M2119,"h:mmAM/PM"),""))</f>
        <v>R-O-J 6/Nov</v>
      </c>
      <c r="H2119" s="34" t="b">
        <f>OR(LEFT(G2119,1)="Y",LEFT(G2119,1)="B",LEFT(G2119,1)="R")</f>
        <v>1</v>
      </c>
      <c r="I2119" s="34" t="str">
        <f>IF(H2119,LEFT(G2119,FIND(" ",G2119)-1),MID(G2119,FIND(" ",G2119)+1,9))</f>
        <v>R-O-J</v>
      </c>
      <c r="J2119" s="34" t="str">
        <f>TRIM(SUBSTITUTE(G2119,I2119,""))</f>
        <v>6/Nov</v>
      </c>
      <c r="K2119" s="34">
        <f>LEFT(J2119,2-ISERROR(1*MID(J2119,2,1)))*1</f>
        <v>6</v>
      </c>
      <c r="L2119" s="34" t="str">
        <f>IF(LEN(I2119)=3,I2119,LEFT(I2119,1)&amp;MID(I2119,3,1)&amp;RIGHT(I2119,1))</f>
        <v>ROJ</v>
      </c>
      <c r="M2119" s="42">
        <f>TIMEVALUE(SUBSTITUTE(SUBSTITUTE(F2119,"P"," P"),"A"," A"))</f>
        <v>0.5493055555555556</v>
      </c>
      <c r="N2119" s="34">
        <f t="shared" si="107"/>
        <v>12</v>
      </c>
      <c r="O2119" s="34" t="str">
        <f t="shared" si="108"/>
        <v>ROJ12</v>
      </c>
      <c r="P2119" s="44">
        <f>INDEX(Workings!$R$14:$R$853,MATCH(O2119,Workings!$U$14:$U$853,0))</f>
        <v>0.54861111111111116</v>
      </c>
      <c r="Q2119" s="34">
        <f t="shared" si="109"/>
        <v>1</v>
      </c>
      <c r="S2119"/>
    </row>
    <row r="2120" spans="1:19" ht="15" x14ac:dyDescent="0.25">
      <c r="A2120" s="34" t="s">
        <v>1112</v>
      </c>
      <c r="B2120" s="34">
        <f>SEARCH("PM",A2120)</f>
        <v>11</v>
      </c>
      <c r="C2120" s="34" t="e">
        <f>SEARCH("AM",A2120)</f>
        <v>#VALUE!</v>
      </c>
      <c r="D2120" s="34">
        <f>IFERROR(B2120,C2120)</f>
        <v>11</v>
      </c>
      <c r="E2120" s="34" t="str">
        <f>IFERROR(MID(A2120,D2120-5,1)," ")</f>
        <v xml:space="preserve"> </v>
      </c>
      <c r="F2120" s="34" t="str">
        <f>MID(A2120,IF(E2120="1",D2120-5,D2120-4),IF(E2120="1",7,6))</f>
        <v>1:42PM</v>
      </c>
      <c r="G2120" s="34" t="str">
        <f>TRIM(SUBSTITUTE(A2120,TEXT(M2120,"h:mmAM/PM"),""))</f>
        <v>6/Nov R:O:J</v>
      </c>
      <c r="H2120" s="34" t="b">
        <f>OR(LEFT(G2120,1)="Y",LEFT(G2120,1)="B",LEFT(G2120,1)="R")</f>
        <v>0</v>
      </c>
      <c r="I2120" s="34" t="str">
        <f>IF(H2120,LEFT(G2120,FIND(" ",G2120)-1),MID(G2120,FIND(" ",G2120)+1,9))</f>
        <v>R:O:J</v>
      </c>
      <c r="J2120" s="34" t="str">
        <f>TRIM(SUBSTITUTE(G2120,I2120,""))</f>
        <v>6/Nov</v>
      </c>
      <c r="K2120" s="34">
        <f>LEFT(J2120,2-ISERROR(1*MID(J2120,2,1)))*1</f>
        <v>6</v>
      </c>
      <c r="L2120" s="34" t="str">
        <f>IF(LEN(I2120)=3,I2120,LEFT(I2120,1)&amp;MID(I2120,3,1)&amp;RIGHT(I2120,1))</f>
        <v>ROJ</v>
      </c>
      <c r="M2120" s="42">
        <f>TIMEVALUE(SUBSTITUTE(SUBSTITUTE(F2120,"P"," P"),"A"," A"))</f>
        <v>0.5708333333333333</v>
      </c>
      <c r="N2120" s="34">
        <f t="shared" si="107"/>
        <v>13</v>
      </c>
      <c r="O2120" s="34" t="str">
        <f t="shared" si="108"/>
        <v>ROJ13</v>
      </c>
      <c r="P2120" s="44">
        <f>INDEX(Workings!$R$14:$R$853,MATCH(O2120,Workings!$U$14:$U$853,0))</f>
        <v>0.56944444444444453</v>
      </c>
      <c r="Q2120" s="34">
        <f t="shared" si="109"/>
        <v>2</v>
      </c>
      <c r="S2120"/>
    </row>
    <row r="2121" spans="1:19" ht="15" x14ac:dyDescent="0.25">
      <c r="A2121" s="34" t="s">
        <v>772</v>
      </c>
      <c r="B2121" s="34">
        <f>SEARCH("PM",A2121)</f>
        <v>5</v>
      </c>
      <c r="C2121" s="34" t="e">
        <f>SEARCH("AM",A2121)</f>
        <v>#VALUE!</v>
      </c>
      <c r="D2121" s="34">
        <f>IFERROR(B2121,C2121)</f>
        <v>5</v>
      </c>
      <c r="E2121" s="34" t="str">
        <f>IFERROR(MID(A2121,D2121-5,1)," ")</f>
        <v xml:space="preserve"> </v>
      </c>
      <c r="F2121" s="34" t="str">
        <f>MID(A2121,IF(E2121="1",D2121-5,D2121-4),IF(E2121="1",7,6))</f>
        <v>2:12PM</v>
      </c>
      <c r="G2121" s="34" t="str">
        <f>TRIM(SUBSTITUTE(A2121,TEXT(M2121,"h:mmAM/PM"),""))</f>
        <v>ROJ 6/Nov</v>
      </c>
      <c r="H2121" s="34" t="b">
        <f>OR(LEFT(G2121,1)="Y",LEFT(G2121,1)="B",LEFT(G2121,1)="R")</f>
        <v>1</v>
      </c>
      <c r="I2121" s="34" t="str">
        <f>IF(H2121,LEFT(G2121,FIND(" ",G2121)-1),MID(G2121,FIND(" ",G2121)+1,9))</f>
        <v>ROJ</v>
      </c>
      <c r="J2121" s="34" t="str">
        <f>TRIM(SUBSTITUTE(G2121,I2121,""))</f>
        <v>6/Nov</v>
      </c>
      <c r="K2121" s="34">
        <f>LEFT(J2121,2-ISERROR(1*MID(J2121,2,1)))*1</f>
        <v>6</v>
      </c>
      <c r="L2121" s="34" t="str">
        <f>IF(LEN(I2121)=3,I2121,LEFT(I2121,1)&amp;MID(I2121,3,1)&amp;RIGHT(I2121,1))</f>
        <v>ROJ</v>
      </c>
      <c r="M2121" s="42">
        <f>TIMEVALUE(SUBSTITUTE(SUBSTITUTE(F2121,"P"," P"),"A"," A"))</f>
        <v>0.59166666666666667</v>
      </c>
      <c r="N2121" s="34">
        <f t="shared" ref="N2121:N2184" si="110">1+(L2121=L2120)*(K2121=K2120)*N2120</f>
        <v>14</v>
      </c>
      <c r="O2121" s="34" t="str">
        <f t="shared" ref="O2121:O2184" si="111">L2121&amp;N2121</f>
        <v>ROJ14</v>
      </c>
      <c r="P2121" s="44">
        <f>INDEX(Workings!$R$14:$R$853,MATCH(O2121,Workings!$U$14:$U$853,0))</f>
        <v>0.5902777777777779</v>
      </c>
      <c r="Q2121" s="34">
        <f t="shared" ref="Q2121:Q2184" si="112">ROUND((M2121-P2121)*60*24,5)</f>
        <v>2</v>
      </c>
      <c r="S2121"/>
    </row>
    <row r="2122" spans="1:19" ht="15" x14ac:dyDescent="0.25">
      <c r="A2122" s="34" t="s">
        <v>3263</v>
      </c>
      <c r="B2122" s="34">
        <f>SEARCH("PM",A2122)</f>
        <v>15</v>
      </c>
      <c r="C2122" s="34" t="e">
        <f>SEARCH("AM",A2122)</f>
        <v>#VALUE!</v>
      </c>
      <c r="D2122" s="34">
        <f>IFERROR(B2122,C2122)</f>
        <v>15</v>
      </c>
      <c r="E2122" s="34" t="str">
        <f>IFERROR(MID(A2122,D2122-5,1)," ")</f>
        <v xml:space="preserve"> </v>
      </c>
      <c r="F2122" s="34" t="str">
        <f>MID(A2122,IF(E2122="1",D2122-5,D2122-4),IF(E2122="1",7,6))</f>
        <v>2:41PM</v>
      </c>
      <c r="G2122" s="34" t="str">
        <f>TRIM(SUBSTITUTE(A2122,TEXT(M2122,"h:mmAM/PM"),""))</f>
        <v>ROJ 6/Nov</v>
      </c>
      <c r="H2122" s="34" t="b">
        <f>OR(LEFT(G2122,1)="Y",LEFT(G2122,1)="B",LEFT(G2122,1)="R")</f>
        <v>1</v>
      </c>
      <c r="I2122" s="34" t="str">
        <f>IF(H2122,LEFT(G2122,FIND(" ",G2122)-1),MID(G2122,FIND(" ",G2122)+1,9))</f>
        <v>ROJ</v>
      </c>
      <c r="J2122" s="34" t="str">
        <f>TRIM(SUBSTITUTE(G2122,I2122,""))</f>
        <v>6/Nov</v>
      </c>
      <c r="K2122" s="34">
        <f>LEFT(J2122,2-ISERROR(1*MID(J2122,2,1)))*1</f>
        <v>6</v>
      </c>
      <c r="L2122" s="34" t="str">
        <f>IF(LEN(I2122)=3,I2122,LEFT(I2122,1)&amp;MID(I2122,3,1)&amp;RIGHT(I2122,1))</f>
        <v>ROJ</v>
      </c>
      <c r="M2122" s="42">
        <f>TIMEVALUE(SUBSTITUTE(SUBSTITUTE(F2122,"P"," P"),"A"," A"))</f>
        <v>0.6118055555555556</v>
      </c>
      <c r="N2122" s="34">
        <f t="shared" si="110"/>
        <v>15</v>
      </c>
      <c r="O2122" s="34" t="str">
        <f t="shared" si="111"/>
        <v>ROJ15</v>
      </c>
      <c r="P2122" s="44">
        <f>INDEX(Workings!$R$14:$R$853,MATCH(O2122,Workings!$U$14:$U$853,0))</f>
        <v>0.61111111111111127</v>
      </c>
      <c r="Q2122" s="34">
        <f t="shared" si="112"/>
        <v>1</v>
      </c>
      <c r="S2122"/>
    </row>
    <row r="2123" spans="1:19" ht="15" x14ac:dyDescent="0.25">
      <c r="A2123" s="34" t="s">
        <v>2848</v>
      </c>
      <c r="B2123" s="34">
        <f>SEARCH("PM",A2123)</f>
        <v>11</v>
      </c>
      <c r="C2123" s="34" t="e">
        <f>SEARCH("AM",A2123)</f>
        <v>#VALUE!</v>
      </c>
      <c r="D2123" s="34">
        <f>IFERROR(B2123,C2123)</f>
        <v>11</v>
      </c>
      <c r="E2123" s="34" t="str">
        <f>IFERROR(MID(A2123,D2123-5,1)," ")</f>
        <v xml:space="preserve"> </v>
      </c>
      <c r="F2123" s="34" t="str">
        <f>MID(A2123,IF(E2123="1",D2123-5,D2123-4),IF(E2123="1",7,6))</f>
        <v>3:12PM</v>
      </c>
      <c r="G2123" s="34" t="str">
        <f>TRIM(SUBSTITUTE(A2123,TEXT(M2123,"h:mmAM/PM"),""))</f>
        <v>6/Nov ROJ</v>
      </c>
      <c r="H2123" s="34" t="b">
        <f>OR(LEFT(G2123,1)="Y",LEFT(G2123,1)="B",LEFT(G2123,1)="R")</f>
        <v>0</v>
      </c>
      <c r="I2123" s="34" t="str">
        <f>IF(H2123,LEFT(G2123,FIND(" ",G2123)-1),MID(G2123,FIND(" ",G2123)+1,9))</f>
        <v>ROJ</v>
      </c>
      <c r="J2123" s="34" t="str">
        <f>TRIM(SUBSTITUTE(G2123,I2123,""))</f>
        <v>6/Nov</v>
      </c>
      <c r="K2123" s="34">
        <f>LEFT(J2123,2-ISERROR(1*MID(J2123,2,1)))*1</f>
        <v>6</v>
      </c>
      <c r="L2123" s="34" t="str">
        <f>IF(LEN(I2123)=3,I2123,LEFT(I2123,1)&amp;MID(I2123,3,1)&amp;RIGHT(I2123,1))</f>
        <v>ROJ</v>
      </c>
      <c r="M2123" s="42">
        <f>TIMEVALUE(SUBSTITUTE(SUBSTITUTE(F2123,"P"," P"),"A"," A"))</f>
        <v>0.6333333333333333</v>
      </c>
      <c r="N2123" s="34">
        <f t="shared" si="110"/>
        <v>16</v>
      </c>
      <c r="O2123" s="34" t="str">
        <f t="shared" si="111"/>
        <v>ROJ16</v>
      </c>
      <c r="P2123" s="44">
        <f>INDEX(Workings!$R$14:$R$853,MATCH(O2123,Workings!$U$14:$U$853,0))</f>
        <v>0.63194444444444464</v>
      </c>
      <c r="Q2123" s="34">
        <f t="shared" si="112"/>
        <v>2</v>
      </c>
      <c r="S2123"/>
    </row>
    <row r="2124" spans="1:19" ht="15" x14ac:dyDescent="0.25">
      <c r="A2124" s="34" t="s">
        <v>2792</v>
      </c>
      <c r="B2124" s="34">
        <f>SEARCH("PM",A2124)</f>
        <v>5</v>
      </c>
      <c r="C2124" s="34" t="e">
        <f>SEARCH("AM",A2124)</f>
        <v>#VALUE!</v>
      </c>
      <c r="D2124" s="34">
        <f>IFERROR(B2124,C2124)</f>
        <v>5</v>
      </c>
      <c r="E2124" s="34" t="str">
        <f>IFERROR(MID(A2124,D2124-5,1)," ")</f>
        <v xml:space="preserve"> </v>
      </c>
      <c r="F2124" s="34" t="str">
        <f>MID(A2124,IF(E2124="1",D2124-5,D2124-4),IF(E2124="1",7,6))</f>
        <v>3:42PM</v>
      </c>
      <c r="G2124" s="34" t="str">
        <f>TRIM(SUBSTITUTE(A2124,TEXT(M2124,"h:mmAM/PM"),""))</f>
        <v>ROJ 6-Nov</v>
      </c>
      <c r="H2124" s="34" t="b">
        <f>OR(LEFT(G2124,1)="Y",LEFT(G2124,1)="B",LEFT(G2124,1)="R")</f>
        <v>1</v>
      </c>
      <c r="I2124" s="34" t="str">
        <f>IF(H2124,LEFT(G2124,FIND(" ",G2124)-1),MID(G2124,FIND(" ",G2124)+1,9))</f>
        <v>ROJ</v>
      </c>
      <c r="J2124" s="34" t="str">
        <f>TRIM(SUBSTITUTE(G2124,I2124,""))</f>
        <v>6-Nov</v>
      </c>
      <c r="K2124" s="34">
        <f>LEFT(J2124,2-ISERROR(1*MID(J2124,2,1)))*1</f>
        <v>6</v>
      </c>
      <c r="L2124" s="34" t="str">
        <f>IF(LEN(I2124)=3,I2124,LEFT(I2124,1)&amp;MID(I2124,3,1)&amp;RIGHT(I2124,1))</f>
        <v>ROJ</v>
      </c>
      <c r="M2124" s="42">
        <f>TIMEVALUE(SUBSTITUTE(SUBSTITUTE(F2124,"P"," P"),"A"," A"))</f>
        <v>0.65416666666666667</v>
      </c>
      <c r="N2124" s="34">
        <f t="shared" si="110"/>
        <v>17</v>
      </c>
      <c r="O2124" s="34" t="str">
        <f t="shared" si="111"/>
        <v>ROJ17</v>
      </c>
      <c r="P2124" s="44">
        <f>INDEX(Workings!$R$14:$R$853,MATCH(O2124,Workings!$U$14:$U$853,0))</f>
        <v>0.65277777777777801</v>
      </c>
      <c r="Q2124" s="34">
        <f t="shared" si="112"/>
        <v>2</v>
      </c>
      <c r="S2124"/>
    </row>
    <row r="2125" spans="1:19" ht="15" x14ac:dyDescent="0.25">
      <c r="A2125" s="34" t="s">
        <v>1599</v>
      </c>
      <c r="B2125" s="34">
        <f>SEARCH("PM",A2125)</f>
        <v>11</v>
      </c>
      <c r="C2125" s="34" t="e">
        <f>SEARCH("AM",A2125)</f>
        <v>#VALUE!</v>
      </c>
      <c r="D2125" s="34">
        <f>IFERROR(B2125,C2125)</f>
        <v>11</v>
      </c>
      <c r="E2125" s="34" t="str">
        <f>IFERROR(MID(A2125,D2125-5,1)," ")</f>
        <v xml:space="preserve"> </v>
      </c>
      <c r="F2125" s="34" t="str">
        <f>MID(A2125,IF(E2125="1",D2125-5,D2125-4),IF(E2125="1",7,6))</f>
        <v>4:13PM</v>
      </c>
      <c r="G2125" s="34" t="str">
        <f>TRIM(SUBSTITUTE(A2125,TEXT(M2125,"h:mmAM/PM"),""))</f>
        <v>R/O/J 6/Nov</v>
      </c>
      <c r="H2125" s="34" t="b">
        <f>OR(LEFT(G2125,1)="Y",LEFT(G2125,1)="B",LEFT(G2125,1)="R")</f>
        <v>1</v>
      </c>
      <c r="I2125" s="34" t="str">
        <f>IF(H2125,LEFT(G2125,FIND(" ",G2125)-1),MID(G2125,FIND(" ",G2125)+1,9))</f>
        <v>R/O/J</v>
      </c>
      <c r="J2125" s="34" t="str">
        <f>TRIM(SUBSTITUTE(G2125,I2125,""))</f>
        <v>6/Nov</v>
      </c>
      <c r="K2125" s="34">
        <f>LEFT(J2125,2-ISERROR(1*MID(J2125,2,1)))*1</f>
        <v>6</v>
      </c>
      <c r="L2125" s="34" t="str">
        <f>IF(LEN(I2125)=3,I2125,LEFT(I2125,1)&amp;MID(I2125,3,1)&amp;RIGHT(I2125,1))</f>
        <v>ROJ</v>
      </c>
      <c r="M2125" s="42">
        <f>TIMEVALUE(SUBSTITUTE(SUBSTITUTE(F2125,"P"," P"),"A"," A"))</f>
        <v>0.67569444444444438</v>
      </c>
      <c r="N2125" s="34">
        <f t="shared" si="110"/>
        <v>18</v>
      </c>
      <c r="O2125" s="34" t="str">
        <f t="shared" si="111"/>
        <v>ROJ18</v>
      </c>
      <c r="P2125" s="44">
        <f>INDEX(Workings!$R$14:$R$853,MATCH(O2125,Workings!$U$14:$U$853,0))</f>
        <v>0.67361111111111138</v>
      </c>
      <c r="Q2125" s="34">
        <f t="shared" si="112"/>
        <v>3</v>
      </c>
      <c r="S2125"/>
    </row>
    <row r="2126" spans="1:19" ht="15" x14ac:dyDescent="0.25">
      <c r="A2126" s="34" t="s">
        <v>1717</v>
      </c>
      <c r="B2126" s="34">
        <f>SEARCH("PM",A2126)</f>
        <v>17</v>
      </c>
      <c r="C2126" s="34" t="e">
        <f>SEARCH("AM",A2126)</f>
        <v>#VALUE!</v>
      </c>
      <c r="D2126" s="34">
        <f>IFERROR(B2126,C2126)</f>
        <v>17</v>
      </c>
      <c r="E2126" s="34" t="str">
        <f>IFERROR(MID(A2126,D2126-5,1)," ")</f>
        <v xml:space="preserve"> </v>
      </c>
      <c r="F2126" s="34" t="str">
        <f>MID(A2126,IF(E2126="1",D2126-5,D2126-4),IF(E2126="1",7,6))</f>
        <v>4:44PM</v>
      </c>
      <c r="G2126" s="34" t="str">
        <f>TRIM(SUBSTITUTE(A2126,TEXT(M2126,"h:mmAM/PM"),""))</f>
        <v>6-Nov R:O:J</v>
      </c>
      <c r="H2126" s="34" t="b">
        <f>OR(LEFT(G2126,1)="Y",LEFT(G2126,1)="B",LEFT(G2126,1)="R")</f>
        <v>0</v>
      </c>
      <c r="I2126" s="34" t="str">
        <f>IF(H2126,LEFT(G2126,FIND(" ",G2126)-1),MID(G2126,FIND(" ",G2126)+1,9))</f>
        <v>R:O:J</v>
      </c>
      <c r="J2126" s="34" t="str">
        <f>TRIM(SUBSTITUTE(G2126,I2126,""))</f>
        <v>6-Nov</v>
      </c>
      <c r="K2126" s="34">
        <f>LEFT(J2126,2-ISERROR(1*MID(J2126,2,1)))*1</f>
        <v>6</v>
      </c>
      <c r="L2126" s="34" t="str">
        <f>IF(LEN(I2126)=3,I2126,LEFT(I2126,1)&amp;MID(I2126,3,1)&amp;RIGHT(I2126,1))</f>
        <v>ROJ</v>
      </c>
      <c r="M2126" s="42">
        <f>TIMEVALUE(SUBSTITUTE(SUBSTITUTE(F2126,"P"," P"),"A"," A"))</f>
        <v>0.6972222222222223</v>
      </c>
      <c r="N2126" s="34">
        <f t="shared" si="110"/>
        <v>19</v>
      </c>
      <c r="O2126" s="34" t="str">
        <f t="shared" si="111"/>
        <v>ROJ19</v>
      </c>
      <c r="P2126" s="44">
        <f>INDEX(Workings!$R$14:$R$853,MATCH(O2126,Workings!$U$14:$U$853,0))</f>
        <v>0.69444444444444475</v>
      </c>
      <c r="Q2126" s="34">
        <f t="shared" si="112"/>
        <v>4</v>
      </c>
      <c r="S2126"/>
    </row>
    <row r="2127" spans="1:19" ht="15" x14ac:dyDescent="0.25">
      <c r="A2127" s="34" t="s">
        <v>3087</v>
      </c>
      <c r="B2127" s="34">
        <f>SEARCH("PM",A2127)</f>
        <v>5</v>
      </c>
      <c r="C2127" s="34" t="e">
        <f>SEARCH("AM",A2127)</f>
        <v>#VALUE!</v>
      </c>
      <c r="D2127" s="34">
        <f>IFERROR(B2127,C2127)</f>
        <v>5</v>
      </c>
      <c r="E2127" s="34" t="str">
        <f>IFERROR(MID(A2127,D2127-5,1)," ")</f>
        <v xml:space="preserve"> </v>
      </c>
      <c r="F2127" s="34" t="str">
        <f>MID(A2127,IF(E2127="1",D2127-5,D2127-4),IF(E2127="1",7,6))</f>
        <v>5:12PM</v>
      </c>
      <c r="G2127" s="34" t="str">
        <f>TRIM(SUBSTITUTE(A2127,TEXT(M2127,"h:mmAM/PM"),""))</f>
        <v>6-Nov ROJ</v>
      </c>
      <c r="H2127" s="34" t="b">
        <f>OR(LEFT(G2127,1)="Y",LEFT(G2127,1)="B",LEFT(G2127,1)="R")</f>
        <v>0</v>
      </c>
      <c r="I2127" s="34" t="str">
        <f>IF(H2127,LEFT(G2127,FIND(" ",G2127)-1),MID(G2127,FIND(" ",G2127)+1,9))</f>
        <v>ROJ</v>
      </c>
      <c r="J2127" s="34" t="str">
        <f>TRIM(SUBSTITUTE(G2127,I2127,""))</f>
        <v>6-Nov</v>
      </c>
      <c r="K2127" s="34">
        <f>LEFT(J2127,2-ISERROR(1*MID(J2127,2,1)))*1</f>
        <v>6</v>
      </c>
      <c r="L2127" s="34" t="str">
        <f>IF(LEN(I2127)=3,I2127,LEFT(I2127,1)&amp;MID(I2127,3,1)&amp;RIGHT(I2127,1))</f>
        <v>ROJ</v>
      </c>
      <c r="M2127" s="42">
        <f>TIMEVALUE(SUBSTITUTE(SUBSTITUTE(F2127,"P"," P"),"A"," A"))</f>
        <v>0.71666666666666667</v>
      </c>
      <c r="N2127" s="34">
        <f t="shared" si="110"/>
        <v>20</v>
      </c>
      <c r="O2127" s="34" t="str">
        <f t="shared" si="111"/>
        <v>ROJ20</v>
      </c>
      <c r="P2127" s="44">
        <f>INDEX(Workings!$R$14:$R$853,MATCH(O2127,Workings!$U$14:$U$853,0))</f>
        <v>0.71527777777777812</v>
      </c>
      <c r="Q2127" s="34">
        <f t="shared" si="112"/>
        <v>2</v>
      </c>
      <c r="S2127"/>
    </row>
    <row r="2128" spans="1:19" ht="15" x14ac:dyDescent="0.25">
      <c r="A2128" s="34" t="s">
        <v>3220</v>
      </c>
      <c r="B2128" s="34">
        <f>SEARCH("PM",A2128)</f>
        <v>11</v>
      </c>
      <c r="C2128" s="34" t="e">
        <f>SEARCH("AM",A2128)</f>
        <v>#VALUE!</v>
      </c>
      <c r="D2128" s="34">
        <f>IFERROR(B2128,C2128)</f>
        <v>11</v>
      </c>
      <c r="E2128" s="34" t="str">
        <f>IFERROR(MID(A2128,D2128-5,1)," ")</f>
        <v xml:space="preserve"> </v>
      </c>
      <c r="F2128" s="34" t="str">
        <f>MID(A2128,IF(E2128="1",D2128-5,D2128-4),IF(E2128="1",7,6))</f>
        <v>5:33PM</v>
      </c>
      <c r="G2128" s="34" t="str">
        <f>TRIM(SUBSTITUTE(A2128,TEXT(M2128,"h:mmAM/PM"),""))</f>
        <v>6-Nov R/O/J</v>
      </c>
      <c r="H2128" s="34" t="b">
        <f>OR(LEFT(G2128,1)="Y",LEFT(G2128,1)="B",LEFT(G2128,1)="R")</f>
        <v>0</v>
      </c>
      <c r="I2128" s="34" t="str">
        <f>IF(H2128,LEFT(G2128,FIND(" ",G2128)-1),MID(G2128,FIND(" ",G2128)+1,9))</f>
        <v>R/O/J</v>
      </c>
      <c r="J2128" s="34" t="str">
        <f>TRIM(SUBSTITUTE(G2128,I2128,""))</f>
        <v>6-Nov</v>
      </c>
      <c r="K2128" s="34">
        <f>LEFT(J2128,2-ISERROR(1*MID(J2128,2,1)))*1</f>
        <v>6</v>
      </c>
      <c r="L2128" s="34" t="str">
        <f>IF(LEN(I2128)=3,I2128,LEFT(I2128,1)&amp;MID(I2128,3,1)&amp;RIGHT(I2128,1))</f>
        <v>ROJ</v>
      </c>
      <c r="M2128" s="42">
        <f>TIMEVALUE(SUBSTITUTE(SUBSTITUTE(F2128,"P"," P"),"A"," A"))</f>
        <v>0.73125000000000007</v>
      </c>
      <c r="N2128" s="34">
        <f t="shared" si="110"/>
        <v>21</v>
      </c>
      <c r="O2128" s="34" t="str">
        <f t="shared" si="111"/>
        <v>ROJ21</v>
      </c>
      <c r="P2128" s="44">
        <f>INDEX(Workings!$R$14:$R$853,MATCH(O2128,Workings!$U$14:$U$853,0))</f>
        <v>0.72916666666666696</v>
      </c>
      <c r="Q2128" s="34">
        <f t="shared" si="112"/>
        <v>3</v>
      </c>
      <c r="S2128"/>
    </row>
    <row r="2129" spans="1:19" ht="15" x14ac:dyDescent="0.25">
      <c r="A2129" s="34" t="s">
        <v>755</v>
      </c>
      <c r="B2129" s="34">
        <f>SEARCH("PM",A2129)</f>
        <v>11</v>
      </c>
      <c r="C2129" s="34" t="e">
        <f>SEARCH("AM",A2129)</f>
        <v>#VALUE!</v>
      </c>
      <c r="D2129" s="34">
        <f>IFERROR(B2129,C2129)</f>
        <v>11</v>
      </c>
      <c r="E2129" s="34" t="str">
        <f>IFERROR(MID(A2129,D2129-5,1)," ")</f>
        <v xml:space="preserve"> </v>
      </c>
      <c r="F2129" s="34" t="str">
        <f>MID(A2129,IF(E2129="1",D2129-5,D2129-4),IF(E2129="1",7,6))</f>
        <v>5:53PM</v>
      </c>
      <c r="G2129" s="34" t="str">
        <f>TRIM(SUBSTITUTE(A2129,TEXT(M2129,"h:mmAM/PM"),""))</f>
        <v>R-O-J 6-Nov</v>
      </c>
      <c r="H2129" s="34" t="b">
        <f>OR(LEFT(G2129,1)="Y",LEFT(G2129,1)="B",LEFT(G2129,1)="R")</f>
        <v>1</v>
      </c>
      <c r="I2129" s="34" t="str">
        <f>IF(H2129,LEFT(G2129,FIND(" ",G2129)-1),MID(G2129,FIND(" ",G2129)+1,9))</f>
        <v>R-O-J</v>
      </c>
      <c r="J2129" s="34" t="str">
        <f>TRIM(SUBSTITUTE(G2129,I2129,""))</f>
        <v>6-Nov</v>
      </c>
      <c r="K2129" s="34">
        <f>LEFT(J2129,2-ISERROR(1*MID(J2129,2,1)))*1</f>
        <v>6</v>
      </c>
      <c r="L2129" s="34" t="str">
        <f>IF(LEN(I2129)=3,I2129,LEFT(I2129,1)&amp;MID(I2129,3,1)&amp;RIGHT(I2129,1))</f>
        <v>ROJ</v>
      </c>
      <c r="M2129" s="42">
        <f>TIMEVALUE(SUBSTITUTE(SUBSTITUTE(F2129,"P"," P"),"A"," A"))</f>
        <v>0.74513888888888891</v>
      </c>
      <c r="N2129" s="34">
        <f t="shared" si="110"/>
        <v>22</v>
      </c>
      <c r="O2129" s="34" t="str">
        <f t="shared" si="111"/>
        <v>ROJ22</v>
      </c>
      <c r="P2129" s="44">
        <f>INDEX(Workings!$R$14:$R$853,MATCH(O2129,Workings!$U$14:$U$853,0))</f>
        <v>0.7430555555555558</v>
      </c>
      <c r="Q2129" s="34">
        <f t="shared" si="112"/>
        <v>3</v>
      </c>
      <c r="S2129"/>
    </row>
    <row r="2130" spans="1:19" ht="15" x14ac:dyDescent="0.25">
      <c r="A2130" s="34" t="s">
        <v>1560</v>
      </c>
      <c r="B2130" s="34">
        <f>SEARCH("PM",A2130)</f>
        <v>5</v>
      </c>
      <c r="C2130" s="34" t="e">
        <f>SEARCH("AM",A2130)</f>
        <v>#VALUE!</v>
      </c>
      <c r="D2130" s="34">
        <f>IFERROR(B2130,C2130)</f>
        <v>5</v>
      </c>
      <c r="E2130" s="34" t="str">
        <f>IFERROR(MID(A2130,D2130-5,1)," ")</f>
        <v xml:space="preserve"> </v>
      </c>
      <c r="F2130" s="34" t="str">
        <f>MID(A2130,IF(E2130="1",D2130-5,D2130-4),IF(E2130="1",7,6))</f>
        <v>6:15PM</v>
      </c>
      <c r="G2130" s="34" t="str">
        <f>TRIM(SUBSTITUTE(A2130,TEXT(M2130,"h:mmAM/PM"),""))</f>
        <v>R:O:J 6/Nov</v>
      </c>
      <c r="H2130" s="34" t="b">
        <f>OR(LEFT(G2130,1)="Y",LEFT(G2130,1)="B",LEFT(G2130,1)="R")</f>
        <v>1</v>
      </c>
      <c r="I2130" s="34" t="str">
        <f>IF(H2130,LEFT(G2130,FIND(" ",G2130)-1),MID(G2130,FIND(" ",G2130)+1,9))</f>
        <v>R:O:J</v>
      </c>
      <c r="J2130" s="34" t="str">
        <f>TRIM(SUBSTITUTE(G2130,I2130,""))</f>
        <v>6/Nov</v>
      </c>
      <c r="K2130" s="34">
        <f>LEFT(J2130,2-ISERROR(1*MID(J2130,2,1)))*1</f>
        <v>6</v>
      </c>
      <c r="L2130" s="34" t="str">
        <f>IF(LEN(I2130)=3,I2130,LEFT(I2130,1)&amp;MID(I2130,3,1)&amp;RIGHT(I2130,1))</f>
        <v>ROJ</v>
      </c>
      <c r="M2130" s="42">
        <f>TIMEVALUE(SUBSTITUTE(SUBSTITUTE(F2130,"P"," P"),"A"," A"))</f>
        <v>0.76041666666666663</v>
      </c>
      <c r="N2130" s="34">
        <f t="shared" si="110"/>
        <v>23</v>
      </c>
      <c r="O2130" s="34" t="str">
        <f t="shared" si="111"/>
        <v>ROJ23</v>
      </c>
      <c r="P2130" s="44">
        <f>INDEX(Workings!$R$14:$R$853,MATCH(O2130,Workings!$U$14:$U$853,0))</f>
        <v>0.75694444444444464</v>
      </c>
      <c r="Q2130" s="34">
        <f t="shared" si="112"/>
        <v>5</v>
      </c>
      <c r="S2130"/>
    </row>
    <row r="2131" spans="1:19" ht="15" x14ac:dyDescent="0.25">
      <c r="A2131" s="34" t="s">
        <v>1639</v>
      </c>
      <c r="B2131" s="34">
        <f>SEARCH("PM",A2131)</f>
        <v>11</v>
      </c>
      <c r="C2131" s="34" t="e">
        <f>SEARCH("AM",A2131)</f>
        <v>#VALUE!</v>
      </c>
      <c r="D2131" s="34">
        <f>IFERROR(B2131,C2131)</f>
        <v>11</v>
      </c>
      <c r="E2131" s="34" t="str">
        <f>IFERROR(MID(A2131,D2131-5,1)," ")</f>
        <v xml:space="preserve"> </v>
      </c>
      <c r="F2131" s="34" t="str">
        <f>MID(A2131,IF(E2131="1",D2131-5,D2131-4),IF(E2131="1",7,6))</f>
        <v>6:35PM</v>
      </c>
      <c r="G2131" s="34" t="str">
        <f>TRIM(SUBSTITUTE(A2131,TEXT(M2131,"h:mmAM/PM"),""))</f>
        <v>R/O/J 6-Nov</v>
      </c>
      <c r="H2131" s="34" t="b">
        <f>OR(LEFT(G2131,1)="Y",LEFT(G2131,1)="B",LEFT(G2131,1)="R")</f>
        <v>1</v>
      </c>
      <c r="I2131" s="34" t="str">
        <f>IF(H2131,LEFT(G2131,FIND(" ",G2131)-1),MID(G2131,FIND(" ",G2131)+1,9))</f>
        <v>R/O/J</v>
      </c>
      <c r="J2131" s="34" t="str">
        <f>TRIM(SUBSTITUTE(G2131,I2131,""))</f>
        <v>6-Nov</v>
      </c>
      <c r="K2131" s="34">
        <f>LEFT(J2131,2-ISERROR(1*MID(J2131,2,1)))*1</f>
        <v>6</v>
      </c>
      <c r="L2131" s="34" t="str">
        <f>IF(LEN(I2131)=3,I2131,LEFT(I2131,1)&amp;MID(I2131,3,1)&amp;RIGHT(I2131,1))</f>
        <v>ROJ</v>
      </c>
      <c r="M2131" s="42">
        <f>TIMEVALUE(SUBSTITUTE(SUBSTITUTE(F2131,"P"," P"),"A"," A"))</f>
        <v>0.77430555555555547</v>
      </c>
      <c r="N2131" s="34">
        <f t="shared" si="110"/>
        <v>24</v>
      </c>
      <c r="O2131" s="34" t="str">
        <f t="shared" si="111"/>
        <v>ROJ24</v>
      </c>
      <c r="P2131" s="44">
        <f>INDEX(Workings!$R$14:$R$853,MATCH(O2131,Workings!$U$14:$U$853,0))</f>
        <v>0.77083333333333348</v>
      </c>
      <c r="Q2131" s="34">
        <f t="shared" si="112"/>
        <v>5</v>
      </c>
      <c r="S2131"/>
    </row>
    <row r="2132" spans="1:19" ht="15" x14ac:dyDescent="0.25">
      <c r="A2132" s="34" t="s">
        <v>1302</v>
      </c>
      <c r="B2132" s="34">
        <f>SEARCH("PM",A2132)</f>
        <v>5</v>
      </c>
      <c r="C2132" s="34" t="e">
        <f>SEARCH("AM",A2132)</f>
        <v>#VALUE!</v>
      </c>
      <c r="D2132" s="34">
        <f>IFERROR(B2132,C2132)</f>
        <v>5</v>
      </c>
      <c r="E2132" s="34" t="str">
        <f>IFERROR(MID(A2132,D2132-5,1)," ")</f>
        <v xml:space="preserve"> </v>
      </c>
      <c r="F2132" s="34" t="str">
        <f>MID(A2132,IF(E2132="1",D2132-5,D2132-4),IF(E2132="1",7,6))</f>
        <v>6:52PM</v>
      </c>
      <c r="G2132" s="34" t="str">
        <f>TRIM(SUBSTITUTE(A2132,TEXT(M2132,"h:mmAM/PM"),""))</f>
        <v>6-Nov R-O-J</v>
      </c>
      <c r="H2132" s="34" t="b">
        <f>OR(LEFT(G2132,1)="Y",LEFT(G2132,1)="B",LEFT(G2132,1)="R")</f>
        <v>0</v>
      </c>
      <c r="I2132" s="34" t="str">
        <f>IF(H2132,LEFT(G2132,FIND(" ",G2132)-1),MID(G2132,FIND(" ",G2132)+1,9))</f>
        <v>R-O-J</v>
      </c>
      <c r="J2132" s="34" t="str">
        <f>TRIM(SUBSTITUTE(G2132,I2132,""))</f>
        <v>6-Nov</v>
      </c>
      <c r="K2132" s="34">
        <f>LEFT(J2132,2-ISERROR(1*MID(J2132,2,1)))*1</f>
        <v>6</v>
      </c>
      <c r="L2132" s="34" t="str">
        <f>IF(LEN(I2132)=3,I2132,LEFT(I2132,1)&amp;MID(I2132,3,1)&amp;RIGHT(I2132,1))</f>
        <v>ROJ</v>
      </c>
      <c r="M2132" s="42">
        <f>TIMEVALUE(SUBSTITUTE(SUBSTITUTE(F2132,"P"," P"),"A"," A"))</f>
        <v>0.78611111111111109</v>
      </c>
      <c r="N2132" s="34">
        <f t="shared" si="110"/>
        <v>25</v>
      </c>
      <c r="O2132" s="34" t="str">
        <f t="shared" si="111"/>
        <v>ROJ25</v>
      </c>
      <c r="P2132" s="44">
        <f>INDEX(Workings!$R$14:$R$853,MATCH(O2132,Workings!$U$14:$U$853,0))</f>
        <v>0.78472222222222232</v>
      </c>
      <c r="Q2132" s="34">
        <f t="shared" si="112"/>
        <v>2</v>
      </c>
      <c r="S2132"/>
    </row>
    <row r="2133" spans="1:19" ht="15" x14ac:dyDescent="0.25">
      <c r="A2133" s="34" t="s">
        <v>1413</v>
      </c>
      <c r="B2133" s="34">
        <f>SEARCH("PM",A2133)</f>
        <v>11</v>
      </c>
      <c r="C2133" s="34" t="e">
        <f>SEARCH("AM",A2133)</f>
        <v>#VALUE!</v>
      </c>
      <c r="D2133" s="34">
        <f>IFERROR(B2133,C2133)</f>
        <v>11</v>
      </c>
      <c r="E2133" s="34" t="str">
        <f>IFERROR(MID(A2133,D2133-5,1)," ")</f>
        <v xml:space="preserve"> </v>
      </c>
      <c r="F2133" s="34" t="str">
        <f>MID(A2133,IF(E2133="1",D2133-5,D2133-4),IF(E2133="1",7,6))</f>
        <v>7:13PM</v>
      </c>
      <c r="G2133" s="34" t="str">
        <f>TRIM(SUBSTITUTE(A2133,TEXT(M2133,"h:mmAM/PM"),""))</f>
        <v>R/O/J 6-Nov</v>
      </c>
      <c r="H2133" s="34" t="b">
        <f>OR(LEFT(G2133,1)="Y",LEFT(G2133,1)="B",LEFT(G2133,1)="R")</f>
        <v>1</v>
      </c>
      <c r="I2133" s="34" t="str">
        <f>IF(H2133,LEFT(G2133,FIND(" ",G2133)-1),MID(G2133,FIND(" ",G2133)+1,9))</f>
        <v>R/O/J</v>
      </c>
      <c r="J2133" s="34" t="str">
        <f>TRIM(SUBSTITUTE(G2133,I2133,""))</f>
        <v>6-Nov</v>
      </c>
      <c r="K2133" s="34">
        <f>LEFT(J2133,2-ISERROR(1*MID(J2133,2,1)))*1</f>
        <v>6</v>
      </c>
      <c r="L2133" s="34" t="str">
        <f>IF(LEN(I2133)=3,I2133,LEFT(I2133,1)&amp;MID(I2133,3,1)&amp;RIGHT(I2133,1))</f>
        <v>ROJ</v>
      </c>
      <c r="M2133" s="42">
        <f>TIMEVALUE(SUBSTITUTE(SUBSTITUTE(F2133,"P"," P"),"A"," A"))</f>
        <v>0.80069444444444438</v>
      </c>
      <c r="N2133" s="34">
        <f t="shared" si="110"/>
        <v>26</v>
      </c>
      <c r="O2133" s="34" t="str">
        <f t="shared" si="111"/>
        <v>ROJ26</v>
      </c>
      <c r="P2133" s="44">
        <f>INDEX(Workings!$R$14:$R$853,MATCH(O2133,Workings!$U$14:$U$853,0))</f>
        <v>0.79861111111111116</v>
      </c>
      <c r="Q2133" s="34">
        <f t="shared" si="112"/>
        <v>3</v>
      </c>
      <c r="S2133"/>
    </row>
    <row r="2134" spans="1:19" ht="15" x14ac:dyDescent="0.25">
      <c r="A2134" s="34" t="s">
        <v>1280</v>
      </c>
      <c r="B2134" s="34">
        <f>SEARCH("PM",A2134)</f>
        <v>11</v>
      </c>
      <c r="C2134" s="34" t="e">
        <f>SEARCH("AM",A2134)</f>
        <v>#VALUE!</v>
      </c>
      <c r="D2134" s="34">
        <f>IFERROR(B2134,C2134)</f>
        <v>11</v>
      </c>
      <c r="E2134" s="34" t="str">
        <f>IFERROR(MID(A2134,D2134-5,1)," ")</f>
        <v xml:space="preserve"> </v>
      </c>
      <c r="F2134" s="34" t="str">
        <f>MID(A2134,IF(E2134="1",D2134-5,D2134-4),IF(E2134="1",7,6))</f>
        <v>8:12PM</v>
      </c>
      <c r="G2134" s="34" t="str">
        <f>TRIM(SUBSTITUTE(A2134,TEXT(M2134,"h:mmAM/PM"),""))</f>
        <v>6/Nov R:O:J</v>
      </c>
      <c r="H2134" s="34" t="b">
        <f>OR(LEFT(G2134,1)="Y",LEFT(G2134,1)="B",LEFT(G2134,1)="R")</f>
        <v>0</v>
      </c>
      <c r="I2134" s="34" t="str">
        <f>IF(H2134,LEFT(G2134,FIND(" ",G2134)-1),MID(G2134,FIND(" ",G2134)+1,9))</f>
        <v>R:O:J</v>
      </c>
      <c r="J2134" s="34" t="str">
        <f>TRIM(SUBSTITUTE(G2134,I2134,""))</f>
        <v>6/Nov</v>
      </c>
      <c r="K2134" s="34">
        <f>LEFT(J2134,2-ISERROR(1*MID(J2134,2,1)))*1</f>
        <v>6</v>
      </c>
      <c r="L2134" s="34" t="str">
        <f>IF(LEN(I2134)=3,I2134,LEFT(I2134,1)&amp;MID(I2134,3,1)&amp;RIGHT(I2134,1))</f>
        <v>ROJ</v>
      </c>
      <c r="M2134" s="42">
        <f>TIMEVALUE(SUBSTITUTE(SUBSTITUTE(F2134,"P"," P"),"A"," A"))</f>
        <v>0.84166666666666667</v>
      </c>
      <c r="N2134" s="34">
        <f t="shared" si="110"/>
        <v>27</v>
      </c>
      <c r="O2134" s="34" t="str">
        <f t="shared" si="111"/>
        <v>ROJ27</v>
      </c>
      <c r="P2134" s="44">
        <f>INDEX(Workings!$R$14:$R$853,MATCH(O2134,Workings!$U$14:$U$853,0))</f>
        <v>0.84027777777777779</v>
      </c>
      <c r="Q2134" s="34">
        <f t="shared" si="112"/>
        <v>2</v>
      </c>
      <c r="S2134"/>
    </row>
    <row r="2135" spans="1:19" ht="15" x14ac:dyDescent="0.25">
      <c r="A2135" s="34" t="s">
        <v>2999</v>
      </c>
      <c r="B2135" s="34">
        <f>SEARCH("PM",A2135)</f>
        <v>5</v>
      </c>
      <c r="C2135" s="34" t="e">
        <f>SEARCH("AM",A2135)</f>
        <v>#VALUE!</v>
      </c>
      <c r="D2135" s="34">
        <f>IFERROR(B2135,C2135)</f>
        <v>5</v>
      </c>
      <c r="E2135" s="34" t="str">
        <f>IFERROR(MID(A2135,D2135-5,1)," ")</f>
        <v xml:space="preserve"> </v>
      </c>
      <c r="F2135" s="34" t="str">
        <f>MID(A2135,IF(E2135="1",D2135-5,D2135-4),IF(E2135="1",7,6))</f>
        <v>9:13PM</v>
      </c>
      <c r="G2135" s="34" t="str">
        <f>TRIM(SUBSTITUTE(A2135,TEXT(M2135,"h:mmAM/PM"),""))</f>
        <v>R/O/J 6/Nov</v>
      </c>
      <c r="H2135" s="34" t="b">
        <f>OR(LEFT(G2135,1)="Y",LEFT(G2135,1)="B",LEFT(G2135,1)="R")</f>
        <v>1</v>
      </c>
      <c r="I2135" s="34" t="str">
        <f>IF(H2135,LEFT(G2135,FIND(" ",G2135)-1),MID(G2135,FIND(" ",G2135)+1,9))</f>
        <v>R/O/J</v>
      </c>
      <c r="J2135" s="34" t="str">
        <f>TRIM(SUBSTITUTE(G2135,I2135,""))</f>
        <v>6/Nov</v>
      </c>
      <c r="K2135" s="34">
        <f>LEFT(J2135,2-ISERROR(1*MID(J2135,2,1)))*1</f>
        <v>6</v>
      </c>
      <c r="L2135" s="34" t="str">
        <f>IF(LEN(I2135)=3,I2135,LEFT(I2135,1)&amp;MID(I2135,3,1)&amp;RIGHT(I2135,1))</f>
        <v>ROJ</v>
      </c>
      <c r="M2135" s="42">
        <f>TIMEVALUE(SUBSTITUTE(SUBSTITUTE(F2135,"P"," P"),"A"," A"))</f>
        <v>0.88402777777777775</v>
      </c>
      <c r="N2135" s="34">
        <f t="shared" si="110"/>
        <v>28</v>
      </c>
      <c r="O2135" s="34" t="str">
        <f t="shared" si="111"/>
        <v>ROJ28</v>
      </c>
      <c r="P2135" s="44">
        <f>INDEX(Workings!$R$14:$R$853,MATCH(O2135,Workings!$U$14:$U$853,0))</f>
        <v>0.88194444444444442</v>
      </c>
      <c r="Q2135" s="34">
        <f t="shared" si="112"/>
        <v>3</v>
      </c>
      <c r="S2135"/>
    </row>
    <row r="2136" spans="1:19" ht="15" x14ac:dyDescent="0.25">
      <c r="A2136" s="34" t="s">
        <v>495</v>
      </c>
      <c r="B2136" s="34">
        <f>SEARCH("PM",A2136)</f>
        <v>12</v>
      </c>
      <c r="C2136" s="34" t="e">
        <f>SEARCH("AM",A2136)</f>
        <v>#VALUE!</v>
      </c>
      <c r="D2136" s="34">
        <f>IFERROR(B2136,C2136)</f>
        <v>12</v>
      </c>
      <c r="E2136" s="34" t="str">
        <f>IFERROR(MID(A2136,D2136-5,1)," ")</f>
        <v>1</v>
      </c>
      <c r="F2136" s="34" t="str">
        <f>MID(A2136,IF(E2136="1",D2136-5,D2136-4),IF(E2136="1",7,6))</f>
        <v>10:15PM</v>
      </c>
      <c r="G2136" s="34" t="str">
        <f>TRIM(SUBSTITUTE(A2136,TEXT(M2136,"h:mmAM/PM"),""))</f>
        <v>6/Nov R:O:J</v>
      </c>
      <c r="H2136" s="34" t="b">
        <f>OR(LEFT(G2136,1)="Y",LEFT(G2136,1)="B",LEFT(G2136,1)="R")</f>
        <v>0</v>
      </c>
      <c r="I2136" s="34" t="str">
        <f>IF(H2136,LEFT(G2136,FIND(" ",G2136)-1),MID(G2136,FIND(" ",G2136)+1,9))</f>
        <v>R:O:J</v>
      </c>
      <c r="J2136" s="34" t="str">
        <f>TRIM(SUBSTITUTE(G2136,I2136,""))</f>
        <v>6/Nov</v>
      </c>
      <c r="K2136" s="34">
        <f>LEFT(J2136,2-ISERROR(1*MID(J2136,2,1)))*1</f>
        <v>6</v>
      </c>
      <c r="L2136" s="34" t="str">
        <f>IF(LEN(I2136)=3,I2136,LEFT(I2136,1)&amp;MID(I2136,3,1)&amp;RIGHT(I2136,1))</f>
        <v>ROJ</v>
      </c>
      <c r="M2136" s="42">
        <f>TIMEVALUE(SUBSTITUTE(SUBSTITUTE(F2136,"P"," P"),"A"," A"))</f>
        <v>0.92708333333333337</v>
      </c>
      <c r="N2136" s="34">
        <f t="shared" si="110"/>
        <v>29</v>
      </c>
      <c r="O2136" s="34" t="str">
        <f t="shared" si="111"/>
        <v>ROJ29</v>
      </c>
      <c r="P2136" s="44">
        <f>INDEX(Workings!$R$14:$R$853,MATCH(O2136,Workings!$U$14:$U$853,0))</f>
        <v>0.92361111111111105</v>
      </c>
      <c r="Q2136" s="34">
        <f t="shared" si="112"/>
        <v>5</v>
      </c>
      <c r="S2136"/>
    </row>
    <row r="2137" spans="1:19" ht="15" x14ac:dyDescent="0.25">
      <c r="A2137" s="34" t="s">
        <v>2674</v>
      </c>
      <c r="B2137" s="34">
        <f>SEARCH("PM",A2137)</f>
        <v>12</v>
      </c>
      <c r="C2137" s="34" t="e">
        <f>SEARCH("AM",A2137)</f>
        <v>#VALUE!</v>
      </c>
      <c r="D2137" s="34">
        <f>IFERROR(B2137,C2137)</f>
        <v>12</v>
      </c>
      <c r="E2137" s="34" t="str">
        <f>IFERROR(MID(A2137,D2137-5,1)," ")</f>
        <v>1</v>
      </c>
      <c r="F2137" s="34" t="str">
        <f>MID(A2137,IF(E2137="1",D2137-5,D2137-4),IF(E2137="1",7,6))</f>
        <v>11:11PM</v>
      </c>
      <c r="G2137" s="34" t="str">
        <f>TRIM(SUBSTITUTE(A2137,TEXT(M2137,"h:mmAM/PM"),""))</f>
        <v>6/Nov R-O-J</v>
      </c>
      <c r="H2137" s="34" t="b">
        <f>OR(LEFT(G2137,1)="Y",LEFT(G2137,1)="B",LEFT(G2137,1)="R")</f>
        <v>0</v>
      </c>
      <c r="I2137" s="34" t="str">
        <f>IF(H2137,LEFT(G2137,FIND(" ",G2137)-1),MID(G2137,FIND(" ",G2137)+1,9))</f>
        <v>R-O-J</v>
      </c>
      <c r="J2137" s="34" t="str">
        <f>TRIM(SUBSTITUTE(G2137,I2137,""))</f>
        <v>6/Nov</v>
      </c>
      <c r="K2137" s="34">
        <f>LEFT(J2137,2-ISERROR(1*MID(J2137,2,1)))*1</f>
        <v>6</v>
      </c>
      <c r="L2137" s="34" t="str">
        <f>IF(LEN(I2137)=3,I2137,LEFT(I2137,1)&amp;MID(I2137,3,1)&amp;RIGHT(I2137,1))</f>
        <v>ROJ</v>
      </c>
      <c r="M2137" s="42">
        <f>TIMEVALUE(SUBSTITUTE(SUBSTITUTE(F2137,"P"," P"),"A"," A"))</f>
        <v>0.96597222222222223</v>
      </c>
      <c r="N2137" s="34">
        <f t="shared" si="110"/>
        <v>30</v>
      </c>
      <c r="O2137" s="34" t="str">
        <f t="shared" si="111"/>
        <v>ROJ30</v>
      </c>
      <c r="P2137" s="44">
        <f>INDEX(Workings!$R$14:$R$853,MATCH(O2137,Workings!$U$14:$U$853,0))</f>
        <v>0.96527777777777768</v>
      </c>
      <c r="Q2137" s="34">
        <f t="shared" si="112"/>
        <v>1</v>
      </c>
      <c r="S2137"/>
    </row>
    <row r="2138" spans="1:19" ht="15" x14ac:dyDescent="0.25">
      <c r="A2138" s="34" t="s">
        <v>693</v>
      </c>
      <c r="B2138" s="34" t="e">
        <f>SEARCH("PM",A2138)</f>
        <v>#VALUE!</v>
      </c>
      <c r="C2138" s="34">
        <f>SEARCH("AM",A2138)</f>
        <v>5</v>
      </c>
      <c r="D2138" s="34">
        <f>IFERROR(B2138,C2138)</f>
        <v>5</v>
      </c>
      <c r="E2138" s="34" t="str">
        <f>IFERROR(MID(A2138,D2138-5,1)," ")</f>
        <v xml:space="preserve"> </v>
      </c>
      <c r="F2138" s="34" t="str">
        <f>MID(A2138,IF(E2138="1",D2138-5,D2138-4),IF(E2138="1",7,6))</f>
        <v>7:12AM</v>
      </c>
      <c r="G2138" s="34" t="str">
        <f>TRIM(SUBSTITUTE(A2138,TEXT(M2138,"h:mmAM/PM"),""))</f>
        <v>R:O:J 7/Nov</v>
      </c>
      <c r="H2138" s="34" t="b">
        <f>OR(LEFT(G2138,1)="Y",LEFT(G2138,1)="B",LEFT(G2138,1)="R")</f>
        <v>1</v>
      </c>
      <c r="I2138" s="34" t="str">
        <f>IF(H2138,LEFT(G2138,FIND(" ",G2138)-1),MID(G2138,FIND(" ",G2138)+1,9))</f>
        <v>R:O:J</v>
      </c>
      <c r="J2138" s="34" t="str">
        <f>TRIM(SUBSTITUTE(G2138,I2138,""))</f>
        <v>7/Nov</v>
      </c>
      <c r="K2138" s="34">
        <f>LEFT(J2138,2-ISERROR(1*MID(J2138,2,1)))*1</f>
        <v>7</v>
      </c>
      <c r="L2138" s="34" t="str">
        <f>IF(LEN(I2138)=3,I2138,LEFT(I2138,1)&amp;MID(I2138,3,1)&amp;RIGHT(I2138,1))</f>
        <v>ROJ</v>
      </c>
      <c r="M2138" s="42">
        <f>TIMEVALUE(SUBSTITUTE(SUBSTITUTE(F2138,"P"," P"),"A"," A"))</f>
        <v>0.3</v>
      </c>
      <c r="N2138" s="34">
        <f t="shared" si="110"/>
        <v>1</v>
      </c>
      <c r="O2138" s="34" t="str">
        <f t="shared" si="111"/>
        <v>ROJ1</v>
      </c>
      <c r="P2138" s="44">
        <f>INDEX(Workings!$R$14:$R$853,MATCH(O2138,Workings!$U$14:$U$853,0))</f>
        <v>0.2986111111111111</v>
      </c>
      <c r="Q2138" s="34">
        <f t="shared" si="112"/>
        <v>2</v>
      </c>
      <c r="S2138"/>
    </row>
    <row r="2139" spans="1:19" ht="15" x14ac:dyDescent="0.25">
      <c r="A2139" s="34" t="s">
        <v>289</v>
      </c>
      <c r="B2139" s="34" t="e">
        <f>SEARCH("PM",A2139)</f>
        <v>#VALUE!</v>
      </c>
      <c r="C2139" s="34">
        <f>SEARCH("AM",A2139)</f>
        <v>17</v>
      </c>
      <c r="D2139" s="34">
        <f>IFERROR(B2139,C2139)</f>
        <v>17</v>
      </c>
      <c r="E2139" s="34" t="str">
        <f>IFERROR(MID(A2139,D2139-5,1)," ")</f>
        <v xml:space="preserve"> </v>
      </c>
      <c r="F2139" s="34" t="str">
        <f>MID(A2139,IF(E2139="1",D2139-5,D2139-4),IF(E2139="1",7,6))</f>
        <v>7:53AM</v>
      </c>
      <c r="G2139" s="34" t="str">
        <f>TRIM(SUBSTITUTE(A2139,TEXT(M2139,"h:mmAM/PM"),""))</f>
        <v>7/Nov R-O-J</v>
      </c>
      <c r="H2139" s="34" t="b">
        <f>OR(LEFT(G2139,1)="Y",LEFT(G2139,1)="B",LEFT(G2139,1)="R")</f>
        <v>0</v>
      </c>
      <c r="I2139" s="34" t="str">
        <f>IF(H2139,LEFT(G2139,FIND(" ",G2139)-1),MID(G2139,FIND(" ",G2139)+1,9))</f>
        <v>R-O-J</v>
      </c>
      <c r="J2139" s="34" t="str">
        <f>TRIM(SUBSTITUTE(G2139,I2139,""))</f>
        <v>7/Nov</v>
      </c>
      <c r="K2139" s="34">
        <f>LEFT(J2139,2-ISERROR(1*MID(J2139,2,1)))*1</f>
        <v>7</v>
      </c>
      <c r="L2139" s="34" t="str">
        <f>IF(LEN(I2139)=3,I2139,LEFT(I2139,1)&amp;MID(I2139,3,1)&amp;RIGHT(I2139,1))</f>
        <v>ROJ</v>
      </c>
      <c r="M2139" s="42">
        <f>TIMEVALUE(SUBSTITUTE(SUBSTITUTE(F2139,"P"," P"),"A"," A"))</f>
        <v>0.32847222222222222</v>
      </c>
      <c r="N2139" s="34">
        <f t="shared" si="110"/>
        <v>2</v>
      </c>
      <c r="O2139" s="34" t="str">
        <f t="shared" si="111"/>
        <v>ROJ2</v>
      </c>
      <c r="P2139" s="44">
        <f>INDEX(Workings!$R$14:$R$853,MATCH(O2139,Workings!$U$14:$U$853,0))</f>
        <v>0.3263888888888889</v>
      </c>
      <c r="Q2139" s="34">
        <f t="shared" si="112"/>
        <v>3</v>
      </c>
      <c r="S2139"/>
    </row>
    <row r="2140" spans="1:19" ht="15" x14ac:dyDescent="0.25">
      <c r="A2140" s="34" t="s">
        <v>60</v>
      </c>
      <c r="B2140" s="34" t="e">
        <f>SEARCH("PM",A2140)</f>
        <v>#VALUE!</v>
      </c>
      <c r="C2140" s="34">
        <f>SEARCH("AM",A2140)</f>
        <v>17</v>
      </c>
      <c r="D2140" s="34">
        <f>IFERROR(B2140,C2140)</f>
        <v>17</v>
      </c>
      <c r="E2140" s="34" t="str">
        <f>IFERROR(MID(A2140,D2140-5,1)," ")</f>
        <v xml:space="preserve"> </v>
      </c>
      <c r="F2140" s="34" t="str">
        <f>MID(A2140,IF(E2140="1",D2140-5,D2140-4),IF(E2140="1",7,6))</f>
        <v>8:31AM</v>
      </c>
      <c r="G2140" s="34" t="str">
        <f>TRIM(SUBSTITUTE(A2140,TEXT(M2140,"h:mmAM/PM"),""))</f>
        <v>7/Nov R-O-J</v>
      </c>
      <c r="H2140" s="34" t="b">
        <f>OR(LEFT(G2140,1)="Y",LEFT(G2140,1)="B",LEFT(G2140,1)="R")</f>
        <v>0</v>
      </c>
      <c r="I2140" s="34" t="str">
        <f>IF(H2140,LEFT(G2140,FIND(" ",G2140)-1),MID(G2140,FIND(" ",G2140)+1,9))</f>
        <v>R-O-J</v>
      </c>
      <c r="J2140" s="34" t="str">
        <f>TRIM(SUBSTITUTE(G2140,I2140,""))</f>
        <v>7/Nov</v>
      </c>
      <c r="K2140" s="34">
        <f>LEFT(J2140,2-ISERROR(1*MID(J2140,2,1)))*1</f>
        <v>7</v>
      </c>
      <c r="L2140" s="34" t="str">
        <f>IF(LEN(I2140)=3,I2140,LEFT(I2140,1)&amp;MID(I2140,3,1)&amp;RIGHT(I2140,1))</f>
        <v>ROJ</v>
      </c>
      <c r="M2140" s="42">
        <f>TIMEVALUE(SUBSTITUTE(SUBSTITUTE(F2140,"P"," P"),"A"," A"))</f>
        <v>0.35486111111111113</v>
      </c>
      <c r="N2140" s="34">
        <f t="shared" si="110"/>
        <v>3</v>
      </c>
      <c r="O2140" s="34" t="str">
        <f t="shared" si="111"/>
        <v>ROJ3</v>
      </c>
      <c r="P2140" s="44">
        <f>INDEX(Workings!$R$14:$R$853,MATCH(O2140,Workings!$U$14:$U$853,0))</f>
        <v>0.35416666666666669</v>
      </c>
      <c r="Q2140" s="34">
        <f t="shared" si="112"/>
        <v>1</v>
      </c>
      <c r="S2140"/>
    </row>
    <row r="2141" spans="1:19" ht="15" x14ac:dyDescent="0.25">
      <c r="A2141" s="34" t="s">
        <v>966</v>
      </c>
      <c r="B2141" s="34" t="e">
        <f>SEARCH("PM",A2141)</f>
        <v>#VALUE!</v>
      </c>
      <c r="C2141" s="34">
        <f>SEARCH("AM",A2141)</f>
        <v>5</v>
      </c>
      <c r="D2141" s="34">
        <f>IFERROR(B2141,C2141)</f>
        <v>5</v>
      </c>
      <c r="E2141" s="34" t="str">
        <f>IFERROR(MID(A2141,D2141-5,1)," ")</f>
        <v xml:space="preserve"> </v>
      </c>
      <c r="F2141" s="34" t="str">
        <f>MID(A2141,IF(E2141="1",D2141-5,D2141-4),IF(E2141="1",7,6))</f>
        <v>9:14AM</v>
      </c>
      <c r="G2141" s="34" t="str">
        <f>TRIM(SUBSTITUTE(A2141,TEXT(M2141,"h:mmAM/PM"),""))</f>
        <v>7-Nov R/O/J</v>
      </c>
      <c r="H2141" s="34" t="b">
        <f>OR(LEFT(G2141,1)="Y",LEFT(G2141,1)="B",LEFT(G2141,1)="R")</f>
        <v>0</v>
      </c>
      <c r="I2141" s="34" t="str">
        <f>IF(H2141,LEFT(G2141,FIND(" ",G2141)-1),MID(G2141,FIND(" ",G2141)+1,9))</f>
        <v>R/O/J</v>
      </c>
      <c r="J2141" s="34" t="str">
        <f>TRIM(SUBSTITUTE(G2141,I2141,""))</f>
        <v>7-Nov</v>
      </c>
      <c r="K2141" s="34">
        <f>LEFT(J2141,2-ISERROR(1*MID(J2141,2,1)))*1</f>
        <v>7</v>
      </c>
      <c r="L2141" s="34" t="str">
        <f>IF(LEN(I2141)=3,I2141,LEFT(I2141,1)&amp;MID(I2141,3,1)&amp;RIGHT(I2141,1))</f>
        <v>ROJ</v>
      </c>
      <c r="M2141" s="42">
        <f>TIMEVALUE(SUBSTITUTE(SUBSTITUTE(F2141,"P"," P"),"A"," A"))</f>
        <v>0.38472222222222219</v>
      </c>
      <c r="N2141" s="34">
        <f t="shared" si="110"/>
        <v>4</v>
      </c>
      <c r="O2141" s="34" t="str">
        <f t="shared" si="111"/>
        <v>ROJ4</v>
      </c>
      <c r="P2141" s="44">
        <f>INDEX(Workings!$R$14:$R$853,MATCH(O2141,Workings!$U$14:$U$853,0))</f>
        <v>0.38194444444444448</v>
      </c>
      <c r="Q2141" s="34">
        <f t="shared" si="112"/>
        <v>4</v>
      </c>
      <c r="S2141"/>
    </row>
    <row r="2142" spans="1:19" ht="15" x14ac:dyDescent="0.25">
      <c r="A2142" s="34" t="s">
        <v>785</v>
      </c>
      <c r="B2142" s="34" t="e">
        <f>SEARCH("PM",A2142)</f>
        <v>#VALUE!</v>
      </c>
      <c r="C2142" s="34">
        <f>SEARCH("AM",A2142)</f>
        <v>9</v>
      </c>
      <c r="D2142" s="34">
        <f>IFERROR(B2142,C2142)</f>
        <v>9</v>
      </c>
      <c r="E2142" s="34" t="str">
        <f>IFERROR(MID(A2142,D2142-5,1)," ")</f>
        <v xml:space="preserve"> </v>
      </c>
      <c r="F2142" s="34" t="str">
        <f>MID(A2142,IF(E2142="1",D2142-5,D2142-4),IF(E2142="1",7,6))</f>
        <v>9:44AM</v>
      </c>
      <c r="G2142" s="34" t="str">
        <f>TRIM(SUBSTITUTE(A2142,TEXT(M2142,"h:mmAM/PM"),""))</f>
        <v>ROJ 7-Nov</v>
      </c>
      <c r="H2142" s="34" t="b">
        <f>OR(LEFT(G2142,1)="Y",LEFT(G2142,1)="B",LEFT(G2142,1)="R")</f>
        <v>1</v>
      </c>
      <c r="I2142" s="34" t="str">
        <f>IF(H2142,LEFT(G2142,FIND(" ",G2142)-1),MID(G2142,FIND(" ",G2142)+1,9))</f>
        <v>ROJ</v>
      </c>
      <c r="J2142" s="34" t="str">
        <f>TRIM(SUBSTITUTE(G2142,I2142,""))</f>
        <v>7-Nov</v>
      </c>
      <c r="K2142" s="34">
        <f>LEFT(J2142,2-ISERROR(1*MID(J2142,2,1)))*1</f>
        <v>7</v>
      </c>
      <c r="L2142" s="34" t="str">
        <f>IF(LEN(I2142)=3,I2142,LEFT(I2142,1)&amp;MID(I2142,3,1)&amp;RIGHT(I2142,1))</f>
        <v>ROJ</v>
      </c>
      <c r="M2142" s="42">
        <f>TIMEVALUE(SUBSTITUTE(SUBSTITUTE(F2142,"P"," P"),"A"," A"))</f>
        <v>0.4055555555555555</v>
      </c>
      <c r="N2142" s="34">
        <f t="shared" si="110"/>
        <v>5</v>
      </c>
      <c r="O2142" s="34" t="str">
        <f t="shared" si="111"/>
        <v>ROJ5</v>
      </c>
      <c r="P2142" s="44">
        <f>INDEX(Workings!$R$14:$R$853,MATCH(O2142,Workings!$U$14:$U$853,0))</f>
        <v>0.40277777777777779</v>
      </c>
      <c r="Q2142" s="34">
        <f t="shared" si="112"/>
        <v>4</v>
      </c>
      <c r="S2142"/>
    </row>
    <row r="2143" spans="1:19" ht="15" x14ac:dyDescent="0.25">
      <c r="A2143" s="34" t="s">
        <v>3301</v>
      </c>
      <c r="B2143" s="34" t="e">
        <f>SEARCH("PM",A2143)</f>
        <v>#VALUE!</v>
      </c>
      <c r="C2143" s="34">
        <f>SEARCH("AM",A2143)</f>
        <v>12</v>
      </c>
      <c r="D2143" s="34">
        <f>IFERROR(B2143,C2143)</f>
        <v>12</v>
      </c>
      <c r="E2143" s="34" t="str">
        <f>IFERROR(MID(A2143,D2143-5,1)," ")</f>
        <v>1</v>
      </c>
      <c r="F2143" s="34" t="str">
        <f>MID(A2143,IF(E2143="1",D2143-5,D2143-4),IF(E2143="1",7,6))</f>
        <v>10:12AM</v>
      </c>
      <c r="G2143" s="34" t="str">
        <f>TRIM(SUBSTITUTE(A2143,TEXT(M2143,"h:mmAM/PM"),""))</f>
        <v>R-O-J 7/Nov</v>
      </c>
      <c r="H2143" s="34" t="b">
        <f>OR(LEFT(G2143,1)="Y",LEFT(G2143,1)="B",LEFT(G2143,1)="R")</f>
        <v>1</v>
      </c>
      <c r="I2143" s="34" t="str">
        <f>IF(H2143,LEFT(G2143,FIND(" ",G2143)-1),MID(G2143,FIND(" ",G2143)+1,9))</f>
        <v>R-O-J</v>
      </c>
      <c r="J2143" s="34" t="str">
        <f>TRIM(SUBSTITUTE(G2143,I2143,""))</f>
        <v>7/Nov</v>
      </c>
      <c r="K2143" s="34">
        <f>LEFT(J2143,2-ISERROR(1*MID(J2143,2,1)))*1</f>
        <v>7</v>
      </c>
      <c r="L2143" s="34" t="str">
        <f>IF(LEN(I2143)=3,I2143,LEFT(I2143,1)&amp;MID(I2143,3,1)&amp;RIGHT(I2143,1))</f>
        <v>ROJ</v>
      </c>
      <c r="M2143" s="42">
        <f>TIMEVALUE(SUBSTITUTE(SUBSTITUTE(F2143,"P"," P"),"A"," A"))</f>
        <v>0.42499999999999999</v>
      </c>
      <c r="N2143" s="34">
        <f t="shared" si="110"/>
        <v>6</v>
      </c>
      <c r="O2143" s="34" t="str">
        <f t="shared" si="111"/>
        <v>ROJ6</v>
      </c>
      <c r="P2143" s="44">
        <f>INDEX(Workings!$R$14:$R$853,MATCH(O2143,Workings!$U$14:$U$853,0))</f>
        <v>0.4236111111111111</v>
      </c>
      <c r="Q2143" s="34">
        <f t="shared" si="112"/>
        <v>2</v>
      </c>
      <c r="S2143"/>
    </row>
    <row r="2144" spans="1:19" ht="15" x14ac:dyDescent="0.25">
      <c r="A2144" s="34" t="s">
        <v>504</v>
      </c>
      <c r="B2144" s="34" t="e">
        <f>SEARCH("PM",A2144)</f>
        <v>#VALUE!</v>
      </c>
      <c r="C2144" s="34">
        <f>SEARCH("AM",A2144)</f>
        <v>12</v>
      </c>
      <c r="D2144" s="34">
        <f>IFERROR(B2144,C2144)</f>
        <v>12</v>
      </c>
      <c r="E2144" s="34" t="str">
        <f>IFERROR(MID(A2144,D2144-5,1)," ")</f>
        <v>1</v>
      </c>
      <c r="F2144" s="34" t="str">
        <f>MID(A2144,IF(E2144="1",D2144-5,D2144-4),IF(E2144="1",7,6))</f>
        <v>10:44AM</v>
      </c>
      <c r="G2144" s="34" t="str">
        <f>TRIM(SUBSTITUTE(A2144,TEXT(M2144,"h:mmAM/PM"),""))</f>
        <v>7-Nov R:O:J</v>
      </c>
      <c r="H2144" s="34" t="b">
        <f>OR(LEFT(G2144,1)="Y",LEFT(G2144,1)="B",LEFT(G2144,1)="R")</f>
        <v>0</v>
      </c>
      <c r="I2144" s="34" t="str">
        <f>IF(H2144,LEFT(G2144,FIND(" ",G2144)-1),MID(G2144,FIND(" ",G2144)+1,9))</f>
        <v>R:O:J</v>
      </c>
      <c r="J2144" s="34" t="str">
        <f>TRIM(SUBSTITUTE(G2144,I2144,""))</f>
        <v>7-Nov</v>
      </c>
      <c r="K2144" s="34">
        <f>LEFT(J2144,2-ISERROR(1*MID(J2144,2,1)))*1</f>
        <v>7</v>
      </c>
      <c r="L2144" s="34" t="str">
        <f>IF(LEN(I2144)=3,I2144,LEFT(I2144,1)&amp;MID(I2144,3,1)&amp;RIGHT(I2144,1))</f>
        <v>ROJ</v>
      </c>
      <c r="M2144" s="42">
        <f>TIMEVALUE(SUBSTITUTE(SUBSTITUTE(F2144,"P"," P"),"A"," A"))</f>
        <v>0.44722222222222219</v>
      </c>
      <c r="N2144" s="34">
        <f t="shared" si="110"/>
        <v>7</v>
      </c>
      <c r="O2144" s="34" t="str">
        <f t="shared" si="111"/>
        <v>ROJ7</v>
      </c>
      <c r="P2144" s="44">
        <f>INDEX(Workings!$R$14:$R$853,MATCH(O2144,Workings!$U$14:$U$853,0))</f>
        <v>0.44444444444444442</v>
      </c>
      <c r="Q2144" s="34">
        <f t="shared" si="112"/>
        <v>4</v>
      </c>
      <c r="S2144"/>
    </row>
    <row r="2145" spans="1:19" ht="15" x14ac:dyDescent="0.25">
      <c r="A2145" s="34" t="s">
        <v>4110</v>
      </c>
      <c r="B2145" s="34" t="e">
        <f>SEARCH("PM",A2145)</f>
        <v>#VALUE!</v>
      </c>
      <c r="C2145" s="34">
        <f>SEARCH("AM",A2145)</f>
        <v>18</v>
      </c>
      <c r="D2145" s="34">
        <f>IFERROR(B2145,C2145)</f>
        <v>18</v>
      </c>
      <c r="E2145" s="34" t="str">
        <f>IFERROR(MID(A2145,D2145-5,1)," ")</f>
        <v>1</v>
      </c>
      <c r="F2145" s="34" t="str">
        <f>MID(A2145,IF(E2145="1",D2145-5,D2145-4),IF(E2145="1",7,6))</f>
        <v>11:14AM</v>
      </c>
      <c r="G2145" s="34" t="str">
        <f>TRIM(SUBSTITUTE(A2145,TEXT(M2145,"h:mmAM/PM"),""))</f>
        <v>R:O:J 7-Nov</v>
      </c>
      <c r="H2145" s="34" t="b">
        <f>OR(LEFT(G2145,1)="Y",LEFT(G2145,1)="B",LEFT(G2145,1)="R")</f>
        <v>1</v>
      </c>
      <c r="I2145" s="34" t="str">
        <f>IF(H2145,LEFT(G2145,FIND(" ",G2145)-1),MID(G2145,FIND(" ",G2145)+1,9))</f>
        <v>R:O:J</v>
      </c>
      <c r="J2145" s="34" t="str">
        <f>TRIM(SUBSTITUTE(G2145,I2145,""))</f>
        <v>7-Nov</v>
      </c>
      <c r="K2145" s="34">
        <f>LEFT(J2145,2-ISERROR(1*MID(J2145,2,1)))*1</f>
        <v>7</v>
      </c>
      <c r="L2145" s="34" t="str">
        <f>IF(LEN(I2145)=3,I2145,LEFT(I2145,1)&amp;MID(I2145,3,1)&amp;RIGHT(I2145,1))</f>
        <v>ROJ</v>
      </c>
      <c r="M2145" s="42">
        <f>TIMEVALUE(SUBSTITUTE(SUBSTITUTE(F2145,"P"," P"),"A"," A"))</f>
        <v>0.4680555555555555</v>
      </c>
      <c r="N2145" s="34">
        <f t="shared" si="110"/>
        <v>8</v>
      </c>
      <c r="O2145" s="34" t="str">
        <f t="shared" si="111"/>
        <v>ROJ8</v>
      </c>
      <c r="P2145" s="44">
        <f>INDEX(Workings!$R$14:$R$853,MATCH(O2145,Workings!$U$14:$U$853,0))</f>
        <v>0.46527777777777773</v>
      </c>
      <c r="Q2145" s="34">
        <f t="shared" si="112"/>
        <v>4</v>
      </c>
      <c r="S2145"/>
    </row>
    <row r="2146" spans="1:19" ht="15" x14ac:dyDescent="0.25">
      <c r="A2146" s="34" t="s">
        <v>1352</v>
      </c>
      <c r="B2146" s="34" t="e">
        <f>SEARCH("PM",A2146)</f>
        <v>#VALUE!</v>
      </c>
      <c r="C2146" s="34">
        <f>SEARCH("AM",A2146)</f>
        <v>12</v>
      </c>
      <c r="D2146" s="34">
        <f>IFERROR(B2146,C2146)</f>
        <v>12</v>
      </c>
      <c r="E2146" s="34" t="str">
        <f>IFERROR(MID(A2146,D2146-5,1)," ")</f>
        <v>1</v>
      </c>
      <c r="F2146" s="34" t="str">
        <f>MID(A2146,IF(E2146="1",D2146-5,D2146-4),IF(E2146="1",7,6))</f>
        <v>11:42AM</v>
      </c>
      <c r="G2146" s="34" t="str">
        <f>TRIM(SUBSTITUTE(A2146,TEXT(M2146,"h:mmAM/PM"),""))</f>
        <v>R/O/J 7/Nov</v>
      </c>
      <c r="H2146" s="34" t="b">
        <f>OR(LEFT(G2146,1)="Y",LEFT(G2146,1)="B",LEFT(G2146,1)="R")</f>
        <v>1</v>
      </c>
      <c r="I2146" s="34" t="str">
        <f>IF(H2146,LEFT(G2146,FIND(" ",G2146)-1),MID(G2146,FIND(" ",G2146)+1,9))</f>
        <v>R/O/J</v>
      </c>
      <c r="J2146" s="34" t="str">
        <f>TRIM(SUBSTITUTE(G2146,I2146,""))</f>
        <v>7/Nov</v>
      </c>
      <c r="K2146" s="34">
        <f>LEFT(J2146,2-ISERROR(1*MID(J2146,2,1)))*1</f>
        <v>7</v>
      </c>
      <c r="L2146" s="34" t="str">
        <f>IF(LEN(I2146)=3,I2146,LEFT(I2146,1)&amp;MID(I2146,3,1)&amp;RIGHT(I2146,1))</f>
        <v>ROJ</v>
      </c>
      <c r="M2146" s="42">
        <f>TIMEVALUE(SUBSTITUTE(SUBSTITUTE(F2146,"P"," P"),"A"," A"))</f>
        <v>0.48749999999999999</v>
      </c>
      <c r="N2146" s="34">
        <f t="shared" si="110"/>
        <v>9</v>
      </c>
      <c r="O2146" s="34" t="str">
        <f t="shared" si="111"/>
        <v>ROJ9</v>
      </c>
      <c r="P2146" s="44">
        <f>INDEX(Workings!$R$14:$R$853,MATCH(O2146,Workings!$U$14:$U$853,0))</f>
        <v>0.48611111111111105</v>
      </c>
      <c r="Q2146" s="34">
        <f t="shared" si="112"/>
        <v>2</v>
      </c>
      <c r="S2146"/>
    </row>
    <row r="2147" spans="1:19" ht="15" x14ac:dyDescent="0.25">
      <c r="A2147" s="34" t="s">
        <v>2698</v>
      </c>
      <c r="B2147" s="34">
        <f>SEARCH("PM",A2147)</f>
        <v>16</v>
      </c>
      <c r="C2147" s="34" t="e">
        <f>SEARCH("AM",A2147)</f>
        <v>#VALUE!</v>
      </c>
      <c r="D2147" s="34">
        <f>IFERROR(B2147,C2147)</f>
        <v>16</v>
      </c>
      <c r="E2147" s="34" t="str">
        <f>IFERROR(MID(A2147,D2147-5,1)," ")</f>
        <v>1</v>
      </c>
      <c r="F2147" s="34" t="str">
        <f>MID(A2147,IF(E2147="1",D2147-5,D2147-4),IF(E2147="1",7,6))</f>
        <v>12:14PM</v>
      </c>
      <c r="G2147" s="34" t="str">
        <f>TRIM(SUBSTITUTE(A2147,TEXT(M2147,"h:mmAM/PM"),""))</f>
        <v>7-Nov ROJ</v>
      </c>
      <c r="H2147" s="34" t="b">
        <f>OR(LEFT(G2147,1)="Y",LEFT(G2147,1)="B",LEFT(G2147,1)="R")</f>
        <v>0</v>
      </c>
      <c r="I2147" s="34" t="str">
        <f>IF(H2147,LEFT(G2147,FIND(" ",G2147)-1),MID(G2147,FIND(" ",G2147)+1,9))</f>
        <v>ROJ</v>
      </c>
      <c r="J2147" s="34" t="str">
        <f>TRIM(SUBSTITUTE(G2147,I2147,""))</f>
        <v>7-Nov</v>
      </c>
      <c r="K2147" s="34">
        <f>LEFT(J2147,2-ISERROR(1*MID(J2147,2,1)))*1</f>
        <v>7</v>
      </c>
      <c r="L2147" s="34" t="str">
        <f>IF(LEN(I2147)=3,I2147,LEFT(I2147,1)&amp;MID(I2147,3,1)&amp;RIGHT(I2147,1))</f>
        <v>ROJ</v>
      </c>
      <c r="M2147" s="42">
        <f>TIMEVALUE(SUBSTITUTE(SUBSTITUTE(F2147,"P"," P"),"A"," A"))</f>
        <v>0.50972222222222219</v>
      </c>
      <c r="N2147" s="34">
        <f t="shared" si="110"/>
        <v>10</v>
      </c>
      <c r="O2147" s="34" t="str">
        <f t="shared" si="111"/>
        <v>ROJ10</v>
      </c>
      <c r="P2147" s="44">
        <f>INDEX(Workings!$R$14:$R$853,MATCH(O2147,Workings!$U$14:$U$853,0))</f>
        <v>0.50694444444444442</v>
      </c>
      <c r="Q2147" s="34">
        <f t="shared" si="112"/>
        <v>4</v>
      </c>
      <c r="S2147"/>
    </row>
    <row r="2148" spans="1:19" ht="15" x14ac:dyDescent="0.25">
      <c r="A2148" s="34" t="s">
        <v>2492</v>
      </c>
      <c r="B2148" s="34">
        <f>SEARCH("PM",A2148)</f>
        <v>6</v>
      </c>
      <c r="C2148" s="34" t="e">
        <f>SEARCH("AM",A2148)</f>
        <v>#VALUE!</v>
      </c>
      <c r="D2148" s="34">
        <f>IFERROR(B2148,C2148)</f>
        <v>6</v>
      </c>
      <c r="E2148" s="34" t="str">
        <f>IFERROR(MID(A2148,D2148-5,1)," ")</f>
        <v>1</v>
      </c>
      <c r="F2148" s="34" t="str">
        <f>MID(A2148,IF(E2148="1",D2148-5,D2148-4),IF(E2148="1",7,6))</f>
        <v>12:44PM</v>
      </c>
      <c r="G2148" s="34" t="str">
        <f>TRIM(SUBSTITUTE(A2148,TEXT(M2148,"h:mmAM/PM"),""))</f>
        <v>R/O/J 7-Nov</v>
      </c>
      <c r="H2148" s="34" t="b">
        <f>OR(LEFT(G2148,1)="Y",LEFT(G2148,1)="B",LEFT(G2148,1)="R")</f>
        <v>1</v>
      </c>
      <c r="I2148" s="34" t="str">
        <f>IF(H2148,LEFT(G2148,FIND(" ",G2148)-1),MID(G2148,FIND(" ",G2148)+1,9))</f>
        <v>R/O/J</v>
      </c>
      <c r="J2148" s="34" t="str">
        <f>TRIM(SUBSTITUTE(G2148,I2148,""))</f>
        <v>7-Nov</v>
      </c>
      <c r="K2148" s="34">
        <f>LEFT(J2148,2-ISERROR(1*MID(J2148,2,1)))*1</f>
        <v>7</v>
      </c>
      <c r="L2148" s="34" t="str">
        <f>IF(LEN(I2148)=3,I2148,LEFT(I2148,1)&amp;MID(I2148,3,1)&amp;RIGHT(I2148,1))</f>
        <v>ROJ</v>
      </c>
      <c r="M2148" s="42">
        <f>TIMEVALUE(SUBSTITUTE(SUBSTITUTE(F2148,"P"," P"),"A"," A"))</f>
        <v>0.53055555555555556</v>
      </c>
      <c r="N2148" s="34">
        <f t="shared" si="110"/>
        <v>11</v>
      </c>
      <c r="O2148" s="34" t="str">
        <f t="shared" si="111"/>
        <v>ROJ11</v>
      </c>
      <c r="P2148" s="44">
        <f>INDEX(Workings!$R$14:$R$853,MATCH(O2148,Workings!$U$14:$U$853,0))</f>
        <v>0.52777777777777779</v>
      </c>
      <c r="Q2148" s="34">
        <f t="shared" si="112"/>
        <v>4</v>
      </c>
      <c r="S2148"/>
    </row>
    <row r="2149" spans="1:19" ht="15" x14ac:dyDescent="0.25">
      <c r="A2149" s="34" t="s">
        <v>3375</v>
      </c>
      <c r="B2149" s="34">
        <f>SEARCH("PM",A2149)</f>
        <v>5</v>
      </c>
      <c r="C2149" s="34" t="e">
        <f>SEARCH("AM",A2149)</f>
        <v>#VALUE!</v>
      </c>
      <c r="D2149" s="34">
        <f>IFERROR(B2149,C2149)</f>
        <v>5</v>
      </c>
      <c r="E2149" s="34" t="str">
        <f>IFERROR(MID(A2149,D2149-5,1)," ")</f>
        <v xml:space="preserve"> </v>
      </c>
      <c r="F2149" s="34" t="str">
        <f>MID(A2149,IF(E2149="1",D2149-5,D2149-4),IF(E2149="1",7,6))</f>
        <v>1:12PM</v>
      </c>
      <c r="G2149" s="34" t="str">
        <f>TRIM(SUBSTITUTE(A2149,TEXT(M2149,"h:mmAM/PM"),""))</f>
        <v>R-O-J 7-Nov</v>
      </c>
      <c r="H2149" s="34" t="b">
        <f>OR(LEFT(G2149,1)="Y",LEFT(G2149,1)="B",LEFT(G2149,1)="R")</f>
        <v>1</v>
      </c>
      <c r="I2149" s="34" t="str">
        <f>IF(H2149,LEFT(G2149,FIND(" ",G2149)-1),MID(G2149,FIND(" ",G2149)+1,9))</f>
        <v>R-O-J</v>
      </c>
      <c r="J2149" s="34" t="str">
        <f>TRIM(SUBSTITUTE(G2149,I2149,""))</f>
        <v>7-Nov</v>
      </c>
      <c r="K2149" s="34">
        <f>LEFT(J2149,2-ISERROR(1*MID(J2149,2,1)))*1</f>
        <v>7</v>
      </c>
      <c r="L2149" s="34" t="str">
        <f>IF(LEN(I2149)=3,I2149,LEFT(I2149,1)&amp;MID(I2149,3,1)&amp;RIGHT(I2149,1))</f>
        <v>ROJ</v>
      </c>
      <c r="M2149" s="42">
        <f>TIMEVALUE(SUBSTITUTE(SUBSTITUTE(F2149,"P"," P"),"A"," A"))</f>
        <v>0.54999999999999993</v>
      </c>
      <c r="N2149" s="34">
        <f t="shared" si="110"/>
        <v>12</v>
      </c>
      <c r="O2149" s="34" t="str">
        <f t="shared" si="111"/>
        <v>ROJ12</v>
      </c>
      <c r="P2149" s="44">
        <f>INDEX(Workings!$R$14:$R$853,MATCH(O2149,Workings!$U$14:$U$853,0))</f>
        <v>0.54861111111111116</v>
      </c>
      <c r="Q2149" s="34">
        <f t="shared" si="112"/>
        <v>2</v>
      </c>
      <c r="S2149"/>
    </row>
    <row r="2150" spans="1:19" ht="15" x14ac:dyDescent="0.25">
      <c r="A2150" s="34" t="s">
        <v>1861</v>
      </c>
      <c r="B2150" s="34">
        <f>SEARCH("PM",A2150)</f>
        <v>9</v>
      </c>
      <c r="C2150" s="34" t="e">
        <f>SEARCH("AM",A2150)</f>
        <v>#VALUE!</v>
      </c>
      <c r="D2150" s="34">
        <f>IFERROR(B2150,C2150)</f>
        <v>9</v>
      </c>
      <c r="E2150" s="34" t="str">
        <f>IFERROR(MID(A2150,D2150-5,1)," ")</f>
        <v xml:space="preserve"> </v>
      </c>
      <c r="F2150" s="34" t="str">
        <f>MID(A2150,IF(E2150="1",D2150-5,D2150-4),IF(E2150="1",7,6))</f>
        <v>1:44PM</v>
      </c>
      <c r="G2150" s="34" t="str">
        <f>TRIM(SUBSTITUTE(A2150,TEXT(M2150,"h:mmAM/PM"),""))</f>
        <v>ROJ 7-Nov</v>
      </c>
      <c r="H2150" s="34" t="b">
        <f>OR(LEFT(G2150,1)="Y",LEFT(G2150,1)="B",LEFT(G2150,1)="R")</f>
        <v>1</v>
      </c>
      <c r="I2150" s="34" t="str">
        <f>IF(H2150,LEFT(G2150,FIND(" ",G2150)-1),MID(G2150,FIND(" ",G2150)+1,9))</f>
        <v>ROJ</v>
      </c>
      <c r="J2150" s="34" t="str">
        <f>TRIM(SUBSTITUTE(G2150,I2150,""))</f>
        <v>7-Nov</v>
      </c>
      <c r="K2150" s="34">
        <f>LEFT(J2150,2-ISERROR(1*MID(J2150,2,1)))*1</f>
        <v>7</v>
      </c>
      <c r="L2150" s="34" t="str">
        <f>IF(LEN(I2150)=3,I2150,LEFT(I2150,1)&amp;MID(I2150,3,1)&amp;RIGHT(I2150,1))</f>
        <v>ROJ</v>
      </c>
      <c r="M2150" s="42">
        <f>TIMEVALUE(SUBSTITUTE(SUBSTITUTE(F2150,"P"," P"),"A"," A"))</f>
        <v>0.57222222222222219</v>
      </c>
      <c r="N2150" s="34">
        <f t="shared" si="110"/>
        <v>13</v>
      </c>
      <c r="O2150" s="34" t="str">
        <f t="shared" si="111"/>
        <v>ROJ13</v>
      </c>
      <c r="P2150" s="44">
        <f>INDEX(Workings!$R$14:$R$853,MATCH(O2150,Workings!$U$14:$U$853,0))</f>
        <v>0.56944444444444453</v>
      </c>
      <c r="Q2150" s="34">
        <f t="shared" si="112"/>
        <v>4</v>
      </c>
      <c r="S2150"/>
    </row>
    <row r="2151" spans="1:19" ht="15" x14ac:dyDescent="0.25">
      <c r="A2151" s="34" t="s">
        <v>2137</v>
      </c>
      <c r="B2151" s="34">
        <f>SEARCH("PM",A2151)</f>
        <v>17</v>
      </c>
      <c r="C2151" s="34" t="e">
        <f>SEARCH("AM",A2151)</f>
        <v>#VALUE!</v>
      </c>
      <c r="D2151" s="34">
        <f>IFERROR(B2151,C2151)</f>
        <v>17</v>
      </c>
      <c r="E2151" s="34" t="str">
        <f>IFERROR(MID(A2151,D2151-5,1)," ")</f>
        <v xml:space="preserve"> </v>
      </c>
      <c r="F2151" s="34" t="str">
        <f>MID(A2151,IF(E2151="1",D2151-5,D2151-4),IF(E2151="1",7,6))</f>
        <v>2:11PM</v>
      </c>
      <c r="G2151" s="34" t="str">
        <f>TRIM(SUBSTITUTE(A2151,TEXT(M2151,"h:mmAM/PM"),""))</f>
        <v>7-Nov R:O:J</v>
      </c>
      <c r="H2151" s="34" t="b">
        <f>OR(LEFT(G2151,1)="Y",LEFT(G2151,1)="B",LEFT(G2151,1)="R")</f>
        <v>0</v>
      </c>
      <c r="I2151" s="34" t="str">
        <f>IF(H2151,LEFT(G2151,FIND(" ",G2151)-1),MID(G2151,FIND(" ",G2151)+1,9))</f>
        <v>R:O:J</v>
      </c>
      <c r="J2151" s="34" t="str">
        <f>TRIM(SUBSTITUTE(G2151,I2151,""))</f>
        <v>7-Nov</v>
      </c>
      <c r="K2151" s="34">
        <f>LEFT(J2151,2-ISERROR(1*MID(J2151,2,1)))*1</f>
        <v>7</v>
      </c>
      <c r="L2151" s="34" t="str">
        <f>IF(LEN(I2151)=3,I2151,LEFT(I2151,1)&amp;MID(I2151,3,1)&amp;RIGHT(I2151,1))</f>
        <v>ROJ</v>
      </c>
      <c r="M2151" s="42">
        <f>TIMEVALUE(SUBSTITUTE(SUBSTITUTE(F2151,"P"," P"),"A"," A"))</f>
        <v>0.59097222222222223</v>
      </c>
      <c r="N2151" s="34">
        <f t="shared" si="110"/>
        <v>14</v>
      </c>
      <c r="O2151" s="34" t="str">
        <f t="shared" si="111"/>
        <v>ROJ14</v>
      </c>
      <c r="P2151" s="44">
        <f>INDEX(Workings!$R$14:$R$853,MATCH(O2151,Workings!$U$14:$U$853,0))</f>
        <v>0.5902777777777779</v>
      </c>
      <c r="Q2151" s="34">
        <f t="shared" si="112"/>
        <v>1</v>
      </c>
      <c r="S2151"/>
    </row>
    <row r="2152" spans="1:19" ht="15" x14ac:dyDescent="0.25">
      <c r="A2152" s="34" t="s">
        <v>2823</v>
      </c>
      <c r="B2152" s="34">
        <f>SEARCH("PM",A2152)</f>
        <v>15</v>
      </c>
      <c r="C2152" s="34" t="e">
        <f>SEARCH("AM",A2152)</f>
        <v>#VALUE!</v>
      </c>
      <c r="D2152" s="34">
        <f>IFERROR(B2152,C2152)</f>
        <v>15</v>
      </c>
      <c r="E2152" s="34" t="str">
        <f>IFERROR(MID(A2152,D2152-5,1)," ")</f>
        <v xml:space="preserve"> </v>
      </c>
      <c r="F2152" s="34" t="str">
        <f>MID(A2152,IF(E2152="1",D2152-5,D2152-4),IF(E2152="1",7,6))</f>
        <v>2:42PM</v>
      </c>
      <c r="G2152" s="34" t="str">
        <f>TRIM(SUBSTITUTE(A2152,TEXT(M2152,"h:mmAM/PM"),""))</f>
        <v>7/Nov ROJ</v>
      </c>
      <c r="H2152" s="34" t="b">
        <f>OR(LEFT(G2152,1)="Y",LEFT(G2152,1)="B",LEFT(G2152,1)="R")</f>
        <v>0</v>
      </c>
      <c r="I2152" s="34" t="str">
        <f>IF(H2152,LEFT(G2152,FIND(" ",G2152)-1),MID(G2152,FIND(" ",G2152)+1,9))</f>
        <v>ROJ</v>
      </c>
      <c r="J2152" s="34" t="str">
        <f>TRIM(SUBSTITUTE(G2152,I2152,""))</f>
        <v>7/Nov</v>
      </c>
      <c r="K2152" s="34">
        <f>LEFT(J2152,2-ISERROR(1*MID(J2152,2,1)))*1</f>
        <v>7</v>
      </c>
      <c r="L2152" s="34" t="str">
        <f>IF(LEN(I2152)=3,I2152,LEFT(I2152,1)&amp;MID(I2152,3,1)&amp;RIGHT(I2152,1))</f>
        <v>ROJ</v>
      </c>
      <c r="M2152" s="42">
        <f>TIMEVALUE(SUBSTITUTE(SUBSTITUTE(F2152,"P"," P"),"A"," A"))</f>
        <v>0.61249999999999993</v>
      </c>
      <c r="N2152" s="34">
        <f t="shared" si="110"/>
        <v>15</v>
      </c>
      <c r="O2152" s="34" t="str">
        <f t="shared" si="111"/>
        <v>ROJ15</v>
      </c>
      <c r="P2152" s="44">
        <f>INDEX(Workings!$R$14:$R$853,MATCH(O2152,Workings!$U$14:$U$853,0))</f>
        <v>0.61111111111111127</v>
      </c>
      <c r="Q2152" s="34">
        <f t="shared" si="112"/>
        <v>2</v>
      </c>
      <c r="S2152"/>
    </row>
    <row r="2153" spans="1:19" ht="15" x14ac:dyDescent="0.25">
      <c r="A2153" s="34" t="s">
        <v>1489</v>
      </c>
      <c r="B2153" s="34">
        <f>SEARCH("PM",A2153)</f>
        <v>11</v>
      </c>
      <c r="C2153" s="34" t="e">
        <f>SEARCH("AM",A2153)</f>
        <v>#VALUE!</v>
      </c>
      <c r="D2153" s="34">
        <f>IFERROR(B2153,C2153)</f>
        <v>11</v>
      </c>
      <c r="E2153" s="34" t="str">
        <f>IFERROR(MID(A2153,D2153-5,1)," ")</f>
        <v xml:space="preserve"> </v>
      </c>
      <c r="F2153" s="34" t="str">
        <f>MID(A2153,IF(E2153="1",D2153-5,D2153-4),IF(E2153="1",7,6))</f>
        <v>3:13PM</v>
      </c>
      <c r="G2153" s="34" t="str">
        <f>TRIM(SUBSTITUTE(A2153,TEXT(M2153,"h:mmAM/PM"),""))</f>
        <v>R/O/J 7/Nov</v>
      </c>
      <c r="H2153" s="34" t="b">
        <f>OR(LEFT(G2153,1)="Y",LEFT(G2153,1)="B",LEFT(G2153,1)="R")</f>
        <v>1</v>
      </c>
      <c r="I2153" s="34" t="str">
        <f>IF(H2153,LEFT(G2153,FIND(" ",G2153)-1),MID(G2153,FIND(" ",G2153)+1,9))</f>
        <v>R/O/J</v>
      </c>
      <c r="J2153" s="34" t="str">
        <f>TRIM(SUBSTITUTE(G2153,I2153,""))</f>
        <v>7/Nov</v>
      </c>
      <c r="K2153" s="34">
        <f>LEFT(J2153,2-ISERROR(1*MID(J2153,2,1)))*1</f>
        <v>7</v>
      </c>
      <c r="L2153" s="34" t="str">
        <f>IF(LEN(I2153)=3,I2153,LEFT(I2153,1)&amp;MID(I2153,3,1)&amp;RIGHT(I2153,1))</f>
        <v>ROJ</v>
      </c>
      <c r="M2153" s="42">
        <f>TIMEVALUE(SUBSTITUTE(SUBSTITUTE(F2153,"P"," P"),"A"," A"))</f>
        <v>0.63402777777777775</v>
      </c>
      <c r="N2153" s="34">
        <f t="shared" si="110"/>
        <v>16</v>
      </c>
      <c r="O2153" s="34" t="str">
        <f t="shared" si="111"/>
        <v>ROJ16</v>
      </c>
      <c r="P2153" s="44">
        <f>INDEX(Workings!$R$14:$R$853,MATCH(O2153,Workings!$U$14:$U$853,0))</f>
        <v>0.63194444444444464</v>
      </c>
      <c r="Q2153" s="34">
        <f t="shared" si="112"/>
        <v>3</v>
      </c>
      <c r="S2153"/>
    </row>
    <row r="2154" spans="1:19" ht="15" x14ac:dyDescent="0.25">
      <c r="A2154" s="34" t="s">
        <v>1651</v>
      </c>
      <c r="B2154" s="34">
        <f>SEARCH("PM",A2154)</f>
        <v>5</v>
      </c>
      <c r="C2154" s="34" t="e">
        <f>SEARCH("AM",A2154)</f>
        <v>#VALUE!</v>
      </c>
      <c r="D2154" s="34">
        <f>IFERROR(B2154,C2154)</f>
        <v>5</v>
      </c>
      <c r="E2154" s="34" t="str">
        <f>IFERROR(MID(A2154,D2154-5,1)," ")</f>
        <v xml:space="preserve"> </v>
      </c>
      <c r="F2154" s="34" t="str">
        <f>MID(A2154,IF(E2154="1",D2154-5,D2154-4),IF(E2154="1",7,6))</f>
        <v>3:41PM</v>
      </c>
      <c r="G2154" s="34" t="str">
        <f>TRIM(SUBSTITUTE(A2154,TEXT(M2154,"h:mmAM/PM"),""))</f>
        <v>R:O:J 7-Nov</v>
      </c>
      <c r="H2154" s="34" t="b">
        <f>OR(LEFT(G2154,1)="Y",LEFT(G2154,1)="B",LEFT(G2154,1)="R")</f>
        <v>1</v>
      </c>
      <c r="I2154" s="34" t="str">
        <f>IF(H2154,LEFT(G2154,FIND(" ",G2154)-1),MID(G2154,FIND(" ",G2154)+1,9))</f>
        <v>R:O:J</v>
      </c>
      <c r="J2154" s="34" t="str">
        <f>TRIM(SUBSTITUTE(G2154,I2154,""))</f>
        <v>7-Nov</v>
      </c>
      <c r="K2154" s="34">
        <f>LEFT(J2154,2-ISERROR(1*MID(J2154,2,1)))*1</f>
        <v>7</v>
      </c>
      <c r="L2154" s="34" t="str">
        <f>IF(LEN(I2154)=3,I2154,LEFT(I2154,1)&amp;MID(I2154,3,1)&amp;RIGHT(I2154,1))</f>
        <v>ROJ</v>
      </c>
      <c r="M2154" s="42">
        <f>TIMEVALUE(SUBSTITUTE(SUBSTITUTE(F2154,"P"," P"),"A"," A"))</f>
        <v>0.65347222222222223</v>
      </c>
      <c r="N2154" s="34">
        <f t="shared" si="110"/>
        <v>17</v>
      </c>
      <c r="O2154" s="34" t="str">
        <f t="shared" si="111"/>
        <v>ROJ17</v>
      </c>
      <c r="P2154" s="44">
        <f>INDEX(Workings!$R$14:$R$853,MATCH(O2154,Workings!$U$14:$U$853,0))</f>
        <v>0.65277777777777801</v>
      </c>
      <c r="Q2154" s="34">
        <f t="shared" si="112"/>
        <v>1</v>
      </c>
      <c r="S2154"/>
    </row>
    <row r="2155" spans="1:19" ht="15" x14ac:dyDescent="0.25">
      <c r="A2155" s="34" t="s">
        <v>1117</v>
      </c>
      <c r="B2155" s="34">
        <f>SEARCH("PM",A2155)</f>
        <v>11</v>
      </c>
      <c r="C2155" s="34" t="e">
        <f>SEARCH("AM",A2155)</f>
        <v>#VALUE!</v>
      </c>
      <c r="D2155" s="34">
        <f>IFERROR(B2155,C2155)</f>
        <v>11</v>
      </c>
      <c r="E2155" s="34" t="str">
        <f>IFERROR(MID(A2155,D2155-5,1)," ")</f>
        <v xml:space="preserve"> </v>
      </c>
      <c r="F2155" s="34" t="str">
        <f>MID(A2155,IF(E2155="1",D2155-5,D2155-4),IF(E2155="1",7,6))</f>
        <v>4:13PM</v>
      </c>
      <c r="G2155" s="34" t="str">
        <f>TRIM(SUBSTITUTE(A2155,TEXT(M2155,"h:mmAM/PM"),""))</f>
        <v>R-O-J 7-Nov</v>
      </c>
      <c r="H2155" s="34" t="b">
        <f>OR(LEFT(G2155,1)="Y",LEFT(G2155,1)="B",LEFT(G2155,1)="R")</f>
        <v>1</v>
      </c>
      <c r="I2155" s="34" t="str">
        <f>IF(H2155,LEFT(G2155,FIND(" ",G2155)-1),MID(G2155,FIND(" ",G2155)+1,9))</f>
        <v>R-O-J</v>
      </c>
      <c r="J2155" s="34" t="str">
        <f>TRIM(SUBSTITUTE(G2155,I2155,""))</f>
        <v>7-Nov</v>
      </c>
      <c r="K2155" s="34">
        <f>LEFT(J2155,2-ISERROR(1*MID(J2155,2,1)))*1</f>
        <v>7</v>
      </c>
      <c r="L2155" s="34" t="str">
        <f>IF(LEN(I2155)=3,I2155,LEFT(I2155,1)&amp;MID(I2155,3,1)&amp;RIGHT(I2155,1))</f>
        <v>ROJ</v>
      </c>
      <c r="M2155" s="42">
        <f>TIMEVALUE(SUBSTITUTE(SUBSTITUTE(F2155,"P"," P"),"A"," A"))</f>
        <v>0.67569444444444438</v>
      </c>
      <c r="N2155" s="34">
        <f t="shared" si="110"/>
        <v>18</v>
      </c>
      <c r="O2155" s="34" t="str">
        <f t="shared" si="111"/>
        <v>ROJ18</v>
      </c>
      <c r="P2155" s="44">
        <f>INDEX(Workings!$R$14:$R$853,MATCH(O2155,Workings!$U$14:$U$853,0))</f>
        <v>0.67361111111111138</v>
      </c>
      <c r="Q2155" s="34">
        <f t="shared" si="112"/>
        <v>3</v>
      </c>
      <c r="S2155"/>
    </row>
    <row r="2156" spans="1:19" ht="15" x14ac:dyDescent="0.25">
      <c r="A2156" s="34" t="s">
        <v>4076</v>
      </c>
      <c r="B2156" s="34">
        <f>SEARCH("PM",A2156)</f>
        <v>15</v>
      </c>
      <c r="C2156" s="34" t="e">
        <f>SEARCH("AM",A2156)</f>
        <v>#VALUE!</v>
      </c>
      <c r="D2156" s="34">
        <f>IFERROR(B2156,C2156)</f>
        <v>15</v>
      </c>
      <c r="E2156" s="34" t="str">
        <f>IFERROR(MID(A2156,D2156-5,1)," ")</f>
        <v xml:space="preserve"> </v>
      </c>
      <c r="F2156" s="34" t="str">
        <f>MID(A2156,IF(E2156="1",D2156-5,D2156-4),IF(E2156="1",7,6))</f>
        <v>4:42PM</v>
      </c>
      <c r="G2156" s="34" t="str">
        <f>TRIM(SUBSTITUTE(A2156,TEXT(M2156,"h:mmAM/PM"),""))</f>
        <v>7/Nov ROJ</v>
      </c>
      <c r="H2156" s="34" t="b">
        <f>OR(LEFT(G2156,1)="Y",LEFT(G2156,1)="B",LEFT(G2156,1)="R")</f>
        <v>0</v>
      </c>
      <c r="I2156" s="34" t="str">
        <f>IF(H2156,LEFT(G2156,FIND(" ",G2156)-1),MID(G2156,FIND(" ",G2156)+1,9))</f>
        <v>ROJ</v>
      </c>
      <c r="J2156" s="34" t="str">
        <f>TRIM(SUBSTITUTE(G2156,I2156,""))</f>
        <v>7/Nov</v>
      </c>
      <c r="K2156" s="34">
        <f>LEFT(J2156,2-ISERROR(1*MID(J2156,2,1)))*1</f>
        <v>7</v>
      </c>
      <c r="L2156" s="34" t="str">
        <f>IF(LEN(I2156)=3,I2156,LEFT(I2156,1)&amp;MID(I2156,3,1)&amp;RIGHT(I2156,1))</f>
        <v>ROJ</v>
      </c>
      <c r="M2156" s="42">
        <f>TIMEVALUE(SUBSTITUTE(SUBSTITUTE(F2156,"P"," P"),"A"," A"))</f>
        <v>0.6958333333333333</v>
      </c>
      <c r="N2156" s="34">
        <f t="shared" si="110"/>
        <v>19</v>
      </c>
      <c r="O2156" s="34" t="str">
        <f t="shared" si="111"/>
        <v>ROJ19</v>
      </c>
      <c r="P2156" s="44">
        <f>INDEX(Workings!$R$14:$R$853,MATCH(O2156,Workings!$U$14:$U$853,0))</f>
        <v>0.69444444444444475</v>
      </c>
      <c r="Q2156" s="34">
        <f t="shared" si="112"/>
        <v>2</v>
      </c>
      <c r="S2156"/>
    </row>
    <row r="2157" spans="1:19" ht="15" x14ac:dyDescent="0.25">
      <c r="A2157" s="34" t="s">
        <v>1973</v>
      </c>
      <c r="B2157" s="34">
        <f>SEARCH("PM",A2157)</f>
        <v>5</v>
      </c>
      <c r="C2157" s="34" t="e">
        <f>SEARCH("AM",A2157)</f>
        <v>#VALUE!</v>
      </c>
      <c r="D2157" s="34">
        <f>IFERROR(B2157,C2157)</f>
        <v>5</v>
      </c>
      <c r="E2157" s="34" t="str">
        <f>IFERROR(MID(A2157,D2157-5,1)," ")</f>
        <v xml:space="preserve"> </v>
      </c>
      <c r="F2157" s="34" t="str">
        <f>MID(A2157,IF(E2157="1",D2157-5,D2157-4),IF(E2157="1",7,6))</f>
        <v>5:15PM</v>
      </c>
      <c r="G2157" s="34" t="str">
        <f>TRIM(SUBSTITUTE(A2157,TEXT(M2157,"h:mmAM/PM"),""))</f>
        <v>7-Nov ROJ</v>
      </c>
      <c r="H2157" s="34" t="b">
        <f>OR(LEFT(G2157,1)="Y",LEFT(G2157,1)="B",LEFT(G2157,1)="R")</f>
        <v>0</v>
      </c>
      <c r="I2157" s="34" t="str">
        <f>IF(H2157,LEFT(G2157,FIND(" ",G2157)-1),MID(G2157,FIND(" ",G2157)+1,9))</f>
        <v>ROJ</v>
      </c>
      <c r="J2157" s="34" t="str">
        <f>TRIM(SUBSTITUTE(G2157,I2157,""))</f>
        <v>7-Nov</v>
      </c>
      <c r="K2157" s="34">
        <f>LEFT(J2157,2-ISERROR(1*MID(J2157,2,1)))*1</f>
        <v>7</v>
      </c>
      <c r="L2157" s="34" t="str">
        <f>IF(LEN(I2157)=3,I2157,LEFT(I2157,1)&amp;MID(I2157,3,1)&amp;RIGHT(I2157,1))</f>
        <v>ROJ</v>
      </c>
      <c r="M2157" s="42">
        <f>TIMEVALUE(SUBSTITUTE(SUBSTITUTE(F2157,"P"," P"),"A"," A"))</f>
        <v>0.71875</v>
      </c>
      <c r="N2157" s="34">
        <f t="shared" si="110"/>
        <v>20</v>
      </c>
      <c r="O2157" s="34" t="str">
        <f t="shared" si="111"/>
        <v>ROJ20</v>
      </c>
      <c r="P2157" s="44">
        <f>INDEX(Workings!$R$14:$R$853,MATCH(O2157,Workings!$U$14:$U$853,0))</f>
        <v>0.71527777777777812</v>
      </c>
      <c r="Q2157" s="34">
        <f t="shared" si="112"/>
        <v>5</v>
      </c>
      <c r="S2157"/>
    </row>
    <row r="2158" spans="1:19" ht="15" x14ac:dyDescent="0.25">
      <c r="A2158" s="34" t="s">
        <v>3695</v>
      </c>
      <c r="B2158" s="34">
        <f>SEARCH("PM",A2158)</f>
        <v>5</v>
      </c>
      <c r="C2158" s="34" t="e">
        <f>SEARCH("AM",A2158)</f>
        <v>#VALUE!</v>
      </c>
      <c r="D2158" s="34">
        <f>IFERROR(B2158,C2158)</f>
        <v>5</v>
      </c>
      <c r="E2158" s="34" t="str">
        <f>IFERROR(MID(A2158,D2158-5,1)," ")</f>
        <v xml:space="preserve"> </v>
      </c>
      <c r="F2158" s="34" t="str">
        <f>MID(A2158,IF(E2158="1",D2158-5,D2158-4),IF(E2158="1",7,6))</f>
        <v>5:34PM</v>
      </c>
      <c r="G2158" s="34" t="str">
        <f>TRIM(SUBSTITUTE(A2158,TEXT(M2158,"h:mmAM/PM"),""))</f>
        <v>7-Nov R:O:J</v>
      </c>
      <c r="H2158" s="34" t="b">
        <f>OR(LEFT(G2158,1)="Y",LEFT(G2158,1)="B",LEFT(G2158,1)="R")</f>
        <v>0</v>
      </c>
      <c r="I2158" s="34" t="str">
        <f>IF(H2158,LEFT(G2158,FIND(" ",G2158)-1),MID(G2158,FIND(" ",G2158)+1,9))</f>
        <v>R:O:J</v>
      </c>
      <c r="J2158" s="34" t="str">
        <f>TRIM(SUBSTITUTE(G2158,I2158,""))</f>
        <v>7-Nov</v>
      </c>
      <c r="K2158" s="34">
        <f>LEFT(J2158,2-ISERROR(1*MID(J2158,2,1)))*1</f>
        <v>7</v>
      </c>
      <c r="L2158" s="34" t="str">
        <f>IF(LEN(I2158)=3,I2158,LEFT(I2158,1)&amp;MID(I2158,3,1)&amp;RIGHT(I2158,1))</f>
        <v>ROJ</v>
      </c>
      <c r="M2158" s="42">
        <f>TIMEVALUE(SUBSTITUTE(SUBSTITUTE(F2158,"P"," P"),"A"," A"))</f>
        <v>0.7319444444444444</v>
      </c>
      <c r="N2158" s="34">
        <f t="shared" si="110"/>
        <v>21</v>
      </c>
      <c r="O2158" s="34" t="str">
        <f t="shared" si="111"/>
        <v>ROJ21</v>
      </c>
      <c r="P2158" s="44">
        <f>INDEX(Workings!$R$14:$R$853,MATCH(O2158,Workings!$U$14:$U$853,0))</f>
        <v>0.72916666666666696</v>
      </c>
      <c r="Q2158" s="34">
        <f t="shared" si="112"/>
        <v>4</v>
      </c>
      <c r="S2158"/>
    </row>
    <row r="2159" spans="1:19" ht="15" x14ac:dyDescent="0.25">
      <c r="A2159" s="34" t="s">
        <v>3325</v>
      </c>
      <c r="B2159" s="34">
        <f>SEARCH("PM",A2159)</f>
        <v>17</v>
      </c>
      <c r="C2159" s="34" t="e">
        <f>SEARCH("AM",A2159)</f>
        <v>#VALUE!</v>
      </c>
      <c r="D2159" s="34">
        <f>IFERROR(B2159,C2159)</f>
        <v>17</v>
      </c>
      <c r="E2159" s="34" t="str">
        <f>IFERROR(MID(A2159,D2159-5,1)," ")</f>
        <v xml:space="preserve"> </v>
      </c>
      <c r="F2159" s="34" t="str">
        <f>MID(A2159,IF(E2159="1",D2159-5,D2159-4),IF(E2159="1",7,6))</f>
        <v>5:53PM</v>
      </c>
      <c r="G2159" s="34" t="str">
        <f>TRIM(SUBSTITUTE(A2159,TEXT(M2159,"h:mmAM/PM"),""))</f>
        <v>R/O/J 7-Nov</v>
      </c>
      <c r="H2159" s="34" t="b">
        <f>OR(LEFT(G2159,1)="Y",LEFT(G2159,1)="B",LEFT(G2159,1)="R")</f>
        <v>1</v>
      </c>
      <c r="I2159" s="34" t="str">
        <f>IF(H2159,LEFT(G2159,FIND(" ",G2159)-1),MID(G2159,FIND(" ",G2159)+1,9))</f>
        <v>R/O/J</v>
      </c>
      <c r="J2159" s="34" t="str">
        <f>TRIM(SUBSTITUTE(G2159,I2159,""))</f>
        <v>7-Nov</v>
      </c>
      <c r="K2159" s="34">
        <f>LEFT(J2159,2-ISERROR(1*MID(J2159,2,1)))*1</f>
        <v>7</v>
      </c>
      <c r="L2159" s="34" t="str">
        <f>IF(LEN(I2159)=3,I2159,LEFT(I2159,1)&amp;MID(I2159,3,1)&amp;RIGHT(I2159,1))</f>
        <v>ROJ</v>
      </c>
      <c r="M2159" s="42">
        <f>TIMEVALUE(SUBSTITUTE(SUBSTITUTE(F2159,"P"," P"),"A"," A"))</f>
        <v>0.74513888888888891</v>
      </c>
      <c r="N2159" s="34">
        <f t="shared" si="110"/>
        <v>22</v>
      </c>
      <c r="O2159" s="34" t="str">
        <f t="shared" si="111"/>
        <v>ROJ22</v>
      </c>
      <c r="P2159" s="44">
        <f>INDEX(Workings!$R$14:$R$853,MATCH(O2159,Workings!$U$14:$U$853,0))</f>
        <v>0.7430555555555558</v>
      </c>
      <c r="Q2159" s="34">
        <f t="shared" si="112"/>
        <v>3</v>
      </c>
      <c r="S2159"/>
    </row>
    <row r="2160" spans="1:19" ht="15" x14ac:dyDescent="0.25">
      <c r="A2160" s="34" t="s">
        <v>3505</v>
      </c>
      <c r="B2160" s="34">
        <f>SEARCH("PM",A2160)</f>
        <v>5</v>
      </c>
      <c r="C2160" s="34" t="e">
        <f>SEARCH("AM",A2160)</f>
        <v>#VALUE!</v>
      </c>
      <c r="D2160" s="34">
        <f>IFERROR(B2160,C2160)</f>
        <v>5</v>
      </c>
      <c r="E2160" s="34" t="str">
        <f>IFERROR(MID(A2160,D2160-5,1)," ")</f>
        <v xml:space="preserve"> </v>
      </c>
      <c r="F2160" s="34" t="str">
        <f>MID(A2160,IF(E2160="1",D2160-5,D2160-4),IF(E2160="1",7,6))</f>
        <v>6:14PM</v>
      </c>
      <c r="G2160" s="34" t="str">
        <f>TRIM(SUBSTITUTE(A2160,TEXT(M2160,"h:mmAM/PM"),""))</f>
        <v>7-Nov R-O-J</v>
      </c>
      <c r="H2160" s="34" t="b">
        <f>OR(LEFT(G2160,1)="Y",LEFT(G2160,1)="B",LEFT(G2160,1)="R")</f>
        <v>0</v>
      </c>
      <c r="I2160" s="34" t="str">
        <f>IF(H2160,LEFT(G2160,FIND(" ",G2160)-1),MID(G2160,FIND(" ",G2160)+1,9))</f>
        <v>R-O-J</v>
      </c>
      <c r="J2160" s="34" t="str">
        <f>TRIM(SUBSTITUTE(G2160,I2160,""))</f>
        <v>7-Nov</v>
      </c>
      <c r="K2160" s="34">
        <f>LEFT(J2160,2-ISERROR(1*MID(J2160,2,1)))*1</f>
        <v>7</v>
      </c>
      <c r="L2160" s="34" t="str">
        <f>IF(LEN(I2160)=3,I2160,LEFT(I2160,1)&amp;MID(I2160,3,1)&amp;RIGHT(I2160,1))</f>
        <v>ROJ</v>
      </c>
      <c r="M2160" s="42">
        <f>TIMEVALUE(SUBSTITUTE(SUBSTITUTE(F2160,"P"," P"),"A"," A"))</f>
        <v>0.7597222222222223</v>
      </c>
      <c r="N2160" s="34">
        <f t="shared" si="110"/>
        <v>23</v>
      </c>
      <c r="O2160" s="34" t="str">
        <f t="shared" si="111"/>
        <v>ROJ23</v>
      </c>
      <c r="P2160" s="44">
        <f>INDEX(Workings!$R$14:$R$853,MATCH(O2160,Workings!$U$14:$U$853,0))</f>
        <v>0.75694444444444464</v>
      </c>
      <c r="Q2160" s="34">
        <f t="shared" si="112"/>
        <v>4</v>
      </c>
      <c r="S2160"/>
    </row>
    <row r="2161" spans="1:19" ht="15" x14ac:dyDescent="0.25">
      <c r="A2161" s="34" t="s">
        <v>1985</v>
      </c>
      <c r="B2161" s="34">
        <f>SEARCH("PM",A2161)</f>
        <v>17</v>
      </c>
      <c r="C2161" s="34" t="e">
        <f>SEARCH("AM",A2161)</f>
        <v>#VALUE!</v>
      </c>
      <c r="D2161" s="34">
        <f>IFERROR(B2161,C2161)</f>
        <v>17</v>
      </c>
      <c r="E2161" s="34" t="str">
        <f>IFERROR(MID(A2161,D2161-5,1)," ")</f>
        <v xml:space="preserve"> </v>
      </c>
      <c r="F2161" s="34" t="str">
        <f>MID(A2161,IF(E2161="1",D2161-5,D2161-4),IF(E2161="1",7,6))</f>
        <v>6:33PM</v>
      </c>
      <c r="G2161" s="34" t="str">
        <f>TRIM(SUBSTITUTE(A2161,TEXT(M2161,"h:mmAM/PM"),""))</f>
        <v>7-Nov R/O/J</v>
      </c>
      <c r="H2161" s="34" t="b">
        <f>OR(LEFT(G2161,1)="Y",LEFT(G2161,1)="B",LEFT(G2161,1)="R")</f>
        <v>0</v>
      </c>
      <c r="I2161" s="34" t="str">
        <f>IF(H2161,LEFT(G2161,FIND(" ",G2161)-1),MID(G2161,FIND(" ",G2161)+1,9))</f>
        <v>R/O/J</v>
      </c>
      <c r="J2161" s="34" t="str">
        <f>TRIM(SUBSTITUTE(G2161,I2161,""))</f>
        <v>7-Nov</v>
      </c>
      <c r="K2161" s="34">
        <f>LEFT(J2161,2-ISERROR(1*MID(J2161,2,1)))*1</f>
        <v>7</v>
      </c>
      <c r="L2161" s="34" t="str">
        <f>IF(LEN(I2161)=3,I2161,LEFT(I2161,1)&amp;MID(I2161,3,1)&amp;RIGHT(I2161,1))</f>
        <v>ROJ</v>
      </c>
      <c r="M2161" s="42">
        <f>TIMEVALUE(SUBSTITUTE(SUBSTITUTE(F2161,"P"," P"),"A"," A"))</f>
        <v>0.7729166666666667</v>
      </c>
      <c r="N2161" s="34">
        <f t="shared" si="110"/>
        <v>24</v>
      </c>
      <c r="O2161" s="34" t="str">
        <f t="shared" si="111"/>
        <v>ROJ24</v>
      </c>
      <c r="P2161" s="44">
        <f>INDEX(Workings!$R$14:$R$853,MATCH(O2161,Workings!$U$14:$U$853,0))</f>
        <v>0.77083333333333348</v>
      </c>
      <c r="Q2161" s="34">
        <f t="shared" si="112"/>
        <v>3</v>
      </c>
      <c r="S2161"/>
    </row>
    <row r="2162" spans="1:19" ht="15" x14ac:dyDescent="0.25">
      <c r="A2162" s="34" t="s">
        <v>1493</v>
      </c>
      <c r="B2162" s="34">
        <f>SEARCH("PM",A2162)</f>
        <v>11</v>
      </c>
      <c r="C2162" s="34" t="e">
        <f>SEARCH("AM",A2162)</f>
        <v>#VALUE!</v>
      </c>
      <c r="D2162" s="34">
        <f>IFERROR(B2162,C2162)</f>
        <v>11</v>
      </c>
      <c r="E2162" s="34" t="str">
        <f>IFERROR(MID(A2162,D2162-5,1)," ")</f>
        <v xml:space="preserve"> </v>
      </c>
      <c r="F2162" s="34" t="str">
        <f>MID(A2162,IF(E2162="1",D2162-5,D2162-4),IF(E2162="1",7,6))</f>
        <v>6:52PM</v>
      </c>
      <c r="G2162" s="34" t="str">
        <f>TRIM(SUBSTITUTE(A2162,TEXT(M2162,"h:mmAM/PM"),""))</f>
        <v>7-Nov R/O/J</v>
      </c>
      <c r="H2162" s="34" t="b">
        <f>OR(LEFT(G2162,1)="Y",LEFT(G2162,1)="B",LEFT(G2162,1)="R")</f>
        <v>0</v>
      </c>
      <c r="I2162" s="34" t="str">
        <f>IF(H2162,LEFT(G2162,FIND(" ",G2162)-1),MID(G2162,FIND(" ",G2162)+1,9))</f>
        <v>R/O/J</v>
      </c>
      <c r="J2162" s="34" t="str">
        <f>TRIM(SUBSTITUTE(G2162,I2162,""))</f>
        <v>7-Nov</v>
      </c>
      <c r="K2162" s="34">
        <f>LEFT(J2162,2-ISERROR(1*MID(J2162,2,1)))*1</f>
        <v>7</v>
      </c>
      <c r="L2162" s="34" t="str">
        <f>IF(LEN(I2162)=3,I2162,LEFT(I2162,1)&amp;MID(I2162,3,1)&amp;RIGHT(I2162,1))</f>
        <v>ROJ</v>
      </c>
      <c r="M2162" s="42">
        <f>TIMEVALUE(SUBSTITUTE(SUBSTITUTE(F2162,"P"," P"),"A"," A"))</f>
        <v>0.78611111111111109</v>
      </c>
      <c r="N2162" s="34">
        <f t="shared" si="110"/>
        <v>25</v>
      </c>
      <c r="O2162" s="34" t="str">
        <f t="shared" si="111"/>
        <v>ROJ25</v>
      </c>
      <c r="P2162" s="44">
        <f>INDEX(Workings!$R$14:$R$853,MATCH(O2162,Workings!$U$14:$U$853,0))</f>
        <v>0.78472222222222232</v>
      </c>
      <c r="Q2162" s="34">
        <f t="shared" si="112"/>
        <v>2</v>
      </c>
      <c r="S2162"/>
    </row>
    <row r="2163" spans="1:19" ht="15" x14ac:dyDescent="0.25">
      <c r="A2163" s="34" t="s">
        <v>1485</v>
      </c>
      <c r="B2163" s="34">
        <f>SEARCH("PM",A2163)</f>
        <v>15</v>
      </c>
      <c r="C2163" s="34" t="e">
        <f>SEARCH("AM",A2163)</f>
        <v>#VALUE!</v>
      </c>
      <c r="D2163" s="34">
        <f>IFERROR(B2163,C2163)</f>
        <v>15</v>
      </c>
      <c r="E2163" s="34" t="str">
        <f>IFERROR(MID(A2163,D2163-5,1)," ")</f>
        <v xml:space="preserve"> </v>
      </c>
      <c r="F2163" s="34" t="str">
        <f>MID(A2163,IF(E2163="1",D2163-5,D2163-4),IF(E2163="1",7,6))</f>
        <v>7:12PM</v>
      </c>
      <c r="G2163" s="34" t="str">
        <f>TRIM(SUBSTITUTE(A2163,TEXT(M2163,"h:mmAM/PM"),""))</f>
        <v>7/Nov ROJ</v>
      </c>
      <c r="H2163" s="34" t="b">
        <f>OR(LEFT(G2163,1)="Y",LEFT(G2163,1)="B",LEFT(G2163,1)="R")</f>
        <v>0</v>
      </c>
      <c r="I2163" s="34" t="str">
        <f>IF(H2163,LEFT(G2163,FIND(" ",G2163)-1),MID(G2163,FIND(" ",G2163)+1,9))</f>
        <v>ROJ</v>
      </c>
      <c r="J2163" s="34" t="str">
        <f>TRIM(SUBSTITUTE(G2163,I2163,""))</f>
        <v>7/Nov</v>
      </c>
      <c r="K2163" s="34">
        <f>LEFT(J2163,2-ISERROR(1*MID(J2163,2,1)))*1</f>
        <v>7</v>
      </c>
      <c r="L2163" s="34" t="str">
        <f>IF(LEN(I2163)=3,I2163,LEFT(I2163,1)&amp;MID(I2163,3,1)&amp;RIGHT(I2163,1))</f>
        <v>ROJ</v>
      </c>
      <c r="M2163" s="42">
        <f>TIMEVALUE(SUBSTITUTE(SUBSTITUTE(F2163,"P"," P"),"A"," A"))</f>
        <v>0.79999999999999993</v>
      </c>
      <c r="N2163" s="34">
        <f t="shared" si="110"/>
        <v>26</v>
      </c>
      <c r="O2163" s="34" t="str">
        <f t="shared" si="111"/>
        <v>ROJ26</v>
      </c>
      <c r="P2163" s="44">
        <f>INDEX(Workings!$R$14:$R$853,MATCH(O2163,Workings!$U$14:$U$853,0))</f>
        <v>0.79861111111111116</v>
      </c>
      <c r="Q2163" s="34">
        <f t="shared" si="112"/>
        <v>2</v>
      </c>
      <c r="S2163"/>
    </row>
    <row r="2164" spans="1:19" ht="15" x14ac:dyDescent="0.25">
      <c r="A2164" s="34" t="s">
        <v>3656</v>
      </c>
      <c r="B2164" s="34">
        <f>SEARCH("PM",A2164)</f>
        <v>17</v>
      </c>
      <c r="C2164" s="34" t="e">
        <f>SEARCH("AM",A2164)</f>
        <v>#VALUE!</v>
      </c>
      <c r="D2164" s="34">
        <f>IFERROR(B2164,C2164)</f>
        <v>17</v>
      </c>
      <c r="E2164" s="34" t="str">
        <f>IFERROR(MID(A2164,D2164-5,1)," ")</f>
        <v xml:space="preserve"> </v>
      </c>
      <c r="F2164" s="34" t="str">
        <f>MID(A2164,IF(E2164="1",D2164-5,D2164-4),IF(E2164="1",7,6))</f>
        <v>8:13PM</v>
      </c>
      <c r="G2164" s="34" t="str">
        <f>TRIM(SUBSTITUTE(A2164,TEXT(M2164,"h:mmAM/PM"),""))</f>
        <v>7/Nov R-O-J</v>
      </c>
      <c r="H2164" s="34" t="b">
        <f>OR(LEFT(G2164,1)="Y",LEFT(G2164,1)="B",LEFT(G2164,1)="R")</f>
        <v>0</v>
      </c>
      <c r="I2164" s="34" t="str">
        <f>IF(H2164,LEFT(G2164,FIND(" ",G2164)-1),MID(G2164,FIND(" ",G2164)+1,9))</f>
        <v>R-O-J</v>
      </c>
      <c r="J2164" s="34" t="str">
        <f>TRIM(SUBSTITUTE(G2164,I2164,""))</f>
        <v>7/Nov</v>
      </c>
      <c r="K2164" s="34">
        <f>LEFT(J2164,2-ISERROR(1*MID(J2164,2,1)))*1</f>
        <v>7</v>
      </c>
      <c r="L2164" s="34" t="str">
        <f>IF(LEN(I2164)=3,I2164,LEFT(I2164,1)&amp;MID(I2164,3,1)&amp;RIGHT(I2164,1))</f>
        <v>ROJ</v>
      </c>
      <c r="M2164" s="42">
        <f>TIMEVALUE(SUBSTITUTE(SUBSTITUTE(F2164,"P"," P"),"A"," A"))</f>
        <v>0.84236111111111101</v>
      </c>
      <c r="N2164" s="34">
        <f t="shared" si="110"/>
        <v>27</v>
      </c>
      <c r="O2164" s="34" t="str">
        <f t="shared" si="111"/>
        <v>ROJ27</v>
      </c>
      <c r="P2164" s="44">
        <f>INDEX(Workings!$R$14:$R$853,MATCH(O2164,Workings!$U$14:$U$853,0))</f>
        <v>0.84027777777777779</v>
      </c>
      <c r="Q2164" s="34">
        <f t="shared" si="112"/>
        <v>3</v>
      </c>
      <c r="S2164"/>
    </row>
    <row r="2165" spans="1:19" ht="15" x14ac:dyDescent="0.25">
      <c r="A2165" s="34" t="s">
        <v>179</v>
      </c>
      <c r="B2165" s="34">
        <f>SEARCH("PM",A2165)</f>
        <v>15</v>
      </c>
      <c r="C2165" s="34" t="e">
        <f>SEARCH("AM",A2165)</f>
        <v>#VALUE!</v>
      </c>
      <c r="D2165" s="34">
        <f>IFERROR(B2165,C2165)</f>
        <v>15</v>
      </c>
      <c r="E2165" s="34" t="str">
        <f>IFERROR(MID(A2165,D2165-5,1)," ")</f>
        <v xml:space="preserve"> </v>
      </c>
      <c r="F2165" s="34" t="str">
        <f>MID(A2165,IF(E2165="1",D2165-5,D2165-4),IF(E2165="1",7,6))</f>
        <v>9:13PM</v>
      </c>
      <c r="G2165" s="34" t="str">
        <f>TRIM(SUBSTITUTE(A2165,TEXT(M2165,"h:mmAM/PM"),""))</f>
        <v>7/Nov ROJ</v>
      </c>
      <c r="H2165" s="34" t="b">
        <f>OR(LEFT(G2165,1)="Y",LEFT(G2165,1)="B",LEFT(G2165,1)="R")</f>
        <v>0</v>
      </c>
      <c r="I2165" s="34" t="str">
        <f>IF(H2165,LEFT(G2165,FIND(" ",G2165)-1),MID(G2165,FIND(" ",G2165)+1,9))</f>
        <v>ROJ</v>
      </c>
      <c r="J2165" s="34" t="str">
        <f>TRIM(SUBSTITUTE(G2165,I2165,""))</f>
        <v>7/Nov</v>
      </c>
      <c r="K2165" s="34">
        <f>LEFT(J2165,2-ISERROR(1*MID(J2165,2,1)))*1</f>
        <v>7</v>
      </c>
      <c r="L2165" s="34" t="str">
        <f>IF(LEN(I2165)=3,I2165,LEFT(I2165,1)&amp;MID(I2165,3,1)&amp;RIGHT(I2165,1))</f>
        <v>ROJ</v>
      </c>
      <c r="M2165" s="42">
        <f>TIMEVALUE(SUBSTITUTE(SUBSTITUTE(F2165,"P"," P"),"A"," A"))</f>
        <v>0.88402777777777775</v>
      </c>
      <c r="N2165" s="34">
        <f t="shared" si="110"/>
        <v>28</v>
      </c>
      <c r="O2165" s="34" t="str">
        <f t="shared" si="111"/>
        <v>ROJ28</v>
      </c>
      <c r="P2165" s="44">
        <f>INDEX(Workings!$R$14:$R$853,MATCH(O2165,Workings!$U$14:$U$853,0))</f>
        <v>0.88194444444444442</v>
      </c>
      <c r="Q2165" s="34">
        <f t="shared" si="112"/>
        <v>3</v>
      </c>
      <c r="S2165"/>
    </row>
    <row r="2166" spans="1:19" ht="15" x14ac:dyDescent="0.25">
      <c r="A2166" s="34" t="s">
        <v>2552</v>
      </c>
      <c r="B2166" s="34">
        <f>SEARCH("PM",A2166)</f>
        <v>18</v>
      </c>
      <c r="C2166" s="34" t="e">
        <f>SEARCH("AM",A2166)</f>
        <v>#VALUE!</v>
      </c>
      <c r="D2166" s="34">
        <f>IFERROR(B2166,C2166)</f>
        <v>18</v>
      </c>
      <c r="E2166" s="34" t="str">
        <f>IFERROR(MID(A2166,D2166-5,1)," ")</f>
        <v>1</v>
      </c>
      <c r="F2166" s="34" t="str">
        <f>MID(A2166,IF(E2166="1",D2166-5,D2166-4),IF(E2166="1",7,6))</f>
        <v>10:13PM</v>
      </c>
      <c r="G2166" s="34" t="str">
        <f>TRIM(SUBSTITUTE(A2166,TEXT(M2166,"h:mmAM/PM"),""))</f>
        <v>7-Nov R-O-J</v>
      </c>
      <c r="H2166" s="34" t="b">
        <f>OR(LEFT(G2166,1)="Y",LEFT(G2166,1)="B",LEFT(G2166,1)="R")</f>
        <v>0</v>
      </c>
      <c r="I2166" s="34" t="str">
        <f>IF(H2166,LEFT(G2166,FIND(" ",G2166)-1),MID(G2166,FIND(" ",G2166)+1,9))</f>
        <v>R-O-J</v>
      </c>
      <c r="J2166" s="34" t="str">
        <f>TRIM(SUBSTITUTE(G2166,I2166,""))</f>
        <v>7-Nov</v>
      </c>
      <c r="K2166" s="34">
        <f>LEFT(J2166,2-ISERROR(1*MID(J2166,2,1)))*1</f>
        <v>7</v>
      </c>
      <c r="L2166" s="34" t="str">
        <f>IF(LEN(I2166)=3,I2166,LEFT(I2166,1)&amp;MID(I2166,3,1)&amp;RIGHT(I2166,1))</f>
        <v>ROJ</v>
      </c>
      <c r="M2166" s="42">
        <f>TIMEVALUE(SUBSTITUTE(SUBSTITUTE(F2166,"P"," P"),"A"," A"))</f>
        <v>0.92569444444444438</v>
      </c>
      <c r="N2166" s="34">
        <f t="shared" si="110"/>
        <v>29</v>
      </c>
      <c r="O2166" s="34" t="str">
        <f t="shared" si="111"/>
        <v>ROJ29</v>
      </c>
      <c r="P2166" s="44">
        <f>INDEX(Workings!$R$14:$R$853,MATCH(O2166,Workings!$U$14:$U$853,0))</f>
        <v>0.92361111111111105</v>
      </c>
      <c r="Q2166" s="34">
        <f t="shared" si="112"/>
        <v>3</v>
      </c>
      <c r="S2166"/>
    </row>
    <row r="2167" spans="1:19" ht="15" x14ac:dyDescent="0.25">
      <c r="A2167" s="34" t="s">
        <v>3610</v>
      </c>
      <c r="B2167" s="34">
        <f>SEARCH("PM",A2167)</f>
        <v>12</v>
      </c>
      <c r="C2167" s="34" t="e">
        <f>SEARCH("AM",A2167)</f>
        <v>#VALUE!</v>
      </c>
      <c r="D2167" s="34">
        <f>IFERROR(B2167,C2167)</f>
        <v>12</v>
      </c>
      <c r="E2167" s="34" t="str">
        <f>IFERROR(MID(A2167,D2167-5,1)," ")</f>
        <v>1</v>
      </c>
      <c r="F2167" s="34" t="str">
        <f>MID(A2167,IF(E2167="1",D2167-5,D2167-4),IF(E2167="1",7,6))</f>
        <v>11:13PM</v>
      </c>
      <c r="G2167" s="34" t="str">
        <f>TRIM(SUBSTITUTE(A2167,TEXT(M2167,"h:mmAM/PM"),""))</f>
        <v>R-O-J 7-Nov</v>
      </c>
      <c r="H2167" s="34" t="b">
        <f>OR(LEFT(G2167,1)="Y",LEFT(G2167,1)="B",LEFT(G2167,1)="R")</f>
        <v>1</v>
      </c>
      <c r="I2167" s="34" t="str">
        <f>IF(H2167,LEFT(G2167,FIND(" ",G2167)-1),MID(G2167,FIND(" ",G2167)+1,9))</f>
        <v>R-O-J</v>
      </c>
      <c r="J2167" s="34" t="str">
        <f>TRIM(SUBSTITUTE(G2167,I2167,""))</f>
        <v>7-Nov</v>
      </c>
      <c r="K2167" s="34">
        <f>LEFT(J2167,2-ISERROR(1*MID(J2167,2,1)))*1</f>
        <v>7</v>
      </c>
      <c r="L2167" s="34" t="str">
        <f>IF(LEN(I2167)=3,I2167,LEFT(I2167,1)&amp;MID(I2167,3,1)&amp;RIGHT(I2167,1))</f>
        <v>ROJ</v>
      </c>
      <c r="M2167" s="42">
        <f>TIMEVALUE(SUBSTITUTE(SUBSTITUTE(F2167,"P"," P"),"A"," A"))</f>
        <v>0.96736111111111101</v>
      </c>
      <c r="N2167" s="34">
        <f t="shared" si="110"/>
        <v>30</v>
      </c>
      <c r="O2167" s="34" t="str">
        <f t="shared" si="111"/>
        <v>ROJ30</v>
      </c>
      <c r="P2167" s="44">
        <f>INDEX(Workings!$R$14:$R$853,MATCH(O2167,Workings!$U$14:$U$853,0))</f>
        <v>0.96527777777777768</v>
      </c>
      <c r="Q2167" s="34">
        <f t="shared" si="112"/>
        <v>3</v>
      </c>
      <c r="S2167"/>
    </row>
    <row r="2168" spans="1:19" ht="15" x14ac:dyDescent="0.25">
      <c r="A2168" s="34" t="s">
        <v>2363</v>
      </c>
      <c r="B2168" s="34" t="e">
        <f>SEARCH("PM",A2168)</f>
        <v>#VALUE!</v>
      </c>
      <c r="C2168" s="34">
        <f>SEARCH("AM",A2168)</f>
        <v>5</v>
      </c>
      <c r="D2168" s="34">
        <f>IFERROR(B2168,C2168)</f>
        <v>5</v>
      </c>
      <c r="E2168" s="34" t="str">
        <f>IFERROR(MID(A2168,D2168-5,1)," ")</f>
        <v xml:space="preserve"> </v>
      </c>
      <c r="F2168" s="34" t="str">
        <f>MID(A2168,IF(E2168="1",D2168-5,D2168-4),IF(E2168="1",7,6))</f>
        <v>7:15AM</v>
      </c>
      <c r="G2168" s="34" t="str">
        <f>TRIM(SUBSTITUTE(A2168,TEXT(M2168,"h:mmAM/PM"),""))</f>
        <v>8/Nov ROJ</v>
      </c>
      <c r="H2168" s="34" t="b">
        <f>OR(LEFT(G2168,1)="Y",LEFT(G2168,1)="B",LEFT(G2168,1)="R")</f>
        <v>0</v>
      </c>
      <c r="I2168" s="34" t="str">
        <f>IF(H2168,LEFT(G2168,FIND(" ",G2168)-1),MID(G2168,FIND(" ",G2168)+1,9))</f>
        <v>ROJ</v>
      </c>
      <c r="J2168" s="34" t="str">
        <f>TRIM(SUBSTITUTE(G2168,I2168,""))</f>
        <v>8/Nov</v>
      </c>
      <c r="K2168" s="34">
        <f>LEFT(J2168,2-ISERROR(1*MID(J2168,2,1)))*1</f>
        <v>8</v>
      </c>
      <c r="L2168" s="34" t="str">
        <f>IF(LEN(I2168)=3,I2168,LEFT(I2168,1)&amp;MID(I2168,3,1)&amp;RIGHT(I2168,1))</f>
        <v>ROJ</v>
      </c>
      <c r="M2168" s="42">
        <f>TIMEVALUE(SUBSTITUTE(SUBSTITUTE(F2168,"P"," P"),"A"," A"))</f>
        <v>0.30208333333333331</v>
      </c>
      <c r="N2168" s="34">
        <f t="shared" si="110"/>
        <v>1</v>
      </c>
      <c r="O2168" s="34" t="str">
        <f t="shared" si="111"/>
        <v>ROJ1</v>
      </c>
      <c r="P2168" s="44">
        <f>INDEX(Workings!$R$14:$R$853,MATCH(O2168,Workings!$U$14:$U$853,0))</f>
        <v>0.2986111111111111</v>
      </c>
      <c r="Q2168" s="34">
        <f t="shared" si="112"/>
        <v>5</v>
      </c>
      <c r="S2168"/>
    </row>
    <row r="2169" spans="1:19" ht="15" x14ac:dyDescent="0.25">
      <c r="A2169" s="34" t="s">
        <v>1371</v>
      </c>
      <c r="B2169" s="34" t="e">
        <f>SEARCH("PM",A2169)</f>
        <v>#VALUE!</v>
      </c>
      <c r="C2169" s="34">
        <f>SEARCH("AM",A2169)</f>
        <v>5</v>
      </c>
      <c r="D2169" s="34">
        <f>IFERROR(B2169,C2169)</f>
        <v>5</v>
      </c>
      <c r="E2169" s="34" t="str">
        <f>IFERROR(MID(A2169,D2169-5,1)," ")</f>
        <v xml:space="preserve"> </v>
      </c>
      <c r="F2169" s="34" t="str">
        <f>MID(A2169,IF(E2169="1",D2169-5,D2169-4),IF(E2169="1",7,6))</f>
        <v>7:51AM</v>
      </c>
      <c r="G2169" s="34" t="str">
        <f>TRIM(SUBSTITUTE(A2169,TEXT(M2169,"h:mmAM/PM"),""))</f>
        <v>8/Nov R-O-J</v>
      </c>
      <c r="H2169" s="34" t="b">
        <f>OR(LEFT(G2169,1)="Y",LEFT(G2169,1)="B",LEFT(G2169,1)="R")</f>
        <v>0</v>
      </c>
      <c r="I2169" s="34" t="str">
        <f>IF(H2169,LEFT(G2169,FIND(" ",G2169)-1),MID(G2169,FIND(" ",G2169)+1,9))</f>
        <v>R-O-J</v>
      </c>
      <c r="J2169" s="34" t="str">
        <f>TRIM(SUBSTITUTE(G2169,I2169,""))</f>
        <v>8/Nov</v>
      </c>
      <c r="K2169" s="34">
        <f>LEFT(J2169,2-ISERROR(1*MID(J2169,2,1)))*1</f>
        <v>8</v>
      </c>
      <c r="L2169" s="34" t="str">
        <f>IF(LEN(I2169)=3,I2169,LEFT(I2169,1)&amp;MID(I2169,3,1)&amp;RIGHT(I2169,1))</f>
        <v>ROJ</v>
      </c>
      <c r="M2169" s="42">
        <f>TIMEVALUE(SUBSTITUTE(SUBSTITUTE(F2169,"P"," P"),"A"," A"))</f>
        <v>0.32708333333333334</v>
      </c>
      <c r="N2169" s="34">
        <f t="shared" si="110"/>
        <v>2</v>
      </c>
      <c r="O2169" s="34" t="str">
        <f t="shared" si="111"/>
        <v>ROJ2</v>
      </c>
      <c r="P2169" s="44">
        <f>INDEX(Workings!$R$14:$R$853,MATCH(O2169,Workings!$U$14:$U$853,0))</f>
        <v>0.3263888888888889</v>
      </c>
      <c r="Q2169" s="34">
        <f t="shared" si="112"/>
        <v>1</v>
      </c>
      <c r="S2169"/>
    </row>
    <row r="2170" spans="1:19" ht="15" x14ac:dyDescent="0.25">
      <c r="A2170" s="34" t="s">
        <v>432</v>
      </c>
      <c r="B2170" s="34" t="e">
        <f>SEARCH("PM",A2170)</f>
        <v>#VALUE!</v>
      </c>
      <c r="C2170" s="34">
        <f>SEARCH("AM",A2170)</f>
        <v>11</v>
      </c>
      <c r="D2170" s="34">
        <f>IFERROR(B2170,C2170)</f>
        <v>11</v>
      </c>
      <c r="E2170" s="34" t="str">
        <f>IFERROR(MID(A2170,D2170-5,1)," ")</f>
        <v xml:space="preserve"> </v>
      </c>
      <c r="F2170" s="34" t="str">
        <f>MID(A2170,IF(E2170="1",D2170-5,D2170-4),IF(E2170="1",7,6))</f>
        <v>8:32AM</v>
      </c>
      <c r="G2170" s="34" t="str">
        <f>TRIM(SUBSTITUTE(A2170,TEXT(M2170,"h:mmAM/PM"),""))</f>
        <v>8-Nov R-O-J</v>
      </c>
      <c r="H2170" s="34" t="b">
        <f>OR(LEFT(G2170,1)="Y",LEFT(G2170,1)="B",LEFT(G2170,1)="R")</f>
        <v>0</v>
      </c>
      <c r="I2170" s="34" t="str">
        <f>IF(H2170,LEFT(G2170,FIND(" ",G2170)-1),MID(G2170,FIND(" ",G2170)+1,9))</f>
        <v>R-O-J</v>
      </c>
      <c r="J2170" s="34" t="str">
        <f>TRIM(SUBSTITUTE(G2170,I2170,""))</f>
        <v>8-Nov</v>
      </c>
      <c r="K2170" s="34">
        <f>LEFT(J2170,2-ISERROR(1*MID(J2170,2,1)))*1</f>
        <v>8</v>
      </c>
      <c r="L2170" s="34" t="str">
        <f>IF(LEN(I2170)=3,I2170,LEFT(I2170,1)&amp;MID(I2170,3,1)&amp;RIGHT(I2170,1))</f>
        <v>ROJ</v>
      </c>
      <c r="M2170" s="42">
        <f>TIMEVALUE(SUBSTITUTE(SUBSTITUTE(F2170,"P"," P"),"A"," A"))</f>
        <v>0.35555555555555557</v>
      </c>
      <c r="N2170" s="34">
        <f t="shared" si="110"/>
        <v>3</v>
      </c>
      <c r="O2170" s="34" t="str">
        <f t="shared" si="111"/>
        <v>ROJ3</v>
      </c>
      <c r="P2170" s="44">
        <f>INDEX(Workings!$R$14:$R$853,MATCH(O2170,Workings!$U$14:$U$853,0))</f>
        <v>0.35416666666666669</v>
      </c>
      <c r="Q2170" s="34">
        <f t="shared" si="112"/>
        <v>2</v>
      </c>
      <c r="S2170"/>
    </row>
    <row r="2171" spans="1:19" ht="15" x14ac:dyDescent="0.25">
      <c r="A2171" s="34" t="s">
        <v>796</v>
      </c>
      <c r="B2171" s="34" t="e">
        <f>SEARCH("PM",A2171)</f>
        <v>#VALUE!</v>
      </c>
      <c r="C2171" s="34">
        <f>SEARCH("AM",A2171)</f>
        <v>17</v>
      </c>
      <c r="D2171" s="34">
        <f>IFERROR(B2171,C2171)</f>
        <v>17</v>
      </c>
      <c r="E2171" s="34" t="str">
        <f>IFERROR(MID(A2171,D2171-5,1)," ")</f>
        <v xml:space="preserve"> </v>
      </c>
      <c r="F2171" s="34" t="str">
        <f>MID(A2171,IF(E2171="1",D2171-5,D2171-4),IF(E2171="1",7,6))</f>
        <v>9:13AM</v>
      </c>
      <c r="G2171" s="34" t="str">
        <f>TRIM(SUBSTITUTE(A2171,TEXT(M2171,"h:mmAM/PM"),""))</f>
        <v>8/Nov R:O:J</v>
      </c>
      <c r="H2171" s="34" t="b">
        <f>OR(LEFT(G2171,1)="Y",LEFT(G2171,1)="B",LEFT(G2171,1)="R")</f>
        <v>0</v>
      </c>
      <c r="I2171" s="34" t="str">
        <f>IF(H2171,LEFT(G2171,FIND(" ",G2171)-1),MID(G2171,FIND(" ",G2171)+1,9))</f>
        <v>R:O:J</v>
      </c>
      <c r="J2171" s="34" t="str">
        <f>TRIM(SUBSTITUTE(G2171,I2171,""))</f>
        <v>8/Nov</v>
      </c>
      <c r="K2171" s="34">
        <f>LEFT(J2171,2-ISERROR(1*MID(J2171,2,1)))*1</f>
        <v>8</v>
      </c>
      <c r="L2171" s="34" t="str">
        <f>IF(LEN(I2171)=3,I2171,LEFT(I2171,1)&amp;MID(I2171,3,1)&amp;RIGHT(I2171,1))</f>
        <v>ROJ</v>
      </c>
      <c r="M2171" s="42">
        <f>TIMEVALUE(SUBSTITUTE(SUBSTITUTE(F2171,"P"," P"),"A"," A"))</f>
        <v>0.3840277777777778</v>
      </c>
      <c r="N2171" s="34">
        <f t="shared" si="110"/>
        <v>4</v>
      </c>
      <c r="O2171" s="34" t="str">
        <f t="shared" si="111"/>
        <v>ROJ4</v>
      </c>
      <c r="P2171" s="44">
        <f>INDEX(Workings!$R$14:$R$853,MATCH(O2171,Workings!$U$14:$U$853,0))</f>
        <v>0.38194444444444448</v>
      </c>
      <c r="Q2171" s="34">
        <f t="shared" si="112"/>
        <v>3</v>
      </c>
      <c r="S2171"/>
    </row>
    <row r="2172" spans="1:19" ht="15" x14ac:dyDescent="0.25">
      <c r="A2172" s="34" t="s">
        <v>1207</v>
      </c>
      <c r="B2172" s="34" t="e">
        <f>SEARCH("PM",A2172)</f>
        <v>#VALUE!</v>
      </c>
      <c r="C2172" s="34">
        <f>SEARCH("AM",A2172)</f>
        <v>17</v>
      </c>
      <c r="D2172" s="34">
        <f>IFERROR(B2172,C2172)</f>
        <v>17</v>
      </c>
      <c r="E2172" s="34" t="str">
        <f>IFERROR(MID(A2172,D2172-5,1)," ")</f>
        <v xml:space="preserve"> </v>
      </c>
      <c r="F2172" s="34" t="str">
        <f>MID(A2172,IF(E2172="1",D2172-5,D2172-4),IF(E2172="1",7,6))</f>
        <v>9:44AM</v>
      </c>
      <c r="G2172" s="34" t="str">
        <f>TRIM(SUBSTITUTE(A2172,TEXT(M2172,"h:mmAM/PM"),""))</f>
        <v>8-Nov R:O:J</v>
      </c>
      <c r="H2172" s="34" t="b">
        <f>OR(LEFT(G2172,1)="Y",LEFT(G2172,1)="B",LEFT(G2172,1)="R")</f>
        <v>0</v>
      </c>
      <c r="I2172" s="34" t="str">
        <f>IF(H2172,LEFT(G2172,FIND(" ",G2172)-1),MID(G2172,FIND(" ",G2172)+1,9))</f>
        <v>R:O:J</v>
      </c>
      <c r="J2172" s="34" t="str">
        <f>TRIM(SUBSTITUTE(G2172,I2172,""))</f>
        <v>8-Nov</v>
      </c>
      <c r="K2172" s="34">
        <f>LEFT(J2172,2-ISERROR(1*MID(J2172,2,1)))*1</f>
        <v>8</v>
      </c>
      <c r="L2172" s="34" t="str">
        <f>IF(LEN(I2172)=3,I2172,LEFT(I2172,1)&amp;MID(I2172,3,1)&amp;RIGHT(I2172,1))</f>
        <v>ROJ</v>
      </c>
      <c r="M2172" s="42">
        <f>TIMEVALUE(SUBSTITUTE(SUBSTITUTE(F2172,"P"," P"),"A"," A"))</f>
        <v>0.4055555555555555</v>
      </c>
      <c r="N2172" s="34">
        <f t="shared" si="110"/>
        <v>5</v>
      </c>
      <c r="O2172" s="34" t="str">
        <f t="shared" si="111"/>
        <v>ROJ5</v>
      </c>
      <c r="P2172" s="44">
        <f>INDEX(Workings!$R$14:$R$853,MATCH(O2172,Workings!$U$14:$U$853,0))</f>
        <v>0.40277777777777779</v>
      </c>
      <c r="Q2172" s="34">
        <f t="shared" si="112"/>
        <v>4</v>
      </c>
      <c r="S2172"/>
    </row>
    <row r="2173" spans="1:19" ht="15" x14ac:dyDescent="0.25">
      <c r="A2173" s="34" t="s">
        <v>2006</v>
      </c>
      <c r="B2173" s="34" t="e">
        <f>SEARCH("PM",A2173)</f>
        <v>#VALUE!</v>
      </c>
      <c r="C2173" s="34">
        <f>SEARCH("AM",A2173)</f>
        <v>18</v>
      </c>
      <c r="D2173" s="34">
        <f>IFERROR(B2173,C2173)</f>
        <v>18</v>
      </c>
      <c r="E2173" s="34" t="str">
        <f>IFERROR(MID(A2173,D2173-5,1)," ")</f>
        <v>1</v>
      </c>
      <c r="F2173" s="34" t="str">
        <f>MID(A2173,IF(E2173="1",D2173-5,D2173-4),IF(E2173="1",7,6))</f>
        <v>10:13AM</v>
      </c>
      <c r="G2173" s="34" t="str">
        <f>TRIM(SUBSTITUTE(A2173,TEXT(M2173,"h:mmAM/PM"),""))</f>
        <v>R-O-J 8-Nov</v>
      </c>
      <c r="H2173" s="34" t="b">
        <f>OR(LEFT(G2173,1)="Y",LEFT(G2173,1)="B",LEFT(G2173,1)="R")</f>
        <v>1</v>
      </c>
      <c r="I2173" s="34" t="str">
        <f>IF(H2173,LEFT(G2173,FIND(" ",G2173)-1),MID(G2173,FIND(" ",G2173)+1,9))</f>
        <v>R-O-J</v>
      </c>
      <c r="J2173" s="34" t="str">
        <f>TRIM(SUBSTITUTE(G2173,I2173,""))</f>
        <v>8-Nov</v>
      </c>
      <c r="K2173" s="34">
        <f>LEFT(J2173,2-ISERROR(1*MID(J2173,2,1)))*1</f>
        <v>8</v>
      </c>
      <c r="L2173" s="34" t="str">
        <f>IF(LEN(I2173)=3,I2173,LEFT(I2173,1)&amp;MID(I2173,3,1)&amp;RIGHT(I2173,1))</f>
        <v>ROJ</v>
      </c>
      <c r="M2173" s="42">
        <f>TIMEVALUE(SUBSTITUTE(SUBSTITUTE(F2173,"P"," P"),"A"," A"))</f>
        <v>0.42569444444444443</v>
      </c>
      <c r="N2173" s="34">
        <f t="shared" si="110"/>
        <v>6</v>
      </c>
      <c r="O2173" s="34" t="str">
        <f t="shared" si="111"/>
        <v>ROJ6</v>
      </c>
      <c r="P2173" s="44">
        <f>INDEX(Workings!$R$14:$R$853,MATCH(O2173,Workings!$U$14:$U$853,0))</f>
        <v>0.4236111111111111</v>
      </c>
      <c r="Q2173" s="34">
        <f t="shared" si="112"/>
        <v>3</v>
      </c>
      <c r="S2173"/>
    </row>
    <row r="2174" spans="1:19" ht="15" x14ac:dyDescent="0.25">
      <c r="A2174" s="34" t="s">
        <v>1751</v>
      </c>
      <c r="B2174" s="34" t="e">
        <f>SEARCH("PM",A2174)</f>
        <v>#VALUE!</v>
      </c>
      <c r="C2174" s="34">
        <f>SEARCH("AM",A2174)</f>
        <v>12</v>
      </c>
      <c r="D2174" s="34">
        <f>IFERROR(B2174,C2174)</f>
        <v>12</v>
      </c>
      <c r="E2174" s="34" t="str">
        <f>IFERROR(MID(A2174,D2174-5,1)," ")</f>
        <v>1</v>
      </c>
      <c r="F2174" s="34" t="str">
        <f>MID(A2174,IF(E2174="1",D2174-5,D2174-4),IF(E2174="1",7,6))</f>
        <v>10:42AM</v>
      </c>
      <c r="G2174" s="34" t="str">
        <f>TRIM(SUBSTITUTE(A2174,TEXT(M2174,"h:mmAM/PM"),""))</f>
        <v>8/Nov ROJ</v>
      </c>
      <c r="H2174" s="34" t="b">
        <f>OR(LEFT(G2174,1)="Y",LEFT(G2174,1)="B",LEFT(G2174,1)="R")</f>
        <v>0</v>
      </c>
      <c r="I2174" s="34" t="str">
        <f>IF(H2174,LEFT(G2174,FIND(" ",G2174)-1),MID(G2174,FIND(" ",G2174)+1,9))</f>
        <v>ROJ</v>
      </c>
      <c r="J2174" s="34" t="str">
        <f>TRIM(SUBSTITUTE(G2174,I2174,""))</f>
        <v>8/Nov</v>
      </c>
      <c r="K2174" s="34">
        <f>LEFT(J2174,2-ISERROR(1*MID(J2174,2,1)))*1</f>
        <v>8</v>
      </c>
      <c r="L2174" s="34" t="str">
        <f>IF(LEN(I2174)=3,I2174,LEFT(I2174,1)&amp;MID(I2174,3,1)&amp;RIGHT(I2174,1))</f>
        <v>ROJ</v>
      </c>
      <c r="M2174" s="42">
        <f>TIMEVALUE(SUBSTITUTE(SUBSTITUTE(F2174,"P"," P"),"A"," A"))</f>
        <v>0.4458333333333333</v>
      </c>
      <c r="N2174" s="34">
        <f t="shared" si="110"/>
        <v>7</v>
      </c>
      <c r="O2174" s="34" t="str">
        <f t="shared" si="111"/>
        <v>ROJ7</v>
      </c>
      <c r="P2174" s="44">
        <f>INDEX(Workings!$R$14:$R$853,MATCH(O2174,Workings!$U$14:$U$853,0))</f>
        <v>0.44444444444444442</v>
      </c>
      <c r="Q2174" s="34">
        <f t="shared" si="112"/>
        <v>2</v>
      </c>
      <c r="S2174"/>
    </row>
    <row r="2175" spans="1:19" ht="15" x14ac:dyDescent="0.25">
      <c r="A2175" s="34" t="s">
        <v>1987</v>
      </c>
      <c r="B2175" s="34" t="e">
        <f>SEARCH("PM",A2175)</f>
        <v>#VALUE!</v>
      </c>
      <c r="C2175" s="34">
        <f>SEARCH("AM",A2175)</f>
        <v>18</v>
      </c>
      <c r="D2175" s="34">
        <f>IFERROR(B2175,C2175)</f>
        <v>18</v>
      </c>
      <c r="E2175" s="34" t="str">
        <f>IFERROR(MID(A2175,D2175-5,1)," ")</f>
        <v>1</v>
      </c>
      <c r="F2175" s="34" t="str">
        <f>MID(A2175,IF(E2175="1",D2175-5,D2175-4),IF(E2175="1",7,6))</f>
        <v>11:11AM</v>
      </c>
      <c r="G2175" s="34" t="str">
        <f>TRIM(SUBSTITUTE(A2175,TEXT(M2175,"h:mmAM/PM"),""))</f>
        <v>R:O:J 8-Nov</v>
      </c>
      <c r="H2175" s="34" t="b">
        <f>OR(LEFT(G2175,1)="Y",LEFT(G2175,1)="B",LEFT(G2175,1)="R")</f>
        <v>1</v>
      </c>
      <c r="I2175" s="34" t="str">
        <f>IF(H2175,LEFT(G2175,FIND(" ",G2175)-1),MID(G2175,FIND(" ",G2175)+1,9))</f>
        <v>R:O:J</v>
      </c>
      <c r="J2175" s="34" t="str">
        <f>TRIM(SUBSTITUTE(G2175,I2175,""))</f>
        <v>8-Nov</v>
      </c>
      <c r="K2175" s="34">
        <f>LEFT(J2175,2-ISERROR(1*MID(J2175,2,1)))*1</f>
        <v>8</v>
      </c>
      <c r="L2175" s="34" t="str">
        <f>IF(LEN(I2175)=3,I2175,LEFT(I2175,1)&amp;MID(I2175,3,1)&amp;RIGHT(I2175,1))</f>
        <v>ROJ</v>
      </c>
      <c r="M2175" s="42">
        <f>TIMEVALUE(SUBSTITUTE(SUBSTITUTE(F2175,"P"," P"),"A"," A"))</f>
        <v>0.46597222222222223</v>
      </c>
      <c r="N2175" s="34">
        <f t="shared" si="110"/>
        <v>8</v>
      </c>
      <c r="O2175" s="34" t="str">
        <f t="shared" si="111"/>
        <v>ROJ8</v>
      </c>
      <c r="P2175" s="44">
        <f>INDEX(Workings!$R$14:$R$853,MATCH(O2175,Workings!$U$14:$U$853,0))</f>
        <v>0.46527777777777773</v>
      </c>
      <c r="Q2175" s="34">
        <f t="shared" si="112"/>
        <v>1</v>
      </c>
      <c r="S2175"/>
    </row>
    <row r="2176" spans="1:19" ht="15" x14ac:dyDescent="0.25">
      <c r="A2176" s="34" t="s">
        <v>183</v>
      </c>
      <c r="B2176" s="34" t="e">
        <f>SEARCH("PM",A2176)</f>
        <v>#VALUE!</v>
      </c>
      <c r="C2176" s="34">
        <f>SEARCH("AM",A2176)</f>
        <v>18</v>
      </c>
      <c r="D2176" s="34">
        <f>IFERROR(B2176,C2176)</f>
        <v>18</v>
      </c>
      <c r="E2176" s="34" t="str">
        <f>IFERROR(MID(A2176,D2176-5,1)," ")</f>
        <v>1</v>
      </c>
      <c r="F2176" s="34" t="str">
        <f>MID(A2176,IF(E2176="1",D2176-5,D2176-4),IF(E2176="1",7,6))</f>
        <v>11:44AM</v>
      </c>
      <c r="G2176" s="34" t="str">
        <f>TRIM(SUBSTITUTE(A2176,TEXT(M2176,"h:mmAM/PM"),""))</f>
        <v>8-Nov R:O:J</v>
      </c>
      <c r="H2176" s="34" t="b">
        <f>OR(LEFT(G2176,1)="Y",LEFT(G2176,1)="B",LEFT(G2176,1)="R")</f>
        <v>0</v>
      </c>
      <c r="I2176" s="34" t="str">
        <f>IF(H2176,LEFT(G2176,FIND(" ",G2176)-1),MID(G2176,FIND(" ",G2176)+1,9))</f>
        <v>R:O:J</v>
      </c>
      <c r="J2176" s="34" t="str">
        <f>TRIM(SUBSTITUTE(G2176,I2176,""))</f>
        <v>8-Nov</v>
      </c>
      <c r="K2176" s="34">
        <f>LEFT(J2176,2-ISERROR(1*MID(J2176,2,1)))*1</f>
        <v>8</v>
      </c>
      <c r="L2176" s="34" t="str">
        <f>IF(LEN(I2176)=3,I2176,LEFT(I2176,1)&amp;MID(I2176,3,1)&amp;RIGHT(I2176,1))</f>
        <v>ROJ</v>
      </c>
      <c r="M2176" s="42">
        <f>TIMEVALUE(SUBSTITUTE(SUBSTITUTE(F2176,"P"," P"),"A"," A"))</f>
        <v>0.48888888888888887</v>
      </c>
      <c r="N2176" s="34">
        <f t="shared" si="110"/>
        <v>9</v>
      </c>
      <c r="O2176" s="34" t="str">
        <f t="shared" si="111"/>
        <v>ROJ9</v>
      </c>
      <c r="P2176" s="44">
        <f>INDEX(Workings!$R$14:$R$853,MATCH(O2176,Workings!$U$14:$U$853,0))</f>
        <v>0.48611111111111105</v>
      </c>
      <c r="Q2176" s="34">
        <f t="shared" si="112"/>
        <v>4</v>
      </c>
      <c r="S2176"/>
    </row>
    <row r="2177" spans="1:19" ht="15" x14ac:dyDescent="0.25">
      <c r="A2177" s="34" t="s">
        <v>2379</v>
      </c>
      <c r="B2177" s="34">
        <f>SEARCH("PM",A2177)</f>
        <v>12</v>
      </c>
      <c r="C2177" s="34" t="e">
        <f>SEARCH("AM",A2177)</f>
        <v>#VALUE!</v>
      </c>
      <c r="D2177" s="34">
        <f>IFERROR(B2177,C2177)</f>
        <v>12</v>
      </c>
      <c r="E2177" s="34" t="str">
        <f>IFERROR(MID(A2177,D2177-5,1)," ")</f>
        <v>1</v>
      </c>
      <c r="F2177" s="34" t="str">
        <f>MID(A2177,IF(E2177="1",D2177-5,D2177-4),IF(E2177="1",7,6))</f>
        <v>12:16PM</v>
      </c>
      <c r="G2177" s="34" t="str">
        <f>TRIM(SUBSTITUTE(A2177,TEXT(M2177,"h:mmAM/PM"),""))</f>
        <v>8/Nov R:O:J</v>
      </c>
      <c r="H2177" s="34" t="b">
        <f>OR(LEFT(G2177,1)="Y",LEFT(G2177,1)="B",LEFT(G2177,1)="R")</f>
        <v>0</v>
      </c>
      <c r="I2177" s="34" t="str">
        <f>IF(H2177,LEFT(G2177,FIND(" ",G2177)-1),MID(G2177,FIND(" ",G2177)+1,9))</f>
        <v>R:O:J</v>
      </c>
      <c r="J2177" s="34" t="str">
        <f>TRIM(SUBSTITUTE(G2177,I2177,""))</f>
        <v>8/Nov</v>
      </c>
      <c r="K2177" s="34">
        <f>LEFT(J2177,2-ISERROR(1*MID(J2177,2,1)))*1</f>
        <v>8</v>
      </c>
      <c r="L2177" s="34" t="str">
        <f>IF(LEN(I2177)=3,I2177,LEFT(I2177,1)&amp;MID(I2177,3,1)&amp;RIGHT(I2177,1))</f>
        <v>ROJ</v>
      </c>
      <c r="M2177" s="42">
        <f>TIMEVALUE(SUBSTITUTE(SUBSTITUTE(F2177,"P"," P"),"A"," A"))</f>
        <v>0.51111111111111118</v>
      </c>
      <c r="N2177" s="34">
        <f t="shared" si="110"/>
        <v>10</v>
      </c>
      <c r="O2177" s="34" t="str">
        <f t="shared" si="111"/>
        <v>ROJ10</v>
      </c>
      <c r="P2177" s="44">
        <f>INDEX(Workings!$R$14:$R$853,MATCH(O2177,Workings!$U$14:$U$853,0))</f>
        <v>0.50694444444444442</v>
      </c>
      <c r="Q2177" s="34">
        <f t="shared" si="112"/>
        <v>6</v>
      </c>
      <c r="S2177"/>
    </row>
    <row r="2178" spans="1:19" ht="15" x14ac:dyDescent="0.25">
      <c r="A2178" s="34" t="s">
        <v>953</v>
      </c>
      <c r="B2178" s="34">
        <f>SEARCH("PM",A2178)</f>
        <v>6</v>
      </c>
      <c r="C2178" s="34" t="e">
        <f>SEARCH("AM",A2178)</f>
        <v>#VALUE!</v>
      </c>
      <c r="D2178" s="34">
        <f>IFERROR(B2178,C2178)</f>
        <v>6</v>
      </c>
      <c r="E2178" s="34" t="str">
        <f>IFERROR(MID(A2178,D2178-5,1)," ")</f>
        <v>1</v>
      </c>
      <c r="F2178" s="34" t="str">
        <f>MID(A2178,IF(E2178="1",D2178-5,D2178-4),IF(E2178="1",7,6))</f>
        <v>12:41PM</v>
      </c>
      <c r="G2178" s="34" t="str">
        <f>TRIM(SUBSTITUTE(A2178,TEXT(M2178,"h:mmAM/PM"),""))</f>
        <v>8/Nov R:O:J</v>
      </c>
      <c r="H2178" s="34" t="b">
        <f>OR(LEFT(G2178,1)="Y",LEFT(G2178,1)="B",LEFT(G2178,1)="R")</f>
        <v>0</v>
      </c>
      <c r="I2178" s="34" t="str">
        <f>IF(H2178,LEFT(G2178,FIND(" ",G2178)-1),MID(G2178,FIND(" ",G2178)+1,9))</f>
        <v>R:O:J</v>
      </c>
      <c r="J2178" s="34" t="str">
        <f>TRIM(SUBSTITUTE(G2178,I2178,""))</f>
        <v>8/Nov</v>
      </c>
      <c r="K2178" s="34">
        <f>LEFT(J2178,2-ISERROR(1*MID(J2178,2,1)))*1</f>
        <v>8</v>
      </c>
      <c r="L2178" s="34" t="str">
        <f>IF(LEN(I2178)=3,I2178,LEFT(I2178,1)&amp;MID(I2178,3,1)&amp;RIGHT(I2178,1))</f>
        <v>ROJ</v>
      </c>
      <c r="M2178" s="42">
        <f>TIMEVALUE(SUBSTITUTE(SUBSTITUTE(F2178,"P"," P"),"A"," A"))</f>
        <v>0.52847222222222223</v>
      </c>
      <c r="N2178" s="34">
        <f t="shared" si="110"/>
        <v>11</v>
      </c>
      <c r="O2178" s="34" t="str">
        <f t="shared" si="111"/>
        <v>ROJ11</v>
      </c>
      <c r="P2178" s="44">
        <f>INDEX(Workings!$R$14:$R$853,MATCH(O2178,Workings!$U$14:$U$853,0))</f>
        <v>0.52777777777777779</v>
      </c>
      <c r="Q2178" s="34">
        <f t="shared" si="112"/>
        <v>1</v>
      </c>
      <c r="S2178"/>
    </row>
    <row r="2179" spans="1:19" ht="15" x14ac:dyDescent="0.25">
      <c r="A2179" s="34" t="s">
        <v>648</v>
      </c>
      <c r="B2179" s="34">
        <f>SEARCH("PM",A2179)</f>
        <v>5</v>
      </c>
      <c r="C2179" s="34" t="e">
        <f>SEARCH("AM",A2179)</f>
        <v>#VALUE!</v>
      </c>
      <c r="D2179" s="34">
        <f>IFERROR(B2179,C2179)</f>
        <v>5</v>
      </c>
      <c r="E2179" s="34" t="str">
        <f>IFERROR(MID(A2179,D2179-5,1)," ")</f>
        <v xml:space="preserve"> </v>
      </c>
      <c r="F2179" s="34" t="str">
        <f>MID(A2179,IF(E2179="1",D2179-5,D2179-4),IF(E2179="1",7,6))</f>
        <v>1:14PM</v>
      </c>
      <c r="G2179" s="34" t="str">
        <f>TRIM(SUBSTITUTE(A2179,TEXT(M2179,"h:mmAM/PM"),""))</f>
        <v>8/Nov ROJ</v>
      </c>
      <c r="H2179" s="34" t="b">
        <f>OR(LEFT(G2179,1)="Y",LEFT(G2179,1)="B",LEFT(G2179,1)="R")</f>
        <v>0</v>
      </c>
      <c r="I2179" s="34" t="str">
        <f>IF(H2179,LEFT(G2179,FIND(" ",G2179)-1),MID(G2179,FIND(" ",G2179)+1,9))</f>
        <v>ROJ</v>
      </c>
      <c r="J2179" s="34" t="str">
        <f>TRIM(SUBSTITUTE(G2179,I2179,""))</f>
        <v>8/Nov</v>
      </c>
      <c r="K2179" s="34">
        <f>LEFT(J2179,2-ISERROR(1*MID(J2179,2,1)))*1</f>
        <v>8</v>
      </c>
      <c r="L2179" s="34" t="str">
        <f>IF(LEN(I2179)=3,I2179,LEFT(I2179,1)&amp;MID(I2179,3,1)&amp;RIGHT(I2179,1))</f>
        <v>ROJ</v>
      </c>
      <c r="M2179" s="42">
        <f>TIMEVALUE(SUBSTITUTE(SUBSTITUTE(F2179,"P"," P"),"A"," A"))</f>
        <v>0.55138888888888882</v>
      </c>
      <c r="N2179" s="34">
        <f t="shared" si="110"/>
        <v>12</v>
      </c>
      <c r="O2179" s="34" t="str">
        <f t="shared" si="111"/>
        <v>ROJ12</v>
      </c>
      <c r="P2179" s="44">
        <f>INDEX(Workings!$R$14:$R$853,MATCH(O2179,Workings!$U$14:$U$853,0))</f>
        <v>0.54861111111111116</v>
      </c>
      <c r="Q2179" s="34">
        <f t="shared" si="112"/>
        <v>4</v>
      </c>
      <c r="S2179"/>
    </row>
    <row r="2180" spans="1:19" ht="15" x14ac:dyDescent="0.25">
      <c r="A2180" s="34" t="s">
        <v>2591</v>
      </c>
      <c r="B2180" s="34">
        <f>SEARCH("PM",A2180)</f>
        <v>5</v>
      </c>
      <c r="C2180" s="34" t="e">
        <f>SEARCH("AM",A2180)</f>
        <v>#VALUE!</v>
      </c>
      <c r="D2180" s="34">
        <f>IFERROR(B2180,C2180)</f>
        <v>5</v>
      </c>
      <c r="E2180" s="34" t="str">
        <f>IFERROR(MID(A2180,D2180-5,1)," ")</f>
        <v xml:space="preserve"> </v>
      </c>
      <c r="F2180" s="34" t="str">
        <f>MID(A2180,IF(E2180="1",D2180-5,D2180-4),IF(E2180="1",7,6))</f>
        <v>1:46PM</v>
      </c>
      <c r="G2180" s="34" t="str">
        <f>TRIM(SUBSTITUTE(A2180,TEXT(M2180,"h:mmAM/PM"),""))</f>
        <v>R-O-J 8/Nov</v>
      </c>
      <c r="H2180" s="34" t="b">
        <f>OR(LEFT(G2180,1)="Y",LEFT(G2180,1)="B",LEFT(G2180,1)="R")</f>
        <v>1</v>
      </c>
      <c r="I2180" s="34" t="str">
        <f>IF(H2180,LEFT(G2180,FIND(" ",G2180)-1),MID(G2180,FIND(" ",G2180)+1,9))</f>
        <v>R-O-J</v>
      </c>
      <c r="J2180" s="34" t="str">
        <f>TRIM(SUBSTITUTE(G2180,I2180,""))</f>
        <v>8/Nov</v>
      </c>
      <c r="K2180" s="34">
        <f>LEFT(J2180,2-ISERROR(1*MID(J2180,2,1)))*1</f>
        <v>8</v>
      </c>
      <c r="L2180" s="34" t="str">
        <f>IF(LEN(I2180)=3,I2180,LEFT(I2180,1)&amp;MID(I2180,3,1)&amp;RIGHT(I2180,1))</f>
        <v>ROJ</v>
      </c>
      <c r="M2180" s="42">
        <f>TIMEVALUE(SUBSTITUTE(SUBSTITUTE(F2180,"P"," P"),"A"," A"))</f>
        <v>0.57361111111111118</v>
      </c>
      <c r="N2180" s="34">
        <f t="shared" si="110"/>
        <v>13</v>
      </c>
      <c r="O2180" s="34" t="str">
        <f t="shared" si="111"/>
        <v>ROJ13</v>
      </c>
      <c r="P2180" s="44">
        <f>INDEX(Workings!$R$14:$R$853,MATCH(O2180,Workings!$U$14:$U$853,0))</f>
        <v>0.56944444444444453</v>
      </c>
      <c r="Q2180" s="34">
        <f t="shared" si="112"/>
        <v>6</v>
      </c>
      <c r="S2180"/>
    </row>
    <row r="2181" spans="1:19" ht="15" x14ac:dyDescent="0.25">
      <c r="A2181" s="34" t="s">
        <v>3239</v>
      </c>
      <c r="B2181" s="34">
        <f>SEARCH("PM",A2181)</f>
        <v>17</v>
      </c>
      <c r="C2181" s="34" t="e">
        <f>SEARCH("AM",A2181)</f>
        <v>#VALUE!</v>
      </c>
      <c r="D2181" s="34">
        <f>IFERROR(B2181,C2181)</f>
        <v>17</v>
      </c>
      <c r="E2181" s="34" t="str">
        <f>IFERROR(MID(A2181,D2181-5,1)," ")</f>
        <v xml:space="preserve"> </v>
      </c>
      <c r="F2181" s="34" t="str">
        <f>MID(A2181,IF(E2181="1",D2181-5,D2181-4),IF(E2181="1",7,6))</f>
        <v>2:11PM</v>
      </c>
      <c r="G2181" s="34" t="str">
        <f>TRIM(SUBSTITUTE(A2181,TEXT(M2181,"h:mmAM/PM"),""))</f>
        <v>R:O:J 8-Nov</v>
      </c>
      <c r="H2181" s="34" t="b">
        <f>OR(LEFT(G2181,1)="Y",LEFT(G2181,1)="B",LEFT(G2181,1)="R")</f>
        <v>1</v>
      </c>
      <c r="I2181" s="34" t="str">
        <f>IF(H2181,LEFT(G2181,FIND(" ",G2181)-1),MID(G2181,FIND(" ",G2181)+1,9))</f>
        <v>R:O:J</v>
      </c>
      <c r="J2181" s="34" t="str">
        <f>TRIM(SUBSTITUTE(G2181,I2181,""))</f>
        <v>8-Nov</v>
      </c>
      <c r="K2181" s="34">
        <f>LEFT(J2181,2-ISERROR(1*MID(J2181,2,1)))*1</f>
        <v>8</v>
      </c>
      <c r="L2181" s="34" t="str">
        <f>IF(LEN(I2181)=3,I2181,LEFT(I2181,1)&amp;MID(I2181,3,1)&amp;RIGHT(I2181,1))</f>
        <v>ROJ</v>
      </c>
      <c r="M2181" s="42">
        <f>TIMEVALUE(SUBSTITUTE(SUBSTITUTE(F2181,"P"," P"),"A"," A"))</f>
        <v>0.59097222222222223</v>
      </c>
      <c r="N2181" s="34">
        <f t="shared" si="110"/>
        <v>14</v>
      </c>
      <c r="O2181" s="34" t="str">
        <f t="shared" si="111"/>
        <v>ROJ14</v>
      </c>
      <c r="P2181" s="44">
        <f>INDEX(Workings!$R$14:$R$853,MATCH(O2181,Workings!$U$14:$U$853,0))</f>
        <v>0.5902777777777779</v>
      </c>
      <c r="Q2181" s="34">
        <f t="shared" si="112"/>
        <v>1</v>
      </c>
      <c r="S2181"/>
    </row>
    <row r="2182" spans="1:19" ht="15" x14ac:dyDescent="0.25">
      <c r="A2182" s="34" t="s">
        <v>2222</v>
      </c>
      <c r="B2182" s="34">
        <f>SEARCH("PM",A2182)</f>
        <v>17</v>
      </c>
      <c r="C2182" s="34" t="e">
        <f>SEARCH("AM",A2182)</f>
        <v>#VALUE!</v>
      </c>
      <c r="D2182" s="34">
        <f>IFERROR(B2182,C2182)</f>
        <v>17</v>
      </c>
      <c r="E2182" s="34" t="str">
        <f>IFERROR(MID(A2182,D2182-5,1)," ")</f>
        <v xml:space="preserve"> </v>
      </c>
      <c r="F2182" s="34" t="str">
        <f>MID(A2182,IF(E2182="1",D2182-5,D2182-4),IF(E2182="1",7,6))</f>
        <v>2:46PM</v>
      </c>
      <c r="G2182" s="34" t="str">
        <f>TRIM(SUBSTITUTE(A2182,TEXT(M2182,"h:mmAM/PM"),""))</f>
        <v>8/Nov R:O:J</v>
      </c>
      <c r="H2182" s="34" t="b">
        <f>OR(LEFT(G2182,1)="Y",LEFT(G2182,1)="B",LEFT(G2182,1)="R")</f>
        <v>0</v>
      </c>
      <c r="I2182" s="34" t="str">
        <f>IF(H2182,LEFT(G2182,FIND(" ",G2182)-1),MID(G2182,FIND(" ",G2182)+1,9))</f>
        <v>R:O:J</v>
      </c>
      <c r="J2182" s="34" t="str">
        <f>TRIM(SUBSTITUTE(G2182,I2182,""))</f>
        <v>8/Nov</v>
      </c>
      <c r="K2182" s="34">
        <f>LEFT(J2182,2-ISERROR(1*MID(J2182,2,1)))*1</f>
        <v>8</v>
      </c>
      <c r="L2182" s="34" t="str">
        <f>IF(LEN(I2182)=3,I2182,LEFT(I2182,1)&amp;MID(I2182,3,1)&amp;RIGHT(I2182,1))</f>
        <v>ROJ</v>
      </c>
      <c r="M2182" s="42">
        <f>TIMEVALUE(SUBSTITUTE(SUBSTITUTE(F2182,"P"," P"),"A"," A"))</f>
        <v>0.61527777777777781</v>
      </c>
      <c r="N2182" s="34">
        <f t="shared" si="110"/>
        <v>15</v>
      </c>
      <c r="O2182" s="34" t="str">
        <f t="shared" si="111"/>
        <v>ROJ15</v>
      </c>
      <c r="P2182" s="44">
        <f>INDEX(Workings!$R$14:$R$853,MATCH(O2182,Workings!$U$14:$U$853,0))</f>
        <v>0.61111111111111127</v>
      </c>
      <c r="Q2182" s="34">
        <f t="shared" si="112"/>
        <v>6</v>
      </c>
      <c r="S2182"/>
    </row>
    <row r="2183" spans="1:19" ht="15" x14ac:dyDescent="0.25">
      <c r="A2183" s="34" t="s">
        <v>3081</v>
      </c>
      <c r="B2183" s="34">
        <f>SEARCH("PM",A2183)</f>
        <v>17</v>
      </c>
      <c r="C2183" s="34" t="e">
        <f>SEARCH("AM",A2183)</f>
        <v>#VALUE!</v>
      </c>
      <c r="D2183" s="34">
        <f>IFERROR(B2183,C2183)</f>
        <v>17</v>
      </c>
      <c r="E2183" s="34" t="str">
        <f>IFERROR(MID(A2183,D2183-5,1)," ")</f>
        <v xml:space="preserve"> </v>
      </c>
      <c r="F2183" s="34" t="str">
        <f>MID(A2183,IF(E2183="1",D2183-5,D2183-4),IF(E2183="1",7,6))</f>
        <v>3:13PM</v>
      </c>
      <c r="G2183" s="34" t="str">
        <f>TRIM(SUBSTITUTE(A2183,TEXT(M2183,"h:mmAM/PM"),""))</f>
        <v>R:O:J 8/Nov</v>
      </c>
      <c r="H2183" s="34" t="b">
        <f>OR(LEFT(G2183,1)="Y",LEFT(G2183,1)="B",LEFT(G2183,1)="R")</f>
        <v>1</v>
      </c>
      <c r="I2183" s="34" t="str">
        <f>IF(H2183,LEFT(G2183,FIND(" ",G2183)-1),MID(G2183,FIND(" ",G2183)+1,9))</f>
        <v>R:O:J</v>
      </c>
      <c r="J2183" s="34" t="str">
        <f>TRIM(SUBSTITUTE(G2183,I2183,""))</f>
        <v>8/Nov</v>
      </c>
      <c r="K2183" s="34">
        <f>LEFT(J2183,2-ISERROR(1*MID(J2183,2,1)))*1</f>
        <v>8</v>
      </c>
      <c r="L2183" s="34" t="str">
        <f>IF(LEN(I2183)=3,I2183,LEFT(I2183,1)&amp;MID(I2183,3,1)&amp;RIGHT(I2183,1))</f>
        <v>ROJ</v>
      </c>
      <c r="M2183" s="42">
        <f>TIMEVALUE(SUBSTITUTE(SUBSTITUTE(F2183,"P"," P"),"A"," A"))</f>
        <v>0.63402777777777775</v>
      </c>
      <c r="N2183" s="34">
        <f t="shared" si="110"/>
        <v>16</v>
      </c>
      <c r="O2183" s="34" t="str">
        <f t="shared" si="111"/>
        <v>ROJ16</v>
      </c>
      <c r="P2183" s="44">
        <f>INDEX(Workings!$R$14:$R$853,MATCH(O2183,Workings!$U$14:$U$853,0))</f>
        <v>0.63194444444444464</v>
      </c>
      <c r="Q2183" s="34">
        <f t="shared" si="112"/>
        <v>3</v>
      </c>
      <c r="S2183"/>
    </row>
    <row r="2184" spans="1:19" ht="15" x14ac:dyDescent="0.25">
      <c r="A2184" s="34" t="s">
        <v>3100</v>
      </c>
      <c r="B2184" s="34">
        <f>SEARCH("PM",A2184)</f>
        <v>11</v>
      </c>
      <c r="C2184" s="34" t="e">
        <f>SEARCH("AM",A2184)</f>
        <v>#VALUE!</v>
      </c>
      <c r="D2184" s="34">
        <f>IFERROR(B2184,C2184)</f>
        <v>11</v>
      </c>
      <c r="E2184" s="34" t="str">
        <f>IFERROR(MID(A2184,D2184-5,1)," ")</f>
        <v xml:space="preserve"> </v>
      </c>
      <c r="F2184" s="34" t="str">
        <f>MID(A2184,IF(E2184="1",D2184-5,D2184-4),IF(E2184="1",7,6))</f>
        <v>3:43PM</v>
      </c>
      <c r="G2184" s="34" t="str">
        <f>TRIM(SUBSTITUTE(A2184,TEXT(M2184,"h:mmAM/PM"),""))</f>
        <v>8/Nov R/O/J</v>
      </c>
      <c r="H2184" s="34" t="b">
        <f>OR(LEFT(G2184,1)="Y",LEFT(G2184,1)="B",LEFT(G2184,1)="R")</f>
        <v>0</v>
      </c>
      <c r="I2184" s="34" t="str">
        <f>IF(H2184,LEFT(G2184,FIND(" ",G2184)-1),MID(G2184,FIND(" ",G2184)+1,9))</f>
        <v>R/O/J</v>
      </c>
      <c r="J2184" s="34" t="str">
        <f>TRIM(SUBSTITUTE(G2184,I2184,""))</f>
        <v>8/Nov</v>
      </c>
      <c r="K2184" s="34">
        <f>LEFT(J2184,2-ISERROR(1*MID(J2184,2,1)))*1</f>
        <v>8</v>
      </c>
      <c r="L2184" s="34" t="str">
        <f>IF(LEN(I2184)=3,I2184,LEFT(I2184,1)&amp;MID(I2184,3,1)&amp;RIGHT(I2184,1))</f>
        <v>ROJ</v>
      </c>
      <c r="M2184" s="42">
        <f>TIMEVALUE(SUBSTITUTE(SUBSTITUTE(F2184,"P"," P"),"A"," A"))</f>
        <v>0.65486111111111112</v>
      </c>
      <c r="N2184" s="34">
        <f t="shared" si="110"/>
        <v>17</v>
      </c>
      <c r="O2184" s="34" t="str">
        <f t="shared" si="111"/>
        <v>ROJ17</v>
      </c>
      <c r="P2184" s="44">
        <f>INDEX(Workings!$R$14:$R$853,MATCH(O2184,Workings!$U$14:$U$853,0))</f>
        <v>0.65277777777777801</v>
      </c>
      <c r="Q2184" s="34">
        <f t="shared" si="112"/>
        <v>3</v>
      </c>
      <c r="S2184"/>
    </row>
    <row r="2185" spans="1:19" ht="15" x14ac:dyDescent="0.25">
      <c r="A2185" s="34" t="s">
        <v>1232</v>
      </c>
      <c r="B2185" s="34">
        <f>SEARCH("PM",A2185)</f>
        <v>5</v>
      </c>
      <c r="C2185" s="34" t="e">
        <f>SEARCH("AM",A2185)</f>
        <v>#VALUE!</v>
      </c>
      <c r="D2185" s="34">
        <f>IFERROR(B2185,C2185)</f>
        <v>5</v>
      </c>
      <c r="E2185" s="34" t="str">
        <f>IFERROR(MID(A2185,D2185-5,1)," ")</f>
        <v xml:space="preserve"> </v>
      </c>
      <c r="F2185" s="34" t="str">
        <f>MID(A2185,IF(E2185="1",D2185-5,D2185-4),IF(E2185="1",7,6))</f>
        <v>4:12PM</v>
      </c>
      <c r="G2185" s="34" t="str">
        <f>TRIM(SUBSTITUTE(A2185,TEXT(M2185,"h:mmAM/PM"),""))</f>
        <v>8/Nov R-O-J</v>
      </c>
      <c r="H2185" s="34" t="b">
        <f>OR(LEFT(G2185,1)="Y",LEFT(G2185,1)="B",LEFT(G2185,1)="R")</f>
        <v>0</v>
      </c>
      <c r="I2185" s="34" t="str">
        <f>IF(H2185,LEFT(G2185,FIND(" ",G2185)-1),MID(G2185,FIND(" ",G2185)+1,9))</f>
        <v>R-O-J</v>
      </c>
      <c r="J2185" s="34" t="str">
        <f>TRIM(SUBSTITUTE(G2185,I2185,""))</f>
        <v>8/Nov</v>
      </c>
      <c r="K2185" s="34">
        <f>LEFT(J2185,2-ISERROR(1*MID(J2185,2,1)))*1</f>
        <v>8</v>
      </c>
      <c r="L2185" s="34" t="str">
        <f>IF(LEN(I2185)=3,I2185,LEFT(I2185,1)&amp;MID(I2185,3,1)&amp;RIGHT(I2185,1))</f>
        <v>ROJ</v>
      </c>
      <c r="M2185" s="42">
        <f>TIMEVALUE(SUBSTITUTE(SUBSTITUTE(F2185,"P"," P"),"A"," A"))</f>
        <v>0.67499999999999993</v>
      </c>
      <c r="N2185" s="34">
        <f t="shared" ref="N2185:N2248" si="113">1+(L2185=L2184)*(K2185=K2184)*N2184</f>
        <v>18</v>
      </c>
      <c r="O2185" s="34" t="str">
        <f t="shared" ref="O2185:O2248" si="114">L2185&amp;N2185</f>
        <v>ROJ18</v>
      </c>
      <c r="P2185" s="44">
        <f>INDEX(Workings!$R$14:$R$853,MATCH(O2185,Workings!$U$14:$U$853,0))</f>
        <v>0.67361111111111138</v>
      </c>
      <c r="Q2185" s="34">
        <f t="shared" ref="Q2185:Q2248" si="115">ROUND((M2185-P2185)*60*24,5)</f>
        <v>2</v>
      </c>
      <c r="S2185"/>
    </row>
    <row r="2186" spans="1:19" ht="15" x14ac:dyDescent="0.25">
      <c r="A2186" s="34" t="s">
        <v>2632</v>
      </c>
      <c r="B2186" s="34">
        <f>SEARCH("PM",A2186)</f>
        <v>9</v>
      </c>
      <c r="C2186" s="34" t="e">
        <f>SEARCH("AM",A2186)</f>
        <v>#VALUE!</v>
      </c>
      <c r="D2186" s="34">
        <f>IFERROR(B2186,C2186)</f>
        <v>9</v>
      </c>
      <c r="E2186" s="34" t="str">
        <f>IFERROR(MID(A2186,D2186-5,1)," ")</f>
        <v xml:space="preserve"> </v>
      </c>
      <c r="F2186" s="34" t="str">
        <f>MID(A2186,IF(E2186="1",D2186-5,D2186-4),IF(E2186="1",7,6))</f>
        <v>4:44PM</v>
      </c>
      <c r="G2186" s="34" t="str">
        <f>TRIM(SUBSTITUTE(A2186,TEXT(M2186,"h:mmAM/PM"),""))</f>
        <v>ROJ 8-Nov</v>
      </c>
      <c r="H2186" s="34" t="b">
        <f>OR(LEFT(G2186,1)="Y",LEFT(G2186,1)="B",LEFT(G2186,1)="R")</f>
        <v>1</v>
      </c>
      <c r="I2186" s="34" t="str">
        <f>IF(H2186,LEFT(G2186,FIND(" ",G2186)-1),MID(G2186,FIND(" ",G2186)+1,9))</f>
        <v>ROJ</v>
      </c>
      <c r="J2186" s="34" t="str">
        <f>TRIM(SUBSTITUTE(G2186,I2186,""))</f>
        <v>8-Nov</v>
      </c>
      <c r="K2186" s="34">
        <f>LEFT(J2186,2-ISERROR(1*MID(J2186,2,1)))*1</f>
        <v>8</v>
      </c>
      <c r="L2186" s="34" t="str">
        <f>IF(LEN(I2186)=3,I2186,LEFT(I2186,1)&amp;MID(I2186,3,1)&amp;RIGHT(I2186,1))</f>
        <v>ROJ</v>
      </c>
      <c r="M2186" s="42">
        <f>TIMEVALUE(SUBSTITUTE(SUBSTITUTE(F2186,"P"," P"),"A"," A"))</f>
        <v>0.6972222222222223</v>
      </c>
      <c r="N2186" s="34">
        <f t="shared" si="113"/>
        <v>19</v>
      </c>
      <c r="O2186" s="34" t="str">
        <f t="shared" si="114"/>
        <v>ROJ19</v>
      </c>
      <c r="P2186" s="44">
        <f>INDEX(Workings!$R$14:$R$853,MATCH(O2186,Workings!$U$14:$U$853,0))</f>
        <v>0.69444444444444475</v>
      </c>
      <c r="Q2186" s="34">
        <f t="shared" si="115"/>
        <v>4</v>
      </c>
      <c r="S2186"/>
    </row>
    <row r="2187" spans="1:19" ht="15" x14ac:dyDescent="0.25">
      <c r="A2187" s="34" t="s">
        <v>3180</v>
      </c>
      <c r="B2187" s="34">
        <f>SEARCH("PM",A2187)</f>
        <v>11</v>
      </c>
      <c r="C2187" s="34" t="e">
        <f>SEARCH("AM",A2187)</f>
        <v>#VALUE!</v>
      </c>
      <c r="D2187" s="34">
        <f>IFERROR(B2187,C2187)</f>
        <v>11</v>
      </c>
      <c r="E2187" s="34" t="str">
        <f>IFERROR(MID(A2187,D2187-5,1)," ")</f>
        <v xml:space="preserve"> </v>
      </c>
      <c r="F2187" s="34" t="str">
        <f>MID(A2187,IF(E2187="1",D2187-5,D2187-4),IF(E2187="1",7,6))</f>
        <v>5:11PM</v>
      </c>
      <c r="G2187" s="34" t="str">
        <f>TRIM(SUBSTITUTE(A2187,TEXT(M2187,"h:mmAM/PM"),""))</f>
        <v>R-O-J 8-Nov</v>
      </c>
      <c r="H2187" s="34" t="b">
        <f>OR(LEFT(G2187,1)="Y",LEFT(G2187,1)="B",LEFT(G2187,1)="R")</f>
        <v>1</v>
      </c>
      <c r="I2187" s="34" t="str">
        <f>IF(H2187,LEFT(G2187,FIND(" ",G2187)-1),MID(G2187,FIND(" ",G2187)+1,9))</f>
        <v>R-O-J</v>
      </c>
      <c r="J2187" s="34" t="str">
        <f>TRIM(SUBSTITUTE(G2187,I2187,""))</f>
        <v>8-Nov</v>
      </c>
      <c r="K2187" s="34">
        <f>LEFT(J2187,2-ISERROR(1*MID(J2187,2,1)))*1</f>
        <v>8</v>
      </c>
      <c r="L2187" s="34" t="str">
        <f>IF(LEN(I2187)=3,I2187,LEFT(I2187,1)&amp;MID(I2187,3,1)&amp;RIGHT(I2187,1))</f>
        <v>ROJ</v>
      </c>
      <c r="M2187" s="42">
        <f>TIMEVALUE(SUBSTITUTE(SUBSTITUTE(F2187,"P"," P"),"A"," A"))</f>
        <v>0.71597222222222223</v>
      </c>
      <c r="N2187" s="34">
        <f t="shared" si="113"/>
        <v>20</v>
      </c>
      <c r="O2187" s="34" t="str">
        <f t="shared" si="114"/>
        <v>ROJ20</v>
      </c>
      <c r="P2187" s="44">
        <f>INDEX(Workings!$R$14:$R$853,MATCH(O2187,Workings!$U$14:$U$853,0))</f>
        <v>0.71527777777777812</v>
      </c>
      <c r="Q2187" s="34">
        <f t="shared" si="115"/>
        <v>1</v>
      </c>
      <c r="S2187"/>
    </row>
    <row r="2188" spans="1:19" ht="15" x14ac:dyDescent="0.25">
      <c r="A2188" s="34" t="s">
        <v>3965</v>
      </c>
      <c r="B2188" s="34">
        <f>SEARCH("PM",A2188)</f>
        <v>5</v>
      </c>
      <c r="C2188" s="34" t="e">
        <f>SEARCH("AM",A2188)</f>
        <v>#VALUE!</v>
      </c>
      <c r="D2188" s="34">
        <f>IFERROR(B2188,C2188)</f>
        <v>5</v>
      </c>
      <c r="E2188" s="34" t="str">
        <f>IFERROR(MID(A2188,D2188-5,1)," ")</f>
        <v xml:space="preserve"> </v>
      </c>
      <c r="F2188" s="34" t="str">
        <f>MID(A2188,IF(E2188="1",D2188-5,D2188-4),IF(E2188="1",7,6))</f>
        <v>5:32PM</v>
      </c>
      <c r="G2188" s="34" t="str">
        <f>TRIM(SUBSTITUTE(A2188,TEXT(M2188,"h:mmAM/PM"),""))</f>
        <v>R-O-J 8-Nov</v>
      </c>
      <c r="H2188" s="34" t="b">
        <f>OR(LEFT(G2188,1)="Y",LEFT(G2188,1)="B",LEFT(G2188,1)="R")</f>
        <v>1</v>
      </c>
      <c r="I2188" s="34" t="str">
        <f>IF(H2188,LEFT(G2188,FIND(" ",G2188)-1),MID(G2188,FIND(" ",G2188)+1,9))</f>
        <v>R-O-J</v>
      </c>
      <c r="J2188" s="34" t="str">
        <f>TRIM(SUBSTITUTE(G2188,I2188,""))</f>
        <v>8-Nov</v>
      </c>
      <c r="K2188" s="34">
        <f>LEFT(J2188,2-ISERROR(1*MID(J2188,2,1)))*1</f>
        <v>8</v>
      </c>
      <c r="L2188" s="34" t="str">
        <f>IF(LEN(I2188)=3,I2188,LEFT(I2188,1)&amp;MID(I2188,3,1)&amp;RIGHT(I2188,1))</f>
        <v>ROJ</v>
      </c>
      <c r="M2188" s="42">
        <f>TIMEVALUE(SUBSTITUTE(SUBSTITUTE(F2188,"P"," P"),"A"," A"))</f>
        <v>0.73055555555555562</v>
      </c>
      <c r="N2188" s="34">
        <f t="shared" si="113"/>
        <v>21</v>
      </c>
      <c r="O2188" s="34" t="str">
        <f t="shared" si="114"/>
        <v>ROJ21</v>
      </c>
      <c r="P2188" s="44">
        <f>INDEX(Workings!$R$14:$R$853,MATCH(O2188,Workings!$U$14:$U$853,0))</f>
        <v>0.72916666666666696</v>
      </c>
      <c r="Q2188" s="34">
        <f t="shared" si="115"/>
        <v>2</v>
      </c>
      <c r="S2188"/>
    </row>
    <row r="2189" spans="1:19" ht="15" x14ac:dyDescent="0.25">
      <c r="A2189" s="34" t="s">
        <v>2083</v>
      </c>
      <c r="B2189" s="34">
        <f>SEARCH("PM",A2189)</f>
        <v>17</v>
      </c>
      <c r="C2189" s="34" t="e">
        <f>SEARCH("AM",A2189)</f>
        <v>#VALUE!</v>
      </c>
      <c r="D2189" s="34">
        <f>IFERROR(B2189,C2189)</f>
        <v>17</v>
      </c>
      <c r="E2189" s="34" t="str">
        <f>IFERROR(MID(A2189,D2189-5,1)," ")</f>
        <v xml:space="preserve"> </v>
      </c>
      <c r="F2189" s="34" t="str">
        <f>MID(A2189,IF(E2189="1",D2189-5,D2189-4),IF(E2189="1",7,6))</f>
        <v>5:56PM</v>
      </c>
      <c r="G2189" s="34" t="str">
        <f>TRIM(SUBSTITUTE(A2189,TEXT(M2189,"h:mmAM/PM"),""))</f>
        <v>R:O:J 8-Nov</v>
      </c>
      <c r="H2189" s="34" t="b">
        <f>OR(LEFT(G2189,1)="Y",LEFT(G2189,1)="B",LEFT(G2189,1)="R")</f>
        <v>1</v>
      </c>
      <c r="I2189" s="34" t="str">
        <f>IF(H2189,LEFT(G2189,FIND(" ",G2189)-1),MID(G2189,FIND(" ",G2189)+1,9))</f>
        <v>R:O:J</v>
      </c>
      <c r="J2189" s="34" t="str">
        <f>TRIM(SUBSTITUTE(G2189,I2189,""))</f>
        <v>8-Nov</v>
      </c>
      <c r="K2189" s="34">
        <f>LEFT(J2189,2-ISERROR(1*MID(J2189,2,1)))*1</f>
        <v>8</v>
      </c>
      <c r="L2189" s="34" t="str">
        <f>IF(LEN(I2189)=3,I2189,LEFT(I2189,1)&amp;MID(I2189,3,1)&amp;RIGHT(I2189,1))</f>
        <v>ROJ</v>
      </c>
      <c r="M2189" s="42">
        <f>TIMEVALUE(SUBSTITUTE(SUBSTITUTE(F2189,"P"," P"),"A"," A"))</f>
        <v>0.74722222222222223</v>
      </c>
      <c r="N2189" s="34">
        <f t="shared" si="113"/>
        <v>22</v>
      </c>
      <c r="O2189" s="34" t="str">
        <f t="shared" si="114"/>
        <v>ROJ22</v>
      </c>
      <c r="P2189" s="44">
        <f>INDEX(Workings!$R$14:$R$853,MATCH(O2189,Workings!$U$14:$U$853,0))</f>
        <v>0.7430555555555558</v>
      </c>
      <c r="Q2189" s="34">
        <f t="shared" si="115"/>
        <v>6</v>
      </c>
      <c r="S2189"/>
    </row>
    <row r="2190" spans="1:19" ht="15" x14ac:dyDescent="0.25">
      <c r="A2190" s="34" t="s">
        <v>1966</v>
      </c>
      <c r="B2190" s="34">
        <f>SEARCH("PM",A2190)</f>
        <v>5</v>
      </c>
      <c r="C2190" s="34" t="e">
        <f>SEARCH("AM",A2190)</f>
        <v>#VALUE!</v>
      </c>
      <c r="D2190" s="34">
        <f>IFERROR(B2190,C2190)</f>
        <v>5</v>
      </c>
      <c r="E2190" s="34" t="str">
        <f>IFERROR(MID(A2190,D2190-5,1)," ")</f>
        <v xml:space="preserve"> </v>
      </c>
      <c r="F2190" s="34" t="str">
        <f>MID(A2190,IF(E2190="1",D2190-5,D2190-4),IF(E2190="1",7,6))</f>
        <v>6:14PM</v>
      </c>
      <c r="G2190" s="34" t="str">
        <f>TRIM(SUBSTITUTE(A2190,TEXT(M2190,"h:mmAM/PM"),""))</f>
        <v>R-O-J 8-Nov</v>
      </c>
      <c r="H2190" s="34" t="b">
        <f>OR(LEFT(G2190,1)="Y",LEFT(G2190,1)="B",LEFT(G2190,1)="R")</f>
        <v>1</v>
      </c>
      <c r="I2190" s="34" t="str">
        <f>IF(H2190,LEFT(G2190,FIND(" ",G2190)-1),MID(G2190,FIND(" ",G2190)+1,9))</f>
        <v>R-O-J</v>
      </c>
      <c r="J2190" s="34" t="str">
        <f>TRIM(SUBSTITUTE(G2190,I2190,""))</f>
        <v>8-Nov</v>
      </c>
      <c r="K2190" s="34">
        <f>LEFT(J2190,2-ISERROR(1*MID(J2190,2,1)))*1</f>
        <v>8</v>
      </c>
      <c r="L2190" s="34" t="str">
        <f>IF(LEN(I2190)=3,I2190,LEFT(I2190,1)&amp;MID(I2190,3,1)&amp;RIGHT(I2190,1))</f>
        <v>ROJ</v>
      </c>
      <c r="M2190" s="42">
        <f>TIMEVALUE(SUBSTITUTE(SUBSTITUTE(F2190,"P"," P"),"A"," A"))</f>
        <v>0.7597222222222223</v>
      </c>
      <c r="N2190" s="34">
        <f t="shared" si="113"/>
        <v>23</v>
      </c>
      <c r="O2190" s="34" t="str">
        <f t="shared" si="114"/>
        <v>ROJ23</v>
      </c>
      <c r="P2190" s="44">
        <f>INDEX(Workings!$R$14:$R$853,MATCH(O2190,Workings!$U$14:$U$853,0))</f>
        <v>0.75694444444444464</v>
      </c>
      <c r="Q2190" s="34">
        <f t="shared" si="115"/>
        <v>4</v>
      </c>
      <c r="S2190"/>
    </row>
    <row r="2191" spans="1:19" ht="15" x14ac:dyDescent="0.25">
      <c r="A2191" s="34" t="s">
        <v>3401</v>
      </c>
      <c r="B2191" s="34">
        <f>SEARCH("PM",A2191)</f>
        <v>5</v>
      </c>
      <c r="C2191" s="34" t="e">
        <f>SEARCH("AM",A2191)</f>
        <v>#VALUE!</v>
      </c>
      <c r="D2191" s="34">
        <f>IFERROR(B2191,C2191)</f>
        <v>5</v>
      </c>
      <c r="E2191" s="34" t="str">
        <f>IFERROR(MID(A2191,D2191-5,1)," ")</f>
        <v xml:space="preserve"> </v>
      </c>
      <c r="F2191" s="34" t="str">
        <f>MID(A2191,IF(E2191="1",D2191-5,D2191-4),IF(E2191="1",7,6))</f>
        <v>6:33PM</v>
      </c>
      <c r="G2191" s="34" t="str">
        <f>TRIM(SUBSTITUTE(A2191,TEXT(M2191,"h:mmAM/PM"),""))</f>
        <v>R:O:J 8/Nov</v>
      </c>
      <c r="H2191" s="34" t="b">
        <f>OR(LEFT(G2191,1)="Y",LEFT(G2191,1)="B",LEFT(G2191,1)="R")</f>
        <v>1</v>
      </c>
      <c r="I2191" s="34" t="str">
        <f>IF(H2191,LEFT(G2191,FIND(" ",G2191)-1),MID(G2191,FIND(" ",G2191)+1,9))</f>
        <v>R:O:J</v>
      </c>
      <c r="J2191" s="34" t="str">
        <f>TRIM(SUBSTITUTE(G2191,I2191,""))</f>
        <v>8/Nov</v>
      </c>
      <c r="K2191" s="34">
        <f>LEFT(J2191,2-ISERROR(1*MID(J2191,2,1)))*1</f>
        <v>8</v>
      </c>
      <c r="L2191" s="34" t="str">
        <f>IF(LEN(I2191)=3,I2191,LEFT(I2191,1)&amp;MID(I2191,3,1)&amp;RIGHT(I2191,1))</f>
        <v>ROJ</v>
      </c>
      <c r="M2191" s="42">
        <f>TIMEVALUE(SUBSTITUTE(SUBSTITUTE(F2191,"P"," P"),"A"," A"))</f>
        <v>0.7729166666666667</v>
      </c>
      <c r="N2191" s="34">
        <f t="shared" si="113"/>
        <v>24</v>
      </c>
      <c r="O2191" s="34" t="str">
        <f t="shared" si="114"/>
        <v>ROJ24</v>
      </c>
      <c r="P2191" s="44">
        <f>INDEX(Workings!$R$14:$R$853,MATCH(O2191,Workings!$U$14:$U$853,0))</f>
        <v>0.77083333333333348</v>
      </c>
      <c r="Q2191" s="34">
        <f t="shared" si="115"/>
        <v>3</v>
      </c>
      <c r="S2191"/>
    </row>
    <row r="2192" spans="1:19" ht="15" x14ac:dyDescent="0.25">
      <c r="A2192" s="34" t="s">
        <v>412</v>
      </c>
      <c r="B2192" s="34">
        <f>SEARCH("PM",A2192)</f>
        <v>15</v>
      </c>
      <c r="C2192" s="34" t="e">
        <f>SEARCH("AM",A2192)</f>
        <v>#VALUE!</v>
      </c>
      <c r="D2192" s="34">
        <f>IFERROR(B2192,C2192)</f>
        <v>15</v>
      </c>
      <c r="E2192" s="34" t="str">
        <f>IFERROR(MID(A2192,D2192-5,1)," ")</f>
        <v xml:space="preserve"> </v>
      </c>
      <c r="F2192" s="34" t="str">
        <f>MID(A2192,IF(E2192="1",D2192-5,D2192-4),IF(E2192="1",7,6))</f>
        <v>6:52PM</v>
      </c>
      <c r="G2192" s="34" t="str">
        <f>TRIM(SUBSTITUTE(A2192,TEXT(M2192,"h:mmAM/PM"),""))</f>
        <v>ROJ 8-Nov</v>
      </c>
      <c r="H2192" s="34" t="b">
        <f>OR(LEFT(G2192,1)="Y",LEFT(G2192,1)="B",LEFT(G2192,1)="R")</f>
        <v>1</v>
      </c>
      <c r="I2192" s="34" t="str">
        <f>IF(H2192,LEFT(G2192,FIND(" ",G2192)-1),MID(G2192,FIND(" ",G2192)+1,9))</f>
        <v>ROJ</v>
      </c>
      <c r="J2192" s="34" t="str">
        <f>TRIM(SUBSTITUTE(G2192,I2192,""))</f>
        <v>8-Nov</v>
      </c>
      <c r="K2192" s="34">
        <f>LEFT(J2192,2-ISERROR(1*MID(J2192,2,1)))*1</f>
        <v>8</v>
      </c>
      <c r="L2192" s="34" t="str">
        <f>IF(LEN(I2192)=3,I2192,LEFT(I2192,1)&amp;MID(I2192,3,1)&amp;RIGHT(I2192,1))</f>
        <v>ROJ</v>
      </c>
      <c r="M2192" s="42">
        <f>TIMEVALUE(SUBSTITUTE(SUBSTITUTE(F2192,"P"," P"),"A"," A"))</f>
        <v>0.78611111111111109</v>
      </c>
      <c r="N2192" s="34">
        <f t="shared" si="113"/>
        <v>25</v>
      </c>
      <c r="O2192" s="34" t="str">
        <f t="shared" si="114"/>
        <v>ROJ25</v>
      </c>
      <c r="P2192" s="44">
        <f>INDEX(Workings!$R$14:$R$853,MATCH(O2192,Workings!$U$14:$U$853,0))</f>
        <v>0.78472222222222232</v>
      </c>
      <c r="Q2192" s="34">
        <f t="shared" si="115"/>
        <v>2</v>
      </c>
      <c r="S2192"/>
    </row>
    <row r="2193" spans="1:19" ht="15" x14ac:dyDescent="0.25">
      <c r="A2193" s="34" t="s">
        <v>1678</v>
      </c>
      <c r="B2193" s="34">
        <f>SEARCH("PM",A2193)</f>
        <v>11</v>
      </c>
      <c r="C2193" s="34" t="e">
        <f>SEARCH("AM",A2193)</f>
        <v>#VALUE!</v>
      </c>
      <c r="D2193" s="34">
        <f>IFERROR(B2193,C2193)</f>
        <v>11</v>
      </c>
      <c r="E2193" s="34" t="str">
        <f>IFERROR(MID(A2193,D2193-5,1)," ")</f>
        <v xml:space="preserve"> </v>
      </c>
      <c r="F2193" s="34" t="str">
        <f>MID(A2193,IF(E2193="1",D2193-5,D2193-4),IF(E2193="1",7,6))</f>
        <v>7:12PM</v>
      </c>
      <c r="G2193" s="34" t="str">
        <f>TRIM(SUBSTITUTE(A2193,TEXT(M2193,"h:mmAM/PM"),""))</f>
        <v>R/O/J 8/Nov</v>
      </c>
      <c r="H2193" s="34" t="b">
        <f>OR(LEFT(G2193,1)="Y",LEFT(G2193,1)="B",LEFT(G2193,1)="R")</f>
        <v>1</v>
      </c>
      <c r="I2193" s="34" t="str">
        <f>IF(H2193,LEFT(G2193,FIND(" ",G2193)-1),MID(G2193,FIND(" ",G2193)+1,9))</f>
        <v>R/O/J</v>
      </c>
      <c r="J2193" s="34" t="str">
        <f>TRIM(SUBSTITUTE(G2193,I2193,""))</f>
        <v>8/Nov</v>
      </c>
      <c r="K2193" s="34">
        <f>LEFT(J2193,2-ISERROR(1*MID(J2193,2,1)))*1</f>
        <v>8</v>
      </c>
      <c r="L2193" s="34" t="str">
        <f>IF(LEN(I2193)=3,I2193,LEFT(I2193,1)&amp;MID(I2193,3,1)&amp;RIGHT(I2193,1))</f>
        <v>ROJ</v>
      </c>
      <c r="M2193" s="42">
        <f>TIMEVALUE(SUBSTITUTE(SUBSTITUTE(F2193,"P"," P"),"A"," A"))</f>
        <v>0.79999999999999993</v>
      </c>
      <c r="N2193" s="34">
        <f t="shared" si="113"/>
        <v>26</v>
      </c>
      <c r="O2193" s="34" t="str">
        <f t="shared" si="114"/>
        <v>ROJ26</v>
      </c>
      <c r="P2193" s="44">
        <f>INDEX(Workings!$R$14:$R$853,MATCH(O2193,Workings!$U$14:$U$853,0))</f>
        <v>0.79861111111111116</v>
      </c>
      <c r="Q2193" s="34">
        <f t="shared" si="115"/>
        <v>2</v>
      </c>
      <c r="S2193"/>
    </row>
    <row r="2194" spans="1:19" ht="15" x14ac:dyDescent="0.25">
      <c r="A2194" s="34" t="s">
        <v>586</v>
      </c>
      <c r="B2194" s="34">
        <f>SEARCH("PM",A2194)</f>
        <v>15</v>
      </c>
      <c r="C2194" s="34" t="e">
        <f>SEARCH("AM",A2194)</f>
        <v>#VALUE!</v>
      </c>
      <c r="D2194" s="34">
        <f>IFERROR(B2194,C2194)</f>
        <v>15</v>
      </c>
      <c r="E2194" s="34" t="str">
        <f>IFERROR(MID(A2194,D2194-5,1)," ")</f>
        <v xml:space="preserve"> </v>
      </c>
      <c r="F2194" s="34" t="str">
        <f>MID(A2194,IF(E2194="1",D2194-5,D2194-4),IF(E2194="1",7,6))</f>
        <v>8:13PM</v>
      </c>
      <c r="G2194" s="34" t="str">
        <f>TRIM(SUBSTITUTE(A2194,TEXT(M2194,"h:mmAM/PM"),""))</f>
        <v>8-Nov ROJ</v>
      </c>
      <c r="H2194" s="34" t="b">
        <f>OR(LEFT(G2194,1)="Y",LEFT(G2194,1)="B",LEFT(G2194,1)="R")</f>
        <v>0</v>
      </c>
      <c r="I2194" s="34" t="str">
        <f>IF(H2194,LEFT(G2194,FIND(" ",G2194)-1),MID(G2194,FIND(" ",G2194)+1,9))</f>
        <v>ROJ</v>
      </c>
      <c r="J2194" s="34" t="str">
        <f>TRIM(SUBSTITUTE(G2194,I2194,""))</f>
        <v>8-Nov</v>
      </c>
      <c r="K2194" s="34">
        <f>LEFT(J2194,2-ISERROR(1*MID(J2194,2,1)))*1</f>
        <v>8</v>
      </c>
      <c r="L2194" s="34" t="str">
        <f>IF(LEN(I2194)=3,I2194,LEFT(I2194,1)&amp;MID(I2194,3,1)&amp;RIGHT(I2194,1))</f>
        <v>ROJ</v>
      </c>
      <c r="M2194" s="42">
        <f>TIMEVALUE(SUBSTITUTE(SUBSTITUTE(F2194,"P"," P"),"A"," A"))</f>
        <v>0.84236111111111101</v>
      </c>
      <c r="N2194" s="34">
        <f t="shared" si="113"/>
        <v>27</v>
      </c>
      <c r="O2194" s="34" t="str">
        <f t="shared" si="114"/>
        <v>ROJ27</v>
      </c>
      <c r="P2194" s="44">
        <f>INDEX(Workings!$R$14:$R$853,MATCH(O2194,Workings!$U$14:$U$853,0))</f>
        <v>0.84027777777777779</v>
      </c>
      <c r="Q2194" s="34">
        <f t="shared" si="115"/>
        <v>3</v>
      </c>
      <c r="S2194"/>
    </row>
    <row r="2195" spans="1:19" ht="15" x14ac:dyDescent="0.25">
      <c r="A2195" s="34" t="s">
        <v>2788</v>
      </c>
      <c r="B2195" s="34">
        <f>SEARCH("PM",A2195)</f>
        <v>17</v>
      </c>
      <c r="C2195" s="34" t="e">
        <f>SEARCH("AM",A2195)</f>
        <v>#VALUE!</v>
      </c>
      <c r="D2195" s="34">
        <f>IFERROR(B2195,C2195)</f>
        <v>17</v>
      </c>
      <c r="E2195" s="34" t="str">
        <f>IFERROR(MID(A2195,D2195-5,1)," ")</f>
        <v xml:space="preserve"> </v>
      </c>
      <c r="F2195" s="34" t="str">
        <f>MID(A2195,IF(E2195="1",D2195-5,D2195-4),IF(E2195="1",7,6))</f>
        <v>9:12PM</v>
      </c>
      <c r="G2195" s="34" t="str">
        <f>TRIM(SUBSTITUTE(A2195,TEXT(M2195,"h:mmAM/PM"),""))</f>
        <v>R-O-J 8-Nov</v>
      </c>
      <c r="H2195" s="34" t="b">
        <f>OR(LEFT(G2195,1)="Y",LEFT(G2195,1)="B",LEFT(G2195,1)="R")</f>
        <v>1</v>
      </c>
      <c r="I2195" s="34" t="str">
        <f>IF(H2195,LEFT(G2195,FIND(" ",G2195)-1),MID(G2195,FIND(" ",G2195)+1,9))</f>
        <v>R-O-J</v>
      </c>
      <c r="J2195" s="34" t="str">
        <f>TRIM(SUBSTITUTE(G2195,I2195,""))</f>
        <v>8-Nov</v>
      </c>
      <c r="K2195" s="34">
        <f>LEFT(J2195,2-ISERROR(1*MID(J2195,2,1)))*1</f>
        <v>8</v>
      </c>
      <c r="L2195" s="34" t="str">
        <f>IF(LEN(I2195)=3,I2195,LEFT(I2195,1)&amp;MID(I2195,3,1)&amp;RIGHT(I2195,1))</f>
        <v>ROJ</v>
      </c>
      <c r="M2195" s="42">
        <f>TIMEVALUE(SUBSTITUTE(SUBSTITUTE(F2195,"P"," P"),"A"," A"))</f>
        <v>0.8833333333333333</v>
      </c>
      <c r="N2195" s="34">
        <f t="shared" si="113"/>
        <v>28</v>
      </c>
      <c r="O2195" s="34" t="str">
        <f t="shared" si="114"/>
        <v>ROJ28</v>
      </c>
      <c r="P2195" s="44">
        <f>INDEX(Workings!$R$14:$R$853,MATCH(O2195,Workings!$U$14:$U$853,0))</f>
        <v>0.88194444444444442</v>
      </c>
      <c r="Q2195" s="34">
        <f t="shared" si="115"/>
        <v>2</v>
      </c>
      <c r="S2195"/>
    </row>
    <row r="2196" spans="1:19" ht="15" x14ac:dyDescent="0.25">
      <c r="A2196" s="34" t="s">
        <v>76</v>
      </c>
      <c r="B2196" s="34">
        <f>SEARCH("PM",A2196)</f>
        <v>12</v>
      </c>
      <c r="C2196" s="34" t="e">
        <f>SEARCH("AM",A2196)</f>
        <v>#VALUE!</v>
      </c>
      <c r="D2196" s="34">
        <f>IFERROR(B2196,C2196)</f>
        <v>12</v>
      </c>
      <c r="E2196" s="34" t="str">
        <f>IFERROR(MID(A2196,D2196-5,1)," ")</f>
        <v>1</v>
      </c>
      <c r="F2196" s="34" t="str">
        <f>MID(A2196,IF(E2196="1",D2196-5,D2196-4),IF(E2196="1",7,6))</f>
        <v>10:14PM</v>
      </c>
      <c r="G2196" s="34" t="str">
        <f>TRIM(SUBSTITUTE(A2196,TEXT(M2196,"h:mmAM/PM"),""))</f>
        <v>8-Nov R:O:J</v>
      </c>
      <c r="H2196" s="34" t="b">
        <f>OR(LEFT(G2196,1)="Y",LEFT(G2196,1)="B",LEFT(G2196,1)="R")</f>
        <v>0</v>
      </c>
      <c r="I2196" s="34" t="str">
        <f>IF(H2196,LEFT(G2196,FIND(" ",G2196)-1),MID(G2196,FIND(" ",G2196)+1,9))</f>
        <v>R:O:J</v>
      </c>
      <c r="J2196" s="34" t="str">
        <f>TRIM(SUBSTITUTE(G2196,I2196,""))</f>
        <v>8-Nov</v>
      </c>
      <c r="K2196" s="34">
        <f>LEFT(J2196,2-ISERROR(1*MID(J2196,2,1)))*1</f>
        <v>8</v>
      </c>
      <c r="L2196" s="34" t="str">
        <f>IF(LEN(I2196)=3,I2196,LEFT(I2196,1)&amp;MID(I2196,3,1)&amp;RIGHT(I2196,1))</f>
        <v>ROJ</v>
      </c>
      <c r="M2196" s="42">
        <f>TIMEVALUE(SUBSTITUTE(SUBSTITUTE(F2196,"P"," P"),"A"," A"))</f>
        <v>0.92638888888888893</v>
      </c>
      <c r="N2196" s="34">
        <f t="shared" si="113"/>
        <v>29</v>
      </c>
      <c r="O2196" s="34" t="str">
        <f t="shared" si="114"/>
        <v>ROJ29</v>
      </c>
      <c r="P2196" s="44">
        <f>INDEX(Workings!$R$14:$R$853,MATCH(O2196,Workings!$U$14:$U$853,0))</f>
        <v>0.92361111111111105</v>
      </c>
      <c r="Q2196" s="34">
        <f t="shared" si="115"/>
        <v>4</v>
      </c>
      <c r="S2196"/>
    </row>
    <row r="2197" spans="1:19" ht="15" x14ac:dyDescent="0.25">
      <c r="A2197" s="34" t="s">
        <v>1118</v>
      </c>
      <c r="B2197" s="34">
        <f>SEARCH("PM",A2197)</f>
        <v>18</v>
      </c>
      <c r="C2197" s="34" t="e">
        <f>SEARCH("AM",A2197)</f>
        <v>#VALUE!</v>
      </c>
      <c r="D2197" s="34">
        <f>IFERROR(B2197,C2197)</f>
        <v>18</v>
      </c>
      <c r="E2197" s="34" t="str">
        <f>IFERROR(MID(A2197,D2197-5,1)," ")</f>
        <v>1</v>
      </c>
      <c r="F2197" s="34" t="str">
        <f>MID(A2197,IF(E2197="1",D2197-5,D2197-4),IF(E2197="1",7,6))</f>
        <v>11:12PM</v>
      </c>
      <c r="G2197" s="34" t="str">
        <f>TRIM(SUBSTITUTE(A2197,TEXT(M2197,"h:mmAM/PM"),""))</f>
        <v>8-Nov R/O/J</v>
      </c>
      <c r="H2197" s="34" t="b">
        <f>OR(LEFT(G2197,1)="Y",LEFT(G2197,1)="B",LEFT(G2197,1)="R")</f>
        <v>0</v>
      </c>
      <c r="I2197" s="34" t="str">
        <f>IF(H2197,LEFT(G2197,FIND(" ",G2197)-1),MID(G2197,FIND(" ",G2197)+1,9))</f>
        <v>R/O/J</v>
      </c>
      <c r="J2197" s="34" t="str">
        <f>TRIM(SUBSTITUTE(G2197,I2197,""))</f>
        <v>8-Nov</v>
      </c>
      <c r="K2197" s="34">
        <f>LEFT(J2197,2-ISERROR(1*MID(J2197,2,1)))*1</f>
        <v>8</v>
      </c>
      <c r="L2197" s="34" t="str">
        <f>IF(LEN(I2197)=3,I2197,LEFT(I2197,1)&amp;MID(I2197,3,1)&amp;RIGHT(I2197,1))</f>
        <v>ROJ</v>
      </c>
      <c r="M2197" s="42">
        <f>TIMEVALUE(SUBSTITUTE(SUBSTITUTE(F2197,"P"," P"),"A"," A"))</f>
        <v>0.96666666666666667</v>
      </c>
      <c r="N2197" s="34">
        <f t="shared" si="113"/>
        <v>30</v>
      </c>
      <c r="O2197" s="34" t="str">
        <f t="shared" si="114"/>
        <v>ROJ30</v>
      </c>
      <c r="P2197" s="44">
        <f>INDEX(Workings!$R$14:$R$853,MATCH(O2197,Workings!$U$14:$U$853,0))</f>
        <v>0.96527777777777768</v>
      </c>
      <c r="Q2197" s="34">
        <f t="shared" si="115"/>
        <v>2</v>
      </c>
      <c r="S2197"/>
    </row>
    <row r="2198" spans="1:19" ht="15" x14ac:dyDescent="0.25">
      <c r="A2198" s="34" t="s">
        <v>2237</v>
      </c>
      <c r="B2198" s="34" t="e">
        <f>SEARCH("PM",A2198)</f>
        <v>#VALUE!</v>
      </c>
      <c r="C2198" s="34">
        <f>SEARCH("AM",A2198)</f>
        <v>11</v>
      </c>
      <c r="D2198" s="34">
        <f>IFERROR(B2198,C2198)</f>
        <v>11</v>
      </c>
      <c r="E2198" s="34" t="str">
        <f>IFERROR(MID(A2198,D2198-5,1)," ")</f>
        <v xml:space="preserve"> </v>
      </c>
      <c r="F2198" s="34" t="str">
        <f>MID(A2198,IF(E2198="1",D2198-5,D2198-4),IF(E2198="1",7,6))</f>
        <v>7:12AM</v>
      </c>
      <c r="G2198" s="34" t="str">
        <f>TRIM(SUBSTITUTE(A2198,TEXT(M2198,"h:mmAM/PM"),""))</f>
        <v>R-O-J 9-Nov</v>
      </c>
      <c r="H2198" s="34" t="b">
        <f>OR(LEFT(G2198,1)="Y",LEFT(G2198,1)="B",LEFT(G2198,1)="R")</f>
        <v>1</v>
      </c>
      <c r="I2198" s="34" t="str">
        <f>IF(H2198,LEFT(G2198,FIND(" ",G2198)-1),MID(G2198,FIND(" ",G2198)+1,9))</f>
        <v>R-O-J</v>
      </c>
      <c r="J2198" s="34" t="str">
        <f>TRIM(SUBSTITUTE(G2198,I2198,""))</f>
        <v>9-Nov</v>
      </c>
      <c r="K2198" s="34">
        <f>LEFT(J2198,2-ISERROR(1*MID(J2198,2,1)))*1</f>
        <v>9</v>
      </c>
      <c r="L2198" s="34" t="str">
        <f>IF(LEN(I2198)=3,I2198,LEFT(I2198,1)&amp;MID(I2198,3,1)&amp;RIGHT(I2198,1))</f>
        <v>ROJ</v>
      </c>
      <c r="M2198" s="42">
        <f>TIMEVALUE(SUBSTITUTE(SUBSTITUTE(F2198,"P"," P"),"A"," A"))</f>
        <v>0.3</v>
      </c>
      <c r="N2198" s="34">
        <f t="shared" si="113"/>
        <v>1</v>
      </c>
      <c r="O2198" s="34" t="str">
        <f t="shared" si="114"/>
        <v>ROJ1</v>
      </c>
      <c r="P2198" s="44">
        <f>INDEX(Workings!$R$14:$R$853,MATCH(O2198,Workings!$U$14:$U$853,0))</f>
        <v>0.2986111111111111</v>
      </c>
      <c r="Q2198" s="34">
        <f t="shared" si="115"/>
        <v>2</v>
      </c>
      <c r="S2198"/>
    </row>
    <row r="2199" spans="1:19" ht="15" x14ac:dyDescent="0.25">
      <c r="A2199" s="34" t="s">
        <v>2282</v>
      </c>
      <c r="B2199" s="34" t="e">
        <f>SEARCH("PM",A2199)</f>
        <v>#VALUE!</v>
      </c>
      <c r="C2199" s="34">
        <f>SEARCH("AM",A2199)</f>
        <v>5</v>
      </c>
      <c r="D2199" s="34">
        <f>IFERROR(B2199,C2199)</f>
        <v>5</v>
      </c>
      <c r="E2199" s="34" t="str">
        <f>IFERROR(MID(A2199,D2199-5,1)," ")</f>
        <v xml:space="preserve"> </v>
      </c>
      <c r="F2199" s="34" t="str">
        <f>MID(A2199,IF(E2199="1",D2199-5,D2199-4),IF(E2199="1",7,6))</f>
        <v>7:53AM</v>
      </c>
      <c r="G2199" s="34" t="str">
        <f>TRIM(SUBSTITUTE(A2199,TEXT(M2199,"h:mmAM/PM"),""))</f>
        <v>R-O-J 9/Nov</v>
      </c>
      <c r="H2199" s="34" t="b">
        <f>OR(LEFT(G2199,1)="Y",LEFT(G2199,1)="B",LEFT(G2199,1)="R")</f>
        <v>1</v>
      </c>
      <c r="I2199" s="34" t="str">
        <f>IF(H2199,LEFT(G2199,FIND(" ",G2199)-1),MID(G2199,FIND(" ",G2199)+1,9))</f>
        <v>R-O-J</v>
      </c>
      <c r="J2199" s="34" t="str">
        <f>TRIM(SUBSTITUTE(G2199,I2199,""))</f>
        <v>9/Nov</v>
      </c>
      <c r="K2199" s="34">
        <f>LEFT(J2199,2-ISERROR(1*MID(J2199,2,1)))*1</f>
        <v>9</v>
      </c>
      <c r="L2199" s="34" t="str">
        <f>IF(LEN(I2199)=3,I2199,LEFT(I2199,1)&amp;MID(I2199,3,1)&amp;RIGHT(I2199,1))</f>
        <v>ROJ</v>
      </c>
      <c r="M2199" s="42">
        <f>TIMEVALUE(SUBSTITUTE(SUBSTITUTE(F2199,"P"," P"),"A"," A"))</f>
        <v>0.32847222222222222</v>
      </c>
      <c r="N2199" s="34">
        <f t="shared" si="113"/>
        <v>2</v>
      </c>
      <c r="O2199" s="34" t="str">
        <f t="shared" si="114"/>
        <v>ROJ2</v>
      </c>
      <c r="P2199" s="44">
        <f>INDEX(Workings!$R$14:$R$853,MATCH(O2199,Workings!$U$14:$U$853,0))</f>
        <v>0.3263888888888889</v>
      </c>
      <c r="Q2199" s="34">
        <f t="shared" si="115"/>
        <v>3</v>
      </c>
      <c r="S2199"/>
    </row>
    <row r="2200" spans="1:19" ht="15" x14ac:dyDescent="0.25">
      <c r="A2200" s="34" t="s">
        <v>1405</v>
      </c>
      <c r="B2200" s="34" t="e">
        <f>SEARCH("PM",A2200)</f>
        <v>#VALUE!</v>
      </c>
      <c r="C2200" s="34">
        <f>SEARCH("AM",A2200)</f>
        <v>11</v>
      </c>
      <c r="D2200" s="34">
        <f>IFERROR(B2200,C2200)</f>
        <v>11</v>
      </c>
      <c r="E2200" s="34" t="str">
        <f>IFERROR(MID(A2200,D2200-5,1)," ")</f>
        <v xml:space="preserve"> </v>
      </c>
      <c r="F2200" s="34" t="str">
        <f>MID(A2200,IF(E2200="1",D2200-5,D2200-4),IF(E2200="1",7,6))</f>
        <v>8:34AM</v>
      </c>
      <c r="G2200" s="34" t="str">
        <f>TRIM(SUBSTITUTE(A2200,TEXT(M2200,"h:mmAM/PM"),""))</f>
        <v>9/Nov R-O-J</v>
      </c>
      <c r="H2200" s="34" t="b">
        <f>OR(LEFT(G2200,1)="Y",LEFT(G2200,1)="B",LEFT(G2200,1)="R")</f>
        <v>0</v>
      </c>
      <c r="I2200" s="34" t="str">
        <f>IF(H2200,LEFT(G2200,FIND(" ",G2200)-1),MID(G2200,FIND(" ",G2200)+1,9))</f>
        <v>R-O-J</v>
      </c>
      <c r="J2200" s="34" t="str">
        <f>TRIM(SUBSTITUTE(G2200,I2200,""))</f>
        <v>9/Nov</v>
      </c>
      <c r="K2200" s="34">
        <f>LEFT(J2200,2-ISERROR(1*MID(J2200,2,1)))*1</f>
        <v>9</v>
      </c>
      <c r="L2200" s="34" t="str">
        <f>IF(LEN(I2200)=3,I2200,LEFT(I2200,1)&amp;MID(I2200,3,1)&amp;RIGHT(I2200,1))</f>
        <v>ROJ</v>
      </c>
      <c r="M2200" s="42">
        <f>TIMEVALUE(SUBSTITUTE(SUBSTITUTE(F2200,"P"," P"),"A"," A"))</f>
        <v>0.35694444444444445</v>
      </c>
      <c r="N2200" s="34">
        <f t="shared" si="113"/>
        <v>3</v>
      </c>
      <c r="O2200" s="34" t="str">
        <f t="shared" si="114"/>
        <v>ROJ3</v>
      </c>
      <c r="P2200" s="44">
        <f>INDEX(Workings!$R$14:$R$853,MATCH(O2200,Workings!$U$14:$U$853,0))</f>
        <v>0.35416666666666669</v>
      </c>
      <c r="Q2200" s="34">
        <f t="shared" si="115"/>
        <v>4</v>
      </c>
      <c r="S2200"/>
    </row>
    <row r="2201" spans="1:19" ht="15" x14ac:dyDescent="0.25">
      <c r="A2201" s="34" t="s">
        <v>2135</v>
      </c>
      <c r="B2201" s="34" t="e">
        <f>SEARCH("PM",A2201)</f>
        <v>#VALUE!</v>
      </c>
      <c r="C2201" s="34">
        <f>SEARCH("AM",A2201)</f>
        <v>11</v>
      </c>
      <c r="D2201" s="34">
        <f>IFERROR(B2201,C2201)</f>
        <v>11</v>
      </c>
      <c r="E2201" s="34" t="str">
        <f>IFERROR(MID(A2201,D2201-5,1)," ")</f>
        <v xml:space="preserve"> </v>
      </c>
      <c r="F2201" s="34" t="str">
        <f>MID(A2201,IF(E2201="1",D2201-5,D2201-4),IF(E2201="1",7,6))</f>
        <v>9:12AM</v>
      </c>
      <c r="G2201" s="34" t="str">
        <f>TRIM(SUBSTITUTE(A2201,TEXT(M2201,"h:mmAM/PM"),""))</f>
        <v>9/Nov R-O-J</v>
      </c>
      <c r="H2201" s="34" t="b">
        <f>OR(LEFT(G2201,1)="Y",LEFT(G2201,1)="B",LEFT(G2201,1)="R")</f>
        <v>0</v>
      </c>
      <c r="I2201" s="34" t="str">
        <f>IF(H2201,LEFT(G2201,FIND(" ",G2201)-1),MID(G2201,FIND(" ",G2201)+1,9))</f>
        <v>R-O-J</v>
      </c>
      <c r="J2201" s="34" t="str">
        <f>TRIM(SUBSTITUTE(G2201,I2201,""))</f>
        <v>9/Nov</v>
      </c>
      <c r="K2201" s="34">
        <f>LEFT(J2201,2-ISERROR(1*MID(J2201,2,1)))*1</f>
        <v>9</v>
      </c>
      <c r="L2201" s="34" t="str">
        <f>IF(LEN(I2201)=3,I2201,LEFT(I2201,1)&amp;MID(I2201,3,1)&amp;RIGHT(I2201,1))</f>
        <v>ROJ</v>
      </c>
      <c r="M2201" s="42">
        <f>TIMEVALUE(SUBSTITUTE(SUBSTITUTE(F2201,"P"," P"),"A"," A"))</f>
        <v>0.3833333333333333</v>
      </c>
      <c r="N2201" s="34">
        <f t="shared" si="113"/>
        <v>4</v>
      </c>
      <c r="O2201" s="34" t="str">
        <f t="shared" si="114"/>
        <v>ROJ4</v>
      </c>
      <c r="P2201" s="44">
        <f>INDEX(Workings!$R$14:$R$853,MATCH(O2201,Workings!$U$14:$U$853,0))</f>
        <v>0.38194444444444448</v>
      </c>
      <c r="Q2201" s="34">
        <f t="shared" si="115"/>
        <v>2</v>
      </c>
      <c r="S2201"/>
    </row>
    <row r="2202" spans="1:19" ht="15" x14ac:dyDescent="0.25">
      <c r="A2202" s="34" t="s">
        <v>904</v>
      </c>
      <c r="B2202" s="34" t="e">
        <f>SEARCH("PM",A2202)</f>
        <v>#VALUE!</v>
      </c>
      <c r="C2202" s="34">
        <f>SEARCH("AM",A2202)</f>
        <v>11</v>
      </c>
      <c r="D2202" s="34">
        <f>IFERROR(B2202,C2202)</f>
        <v>11</v>
      </c>
      <c r="E2202" s="34" t="str">
        <f>IFERROR(MID(A2202,D2202-5,1)," ")</f>
        <v xml:space="preserve"> </v>
      </c>
      <c r="F2202" s="34" t="str">
        <f>MID(A2202,IF(E2202="1",D2202-5,D2202-4),IF(E2202="1",7,6))</f>
        <v>9:41AM</v>
      </c>
      <c r="G2202" s="34" t="str">
        <f>TRIM(SUBSTITUTE(A2202,TEXT(M2202,"h:mmAM/PM"),""))</f>
        <v>R-O-J 9-Nov</v>
      </c>
      <c r="H2202" s="34" t="b">
        <f>OR(LEFT(G2202,1)="Y",LEFT(G2202,1)="B",LEFT(G2202,1)="R")</f>
        <v>1</v>
      </c>
      <c r="I2202" s="34" t="str">
        <f>IF(H2202,LEFT(G2202,FIND(" ",G2202)-1),MID(G2202,FIND(" ",G2202)+1,9))</f>
        <v>R-O-J</v>
      </c>
      <c r="J2202" s="34" t="str">
        <f>TRIM(SUBSTITUTE(G2202,I2202,""))</f>
        <v>9-Nov</v>
      </c>
      <c r="K2202" s="34">
        <f>LEFT(J2202,2-ISERROR(1*MID(J2202,2,1)))*1</f>
        <v>9</v>
      </c>
      <c r="L2202" s="34" t="str">
        <f>IF(LEN(I2202)=3,I2202,LEFT(I2202,1)&amp;MID(I2202,3,1)&amp;RIGHT(I2202,1))</f>
        <v>ROJ</v>
      </c>
      <c r="M2202" s="42">
        <f>TIMEVALUE(SUBSTITUTE(SUBSTITUTE(F2202,"P"," P"),"A"," A"))</f>
        <v>0.40347222222222223</v>
      </c>
      <c r="N2202" s="34">
        <f t="shared" si="113"/>
        <v>5</v>
      </c>
      <c r="O2202" s="34" t="str">
        <f t="shared" si="114"/>
        <v>ROJ5</v>
      </c>
      <c r="P2202" s="44">
        <f>INDEX(Workings!$R$14:$R$853,MATCH(O2202,Workings!$U$14:$U$853,0))</f>
        <v>0.40277777777777779</v>
      </c>
      <c r="Q2202" s="34">
        <f t="shared" si="115"/>
        <v>1</v>
      </c>
      <c r="S2202"/>
    </row>
    <row r="2203" spans="1:19" ht="15" x14ac:dyDescent="0.25">
      <c r="A2203" s="34" t="s">
        <v>1006</v>
      </c>
      <c r="B2203" s="34" t="e">
        <f>SEARCH("PM",A2203)</f>
        <v>#VALUE!</v>
      </c>
      <c r="C2203" s="34">
        <f>SEARCH("AM",A2203)</f>
        <v>12</v>
      </c>
      <c r="D2203" s="34">
        <f>IFERROR(B2203,C2203)</f>
        <v>12</v>
      </c>
      <c r="E2203" s="34" t="str">
        <f>IFERROR(MID(A2203,D2203-5,1)," ")</f>
        <v>1</v>
      </c>
      <c r="F2203" s="34" t="str">
        <f>MID(A2203,IF(E2203="1",D2203-5,D2203-4),IF(E2203="1",7,6))</f>
        <v>10:11AM</v>
      </c>
      <c r="G2203" s="34" t="str">
        <f>TRIM(SUBSTITUTE(A2203,TEXT(M2203,"h:mmAM/PM"),""))</f>
        <v>9-Nov ROJ</v>
      </c>
      <c r="H2203" s="34" t="b">
        <f>OR(LEFT(G2203,1)="Y",LEFT(G2203,1)="B",LEFT(G2203,1)="R")</f>
        <v>0</v>
      </c>
      <c r="I2203" s="34" t="str">
        <f>IF(H2203,LEFT(G2203,FIND(" ",G2203)-1),MID(G2203,FIND(" ",G2203)+1,9))</f>
        <v>ROJ</v>
      </c>
      <c r="J2203" s="34" t="str">
        <f>TRIM(SUBSTITUTE(G2203,I2203,""))</f>
        <v>9-Nov</v>
      </c>
      <c r="K2203" s="34">
        <f>LEFT(J2203,2-ISERROR(1*MID(J2203,2,1)))*1</f>
        <v>9</v>
      </c>
      <c r="L2203" s="34" t="str">
        <f>IF(LEN(I2203)=3,I2203,LEFT(I2203,1)&amp;MID(I2203,3,1)&amp;RIGHT(I2203,1))</f>
        <v>ROJ</v>
      </c>
      <c r="M2203" s="42">
        <f>TIMEVALUE(SUBSTITUTE(SUBSTITUTE(F2203,"P"," P"),"A"," A"))</f>
        <v>0.42430555555555555</v>
      </c>
      <c r="N2203" s="34">
        <f t="shared" si="113"/>
        <v>6</v>
      </c>
      <c r="O2203" s="34" t="str">
        <f t="shared" si="114"/>
        <v>ROJ6</v>
      </c>
      <c r="P2203" s="44">
        <f>INDEX(Workings!$R$14:$R$853,MATCH(O2203,Workings!$U$14:$U$853,0))</f>
        <v>0.4236111111111111</v>
      </c>
      <c r="Q2203" s="34">
        <f t="shared" si="115"/>
        <v>1</v>
      </c>
      <c r="S2203"/>
    </row>
    <row r="2204" spans="1:19" ht="15" x14ac:dyDescent="0.25">
      <c r="A2204" s="34" t="s">
        <v>70</v>
      </c>
      <c r="B2204" s="34" t="e">
        <f>SEARCH("PM",A2204)</f>
        <v>#VALUE!</v>
      </c>
      <c r="C2204" s="34">
        <f>SEARCH("AM",A2204)</f>
        <v>6</v>
      </c>
      <c r="D2204" s="34">
        <f>IFERROR(B2204,C2204)</f>
        <v>6</v>
      </c>
      <c r="E2204" s="34" t="str">
        <f>IFERROR(MID(A2204,D2204-5,1)," ")</f>
        <v>1</v>
      </c>
      <c r="F2204" s="34" t="str">
        <f>MID(A2204,IF(E2204="1",D2204-5,D2204-4),IF(E2204="1",7,6))</f>
        <v>10:43AM</v>
      </c>
      <c r="G2204" s="34" t="str">
        <f>TRIM(SUBSTITUTE(A2204,TEXT(M2204,"h:mmAM/PM"),""))</f>
        <v>ROJ 9/Nov</v>
      </c>
      <c r="H2204" s="34" t="b">
        <f>OR(LEFT(G2204,1)="Y",LEFT(G2204,1)="B",LEFT(G2204,1)="R")</f>
        <v>1</v>
      </c>
      <c r="I2204" s="34" t="str">
        <f>IF(H2204,LEFT(G2204,FIND(" ",G2204)-1),MID(G2204,FIND(" ",G2204)+1,9))</f>
        <v>ROJ</v>
      </c>
      <c r="J2204" s="34" t="str">
        <f>TRIM(SUBSTITUTE(G2204,I2204,""))</f>
        <v>9/Nov</v>
      </c>
      <c r="K2204" s="34">
        <f>LEFT(J2204,2-ISERROR(1*MID(J2204,2,1)))*1</f>
        <v>9</v>
      </c>
      <c r="L2204" s="34" t="str">
        <f>IF(LEN(I2204)=3,I2204,LEFT(I2204,1)&amp;MID(I2204,3,1)&amp;RIGHT(I2204,1))</f>
        <v>ROJ</v>
      </c>
      <c r="M2204" s="42">
        <f>TIMEVALUE(SUBSTITUTE(SUBSTITUTE(F2204,"P"," P"),"A"," A"))</f>
        <v>0.4465277777777778</v>
      </c>
      <c r="N2204" s="34">
        <f t="shared" si="113"/>
        <v>7</v>
      </c>
      <c r="O2204" s="34" t="str">
        <f t="shared" si="114"/>
        <v>ROJ7</v>
      </c>
      <c r="P2204" s="44">
        <f>INDEX(Workings!$R$14:$R$853,MATCH(O2204,Workings!$U$14:$U$853,0))</f>
        <v>0.44444444444444442</v>
      </c>
      <c r="Q2204" s="34">
        <f t="shared" si="115"/>
        <v>3</v>
      </c>
      <c r="S2204"/>
    </row>
    <row r="2205" spans="1:19" ht="15" x14ac:dyDescent="0.25">
      <c r="A2205" s="34" t="s">
        <v>4122</v>
      </c>
      <c r="B2205" s="34" t="e">
        <f>SEARCH("PM",A2205)</f>
        <v>#VALUE!</v>
      </c>
      <c r="C2205" s="34">
        <f>SEARCH("AM",A2205)</f>
        <v>12</v>
      </c>
      <c r="D2205" s="34">
        <f>IFERROR(B2205,C2205)</f>
        <v>12</v>
      </c>
      <c r="E2205" s="34" t="str">
        <f>IFERROR(MID(A2205,D2205-5,1)," ")</f>
        <v>1</v>
      </c>
      <c r="F2205" s="34" t="str">
        <f>MID(A2205,IF(E2205="1",D2205-5,D2205-4),IF(E2205="1",7,6))</f>
        <v>11:15AM</v>
      </c>
      <c r="G2205" s="34" t="str">
        <f>TRIM(SUBSTITUTE(A2205,TEXT(M2205,"h:mmAM/PM"),""))</f>
        <v>R-O-J 9-Nov</v>
      </c>
      <c r="H2205" s="34" t="b">
        <f>OR(LEFT(G2205,1)="Y",LEFT(G2205,1)="B",LEFT(G2205,1)="R")</f>
        <v>1</v>
      </c>
      <c r="I2205" s="34" t="str">
        <f>IF(H2205,LEFT(G2205,FIND(" ",G2205)-1),MID(G2205,FIND(" ",G2205)+1,9))</f>
        <v>R-O-J</v>
      </c>
      <c r="J2205" s="34" t="str">
        <f>TRIM(SUBSTITUTE(G2205,I2205,""))</f>
        <v>9-Nov</v>
      </c>
      <c r="K2205" s="34">
        <f>LEFT(J2205,2-ISERROR(1*MID(J2205,2,1)))*1</f>
        <v>9</v>
      </c>
      <c r="L2205" s="34" t="str">
        <f>IF(LEN(I2205)=3,I2205,LEFT(I2205,1)&amp;MID(I2205,3,1)&amp;RIGHT(I2205,1))</f>
        <v>ROJ</v>
      </c>
      <c r="M2205" s="42">
        <f>TIMEVALUE(SUBSTITUTE(SUBSTITUTE(F2205,"P"," P"),"A"," A"))</f>
        <v>0.46875</v>
      </c>
      <c r="N2205" s="34">
        <f t="shared" si="113"/>
        <v>8</v>
      </c>
      <c r="O2205" s="34" t="str">
        <f t="shared" si="114"/>
        <v>ROJ8</v>
      </c>
      <c r="P2205" s="44">
        <f>INDEX(Workings!$R$14:$R$853,MATCH(O2205,Workings!$U$14:$U$853,0))</f>
        <v>0.46527777777777773</v>
      </c>
      <c r="Q2205" s="34">
        <f t="shared" si="115"/>
        <v>5</v>
      </c>
      <c r="S2205"/>
    </row>
    <row r="2206" spans="1:19" ht="15" x14ac:dyDescent="0.25">
      <c r="A2206" s="34" t="s">
        <v>476</v>
      </c>
      <c r="B2206" s="34" t="e">
        <f>SEARCH("PM",A2206)</f>
        <v>#VALUE!</v>
      </c>
      <c r="C2206" s="34">
        <f>SEARCH("AM",A2206)</f>
        <v>18</v>
      </c>
      <c r="D2206" s="34">
        <f>IFERROR(B2206,C2206)</f>
        <v>18</v>
      </c>
      <c r="E2206" s="34" t="str">
        <f>IFERROR(MID(A2206,D2206-5,1)," ")</f>
        <v>1</v>
      </c>
      <c r="F2206" s="34" t="str">
        <f>MID(A2206,IF(E2206="1",D2206-5,D2206-4),IF(E2206="1",7,6))</f>
        <v>11:43AM</v>
      </c>
      <c r="G2206" s="34" t="str">
        <f>TRIM(SUBSTITUTE(A2206,TEXT(M2206,"h:mmAM/PM"),""))</f>
        <v>9-Nov R:O:J</v>
      </c>
      <c r="H2206" s="34" t="b">
        <f>OR(LEFT(G2206,1)="Y",LEFT(G2206,1)="B",LEFT(G2206,1)="R")</f>
        <v>0</v>
      </c>
      <c r="I2206" s="34" t="str">
        <f>IF(H2206,LEFT(G2206,FIND(" ",G2206)-1),MID(G2206,FIND(" ",G2206)+1,9))</f>
        <v>R:O:J</v>
      </c>
      <c r="J2206" s="34" t="str">
        <f>TRIM(SUBSTITUTE(G2206,I2206,""))</f>
        <v>9-Nov</v>
      </c>
      <c r="K2206" s="34">
        <f>LEFT(J2206,2-ISERROR(1*MID(J2206,2,1)))*1</f>
        <v>9</v>
      </c>
      <c r="L2206" s="34" t="str">
        <f>IF(LEN(I2206)=3,I2206,LEFT(I2206,1)&amp;MID(I2206,3,1)&amp;RIGHT(I2206,1))</f>
        <v>ROJ</v>
      </c>
      <c r="M2206" s="42">
        <f>TIMEVALUE(SUBSTITUTE(SUBSTITUTE(F2206,"P"," P"),"A"," A"))</f>
        <v>0.48819444444444443</v>
      </c>
      <c r="N2206" s="34">
        <f t="shared" si="113"/>
        <v>9</v>
      </c>
      <c r="O2206" s="34" t="str">
        <f t="shared" si="114"/>
        <v>ROJ9</v>
      </c>
      <c r="P2206" s="44">
        <f>INDEX(Workings!$R$14:$R$853,MATCH(O2206,Workings!$U$14:$U$853,0))</f>
        <v>0.48611111111111105</v>
      </c>
      <c r="Q2206" s="34">
        <f t="shared" si="115"/>
        <v>3</v>
      </c>
      <c r="S2206"/>
    </row>
    <row r="2207" spans="1:19" ht="15" x14ac:dyDescent="0.25">
      <c r="A2207" s="34" t="s">
        <v>3540</v>
      </c>
      <c r="B2207" s="34">
        <f>SEARCH("PM",A2207)</f>
        <v>16</v>
      </c>
      <c r="C2207" s="34" t="e">
        <f>SEARCH("AM",A2207)</f>
        <v>#VALUE!</v>
      </c>
      <c r="D2207" s="34">
        <f>IFERROR(B2207,C2207)</f>
        <v>16</v>
      </c>
      <c r="E2207" s="34" t="str">
        <f>IFERROR(MID(A2207,D2207-5,1)," ")</f>
        <v>1</v>
      </c>
      <c r="F2207" s="34" t="str">
        <f>MID(A2207,IF(E2207="1",D2207-5,D2207-4),IF(E2207="1",7,6))</f>
        <v>12:10PM</v>
      </c>
      <c r="G2207" s="34" t="str">
        <f>TRIM(SUBSTITUTE(A2207,TEXT(M2207,"h:mmAM/PM"),""))</f>
        <v>ROJ 9-Nov</v>
      </c>
      <c r="H2207" s="34" t="b">
        <f>OR(LEFT(G2207,1)="Y",LEFT(G2207,1)="B",LEFT(G2207,1)="R")</f>
        <v>1</v>
      </c>
      <c r="I2207" s="34" t="str">
        <f>IF(H2207,LEFT(G2207,FIND(" ",G2207)-1),MID(G2207,FIND(" ",G2207)+1,9))</f>
        <v>ROJ</v>
      </c>
      <c r="J2207" s="34" t="str">
        <f>TRIM(SUBSTITUTE(G2207,I2207,""))</f>
        <v>9-Nov</v>
      </c>
      <c r="K2207" s="34">
        <f>LEFT(J2207,2-ISERROR(1*MID(J2207,2,1)))*1</f>
        <v>9</v>
      </c>
      <c r="L2207" s="34" t="str">
        <f>IF(LEN(I2207)=3,I2207,LEFT(I2207,1)&amp;MID(I2207,3,1)&amp;RIGHT(I2207,1))</f>
        <v>ROJ</v>
      </c>
      <c r="M2207" s="42">
        <f>TIMEVALUE(SUBSTITUTE(SUBSTITUTE(F2207,"P"," P"),"A"," A"))</f>
        <v>0.50694444444444442</v>
      </c>
      <c r="N2207" s="34">
        <f t="shared" si="113"/>
        <v>10</v>
      </c>
      <c r="O2207" s="34" t="str">
        <f t="shared" si="114"/>
        <v>ROJ10</v>
      </c>
      <c r="P2207" s="44">
        <f>INDEX(Workings!$R$14:$R$853,MATCH(O2207,Workings!$U$14:$U$853,0))</f>
        <v>0.50694444444444442</v>
      </c>
      <c r="Q2207" s="34">
        <f t="shared" si="115"/>
        <v>0</v>
      </c>
      <c r="S2207"/>
    </row>
    <row r="2208" spans="1:19" ht="15" x14ac:dyDescent="0.25">
      <c r="A2208" s="34" t="s">
        <v>4065</v>
      </c>
      <c r="B2208" s="34">
        <f>SEARCH("PM",A2208)</f>
        <v>6</v>
      </c>
      <c r="C2208" s="34" t="e">
        <f>SEARCH("AM",A2208)</f>
        <v>#VALUE!</v>
      </c>
      <c r="D2208" s="34">
        <f>IFERROR(B2208,C2208)</f>
        <v>6</v>
      </c>
      <c r="E2208" s="34" t="str">
        <f>IFERROR(MID(A2208,D2208-5,1)," ")</f>
        <v>1</v>
      </c>
      <c r="F2208" s="34" t="str">
        <f>MID(A2208,IF(E2208="1",D2208-5,D2208-4),IF(E2208="1",7,6))</f>
        <v>12:45PM</v>
      </c>
      <c r="G2208" s="34" t="str">
        <f>TRIM(SUBSTITUTE(A2208,TEXT(M2208,"h:mmAM/PM"),""))</f>
        <v>9/Nov R/O/J</v>
      </c>
      <c r="H2208" s="34" t="b">
        <f>OR(LEFT(G2208,1)="Y",LEFT(G2208,1)="B",LEFT(G2208,1)="R")</f>
        <v>0</v>
      </c>
      <c r="I2208" s="34" t="str">
        <f>IF(H2208,LEFT(G2208,FIND(" ",G2208)-1),MID(G2208,FIND(" ",G2208)+1,9))</f>
        <v>R/O/J</v>
      </c>
      <c r="J2208" s="34" t="str">
        <f>TRIM(SUBSTITUTE(G2208,I2208,""))</f>
        <v>9/Nov</v>
      </c>
      <c r="K2208" s="34">
        <f>LEFT(J2208,2-ISERROR(1*MID(J2208,2,1)))*1</f>
        <v>9</v>
      </c>
      <c r="L2208" s="34" t="str">
        <f>IF(LEN(I2208)=3,I2208,LEFT(I2208,1)&amp;MID(I2208,3,1)&amp;RIGHT(I2208,1))</f>
        <v>ROJ</v>
      </c>
      <c r="M2208" s="42">
        <f>TIMEVALUE(SUBSTITUTE(SUBSTITUTE(F2208,"P"," P"),"A"," A"))</f>
        <v>0.53125</v>
      </c>
      <c r="N2208" s="34">
        <f t="shared" si="113"/>
        <v>11</v>
      </c>
      <c r="O2208" s="34" t="str">
        <f t="shared" si="114"/>
        <v>ROJ11</v>
      </c>
      <c r="P2208" s="44">
        <f>INDEX(Workings!$R$14:$R$853,MATCH(O2208,Workings!$U$14:$U$853,0))</f>
        <v>0.52777777777777779</v>
      </c>
      <c r="Q2208" s="34">
        <f t="shared" si="115"/>
        <v>5</v>
      </c>
      <c r="S2208"/>
    </row>
    <row r="2209" spans="1:19" ht="15" x14ac:dyDescent="0.25">
      <c r="A2209" s="34" t="s">
        <v>2608</v>
      </c>
      <c r="B2209" s="34">
        <f>SEARCH("PM",A2209)</f>
        <v>5</v>
      </c>
      <c r="C2209" s="34" t="e">
        <f>SEARCH("AM",A2209)</f>
        <v>#VALUE!</v>
      </c>
      <c r="D2209" s="34">
        <f>IFERROR(B2209,C2209)</f>
        <v>5</v>
      </c>
      <c r="E2209" s="34" t="str">
        <f>IFERROR(MID(A2209,D2209-5,1)," ")</f>
        <v xml:space="preserve"> </v>
      </c>
      <c r="F2209" s="34" t="str">
        <f>MID(A2209,IF(E2209="1",D2209-5,D2209-4),IF(E2209="1",7,6))</f>
        <v>1:15PM</v>
      </c>
      <c r="G2209" s="34" t="str">
        <f>TRIM(SUBSTITUTE(A2209,TEXT(M2209,"h:mmAM/PM"),""))</f>
        <v>ROJ 9-Nov</v>
      </c>
      <c r="H2209" s="34" t="b">
        <f>OR(LEFT(G2209,1)="Y",LEFT(G2209,1)="B",LEFT(G2209,1)="R")</f>
        <v>1</v>
      </c>
      <c r="I2209" s="34" t="str">
        <f>IF(H2209,LEFT(G2209,FIND(" ",G2209)-1),MID(G2209,FIND(" ",G2209)+1,9))</f>
        <v>ROJ</v>
      </c>
      <c r="J2209" s="34" t="str">
        <f>TRIM(SUBSTITUTE(G2209,I2209,""))</f>
        <v>9-Nov</v>
      </c>
      <c r="K2209" s="34">
        <f>LEFT(J2209,2-ISERROR(1*MID(J2209,2,1)))*1</f>
        <v>9</v>
      </c>
      <c r="L2209" s="34" t="str">
        <f>IF(LEN(I2209)=3,I2209,LEFT(I2209,1)&amp;MID(I2209,3,1)&amp;RIGHT(I2209,1))</f>
        <v>ROJ</v>
      </c>
      <c r="M2209" s="42">
        <f>TIMEVALUE(SUBSTITUTE(SUBSTITUTE(F2209,"P"," P"),"A"," A"))</f>
        <v>0.55208333333333337</v>
      </c>
      <c r="N2209" s="34">
        <f t="shared" si="113"/>
        <v>12</v>
      </c>
      <c r="O2209" s="34" t="str">
        <f t="shared" si="114"/>
        <v>ROJ12</v>
      </c>
      <c r="P2209" s="44">
        <f>INDEX(Workings!$R$14:$R$853,MATCH(O2209,Workings!$U$14:$U$853,0))</f>
        <v>0.54861111111111116</v>
      </c>
      <c r="Q2209" s="34">
        <f t="shared" si="115"/>
        <v>5</v>
      </c>
      <c r="S2209"/>
    </row>
    <row r="2210" spans="1:19" ht="15" x14ac:dyDescent="0.25">
      <c r="A2210" s="34" t="s">
        <v>91</v>
      </c>
      <c r="B2210" s="34">
        <f>SEARCH("PM",A2210)</f>
        <v>5</v>
      </c>
      <c r="C2210" s="34" t="e">
        <f>SEARCH("AM",A2210)</f>
        <v>#VALUE!</v>
      </c>
      <c r="D2210" s="34">
        <f>IFERROR(B2210,C2210)</f>
        <v>5</v>
      </c>
      <c r="E2210" s="34" t="str">
        <f>IFERROR(MID(A2210,D2210-5,1)," ")</f>
        <v xml:space="preserve"> </v>
      </c>
      <c r="F2210" s="34" t="str">
        <f>MID(A2210,IF(E2210="1",D2210-5,D2210-4),IF(E2210="1",7,6))</f>
        <v>1:42PM</v>
      </c>
      <c r="G2210" s="34" t="str">
        <f>TRIM(SUBSTITUTE(A2210,TEXT(M2210,"h:mmAM/PM"),""))</f>
        <v>R-O-J 9-Nov</v>
      </c>
      <c r="H2210" s="34" t="b">
        <f>OR(LEFT(G2210,1)="Y",LEFT(G2210,1)="B",LEFT(G2210,1)="R")</f>
        <v>1</v>
      </c>
      <c r="I2210" s="34" t="str">
        <f>IF(H2210,LEFT(G2210,FIND(" ",G2210)-1),MID(G2210,FIND(" ",G2210)+1,9))</f>
        <v>R-O-J</v>
      </c>
      <c r="J2210" s="34" t="str">
        <f>TRIM(SUBSTITUTE(G2210,I2210,""))</f>
        <v>9-Nov</v>
      </c>
      <c r="K2210" s="34">
        <f>LEFT(J2210,2-ISERROR(1*MID(J2210,2,1)))*1</f>
        <v>9</v>
      </c>
      <c r="L2210" s="34" t="str">
        <f>IF(LEN(I2210)=3,I2210,LEFT(I2210,1)&amp;MID(I2210,3,1)&amp;RIGHT(I2210,1))</f>
        <v>ROJ</v>
      </c>
      <c r="M2210" s="42">
        <f>TIMEVALUE(SUBSTITUTE(SUBSTITUTE(F2210,"P"," P"),"A"," A"))</f>
        <v>0.5708333333333333</v>
      </c>
      <c r="N2210" s="34">
        <f t="shared" si="113"/>
        <v>13</v>
      </c>
      <c r="O2210" s="34" t="str">
        <f t="shared" si="114"/>
        <v>ROJ13</v>
      </c>
      <c r="P2210" s="44">
        <f>INDEX(Workings!$R$14:$R$853,MATCH(O2210,Workings!$U$14:$U$853,0))</f>
        <v>0.56944444444444453</v>
      </c>
      <c r="Q2210" s="34">
        <f t="shared" si="115"/>
        <v>2</v>
      </c>
      <c r="S2210"/>
    </row>
    <row r="2211" spans="1:19" ht="15" x14ac:dyDescent="0.25">
      <c r="A2211" s="34" t="s">
        <v>718</v>
      </c>
      <c r="B2211" s="34">
        <f>SEARCH("PM",A2211)</f>
        <v>5</v>
      </c>
      <c r="C2211" s="34" t="e">
        <f>SEARCH("AM",A2211)</f>
        <v>#VALUE!</v>
      </c>
      <c r="D2211" s="34">
        <f>IFERROR(B2211,C2211)</f>
        <v>5</v>
      </c>
      <c r="E2211" s="34" t="str">
        <f>IFERROR(MID(A2211,D2211-5,1)," ")</f>
        <v xml:space="preserve"> </v>
      </c>
      <c r="F2211" s="34" t="str">
        <f>MID(A2211,IF(E2211="1",D2211-5,D2211-4),IF(E2211="1",7,6))</f>
        <v>2:12PM</v>
      </c>
      <c r="G2211" s="34" t="str">
        <f>TRIM(SUBSTITUTE(A2211,TEXT(M2211,"h:mmAM/PM"),""))</f>
        <v>9-Nov R/O/J</v>
      </c>
      <c r="H2211" s="34" t="b">
        <f>OR(LEFT(G2211,1)="Y",LEFT(G2211,1)="B",LEFT(G2211,1)="R")</f>
        <v>0</v>
      </c>
      <c r="I2211" s="34" t="str">
        <f>IF(H2211,LEFT(G2211,FIND(" ",G2211)-1),MID(G2211,FIND(" ",G2211)+1,9))</f>
        <v>R/O/J</v>
      </c>
      <c r="J2211" s="34" t="str">
        <f>TRIM(SUBSTITUTE(G2211,I2211,""))</f>
        <v>9-Nov</v>
      </c>
      <c r="K2211" s="34">
        <f>LEFT(J2211,2-ISERROR(1*MID(J2211,2,1)))*1</f>
        <v>9</v>
      </c>
      <c r="L2211" s="34" t="str">
        <f>IF(LEN(I2211)=3,I2211,LEFT(I2211,1)&amp;MID(I2211,3,1)&amp;RIGHT(I2211,1))</f>
        <v>ROJ</v>
      </c>
      <c r="M2211" s="42">
        <f>TIMEVALUE(SUBSTITUTE(SUBSTITUTE(F2211,"P"," P"),"A"," A"))</f>
        <v>0.59166666666666667</v>
      </c>
      <c r="N2211" s="34">
        <f t="shared" si="113"/>
        <v>14</v>
      </c>
      <c r="O2211" s="34" t="str">
        <f t="shared" si="114"/>
        <v>ROJ14</v>
      </c>
      <c r="P2211" s="44">
        <f>INDEX(Workings!$R$14:$R$853,MATCH(O2211,Workings!$U$14:$U$853,0))</f>
        <v>0.5902777777777779</v>
      </c>
      <c r="Q2211" s="34">
        <f t="shared" si="115"/>
        <v>2</v>
      </c>
      <c r="S2211"/>
    </row>
    <row r="2212" spans="1:19" ht="15" x14ac:dyDescent="0.25">
      <c r="A2212" s="34" t="s">
        <v>1591</v>
      </c>
      <c r="B2212" s="34">
        <f>SEARCH("PM",A2212)</f>
        <v>17</v>
      </c>
      <c r="C2212" s="34" t="e">
        <f>SEARCH("AM",A2212)</f>
        <v>#VALUE!</v>
      </c>
      <c r="D2212" s="34">
        <f>IFERROR(B2212,C2212)</f>
        <v>17</v>
      </c>
      <c r="E2212" s="34" t="str">
        <f>IFERROR(MID(A2212,D2212-5,1)," ")</f>
        <v xml:space="preserve"> </v>
      </c>
      <c r="F2212" s="34" t="str">
        <f>MID(A2212,IF(E2212="1",D2212-5,D2212-4),IF(E2212="1",7,6))</f>
        <v>2:44PM</v>
      </c>
      <c r="G2212" s="34" t="str">
        <f>TRIM(SUBSTITUTE(A2212,TEXT(M2212,"h:mmAM/PM"),""))</f>
        <v>9/Nov R-O-J</v>
      </c>
      <c r="H2212" s="34" t="b">
        <f>OR(LEFT(G2212,1)="Y",LEFT(G2212,1)="B",LEFT(G2212,1)="R")</f>
        <v>0</v>
      </c>
      <c r="I2212" s="34" t="str">
        <f>IF(H2212,LEFT(G2212,FIND(" ",G2212)-1),MID(G2212,FIND(" ",G2212)+1,9))</f>
        <v>R-O-J</v>
      </c>
      <c r="J2212" s="34" t="str">
        <f>TRIM(SUBSTITUTE(G2212,I2212,""))</f>
        <v>9/Nov</v>
      </c>
      <c r="K2212" s="34">
        <f>LEFT(J2212,2-ISERROR(1*MID(J2212,2,1)))*1</f>
        <v>9</v>
      </c>
      <c r="L2212" s="34" t="str">
        <f>IF(LEN(I2212)=3,I2212,LEFT(I2212,1)&amp;MID(I2212,3,1)&amp;RIGHT(I2212,1))</f>
        <v>ROJ</v>
      </c>
      <c r="M2212" s="42">
        <f>TIMEVALUE(SUBSTITUTE(SUBSTITUTE(F2212,"P"," P"),"A"," A"))</f>
        <v>0.61388888888888882</v>
      </c>
      <c r="N2212" s="34">
        <f t="shared" si="113"/>
        <v>15</v>
      </c>
      <c r="O2212" s="34" t="str">
        <f t="shared" si="114"/>
        <v>ROJ15</v>
      </c>
      <c r="P2212" s="44">
        <f>INDEX(Workings!$R$14:$R$853,MATCH(O2212,Workings!$U$14:$U$853,0))</f>
        <v>0.61111111111111127</v>
      </c>
      <c r="Q2212" s="34">
        <f t="shared" si="115"/>
        <v>4</v>
      </c>
      <c r="S2212"/>
    </row>
    <row r="2213" spans="1:19" ht="15" x14ac:dyDescent="0.25">
      <c r="A2213" s="34" t="s">
        <v>2424</v>
      </c>
      <c r="B2213" s="34">
        <f>SEARCH("PM",A2213)</f>
        <v>11</v>
      </c>
      <c r="C2213" s="34" t="e">
        <f>SEARCH("AM",A2213)</f>
        <v>#VALUE!</v>
      </c>
      <c r="D2213" s="34">
        <f>IFERROR(B2213,C2213)</f>
        <v>11</v>
      </c>
      <c r="E2213" s="34" t="str">
        <f>IFERROR(MID(A2213,D2213-5,1)," ")</f>
        <v xml:space="preserve"> </v>
      </c>
      <c r="F2213" s="34" t="str">
        <f>MID(A2213,IF(E2213="1",D2213-5,D2213-4),IF(E2213="1",7,6))</f>
        <v>3:12PM</v>
      </c>
      <c r="G2213" s="34" t="str">
        <f>TRIM(SUBSTITUTE(A2213,TEXT(M2213,"h:mmAM/PM"),""))</f>
        <v>9-Nov R/O/J</v>
      </c>
      <c r="H2213" s="34" t="b">
        <f>OR(LEFT(G2213,1)="Y",LEFT(G2213,1)="B",LEFT(G2213,1)="R")</f>
        <v>0</v>
      </c>
      <c r="I2213" s="34" t="str">
        <f>IF(H2213,LEFT(G2213,FIND(" ",G2213)-1),MID(G2213,FIND(" ",G2213)+1,9))</f>
        <v>R/O/J</v>
      </c>
      <c r="J2213" s="34" t="str">
        <f>TRIM(SUBSTITUTE(G2213,I2213,""))</f>
        <v>9-Nov</v>
      </c>
      <c r="K2213" s="34">
        <f>LEFT(J2213,2-ISERROR(1*MID(J2213,2,1)))*1</f>
        <v>9</v>
      </c>
      <c r="L2213" s="34" t="str">
        <f>IF(LEN(I2213)=3,I2213,LEFT(I2213,1)&amp;MID(I2213,3,1)&amp;RIGHT(I2213,1))</f>
        <v>ROJ</v>
      </c>
      <c r="M2213" s="42">
        <f>TIMEVALUE(SUBSTITUTE(SUBSTITUTE(F2213,"P"," P"),"A"," A"))</f>
        <v>0.6333333333333333</v>
      </c>
      <c r="N2213" s="34">
        <f t="shared" si="113"/>
        <v>16</v>
      </c>
      <c r="O2213" s="34" t="str">
        <f t="shared" si="114"/>
        <v>ROJ16</v>
      </c>
      <c r="P2213" s="44">
        <f>INDEX(Workings!$R$14:$R$853,MATCH(O2213,Workings!$U$14:$U$853,0))</f>
        <v>0.63194444444444464</v>
      </c>
      <c r="Q2213" s="34">
        <f t="shared" si="115"/>
        <v>2</v>
      </c>
      <c r="S2213"/>
    </row>
    <row r="2214" spans="1:19" ht="15" x14ac:dyDescent="0.25">
      <c r="A2214" s="34" t="s">
        <v>2345</v>
      </c>
      <c r="B2214" s="34">
        <f>SEARCH("PM",A2214)</f>
        <v>17</v>
      </c>
      <c r="C2214" s="34" t="e">
        <f>SEARCH("AM",A2214)</f>
        <v>#VALUE!</v>
      </c>
      <c r="D2214" s="34">
        <f>IFERROR(B2214,C2214)</f>
        <v>17</v>
      </c>
      <c r="E2214" s="34" t="str">
        <f>IFERROR(MID(A2214,D2214-5,1)," ")</f>
        <v xml:space="preserve"> </v>
      </c>
      <c r="F2214" s="34" t="str">
        <f>MID(A2214,IF(E2214="1",D2214-5,D2214-4),IF(E2214="1",7,6))</f>
        <v>3:43PM</v>
      </c>
      <c r="G2214" s="34" t="str">
        <f>TRIM(SUBSTITUTE(A2214,TEXT(M2214,"h:mmAM/PM"),""))</f>
        <v>9-Nov R:O:J</v>
      </c>
      <c r="H2214" s="34" t="b">
        <f>OR(LEFT(G2214,1)="Y",LEFT(G2214,1)="B",LEFT(G2214,1)="R")</f>
        <v>0</v>
      </c>
      <c r="I2214" s="34" t="str">
        <f>IF(H2214,LEFT(G2214,FIND(" ",G2214)-1),MID(G2214,FIND(" ",G2214)+1,9))</f>
        <v>R:O:J</v>
      </c>
      <c r="J2214" s="34" t="str">
        <f>TRIM(SUBSTITUTE(G2214,I2214,""))</f>
        <v>9-Nov</v>
      </c>
      <c r="K2214" s="34">
        <f>LEFT(J2214,2-ISERROR(1*MID(J2214,2,1)))*1</f>
        <v>9</v>
      </c>
      <c r="L2214" s="34" t="str">
        <f>IF(LEN(I2214)=3,I2214,LEFT(I2214,1)&amp;MID(I2214,3,1)&amp;RIGHT(I2214,1))</f>
        <v>ROJ</v>
      </c>
      <c r="M2214" s="42">
        <f>TIMEVALUE(SUBSTITUTE(SUBSTITUTE(F2214,"P"," P"),"A"," A"))</f>
        <v>0.65486111111111112</v>
      </c>
      <c r="N2214" s="34">
        <f t="shared" si="113"/>
        <v>17</v>
      </c>
      <c r="O2214" s="34" t="str">
        <f t="shared" si="114"/>
        <v>ROJ17</v>
      </c>
      <c r="P2214" s="44">
        <f>INDEX(Workings!$R$14:$R$853,MATCH(O2214,Workings!$U$14:$U$853,0))</f>
        <v>0.65277777777777801</v>
      </c>
      <c r="Q2214" s="34">
        <f t="shared" si="115"/>
        <v>3</v>
      </c>
      <c r="S2214"/>
    </row>
    <row r="2215" spans="1:19" ht="15" x14ac:dyDescent="0.25">
      <c r="A2215" s="34" t="s">
        <v>864</v>
      </c>
      <c r="B2215" s="34">
        <f>SEARCH("PM",A2215)</f>
        <v>5</v>
      </c>
      <c r="C2215" s="34" t="e">
        <f>SEARCH("AM",A2215)</f>
        <v>#VALUE!</v>
      </c>
      <c r="D2215" s="34">
        <f>IFERROR(B2215,C2215)</f>
        <v>5</v>
      </c>
      <c r="E2215" s="34" t="str">
        <f>IFERROR(MID(A2215,D2215-5,1)," ")</f>
        <v xml:space="preserve"> </v>
      </c>
      <c r="F2215" s="34" t="str">
        <f>MID(A2215,IF(E2215="1",D2215-5,D2215-4),IF(E2215="1",7,6))</f>
        <v>4:14PM</v>
      </c>
      <c r="G2215" s="34" t="str">
        <f>TRIM(SUBSTITUTE(A2215,TEXT(M2215,"h:mmAM/PM"),""))</f>
        <v>R:O:J 9-Nov</v>
      </c>
      <c r="H2215" s="34" t="b">
        <f>OR(LEFT(G2215,1)="Y",LEFT(G2215,1)="B",LEFT(G2215,1)="R")</f>
        <v>1</v>
      </c>
      <c r="I2215" s="34" t="str">
        <f>IF(H2215,LEFT(G2215,FIND(" ",G2215)-1),MID(G2215,FIND(" ",G2215)+1,9))</f>
        <v>R:O:J</v>
      </c>
      <c r="J2215" s="34" t="str">
        <f>TRIM(SUBSTITUTE(G2215,I2215,""))</f>
        <v>9-Nov</v>
      </c>
      <c r="K2215" s="34">
        <f>LEFT(J2215,2-ISERROR(1*MID(J2215,2,1)))*1</f>
        <v>9</v>
      </c>
      <c r="L2215" s="34" t="str">
        <f>IF(LEN(I2215)=3,I2215,LEFT(I2215,1)&amp;MID(I2215,3,1)&amp;RIGHT(I2215,1))</f>
        <v>ROJ</v>
      </c>
      <c r="M2215" s="42">
        <f>TIMEVALUE(SUBSTITUTE(SUBSTITUTE(F2215,"P"," P"),"A"," A"))</f>
        <v>0.67638888888888893</v>
      </c>
      <c r="N2215" s="34">
        <f t="shared" si="113"/>
        <v>18</v>
      </c>
      <c r="O2215" s="34" t="str">
        <f t="shared" si="114"/>
        <v>ROJ18</v>
      </c>
      <c r="P2215" s="44">
        <f>INDEX(Workings!$R$14:$R$853,MATCH(O2215,Workings!$U$14:$U$853,0))</f>
        <v>0.67361111111111138</v>
      </c>
      <c r="Q2215" s="34">
        <f t="shared" si="115"/>
        <v>4</v>
      </c>
      <c r="S2215"/>
    </row>
    <row r="2216" spans="1:19" ht="15" x14ac:dyDescent="0.25">
      <c r="A2216" s="34" t="s">
        <v>2297</v>
      </c>
      <c r="B2216" s="34">
        <f>SEARCH("PM",A2216)</f>
        <v>17</v>
      </c>
      <c r="C2216" s="34" t="e">
        <f>SEARCH("AM",A2216)</f>
        <v>#VALUE!</v>
      </c>
      <c r="D2216" s="34">
        <f>IFERROR(B2216,C2216)</f>
        <v>17</v>
      </c>
      <c r="E2216" s="34" t="str">
        <f>IFERROR(MID(A2216,D2216-5,1)," ")</f>
        <v xml:space="preserve"> </v>
      </c>
      <c r="F2216" s="34" t="str">
        <f>MID(A2216,IF(E2216="1",D2216-5,D2216-4),IF(E2216="1",7,6))</f>
        <v>4:46PM</v>
      </c>
      <c r="G2216" s="34" t="str">
        <f>TRIM(SUBSTITUTE(A2216,TEXT(M2216,"h:mmAM/PM"),""))</f>
        <v>R/O/J 9-Nov</v>
      </c>
      <c r="H2216" s="34" t="b">
        <f>OR(LEFT(G2216,1)="Y",LEFT(G2216,1)="B",LEFT(G2216,1)="R")</f>
        <v>1</v>
      </c>
      <c r="I2216" s="34" t="str">
        <f>IF(H2216,LEFT(G2216,FIND(" ",G2216)-1),MID(G2216,FIND(" ",G2216)+1,9))</f>
        <v>R/O/J</v>
      </c>
      <c r="J2216" s="34" t="str">
        <f>TRIM(SUBSTITUTE(G2216,I2216,""))</f>
        <v>9-Nov</v>
      </c>
      <c r="K2216" s="34">
        <f>LEFT(J2216,2-ISERROR(1*MID(J2216,2,1)))*1</f>
        <v>9</v>
      </c>
      <c r="L2216" s="34" t="str">
        <f>IF(LEN(I2216)=3,I2216,LEFT(I2216,1)&amp;MID(I2216,3,1)&amp;RIGHT(I2216,1))</f>
        <v>ROJ</v>
      </c>
      <c r="M2216" s="42">
        <f>TIMEVALUE(SUBSTITUTE(SUBSTITUTE(F2216,"P"," P"),"A"," A"))</f>
        <v>0.69861111111111107</v>
      </c>
      <c r="N2216" s="34">
        <f t="shared" si="113"/>
        <v>19</v>
      </c>
      <c r="O2216" s="34" t="str">
        <f t="shared" si="114"/>
        <v>ROJ19</v>
      </c>
      <c r="P2216" s="44">
        <f>INDEX(Workings!$R$14:$R$853,MATCH(O2216,Workings!$U$14:$U$853,0))</f>
        <v>0.69444444444444475</v>
      </c>
      <c r="Q2216" s="34">
        <f t="shared" si="115"/>
        <v>6</v>
      </c>
      <c r="S2216"/>
    </row>
    <row r="2217" spans="1:19" ht="15" x14ac:dyDescent="0.25">
      <c r="A2217" s="34" t="s">
        <v>1160</v>
      </c>
      <c r="B2217" s="34">
        <f>SEARCH("PM",A2217)</f>
        <v>17</v>
      </c>
      <c r="C2217" s="34" t="e">
        <f>SEARCH("AM",A2217)</f>
        <v>#VALUE!</v>
      </c>
      <c r="D2217" s="34">
        <f>IFERROR(B2217,C2217)</f>
        <v>17</v>
      </c>
      <c r="E2217" s="34" t="str">
        <f>IFERROR(MID(A2217,D2217-5,1)," ")</f>
        <v xml:space="preserve"> </v>
      </c>
      <c r="F2217" s="34" t="str">
        <f>MID(A2217,IF(E2217="1",D2217-5,D2217-4),IF(E2217="1",7,6))</f>
        <v>5:14PM</v>
      </c>
      <c r="G2217" s="34" t="str">
        <f>TRIM(SUBSTITUTE(A2217,TEXT(M2217,"h:mmAM/PM"),""))</f>
        <v>9/Nov R/O/J</v>
      </c>
      <c r="H2217" s="34" t="b">
        <f>OR(LEFT(G2217,1)="Y",LEFT(G2217,1)="B",LEFT(G2217,1)="R")</f>
        <v>0</v>
      </c>
      <c r="I2217" s="34" t="str">
        <f>IF(H2217,LEFT(G2217,FIND(" ",G2217)-1),MID(G2217,FIND(" ",G2217)+1,9))</f>
        <v>R/O/J</v>
      </c>
      <c r="J2217" s="34" t="str">
        <f>TRIM(SUBSTITUTE(G2217,I2217,""))</f>
        <v>9/Nov</v>
      </c>
      <c r="K2217" s="34">
        <f>LEFT(J2217,2-ISERROR(1*MID(J2217,2,1)))*1</f>
        <v>9</v>
      </c>
      <c r="L2217" s="34" t="str">
        <f>IF(LEN(I2217)=3,I2217,LEFT(I2217,1)&amp;MID(I2217,3,1)&amp;RIGHT(I2217,1))</f>
        <v>ROJ</v>
      </c>
      <c r="M2217" s="42">
        <f>TIMEVALUE(SUBSTITUTE(SUBSTITUTE(F2217,"P"," P"),"A"," A"))</f>
        <v>0.71805555555555556</v>
      </c>
      <c r="N2217" s="34">
        <f t="shared" si="113"/>
        <v>20</v>
      </c>
      <c r="O2217" s="34" t="str">
        <f t="shared" si="114"/>
        <v>ROJ20</v>
      </c>
      <c r="P2217" s="44">
        <f>INDEX(Workings!$R$14:$R$853,MATCH(O2217,Workings!$U$14:$U$853,0))</f>
        <v>0.71527777777777812</v>
      </c>
      <c r="Q2217" s="34">
        <f t="shared" si="115"/>
        <v>4</v>
      </c>
      <c r="S2217"/>
    </row>
    <row r="2218" spans="1:19" ht="15" x14ac:dyDescent="0.25">
      <c r="A2218" s="34" t="s">
        <v>3586</v>
      </c>
      <c r="B2218" s="34">
        <f>SEARCH("PM",A2218)</f>
        <v>17</v>
      </c>
      <c r="C2218" s="34" t="e">
        <f>SEARCH("AM",A2218)</f>
        <v>#VALUE!</v>
      </c>
      <c r="D2218" s="34">
        <f>IFERROR(B2218,C2218)</f>
        <v>17</v>
      </c>
      <c r="E2218" s="34" t="str">
        <f>IFERROR(MID(A2218,D2218-5,1)," ")</f>
        <v xml:space="preserve"> </v>
      </c>
      <c r="F2218" s="34" t="str">
        <f>MID(A2218,IF(E2218="1",D2218-5,D2218-4),IF(E2218="1",7,6))</f>
        <v>5:33PM</v>
      </c>
      <c r="G2218" s="34" t="str">
        <f>TRIM(SUBSTITUTE(A2218,TEXT(M2218,"h:mmAM/PM"),""))</f>
        <v>R:O:J 9-Nov</v>
      </c>
      <c r="H2218" s="34" t="b">
        <f>OR(LEFT(G2218,1)="Y",LEFT(G2218,1)="B",LEFT(G2218,1)="R")</f>
        <v>1</v>
      </c>
      <c r="I2218" s="34" t="str">
        <f>IF(H2218,LEFT(G2218,FIND(" ",G2218)-1),MID(G2218,FIND(" ",G2218)+1,9))</f>
        <v>R:O:J</v>
      </c>
      <c r="J2218" s="34" t="str">
        <f>TRIM(SUBSTITUTE(G2218,I2218,""))</f>
        <v>9-Nov</v>
      </c>
      <c r="K2218" s="34">
        <f>LEFT(J2218,2-ISERROR(1*MID(J2218,2,1)))*1</f>
        <v>9</v>
      </c>
      <c r="L2218" s="34" t="str">
        <f>IF(LEN(I2218)=3,I2218,LEFT(I2218,1)&amp;MID(I2218,3,1)&amp;RIGHT(I2218,1))</f>
        <v>ROJ</v>
      </c>
      <c r="M2218" s="42">
        <f>TIMEVALUE(SUBSTITUTE(SUBSTITUTE(F2218,"P"," P"),"A"," A"))</f>
        <v>0.73125000000000007</v>
      </c>
      <c r="N2218" s="34">
        <f t="shared" si="113"/>
        <v>21</v>
      </c>
      <c r="O2218" s="34" t="str">
        <f t="shared" si="114"/>
        <v>ROJ21</v>
      </c>
      <c r="P2218" s="44">
        <f>INDEX(Workings!$R$14:$R$853,MATCH(O2218,Workings!$U$14:$U$853,0))</f>
        <v>0.72916666666666696</v>
      </c>
      <c r="Q2218" s="34">
        <f t="shared" si="115"/>
        <v>3</v>
      </c>
      <c r="S2218"/>
    </row>
    <row r="2219" spans="1:19" ht="15" x14ac:dyDescent="0.25">
      <c r="A2219" s="34" t="s">
        <v>57</v>
      </c>
      <c r="B2219" s="34">
        <f>SEARCH("PM",A2219)</f>
        <v>17</v>
      </c>
      <c r="C2219" s="34" t="e">
        <f>SEARCH("AM",A2219)</f>
        <v>#VALUE!</v>
      </c>
      <c r="D2219" s="34">
        <f>IFERROR(B2219,C2219)</f>
        <v>17</v>
      </c>
      <c r="E2219" s="34" t="str">
        <f>IFERROR(MID(A2219,D2219-5,1)," ")</f>
        <v xml:space="preserve"> </v>
      </c>
      <c r="F2219" s="34" t="str">
        <f>MID(A2219,IF(E2219="1",D2219-5,D2219-4),IF(E2219="1",7,6))</f>
        <v>5:51PM</v>
      </c>
      <c r="G2219" s="34" t="str">
        <f>TRIM(SUBSTITUTE(A2219,TEXT(M2219,"h:mmAM/PM"),""))</f>
        <v>9-Nov R-O-J</v>
      </c>
      <c r="H2219" s="34" t="b">
        <f>OR(LEFT(G2219,1)="Y",LEFT(G2219,1)="B",LEFT(G2219,1)="R")</f>
        <v>0</v>
      </c>
      <c r="I2219" s="34" t="str">
        <f>IF(H2219,LEFT(G2219,FIND(" ",G2219)-1),MID(G2219,FIND(" ",G2219)+1,9))</f>
        <v>R-O-J</v>
      </c>
      <c r="J2219" s="34" t="str">
        <f>TRIM(SUBSTITUTE(G2219,I2219,""))</f>
        <v>9-Nov</v>
      </c>
      <c r="K2219" s="34">
        <f>LEFT(J2219,2-ISERROR(1*MID(J2219,2,1)))*1</f>
        <v>9</v>
      </c>
      <c r="L2219" s="34" t="str">
        <f>IF(LEN(I2219)=3,I2219,LEFT(I2219,1)&amp;MID(I2219,3,1)&amp;RIGHT(I2219,1))</f>
        <v>ROJ</v>
      </c>
      <c r="M2219" s="42">
        <f>TIMEVALUE(SUBSTITUTE(SUBSTITUTE(F2219,"P"," P"),"A"," A"))</f>
        <v>0.74375000000000002</v>
      </c>
      <c r="N2219" s="34">
        <f t="shared" si="113"/>
        <v>22</v>
      </c>
      <c r="O2219" s="34" t="str">
        <f t="shared" si="114"/>
        <v>ROJ22</v>
      </c>
      <c r="P2219" s="44">
        <f>INDEX(Workings!$R$14:$R$853,MATCH(O2219,Workings!$U$14:$U$853,0))</f>
        <v>0.7430555555555558</v>
      </c>
      <c r="Q2219" s="34">
        <f t="shared" si="115"/>
        <v>1</v>
      </c>
      <c r="S2219"/>
    </row>
    <row r="2220" spans="1:19" ht="15" x14ac:dyDescent="0.25">
      <c r="A2220" s="34" t="s">
        <v>3935</v>
      </c>
      <c r="B2220" s="34">
        <f>SEARCH("PM",A2220)</f>
        <v>11</v>
      </c>
      <c r="C2220" s="34" t="e">
        <f>SEARCH("AM",A2220)</f>
        <v>#VALUE!</v>
      </c>
      <c r="D2220" s="34">
        <f>IFERROR(B2220,C2220)</f>
        <v>11</v>
      </c>
      <c r="E2220" s="34" t="str">
        <f>IFERROR(MID(A2220,D2220-5,1)," ")</f>
        <v xml:space="preserve"> </v>
      </c>
      <c r="F2220" s="34" t="str">
        <f>MID(A2220,IF(E2220="1",D2220-5,D2220-4),IF(E2220="1",7,6))</f>
        <v>6:14PM</v>
      </c>
      <c r="G2220" s="34" t="str">
        <f>TRIM(SUBSTITUTE(A2220,TEXT(M2220,"h:mmAM/PM"),""))</f>
        <v>R-O-J 9-Nov</v>
      </c>
      <c r="H2220" s="34" t="b">
        <f>OR(LEFT(G2220,1)="Y",LEFT(G2220,1)="B",LEFT(G2220,1)="R")</f>
        <v>1</v>
      </c>
      <c r="I2220" s="34" t="str">
        <f>IF(H2220,LEFT(G2220,FIND(" ",G2220)-1),MID(G2220,FIND(" ",G2220)+1,9))</f>
        <v>R-O-J</v>
      </c>
      <c r="J2220" s="34" t="str">
        <f>TRIM(SUBSTITUTE(G2220,I2220,""))</f>
        <v>9-Nov</v>
      </c>
      <c r="K2220" s="34">
        <f>LEFT(J2220,2-ISERROR(1*MID(J2220,2,1)))*1</f>
        <v>9</v>
      </c>
      <c r="L2220" s="34" t="str">
        <f>IF(LEN(I2220)=3,I2220,LEFT(I2220,1)&amp;MID(I2220,3,1)&amp;RIGHT(I2220,1))</f>
        <v>ROJ</v>
      </c>
      <c r="M2220" s="42">
        <f>TIMEVALUE(SUBSTITUTE(SUBSTITUTE(F2220,"P"," P"),"A"," A"))</f>
        <v>0.7597222222222223</v>
      </c>
      <c r="N2220" s="34">
        <f t="shared" si="113"/>
        <v>23</v>
      </c>
      <c r="O2220" s="34" t="str">
        <f t="shared" si="114"/>
        <v>ROJ23</v>
      </c>
      <c r="P2220" s="44">
        <f>INDEX(Workings!$R$14:$R$853,MATCH(O2220,Workings!$U$14:$U$853,0))</f>
        <v>0.75694444444444464</v>
      </c>
      <c r="Q2220" s="34">
        <f t="shared" si="115"/>
        <v>4</v>
      </c>
      <c r="S2220"/>
    </row>
    <row r="2221" spans="1:19" ht="15" x14ac:dyDescent="0.25">
      <c r="A2221" s="34" t="s">
        <v>232</v>
      </c>
      <c r="B2221" s="34">
        <f>SEARCH("PM",A2221)</f>
        <v>17</v>
      </c>
      <c r="C2221" s="34" t="e">
        <f>SEARCH("AM",A2221)</f>
        <v>#VALUE!</v>
      </c>
      <c r="D2221" s="34">
        <f>IFERROR(B2221,C2221)</f>
        <v>17</v>
      </c>
      <c r="E2221" s="34" t="str">
        <f>IFERROR(MID(A2221,D2221-5,1)," ")</f>
        <v xml:space="preserve"> </v>
      </c>
      <c r="F2221" s="34" t="str">
        <f>MID(A2221,IF(E2221="1",D2221-5,D2221-4),IF(E2221="1",7,6))</f>
        <v>6:33PM</v>
      </c>
      <c r="G2221" s="34" t="str">
        <f>TRIM(SUBSTITUTE(A2221,TEXT(M2221,"h:mmAM/PM"),""))</f>
        <v>R-O-J 9/Nov</v>
      </c>
      <c r="H2221" s="34" t="b">
        <f>OR(LEFT(G2221,1)="Y",LEFT(G2221,1)="B",LEFT(G2221,1)="R")</f>
        <v>1</v>
      </c>
      <c r="I2221" s="34" t="str">
        <f>IF(H2221,LEFT(G2221,FIND(" ",G2221)-1),MID(G2221,FIND(" ",G2221)+1,9))</f>
        <v>R-O-J</v>
      </c>
      <c r="J2221" s="34" t="str">
        <f>TRIM(SUBSTITUTE(G2221,I2221,""))</f>
        <v>9/Nov</v>
      </c>
      <c r="K2221" s="34">
        <f>LEFT(J2221,2-ISERROR(1*MID(J2221,2,1)))*1</f>
        <v>9</v>
      </c>
      <c r="L2221" s="34" t="str">
        <f>IF(LEN(I2221)=3,I2221,LEFT(I2221,1)&amp;MID(I2221,3,1)&amp;RIGHT(I2221,1))</f>
        <v>ROJ</v>
      </c>
      <c r="M2221" s="42">
        <f>TIMEVALUE(SUBSTITUTE(SUBSTITUTE(F2221,"P"," P"),"A"," A"))</f>
        <v>0.7729166666666667</v>
      </c>
      <c r="N2221" s="34">
        <f t="shared" si="113"/>
        <v>24</v>
      </c>
      <c r="O2221" s="34" t="str">
        <f t="shared" si="114"/>
        <v>ROJ24</v>
      </c>
      <c r="P2221" s="44">
        <f>INDEX(Workings!$R$14:$R$853,MATCH(O2221,Workings!$U$14:$U$853,0))</f>
        <v>0.77083333333333348</v>
      </c>
      <c r="Q2221" s="34">
        <f t="shared" si="115"/>
        <v>3</v>
      </c>
      <c r="S2221"/>
    </row>
    <row r="2222" spans="1:19" ht="15" x14ac:dyDescent="0.25">
      <c r="A2222" s="34" t="s">
        <v>1416</v>
      </c>
      <c r="B2222" s="34">
        <f>SEARCH("PM",A2222)</f>
        <v>5</v>
      </c>
      <c r="C2222" s="34" t="e">
        <f>SEARCH("AM",A2222)</f>
        <v>#VALUE!</v>
      </c>
      <c r="D2222" s="34">
        <f>IFERROR(B2222,C2222)</f>
        <v>5</v>
      </c>
      <c r="E2222" s="34" t="str">
        <f>IFERROR(MID(A2222,D2222-5,1)," ")</f>
        <v xml:space="preserve"> </v>
      </c>
      <c r="F2222" s="34" t="str">
        <f>MID(A2222,IF(E2222="1",D2222-5,D2222-4),IF(E2222="1",7,6))</f>
        <v>6:52PM</v>
      </c>
      <c r="G2222" s="34" t="str">
        <f>TRIM(SUBSTITUTE(A2222,TEXT(M2222,"h:mmAM/PM"),""))</f>
        <v>R/O/J 9-Nov</v>
      </c>
      <c r="H2222" s="34" t="b">
        <f>OR(LEFT(G2222,1)="Y",LEFT(G2222,1)="B",LEFT(G2222,1)="R")</f>
        <v>1</v>
      </c>
      <c r="I2222" s="34" t="str">
        <f>IF(H2222,LEFT(G2222,FIND(" ",G2222)-1),MID(G2222,FIND(" ",G2222)+1,9))</f>
        <v>R/O/J</v>
      </c>
      <c r="J2222" s="34" t="str">
        <f>TRIM(SUBSTITUTE(G2222,I2222,""))</f>
        <v>9-Nov</v>
      </c>
      <c r="K2222" s="34">
        <f>LEFT(J2222,2-ISERROR(1*MID(J2222,2,1)))*1</f>
        <v>9</v>
      </c>
      <c r="L2222" s="34" t="str">
        <f>IF(LEN(I2222)=3,I2222,LEFT(I2222,1)&amp;MID(I2222,3,1)&amp;RIGHT(I2222,1))</f>
        <v>ROJ</v>
      </c>
      <c r="M2222" s="42">
        <f>TIMEVALUE(SUBSTITUTE(SUBSTITUTE(F2222,"P"," P"),"A"," A"))</f>
        <v>0.78611111111111109</v>
      </c>
      <c r="N2222" s="34">
        <f t="shared" si="113"/>
        <v>25</v>
      </c>
      <c r="O2222" s="34" t="str">
        <f t="shared" si="114"/>
        <v>ROJ25</v>
      </c>
      <c r="P2222" s="44">
        <f>INDEX(Workings!$R$14:$R$853,MATCH(O2222,Workings!$U$14:$U$853,0))</f>
        <v>0.78472222222222232</v>
      </c>
      <c r="Q2222" s="34">
        <f t="shared" si="115"/>
        <v>2</v>
      </c>
      <c r="S2222"/>
    </row>
    <row r="2223" spans="1:19" ht="15" x14ac:dyDescent="0.25">
      <c r="A2223" s="34" t="s">
        <v>3789</v>
      </c>
      <c r="B2223" s="34">
        <f>SEARCH("PM",A2223)</f>
        <v>15</v>
      </c>
      <c r="C2223" s="34" t="e">
        <f>SEARCH("AM",A2223)</f>
        <v>#VALUE!</v>
      </c>
      <c r="D2223" s="34">
        <f>IFERROR(B2223,C2223)</f>
        <v>15</v>
      </c>
      <c r="E2223" s="34" t="str">
        <f>IFERROR(MID(A2223,D2223-5,1)," ")</f>
        <v xml:space="preserve"> </v>
      </c>
      <c r="F2223" s="34" t="str">
        <f>MID(A2223,IF(E2223="1",D2223-5,D2223-4),IF(E2223="1",7,6))</f>
        <v>7:14PM</v>
      </c>
      <c r="G2223" s="34" t="str">
        <f>TRIM(SUBSTITUTE(A2223,TEXT(M2223,"h:mmAM/PM"),""))</f>
        <v>9/Nov ROJ</v>
      </c>
      <c r="H2223" s="34" t="b">
        <f>OR(LEFT(G2223,1)="Y",LEFT(G2223,1)="B",LEFT(G2223,1)="R")</f>
        <v>0</v>
      </c>
      <c r="I2223" s="34" t="str">
        <f>IF(H2223,LEFT(G2223,FIND(" ",G2223)-1),MID(G2223,FIND(" ",G2223)+1,9))</f>
        <v>ROJ</v>
      </c>
      <c r="J2223" s="34" t="str">
        <f>TRIM(SUBSTITUTE(G2223,I2223,""))</f>
        <v>9/Nov</v>
      </c>
      <c r="K2223" s="34">
        <f>LEFT(J2223,2-ISERROR(1*MID(J2223,2,1)))*1</f>
        <v>9</v>
      </c>
      <c r="L2223" s="34" t="str">
        <f>IF(LEN(I2223)=3,I2223,LEFT(I2223,1)&amp;MID(I2223,3,1)&amp;RIGHT(I2223,1))</f>
        <v>ROJ</v>
      </c>
      <c r="M2223" s="42">
        <f>TIMEVALUE(SUBSTITUTE(SUBSTITUTE(F2223,"P"," P"),"A"," A"))</f>
        <v>0.80138888888888893</v>
      </c>
      <c r="N2223" s="34">
        <f t="shared" si="113"/>
        <v>26</v>
      </c>
      <c r="O2223" s="34" t="str">
        <f t="shared" si="114"/>
        <v>ROJ26</v>
      </c>
      <c r="P2223" s="44">
        <f>INDEX(Workings!$R$14:$R$853,MATCH(O2223,Workings!$U$14:$U$853,0))</f>
        <v>0.79861111111111116</v>
      </c>
      <c r="Q2223" s="34">
        <f t="shared" si="115"/>
        <v>4</v>
      </c>
      <c r="S2223"/>
    </row>
    <row r="2224" spans="1:19" ht="15" x14ac:dyDescent="0.25">
      <c r="A2224" s="34" t="s">
        <v>3595</v>
      </c>
      <c r="B2224" s="34">
        <f>SEARCH("PM",A2224)</f>
        <v>5</v>
      </c>
      <c r="C2224" s="34" t="e">
        <f>SEARCH("AM",A2224)</f>
        <v>#VALUE!</v>
      </c>
      <c r="D2224" s="34">
        <f>IFERROR(B2224,C2224)</f>
        <v>5</v>
      </c>
      <c r="E2224" s="34" t="str">
        <f>IFERROR(MID(A2224,D2224-5,1)," ")</f>
        <v xml:space="preserve"> </v>
      </c>
      <c r="F2224" s="34" t="str">
        <f>MID(A2224,IF(E2224="1",D2224-5,D2224-4),IF(E2224="1",7,6))</f>
        <v>8:14PM</v>
      </c>
      <c r="G2224" s="34" t="str">
        <f>TRIM(SUBSTITUTE(A2224,TEXT(M2224,"h:mmAM/PM"),""))</f>
        <v>9/Nov R:O:J</v>
      </c>
      <c r="H2224" s="34" t="b">
        <f>OR(LEFT(G2224,1)="Y",LEFT(G2224,1)="B",LEFT(G2224,1)="R")</f>
        <v>0</v>
      </c>
      <c r="I2224" s="34" t="str">
        <f>IF(H2224,LEFT(G2224,FIND(" ",G2224)-1),MID(G2224,FIND(" ",G2224)+1,9))</f>
        <v>R:O:J</v>
      </c>
      <c r="J2224" s="34" t="str">
        <f>TRIM(SUBSTITUTE(G2224,I2224,""))</f>
        <v>9/Nov</v>
      </c>
      <c r="K2224" s="34">
        <f>LEFT(J2224,2-ISERROR(1*MID(J2224,2,1)))*1</f>
        <v>9</v>
      </c>
      <c r="L2224" s="34" t="str">
        <f>IF(LEN(I2224)=3,I2224,LEFT(I2224,1)&amp;MID(I2224,3,1)&amp;RIGHT(I2224,1))</f>
        <v>ROJ</v>
      </c>
      <c r="M2224" s="42">
        <f>TIMEVALUE(SUBSTITUTE(SUBSTITUTE(F2224,"P"," P"),"A"," A"))</f>
        <v>0.84305555555555556</v>
      </c>
      <c r="N2224" s="34">
        <f t="shared" si="113"/>
        <v>27</v>
      </c>
      <c r="O2224" s="34" t="str">
        <f t="shared" si="114"/>
        <v>ROJ27</v>
      </c>
      <c r="P2224" s="44">
        <f>INDEX(Workings!$R$14:$R$853,MATCH(O2224,Workings!$U$14:$U$853,0))</f>
        <v>0.84027777777777779</v>
      </c>
      <c r="Q2224" s="34">
        <f t="shared" si="115"/>
        <v>4</v>
      </c>
      <c r="S2224"/>
    </row>
    <row r="2225" spans="1:19" ht="15" x14ac:dyDescent="0.25">
      <c r="A2225" s="34" t="s">
        <v>2193</v>
      </c>
      <c r="B2225" s="34">
        <f>SEARCH("PM",A2225)</f>
        <v>11</v>
      </c>
      <c r="C2225" s="34" t="e">
        <f>SEARCH("AM",A2225)</f>
        <v>#VALUE!</v>
      </c>
      <c r="D2225" s="34">
        <f>IFERROR(B2225,C2225)</f>
        <v>11</v>
      </c>
      <c r="E2225" s="34" t="str">
        <f>IFERROR(MID(A2225,D2225-5,1)," ")</f>
        <v xml:space="preserve"> </v>
      </c>
      <c r="F2225" s="34" t="str">
        <f>MID(A2225,IF(E2225="1",D2225-5,D2225-4),IF(E2225="1",7,6))</f>
        <v>9:11PM</v>
      </c>
      <c r="G2225" s="34" t="str">
        <f>TRIM(SUBSTITUTE(A2225,TEXT(M2225,"h:mmAM/PM"),""))</f>
        <v>R:O:J 9/Nov</v>
      </c>
      <c r="H2225" s="34" t="b">
        <f>OR(LEFT(G2225,1)="Y",LEFT(G2225,1)="B",LEFT(G2225,1)="R")</f>
        <v>1</v>
      </c>
      <c r="I2225" s="34" t="str">
        <f>IF(H2225,LEFT(G2225,FIND(" ",G2225)-1),MID(G2225,FIND(" ",G2225)+1,9))</f>
        <v>R:O:J</v>
      </c>
      <c r="J2225" s="34" t="str">
        <f>TRIM(SUBSTITUTE(G2225,I2225,""))</f>
        <v>9/Nov</v>
      </c>
      <c r="K2225" s="34">
        <f>LEFT(J2225,2-ISERROR(1*MID(J2225,2,1)))*1</f>
        <v>9</v>
      </c>
      <c r="L2225" s="34" t="str">
        <f>IF(LEN(I2225)=3,I2225,LEFT(I2225,1)&amp;MID(I2225,3,1)&amp;RIGHT(I2225,1))</f>
        <v>ROJ</v>
      </c>
      <c r="M2225" s="42">
        <f>TIMEVALUE(SUBSTITUTE(SUBSTITUTE(F2225,"P"," P"),"A"," A"))</f>
        <v>0.88263888888888886</v>
      </c>
      <c r="N2225" s="34">
        <f t="shared" si="113"/>
        <v>28</v>
      </c>
      <c r="O2225" s="34" t="str">
        <f t="shared" si="114"/>
        <v>ROJ28</v>
      </c>
      <c r="P2225" s="44">
        <f>INDEX(Workings!$R$14:$R$853,MATCH(O2225,Workings!$U$14:$U$853,0))</f>
        <v>0.88194444444444442</v>
      </c>
      <c r="Q2225" s="34">
        <f t="shared" si="115"/>
        <v>1</v>
      </c>
      <c r="S2225"/>
    </row>
    <row r="2226" spans="1:19" ht="15" x14ac:dyDescent="0.25">
      <c r="A2226" s="34" t="s">
        <v>672</v>
      </c>
      <c r="B2226" s="34">
        <f>SEARCH("PM",A2226)</f>
        <v>12</v>
      </c>
      <c r="C2226" s="34" t="e">
        <f>SEARCH("AM",A2226)</f>
        <v>#VALUE!</v>
      </c>
      <c r="D2226" s="34">
        <f>IFERROR(B2226,C2226)</f>
        <v>12</v>
      </c>
      <c r="E2226" s="34" t="str">
        <f>IFERROR(MID(A2226,D2226-5,1)," ")</f>
        <v>1</v>
      </c>
      <c r="F2226" s="34" t="str">
        <f>MID(A2226,IF(E2226="1",D2226-5,D2226-4),IF(E2226="1",7,6))</f>
        <v>10:12PM</v>
      </c>
      <c r="G2226" s="34" t="str">
        <f>TRIM(SUBSTITUTE(A2226,TEXT(M2226,"h:mmAM/PM"),""))</f>
        <v>R:O:J 9-Nov</v>
      </c>
      <c r="H2226" s="34" t="b">
        <f>OR(LEFT(G2226,1)="Y",LEFT(G2226,1)="B",LEFT(G2226,1)="R")</f>
        <v>1</v>
      </c>
      <c r="I2226" s="34" t="str">
        <f>IF(H2226,LEFT(G2226,FIND(" ",G2226)-1),MID(G2226,FIND(" ",G2226)+1,9))</f>
        <v>R:O:J</v>
      </c>
      <c r="J2226" s="34" t="str">
        <f>TRIM(SUBSTITUTE(G2226,I2226,""))</f>
        <v>9-Nov</v>
      </c>
      <c r="K2226" s="34">
        <f>LEFT(J2226,2-ISERROR(1*MID(J2226,2,1)))*1</f>
        <v>9</v>
      </c>
      <c r="L2226" s="34" t="str">
        <f>IF(LEN(I2226)=3,I2226,LEFT(I2226,1)&amp;MID(I2226,3,1)&amp;RIGHT(I2226,1))</f>
        <v>ROJ</v>
      </c>
      <c r="M2226" s="42">
        <f>TIMEVALUE(SUBSTITUTE(SUBSTITUTE(F2226,"P"," P"),"A"," A"))</f>
        <v>0.92499999999999993</v>
      </c>
      <c r="N2226" s="34">
        <f t="shared" si="113"/>
        <v>29</v>
      </c>
      <c r="O2226" s="34" t="str">
        <f t="shared" si="114"/>
        <v>ROJ29</v>
      </c>
      <c r="P2226" s="44">
        <f>INDEX(Workings!$R$14:$R$853,MATCH(O2226,Workings!$U$14:$U$853,0))</f>
        <v>0.92361111111111105</v>
      </c>
      <c r="Q2226" s="34">
        <f t="shared" si="115"/>
        <v>2</v>
      </c>
      <c r="S2226"/>
    </row>
    <row r="2227" spans="1:19" ht="15" x14ac:dyDescent="0.25">
      <c r="A2227" s="34" t="s">
        <v>2989</v>
      </c>
      <c r="B2227" s="34">
        <f>SEARCH("PM",A2227)</f>
        <v>12</v>
      </c>
      <c r="C2227" s="34" t="e">
        <f>SEARCH("AM",A2227)</f>
        <v>#VALUE!</v>
      </c>
      <c r="D2227" s="34">
        <f>IFERROR(B2227,C2227)</f>
        <v>12</v>
      </c>
      <c r="E2227" s="34" t="str">
        <f>IFERROR(MID(A2227,D2227-5,1)," ")</f>
        <v>1</v>
      </c>
      <c r="F2227" s="34" t="str">
        <f>MID(A2227,IF(E2227="1",D2227-5,D2227-4),IF(E2227="1",7,6))</f>
        <v>11:14PM</v>
      </c>
      <c r="G2227" s="34" t="str">
        <f>TRIM(SUBSTITUTE(A2227,TEXT(M2227,"h:mmAM/PM"),""))</f>
        <v>9/Nov ROJ</v>
      </c>
      <c r="H2227" s="34" t="b">
        <f>OR(LEFT(G2227,1)="Y",LEFT(G2227,1)="B",LEFT(G2227,1)="R")</f>
        <v>0</v>
      </c>
      <c r="I2227" s="34" t="str">
        <f>IF(H2227,LEFT(G2227,FIND(" ",G2227)-1),MID(G2227,FIND(" ",G2227)+1,9))</f>
        <v>ROJ</v>
      </c>
      <c r="J2227" s="34" t="str">
        <f>TRIM(SUBSTITUTE(G2227,I2227,""))</f>
        <v>9/Nov</v>
      </c>
      <c r="K2227" s="34">
        <f>LEFT(J2227,2-ISERROR(1*MID(J2227,2,1)))*1</f>
        <v>9</v>
      </c>
      <c r="L2227" s="34" t="str">
        <f>IF(LEN(I2227)=3,I2227,LEFT(I2227,1)&amp;MID(I2227,3,1)&amp;RIGHT(I2227,1))</f>
        <v>ROJ</v>
      </c>
      <c r="M2227" s="42">
        <f>TIMEVALUE(SUBSTITUTE(SUBSTITUTE(F2227,"P"," P"),"A"," A"))</f>
        <v>0.96805555555555556</v>
      </c>
      <c r="N2227" s="34">
        <f t="shared" si="113"/>
        <v>30</v>
      </c>
      <c r="O2227" s="34" t="str">
        <f t="shared" si="114"/>
        <v>ROJ30</v>
      </c>
      <c r="P2227" s="44">
        <f>INDEX(Workings!$R$14:$R$853,MATCH(O2227,Workings!$U$14:$U$853,0))</f>
        <v>0.96527777777777768</v>
      </c>
      <c r="Q2227" s="34">
        <f t="shared" si="115"/>
        <v>4</v>
      </c>
      <c r="S2227"/>
    </row>
    <row r="2228" spans="1:19" ht="15" x14ac:dyDescent="0.25">
      <c r="A2228" s="34" t="s">
        <v>170</v>
      </c>
      <c r="B2228" s="34" t="e">
        <f>SEARCH("PM",A2228)</f>
        <v>#VALUE!</v>
      </c>
      <c r="C2228" s="34">
        <f>SEARCH("AM",A2228)</f>
        <v>5</v>
      </c>
      <c r="D2228" s="34">
        <f>IFERROR(B2228,C2228)</f>
        <v>5</v>
      </c>
      <c r="E2228" s="34" t="str">
        <f>IFERROR(MID(A2228,D2228-5,1)," ")</f>
        <v xml:space="preserve"> </v>
      </c>
      <c r="F2228" s="34" t="str">
        <f>MID(A2228,IF(E2228="1",D2228-5,D2228-4),IF(E2228="1",7,6))</f>
        <v>7:11AM</v>
      </c>
      <c r="G2228" s="34" t="str">
        <f>TRIM(SUBSTITUTE(A2228,TEXT(M2228,"h:mmAM/PM"),""))</f>
        <v>10-Nov R/O/J</v>
      </c>
      <c r="H2228" s="34" t="b">
        <f>OR(LEFT(G2228,1)="Y",LEFT(G2228,1)="B",LEFT(G2228,1)="R")</f>
        <v>0</v>
      </c>
      <c r="I2228" s="34" t="str">
        <f>IF(H2228,LEFT(G2228,FIND(" ",G2228)-1),MID(G2228,FIND(" ",G2228)+1,9))</f>
        <v>R/O/J</v>
      </c>
      <c r="J2228" s="34" t="str">
        <f>TRIM(SUBSTITUTE(G2228,I2228,""))</f>
        <v>10-Nov</v>
      </c>
      <c r="K2228" s="34">
        <f>LEFT(J2228,2-ISERROR(1*MID(J2228,2,1)))*1</f>
        <v>10</v>
      </c>
      <c r="L2228" s="34" t="str">
        <f>IF(LEN(I2228)=3,I2228,LEFT(I2228,1)&amp;MID(I2228,3,1)&amp;RIGHT(I2228,1))</f>
        <v>ROJ</v>
      </c>
      <c r="M2228" s="42">
        <f>TIMEVALUE(SUBSTITUTE(SUBSTITUTE(F2228,"P"," P"),"A"," A"))</f>
        <v>0.29930555555555555</v>
      </c>
      <c r="N2228" s="34">
        <f t="shared" si="113"/>
        <v>1</v>
      </c>
      <c r="O2228" s="34" t="str">
        <f t="shared" si="114"/>
        <v>ROJ1</v>
      </c>
      <c r="P2228" s="44">
        <f>INDEX(Workings!$R$14:$R$853,MATCH(O2228,Workings!$U$14:$U$853,0))</f>
        <v>0.2986111111111111</v>
      </c>
      <c r="Q2228" s="34">
        <f t="shared" si="115"/>
        <v>1</v>
      </c>
      <c r="S2228"/>
    </row>
    <row r="2229" spans="1:19" ht="15" x14ac:dyDescent="0.25">
      <c r="A2229" s="34" t="s">
        <v>1068</v>
      </c>
      <c r="B2229" s="34" t="e">
        <f>SEARCH("PM",A2229)</f>
        <v>#VALUE!</v>
      </c>
      <c r="C2229" s="34">
        <f>SEARCH("AM",A2229)</f>
        <v>12</v>
      </c>
      <c r="D2229" s="34">
        <f>IFERROR(B2229,C2229)</f>
        <v>12</v>
      </c>
      <c r="E2229" s="34" t="str">
        <f>IFERROR(MID(A2229,D2229-5,1)," ")</f>
        <v xml:space="preserve"> </v>
      </c>
      <c r="F2229" s="34" t="str">
        <f>MID(A2229,IF(E2229="1",D2229-5,D2229-4),IF(E2229="1",7,6))</f>
        <v>7:54AM</v>
      </c>
      <c r="G2229" s="34" t="str">
        <f>TRIM(SUBSTITUTE(A2229,TEXT(M2229,"h:mmAM/PM"),""))</f>
        <v>10/Nov R-O-J</v>
      </c>
      <c r="H2229" s="34" t="b">
        <f>OR(LEFT(G2229,1)="Y",LEFT(G2229,1)="B",LEFT(G2229,1)="R")</f>
        <v>0</v>
      </c>
      <c r="I2229" s="34" t="str">
        <f>IF(H2229,LEFT(G2229,FIND(" ",G2229)-1),MID(G2229,FIND(" ",G2229)+1,9))</f>
        <v>R-O-J</v>
      </c>
      <c r="J2229" s="34" t="str">
        <f>TRIM(SUBSTITUTE(G2229,I2229,""))</f>
        <v>10/Nov</v>
      </c>
      <c r="K2229" s="34">
        <f>LEFT(J2229,2-ISERROR(1*MID(J2229,2,1)))*1</f>
        <v>10</v>
      </c>
      <c r="L2229" s="34" t="str">
        <f>IF(LEN(I2229)=3,I2229,LEFT(I2229,1)&amp;MID(I2229,3,1)&amp;RIGHT(I2229,1))</f>
        <v>ROJ</v>
      </c>
      <c r="M2229" s="42">
        <f>TIMEVALUE(SUBSTITUTE(SUBSTITUTE(F2229,"P"," P"),"A"," A"))</f>
        <v>0.32916666666666666</v>
      </c>
      <c r="N2229" s="34">
        <f t="shared" si="113"/>
        <v>2</v>
      </c>
      <c r="O2229" s="34" t="str">
        <f t="shared" si="114"/>
        <v>ROJ2</v>
      </c>
      <c r="P2229" s="44">
        <f>INDEX(Workings!$R$14:$R$853,MATCH(O2229,Workings!$U$14:$U$853,0))</f>
        <v>0.3263888888888889</v>
      </c>
      <c r="Q2229" s="34">
        <f t="shared" si="115"/>
        <v>4</v>
      </c>
      <c r="S2229"/>
    </row>
    <row r="2230" spans="1:19" ht="15" x14ac:dyDescent="0.25">
      <c r="A2230" s="34" t="s">
        <v>3103</v>
      </c>
      <c r="B2230" s="34" t="e">
        <f>SEARCH("PM",A2230)</f>
        <v>#VALUE!</v>
      </c>
      <c r="C2230" s="34">
        <f>SEARCH("AM",A2230)</f>
        <v>18</v>
      </c>
      <c r="D2230" s="34">
        <f>IFERROR(B2230,C2230)</f>
        <v>18</v>
      </c>
      <c r="E2230" s="34" t="str">
        <f>IFERROR(MID(A2230,D2230-5,1)," ")</f>
        <v xml:space="preserve"> </v>
      </c>
      <c r="F2230" s="34" t="str">
        <f>MID(A2230,IF(E2230="1",D2230-5,D2230-4),IF(E2230="1",7,6))</f>
        <v>8:36AM</v>
      </c>
      <c r="G2230" s="34" t="str">
        <f>TRIM(SUBSTITUTE(A2230,TEXT(M2230,"h:mmAM/PM"),""))</f>
        <v>R/O/J 10-Nov</v>
      </c>
      <c r="H2230" s="34" t="b">
        <f>OR(LEFT(G2230,1)="Y",LEFT(G2230,1)="B",LEFT(G2230,1)="R")</f>
        <v>1</v>
      </c>
      <c r="I2230" s="34" t="str">
        <f>IF(H2230,LEFT(G2230,FIND(" ",G2230)-1),MID(G2230,FIND(" ",G2230)+1,9))</f>
        <v>R/O/J</v>
      </c>
      <c r="J2230" s="34" t="str">
        <f>TRIM(SUBSTITUTE(G2230,I2230,""))</f>
        <v>10-Nov</v>
      </c>
      <c r="K2230" s="34">
        <f>LEFT(J2230,2-ISERROR(1*MID(J2230,2,1)))*1</f>
        <v>10</v>
      </c>
      <c r="L2230" s="34" t="str">
        <f>IF(LEN(I2230)=3,I2230,LEFT(I2230,1)&amp;MID(I2230,3,1)&amp;RIGHT(I2230,1))</f>
        <v>ROJ</v>
      </c>
      <c r="M2230" s="42">
        <f>TIMEVALUE(SUBSTITUTE(SUBSTITUTE(F2230,"P"," P"),"A"," A"))</f>
        <v>0.35833333333333334</v>
      </c>
      <c r="N2230" s="34">
        <f t="shared" si="113"/>
        <v>3</v>
      </c>
      <c r="O2230" s="34" t="str">
        <f t="shared" si="114"/>
        <v>ROJ3</v>
      </c>
      <c r="P2230" s="44">
        <f>INDEX(Workings!$R$14:$R$853,MATCH(O2230,Workings!$U$14:$U$853,0))</f>
        <v>0.35416666666666669</v>
      </c>
      <c r="Q2230" s="34">
        <f t="shared" si="115"/>
        <v>6</v>
      </c>
      <c r="S2230"/>
    </row>
    <row r="2231" spans="1:19" ht="15" x14ac:dyDescent="0.25">
      <c r="A2231" s="34" t="s">
        <v>1943</v>
      </c>
      <c r="B2231" s="34" t="e">
        <f>SEARCH("PM",A2231)</f>
        <v>#VALUE!</v>
      </c>
      <c r="C2231" s="34">
        <f>SEARCH("AM",A2231)</f>
        <v>12</v>
      </c>
      <c r="D2231" s="34">
        <f>IFERROR(B2231,C2231)</f>
        <v>12</v>
      </c>
      <c r="E2231" s="34" t="str">
        <f>IFERROR(MID(A2231,D2231-5,1)," ")</f>
        <v xml:space="preserve"> </v>
      </c>
      <c r="F2231" s="34" t="str">
        <f>MID(A2231,IF(E2231="1",D2231-5,D2231-4),IF(E2231="1",7,6))</f>
        <v>9:15AM</v>
      </c>
      <c r="G2231" s="34" t="str">
        <f>TRIM(SUBSTITUTE(A2231,TEXT(M2231,"h:mmAM/PM"),""))</f>
        <v>10/Nov ROJ</v>
      </c>
      <c r="H2231" s="34" t="b">
        <f>OR(LEFT(G2231,1)="Y",LEFT(G2231,1)="B",LEFT(G2231,1)="R")</f>
        <v>0</v>
      </c>
      <c r="I2231" s="34" t="str">
        <f>IF(H2231,LEFT(G2231,FIND(" ",G2231)-1),MID(G2231,FIND(" ",G2231)+1,9))</f>
        <v>ROJ</v>
      </c>
      <c r="J2231" s="34" t="str">
        <f>TRIM(SUBSTITUTE(G2231,I2231,""))</f>
        <v>10/Nov</v>
      </c>
      <c r="K2231" s="34">
        <f>LEFT(J2231,2-ISERROR(1*MID(J2231,2,1)))*1</f>
        <v>10</v>
      </c>
      <c r="L2231" s="34" t="str">
        <f>IF(LEN(I2231)=3,I2231,LEFT(I2231,1)&amp;MID(I2231,3,1)&amp;RIGHT(I2231,1))</f>
        <v>ROJ</v>
      </c>
      <c r="M2231" s="42">
        <f>TIMEVALUE(SUBSTITUTE(SUBSTITUTE(F2231,"P"," P"),"A"," A"))</f>
        <v>0.38541666666666669</v>
      </c>
      <c r="N2231" s="34">
        <f t="shared" si="113"/>
        <v>4</v>
      </c>
      <c r="O2231" s="34" t="str">
        <f t="shared" si="114"/>
        <v>ROJ4</v>
      </c>
      <c r="P2231" s="44">
        <f>INDEX(Workings!$R$14:$R$853,MATCH(O2231,Workings!$U$14:$U$853,0))</f>
        <v>0.38194444444444448</v>
      </c>
      <c r="Q2231" s="34">
        <f t="shared" si="115"/>
        <v>5</v>
      </c>
      <c r="S2231"/>
    </row>
    <row r="2232" spans="1:19" ht="15" x14ac:dyDescent="0.25">
      <c r="A2232" s="34" t="s">
        <v>3526</v>
      </c>
      <c r="B2232" s="34" t="e">
        <f>SEARCH("PM",A2232)</f>
        <v>#VALUE!</v>
      </c>
      <c r="C2232" s="34">
        <f>SEARCH("AM",A2232)</f>
        <v>16</v>
      </c>
      <c r="D2232" s="34">
        <f>IFERROR(B2232,C2232)</f>
        <v>16</v>
      </c>
      <c r="E2232" s="34" t="str">
        <f>IFERROR(MID(A2232,D2232-5,1)," ")</f>
        <v xml:space="preserve"> </v>
      </c>
      <c r="F2232" s="34" t="str">
        <f>MID(A2232,IF(E2232="1",D2232-5,D2232-4),IF(E2232="1",7,6))</f>
        <v>9:41AM</v>
      </c>
      <c r="G2232" s="34" t="str">
        <f>TRIM(SUBSTITUTE(A2232,TEXT(M2232,"h:mmAM/PM"),""))</f>
        <v>10/Nov ROJ</v>
      </c>
      <c r="H2232" s="34" t="b">
        <f>OR(LEFT(G2232,1)="Y",LEFT(G2232,1)="B",LEFT(G2232,1)="R")</f>
        <v>0</v>
      </c>
      <c r="I2232" s="34" t="str">
        <f>IF(H2232,LEFT(G2232,FIND(" ",G2232)-1),MID(G2232,FIND(" ",G2232)+1,9))</f>
        <v>ROJ</v>
      </c>
      <c r="J2232" s="34" t="str">
        <f>TRIM(SUBSTITUTE(G2232,I2232,""))</f>
        <v>10/Nov</v>
      </c>
      <c r="K2232" s="34">
        <f>LEFT(J2232,2-ISERROR(1*MID(J2232,2,1)))*1</f>
        <v>10</v>
      </c>
      <c r="L2232" s="34" t="str">
        <f>IF(LEN(I2232)=3,I2232,LEFT(I2232,1)&amp;MID(I2232,3,1)&amp;RIGHT(I2232,1))</f>
        <v>ROJ</v>
      </c>
      <c r="M2232" s="42">
        <f>TIMEVALUE(SUBSTITUTE(SUBSTITUTE(F2232,"P"," P"),"A"," A"))</f>
        <v>0.40347222222222223</v>
      </c>
      <c r="N2232" s="34">
        <f t="shared" si="113"/>
        <v>5</v>
      </c>
      <c r="O2232" s="34" t="str">
        <f t="shared" si="114"/>
        <v>ROJ5</v>
      </c>
      <c r="P2232" s="44">
        <f>INDEX(Workings!$R$14:$R$853,MATCH(O2232,Workings!$U$14:$U$853,0))</f>
        <v>0.40277777777777779</v>
      </c>
      <c r="Q2232" s="34">
        <f t="shared" si="115"/>
        <v>1</v>
      </c>
      <c r="S2232"/>
    </row>
    <row r="2233" spans="1:19" ht="15" x14ac:dyDescent="0.25">
      <c r="A2233" s="34" t="s">
        <v>3249</v>
      </c>
      <c r="B2233" s="34" t="e">
        <f>SEARCH("PM",A2233)</f>
        <v>#VALUE!</v>
      </c>
      <c r="C2233" s="34">
        <f>SEARCH("AM",A2233)</f>
        <v>19</v>
      </c>
      <c r="D2233" s="34">
        <f>IFERROR(B2233,C2233)</f>
        <v>19</v>
      </c>
      <c r="E2233" s="34" t="str">
        <f>IFERROR(MID(A2233,D2233-5,1)," ")</f>
        <v>1</v>
      </c>
      <c r="F2233" s="34" t="str">
        <f>MID(A2233,IF(E2233="1",D2233-5,D2233-4),IF(E2233="1",7,6))</f>
        <v>10:13AM</v>
      </c>
      <c r="G2233" s="34" t="str">
        <f>TRIM(SUBSTITUTE(A2233,TEXT(M2233,"h:mmAM/PM"),""))</f>
        <v>R-O-J 10/Nov</v>
      </c>
      <c r="H2233" s="34" t="b">
        <f>OR(LEFT(G2233,1)="Y",LEFT(G2233,1)="B",LEFT(G2233,1)="R")</f>
        <v>1</v>
      </c>
      <c r="I2233" s="34" t="str">
        <f>IF(H2233,LEFT(G2233,FIND(" ",G2233)-1),MID(G2233,FIND(" ",G2233)+1,9))</f>
        <v>R-O-J</v>
      </c>
      <c r="J2233" s="34" t="str">
        <f>TRIM(SUBSTITUTE(G2233,I2233,""))</f>
        <v>10/Nov</v>
      </c>
      <c r="K2233" s="34">
        <f>LEFT(J2233,2-ISERROR(1*MID(J2233,2,1)))*1</f>
        <v>10</v>
      </c>
      <c r="L2233" s="34" t="str">
        <f>IF(LEN(I2233)=3,I2233,LEFT(I2233,1)&amp;MID(I2233,3,1)&amp;RIGHT(I2233,1))</f>
        <v>ROJ</v>
      </c>
      <c r="M2233" s="42">
        <f>TIMEVALUE(SUBSTITUTE(SUBSTITUTE(F2233,"P"," P"),"A"," A"))</f>
        <v>0.42569444444444443</v>
      </c>
      <c r="N2233" s="34">
        <f t="shared" si="113"/>
        <v>6</v>
      </c>
      <c r="O2233" s="34" t="str">
        <f t="shared" si="114"/>
        <v>ROJ6</v>
      </c>
      <c r="P2233" s="44">
        <f>INDEX(Workings!$R$14:$R$853,MATCH(O2233,Workings!$U$14:$U$853,0))</f>
        <v>0.4236111111111111</v>
      </c>
      <c r="Q2233" s="34">
        <f t="shared" si="115"/>
        <v>3</v>
      </c>
      <c r="S2233"/>
    </row>
    <row r="2234" spans="1:19" ht="15" x14ac:dyDescent="0.25">
      <c r="A2234" s="34" t="s">
        <v>939</v>
      </c>
      <c r="B2234" s="34" t="e">
        <f>SEARCH("PM",A2234)</f>
        <v>#VALUE!</v>
      </c>
      <c r="C2234" s="34">
        <f>SEARCH("AM",A2234)</f>
        <v>6</v>
      </c>
      <c r="D2234" s="34">
        <f>IFERROR(B2234,C2234)</f>
        <v>6</v>
      </c>
      <c r="E2234" s="34" t="str">
        <f>IFERROR(MID(A2234,D2234-5,1)," ")</f>
        <v>1</v>
      </c>
      <c r="F2234" s="34" t="str">
        <f>MID(A2234,IF(E2234="1",D2234-5,D2234-4),IF(E2234="1",7,6))</f>
        <v>10:41AM</v>
      </c>
      <c r="G2234" s="34" t="str">
        <f>TRIM(SUBSTITUTE(A2234,TEXT(M2234,"h:mmAM/PM"),""))</f>
        <v>R/O/J 10/Nov</v>
      </c>
      <c r="H2234" s="34" t="b">
        <f>OR(LEFT(G2234,1)="Y",LEFT(G2234,1)="B",LEFT(G2234,1)="R")</f>
        <v>1</v>
      </c>
      <c r="I2234" s="34" t="str">
        <f>IF(H2234,LEFT(G2234,FIND(" ",G2234)-1),MID(G2234,FIND(" ",G2234)+1,9))</f>
        <v>R/O/J</v>
      </c>
      <c r="J2234" s="34" t="str">
        <f>TRIM(SUBSTITUTE(G2234,I2234,""))</f>
        <v>10/Nov</v>
      </c>
      <c r="K2234" s="34">
        <f>LEFT(J2234,2-ISERROR(1*MID(J2234,2,1)))*1</f>
        <v>10</v>
      </c>
      <c r="L2234" s="34" t="str">
        <f>IF(LEN(I2234)=3,I2234,LEFT(I2234,1)&amp;MID(I2234,3,1)&amp;RIGHT(I2234,1))</f>
        <v>ROJ</v>
      </c>
      <c r="M2234" s="42">
        <f>TIMEVALUE(SUBSTITUTE(SUBSTITUTE(F2234,"P"," P"),"A"," A"))</f>
        <v>0.44513888888888892</v>
      </c>
      <c r="N2234" s="34">
        <f t="shared" si="113"/>
        <v>7</v>
      </c>
      <c r="O2234" s="34" t="str">
        <f t="shared" si="114"/>
        <v>ROJ7</v>
      </c>
      <c r="P2234" s="44">
        <f>INDEX(Workings!$R$14:$R$853,MATCH(O2234,Workings!$U$14:$U$853,0))</f>
        <v>0.44444444444444442</v>
      </c>
      <c r="Q2234" s="34">
        <f t="shared" si="115"/>
        <v>1</v>
      </c>
      <c r="S2234"/>
    </row>
    <row r="2235" spans="1:19" ht="15" x14ac:dyDescent="0.25">
      <c r="A2235" s="34" t="s">
        <v>1016</v>
      </c>
      <c r="B2235" s="34" t="e">
        <f>SEARCH("PM",A2235)</f>
        <v>#VALUE!</v>
      </c>
      <c r="C2235" s="34">
        <f>SEARCH("AM",A2235)</f>
        <v>6</v>
      </c>
      <c r="D2235" s="34">
        <f>IFERROR(B2235,C2235)</f>
        <v>6</v>
      </c>
      <c r="E2235" s="34" t="str">
        <f>IFERROR(MID(A2235,D2235-5,1)," ")</f>
        <v>1</v>
      </c>
      <c r="F2235" s="34" t="str">
        <f>MID(A2235,IF(E2235="1",D2235-5,D2235-4),IF(E2235="1",7,6))</f>
        <v>11:11AM</v>
      </c>
      <c r="G2235" s="34" t="str">
        <f>TRIM(SUBSTITUTE(A2235,TEXT(M2235,"h:mmAM/PM"),""))</f>
        <v>R:O:J 10-Nov</v>
      </c>
      <c r="H2235" s="34" t="b">
        <f>OR(LEFT(G2235,1)="Y",LEFT(G2235,1)="B",LEFT(G2235,1)="R")</f>
        <v>1</v>
      </c>
      <c r="I2235" s="34" t="str">
        <f>IF(H2235,LEFT(G2235,FIND(" ",G2235)-1),MID(G2235,FIND(" ",G2235)+1,9))</f>
        <v>R:O:J</v>
      </c>
      <c r="J2235" s="34" t="str">
        <f>TRIM(SUBSTITUTE(G2235,I2235,""))</f>
        <v>10-Nov</v>
      </c>
      <c r="K2235" s="34">
        <f>LEFT(J2235,2-ISERROR(1*MID(J2235,2,1)))*1</f>
        <v>10</v>
      </c>
      <c r="L2235" s="34" t="str">
        <f>IF(LEN(I2235)=3,I2235,LEFT(I2235,1)&amp;MID(I2235,3,1)&amp;RIGHT(I2235,1))</f>
        <v>ROJ</v>
      </c>
      <c r="M2235" s="42">
        <f>TIMEVALUE(SUBSTITUTE(SUBSTITUTE(F2235,"P"," P"),"A"," A"))</f>
        <v>0.46597222222222223</v>
      </c>
      <c r="N2235" s="34">
        <f t="shared" si="113"/>
        <v>8</v>
      </c>
      <c r="O2235" s="34" t="str">
        <f t="shared" si="114"/>
        <v>ROJ8</v>
      </c>
      <c r="P2235" s="44">
        <f>INDEX(Workings!$R$14:$R$853,MATCH(O2235,Workings!$U$14:$U$853,0))</f>
        <v>0.46527777777777773</v>
      </c>
      <c r="Q2235" s="34">
        <f t="shared" si="115"/>
        <v>1</v>
      </c>
      <c r="S2235"/>
    </row>
    <row r="2236" spans="1:19" ht="15" x14ac:dyDescent="0.25">
      <c r="A2236" s="34" t="s">
        <v>4152</v>
      </c>
      <c r="B2236" s="34" t="e">
        <f>SEARCH("PM",A2236)</f>
        <v>#VALUE!</v>
      </c>
      <c r="C2236" s="34">
        <f>SEARCH("AM",A2236)</f>
        <v>10</v>
      </c>
      <c r="D2236" s="34">
        <f>IFERROR(B2236,C2236)</f>
        <v>10</v>
      </c>
      <c r="E2236" s="34" t="str">
        <f>IFERROR(MID(A2236,D2236-5,1)," ")</f>
        <v>1</v>
      </c>
      <c r="F2236" s="34" t="str">
        <f>MID(A2236,IF(E2236="1",D2236-5,D2236-4),IF(E2236="1",7,6))</f>
        <v>11:40AM</v>
      </c>
      <c r="G2236" s="34" t="str">
        <f>TRIM(SUBSTITUTE(A2236,TEXT(M2236,"h:mmAM/PM"),""))</f>
        <v>ROJ 10-Nov</v>
      </c>
      <c r="H2236" s="34" t="b">
        <f>OR(LEFT(G2236,1)="Y",LEFT(G2236,1)="B",LEFT(G2236,1)="R")</f>
        <v>1</v>
      </c>
      <c r="I2236" s="34" t="str">
        <f>IF(H2236,LEFT(G2236,FIND(" ",G2236)-1),MID(G2236,FIND(" ",G2236)+1,9))</f>
        <v>ROJ</v>
      </c>
      <c r="J2236" s="34" t="str">
        <f>TRIM(SUBSTITUTE(G2236,I2236,""))</f>
        <v>10-Nov</v>
      </c>
      <c r="K2236" s="34">
        <f>LEFT(J2236,2-ISERROR(1*MID(J2236,2,1)))*1</f>
        <v>10</v>
      </c>
      <c r="L2236" s="34" t="str">
        <f>IF(LEN(I2236)=3,I2236,LEFT(I2236,1)&amp;MID(I2236,3,1)&amp;RIGHT(I2236,1))</f>
        <v>ROJ</v>
      </c>
      <c r="M2236" s="42">
        <f>TIMEVALUE(SUBSTITUTE(SUBSTITUTE(F2236,"P"," P"),"A"," A"))</f>
        <v>0.4861111111111111</v>
      </c>
      <c r="N2236" s="34">
        <f t="shared" si="113"/>
        <v>9</v>
      </c>
      <c r="O2236" s="34" t="str">
        <f t="shared" si="114"/>
        <v>ROJ9</v>
      </c>
      <c r="P2236" s="44">
        <f>INDEX(Workings!$R$14:$R$853,MATCH(O2236,Workings!$U$14:$U$853,0))</f>
        <v>0.48611111111111105</v>
      </c>
      <c r="Q2236" s="34">
        <f t="shared" si="115"/>
        <v>0</v>
      </c>
      <c r="S2236"/>
    </row>
    <row r="2237" spans="1:19" ht="15" x14ac:dyDescent="0.25">
      <c r="A2237" s="34" t="s">
        <v>3624</v>
      </c>
      <c r="B2237" s="34">
        <f>SEARCH("PM",A2237)</f>
        <v>17</v>
      </c>
      <c r="C2237" s="34" t="e">
        <f>SEARCH("AM",A2237)</f>
        <v>#VALUE!</v>
      </c>
      <c r="D2237" s="34">
        <f>IFERROR(B2237,C2237)</f>
        <v>17</v>
      </c>
      <c r="E2237" s="34" t="str">
        <f>IFERROR(MID(A2237,D2237-5,1)," ")</f>
        <v>1</v>
      </c>
      <c r="F2237" s="34" t="str">
        <f>MID(A2237,IF(E2237="1",D2237-5,D2237-4),IF(E2237="1",7,6))</f>
        <v>12:15PM</v>
      </c>
      <c r="G2237" s="34" t="str">
        <f>TRIM(SUBSTITUTE(A2237,TEXT(M2237,"h:mmAM/PM"),""))</f>
        <v>10/Nov ROJ</v>
      </c>
      <c r="H2237" s="34" t="b">
        <f>OR(LEFT(G2237,1)="Y",LEFT(G2237,1)="B",LEFT(G2237,1)="R")</f>
        <v>0</v>
      </c>
      <c r="I2237" s="34" t="str">
        <f>IF(H2237,LEFT(G2237,FIND(" ",G2237)-1),MID(G2237,FIND(" ",G2237)+1,9))</f>
        <v>ROJ</v>
      </c>
      <c r="J2237" s="34" t="str">
        <f>TRIM(SUBSTITUTE(G2237,I2237,""))</f>
        <v>10/Nov</v>
      </c>
      <c r="K2237" s="34">
        <f>LEFT(J2237,2-ISERROR(1*MID(J2237,2,1)))*1</f>
        <v>10</v>
      </c>
      <c r="L2237" s="34" t="str">
        <f>IF(LEN(I2237)=3,I2237,LEFT(I2237,1)&amp;MID(I2237,3,1)&amp;RIGHT(I2237,1))</f>
        <v>ROJ</v>
      </c>
      <c r="M2237" s="42">
        <f>TIMEVALUE(SUBSTITUTE(SUBSTITUTE(F2237,"P"," P"),"A"," A"))</f>
        <v>0.51041666666666663</v>
      </c>
      <c r="N2237" s="34">
        <f t="shared" si="113"/>
        <v>10</v>
      </c>
      <c r="O2237" s="34" t="str">
        <f t="shared" si="114"/>
        <v>ROJ10</v>
      </c>
      <c r="P2237" s="44">
        <f>INDEX(Workings!$R$14:$R$853,MATCH(O2237,Workings!$U$14:$U$853,0))</f>
        <v>0.50694444444444442</v>
      </c>
      <c r="Q2237" s="34">
        <f t="shared" si="115"/>
        <v>5</v>
      </c>
      <c r="S2237"/>
    </row>
    <row r="2238" spans="1:19" ht="15" x14ac:dyDescent="0.25">
      <c r="A2238" s="34" t="s">
        <v>2795</v>
      </c>
      <c r="B2238" s="34">
        <f>SEARCH("PM",A2238)</f>
        <v>19</v>
      </c>
      <c r="C2238" s="34" t="e">
        <f>SEARCH("AM",A2238)</f>
        <v>#VALUE!</v>
      </c>
      <c r="D2238" s="34">
        <f>IFERROR(B2238,C2238)</f>
        <v>19</v>
      </c>
      <c r="E2238" s="34" t="str">
        <f>IFERROR(MID(A2238,D2238-5,1)," ")</f>
        <v>1</v>
      </c>
      <c r="F2238" s="34" t="str">
        <f>MID(A2238,IF(E2238="1",D2238-5,D2238-4),IF(E2238="1",7,6))</f>
        <v>12:46PM</v>
      </c>
      <c r="G2238" s="34" t="str">
        <f>TRIM(SUBSTITUTE(A2238,TEXT(M2238,"h:mmAM/PM"),""))</f>
        <v>R-O-J 10/Nov</v>
      </c>
      <c r="H2238" s="34" t="b">
        <f>OR(LEFT(G2238,1)="Y",LEFT(G2238,1)="B",LEFT(G2238,1)="R")</f>
        <v>1</v>
      </c>
      <c r="I2238" s="34" t="str">
        <f>IF(H2238,LEFT(G2238,FIND(" ",G2238)-1),MID(G2238,FIND(" ",G2238)+1,9))</f>
        <v>R-O-J</v>
      </c>
      <c r="J2238" s="34" t="str">
        <f>TRIM(SUBSTITUTE(G2238,I2238,""))</f>
        <v>10/Nov</v>
      </c>
      <c r="K2238" s="34">
        <f>LEFT(J2238,2-ISERROR(1*MID(J2238,2,1)))*1</f>
        <v>10</v>
      </c>
      <c r="L2238" s="34" t="str">
        <f>IF(LEN(I2238)=3,I2238,LEFT(I2238,1)&amp;MID(I2238,3,1)&amp;RIGHT(I2238,1))</f>
        <v>ROJ</v>
      </c>
      <c r="M2238" s="42">
        <f>TIMEVALUE(SUBSTITUTE(SUBSTITUTE(F2238,"P"," P"),"A"," A"))</f>
        <v>0.53194444444444444</v>
      </c>
      <c r="N2238" s="34">
        <f t="shared" si="113"/>
        <v>11</v>
      </c>
      <c r="O2238" s="34" t="str">
        <f t="shared" si="114"/>
        <v>ROJ11</v>
      </c>
      <c r="P2238" s="44">
        <f>INDEX(Workings!$R$14:$R$853,MATCH(O2238,Workings!$U$14:$U$853,0))</f>
        <v>0.52777777777777779</v>
      </c>
      <c r="Q2238" s="34">
        <f t="shared" si="115"/>
        <v>6</v>
      </c>
      <c r="S2238"/>
    </row>
    <row r="2239" spans="1:19" ht="15" x14ac:dyDescent="0.25">
      <c r="A2239" s="34" t="s">
        <v>2726</v>
      </c>
      <c r="B2239" s="34">
        <f>SEARCH("PM",A2239)</f>
        <v>5</v>
      </c>
      <c r="C2239" s="34" t="e">
        <f>SEARCH("AM",A2239)</f>
        <v>#VALUE!</v>
      </c>
      <c r="D2239" s="34">
        <f>IFERROR(B2239,C2239)</f>
        <v>5</v>
      </c>
      <c r="E2239" s="34" t="str">
        <f>IFERROR(MID(A2239,D2239-5,1)," ")</f>
        <v xml:space="preserve"> </v>
      </c>
      <c r="F2239" s="34" t="str">
        <f>MID(A2239,IF(E2239="1",D2239-5,D2239-4),IF(E2239="1",7,6))</f>
        <v>1:11PM</v>
      </c>
      <c r="G2239" s="34" t="str">
        <f>TRIM(SUBSTITUTE(A2239,TEXT(M2239,"h:mmAM/PM"),""))</f>
        <v>R:O:J 10-Nov</v>
      </c>
      <c r="H2239" s="34" t="b">
        <f>OR(LEFT(G2239,1)="Y",LEFT(G2239,1)="B",LEFT(G2239,1)="R")</f>
        <v>1</v>
      </c>
      <c r="I2239" s="34" t="str">
        <f>IF(H2239,LEFT(G2239,FIND(" ",G2239)-1),MID(G2239,FIND(" ",G2239)+1,9))</f>
        <v>R:O:J</v>
      </c>
      <c r="J2239" s="34" t="str">
        <f>TRIM(SUBSTITUTE(G2239,I2239,""))</f>
        <v>10-Nov</v>
      </c>
      <c r="K2239" s="34">
        <f>LEFT(J2239,2-ISERROR(1*MID(J2239,2,1)))*1</f>
        <v>10</v>
      </c>
      <c r="L2239" s="34" t="str">
        <f>IF(LEN(I2239)=3,I2239,LEFT(I2239,1)&amp;MID(I2239,3,1)&amp;RIGHT(I2239,1))</f>
        <v>ROJ</v>
      </c>
      <c r="M2239" s="42">
        <f>TIMEVALUE(SUBSTITUTE(SUBSTITUTE(F2239,"P"," P"),"A"," A"))</f>
        <v>0.5493055555555556</v>
      </c>
      <c r="N2239" s="34">
        <f t="shared" si="113"/>
        <v>12</v>
      </c>
      <c r="O2239" s="34" t="str">
        <f t="shared" si="114"/>
        <v>ROJ12</v>
      </c>
      <c r="P2239" s="44">
        <f>INDEX(Workings!$R$14:$R$853,MATCH(O2239,Workings!$U$14:$U$853,0))</f>
        <v>0.54861111111111116</v>
      </c>
      <c r="Q2239" s="34">
        <f t="shared" si="115"/>
        <v>1</v>
      </c>
      <c r="S2239"/>
    </row>
    <row r="2240" spans="1:19" ht="15" x14ac:dyDescent="0.25">
      <c r="A2240" s="34" t="s">
        <v>3602</v>
      </c>
      <c r="B2240" s="34">
        <f>SEARCH("PM",A2240)</f>
        <v>5</v>
      </c>
      <c r="C2240" s="34" t="e">
        <f>SEARCH("AM",A2240)</f>
        <v>#VALUE!</v>
      </c>
      <c r="D2240" s="34">
        <f>IFERROR(B2240,C2240)</f>
        <v>5</v>
      </c>
      <c r="E2240" s="34" t="str">
        <f>IFERROR(MID(A2240,D2240-5,1)," ")</f>
        <v xml:space="preserve"> </v>
      </c>
      <c r="F2240" s="34" t="str">
        <f>MID(A2240,IF(E2240="1",D2240-5,D2240-4),IF(E2240="1",7,6))</f>
        <v>1:40PM</v>
      </c>
      <c r="G2240" s="34" t="str">
        <f>TRIM(SUBSTITUTE(A2240,TEXT(M2240,"h:mmAM/PM"),""))</f>
        <v>10/Nov R/O/J</v>
      </c>
      <c r="H2240" s="34" t="b">
        <f>OR(LEFT(G2240,1)="Y",LEFT(G2240,1)="B",LEFT(G2240,1)="R")</f>
        <v>0</v>
      </c>
      <c r="I2240" s="34" t="str">
        <f>IF(H2240,LEFT(G2240,FIND(" ",G2240)-1),MID(G2240,FIND(" ",G2240)+1,9))</f>
        <v>R/O/J</v>
      </c>
      <c r="J2240" s="34" t="str">
        <f>TRIM(SUBSTITUTE(G2240,I2240,""))</f>
        <v>10/Nov</v>
      </c>
      <c r="K2240" s="34">
        <f>LEFT(J2240,2-ISERROR(1*MID(J2240,2,1)))*1</f>
        <v>10</v>
      </c>
      <c r="L2240" s="34" t="str">
        <f>IF(LEN(I2240)=3,I2240,LEFT(I2240,1)&amp;MID(I2240,3,1)&amp;RIGHT(I2240,1))</f>
        <v>ROJ</v>
      </c>
      <c r="M2240" s="42">
        <f>TIMEVALUE(SUBSTITUTE(SUBSTITUTE(F2240,"P"," P"),"A"," A"))</f>
        <v>0.56944444444444442</v>
      </c>
      <c r="N2240" s="34">
        <f t="shared" si="113"/>
        <v>13</v>
      </c>
      <c r="O2240" s="34" t="str">
        <f t="shared" si="114"/>
        <v>ROJ13</v>
      </c>
      <c r="P2240" s="44">
        <f>INDEX(Workings!$R$14:$R$853,MATCH(O2240,Workings!$U$14:$U$853,0))</f>
        <v>0.56944444444444453</v>
      </c>
      <c r="Q2240" s="34">
        <f t="shared" si="115"/>
        <v>0</v>
      </c>
      <c r="S2240"/>
    </row>
    <row r="2241" spans="1:19" ht="15" x14ac:dyDescent="0.25">
      <c r="A2241" s="34" t="s">
        <v>3708</v>
      </c>
      <c r="B2241" s="34">
        <f>SEARCH("PM",A2241)</f>
        <v>18</v>
      </c>
      <c r="C2241" s="34" t="e">
        <f>SEARCH("AM",A2241)</f>
        <v>#VALUE!</v>
      </c>
      <c r="D2241" s="34">
        <f>IFERROR(B2241,C2241)</f>
        <v>18</v>
      </c>
      <c r="E2241" s="34" t="str">
        <f>IFERROR(MID(A2241,D2241-5,1)," ")</f>
        <v xml:space="preserve"> </v>
      </c>
      <c r="F2241" s="34" t="str">
        <f>MID(A2241,IF(E2241="1",D2241-5,D2241-4),IF(E2241="1",7,6))</f>
        <v>2:13PM</v>
      </c>
      <c r="G2241" s="34" t="str">
        <f>TRIM(SUBSTITUTE(A2241,TEXT(M2241,"h:mmAM/PM"),""))</f>
        <v>10/Nov R-O-J</v>
      </c>
      <c r="H2241" s="34" t="b">
        <f>OR(LEFT(G2241,1)="Y",LEFT(G2241,1)="B",LEFT(G2241,1)="R")</f>
        <v>0</v>
      </c>
      <c r="I2241" s="34" t="str">
        <f>IF(H2241,LEFT(G2241,FIND(" ",G2241)-1),MID(G2241,FIND(" ",G2241)+1,9))</f>
        <v>R-O-J</v>
      </c>
      <c r="J2241" s="34" t="str">
        <f>TRIM(SUBSTITUTE(G2241,I2241,""))</f>
        <v>10/Nov</v>
      </c>
      <c r="K2241" s="34">
        <f>LEFT(J2241,2-ISERROR(1*MID(J2241,2,1)))*1</f>
        <v>10</v>
      </c>
      <c r="L2241" s="34" t="str">
        <f>IF(LEN(I2241)=3,I2241,LEFT(I2241,1)&amp;MID(I2241,3,1)&amp;RIGHT(I2241,1))</f>
        <v>ROJ</v>
      </c>
      <c r="M2241" s="42">
        <f>TIMEVALUE(SUBSTITUTE(SUBSTITUTE(F2241,"P"," P"),"A"," A"))</f>
        <v>0.59236111111111112</v>
      </c>
      <c r="N2241" s="34">
        <f t="shared" si="113"/>
        <v>14</v>
      </c>
      <c r="O2241" s="34" t="str">
        <f t="shared" si="114"/>
        <v>ROJ14</v>
      </c>
      <c r="P2241" s="44">
        <f>INDEX(Workings!$R$14:$R$853,MATCH(O2241,Workings!$U$14:$U$853,0))</f>
        <v>0.5902777777777779</v>
      </c>
      <c r="Q2241" s="34">
        <f t="shared" si="115"/>
        <v>3</v>
      </c>
      <c r="S2241"/>
    </row>
    <row r="2242" spans="1:19" ht="15" x14ac:dyDescent="0.25">
      <c r="A2242" s="34" t="s">
        <v>4003</v>
      </c>
      <c r="B2242" s="34">
        <f>SEARCH("PM",A2242)</f>
        <v>9</v>
      </c>
      <c r="C2242" s="34" t="e">
        <f>SEARCH("AM",A2242)</f>
        <v>#VALUE!</v>
      </c>
      <c r="D2242" s="34">
        <f>IFERROR(B2242,C2242)</f>
        <v>9</v>
      </c>
      <c r="E2242" s="34" t="str">
        <f>IFERROR(MID(A2242,D2242-5,1)," ")</f>
        <v xml:space="preserve"> </v>
      </c>
      <c r="F2242" s="34" t="str">
        <f>MID(A2242,IF(E2242="1",D2242-5,D2242-4),IF(E2242="1",7,6))</f>
        <v>2:43PM</v>
      </c>
      <c r="G2242" s="34" t="str">
        <f>TRIM(SUBSTITUTE(A2242,TEXT(M2242,"h:mmAM/PM"),""))</f>
        <v>ROJ 10-Nov</v>
      </c>
      <c r="H2242" s="34" t="b">
        <f>OR(LEFT(G2242,1)="Y",LEFT(G2242,1)="B",LEFT(G2242,1)="R")</f>
        <v>1</v>
      </c>
      <c r="I2242" s="34" t="str">
        <f>IF(H2242,LEFT(G2242,FIND(" ",G2242)-1),MID(G2242,FIND(" ",G2242)+1,9))</f>
        <v>ROJ</v>
      </c>
      <c r="J2242" s="34" t="str">
        <f>TRIM(SUBSTITUTE(G2242,I2242,""))</f>
        <v>10-Nov</v>
      </c>
      <c r="K2242" s="34">
        <f>LEFT(J2242,2-ISERROR(1*MID(J2242,2,1)))*1</f>
        <v>10</v>
      </c>
      <c r="L2242" s="34" t="str">
        <f>IF(LEN(I2242)=3,I2242,LEFT(I2242,1)&amp;MID(I2242,3,1)&amp;RIGHT(I2242,1))</f>
        <v>ROJ</v>
      </c>
      <c r="M2242" s="42">
        <f>TIMEVALUE(SUBSTITUTE(SUBSTITUTE(F2242,"P"," P"),"A"," A"))</f>
        <v>0.61319444444444449</v>
      </c>
      <c r="N2242" s="34">
        <f t="shared" si="113"/>
        <v>15</v>
      </c>
      <c r="O2242" s="34" t="str">
        <f t="shared" si="114"/>
        <v>ROJ15</v>
      </c>
      <c r="P2242" s="44">
        <f>INDEX(Workings!$R$14:$R$853,MATCH(O2242,Workings!$U$14:$U$853,0))</f>
        <v>0.61111111111111127</v>
      </c>
      <c r="Q2242" s="34">
        <f t="shared" si="115"/>
        <v>3</v>
      </c>
      <c r="S2242"/>
    </row>
    <row r="2243" spans="1:19" ht="15" x14ac:dyDescent="0.25">
      <c r="A2243" s="34" t="s">
        <v>101</v>
      </c>
      <c r="B2243" s="34">
        <f>SEARCH("PM",A2243)</f>
        <v>18</v>
      </c>
      <c r="C2243" s="34" t="e">
        <f>SEARCH("AM",A2243)</f>
        <v>#VALUE!</v>
      </c>
      <c r="D2243" s="34">
        <f>IFERROR(B2243,C2243)</f>
        <v>18</v>
      </c>
      <c r="E2243" s="34" t="str">
        <f>IFERROR(MID(A2243,D2243-5,1)," ")</f>
        <v xml:space="preserve"> </v>
      </c>
      <c r="F2243" s="34" t="str">
        <f>MID(A2243,IF(E2243="1",D2243-5,D2243-4),IF(E2243="1",7,6))</f>
        <v>3:11PM</v>
      </c>
      <c r="G2243" s="34" t="str">
        <f>TRIM(SUBSTITUTE(A2243,TEXT(M2243,"h:mmAM/PM"),""))</f>
        <v>10-Nov R:O:J</v>
      </c>
      <c r="H2243" s="34" t="b">
        <f>OR(LEFT(G2243,1)="Y",LEFT(G2243,1)="B",LEFT(G2243,1)="R")</f>
        <v>0</v>
      </c>
      <c r="I2243" s="34" t="str">
        <f>IF(H2243,LEFT(G2243,FIND(" ",G2243)-1),MID(G2243,FIND(" ",G2243)+1,9))</f>
        <v>R:O:J</v>
      </c>
      <c r="J2243" s="34" t="str">
        <f>TRIM(SUBSTITUTE(G2243,I2243,""))</f>
        <v>10-Nov</v>
      </c>
      <c r="K2243" s="34">
        <f>LEFT(J2243,2-ISERROR(1*MID(J2243,2,1)))*1</f>
        <v>10</v>
      </c>
      <c r="L2243" s="34" t="str">
        <f>IF(LEN(I2243)=3,I2243,LEFT(I2243,1)&amp;MID(I2243,3,1)&amp;RIGHT(I2243,1))</f>
        <v>ROJ</v>
      </c>
      <c r="M2243" s="42">
        <f>TIMEVALUE(SUBSTITUTE(SUBSTITUTE(F2243,"P"," P"),"A"," A"))</f>
        <v>0.63263888888888886</v>
      </c>
      <c r="N2243" s="34">
        <f t="shared" si="113"/>
        <v>16</v>
      </c>
      <c r="O2243" s="34" t="str">
        <f t="shared" si="114"/>
        <v>ROJ16</v>
      </c>
      <c r="P2243" s="44">
        <f>INDEX(Workings!$R$14:$R$853,MATCH(O2243,Workings!$U$14:$U$853,0))</f>
        <v>0.63194444444444464</v>
      </c>
      <c r="Q2243" s="34">
        <f t="shared" si="115"/>
        <v>1</v>
      </c>
      <c r="S2243"/>
    </row>
    <row r="2244" spans="1:19" ht="15" x14ac:dyDescent="0.25">
      <c r="A2244" s="34" t="s">
        <v>451</v>
      </c>
      <c r="B2244" s="34">
        <f>SEARCH("PM",A2244)</f>
        <v>12</v>
      </c>
      <c r="C2244" s="34" t="e">
        <f>SEARCH("AM",A2244)</f>
        <v>#VALUE!</v>
      </c>
      <c r="D2244" s="34">
        <f>IFERROR(B2244,C2244)</f>
        <v>12</v>
      </c>
      <c r="E2244" s="34" t="str">
        <f>IFERROR(MID(A2244,D2244-5,1)," ")</f>
        <v xml:space="preserve"> </v>
      </c>
      <c r="F2244" s="34" t="str">
        <f>MID(A2244,IF(E2244="1",D2244-5,D2244-4),IF(E2244="1",7,6))</f>
        <v>3:41PM</v>
      </c>
      <c r="G2244" s="34" t="str">
        <f>TRIM(SUBSTITUTE(A2244,TEXT(M2244,"h:mmAM/PM"),""))</f>
        <v>10/Nov R/O/J</v>
      </c>
      <c r="H2244" s="34" t="b">
        <f>OR(LEFT(G2244,1)="Y",LEFT(G2244,1)="B",LEFT(G2244,1)="R")</f>
        <v>0</v>
      </c>
      <c r="I2244" s="34" t="str">
        <f>IF(H2244,LEFT(G2244,FIND(" ",G2244)-1),MID(G2244,FIND(" ",G2244)+1,9))</f>
        <v>R/O/J</v>
      </c>
      <c r="J2244" s="34" t="str">
        <f>TRIM(SUBSTITUTE(G2244,I2244,""))</f>
        <v>10/Nov</v>
      </c>
      <c r="K2244" s="34">
        <f>LEFT(J2244,2-ISERROR(1*MID(J2244,2,1)))*1</f>
        <v>10</v>
      </c>
      <c r="L2244" s="34" t="str">
        <f>IF(LEN(I2244)=3,I2244,LEFT(I2244,1)&amp;MID(I2244,3,1)&amp;RIGHT(I2244,1))</f>
        <v>ROJ</v>
      </c>
      <c r="M2244" s="42">
        <f>TIMEVALUE(SUBSTITUTE(SUBSTITUTE(F2244,"P"," P"),"A"," A"))</f>
        <v>0.65347222222222223</v>
      </c>
      <c r="N2244" s="34">
        <f t="shared" si="113"/>
        <v>17</v>
      </c>
      <c r="O2244" s="34" t="str">
        <f t="shared" si="114"/>
        <v>ROJ17</v>
      </c>
      <c r="P2244" s="44">
        <f>INDEX(Workings!$R$14:$R$853,MATCH(O2244,Workings!$U$14:$U$853,0))</f>
        <v>0.65277777777777801</v>
      </c>
      <c r="Q2244" s="34">
        <f t="shared" si="115"/>
        <v>1</v>
      </c>
      <c r="S2244"/>
    </row>
    <row r="2245" spans="1:19" ht="15" x14ac:dyDescent="0.25">
      <c r="A2245" s="34" t="s">
        <v>580</v>
      </c>
      <c r="B2245" s="34">
        <f>SEARCH("PM",A2245)</f>
        <v>18</v>
      </c>
      <c r="C2245" s="34" t="e">
        <f>SEARCH("AM",A2245)</f>
        <v>#VALUE!</v>
      </c>
      <c r="D2245" s="34">
        <f>IFERROR(B2245,C2245)</f>
        <v>18</v>
      </c>
      <c r="E2245" s="34" t="str">
        <f>IFERROR(MID(A2245,D2245-5,1)," ")</f>
        <v xml:space="preserve"> </v>
      </c>
      <c r="F2245" s="34" t="str">
        <f>MID(A2245,IF(E2245="1",D2245-5,D2245-4),IF(E2245="1",7,6))</f>
        <v>4:13PM</v>
      </c>
      <c r="G2245" s="34" t="str">
        <f>TRIM(SUBSTITUTE(A2245,TEXT(M2245,"h:mmAM/PM"),""))</f>
        <v>R-O-J 10/Nov</v>
      </c>
      <c r="H2245" s="34" t="b">
        <f>OR(LEFT(G2245,1)="Y",LEFT(G2245,1)="B",LEFT(G2245,1)="R")</f>
        <v>1</v>
      </c>
      <c r="I2245" s="34" t="str">
        <f>IF(H2245,LEFT(G2245,FIND(" ",G2245)-1),MID(G2245,FIND(" ",G2245)+1,9))</f>
        <v>R-O-J</v>
      </c>
      <c r="J2245" s="34" t="str">
        <f>TRIM(SUBSTITUTE(G2245,I2245,""))</f>
        <v>10/Nov</v>
      </c>
      <c r="K2245" s="34">
        <f>LEFT(J2245,2-ISERROR(1*MID(J2245,2,1)))*1</f>
        <v>10</v>
      </c>
      <c r="L2245" s="34" t="str">
        <f>IF(LEN(I2245)=3,I2245,LEFT(I2245,1)&amp;MID(I2245,3,1)&amp;RIGHT(I2245,1))</f>
        <v>ROJ</v>
      </c>
      <c r="M2245" s="42">
        <f>TIMEVALUE(SUBSTITUTE(SUBSTITUTE(F2245,"P"," P"),"A"," A"))</f>
        <v>0.67569444444444438</v>
      </c>
      <c r="N2245" s="34">
        <f t="shared" si="113"/>
        <v>18</v>
      </c>
      <c r="O2245" s="34" t="str">
        <f t="shared" si="114"/>
        <v>ROJ18</v>
      </c>
      <c r="P2245" s="44">
        <f>INDEX(Workings!$R$14:$R$853,MATCH(O2245,Workings!$U$14:$U$853,0))</f>
        <v>0.67361111111111138</v>
      </c>
      <c r="Q2245" s="34">
        <f t="shared" si="115"/>
        <v>3</v>
      </c>
      <c r="S2245"/>
    </row>
    <row r="2246" spans="1:19" ht="15" x14ac:dyDescent="0.25">
      <c r="A2246" s="34" t="s">
        <v>4079</v>
      </c>
      <c r="B2246" s="34">
        <f>SEARCH("PM",A2246)</f>
        <v>18</v>
      </c>
      <c r="C2246" s="34" t="e">
        <f>SEARCH("AM",A2246)</f>
        <v>#VALUE!</v>
      </c>
      <c r="D2246" s="34">
        <f>IFERROR(B2246,C2246)</f>
        <v>18</v>
      </c>
      <c r="E2246" s="34" t="str">
        <f>IFERROR(MID(A2246,D2246-5,1)," ")</f>
        <v xml:space="preserve"> </v>
      </c>
      <c r="F2246" s="34" t="str">
        <f>MID(A2246,IF(E2246="1",D2246-5,D2246-4),IF(E2246="1",7,6))</f>
        <v>4:42PM</v>
      </c>
      <c r="G2246" s="34" t="str">
        <f>TRIM(SUBSTITUTE(A2246,TEXT(M2246,"h:mmAM/PM"),""))</f>
        <v>R-O-J 10-Nov</v>
      </c>
      <c r="H2246" s="34" t="b">
        <f>OR(LEFT(G2246,1)="Y",LEFT(G2246,1)="B",LEFT(G2246,1)="R")</f>
        <v>1</v>
      </c>
      <c r="I2246" s="34" t="str">
        <f>IF(H2246,LEFT(G2246,FIND(" ",G2246)-1),MID(G2246,FIND(" ",G2246)+1,9))</f>
        <v>R-O-J</v>
      </c>
      <c r="J2246" s="34" t="str">
        <f>TRIM(SUBSTITUTE(G2246,I2246,""))</f>
        <v>10-Nov</v>
      </c>
      <c r="K2246" s="34">
        <f>LEFT(J2246,2-ISERROR(1*MID(J2246,2,1)))*1</f>
        <v>10</v>
      </c>
      <c r="L2246" s="34" t="str">
        <f>IF(LEN(I2246)=3,I2246,LEFT(I2246,1)&amp;MID(I2246,3,1)&amp;RIGHT(I2246,1))</f>
        <v>ROJ</v>
      </c>
      <c r="M2246" s="42">
        <f>TIMEVALUE(SUBSTITUTE(SUBSTITUTE(F2246,"P"," P"),"A"," A"))</f>
        <v>0.6958333333333333</v>
      </c>
      <c r="N2246" s="34">
        <f t="shared" si="113"/>
        <v>19</v>
      </c>
      <c r="O2246" s="34" t="str">
        <f t="shared" si="114"/>
        <v>ROJ19</v>
      </c>
      <c r="P2246" s="44">
        <f>INDEX(Workings!$R$14:$R$853,MATCH(O2246,Workings!$U$14:$U$853,0))</f>
        <v>0.69444444444444475</v>
      </c>
      <c r="Q2246" s="34">
        <f t="shared" si="115"/>
        <v>2</v>
      </c>
      <c r="S2246"/>
    </row>
    <row r="2247" spans="1:19" ht="15" x14ac:dyDescent="0.25">
      <c r="A2247" s="34" t="s">
        <v>1981</v>
      </c>
      <c r="B2247" s="34">
        <f>SEARCH("PM",A2247)</f>
        <v>5</v>
      </c>
      <c r="C2247" s="34" t="e">
        <f>SEARCH("AM",A2247)</f>
        <v>#VALUE!</v>
      </c>
      <c r="D2247" s="34">
        <f>IFERROR(B2247,C2247)</f>
        <v>5</v>
      </c>
      <c r="E2247" s="34" t="str">
        <f>IFERROR(MID(A2247,D2247-5,1)," ")</f>
        <v xml:space="preserve"> </v>
      </c>
      <c r="F2247" s="34" t="str">
        <f>MID(A2247,IF(E2247="1",D2247-5,D2247-4),IF(E2247="1",7,6))</f>
        <v>5:14PM</v>
      </c>
      <c r="G2247" s="34" t="str">
        <f>TRIM(SUBSTITUTE(A2247,TEXT(M2247,"h:mmAM/PM"),""))</f>
        <v>R-O-J 10-Nov</v>
      </c>
      <c r="H2247" s="34" t="b">
        <f>OR(LEFT(G2247,1)="Y",LEFT(G2247,1)="B",LEFT(G2247,1)="R")</f>
        <v>1</v>
      </c>
      <c r="I2247" s="34" t="str">
        <f>IF(H2247,LEFT(G2247,FIND(" ",G2247)-1),MID(G2247,FIND(" ",G2247)+1,9))</f>
        <v>R-O-J</v>
      </c>
      <c r="J2247" s="34" t="str">
        <f>TRIM(SUBSTITUTE(G2247,I2247,""))</f>
        <v>10-Nov</v>
      </c>
      <c r="K2247" s="34">
        <f>LEFT(J2247,2-ISERROR(1*MID(J2247,2,1)))*1</f>
        <v>10</v>
      </c>
      <c r="L2247" s="34" t="str">
        <f>IF(LEN(I2247)=3,I2247,LEFT(I2247,1)&amp;MID(I2247,3,1)&amp;RIGHT(I2247,1))</f>
        <v>ROJ</v>
      </c>
      <c r="M2247" s="42">
        <f>TIMEVALUE(SUBSTITUTE(SUBSTITUTE(F2247,"P"," P"),"A"," A"))</f>
        <v>0.71805555555555556</v>
      </c>
      <c r="N2247" s="34">
        <f t="shared" si="113"/>
        <v>20</v>
      </c>
      <c r="O2247" s="34" t="str">
        <f t="shared" si="114"/>
        <v>ROJ20</v>
      </c>
      <c r="P2247" s="44">
        <f>INDEX(Workings!$R$14:$R$853,MATCH(O2247,Workings!$U$14:$U$853,0))</f>
        <v>0.71527777777777812</v>
      </c>
      <c r="Q2247" s="34">
        <f t="shared" si="115"/>
        <v>4</v>
      </c>
      <c r="S2247"/>
    </row>
    <row r="2248" spans="1:19" ht="15" x14ac:dyDescent="0.25">
      <c r="A2248" s="34" t="s">
        <v>2954</v>
      </c>
      <c r="B2248" s="34">
        <f>SEARCH("PM",A2248)</f>
        <v>18</v>
      </c>
      <c r="C2248" s="34" t="e">
        <f>SEARCH("AM",A2248)</f>
        <v>#VALUE!</v>
      </c>
      <c r="D2248" s="34">
        <f>IFERROR(B2248,C2248)</f>
        <v>18</v>
      </c>
      <c r="E2248" s="34" t="str">
        <f>IFERROR(MID(A2248,D2248-5,1)," ")</f>
        <v xml:space="preserve"> </v>
      </c>
      <c r="F2248" s="34" t="str">
        <f>MID(A2248,IF(E2248="1",D2248-5,D2248-4),IF(E2248="1",7,6))</f>
        <v>5:33PM</v>
      </c>
      <c r="G2248" s="34" t="str">
        <f>TRIM(SUBSTITUTE(A2248,TEXT(M2248,"h:mmAM/PM"),""))</f>
        <v>10/Nov R:O:J</v>
      </c>
      <c r="H2248" s="34" t="b">
        <f>OR(LEFT(G2248,1)="Y",LEFT(G2248,1)="B",LEFT(G2248,1)="R")</f>
        <v>0</v>
      </c>
      <c r="I2248" s="34" t="str">
        <f>IF(H2248,LEFT(G2248,FIND(" ",G2248)-1),MID(G2248,FIND(" ",G2248)+1,9))</f>
        <v>R:O:J</v>
      </c>
      <c r="J2248" s="34" t="str">
        <f>TRIM(SUBSTITUTE(G2248,I2248,""))</f>
        <v>10/Nov</v>
      </c>
      <c r="K2248" s="34">
        <f>LEFT(J2248,2-ISERROR(1*MID(J2248,2,1)))*1</f>
        <v>10</v>
      </c>
      <c r="L2248" s="34" t="str">
        <f>IF(LEN(I2248)=3,I2248,LEFT(I2248,1)&amp;MID(I2248,3,1)&amp;RIGHT(I2248,1))</f>
        <v>ROJ</v>
      </c>
      <c r="M2248" s="42">
        <f>TIMEVALUE(SUBSTITUTE(SUBSTITUTE(F2248,"P"," P"),"A"," A"))</f>
        <v>0.73125000000000007</v>
      </c>
      <c r="N2248" s="34">
        <f t="shared" si="113"/>
        <v>21</v>
      </c>
      <c r="O2248" s="34" t="str">
        <f t="shared" si="114"/>
        <v>ROJ21</v>
      </c>
      <c r="P2248" s="44">
        <f>INDEX(Workings!$R$14:$R$853,MATCH(O2248,Workings!$U$14:$U$853,0))</f>
        <v>0.72916666666666696</v>
      </c>
      <c r="Q2248" s="34">
        <f t="shared" si="115"/>
        <v>3</v>
      </c>
      <c r="S2248"/>
    </row>
    <row r="2249" spans="1:19" ht="15" x14ac:dyDescent="0.25">
      <c r="A2249" s="34" t="s">
        <v>674</v>
      </c>
      <c r="B2249" s="34">
        <f>SEARCH("PM",A2249)</f>
        <v>12</v>
      </c>
      <c r="C2249" s="34" t="e">
        <f>SEARCH("AM",A2249)</f>
        <v>#VALUE!</v>
      </c>
      <c r="D2249" s="34">
        <f>IFERROR(B2249,C2249)</f>
        <v>12</v>
      </c>
      <c r="E2249" s="34" t="str">
        <f>IFERROR(MID(A2249,D2249-5,1)," ")</f>
        <v xml:space="preserve"> </v>
      </c>
      <c r="F2249" s="34" t="str">
        <f>MID(A2249,IF(E2249="1",D2249-5,D2249-4),IF(E2249="1",7,6))</f>
        <v>5:53PM</v>
      </c>
      <c r="G2249" s="34" t="str">
        <f>TRIM(SUBSTITUTE(A2249,TEXT(M2249,"h:mmAM/PM"),""))</f>
        <v>10-Nov R/O/J</v>
      </c>
      <c r="H2249" s="34" t="b">
        <f>OR(LEFT(G2249,1)="Y",LEFT(G2249,1)="B",LEFT(G2249,1)="R")</f>
        <v>0</v>
      </c>
      <c r="I2249" s="34" t="str">
        <f>IF(H2249,LEFT(G2249,FIND(" ",G2249)-1),MID(G2249,FIND(" ",G2249)+1,9))</f>
        <v>R/O/J</v>
      </c>
      <c r="J2249" s="34" t="str">
        <f>TRIM(SUBSTITUTE(G2249,I2249,""))</f>
        <v>10-Nov</v>
      </c>
      <c r="K2249" s="34">
        <f>LEFT(J2249,2-ISERROR(1*MID(J2249,2,1)))*1</f>
        <v>10</v>
      </c>
      <c r="L2249" s="34" t="str">
        <f>IF(LEN(I2249)=3,I2249,LEFT(I2249,1)&amp;MID(I2249,3,1)&amp;RIGHT(I2249,1))</f>
        <v>ROJ</v>
      </c>
      <c r="M2249" s="42">
        <f>TIMEVALUE(SUBSTITUTE(SUBSTITUTE(F2249,"P"," P"),"A"," A"))</f>
        <v>0.74513888888888891</v>
      </c>
      <c r="N2249" s="34">
        <f t="shared" ref="N2249:N2312" si="116">1+(L2249=L2248)*(K2249=K2248)*N2248</f>
        <v>22</v>
      </c>
      <c r="O2249" s="34" t="str">
        <f t="shared" ref="O2249:O2312" si="117">L2249&amp;N2249</f>
        <v>ROJ22</v>
      </c>
      <c r="P2249" s="44">
        <f>INDEX(Workings!$R$14:$R$853,MATCH(O2249,Workings!$U$14:$U$853,0))</f>
        <v>0.7430555555555558</v>
      </c>
      <c r="Q2249" s="34">
        <f t="shared" ref="Q2249:Q2312" si="118">ROUND((M2249-P2249)*60*24,5)</f>
        <v>3</v>
      </c>
      <c r="S2249"/>
    </row>
    <row r="2250" spans="1:19" ht="15" x14ac:dyDescent="0.25">
      <c r="A2250" s="34" t="s">
        <v>1220</v>
      </c>
      <c r="B2250" s="34">
        <f>SEARCH("PM",A2250)</f>
        <v>12</v>
      </c>
      <c r="C2250" s="34" t="e">
        <f>SEARCH("AM",A2250)</f>
        <v>#VALUE!</v>
      </c>
      <c r="D2250" s="34">
        <f>IFERROR(B2250,C2250)</f>
        <v>12</v>
      </c>
      <c r="E2250" s="34" t="str">
        <f>IFERROR(MID(A2250,D2250-5,1)," ")</f>
        <v xml:space="preserve"> </v>
      </c>
      <c r="F2250" s="34" t="str">
        <f>MID(A2250,IF(E2250="1",D2250-5,D2250-4),IF(E2250="1",7,6))</f>
        <v>6:14PM</v>
      </c>
      <c r="G2250" s="34" t="str">
        <f>TRIM(SUBSTITUTE(A2250,TEXT(M2250,"h:mmAM/PM"),""))</f>
        <v>10/Nov ROJ</v>
      </c>
      <c r="H2250" s="34" t="b">
        <f>OR(LEFT(G2250,1)="Y",LEFT(G2250,1)="B",LEFT(G2250,1)="R")</f>
        <v>0</v>
      </c>
      <c r="I2250" s="34" t="str">
        <f>IF(H2250,LEFT(G2250,FIND(" ",G2250)-1),MID(G2250,FIND(" ",G2250)+1,9))</f>
        <v>ROJ</v>
      </c>
      <c r="J2250" s="34" t="str">
        <f>TRIM(SUBSTITUTE(G2250,I2250,""))</f>
        <v>10/Nov</v>
      </c>
      <c r="K2250" s="34">
        <f>LEFT(J2250,2-ISERROR(1*MID(J2250,2,1)))*1</f>
        <v>10</v>
      </c>
      <c r="L2250" s="34" t="str">
        <f>IF(LEN(I2250)=3,I2250,LEFT(I2250,1)&amp;MID(I2250,3,1)&amp;RIGHT(I2250,1))</f>
        <v>ROJ</v>
      </c>
      <c r="M2250" s="42">
        <f>TIMEVALUE(SUBSTITUTE(SUBSTITUTE(F2250,"P"," P"),"A"," A"))</f>
        <v>0.7597222222222223</v>
      </c>
      <c r="N2250" s="34">
        <f t="shared" si="116"/>
        <v>23</v>
      </c>
      <c r="O2250" s="34" t="str">
        <f t="shared" si="117"/>
        <v>ROJ23</v>
      </c>
      <c r="P2250" s="44">
        <f>INDEX(Workings!$R$14:$R$853,MATCH(O2250,Workings!$U$14:$U$853,0))</f>
        <v>0.75694444444444464</v>
      </c>
      <c r="Q2250" s="34">
        <f t="shared" si="118"/>
        <v>4</v>
      </c>
      <c r="S2250"/>
    </row>
    <row r="2251" spans="1:19" ht="15" x14ac:dyDescent="0.25">
      <c r="A2251" s="34" t="s">
        <v>3207</v>
      </c>
      <c r="B2251" s="34">
        <f>SEARCH("PM",A2251)</f>
        <v>9</v>
      </c>
      <c r="C2251" s="34" t="e">
        <f>SEARCH("AM",A2251)</f>
        <v>#VALUE!</v>
      </c>
      <c r="D2251" s="34">
        <f>IFERROR(B2251,C2251)</f>
        <v>9</v>
      </c>
      <c r="E2251" s="34" t="str">
        <f>IFERROR(MID(A2251,D2251-5,1)," ")</f>
        <v xml:space="preserve"> </v>
      </c>
      <c r="F2251" s="34" t="str">
        <f>MID(A2251,IF(E2251="1",D2251-5,D2251-4),IF(E2251="1",7,6))</f>
        <v>6:33PM</v>
      </c>
      <c r="G2251" s="34" t="str">
        <f>TRIM(SUBSTITUTE(A2251,TEXT(M2251,"h:mmAM/PM"),""))</f>
        <v>ROJ 10/Nov</v>
      </c>
      <c r="H2251" s="34" t="b">
        <f>OR(LEFT(G2251,1)="Y",LEFT(G2251,1)="B",LEFT(G2251,1)="R")</f>
        <v>1</v>
      </c>
      <c r="I2251" s="34" t="str">
        <f>IF(H2251,LEFT(G2251,FIND(" ",G2251)-1),MID(G2251,FIND(" ",G2251)+1,9))</f>
        <v>ROJ</v>
      </c>
      <c r="J2251" s="34" t="str">
        <f>TRIM(SUBSTITUTE(G2251,I2251,""))</f>
        <v>10/Nov</v>
      </c>
      <c r="K2251" s="34">
        <f>LEFT(J2251,2-ISERROR(1*MID(J2251,2,1)))*1</f>
        <v>10</v>
      </c>
      <c r="L2251" s="34" t="str">
        <f>IF(LEN(I2251)=3,I2251,LEFT(I2251,1)&amp;MID(I2251,3,1)&amp;RIGHT(I2251,1))</f>
        <v>ROJ</v>
      </c>
      <c r="M2251" s="42">
        <f>TIMEVALUE(SUBSTITUTE(SUBSTITUTE(F2251,"P"," P"),"A"," A"))</f>
        <v>0.7729166666666667</v>
      </c>
      <c r="N2251" s="34">
        <f t="shared" si="116"/>
        <v>24</v>
      </c>
      <c r="O2251" s="34" t="str">
        <f t="shared" si="117"/>
        <v>ROJ24</v>
      </c>
      <c r="P2251" s="44">
        <f>INDEX(Workings!$R$14:$R$853,MATCH(O2251,Workings!$U$14:$U$853,0))</f>
        <v>0.77083333333333348</v>
      </c>
      <c r="Q2251" s="34">
        <f t="shared" si="118"/>
        <v>3</v>
      </c>
      <c r="S2251"/>
    </row>
    <row r="2252" spans="1:19" ht="15" x14ac:dyDescent="0.25">
      <c r="A2252" s="34" t="s">
        <v>609</v>
      </c>
      <c r="B2252" s="34">
        <f>SEARCH("PM",A2252)</f>
        <v>5</v>
      </c>
      <c r="C2252" s="34" t="e">
        <f>SEARCH("AM",A2252)</f>
        <v>#VALUE!</v>
      </c>
      <c r="D2252" s="34">
        <f>IFERROR(B2252,C2252)</f>
        <v>5</v>
      </c>
      <c r="E2252" s="34" t="str">
        <f>IFERROR(MID(A2252,D2252-5,1)," ")</f>
        <v xml:space="preserve"> </v>
      </c>
      <c r="F2252" s="34" t="str">
        <f>MID(A2252,IF(E2252="1",D2252-5,D2252-4),IF(E2252="1",7,6))</f>
        <v>6:51PM</v>
      </c>
      <c r="G2252" s="34" t="str">
        <f>TRIM(SUBSTITUTE(A2252,TEXT(M2252,"h:mmAM/PM"),""))</f>
        <v>10-Nov R-O-J</v>
      </c>
      <c r="H2252" s="34" t="b">
        <f>OR(LEFT(G2252,1)="Y",LEFT(G2252,1)="B",LEFT(G2252,1)="R")</f>
        <v>0</v>
      </c>
      <c r="I2252" s="34" t="str">
        <f>IF(H2252,LEFT(G2252,FIND(" ",G2252)-1),MID(G2252,FIND(" ",G2252)+1,9))</f>
        <v>R-O-J</v>
      </c>
      <c r="J2252" s="34" t="str">
        <f>TRIM(SUBSTITUTE(G2252,I2252,""))</f>
        <v>10-Nov</v>
      </c>
      <c r="K2252" s="34">
        <f>LEFT(J2252,2-ISERROR(1*MID(J2252,2,1)))*1</f>
        <v>10</v>
      </c>
      <c r="L2252" s="34" t="str">
        <f>IF(LEN(I2252)=3,I2252,LEFT(I2252,1)&amp;MID(I2252,3,1)&amp;RIGHT(I2252,1))</f>
        <v>ROJ</v>
      </c>
      <c r="M2252" s="42">
        <f>TIMEVALUE(SUBSTITUTE(SUBSTITUTE(F2252,"P"," P"),"A"," A"))</f>
        <v>0.78541666666666676</v>
      </c>
      <c r="N2252" s="34">
        <f t="shared" si="116"/>
        <v>25</v>
      </c>
      <c r="O2252" s="34" t="str">
        <f t="shared" si="117"/>
        <v>ROJ25</v>
      </c>
      <c r="P2252" s="44">
        <f>INDEX(Workings!$R$14:$R$853,MATCH(O2252,Workings!$U$14:$U$853,0))</f>
        <v>0.78472222222222232</v>
      </c>
      <c r="Q2252" s="34">
        <f t="shared" si="118"/>
        <v>1</v>
      </c>
      <c r="S2252"/>
    </row>
    <row r="2253" spans="1:19" ht="15" x14ac:dyDescent="0.25">
      <c r="A2253" s="34" t="s">
        <v>2169</v>
      </c>
      <c r="B2253" s="34">
        <f>SEARCH("PM",A2253)</f>
        <v>5</v>
      </c>
      <c r="C2253" s="34" t="e">
        <f>SEARCH("AM",A2253)</f>
        <v>#VALUE!</v>
      </c>
      <c r="D2253" s="34">
        <f>IFERROR(B2253,C2253)</f>
        <v>5</v>
      </c>
      <c r="E2253" s="34" t="str">
        <f>IFERROR(MID(A2253,D2253-5,1)," ")</f>
        <v xml:space="preserve"> </v>
      </c>
      <c r="F2253" s="34" t="str">
        <f>MID(A2253,IF(E2253="1",D2253-5,D2253-4),IF(E2253="1",7,6))</f>
        <v>7:13PM</v>
      </c>
      <c r="G2253" s="34" t="str">
        <f>TRIM(SUBSTITUTE(A2253,TEXT(M2253,"h:mmAM/PM"),""))</f>
        <v>10/Nov R:O:J</v>
      </c>
      <c r="H2253" s="34" t="b">
        <f>OR(LEFT(G2253,1)="Y",LEFT(G2253,1)="B",LEFT(G2253,1)="R")</f>
        <v>0</v>
      </c>
      <c r="I2253" s="34" t="str">
        <f>IF(H2253,LEFT(G2253,FIND(" ",G2253)-1),MID(G2253,FIND(" ",G2253)+1,9))</f>
        <v>R:O:J</v>
      </c>
      <c r="J2253" s="34" t="str">
        <f>TRIM(SUBSTITUTE(G2253,I2253,""))</f>
        <v>10/Nov</v>
      </c>
      <c r="K2253" s="34">
        <f>LEFT(J2253,2-ISERROR(1*MID(J2253,2,1)))*1</f>
        <v>10</v>
      </c>
      <c r="L2253" s="34" t="str">
        <f>IF(LEN(I2253)=3,I2253,LEFT(I2253,1)&amp;MID(I2253,3,1)&amp;RIGHT(I2253,1))</f>
        <v>ROJ</v>
      </c>
      <c r="M2253" s="42">
        <f>TIMEVALUE(SUBSTITUTE(SUBSTITUTE(F2253,"P"," P"),"A"," A"))</f>
        <v>0.80069444444444438</v>
      </c>
      <c r="N2253" s="34">
        <f t="shared" si="116"/>
        <v>26</v>
      </c>
      <c r="O2253" s="34" t="str">
        <f t="shared" si="117"/>
        <v>ROJ26</v>
      </c>
      <c r="P2253" s="44">
        <f>INDEX(Workings!$R$14:$R$853,MATCH(O2253,Workings!$U$14:$U$853,0))</f>
        <v>0.79861111111111116</v>
      </c>
      <c r="Q2253" s="34">
        <f t="shared" si="118"/>
        <v>3</v>
      </c>
      <c r="S2253"/>
    </row>
    <row r="2254" spans="1:19" ht="15" x14ac:dyDescent="0.25">
      <c r="A2254" s="34" t="s">
        <v>3206</v>
      </c>
      <c r="B2254" s="34">
        <f>SEARCH("PM",A2254)</f>
        <v>9</v>
      </c>
      <c r="C2254" s="34" t="e">
        <f>SEARCH("AM",A2254)</f>
        <v>#VALUE!</v>
      </c>
      <c r="D2254" s="34">
        <f>IFERROR(B2254,C2254)</f>
        <v>9</v>
      </c>
      <c r="E2254" s="34" t="str">
        <f>IFERROR(MID(A2254,D2254-5,1)," ")</f>
        <v xml:space="preserve"> </v>
      </c>
      <c r="F2254" s="34" t="str">
        <f>MID(A2254,IF(E2254="1",D2254-5,D2254-4),IF(E2254="1",7,6))</f>
        <v>8:15PM</v>
      </c>
      <c r="G2254" s="34" t="str">
        <f>TRIM(SUBSTITUTE(A2254,TEXT(M2254,"h:mmAM/PM"),""))</f>
        <v>ROJ 10-Nov</v>
      </c>
      <c r="H2254" s="34" t="b">
        <f>OR(LEFT(G2254,1)="Y",LEFT(G2254,1)="B",LEFT(G2254,1)="R")</f>
        <v>1</v>
      </c>
      <c r="I2254" s="34" t="str">
        <f>IF(H2254,LEFT(G2254,FIND(" ",G2254)-1),MID(G2254,FIND(" ",G2254)+1,9))</f>
        <v>ROJ</v>
      </c>
      <c r="J2254" s="34" t="str">
        <f>TRIM(SUBSTITUTE(G2254,I2254,""))</f>
        <v>10-Nov</v>
      </c>
      <c r="K2254" s="34">
        <f>LEFT(J2254,2-ISERROR(1*MID(J2254,2,1)))*1</f>
        <v>10</v>
      </c>
      <c r="L2254" s="34" t="str">
        <f>IF(LEN(I2254)=3,I2254,LEFT(I2254,1)&amp;MID(I2254,3,1)&amp;RIGHT(I2254,1))</f>
        <v>ROJ</v>
      </c>
      <c r="M2254" s="42">
        <f>TIMEVALUE(SUBSTITUTE(SUBSTITUTE(F2254,"P"," P"),"A"," A"))</f>
        <v>0.84375</v>
      </c>
      <c r="N2254" s="34">
        <f t="shared" si="116"/>
        <v>27</v>
      </c>
      <c r="O2254" s="34" t="str">
        <f t="shared" si="117"/>
        <v>ROJ27</v>
      </c>
      <c r="P2254" s="44">
        <f>INDEX(Workings!$R$14:$R$853,MATCH(O2254,Workings!$U$14:$U$853,0))</f>
        <v>0.84027777777777779</v>
      </c>
      <c r="Q2254" s="34">
        <f t="shared" si="118"/>
        <v>5</v>
      </c>
      <c r="S2254"/>
    </row>
    <row r="2255" spans="1:19" ht="15" x14ac:dyDescent="0.25">
      <c r="A2255" s="34" t="s">
        <v>2906</v>
      </c>
      <c r="B2255" s="34">
        <f>SEARCH("PM",A2255)</f>
        <v>18</v>
      </c>
      <c r="C2255" s="34" t="e">
        <f>SEARCH("AM",A2255)</f>
        <v>#VALUE!</v>
      </c>
      <c r="D2255" s="34">
        <f>IFERROR(B2255,C2255)</f>
        <v>18</v>
      </c>
      <c r="E2255" s="34" t="str">
        <f>IFERROR(MID(A2255,D2255-5,1)," ")</f>
        <v xml:space="preserve"> </v>
      </c>
      <c r="F2255" s="34" t="str">
        <f>MID(A2255,IF(E2255="1",D2255-5,D2255-4),IF(E2255="1",7,6))</f>
        <v>9:14PM</v>
      </c>
      <c r="G2255" s="34" t="str">
        <f>TRIM(SUBSTITUTE(A2255,TEXT(M2255,"h:mmAM/PM"),""))</f>
        <v>R/O/J 10-Nov</v>
      </c>
      <c r="H2255" s="34" t="b">
        <f>OR(LEFT(G2255,1)="Y",LEFT(G2255,1)="B",LEFT(G2255,1)="R")</f>
        <v>1</v>
      </c>
      <c r="I2255" s="34" t="str">
        <f>IF(H2255,LEFT(G2255,FIND(" ",G2255)-1),MID(G2255,FIND(" ",G2255)+1,9))</f>
        <v>R/O/J</v>
      </c>
      <c r="J2255" s="34" t="str">
        <f>TRIM(SUBSTITUTE(G2255,I2255,""))</f>
        <v>10-Nov</v>
      </c>
      <c r="K2255" s="34">
        <f>LEFT(J2255,2-ISERROR(1*MID(J2255,2,1)))*1</f>
        <v>10</v>
      </c>
      <c r="L2255" s="34" t="str">
        <f>IF(LEN(I2255)=3,I2255,LEFT(I2255,1)&amp;MID(I2255,3,1)&amp;RIGHT(I2255,1))</f>
        <v>ROJ</v>
      </c>
      <c r="M2255" s="42">
        <f>TIMEVALUE(SUBSTITUTE(SUBSTITUTE(F2255,"P"," P"),"A"," A"))</f>
        <v>0.8847222222222223</v>
      </c>
      <c r="N2255" s="34">
        <f t="shared" si="116"/>
        <v>28</v>
      </c>
      <c r="O2255" s="34" t="str">
        <f t="shared" si="117"/>
        <v>ROJ28</v>
      </c>
      <c r="P2255" s="44">
        <f>INDEX(Workings!$R$14:$R$853,MATCH(O2255,Workings!$U$14:$U$853,0))</f>
        <v>0.88194444444444442</v>
      </c>
      <c r="Q2255" s="34">
        <f t="shared" si="118"/>
        <v>4</v>
      </c>
      <c r="S2255"/>
    </row>
    <row r="2256" spans="1:19" ht="15" x14ac:dyDescent="0.25">
      <c r="A2256" s="34" t="s">
        <v>786</v>
      </c>
      <c r="B2256" s="34">
        <f>SEARCH("PM",A2256)</f>
        <v>6</v>
      </c>
      <c r="C2256" s="34" t="e">
        <f>SEARCH("AM",A2256)</f>
        <v>#VALUE!</v>
      </c>
      <c r="D2256" s="34">
        <f>IFERROR(B2256,C2256)</f>
        <v>6</v>
      </c>
      <c r="E2256" s="34" t="str">
        <f>IFERROR(MID(A2256,D2256-5,1)," ")</f>
        <v>1</v>
      </c>
      <c r="F2256" s="34" t="str">
        <f>MID(A2256,IF(E2256="1",D2256-5,D2256-4),IF(E2256="1",7,6))</f>
        <v>10:14PM</v>
      </c>
      <c r="G2256" s="34" t="str">
        <f>TRIM(SUBSTITUTE(A2256,TEXT(M2256,"h:mmAM/PM"),""))</f>
        <v>10/Nov R/O/J</v>
      </c>
      <c r="H2256" s="34" t="b">
        <f>OR(LEFT(G2256,1)="Y",LEFT(G2256,1)="B",LEFT(G2256,1)="R")</f>
        <v>0</v>
      </c>
      <c r="I2256" s="34" t="str">
        <f>IF(H2256,LEFT(G2256,FIND(" ",G2256)-1),MID(G2256,FIND(" ",G2256)+1,9))</f>
        <v>R/O/J</v>
      </c>
      <c r="J2256" s="34" t="str">
        <f>TRIM(SUBSTITUTE(G2256,I2256,""))</f>
        <v>10/Nov</v>
      </c>
      <c r="K2256" s="34">
        <f>LEFT(J2256,2-ISERROR(1*MID(J2256,2,1)))*1</f>
        <v>10</v>
      </c>
      <c r="L2256" s="34" t="str">
        <f>IF(LEN(I2256)=3,I2256,LEFT(I2256,1)&amp;MID(I2256,3,1)&amp;RIGHT(I2256,1))</f>
        <v>ROJ</v>
      </c>
      <c r="M2256" s="42">
        <f>TIMEVALUE(SUBSTITUTE(SUBSTITUTE(F2256,"P"," P"),"A"," A"))</f>
        <v>0.92638888888888893</v>
      </c>
      <c r="N2256" s="34">
        <f t="shared" si="116"/>
        <v>29</v>
      </c>
      <c r="O2256" s="34" t="str">
        <f t="shared" si="117"/>
        <v>ROJ29</v>
      </c>
      <c r="P2256" s="44">
        <f>INDEX(Workings!$R$14:$R$853,MATCH(O2256,Workings!$U$14:$U$853,0))</f>
        <v>0.92361111111111105</v>
      </c>
      <c r="Q2256" s="34">
        <f t="shared" si="118"/>
        <v>4</v>
      </c>
      <c r="S2256"/>
    </row>
    <row r="2257" spans="1:19" ht="15" x14ac:dyDescent="0.25">
      <c r="A2257" s="34" t="s">
        <v>2131</v>
      </c>
      <c r="B2257" s="34">
        <f>SEARCH("PM",A2257)</f>
        <v>6</v>
      </c>
      <c r="C2257" s="34" t="e">
        <f>SEARCH("AM",A2257)</f>
        <v>#VALUE!</v>
      </c>
      <c r="D2257" s="34">
        <f>IFERROR(B2257,C2257)</f>
        <v>6</v>
      </c>
      <c r="E2257" s="34" t="str">
        <f>IFERROR(MID(A2257,D2257-5,1)," ")</f>
        <v>1</v>
      </c>
      <c r="F2257" s="34" t="str">
        <f>MID(A2257,IF(E2257="1",D2257-5,D2257-4),IF(E2257="1",7,6))</f>
        <v>11:14PM</v>
      </c>
      <c r="G2257" s="34" t="str">
        <f>TRIM(SUBSTITUTE(A2257,TEXT(M2257,"h:mmAM/PM"),""))</f>
        <v>10/Nov R/O/J</v>
      </c>
      <c r="H2257" s="34" t="b">
        <f>OR(LEFT(G2257,1)="Y",LEFT(G2257,1)="B",LEFT(G2257,1)="R")</f>
        <v>0</v>
      </c>
      <c r="I2257" s="34" t="str">
        <f>IF(H2257,LEFT(G2257,FIND(" ",G2257)-1),MID(G2257,FIND(" ",G2257)+1,9))</f>
        <v>R/O/J</v>
      </c>
      <c r="J2257" s="34" t="str">
        <f>TRIM(SUBSTITUTE(G2257,I2257,""))</f>
        <v>10/Nov</v>
      </c>
      <c r="K2257" s="34">
        <f>LEFT(J2257,2-ISERROR(1*MID(J2257,2,1)))*1</f>
        <v>10</v>
      </c>
      <c r="L2257" s="34" t="str">
        <f>IF(LEN(I2257)=3,I2257,LEFT(I2257,1)&amp;MID(I2257,3,1)&amp;RIGHT(I2257,1))</f>
        <v>ROJ</v>
      </c>
      <c r="M2257" s="42">
        <f>TIMEVALUE(SUBSTITUTE(SUBSTITUTE(F2257,"P"," P"),"A"," A"))</f>
        <v>0.96805555555555556</v>
      </c>
      <c r="N2257" s="34">
        <f t="shared" si="116"/>
        <v>30</v>
      </c>
      <c r="O2257" s="34" t="str">
        <f t="shared" si="117"/>
        <v>ROJ30</v>
      </c>
      <c r="P2257" s="44">
        <f>INDEX(Workings!$R$14:$R$853,MATCH(O2257,Workings!$U$14:$U$853,0))</f>
        <v>0.96527777777777768</v>
      </c>
      <c r="Q2257" s="34">
        <f t="shared" si="118"/>
        <v>4</v>
      </c>
      <c r="S2257"/>
    </row>
    <row r="2258" spans="1:19" ht="15" x14ac:dyDescent="0.25">
      <c r="A2258" s="34" t="s">
        <v>2485</v>
      </c>
      <c r="B2258" s="34" t="e">
        <f>SEARCH("PM",A2258)</f>
        <v>#VALUE!</v>
      </c>
      <c r="C2258" s="34">
        <f>SEARCH("AM",A2258)</f>
        <v>11</v>
      </c>
      <c r="D2258" s="34">
        <f>IFERROR(B2258,C2258)</f>
        <v>11</v>
      </c>
      <c r="E2258" s="34" t="str">
        <f>IFERROR(MID(A2258,D2258-5,1)," ")</f>
        <v xml:space="preserve"> </v>
      </c>
      <c r="F2258" s="34" t="str">
        <f>MID(A2258,IF(E2258="1",D2258-5,D2258-4),IF(E2258="1",7,6))</f>
        <v>7:19AM</v>
      </c>
      <c r="G2258" s="34" t="str">
        <f>TRIM(SUBSTITUTE(A2258,TEXT(M2258,"h:mmAM/PM"),""))</f>
        <v>6/Nov ROK</v>
      </c>
      <c r="H2258" s="34" t="b">
        <f>OR(LEFT(G2258,1)="Y",LEFT(G2258,1)="B",LEFT(G2258,1)="R")</f>
        <v>0</v>
      </c>
      <c r="I2258" s="34" t="str">
        <f>IF(H2258,LEFT(G2258,FIND(" ",G2258)-1),MID(G2258,FIND(" ",G2258)+1,9))</f>
        <v>ROK</v>
      </c>
      <c r="J2258" s="34" t="str">
        <f>TRIM(SUBSTITUTE(G2258,I2258,""))</f>
        <v>6/Nov</v>
      </c>
      <c r="K2258" s="34">
        <f>LEFT(J2258,2-ISERROR(1*MID(J2258,2,1)))*1</f>
        <v>6</v>
      </c>
      <c r="L2258" s="34" t="str">
        <f>IF(LEN(I2258)=3,I2258,LEFT(I2258,1)&amp;MID(I2258,3,1)&amp;RIGHT(I2258,1))</f>
        <v>ROK</v>
      </c>
      <c r="M2258" s="42">
        <f>TIMEVALUE(SUBSTITUTE(SUBSTITUTE(F2258,"P"," P"),"A"," A"))</f>
        <v>0.30486111111111108</v>
      </c>
      <c r="N2258" s="34">
        <f t="shared" si="116"/>
        <v>1</v>
      </c>
      <c r="O2258" s="34" t="str">
        <f t="shared" si="117"/>
        <v>ROK1</v>
      </c>
      <c r="P2258" s="44">
        <f>INDEX(Workings!$R$14:$R$853,MATCH(O2258,Workings!$U$14:$U$853,0))</f>
        <v>0.30277777777777776</v>
      </c>
      <c r="Q2258" s="34">
        <f t="shared" si="118"/>
        <v>3</v>
      </c>
      <c r="S2258"/>
    </row>
    <row r="2259" spans="1:19" ht="15" x14ac:dyDescent="0.25">
      <c r="A2259" s="34" t="s">
        <v>2764</v>
      </c>
      <c r="B2259" s="34" t="e">
        <f>SEARCH("PM",A2259)</f>
        <v>#VALUE!</v>
      </c>
      <c r="C2259" s="34">
        <f>SEARCH("AM",A2259)</f>
        <v>17</v>
      </c>
      <c r="D2259" s="34">
        <f>IFERROR(B2259,C2259)</f>
        <v>17</v>
      </c>
      <c r="E2259" s="34" t="str">
        <f>IFERROR(MID(A2259,D2259-5,1)," ")</f>
        <v xml:space="preserve"> </v>
      </c>
      <c r="F2259" s="34" t="str">
        <f>MID(A2259,IF(E2259="1",D2259-5,D2259-4),IF(E2259="1",7,6))</f>
        <v>8:01AM</v>
      </c>
      <c r="G2259" s="34" t="str">
        <f>TRIM(SUBSTITUTE(A2259,TEXT(M2259,"h:mmAM/PM"),""))</f>
        <v>6-Nov R/O/K</v>
      </c>
      <c r="H2259" s="34" t="b">
        <f>OR(LEFT(G2259,1)="Y",LEFT(G2259,1)="B",LEFT(G2259,1)="R")</f>
        <v>0</v>
      </c>
      <c r="I2259" s="34" t="str">
        <f>IF(H2259,LEFT(G2259,FIND(" ",G2259)-1),MID(G2259,FIND(" ",G2259)+1,9))</f>
        <v>R/O/K</v>
      </c>
      <c r="J2259" s="34" t="str">
        <f>TRIM(SUBSTITUTE(G2259,I2259,""))</f>
        <v>6-Nov</v>
      </c>
      <c r="K2259" s="34">
        <f>LEFT(J2259,2-ISERROR(1*MID(J2259,2,1)))*1</f>
        <v>6</v>
      </c>
      <c r="L2259" s="34" t="str">
        <f>IF(LEN(I2259)=3,I2259,LEFT(I2259,1)&amp;MID(I2259,3,1)&amp;RIGHT(I2259,1))</f>
        <v>ROK</v>
      </c>
      <c r="M2259" s="42">
        <f>TIMEVALUE(SUBSTITUTE(SUBSTITUTE(F2259,"P"," P"),"A"," A"))</f>
        <v>0.33402777777777781</v>
      </c>
      <c r="N2259" s="34">
        <f t="shared" si="116"/>
        <v>2</v>
      </c>
      <c r="O2259" s="34" t="str">
        <f t="shared" si="117"/>
        <v>ROK2</v>
      </c>
      <c r="P2259" s="44">
        <f>INDEX(Workings!$R$14:$R$853,MATCH(O2259,Workings!$U$14:$U$853,0))</f>
        <v>0.33055555555555555</v>
      </c>
      <c r="Q2259" s="34">
        <f t="shared" si="118"/>
        <v>5</v>
      </c>
      <c r="S2259"/>
    </row>
    <row r="2260" spans="1:19" ht="15" x14ac:dyDescent="0.25">
      <c r="A2260" s="34" t="s">
        <v>2816</v>
      </c>
      <c r="B2260" s="34" t="e">
        <f>SEARCH("PM",A2260)</f>
        <v>#VALUE!</v>
      </c>
      <c r="C2260" s="34">
        <f>SEARCH("AM",A2260)</f>
        <v>5</v>
      </c>
      <c r="D2260" s="34">
        <f>IFERROR(B2260,C2260)</f>
        <v>5</v>
      </c>
      <c r="E2260" s="34" t="str">
        <f>IFERROR(MID(A2260,D2260-5,1)," ")</f>
        <v xml:space="preserve"> </v>
      </c>
      <c r="F2260" s="34" t="str">
        <f>MID(A2260,IF(E2260="1",D2260-5,D2260-4),IF(E2260="1",7,6))</f>
        <v>8:39AM</v>
      </c>
      <c r="G2260" s="34" t="str">
        <f>TRIM(SUBSTITUTE(A2260,TEXT(M2260,"h:mmAM/PM"),""))</f>
        <v>6/Nov R-O-K</v>
      </c>
      <c r="H2260" s="34" t="b">
        <f>OR(LEFT(G2260,1)="Y",LEFT(G2260,1)="B",LEFT(G2260,1)="R")</f>
        <v>0</v>
      </c>
      <c r="I2260" s="34" t="str">
        <f>IF(H2260,LEFT(G2260,FIND(" ",G2260)-1),MID(G2260,FIND(" ",G2260)+1,9))</f>
        <v>R-O-K</v>
      </c>
      <c r="J2260" s="34" t="str">
        <f>TRIM(SUBSTITUTE(G2260,I2260,""))</f>
        <v>6/Nov</v>
      </c>
      <c r="K2260" s="34">
        <f>LEFT(J2260,2-ISERROR(1*MID(J2260,2,1)))*1</f>
        <v>6</v>
      </c>
      <c r="L2260" s="34" t="str">
        <f>IF(LEN(I2260)=3,I2260,LEFT(I2260,1)&amp;MID(I2260,3,1)&amp;RIGHT(I2260,1))</f>
        <v>ROK</v>
      </c>
      <c r="M2260" s="42">
        <f>TIMEVALUE(SUBSTITUTE(SUBSTITUTE(F2260,"P"," P"),"A"," A"))</f>
        <v>0.36041666666666666</v>
      </c>
      <c r="N2260" s="34">
        <f t="shared" si="116"/>
        <v>3</v>
      </c>
      <c r="O2260" s="34" t="str">
        <f t="shared" si="117"/>
        <v>ROK3</v>
      </c>
      <c r="P2260" s="44">
        <f>INDEX(Workings!$R$14:$R$853,MATCH(O2260,Workings!$U$14:$U$853,0))</f>
        <v>0.35833333333333334</v>
      </c>
      <c r="Q2260" s="34">
        <f t="shared" si="118"/>
        <v>3</v>
      </c>
      <c r="S2260"/>
    </row>
    <row r="2261" spans="1:19" ht="15" x14ac:dyDescent="0.25">
      <c r="A2261" s="34" t="s">
        <v>1063</v>
      </c>
      <c r="B2261" s="34" t="e">
        <f>SEARCH("PM",A2261)</f>
        <v>#VALUE!</v>
      </c>
      <c r="C2261" s="34">
        <f>SEARCH("AM",A2261)</f>
        <v>15</v>
      </c>
      <c r="D2261" s="34">
        <f>IFERROR(B2261,C2261)</f>
        <v>15</v>
      </c>
      <c r="E2261" s="34" t="str">
        <f>IFERROR(MID(A2261,D2261-5,1)," ")</f>
        <v xml:space="preserve"> </v>
      </c>
      <c r="F2261" s="34" t="str">
        <f>MID(A2261,IF(E2261="1",D2261-5,D2261-4),IF(E2261="1",7,6))</f>
        <v>9:20AM</v>
      </c>
      <c r="G2261" s="34" t="str">
        <f>TRIM(SUBSTITUTE(A2261,TEXT(M2261,"h:mmAM/PM"),""))</f>
        <v>ROK 6/Nov</v>
      </c>
      <c r="H2261" s="34" t="b">
        <f>OR(LEFT(G2261,1)="Y",LEFT(G2261,1)="B",LEFT(G2261,1)="R")</f>
        <v>1</v>
      </c>
      <c r="I2261" s="34" t="str">
        <f>IF(H2261,LEFT(G2261,FIND(" ",G2261)-1),MID(G2261,FIND(" ",G2261)+1,9))</f>
        <v>ROK</v>
      </c>
      <c r="J2261" s="34" t="str">
        <f>TRIM(SUBSTITUTE(G2261,I2261,""))</f>
        <v>6/Nov</v>
      </c>
      <c r="K2261" s="34">
        <f>LEFT(J2261,2-ISERROR(1*MID(J2261,2,1)))*1</f>
        <v>6</v>
      </c>
      <c r="L2261" s="34" t="str">
        <f>IF(LEN(I2261)=3,I2261,LEFT(I2261,1)&amp;MID(I2261,3,1)&amp;RIGHT(I2261,1))</f>
        <v>ROK</v>
      </c>
      <c r="M2261" s="42">
        <f>TIMEVALUE(SUBSTITUTE(SUBSTITUTE(F2261,"P"," P"),"A"," A"))</f>
        <v>0.3888888888888889</v>
      </c>
      <c r="N2261" s="34">
        <f t="shared" si="116"/>
        <v>4</v>
      </c>
      <c r="O2261" s="34" t="str">
        <f t="shared" si="117"/>
        <v>ROK4</v>
      </c>
      <c r="P2261" s="44">
        <f>INDEX(Workings!$R$14:$R$853,MATCH(O2261,Workings!$U$14:$U$853,0))</f>
        <v>0.38611111111111113</v>
      </c>
      <c r="Q2261" s="34">
        <f t="shared" si="118"/>
        <v>4</v>
      </c>
      <c r="S2261"/>
    </row>
    <row r="2262" spans="1:19" ht="15" x14ac:dyDescent="0.25">
      <c r="A2262" s="34" t="s">
        <v>2382</v>
      </c>
      <c r="B2262" s="34" t="e">
        <f>SEARCH("PM",A2262)</f>
        <v>#VALUE!</v>
      </c>
      <c r="C2262" s="34">
        <f>SEARCH("AM",A2262)</f>
        <v>17</v>
      </c>
      <c r="D2262" s="34">
        <f>IFERROR(B2262,C2262)</f>
        <v>17</v>
      </c>
      <c r="E2262" s="34" t="str">
        <f>IFERROR(MID(A2262,D2262-5,1)," ")</f>
        <v xml:space="preserve"> </v>
      </c>
      <c r="F2262" s="34" t="str">
        <f>MID(A2262,IF(E2262="1",D2262-5,D2262-4),IF(E2262="1",7,6))</f>
        <v>9:49AM</v>
      </c>
      <c r="G2262" s="34" t="str">
        <f>TRIM(SUBSTITUTE(A2262,TEXT(M2262,"h:mmAM/PM"),""))</f>
        <v>6-Nov R/O/K</v>
      </c>
      <c r="H2262" s="34" t="b">
        <f>OR(LEFT(G2262,1)="Y",LEFT(G2262,1)="B",LEFT(G2262,1)="R")</f>
        <v>0</v>
      </c>
      <c r="I2262" s="34" t="str">
        <f>IF(H2262,LEFT(G2262,FIND(" ",G2262)-1),MID(G2262,FIND(" ",G2262)+1,9))</f>
        <v>R/O/K</v>
      </c>
      <c r="J2262" s="34" t="str">
        <f>TRIM(SUBSTITUTE(G2262,I2262,""))</f>
        <v>6-Nov</v>
      </c>
      <c r="K2262" s="34">
        <f>LEFT(J2262,2-ISERROR(1*MID(J2262,2,1)))*1</f>
        <v>6</v>
      </c>
      <c r="L2262" s="34" t="str">
        <f>IF(LEN(I2262)=3,I2262,LEFT(I2262,1)&amp;MID(I2262,3,1)&amp;RIGHT(I2262,1))</f>
        <v>ROK</v>
      </c>
      <c r="M2262" s="42">
        <f>TIMEVALUE(SUBSTITUTE(SUBSTITUTE(F2262,"P"," P"),"A"," A"))</f>
        <v>0.40902777777777777</v>
      </c>
      <c r="N2262" s="34">
        <f t="shared" si="116"/>
        <v>5</v>
      </c>
      <c r="O2262" s="34" t="str">
        <f t="shared" si="117"/>
        <v>ROK5</v>
      </c>
      <c r="P2262" s="44">
        <f>INDEX(Workings!$R$14:$R$853,MATCH(O2262,Workings!$U$14:$U$853,0))</f>
        <v>0.40694444444444444</v>
      </c>
      <c r="Q2262" s="34">
        <f t="shared" si="118"/>
        <v>3</v>
      </c>
      <c r="S2262"/>
    </row>
    <row r="2263" spans="1:19" ht="15" x14ac:dyDescent="0.25">
      <c r="A2263" s="34" t="s">
        <v>3478</v>
      </c>
      <c r="B2263" s="34" t="e">
        <f>SEARCH("PM",A2263)</f>
        <v>#VALUE!</v>
      </c>
      <c r="C2263" s="34">
        <f>SEARCH("AM",A2263)</f>
        <v>12</v>
      </c>
      <c r="D2263" s="34">
        <f>IFERROR(B2263,C2263)</f>
        <v>12</v>
      </c>
      <c r="E2263" s="34" t="str">
        <f>IFERROR(MID(A2263,D2263-5,1)," ")</f>
        <v>1</v>
      </c>
      <c r="F2263" s="34" t="str">
        <f>MID(A2263,IF(E2263="1",D2263-5,D2263-4),IF(E2263="1",7,6))</f>
        <v>10:22AM</v>
      </c>
      <c r="G2263" s="34" t="str">
        <f>TRIM(SUBSTITUTE(A2263,TEXT(M2263,"h:mmAM/PM"),""))</f>
        <v>R/O/K 6/Nov</v>
      </c>
      <c r="H2263" s="34" t="b">
        <f>OR(LEFT(G2263,1)="Y",LEFT(G2263,1)="B",LEFT(G2263,1)="R")</f>
        <v>1</v>
      </c>
      <c r="I2263" s="34" t="str">
        <f>IF(H2263,LEFT(G2263,FIND(" ",G2263)-1),MID(G2263,FIND(" ",G2263)+1,9))</f>
        <v>R/O/K</v>
      </c>
      <c r="J2263" s="34" t="str">
        <f>TRIM(SUBSTITUTE(G2263,I2263,""))</f>
        <v>6/Nov</v>
      </c>
      <c r="K2263" s="34">
        <f>LEFT(J2263,2-ISERROR(1*MID(J2263,2,1)))*1</f>
        <v>6</v>
      </c>
      <c r="L2263" s="34" t="str">
        <f>IF(LEN(I2263)=3,I2263,LEFT(I2263,1)&amp;MID(I2263,3,1)&amp;RIGHT(I2263,1))</f>
        <v>ROK</v>
      </c>
      <c r="M2263" s="42">
        <f>TIMEVALUE(SUBSTITUTE(SUBSTITUTE(F2263,"P"," P"),"A"," A"))</f>
        <v>0.43194444444444446</v>
      </c>
      <c r="N2263" s="34">
        <f t="shared" si="116"/>
        <v>6</v>
      </c>
      <c r="O2263" s="34" t="str">
        <f t="shared" si="117"/>
        <v>ROK6</v>
      </c>
      <c r="P2263" s="44">
        <f>INDEX(Workings!$R$14:$R$853,MATCH(O2263,Workings!$U$14:$U$853,0))</f>
        <v>0.42777777777777776</v>
      </c>
      <c r="Q2263" s="34">
        <f t="shared" si="118"/>
        <v>6</v>
      </c>
      <c r="S2263"/>
    </row>
    <row r="2264" spans="1:19" ht="15" x14ac:dyDescent="0.25">
      <c r="A2264" s="34" t="s">
        <v>1414</v>
      </c>
      <c r="B2264" s="34" t="e">
        <f>SEARCH("PM",A2264)</f>
        <v>#VALUE!</v>
      </c>
      <c r="C2264" s="34">
        <f>SEARCH("AM",A2264)</f>
        <v>6</v>
      </c>
      <c r="D2264" s="34">
        <f>IFERROR(B2264,C2264)</f>
        <v>6</v>
      </c>
      <c r="E2264" s="34" t="str">
        <f>IFERROR(MID(A2264,D2264-5,1)," ")</f>
        <v>1</v>
      </c>
      <c r="F2264" s="34" t="str">
        <f>MID(A2264,IF(E2264="1",D2264-5,D2264-4),IF(E2264="1",7,6))</f>
        <v>10:49AM</v>
      </c>
      <c r="G2264" s="34" t="str">
        <f>TRIM(SUBSTITUTE(A2264,TEXT(M2264,"h:mmAM/PM"),""))</f>
        <v>R/O/K 6/Nov</v>
      </c>
      <c r="H2264" s="34" t="b">
        <f>OR(LEFT(G2264,1)="Y",LEFT(G2264,1)="B",LEFT(G2264,1)="R")</f>
        <v>1</v>
      </c>
      <c r="I2264" s="34" t="str">
        <f>IF(H2264,LEFT(G2264,FIND(" ",G2264)-1),MID(G2264,FIND(" ",G2264)+1,9))</f>
        <v>R/O/K</v>
      </c>
      <c r="J2264" s="34" t="str">
        <f>TRIM(SUBSTITUTE(G2264,I2264,""))</f>
        <v>6/Nov</v>
      </c>
      <c r="K2264" s="34">
        <f>LEFT(J2264,2-ISERROR(1*MID(J2264,2,1)))*1</f>
        <v>6</v>
      </c>
      <c r="L2264" s="34" t="str">
        <f>IF(LEN(I2264)=3,I2264,LEFT(I2264,1)&amp;MID(I2264,3,1)&amp;RIGHT(I2264,1))</f>
        <v>ROK</v>
      </c>
      <c r="M2264" s="42">
        <f>TIMEVALUE(SUBSTITUTE(SUBSTITUTE(F2264,"P"," P"),"A"," A"))</f>
        <v>0.45069444444444445</v>
      </c>
      <c r="N2264" s="34">
        <f t="shared" si="116"/>
        <v>7</v>
      </c>
      <c r="O2264" s="34" t="str">
        <f t="shared" si="117"/>
        <v>ROK7</v>
      </c>
      <c r="P2264" s="44">
        <f>INDEX(Workings!$R$14:$R$853,MATCH(O2264,Workings!$U$14:$U$853,0))</f>
        <v>0.44861111111111107</v>
      </c>
      <c r="Q2264" s="34">
        <f t="shared" si="118"/>
        <v>3</v>
      </c>
      <c r="S2264"/>
    </row>
    <row r="2265" spans="1:19" ht="15" x14ac:dyDescent="0.25">
      <c r="A2265" s="34" t="s">
        <v>78</v>
      </c>
      <c r="B2265" s="34" t="e">
        <f>SEARCH("PM",A2265)</f>
        <v>#VALUE!</v>
      </c>
      <c r="C2265" s="34">
        <f>SEARCH("AM",A2265)</f>
        <v>6</v>
      </c>
      <c r="D2265" s="34">
        <f>IFERROR(B2265,C2265)</f>
        <v>6</v>
      </c>
      <c r="E2265" s="34" t="str">
        <f>IFERROR(MID(A2265,D2265-5,1)," ")</f>
        <v>1</v>
      </c>
      <c r="F2265" s="34" t="str">
        <f>MID(A2265,IF(E2265="1",D2265-5,D2265-4),IF(E2265="1",7,6))</f>
        <v>11:22AM</v>
      </c>
      <c r="G2265" s="34" t="str">
        <f>TRIM(SUBSTITUTE(A2265,TEXT(M2265,"h:mmAM/PM"),""))</f>
        <v>ROK 6/Nov</v>
      </c>
      <c r="H2265" s="34" t="b">
        <f>OR(LEFT(G2265,1)="Y",LEFT(G2265,1)="B",LEFT(G2265,1)="R")</f>
        <v>1</v>
      </c>
      <c r="I2265" s="34" t="str">
        <f>IF(H2265,LEFT(G2265,FIND(" ",G2265)-1),MID(G2265,FIND(" ",G2265)+1,9))</f>
        <v>ROK</v>
      </c>
      <c r="J2265" s="34" t="str">
        <f>TRIM(SUBSTITUTE(G2265,I2265,""))</f>
        <v>6/Nov</v>
      </c>
      <c r="K2265" s="34">
        <f>LEFT(J2265,2-ISERROR(1*MID(J2265,2,1)))*1</f>
        <v>6</v>
      </c>
      <c r="L2265" s="34" t="str">
        <f>IF(LEN(I2265)=3,I2265,LEFT(I2265,1)&amp;MID(I2265,3,1)&amp;RIGHT(I2265,1))</f>
        <v>ROK</v>
      </c>
      <c r="M2265" s="42">
        <f>TIMEVALUE(SUBSTITUTE(SUBSTITUTE(F2265,"P"," P"),"A"," A"))</f>
        <v>0.47361111111111115</v>
      </c>
      <c r="N2265" s="34">
        <f t="shared" si="116"/>
        <v>8</v>
      </c>
      <c r="O2265" s="34" t="str">
        <f t="shared" si="117"/>
        <v>ROK8</v>
      </c>
      <c r="P2265" s="44">
        <f>INDEX(Workings!$R$14:$R$853,MATCH(O2265,Workings!$U$14:$U$853,0))</f>
        <v>0.46944444444444439</v>
      </c>
      <c r="Q2265" s="34">
        <f t="shared" si="118"/>
        <v>6</v>
      </c>
      <c r="S2265"/>
    </row>
    <row r="2266" spans="1:19" ht="15" x14ac:dyDescent="0.25">
      <c r="A2266" s="34" t="s">
        <v>973</v>
      </c>
      <c r="B2266" s="34" t="e">
        <f>SEARCH("PM",A2266)</f>
        <v>#VALUE!</v>
      </c>
      <c r="C2266" s="34">
        <f>SEARCH("AM",A2266)</f>
        <v>18</v>
      </c>
      <c r="D2266" s="34">
        <f>IFERROR(B2266,C2266)</f>
        <v>18</v>
      </c>
      <c r="E2266" s="34" t="str">
        <f>IFERROR(MID(A2266,D2266-5,1)," ")</f>
        <v>1</v>
      </c>
      <c r="F2266" s="34" t="str">
        <f>MID(A2266,IF(E2266="1",D2266-5,D2266-4),IF(E2266="1",7,6))</f>
        <v>11:49AM</v>
      </c>
      <c r="G2266" s="34" t="str">
        <f>TRIM(SUBSTITUTE(A2266,TEXT(M2266,"h:mmAM/PM"),""))</f>
        <v>6-Nov R:O:K</v>
      </c>
      <c r="H2266" s="34" t="b">
        <f>OR(LEFT(G2266,1)="Y",LEFT(G2266,1)="B",LEFT(G2266,1)="R")</f>
        <v>0</v>
      </c>
      <c r="I2266" s="34" t="str">
        <f>IF(H2266,LEFT(G2266,FIND(" ",G2266)-1),MID(G2266,FIND(" ",G2266)+1,9))</f>
        <v>R:O:K</v>
      </c>
      <c r="J2266" s="34" t="str">
        <f>TRIM(SUBSTITUTE(G2266,I2266,""))</f>
        <v>6-Nov</v>
      </c>
      <c r="K2266" s="34">
        <f>LEFT(J2266,2-ISERROR(1*MID(J2266,2,1)))*1</f>
        <v>6</v>
      </c>
      <c r="L2266" s="34" t="str">
        <f>IF(LEN(I2266)=3,I2266,LEFT(I2266,1)&amp;MID(I2266,3,1)&amp;RIGHT(I2266,1))</f>
        <v>ROK</v>
      </c>
      <c r="M2266" s="42">
        <f>TIMEVALUE(SUBSTITUTE(SUBSTITUTE(F2266,"P"," P"),"A"," A"))</f>
        <v>0.49236111111111108</v>
      </c>
      <c r="N2266" s="34">
        <f t="shared" si="116"/>
        <v>9</v>
      </c>
      <c r="O2266" s="34" t="str">
        <f t="shared" si="117"/>
        <v>ROK9</v>
      </c>
      <c r="P2266" s="44">
        <f>INDEX(Workings!$R$14:$R$853,MATCH(O2266,Workings!$U$14:$U$853,0))</f>
        <v>0.4902777777777777</v>
      </c>
      <c r="Q2266" s="34">
        <f t="shared" si="118"/>
        <v>3</v>
      </c>
      <c r="S2266"/>
    </row>
    <row r="2267" spans="1:19" ht="15" x14ac:dyDescent="0.25">
      <c r="A2267" s="34" t="s">
        <v>1828</v>
      </c>
      <c r="B2267" s="34">
        <f>SEARCH("PM",A2267)</f>
        <v>18</v>
      </c>
      <c r="C2267" s="34" t="e">
        <f>SEARCH("AM",A2267)</f>
        <v>#VALUE!</v>
      </c>
      <c r="D2267" s="34">
        <f>IFERROR(B2267,C2267)</f>
        <v>18</v>
      </c>
      <c r="E2267" s="34" t="str">
        <f>IFERROR(MID(A2267,D2267-5,1)," ")</f>
        <v>1</v>
      </c>
      <c r="F2267" s="34" t="str">
        <f>MID(A2267,IF(E2267="1",D2267-5,D2267-4),IF(E2267="1",7,6))</f>
        <v>12:19PM</v>
      </c>
      <c r="G2267" s="34" t="str">
        <f>TRIM(SUBSTITUTE(A2267,TEXT(M2267,"h:mmAM/PM"),""))</f>
        <v>6-Nov R-O-K</v>
      </c>
      <c r="H2267" s="34" t="b">
        <f>OR(LEFT(G2267,1)="Y",LEFT(G2267,1)="B",LEFT(G2267,1)="R")</f>
        <v>0</v>
      </c>
      <c r="I2267" s="34" t="str">
        <f>IF(H2267,LEFT(G2267,FIND(" ",G2267)-1),MID(G2267,FIND(" ",G2267)+1,9))</f>
        <v>R-O-K</v>
      </c>
      <c r="J2267" s="34" t="str">
        <f>TRIM(SUBSTITUTE(G2267,I2267,""))</f>
        <v>6-Nov</v>
      </c>
      <c r="K2267" s="34">
        <f>LEFT(J2267,2-ISERROR(1*MID(J2267,2,1)))*1</f>
        <v>6</v>
      </c>
      <c r="L2267" s="34" t="str">
        <f>IF(LEN(I2267)=3,I2267,LEFT(I2267,1)&amp;MID(I2267,3,1)&amp;RIGHT(I2267,1))</f>
        <v>ROK</v>
      </c>
      <c r="M2267" s="42">
        <f>TIMEVALUE(SUBSTITUTE(SUBSTITUTE(F2267,"P"," P"),"A"," A"))</f>
        <v>0.5131944444444444</v>
      </c>
      <c r="N2267" s="34">
        <f t="shared" si="116"/>
        <v>10</v>
      </c>
      <c r="O2267" s="34" t="str">
        <f t="shared" si="117"/>
        <v>ROK10</v>
      </c>
      <c r="P2267" s="44">
        <f>INDEX(Workings!$R$14:$R$853,MATCH(O2267,Workings!$U$14:$U$853,0))</f>
        <v>0.51111111111111107</v>
      </c>
      <c r="Q2267" s="34">
        <f t="shared" si="118"/>
        <v>3</v>
      </c>
      <c r="S2267"/>
    </row>
    <row r="2268" spans="1:19" ht="15" x14ac:dyDescent="0.25">
      <c r="A2268" s="34" t="s">
        <v>666</v>
      </c>
      <c r="B2268" s="34">
        <f>SEARCH("PM",A2268)</f>
        <v>12</v>
      </c>
      <c r="C2268" s="34" t="e">
        <f>SEARCH("AM",A2268)</f>
        <v>#VALUE!</v>
      </c>
      <c r="D2268" s="34">
        <f>IFERROR(B2268,C2268)</f>
        <v>12</v>
      </c>
      <c r="E2268" s="34" t="str">
        <f>IFERROR(MID(A2268,D2268-5,1)," ")</f>
        <v>1</v>
      </c>
      <c r="F2268" s="34" t="str">
        <f>MID(A2268,IF(E2268="1",D2268-5,D2268-4),IF(E2268="1",7,6))</f>
        <v>12:50PM</v>
      </c>
      <c r="G2268" s="34" t="str">
        <f>TRIM(SUBSTITUTE(A2268,TEXT(M2268,"h:mmAM/PM"),""))</f>
        <v>6/Nov R/O/K</v>
      </c>
      <c r="H2268" s="34" t="b">
        <f>OR(LEFT(G2268,1)="Y",LEFT(G2268,1)="B",LEFT(G2268,1)="R")</f>
        <v>0</v>
      </c>
      <c r="I2268" s="34" t="str">
        <f>IF(H2268,LEFT(G2268,FIND(" ",G2268)-1),MID(G2268,FIND(" ",G2268)+1,9))</f>
        <v>R/O/K</v>
      </c>
      <c r="J2268" s="34" t="str">
        <f>TRIM(SUBSTITUTE(G2268,I2268,""))</f>
        <v>6/Nov</v>
      </c>
      <c r="K2268" s="34">
        <f>LEFT(J2268,2-ISERROR(1*MID(J2268,2,1)))*1</f>
        <v>6</v>
      </c>
      <c r="L2268" s="34" t="str">
        <f>IF(LEN(I2268)=3,I2268,LEFT(I2268,1)&amp;MID(I2268,3,1)&amp;RIGHT(I2268,1))</f>
        <v>ROK</v>
      </c>
      <c r="M2268" s="42">
        <f>TIMEVALUE(SUBSTITUTE(SUBSTITUTE(F2268,"P"," P"),"A"," A"))</f>
        <v>0.53472222222222221</v>
      </c>
      <c r="N2268" s="34">
        <f t="shared" si="116"/>
        <v>11</v>
      </c>
      <c r="O2268" s="34" t="str">
        <f t="shared" si="117"/>
        <v>ROK11</v>
      </c>
      <c r="P2268" s="44">
        <f>INDEX(Workings!$R$14:$R$853,MATCH(O2268,Workings!$U$14:$U$853,0))</f>
        <v>0.53194444444444444</v>
      </c>
      <c r="Q2268" s="34">
        <f t="shared" si="118"/>
        <v>4</v>
      </c>
      <c r="S2268"/>
    </row>
    <row r="2269" spans="1:19" ht="15" x14ac:dyDescent="0.25">
      <c r="A2269" s="34" t="s">
        <v>251</v>
      </c>
      <c r="B2269" s="34">
        <f>SEARCH("PM",A2269)</f>
        <v>11</v>
      </c>
      <c r="C2269" s="34" t="e">
        <f>SEARCH("AM",A2269)</f>
        <v>#VALUE!</v>
      </c>
      <c r="D2269" s="34">
        <f>IFERROR(B2269,C2269)</f>
        <v>11</v>
      </c>
      <c r="E2269" s="34" t="str">
        <f>IFERROR(MID(A2269,D2269-5,1)," ")</f>
        <v xml:space="preserve"> </v>
      </c>
      <c r="F2269" s="34" t="str">
        <f>MID(A2269,IF(E2269="1",D2269-5,D2269-4),IF(E2269="1",7,6))</f>
        <v>1:16PM</v>
      </c>
      <c r="G2269" s="34" t="str">
        <f>TRIM(SUBSTITUTE(A2269,TEXT(M2269,"h:mmAM/PM"),""))</f>
        <v>6/Nov ROK</v>
      </c>
      <c r="H2269" s="34" t="b">
        <f>OR(LEFT(G2269,1)="Y",LEFT(G2269,1)="B",LEFT(G2269,1)="R")</f>
        <v>0</v>
      </c>
      <c r="I2269" s="34" t="str">
        <f>IF(H2269,LEFT(G2269,FIND(" ",G2269)-1),MID(G2269,FIND(" ",G2269)+1,9))</f>
        <v>ROK</v>
      </c>
      <c r="J2269" s="34" t="str">
        <f>TRIM(SUBSTITUTE(G2269,I2269,""))</f>
        <v>6/Nov</v>
      </c>
      <c r="K2269" s="34">
        <f>LEFT(J2269,2-ISERROR(1*MID(J2269,2,1)))*1</f>
        <v>6</v>
      </c>
      <c r="L2269" s="34" t="str">
        <f>IF(LEN(I2269)=3,I2269,LEFT(I2269,1)&amp;MID(I2269,3,1)&amp;RIGHT(I2269,1))</f>
        <v>ROK</v>
      </c>
      <c r="M2269" s="42">
        <f>TIMEVALUE(SUBSTITUTE(SUBSTITUTE(F2269,"P"," P"),"A"," A"))</f>
        <v>0.55277777777777781</v>
      </c>
      <c r="N2269" s="34">
        <f t="shared" si="116"/>
        <v>12</v>
      </c>
      <c r="O2269" s="34" t="str">
        <f t="shared" si="117"/>
        <v>ROK12</v>
      </c>
      <c r="P2269" s="44">
        <f>INDEX(Workings!$R$14:$R$853,MATCH(O2269,Workings!$U$14:$U$853,0))</f>
        <v>0.55277777777777781</v>
      </c>
      <c r="Q2269" s="34">
        <f t="shared" si="118"/>
        <v>0</v>
      </c>
      <c r="S2269"/>
    </row>
    <row r="2270" spans="1:19" ht="15" x14ac:dyDescent="0.25">
      <c r="A2270" s="34" t="s">
        <v>903</v>
      </c>
      <c r="B2270" s="34">
        <f>SEARCH("PM",A2270)</f>
        <v>9</v>
      </c>
      <c r="C2270" s="34" t="e">
        <f>SEARCH("AM",A2270)</f>
        <v>#VALUE!</v>
      </c>
      <c r="D2270" s="34">
        <f>IFERROR(B2270,C2270)</f>
        <v>9</v>
      </c>
      <c r="E2270" s="34" t="str">
        <f>IFERROR(MID(A2270,D2270-5,1)," ")</f>
        <v xml:space="preserve"> </v>
      </c>
      <c r="F2270" s="34" t="str">
        <f>MID(A2270,IF(E2270="1",D2270-5,D2270-4),IF(E2270="1",7,6))</f>
        <v>1:49PM</v>
      </c>
      <c r="G2270" s="34" t="str">
        <f>TRIM(SUBSTITUTE(A2270,TEXT(M2270,"h:mmAM/PM"),""))</f>
        <v>ROK 6/Nov</v>
      </c>
      <c r="H2270" s="34" t="b">
        <f>OR(LEFT(G2270,1)="Y",LEFT(G2270,1)="B",LEFT(G2270,1)="R")</f>
        <v>1</v>
      </c>
      <c r="I2270" s="34" t="str">
        <f>IF(H2270,LEFT(G2270,FIND(" ",G2270)-1),MID(G2270,FIND(" ",G2270)+1,9))</f>
        <v>ROK</v>
      </c>
      <c r="J2270" s="34" t="str">
        <f>TRIM(SUBSTITUTE(G2270,I2270,""))</f>
        <v>6/Nov</v>
      </c>
      <c r="K2270" s="34">
        <f>LEFT(J2270,2-ISERROR(1*MID(J2270,2,1)))*1</f>
        <v>6</v>
      </c>
      <c r="L2270" s="34" t="str">
        <f>IF(LEN(I2270)=3,I2270,LEFT(I2270,1)&amp;MID(I2270,3,1)&amp;RIGHT(I2270,1))</f>
        <v>ROK</v>
      </c>
      <c r="M2270" s="42">
        <f>TIMEVALUE(SUBSTITUTE(SUBSTITUTE(F2270,"P"," P"),"A"," A"))</f>
        <v>0.5756944444444444</v>
      </c>
      <c r="N2270" s="34">
        <f t="shared" si="116"/>
        <v>13</v>
      </c>
      <c r="O2270" s="34" t="str">
        <f t="shared" si="117"/>
        <v>ROK13</v>
      </c>
      <c r="P2270" s="44">
        <f>INDEX(Workings!$R$14:$R$853,MATCH(O2270,Workings!$U$14:$U$853,0))</f>
        <v>0.57361111111111118</v>
      </c>
      <c r="Q2270" s="34">
        <f t="shared" si="118"/>
        <v>3</v>
      </c>
      <c r="S2270"/>
    </row>
    <row r="2271" spans="1:19" ht="15" x14ac:dyDescent="0.25">
      <c r="A2271" s="34" t="s">
        <v>107</v>
      </c>
      <c r="B2271" s="34">
        <f>SEARCH("PM",A2271)</f>
        <v>17</v>
      </c>
      <c r="C2271" s="34" t="e">
        <f>SEARCH("AM",A2271)</f>
        <v>#VALUE!</v>
      </c>
      <c r="D2271" s="34">
        <f>IFERROR(B2271,C2271)</f>
        <v>17</v>
      </c>
      <c r="E2271" s="34" t="str">
        <f>IFERROR(MID(A2271,D2271-5,1)," ")</f>
        <v xml:space="preserve"> </v>
      </c>
      <c r="F2271" s="34" t="str">
        <f>MID(A2271,IF(E2271="1",D2271-5,D2271-4),IF(E2271="1",7,6))</f>
        <v>2:19PM</v>
      </c>
      <c r="G2271" s="34" t="str">
        <f>TRIM(SUBSTITUTE(A2271,TEXT(M2271,"h:mmAM/PM"),""))</f>
        <v>6/Nov R:O:K</v>
      </c>
      <c r="H2271" s="34" t="b">
        <f>OR(LEFT(G2271,1)="Y",LEFT(G2271,1)="B",LEFT(G2271,1)="R")</f>
        <v>0</v>
      </c>
      <c r="I2271" s="34" t="str">
        <f>IF(H2271,LEFT(G2271,FIND(" ",G2271)-1),MID(G2271,FIND(" ",G2271)+1,9))</f>
        <v>R:O:K</v>
      </c>
      <c r="J2271" s="34" t="str">
        <f>TRIM(SUBSTITUTE(G2271,I2271,""))</f>
        <v>6/Nov</v>
      </c>
      <c r="K2271" s="34">
        <f>LEFT(J2271,2-ISERROR(1*MID(J2271,2,1)))*1</f>
        <v>6</v>
      </c>
      <c r="L2271" s="34" t="str">
        <f>IF(LEN(I2271)=3,I2271,LEFT(I2271,1)&amp;MID(I2271,3,1)&amp;RIGHT(I2271,1))</f>
        <v>ROK</v>
      </c>
      <c r="M2271" s="42">
        <f>TIMEVALUE(SUBSTITUTE(SUBSTITUTE(F2271,"P"," P"),"A"," A"))</f>
        <v>0.59652777777777777</v>
      </c>
      <c r="N2271" s="34">
        <f t="shared" si="116"/>
        <v>14</v>
      </c>
      <c r="O2271" s="34" t="str">
        <f t="shared" si="117"/>
        <v>ROK14</v>
      </c>
      <c r="P2271" s="44">
        <f>INDEX(Workings!$R$14:$R$853,MATCH(O2271,Workings!$U$14:$U$853,0))</f>
        <v>0.59444444444444455</v>
      </c>
      <c r="Q2271" s="34">
        <f t="shared" si="118"/>
        <v>3</v>
      </c>
      <c r="S2271"/>
    </row>
    <row r="2272" spans="1:19" ht="15" x14ac:dyDescent="0.25">
      <c r="A2272" s="34" t="s">
        <v>2158</v>
      </c>
      <c r="B2272" s="34">
        <f>SEARCH("PM",A2272)</f>
        <v>11</v>
      </c>
      <c r="C2272" s="34" t="e">
        <f>SEARCH("AM",A2272)</f>
        <v>#VALUE!</v>
      </c>
      <c r="D2272" s="34">
        <f>IFERROR(B2272,C2272)</f>
        <v>11</v>
      </c>
      <c r="E2272" s="34" t="str">
        <f>IFERROR(MID(A2272,D2272-5,1)," ")</f>
        <v xml:space="preserve"> </v>
      </c>
      <c r="F2272" s="34" t="str">
        <f>MID(A2272,IF(E2272="1",D2272-5,D2272-4),IF(E2272="1",7,6))</f>
        <v>2:51PM</v>
      </c>
      <c r="G2272" s="34" t="str">
        <f>TRIM(SUBSTITUTE(A2272,TEXT(M2272,"h:mmAM/PM"),""))</f>
        <v>R/O/K 6/Nov</v>
      </c>
      <c r="H2272" s="34" t="b">
        <f>OR(LEFT(G2272,1)="Y",LEFT(G2272,1)="B",LEFT(G2272,1)="R")</f>
        <v>1</v>
      </c>
      <c r="I2272" s="34" t="str">
        <f>IF(H2272,LEFT(G2272,FIND(" ",G2272)-1),MID(G2272,FIND(" ",G2272)+1,9))</f>
        <v>R/O/K</v>
      </c>
      <c r="J2272" s="34" t="str">
        <f>TRIM(SUBSTITUTE(G2272,I2272,""))</f>
        <v>6/Nov</v>
      </c>
      <c r="K2272" s="34">
        <f>LEFT(J2272,2-ISERROR(1*MID(J2272,2,1)))*1</f>
        <v>6</v>
      </c>
      <c r="L2272" s="34" t="str">
        <f>IF(LEN(I2272)=3,I2272,LEFT(I2272,1)&amp;MID(I2272,3,1)&amp;RIGHT(I2272,1))</f>
        <v>ROK</v>
      </c>
      <c r="M2272" s="42">
        <f>TIMEVALUE(SUBSTITUTE(SUBSTITUTE(F2272,"P"," P"),"A"," A"))</f>
        <v>0.61875000000000002</v>
      </c>
      <c r="N2272" s="34">
        <f t="shared" si="116"/>
        <v>15</v>
      </c>
      <c r="O2272" s="34" t="str">
        <f t="shared" si="117"/>
        <v>ROK15</v>
      </c>
      <c r="P2272" s="44">
        <f>INDEX(Workings!$R$14:$R$853,MATCH(O2272,Workings!$U$14:$U$853,0))</f>
        <v>0.61527777777777792</v>
      </c>
      <c r="Q2272" s="34">
        <f t="shared" si="118"/>
        <v>5</v>
      </c>
      <c r="S2272"/>
    </row>
    <row r="2273" spans="1:19" ht="15" x14ac:dyDescent="0.25">
      <c r="A2273" s="34" t="s">
        <v>1171</v>
      </c>
      <c r="B2273" s="34">
        <f>SEARCH("PM",A2273)</f>
        <v>15</v>
      </c>
      <c r="C2273" s="34" t="e">
        <f>SEARCH("AM",A2273)</f>
        <v>#VALUE!</v>
      </c>
      <c r="D2273" s="34">
        <f>IFERROR(B2273,C2273)</f>
        <v>15</v>
      </c>
      <c r="E2273" s="34" t="str">
        <f>IFERROR(MID(A2273,D2273-5,1)," ")</f>
        <v xml:space="preserve"> </v>
      </c>
      <c r="F2273" s="34" t="str">
        <f>MID(A2273,IF(E2273="1",D2273-5,D2273-4),IF(E2273="1",7,6))</f>
        <v>3:21PM</v>
      </c>
      <c r="G2273" s="34" t="str">
        <f>TRIM(SUBSTITUTE(A2273,TEXT(M2273,"h:mmAM/PM"),""))</f>
        <v>6/Nov ROK</v>
      </c>
      <c r="H2273" s="34" t="b">
        <f>OR(LEFT(G2273,1)="Y",LEFT(G2273,1)="B",LEFT(G2273,1)="R")</f>
        <v>0</v>
      </c>
      <c r="I2273" s="34" t="str">
        <f>IF(H2273,LEFT(G2273,FIND(" ",G2273)-1),MID(G2273,FIND(" ",G2273)+1,9))</f>
        <v>ROK</v>
      </c>
      <c r="J2273" s="34" t="str">
        <f>TRIM(SUBSTITUTE(G2273,I2273,""))</f>
        <v>6/Nov</v>
      </c>
      <c r="K2273" s="34">
        <f>LEFT(J2273,2-ISERROR(1*MID(J2273,2,1)))*1</f>
        <v>6</v>
      </c>
      <c r="L2273" s="34" t="str">
        <f>IF(LEN(I2273)=3,I2273,LEFT(I2273,1)&amp;MID(I2273,3,1)&amp;RIGHT(I2273,1))</f>
        <v>ROK</v>
      </c>
      <c r="M2273" s="42">
        <f>TIMEVALUE(SUBSTITUTE(SUBSTITUTE(F2273,"P"," P"),"A"," A"))</f>
        <v>0.63958333333333328</v>
      </c>
      <c r="N2273" s="34">
        <f t="shared" si="116"/>
        <v>16</v>
      </c>
      <c r="O2273" s="34" t="str">
        <f t="shared" si="117"/>
        <v>ROK16</v>
      </c>
      <c r="P2273" s="44">
        <f>INDEX(Workings!$R$14:$R$853,MATCH(O2273,Workings!$U$14:$U$853,0))</f>
        <v>0.63611111111111129</v>
      </c>
      <c r="Q2273" s="34">
        <f t="shared" si="118"/>
        <v>5</v>
      </c>
      <c r="S2273"/>
    </row>
    <row r="2274" spans="1:19" ht="15" x14ac:dyDescent="0.25">
      <c r="A2274" s="34" t="s">
        <v>1764</v>
      </c>
      <c r="B2274" s="34">
        <f>SEARCH("PM",A2274)</f>
        <v>11</v>
      </c>
      <c r="C2274" s="34" t="e">
        <f>SEARCH("AM",A2274)</f>
        <v>#VALUE!</v>
      </c>
      <c r="D2274" s="34">
        <f>IFERROR(B2274,C2274)</f>
        <v>11</v>
      </c>
      <c r="E2274" s="34" t="str">
        <f>IFERROR(MID(A2274,D2274-5,1)," ")</f>
        <v xml:space="preserve"> </v>
      </c>
      <c r="F2274" s="34" t="str">
        <f>MID(A2274,IF(E2274="1",D2274-5,D2274-4),IF(E2274="1",7,6))</f>
        <v>3:52PM</v>
      </c>
      <c r="G2274" s="34" t="str">
        <f>TRIM(SUBSTITUTE(A2274,TEXT(M2274,"h:mmAM/PM"),""))</f>
        <v>6-Nov R/O/K</v>
      </c>
      <c r="H2274" s="34" t="b">
        <f>OR(LEFT(G2274,1)="Y",LEFT(G2274,1)="B",LEFT(G2274,1)="R")</f>
        <v>0</v>
      </c>
      <c r="I2274" s="34" t="str">
        <f>IF(H2274,LEFT(G2274,FIND(" ",G2274)-1),MID(G2274,FIND(" ",G2274)+1,9))</f>
        <v>R/O/K</v>
      </c>
      <c r="J2274" s="34" t="str">
        <f>TRIM(SUBSTITUTE(G2274,I2274,""))</f>
        <v>6-Nov</v>
      </c>
      <c r="K2274" s="34">
        <f>LEFT(J2274,2-ISERROR(1*MID(J2274,2,1)))*1</f>
        <v>6</v>
      </c>
      <c r="L2274" s="34" t="str">
        <f>IF(LEN(I2274)=3,I2274,LEFT(I2274,1)&amp;MID(I2274,3,1)&amp;RIGHT(I2274,1))</f>
        <v>ROK</v>
      </c>
      <c r="M2274" s="42">
        <f>TIMEVALUE(SUBSTITUTE(SUBSTITUTE(F2274,"P"," P"),"A"," A"))</f>
        <v>0.66111111111111109</v>
      </c>
      <c r="N2274" s="34">
        <f t="shared" si="116"/>
        <v>17</v>
      </c>
      <c r="O2274" s="34" t="str">
        <f t="shared" si="117"/>
        <v>ROK17</v>
      </c>
      <c r="P2274" s="44">
        <f>INDEX(Workings!$R$14:$R$853,MATCH(O2274,Workings!$U$14:$U$853,0))</f>
        <v>0.65694444444444466</v>
      </c>
      <c r="Q2274" s="34">
        <f t="shared" si="118"/>
        <v>6</v>
      </c>
      <c r="S2274"/>
    </row>
    <row r="2275" spans="1:19" ht="15" x14ac:dyDescent="0.25">
      <c r="A2275" s="34" t="s">
        <v>811</v>
      </c>
      <c r="B2275" s="34">
        <f>SEARCH("PM",A2275)</f>
        <v>17</v>
      </c>
      <c r="C2275" s="34" t="e">
        <f>SEARCH("AM",A2275)</f>
        <v>#VALUE!</v>
      </c>
      <c r="D2275" s="34">
        <f>IFERROR(B2275,C2275)</f>
        <v>17</v>
      </c>
      <c r="E2275" s="34" t="str">
        <f>IFERROR(MID(A2275,D2275-5,1)," ")</f>
        <v xml:space="preserve"> </v>
      </c>
      <c r="F2275" s="34" t="str">
        <f>MID(A2275,IF(E2275="1",D2275-5,D2275-4),IF(E2275="1",7,6))</f>
        <v>4:23PM</v>
      </c>
      <c r="G2275" s="34" t="str">
        <f>TRIM(SUBSTITUTE(A2275,TEXT(M2275,"h:mmAM/PM"),""))</f>
        <v>6-Nov R/O/K</v>
      </c>
      <c r="H2275" s="34" t="b">
        <f>OR(LEFT(G2275,1)="Y",LEFT(G2275,1)="B",LEFT(G2275,1)="R")</f>
        <v>0</v>
      </c>
      <c r="I2275" s="34" t="str">
        <f>IF(H2275,LEFT(G2275,FIND(" ",G2275)-1),MID(G2275,FIND(" ",G2275)+1,9))</f>
        <v>R/O/K</v>
      </c>
      <c r="J2275" s="34" t="str">
        <f>TRIM(SUBSTITUTE(G2275,I2275,""))</f>
        <v>6-Nov</v>
      </c>
      <c r="K2275" s="34">
        <f>LEFT(J2275,2-ISERROR(1*MID(J2275,2,1)))*1</f>
        <v>6</v>
      </c>
      <c r="L2275" s="34" t="str">
        <f>IF(LEN(I2275)=3,I2275,LEFT(I2275,1)&amp;MID(I2275,3,1)&amp;RIGHT(I2275,1))</f>
        <v>ROK</v>
      </c>
      <c r="M2275" s="42">
        <f>TIMEVALUE(SUBSTITUTE(SUBSTITUTE(F2275,"P"," P"),"A"," A"))</f>
        <v>0.68263888888888891</v>
      </c>
      <c r="N2275" s="34">
        <f t="shared" si="116"/>
        <v>18</v>
      </c>
      <c r="O2275" s="34" t="str">
        <f t="shared" si="117"/>
        <v>ROK18</v>
      </c>
      <c r="P2275" s="44">
        <f>INDEX(Workings!$R$14:$R$853,MATCH(O2275,Workings!$U$14:$U$853,0))</f>
        <v>0.67777777777777803</v>
      </c>
      <c r="Q2275" s="34">
        <f t="shared" si="118"/>
        <v>7</v>
      </c>
      <c r="S2275"/>
    </row>
    <row r="2276" spans="1:19" ht="15" x14ac:dyDescent="0.25">
      <c r="A2276" s="34" t="s">
        <v>3334</v>
      </c>
      <c r="B2276" s="34">
        <f>SEARCH("PM",A2276)</f>
        <v>5</v>
      </c>
      <c r="C2276" s="34" t="e">
        <f>SEARCH("AM",A2276)</f>
        <v>#VALUE!</v>
      </c>
      <c r="D2276" s="34">
        <f>IFERROR(B2276,C2276)</f>
        <v>5</v>
      </c>
      <c r="E2276" s="34" t="str">
        <f>IFERROR(MID(A2276,D2276-5,1)," ")</f>
        <v xml:space="preserve"> </v>
      </c>
      <c r="F2276" s="34" t="str">
        <f>MID(A2276,IF(E2276="1",D2276-5,D2276-4),IF(E2276="1",7,6))</f>
        <v>4:53PM</v>
      </c>
      <c r="G2276" s="34" t="str">
        <f>TRIM(SUBSTITUTE(A2276,TEXT(M2276,"h:mmAM/PM"),""))</f>
        <v>6-Nov R:O:K</v>
      </c>
      <c r="H2276" s="34" t="b">
        <f>OR(LEFT(G2276,1)="Y",LEFT(G2276,1)="B",LEFT(G2276,1)="R")</f>
        <v>0</v>
      </c>
      <c r="I2276" s="34" t="str">
        <f>IF(H2276,LEFT(G2276,FIND(" ",G2276)-1),MID(G2276,FIND(" ",G2276)+1,9))</f>
        <v>R:O:K</v>
      </c>
      <c r="J2276" s="34" t="str">
        <f>TRIM(SUBSTITUTE(G2276,I2276,""))</f>
        <v>6-Nov</v>
      </c>
      <c r="K2276" s="34">
        <f>LEFT(J2276,2-ISERROR(1*MID(J2276,2,1)))*1</f>
        <v>6</v>
      </c>
      <c r="L2276" s="34" t="str">
        <f>IF(LEN(I2276)=3,I2276,LEFT(I2276,1)&amp;MID(I2276,3,1)&amp;RIGHT(I2276,1))</f>
        <v>ROK</v>
      </c>
      <c r="M2276" s="42">
        <f>TIMEVALUE(SUBSTITUTE(SUBSTITUTE(F2276,"P"," P"),"A"," A"))</f>
        <v>0.70347222222222217</v>
      </c>
      <c r="N2276" s="34">
        <f t="shared" si="116"/>
        <v>19</v>
      </c>
      <c r="O2276" s="34" t="str">
        <f t="shared" si="117"/>
        <v>ROK19</v>
      </c>
      <c r="P2276" s="44">
        <f>INDEX(Workings!$R$14:$R$853,MATCH(O2276,Workings!$U$14:$U$853,0))</f>
        <v>0.6986111111111114</v>
      </c>
      <c r="Q2276" s="34">
        <f t="shared" si="118"/>
        <v>7</v>
      </c>
      <c r="S2276"/>
    </row>
    <row r="2277" spans="1:19" ht="15" x14ac:dyDescent="0.25">
      <c r="A2277" s="34" t="s">
        <v>3175</v>
      </c>
      <c r="B2277" s="34">
        <f>SEARCH("PM",A2277)</f>
        <v>5</v>
      </c>
      <c r="C2277" s="34" t="e">
        <f>SEARCH("AM",A2277)</f>
        <v>#VALUE!</v>
      </c>
      <c r="D2277" s="34">
        <f>IFERROR(B2277,C2277)</f>
        <v>5</v>
      </c>
      <c r="E2277" s="34" t="str">
        <f>IFERROR(MID(A2277,D2277-5,1)," ")</f>
        <v xml:space="preserve"> </v>
      </c>
      <c r="F2277" s="34" t="str">
        <f>MID(A2277,IF(E2277="1",D2277-5,D2277-4),IF(E2277="1",7,6))</f>
        <v>5:17PM</v>
      </c>
      <c r="G2277" s="34" t="str">
        <f>TRIM(SUBSTITUTE(A2277,TEXT(M2277,"h:mmAM/PM"),""))</f>
        <v>6/Nov R-O-K</v>
      </c>
      <c r="H2277" s="34" t="b">
        <f>OR(LEFT(G2277,1)="Y",LEFT(G2277,1)="B",LEFT(G2277,1)="R")</f>
        <v>0</v>
      </c>
      <c r="I2277" s="34" t="str">
        <f>IF(H2277,LEFT(G2277,FIND(" ",G2277)-1),MID(G2277,FIND(" ",G2277)+1,9))</f>
        <v>R-O-K</v>
      </c>
      <c r="J2277" s="34" t="str">
        <f>TRIM(SUBSTITUTE(G2277,I2277,""))</f>
        <v>6/Nov</v>
      </c>
      <c r="K2277" s="34">
        <f>LEFT(J2277,2-ISERROR(1*MID(J2277,2,1)))*1</f>
        <v>6</v>
      </c>
      <c r="L2277" s="34" t="str">
        <f>IF(LEN(I2277)=3,I2277,LEFT(I2277,1)&amp;MID(I2277,3,1)&amp;RIGHT(I2277,1))</f>
        <v>ROK</v>
      </c>
      <c r="M2277" s="42">
        <f>TIMEVALUE(SUBSTITUTE(SUBSTITUTE(F2277,"P"," P"),"A"," A"))</f>
        <v>0.72013888888888899</v>
      </c>
      <c r="N2277" s="34">
        <f t="shared" si="116"/>
        <v>20</v>
      </c>
      <c r="O2277" s="34" t="str">
        <f t="shared" si="117"/>
        <v>ROK20</v>
      </c>
      <c r="P2277" s="44">
        <f>INDEX(Workings!$R$14:$R$853,MATCH(O2277,Workings!$U$14:$U$853,0))</f>
        <v>0.71944444444444478</v>
      </c>
      <c r="Q2277" s="34">
        <f t="shared" si="118"/>
        <v>1</v>
      </c>
      <c r="S2277"/>
    </row>
    <row r="2278" spans="1:19" ht="15" x14ac:dyDescent="0.25">
      <c r="A2278" s="34" t="s">
        <v>2753</v>
      </c>
      <c r="B2278" s="34">
        <f>SEARCH("PM",A2278)</f>
        <v>9</v>
      </c>
      <c r="C2278" s="34" t="e">
        <f>SEARCH("AM",A2278)</f>
        <v>#VALUE!</v>
      </c>
      <c r="D2278" s="34">
        <f>IFERROR(B2278,C2278)</f>
        <v>9</v>
      </c>
      <c r="E2278" s="34" t="str">
        <f>IFERROR(MID(A2278,D2278-5,1)," ")</f>
        <v xml:space="preserve"> </v>
      </c>
      <c r="F2278" s="34" t="str">
        <f>MID(A2278,IF(E2278="1",D2278-5,D2278-4),IF(E2278="1",7,6))</f>
        <v>5:41PM</v>
      </c>
      <c r="G2278" s="34" t="str">
        <f>TRIM(SUBSTITUTE(A2278,TEXT(M2278,"h:mmAM/PM"),""))</f>
        <v>ROK 6-Nov</v>
      </c>
      <c r="H2278" s="34" t="b">
        <f>OR(LEFT(G2278,1)="Y",LEFT(G2278,1)="B",LEFT(G2278,1)="R")</f>
        <v>1</v>
      </c>
      <c r="I2278" s="34" t="str">
        <f>IF(H2278,LEFT(G2278,FIND(" ",G2278)-1),MID(G2278,FIND(" ",G2278)+1,9))</f>
        <v>ROK</v>
      </c>
      <c r="J2278" s="34" t="str">
        <f>TRIM(SUBSTITUTE(G2278,I2278,""))</f>
        <v>6-Nov</v>
      </c>
      <c r="K2278" s="34">
        <f>LEFT(J2278,2-ISERROR(1*MID(J2278,2,1)))*1</f>
        <v>6</v>
      </c>
      <c r="L2278" s="34" t="str">
        <f>IF(LEN(I2278)=3,I2278,LEFT(I2278,1)&amp;MID(I2278,3,1)&amp;RIGHT(I2278,1))</f>
        <v>ROK</v>
      </c>
      <c r="M2278" s="42">
        <f>TIMEVALUE(SUBSTITUTE(SUBSTITUTE(F2278,"P"," P"),"A"," A"))</f>
        <v>0.7368055555555556</v>
      </c>
      <c r="N2278" s="34">
        <f t="shared" si="116"/>
        <v>21</v>
      </c>
      <c r="O2278" s="34" t="str">
        <f t="shared" si="117"/>
        <v>ROK21</v>
      </c>
      <c r="P2278" s="44">
        <f>INDEX(Workings!$R$14:$R$853,MATCH(O2278,Workings!$U$14:$U$853,0))</f>
        <v>0.73333333333333361</v>
      </c>
      <c r="Q2278" s="34">
        <f t="shared" si="118"/>
        <v>5</v>
      </c>
      <c r="S2278"/>
    </row>
    <row r="2279" spans="1:19" ht="15" x14ac:dyDescent="0.25">
      <c r="A2279" s="34" t="s">
        <v>1401</v>
      </c>
      <c r="B2279" s="34">
        <f>SEARCH("PM",A2279)</f>
        <v>11</v>
      </c>
      <c r="C2279" s="34" t="e">
        <f>SEARCH("AM",A2279)</f>
        <v>#VALUE!</v>
      </c>
      <c r="D2279" s="34">
        <f>IFERROR(B2279,C2279)</f>
        <v>11</v>
      </c>
      <c r="E2279" s="34" t="str">
        <f>IFERROR(MID(A2279,D2279-5,1)," ")</f>
        <v xml:space="preserve"> </v>
      </c>
      <c r="F2279" s="34" t="str">
        <f>MID(A2279,IF(E2279="1",D2279-5,D2279-4),IF(E2279="1",7,6))</f>
        <v>6:02PM</v>
      </c>
      <c r="G2279" s="34" t="str">
        <f>TRIM(SUBSTITUTE(A2279,TEXT(M2279,"h:mmAM/PM"),""))</f>
        <v>R/O/K 6-Nov</v>
      </c>
      <c r="H2279" s="34" t="b">
        <f>OR(LEFT(G2279,1)="Y",LEFT(G2279,1)="B",LEFT(G2279,1)="R")</f>
        <v>1</v>
      </c>
      <c r="I2279" s="34" t="str">
        <f>IF(H2279,LEFT(G2279,FIND(" ",G2279)-1),MID(G2279,FIND(" ",G2279)+1,9))</f>
        <v>R/O/K</v>
      </c>
      <c r="J2279" s="34" t="str">
        <f>TRIM(SUBSTITUTE(G2279,I2279,""))</f>
        <v>6-Nov</v>
      </c>
      <c r="K2279" s="34">
        <f>LEFT(J2279,2-ISERROR(1*MID(J2279,2,1)))*1</f>
        <v>6</v>
      </c>
      <c r="L2279" s="34" t="str">
        <f>IF(LEN(I2279)=3,I2279,LEFT(I2279,1)&amp;MID(I2279,3,1)&amp;RIGHT(I2279,1))</f>
        <v>ROK</v>
      </c>
      <c r="M2279" s="42">
        <f>TIMEVALUE(SUBSTITUTE(SUBSTITUTE(F2279,"P"," P"),"A"," A"))</f>
        <v>0.75138888888888899</v>
      </c>
      <c r="N2279" s="34">
        <f t="shared" si="116"/>
        <v>22</v>
      </c>
      <c r="O2279" s="34" t="str">
        <f t="shared" si="117"/>
        <v>ROK22</v>
      </c>
      <c r="P2279" s="44">
        <f>INDEX(Workings!$R$14:$R$853,MATCH(O2279,Workings!$U$14:$U$853,0))</f>
        <v>0.74722222222222245</v>
      </c>
      <c r="Q2279" s="34">
        <f t="shared" si="118"/>
        <v>6</v>
      </c>
      <c r="S2279"/>
    </row>
    <row r="2280" spans="1:19" ht="15" x14ac:dyDescent="0.25">
      <c r="A2280" s="34" t="s">
        <v>2149</v>
      </c>
      <c r="B2280" s="34">
        <f>SEARCH("PM",A2280)</f>
        <v>9</v>
      </c>
      <c r="C2280" s="34" t="e">
        <f>SEARCH("AM",A2280)</f>
        <v>#VALUE!</v>
      </c>
      <c r="D2280" s="34">
        <f>IFERROR(B2280,C2280)</f>
        <v>9</v>
      </c>
      <c r="E2280" s="34" t="str">
        <f>IFERROR(MID(A2280,D2280-5,1)," ")</f>
        <v xml:space="preserve"> </v>
      </c>
      <c r="F2280" s="34" t="str">
        <f>MID(A2280,IF(E2280="1",D2280-5,D2280-4),IF(E2280="1",7,6))</f>
        <v>6:26PM</v>
      </c>
      <c r="G2280" s="34" t="str">
        <f>TRIM(SUBSTITUTE(A2280,TEXT(M2280,"h:mmAM/PM"),""))</f>
        <v>ROK 6-Nov</v>
      </c>
      <c r="H2280" s="34" t="b">
        <f>OR(LEFT(G2280,1)="Y",LEFT(G2280,1)="B",LEFT(G2280,1)="R")</f>
        <v>1</v>
      </c>
      <c r="I2280" s="34" t="str">
        <f>IF(H2280,LEFT(G2280,FIND(" ",G2280)-1),MID(G2280,FIND(" ",G2280)+1,9))</f>
        <v>ROK</v>
      </c>
      <c r="J2280" s="34" t="str">
        <f>TRIM(SUBSTITUTE(G2280,I2280,""))</f>
        <v>6-Nov</v>
      </c>
      <c r="K2280" s="34">
        <f>LEFT(J2280,2-ISERROR(1*MID(J2280,2,1)))*1</f>
        <v>6</v>
      </c>
      <c r="L2280" s="34" t="str">
        <f>IF(LEN(I2280)=3,I2280,LEFT(I2280,1)&amp;MID(I2280,3,1)&amp;RIGHT(I2280,1))</f>
        <v>ROK</v>
      </c>
      <c r="M2280" s="42">
        <f>TIMEVALUE(SUBSTITUTE(SUBSTITUTE(F2280,"P"," P"),"A"," A"))</f>
        <v>0.7680555555555556</v>
      </c>
      <c r="N2280" s="34">
        <f t="shared" si="116"/>
        <v>23</v>
      </c>
      <c r="O2280" s="34" t="str">
        <f t="shared" si="117"/>
        <v>ROK23</v>
      </c>
      <c r="P2280" s="44">
        <f>INDEX(Workings!$R$14:$R$853,MATCH(O2280,Workings!$U$14:$U$853,0))</f>
        <v>0.76111111111111129</v>
      </c>
      <c r="Q2280" s="34">
        <f t="shared" si="118"/>
        <v>10</v>
      </c>
      <c r="S2280"/>
    </row>
    <row r="2281" spans="1:19" ht="15" x14ac:dyDescent="0.25">
      <c r="A2281" s="34" t="s">
        <v>493</v>
      </c>
      <c r="B2281" s="34">
        <f>SEARCH("PM",A2281)</f>
        <v>5</v>
      </c>
      <c r="C2281" s="34" t="e">
        <f>SEARCH("AM",A2281)</f>
        <v>#VALUE!</v>
      </c>
      <c r="D2281" s="34">
        <f>IFERROR(B2281,C2281)</f>
        <v>5</v>
      </c>
      <c r="E2281" s="34" t="str">
        <f>IFERROR(MID(A2281,D2281-5,1)," ")</f>
        <v xml:space="preserve"> </v>
      </c>
      <c r="F2281" s="34" t="str">
        <f>MID(A2281,IF(E2281="1",D2281-5,D2281-4),IF(E2281="1",7,6))</f>
        <v>6:40PM</v>
      </c>
      <c r="G2281" s="34" t="str">
        <f>TRIM(SUBSTITUTE(A2281,TEXT(M2281,"h:mmAM/PM"),""))</f>
        <v>6-Nov R-O-K</v>
      </c>
      <c r="H2281" s="34" t="b">
        <f>OR(LEFT(G2281,1)="Y",LEFT(G2281,1)="B",LEFT(G2281,1)="R")</f>
        <v>0</v>
      </c>
      <c r="I2281" s="34" t="str">
        <f>IF(H2281,LEFT(G2281,FIND(" ",G2281)-1),MID(G2281,FIND(" ",G2281)+1,9))</f>
        <v>R-O-K</v>
      </c>
      <c r="J2281" s="34" t="str">
        <f>TRIM(SUBSTITUTE(G2281,I2281,""))</f>
        <v>6-Nov</v>
      </c>
      <c r="K2281" s="34">
        <f>LEFT(J2281,2-ISERROR(1*MID(J2281,2,1)))*1</f>
        <v>6</v>
      </c>
      <c r="L2281" s="34" t="str">
        <f>IF(LEN(I2281)=3,I2281,LEFT(I2281,1)&amp;MID(I2281,3,1)&amp;RIGHT(I2281,1))</f>
        <v>ROK</v>
      </c>
      <c r="M2281" s="42">
        <f>TIMEVALUE(SUBSTITUTE(SUBSTITUTE(F2281,"P"," P"),"A"," A"))</f>
        <v>0.77777777777777779</v>
      </c>
      <c r="N2281" s="34">
        <f t="shared" si="116"/>
        <v>24</v>
      </c>
      <c r="O2281" s="34" t="str">
        <f t="shared" si="117"/>
        <v>ROK24</v>
      </c>
      <c r="P2281" s="44">
        <f>INDEX(Workings!$R$14:$R$853,MATCH(O2281,Workings!$U$14:$U$853,0))</f>
        <v>0.77500000000000013</v>
      </c>
      <c r="Q2281" s="34">
        <f t="shared" si="118"/>
        <v>4</v>
      </c>
      <c r="S2281"/>
    </row>
    <row r="2282" spans="1:19" ht="15" x14ac:dyDescent="0.25">
      <c r="A2282" s="34" t="s">
        <v>958</v>
      </c>
      <c r="B2282" s="34">
        <f>SEARCH("PM",A2282)</f>
        <v>17</v>
      </c>
      <c r="C2282" s="34" t="e">
        <f>SEARCH("AM",A2282)</f>
        <v>#VALUE!</v>
      </c>
      <c r="D2282" s="34">
        <f>IFERROR(B2282,C2282)</f>
        <v>17</v>
      </c>
      <c r="E2282" s="34" t="str">
        <f>IFERROR(MID(A2282,D2282-5,1)," ")</f>
        <v xml:space="preserve"> </v>
      </c>
      <c r="F2282" s="34" t="str">
        <f>MID(A2282,IF(E2282="1",D2282-5,D2282-4),IF(E2282="1",7,6))</f>
        <v>6:59PM</v>
      </c>
      <c r="G2282" s="34" t="str">
        <f>TRIM(SUBSTITUTE(A2282,TEXT(M2282,"h:mmAM/PM"),""))</f>
        <v>6-Nov R:O:K</v>
      </c>
      <c r="H2282" s="34" t="b">
        <f>OR(LEFT(G2282,1)="Y",LEFT(G2282,1)="B",LEFT(G2282,1)="R")</f>
        <v>0</v>
      </c>
      <c r="I2282" s="34" t="str">
        <f>IF(H2282,LEFT(G2282,FIND(" ",G2282)-1),MID(G2282,FIND(" ",G2282)+1,9))</f>
        <v>R:O:K</v>
      </c>
      <c r="J2282" s="34" t="str">
        <f>TRIM(SUBSTITUTE(G2282,I2282,""))</f>
        <v>6-Nov</v>
      </c>
      <c r="K2282" s="34">
        <f>LEFT(J2282,2-ISERROR(1*MID(J2282,2,1)))*1</f>
        <v>6</v>
      </c>
      <c r="L2282" s="34" t="str">
        <f>IF(LEN(I2282)=3,I2282,LEFT(I2282,1)&amp;MID(I2282,3,1)&amp;RIGHT(I2282,1))</f>
        <v>ROK</v>
      </c>
      <c r="M2282" s="42">
        <f>TIMEVALUE(SUBSTITUTE(SUBSTITUTE(F2282,"P"," P"),"A"," A"))</f>
        <v>0.7909722222222223</v>
      </c>
      <c r="N2282" s="34">
        <f t="shared" si="116"/>
        <v>25</v>
      </c>
      <c r="O2282" s="34" t="str">
        <f t="shared" si="117"/>
        <v>ROK25</v>
      </c>
      <c r="P2282" s="44">
        <f>INDEX(Workings!$R$14:$R$853,MATCH(O2282,Workings!$U$14:$U$853,0))</f>
        <v>0.78888888888888897</v>
      </c>
      <c r="Q2282" s="34">
        <f t="shared" si="118"/>
        <v>3</v>
      </c>
      <c r="S2282"/>
    </row>
    <row r="2283" spans="1:19" ht="15" x14ac:dyDescent="0.25">
      <c r="A2283" s="34" t="s">
        <v>1867</v>
      </c>
      <c r="B2283" s="34">
        <f>SEARCH("PM",A2283)</f>
        <v>17</v>
      </c>
      <c r="C2283" s="34" t="e">
        <f>SEARCH("AM",A2283)</f>
        <v>#VALUE!</v>
      </c>
      <c r="D2283" s="34">
        <f>IFERROR(B2283,C2283)</f>
        <v>17</v>
      </c>
      <c r="E2283" s="34" t="str">
        <f>IFERROR(MID(A2283,D2283-5,1)," ")</f>
        <v xml:space="preserve"> </v>
      </c>
      <c r="F2283" s="34" t="str">
        <f>MID(A2283,IF(E2283="1",D2283-5,D2283-4),IF(E2283="1",7,6))</f>
        <v>7:22PM</v>
      </c>
      <c r="G2283" s="34" t="str">
        <f>TRIM(SUBSTITUTE(A2283,TEXT(M2283,"h:mmAM/PM"),""))</f>
        <v>6/Nov R:O:K</v>
      </c>
      <c r="H2283" s="34" t="b">
        <f>OR(LEFT(G2283,1)="Y",LEFT(G2283,1)="B",LEFT(G2283,1)="R")</f>
        <v>0</v>
      </c>
      <c r="I2283" s="34" t="str">
        <f>IF(H2283,LEFT(G2283,FIND(" ",G2283)-1),MID(G2283,FIND(" ",G2283)+1,9))</f>
        <v>R:O:K</v>
      </c>
      <c r="J2283" s="34" t="str">
        <f>TRIM(SUBSTITUTE(G2283,I2283,""))</f>
        <v>6/Nov</v>
      </c>
      <c r="K2283" s="34">
        <f>LEFT(J2283,2-ISERROR(1*MID(J2283,2,1)))*1</f>
        <v>6</v>
      </c>
      <c r="L2283" s="34" t="str">
        <f>IF(LEN(I2283)=3,I2283,LEFT(I2283,1)&amp;MID(I2283,3,1)&amp;RIGHT(I2283,1))</f>
        <v>ROK</v>
      </c>
      <c r="M2283" s="42">
        <f>TIMEVALUE(SUBSTITUTE(SUBSTITUTE(F2283,"P"," P"),"A"," A"))</f>
        <v>0.80694444444444446</v>
      </c>
      <c r="N2283" s="34">
        <f t="shared" si="116"/>
        <v>26</v>
      </c>
      <c r="O2283" s="34" t="str">
        <f t="shared" si="117"/>
        <v>ROK26</v>
      </c>
      <c r="P2283" s="44">
        <f>INDEX(Workings!$R$14:$R$853,MATCH(O2283,Workings!$U$14:$U$853,0))</f>
        <v>0.80277777777777781</v>
      </c>
      <c r="Q2283" s="34">
        <f t="shared" si="118"/>
        <v>6</v>
      </c>
      <c r="S2283"/>
    </row>
    <row r="2284" spans="1:19" ht="15" x14ac:dyDescent="0.25">
      <c r="A2284" s="34" t="s">
        <v>339</v>
      </c>
      <c r="B2284" s="34">
        <f>SEARCH("PM",A2284)</f>
        <v>17</v>
      </c>
      <c r="C2284" s="34" t="e">
        <f>SEARCH("AM",A2284)</f>
        <v>#VALUE!</v>
      </c>
      <c r="D2284" s="34">
        <f>IFERROR(B2284,C2284)</f>
        <v>17</v>
      </c>
      <c r="E2284" s="34" t="str">
        <f>IFERROR(MID(A2284,D2284-5,1)," ")</f>
        <v xml:space="preserve"> </v>
      </c>
      <c r="F2284" s="34" t="str">
        <f>MID(A2284,IF(E2284="1",D2284-5,D2284-4),IF(E2284="1",7,6))</f>
        <v>8:18PM</v>
      </c>
      <c r="G2284" s="34" t="str">
        <f>TRIM(SUBSTITUTE(A2284,TEXT(M2284,"h:mmAM/PM"),""))</f>
        <v>6-Nov R/O/K</v>
      </c>
      <c r="H2284" s="34" t="b">
        <f>OR(LEFT(G2284,1)="Y",LEFT(G2284,1)="B",LEFT(G2284,1)="R")</f>
        <v>0</v>
      </c>
      <c r="I2284" s="34" t="str">
        <f>IF(H2284,LEFT(G2284,FIND(" ",G2284)-1),MID(G2284,FIND(" ",G2284)+1,9))</f>
        <v>R/O/K</v>
      </c>
      <c r="J2284" s="34" t="str">
        <f>TRIM(SUBSTITUTE(G2284,I2284,""))</f>
        <v>6-Nov</v>
      </c>
      <c r="K2284" s="34">
        <f>LEFT(J2284,2-ISERROR(1*MID(J2284,2,1)))*1</f>
        <v>6</v>
      </c>
      <c r="L2284" s="34" t="str">
        <f>IF(LEN(I2284)=3,I2284,LEFT(I2284,1)&amp;MID(I2284,3,1)&amp;RIGHT(I2284,1))</f>
        <v>ROK</v>
      </c>
      <c r="M2284" s="42">
        <f>TIMEVALUE(SUBSTITUTE(SUBSTITUTE(F2284,"P"," P"),"A"," A"))</f>
        <v>0.84583333333333333</v>
      </c>
      <c r="N2284" s="34">
        <f t="shared" si="116"/>
        <v>27</v>
      </c>
      <c r="O2284" s="34" t="str">
        <f t="shared" si="117"/>
        <v>ROK27</v>
      </c>
      <c r="P2284" s="44">
        <f>INDEX(Workings!$R$14:$R$853,MATCH(O2284,Workings!$U$14:$U$853,0))</f>
        <v>0.84444444444444444</v>
      </c>
      <c r="Q2284" s="34">
        <f t="shared" si="118"/>
        <v>2</v>
      </c>
      <c r="S2284"/>
    </row>
    <row r="2285" spans="1:19" ht="15" x14ac:dyDescent="0.25">
      <c r="A2285" s="34" t="s">
        <v>2001</v>
      </c>
      <c r="B2285" s="34">
        <f>SEARCH("PM",A2285)</f>
        <v>11</v>
      </c>
      <c r="C2285" s="34" t="e">
        <f>SEARCH("AM",A2285)</f>
        <v>#VALUE!</v>
      </c>
      <c r="D2285" s="34">
        <f>IFERROR(B2285,C2285)</f>
        <v>11</v>
      </c>
      <c r="E2285" s="34" t="str">
        <f>IFERROR(MID(A2285,D2285-5,1)," ")</f>
        <v xml:space="preserve"> </v>
      </c>
      <c r="F2285" s="34" t="str">
        <f>MID(A2285,IF(E2285="1",D2285-5,D2285-4),IF(E2285="1",7,6))</f>
        <v>9:21PM</v>
      </c>
      <c r="G2285" s="34" t="str">
        <f>TRIM(SUBSTITUTE(A2285,TEXT(M2285,"h:mmAM/PM"),""))</f>
        <v>6/Nov R:O:K</v>
      </c>
      <c r="H2285" s="34" t="b">
        <f>OR(LEFT(G2285,1)="Y",LEFT(G2285,1)="B",LEFT(G2285,1)="R")</f>
        <v>0</v>
      </c>
      <c r="I2285" s="34" t="str">
        <f>IF(H2285,LEFT(G2285,FIND(" ",G2285)-1),MID(G2285,FIND(" ",G2285)+1,9))</f>
        <v>R:O:K</v>
      </c>
      <c r="J2285" s="34" t="str">
        <f>TRIM(SUBSTITUTE(G2285,I2285,""))</f>
        <v>6/Nov</v>
      </c>
      <c r="K2285" s="34">
        <f>LEFT(J2285,2-ISERROR(1*MID(J2285,2,1)))*1</f>
        <v>6</v>
      </c>
      <c r="L2285" s="34" t="str">
        <f>IF(LEN(I2285)=3,I2285,LEFT(I2285,1)&amp;MID(I2285,3,1)&amp;RIGHT(I2285,1))</f>
        <v>ROK</v>
      </c>
      <c r="M2285" s="42">
        <f>TIMEVALUE(SUBSTITUTE(SUBSTITUTE(F2285,"P"," P"),"A"," A"))</f>
        <v>0.88958333333333339</v>
      </c>
      <c r="N2285" s="34">
        <f t="shared" si="116"/>
        <v>28</v>
      </c>
      <c r="O2285" s="34" t="str">
        <f t="shared" si="117"/>
        <v>ROK28</v>
      </c>
      <c r="P2285" s="44">
        <f>INDEX(Workings!$R$14:$R$853,MATCH(O2285,Workings!$U$14:$U$853,0))</f>
        <v>0.88611111111111107</v>
      </c>
      <c r="Q2285" s="34">
        <f t="shared" si="118"/>
        <v>5</v>
      </c>
      <c r="S2285"/>
    </row>
    <row r="2286" spans="1:19" ht="15" x14ac:dyDescent="0.25">
      <c r="A2286" s="34" t="s">
        <v>2025</v>
      </c>
      <c r="B2286" s="34">
        <f>SEARCH("PM",A2286)</f>
        <v>6</v>
      </c>
      <c r="C2286" s="34" t="e">
        <f>SEARCH("AM",A2286)</f>
        <v>#VALUE!</v>
      </c>
      <c r="D2286" s="34">
        <f>IFERROR(B2286,C2286)</f>
        <v>6</v>
      </c>
      <c r="E2286" s="34" t="str">
        <f>IFERROR(MID(A2286,D2286-5,1)," ")</f>
        <v>1</v>
      </c>
      <c r="F2286" s="34" t="str">
        <f>MID(A2286,IF(E2286="1",D2286-5,D2286-4),IF(E2286="1",7,6))</f>
        <v>10:25PM</v>
      </c>
      <c r="G2286" s="34" t="str">
        <f>TRIM(SUBSTITUTE(A2286,TEXT(M2286,"h:mmAM/PM"),""))</f>
        <v>6-Nov R/O/K</v>
      </c>
      <c r="H2286" s="34" t="b">
        <f>OR(LEFT(G2286,1)="Y",LEFT(G2286,1)="B",LEFT(G2286,1)="R")</f>
        <v>0</v>
      </c>
      <c r="I2286" s="34" t="str">
        <f>IF(H2286,LEFT(G2286,FIND(" ",G2286)-1),MID(G2286,FIND(" ",G2286)+1,9))</f>
        <v>R/O/K</v>
      </c>
      <c r="J2286" s="34" t="str">
        <f>TRIM(SUBSTITUTE(G2286,I2286,""))</f>
        <v>6-Nov</v>
      </c>
      <c r="K2286" s="34">
        <f>LEFT(J2286,2-ISERROR(1*MID(J2286,2,1)))*1</f>
        <v>6</v>
      </c>
      <c r="L2286" s="34" t="str">
        <f>IF(LEN(I2286)=3,I2286,LEFT(I2286,1)&amp;MID(I2286,3,1)&amp;RIGHT(I2286,1))</f>
        <v>ROK</v>
      </c>
      <c r="M2286" s="42">
        <f>TIMEVALUE(SUBSTITUTE(SUBSTITUTE(F2286,"P"," P"),"A"," A"))</f>
        <v>0.93402777777777779</v>
      </c>
      <c r="N2286" s="34">
        <f t="shared" si="116"/>
        <v>29</v>
      </c>
      <c r="O2286" s="34" t="str">
        <f t="shared" si="117"/>
        <v>ROK29</v>
      </c>
      <c r="P2286" s="44">
        <f>INDEX(Workings!$R$14:$R$853,MATCH(O2286,Workings!$U$14:$U$853,0))</f>
        <v>0.9277777777777777</v>
      </c>
      <c r="Q2286" s="34">
        <f t="shared" si="118"/>
        <v>9</v>
      </c>
      <c r="S2286"/>
    </row>
    <row r="2287" spans="1:19" ht="15" x14ac:dyDescent="0.25">
      <c r="A2287" s="34" t="s">
        <v>216</v>
      </c>
      <c r="B2287" s="34">
        <f>SEARCH("PM",A2287)</f>
        <v>18</v>
      </c>
      <c r="C2287" s="34" t="e">
        <f>SEARCH("AM",A2287)</f>
        <v>#VALUE!</v>
      </c>
      <c r="D2287" s="34">
        <f>IFERROR(B2287,C2287)</f>
        <v>18</v>
      </c>
      <c r="E2287" s="34" t="str">
        <f>IFERROR(MID(A2287,D2287-5,1)," ")</f>
        <v>1</v>
      </c>
      <c r="F2287" s="34" t="str">
        <f>MID(A2287,IF(E2287="1",D2287-5,D2287-4),IF(E2287="1",7,6))</f>
        <v>11:21PM</v>
      </c>
      <c r="G2287" s="34" t="str">
        <f>TRIM(SUBSTITUTE(A2287,TEXT(M2287,"h:mmAM/PM"),""))</f>
        <v>R:O:K 6/Nov</v>
      </c>
      <c r="H2287" s="34" t="b">
        <f>OR(LEFT(G2287,1)="Y",LEFT(G2287,1)="B",LEFT(G2287,1)="R")</f>
        <v>1</v>
      </c>
      <c r="I2287" s="34" t="str">
        <f>IF(H2287,LEFT(G2287,FIND(" ",G2287)-1),MID(G2287,FIND(" ",G2287)+1,9))</f>
        <v>R:O:K</v>
      </c>
      <c r="J2287" s="34" t="str">
        <f>TRIM(SUBSTITUTE(G2287,I2287,""))</f>
        <v>6/Nov</v>
      </c>
      <c r="K2287" s="34">
        <f>LEFT(J2287,2-ISERROR(1*MID(J2287,2,1)))*1</f>
        <v>6</v>
      </c>
      <c r="L2287" s="34" t="str">
        <f>IF(LEN(I2287)=3,I2287,LEFT(I2287,1)&amp;MID(I2287,3,1)&amp;RIGHT(I2287,1))</f>
        <v>ROK</v>
      </c>
      <c r="M2287" s="42">
        <f>TIMEVALUE(SUBSTITUTE(SUBSTITUTE(F2287,"P"," P"),"A"," A"))</f>
        <v>0.97291666666666676</v>
      </c>
      <c r="N2287" s="34">
        <f t="shared" si="116"/>
        <v>30</v>
      </c>
      <c r="O2287" s="34" t="str">
        <f t="shared" si="117"/>
        <v>ROK30</v>
      </c>
      <c r="P2287" s="44">
        <f>INDEX(Workings!$R$14:$R$853,MATCH(O2287,Workings!$U$14:$U$853,0))</f>
        <v>0.96944444444444433</v>
      </c>
      <c r="Q2287" s="34">
        <f t="shared" si="118"/>
        <v>5</v>
      </c>
      <c r="S2287"/>
    </row>
    <row r="2288" spans="1:19" ht="15" x14ac:dyDescent="0.25">
      <c r="A2288" s="34" t="s">
        <v>3683</v>
      </c>
      <c r="B2288" s="34" t="e">
        <f>SEARCH("PM",A2288)</f>
        <v>#VALUE!</v>
      </c>
      <c r="C2288" s="34">
        <f>SEARCH("AM",A2288)</f>
        <v>5</v>
      </c>
      <c r="D2288" s="34">
        <f>IFERROR(B2288,C2288)</f>
        <v>5</v>
      </c>
      <c r="E2288" s="34" t="str">
        <f>IFERROR(MID(A2288,D2288-5,1)," ")</f>
        <v xml:space="preserve"> </v>
      </c>
      <c r="F2288" s="34" t="str">
        <f>MID(A2288,IF(E2288="1",D2288-5,D2288-4),IF(E2288="1",7,6))</f>
        <v>7:18AM</v>
      </c>
      <c r="G2288" s="34" t="str">
        <f>TRIM(SUBSTITUTE(A2288,TEXT(M2288,"h:mmAM/PM"),""))</f>
        <v>R:O:K 7/Nov</v>
      </c>
      <c r="H2288" s="34" t="b">
        <f>OR(LEFT(G2288,1)="Y",LEFT(G2288,1)="B",LEFT(G2288,1)="R")</f>
        <v>1</v>
      </c>
      <c r="I2288" s="34" t="str">
        <f>IF(H2288,LEFT(G2288,FIND(" ",G2288)-1),MID(G2288,FIND(" ",G2288)+1,9))</f>
        <v>R:O:K</v>
      </c>
      <c r="J2288" s="34" t="str">
        <f>TRIM(SUBSTITUTE(G2288,I2288,""))</f>
        <v>7/Nov</v>
      </c>
      <c r="K2288" s="34">
        <f>LEFT(J2288,2-ISERROR(1*MID(J2288,2,1)))*1</f>
        <v>7</v>
      </c>
      <c r="L2288" s="34" t="str">
        <f>IF(LEN(I2288)=3,I2288,LEFT(I2288,1)&amp;MID(I2288,3,1)&amp;RIGHT(I2288,1))</f>
        <v>ROK</v>
      </c>
      <c r="M2288" s="42">
        <f>TIMEVALUE(SUBSTITUTE(SUBSTITUTE(F2288,"P"," P"),"A"," A"))</f>
        <v>0.30416666666666664</v>
      </c>
      <c r="N2288" s="34">
        <f t="shared" si="116"/>
        <v>1</v>
      </c>
      <c r="O2288" s="34" t="str">
        <f t="shared" si="117"/>
        <v>ROK1</v>
      </c>
      <c r="P2288" s="44">
        <f>INDEX(Workings!$R$14:$R$853,MATCH(O2288,Workings!$U$14:$U$853,0))</f>
        <v>0.30277777777777776</v>
      </c>
      <c r="Q2288" s="34">
        <f t="shared" si="118"/>
        <v>2</v>
      </c>
      <c r="S2288"/>
    </row>
    <row r="2289" spans="1:19" ht="15" x14ac:dyDescent="0.25">
      <c r="A2289" s="34" t="s">
        <v>172</v>
      </c>
      <c r="B2289" s="34" t="e">
        <f>SEARCH("PM",A2289)</f>
        <v>#VALUE!</v>
      </c>
      <c r="C2289" s="34">
        <f>SEARCH("AM",A2289)</f>
        <v>11</v>
      </c>
      <c r="D2289" s="34">
        <f>IFERROR(B2289,C2289)</f>
        <v>11</v>
      </c>
      <c r="E2289" s="34" t="str">
        <f>IFERROR(MID(A2289,D2289-5,1)," ")</f>
        <v xml:space="preserve"> </v>
      </c>
      <c r="F2289" s="34" t="str">
        <f>MID(A2289,IF(E2289="1",D2289-5,D2289-4),IF(E2289="1",7,6))</f>
        <v>8:00AM</v>
      </c>
      <c r="G2289" s="34" t="str">
        <f>TRIM(SUBSTITUTE(A2289,TEXT(M2289,"h:mmAM/PM"),""))</f>
        <v>R/O/K 7/Nov</v>
      </c>
      <c r="H2289" s="34" t="b">
        <f>OR(LEFT(G2289,1)="Y",LEFT(G2289,1)="B",LEFT(G2289,1)="R")</f>
        <v>1</v>
      </c>
      <c r="I2289" s="34" t="str">
        <f>IF(H2289,LEFT(G2289,FIND(" ",G2289)-1),MID(G2289,FIND(" ",G2289)+1,9))</f>
        <v>R/O/K</v>
      </c>
      <c r="J2289" s="34" t="str">
        <f>TRIM(SUBSTITUTE(G2289,I2289,""))</f>
        <v>7/Nov</v>
      </c>
      <c r="K2289" s="34">
        <f>LEFT(J2289,2-ISERROR(1*MID(J2289,2,1)))*1</f>
        <v>7</v>
      </c>
      <c r="L2289" s="34" t="str">
        <f>IF(LEN(I2289)=3,I2289,LEFT(I2289,1)&amp;MID(I2289,3,1)&amp;RIGHT(I2289,1))</f>
        <v>ROK</v>
      </c>
      <c r="M2289" s="42">
        <f>TIMEVALUE(SUBSTITUTE(SUBSTITUTE(F2289,"P"," P"),"A"," A"))</f>
        <v>0.33333333333333331</v>
      </c>
      <c r="N2289" s="34">
        <f t="shared" si="116"/>
        <v>2</v>
      </c>
      <c r="O2289" s="34" t="str">
        <f t="shared" si="117"/>
        <v>ROK2</v>
      </c>
      <c r="P2289" s="44">
        <f>INDEX(Workings!$R$14:$R$853,MATCH(O2289,Workings!$U$14:$U$853,0))</f>
        <v>0.33055555555555555</v>
      </c>
      <c r="Q2289" s="34">
        <f t="shared" si="118"/>
        <v>4</v>
      </c>
      <c r="S2289"/>
    </row>
    <row r="2290" spans="1:19" ht="15" x14ac:dyDescent="0.25">
      <c r="A2290" s="34" t="s">
        <v>2334</v>
      </c>
      <c r="B2290" s="34" t="e">
        <f>SEARCH("PM",A2290)</f>
        <v>#VALUE!</v>
      </c>
      <c r="C2290" s="34">
        <f>SEARCH("AM",A2290)</f>
        <v>11</v>
      </c>
      <c r="D2290" s="34">
        <f>IFERROR(B2290,C2290)</f>
        <v>11</v>
      </c>
      <c r="E2290" s="34" t="str">
        <f>IFERROR(MID(A2290,D2290-5,1)," ")</f>
        <v xml:space="preserve"> </v>
      </c>
      <c r="F2290" s="34" t="str">
        <f>MID(A2290,IF(E2290="1",D2290-5,D2290-4),IF(E2290="1",7,6))</f>
        <v>8:39AM</v>
      </c>
      <c r="G2290" s="34" t="str">
        <f>TRIM(SUBSTITUTE(A2290,TEXT(M2290,"h:mmAM/PM"),""))</f>
        <v>7-Nov R:O:K</v>
      </c>
      <c r="H2290" s="34" t="b">
        <f>OR(LEFT(G2290,1)="Y",LEFT(G2290,1)="B",LEFT(G2290,1)="R")</f>
        <v>0</v>
      </c>
      <c r="I2290" s="34" t="str">
        <f>IF(H2290,LEFT(G2290,FIND(" ",G2290)-1),MID(G2290,FIND(" ",G2290)+1,9))</f>
        <v>R:O:K</v>
      </c>
      <c r="J2290" s="34" t="str">
        <f>TRIM(SUBSTITUTE(G2290,I2290,""))</f>
        <v>7-Nov</v>
      </c>
      <c r="K2290" s="34">
        <f>LEFT(J2290,2-ISERROR(1*MID(J2290,2,1)))*1</f>
        <v>7</v>
      </c>
      <c r="L2290" s="34" t="str">
        <f>IF(LEN(I2290)=3,I2290,LEFT(I2290,1)&amp;MID(I2290,3,1)&amp;RIGHT(I2290,1))</f>
        <v>ROK</v>
      </c>
      <c r="M2290" s="42">
        <f>TIMEVALUE(SUBSTITUTE(SUBSTITUTE(F2290,"P"," P"),"A"," A"))</f>
        <v>0.36041666666666666</v>
      </c>
      <c r="N2290" s="34">
        <f t="shared" si="116"/>
        <v>3</v>
      </c>
      <c r="O2290" s="34" t="str">
        <f t="shared" si="117"/>
        <v>ROK3</v>
      </c>
      <c r="P2290" s="44">
        <f>INDEX(Workings!$R$14:$R$853,MATCH(O2290,Workings!$U$14:$U$853,0))</f>
        <v>0.35833333333333334</v>
      </c>
      <c r="Q2290" s="34">
        <f t="shared" si="118"/>
        <v>3</v>
      </c>
      <c r="S2290"/>
    </row>
    <row r="2291" spans="1:19" ht="15" x14ac:dyDescent="0.25">
      <c r="A2291" s="34" t="s">
        <v>351</v>
      </c>
      <c r="B2291" s="34" t="e">
        <f>SEARCH("PM",A2291)</f>
        <v>#VALUE!</v>
      </c>
      <c r="C2291" s="34">
        <f>SEARCH("AM",A2291)</f>
        <v>11</v>
      </c>
      <c r="D2291" s="34">
        <f>IFERROR(B2291,C2291)</f>
        <v>11</v>
      </c>
      <c r="E2291" s="34" t="str">
        <f>IFERROR(MID(A2291,D2291-5,1)," ")</f>
        <v xml:space="preserve"> </v>
      </c>
      <c r="F2291" s="34" t="str">
        <f>MID(A2291,IF(E2291="1",D2291-5,D2291-4),IF(E2291="1",7,6))</f>
        <v>9:25AM</v>
      </c>
      <c r="G2291" s="34" t="str">
        <f>TRIM(SUBSTITUTE(A2291,TEXT(M2291,"h:mmAM/PM"),""))</f>
        <v>R/O/K 7-Nov</v>
      </c>
      <c r="H2291" s="34" t="b">
        <f>OR(LEFT(G2291,1)="Y",LEFT(G2291,1)="B",LEFT(G2291,1)="R")</f>
        <v>1</v>
      </c>
      <c r="I2291" s="34" t="str">
        <f>IF(H2291,LEFT(G2291,FIND(" ",G2291)-1),MID(G2291,FIND(" ",G2291)+1,9))</f>
        <v>R/O/K</v>
      </c>
      <c r="J2291" s="34" t="str">
        <f>TRIM(SUBSTITUTE(G2291,I2291,""))</f>
        <v>7-Nov</v>
      </c>
      <c r="K2291" s="34">
        <f>LEFT(J2291,2-ISERROR(1*MID(J2291,2,1)))*1</f>
        <v>7</v>
      </c>
      <c r="L2291" s="34" t="str">
        <f>IF(LEN(I2291)=3,I2291,LEFT(I2291,1)&amp;MID(I2291,3,1)&amp;RIGHT(I2291,1))</f>
        <v>ROK</v>
      </c>
      <c r="M2291" s="42">
        <f>TIMEVALUE(SUBSTITUTE(SUBSTITUTE(F2291,"P"," P"),"A"," A"))</f>
        <v>0.3923611111111111</v>
      </c>
      <c r="N2291" s="34">
        <f t="shared" si="116"/>
        <v>4</v>
      </c>
      <c r="O2291" s="34" t="str">
        <f t="shared" si="117"/>
        <v>ROK4</v>
      </c>
      <c r="P2291" s="44">
        <f>INDEX(Workings!$R$14:$R$853,MATCH(O2291,Workings!$U$14:$U$853,0))</f>
        <v>0.38611111111111113</v>
      </c>
      <c r="Q2291" s="34">
        <f t="shared" si="118"/>
        <v>9</v>
      </c>
      <c r="S2291"/>
    </row>
    <row r="2292" spans="1:19" ht="15" x14ac:dyDescent="0.25">
      <c r="A2292" s="34" t="s">
        <v>2952</v>
      </c>
      <c r="B2292" s="34" t="e">
        <f>SEARCH("PM",A2292)</f>
        <v>#VALUE!</v>
      </c>
      <c r="C2292" s="34">
        <f>SEARCH("AM",A2292)</f>
        <v>17</v>
      </c>
      <c r="D2292" s="34">
        <f>IFERROR(B2292,C2292)</f>
        <v>17</v>
      </c>
      <c r="E2292" s="34" t="str">
        <f>IFERROR(MID(A2292,D2292-5,1)," ")</f>
        <v xml:space="preserve"> </v>
      </c>
      <c r="F2292" s="34" t="str">
        <f>MID(A2292,IF(E2292="1",D2292-5,D2292-4),IF(E2292="1",7,6))</f>
        <v>9:49AM</v>
      </c>
      <c r="G2292" s="34" t="str">
        <f>TRIM(SUBSTITUTE(A2292,TEXT(M2292,"h:mmAM/PM"),""))</f>
        <v>7-Nov R:O:K</v>
      </c>
      <c r="H2292" s="34" t="b">
        <f>OR(LEFT(G2292,1)="Y",LEFT(G2292,1)="B",LEFT(G2292,1)="R")</f>
        <v>0</v>
      </c>
      <c r="I2292" s="34" t="str">
        <f>IF(H2292,LEFT(G2292,FIND(" ",G2292)-1),MID(G2292,FIND(" ",G2292)+1,9))</f>
        <v>R:O:K</v>
      </c>
      <c r="J2292" s="34" t="str">
        <f>TRIM(SUBSTITUTE(G2292,I2292,""))</f>
        <v>7-Nov</v>
      </c>
      <c r="K2292" s="34">
        <f>LEFT(J2292,2-ISERROR(1*MID(J2292,2,1)))*1</f>
        <v>7</v>
      </c>
      <c r="L2292" s="34" t="str">
        <f>IF(LEN(I2292)=3,I2292,LEFT(I2292,1)&amp;MID(I2292,3,1)&amp;RIGHT(I2292,1))</f>
        <v>ROK</v>
      </c>
      <c r="M2292" s="42">
        <f>TIMEVALUE(SUBSTITUTE(SUBSTITUTE(F2292,"P"," P"),"A"," A"))</f>
        <v>0.40902777777777777</v>
      </c>
      <c r="N2292" s="34">
        <f t="shared" si="116"/>
        <v>5</v>
      </c>
      <c r="O2292" s="34" t="str">
        <f t="shared" si="117"/>
        <v>ROK5</v>
      </c>
      <c r="P2292" s="44">
        <f>INDEX(Workings!$R$14:$R$853,MATCH(O2292,Workings!$U$14:$U$853,0))</f>
        <v>0.40694444444444444</v>
      </c>
      <c r="Q2292" s="34">
        <f t="shared" si="118"/>
        <v>3</v>
      </c>
      <c r="S2292"/>
    </row>
    <row r="2293" spans="1:19" ht="15" x14ac:dyDescent="0.25">
      <c r="A2293" s="34" t="s">
        <v>1216</v>
      </c>
      <c r="B2293" s="34" t="e">
        <f>SEARCH("PM",A2293)</f>
        <v>#VALUE!</v>
      </c>
      <c r="C2293" s="34">
        <f>SEARCH("AM",A2293)</f>
        <v>6</v>
      </c>
      <c r="D2293" s="34">
        <f>IFERROR(B2293,C2293)</f>
        <v>6</v>
      </c>
      <c r="E2293" s="34" t="str">
        <f>IFERROR(MID(A2293,D2293-5,1)," ")</f>
        <v>1</v>
      </c>
      <c r="F2293" s="34" t="str">
        <f>MID(A2293,IF(E2293="1",D2293-5,D2293-4),IF(E2293="1",7,6))</f>
        <v>10:23AM</v>
      </c>
      <c r="G2293" s="34" t="str">
        <f>TRIM(SUBSTITUTE(A2293,TEXT(M2293,"h:mmAM/PM"),""))</f>
        <v>R/O/K 7/Nov</v>
      </c>
      <c r="H2293" s="34" t="b">
        <f>OR(LEFT(G2293,1)="Y",LEFT(G2293,1)="B",LEFT(G2293,1)="R")</f>
        <v>1</v>
      </c>
      <c r="I2293" s="34" t="str">
        <f>IF(H2293,LEFT(G2293,FIND(" ",G2293)-1),MID(G2293,FIND(" ",G2293)+1,9))</f>
        <v>R/O/K</v>
      </c>
      <c r="J2293" s="34" t="str">
        <f>TRIM(SUBSTITUTE(G2293,I2293,""))</f>
        <v>7/Nov</v>
      </c>
      <c r="K2293" s="34">
        <f>LEFT(J2293,2-ISERROR(1*MID(J2293,2,1)))*1</f>
        <v>7</v>
      </c>
      <c r="L2293" s="34" t="str">
        <f>IF(LEN(I2293)=3,I2293,LEFT(I2293,1)&amp;MID(I2293,3,1)&amp;RIGHT(I2293,1))</f>
        <v>ROK</v>
      </c>
      <c r="M2293" s="42">
        <f>TIMEVALUE(SUBSTITUTE(SUBSTITUTE(F2293,"P"," P"),"A"," A"))</f>
        <v>0.43263888888888885</v>
      </c>
      <c r="N2293" s="34">
        <f t="shared" si="116"/>
        <v>6</v>
      </c>
      <c r="O2293" s="34" t="str">
        <f t="shared" si="117"/>
        <v>ROK6</v>
      </c>
      <c r="P2293" s="44">
        <f>INDEX(Workings!$R$14:$R$853,MATCH(O2293,Workings!$U$14:$U$853,0))</f>
        <v>0.42777777777777776</v>
      </c>
      <c r="Q2293" s="34">
        <f t="shared" si="118"/>
        <v>7</v>
      </c>
      <c r="S2293"/>
    </row>
    <row r="2294" spans="1:19" ht="15" x14ac:dyDescent="0.25">
      <c r="A2294" s="34" t="s">
        <v>1158</v>
      </c>
      <c r="B2294" s="34" t="e">
        <f>SEARCH("PM",A2294)</f>
        <v>#VALUE!</v>
      </c>
      <c r="C2294" s="34">
        <f>SEARCH("AM",A2294)</f>
        <v>18</v>
      </c>
      <c r="D2294" s="34">
        <f>IFERROR(B2294,C2294)</f>
        <v>18</v>
      </c>
      <c r="E2294" s="34" t="str">
        <f>IFERROR(MID(A2294,D2294-5,1)," ")</f>
        <v>1</v>
      </c>
      <c r="F2294" s="34" t="str">
        <f>MID(A2294,IF(E2294="1",D2294-5,D2294-4),IF(E2294="1",7,6))</f>
        <v>10:53AM</v>
      </c>
      <c r="G2294" s="34" t="str">
        <f>TRIM(SUBSTITUTE(A2294,TEXT(M2294,"h:mmAM/PM"),""))</f>
        <v>7/Nov R:O:K</v>
      </c>
      <c r="H2294" s="34" t="b">
        <f>OR(LEFT(G2294,1)="Y",LEFT(G2294,1)="B",LEFT(G2294,1)="R")</f>
        <v>0</v>
      </c>
      <c r="I2294" s="34" t="str">
        <f>IF(H2294,LEFT(G2294,FIND(" ",G2294)-1),MID(G2294,FIND(" ",G2294)+1,9))</f>
        <v>R:O:K</v>
      </c>
      <c r="J2294" s="34" t="str">
        <f>TRIM(SUBSTITUTE(G2294,I2294,""))</f>
        <v>7/Nov</v>
      </c>
      <c r="K2294" s="34">
        <f>LEFT(J2294,2-ISERROR(1*MID(J2294,2,1)))*1</f>
        <v>7</v>
      </c>
      <c r="L2294" s="34" t="str">
        <f>IF(LEN(I2294)=3,I2294,LEFT(I2294,1)&amp;MID(I2294,3,1)&amp;RIGHT(I2294,1))</f>
        <v>ROK</v>
      </c>
      <c r="M2294" s="42">
        <f>TIMEVALUE(SUBSTITUTE(SUBSTITUTE(F2294,"P"," P"),"A"," A"))</f>
        <v>0.45347222222222222</v>
      </c>
      <c r="N2294" s="34">
        <f t="shared" si="116"/>
        <v>7</v>
      </c>
      <c r="O2294" s="34" t="str">
        <f t="shared" si="117"/>
        <v>ROK7</v>
      </c>
      <c r="P2294" s="44">
        <f>INDEX(Workings!$R$14:$R$853,MATCH(O2294,Workings!$U$14:$U$853,0))</f>
        <v>0.44861111111111107</v>
      </c>
      <c r="Q2294" s="34">
        <f t="shared" si="118"/>
        <v>7</v>
      </c>
      <c r="S2294"/>
    </row>
    <row r="2295" spans="1:19" ht="15" x14ac:dyDescent="0.25">
      <c r="A2295" s="34" t="s">
        <v>3139</v>
      </c>
      <c r="B2295" s="34" t="e">
        <f>SEARCH("PM",A2295)</f>
        <v>#VALUE!</v>
      </c>
      <c r="C2295" s="34">
        <f>SEARCH("AM",A2295)</f>
        <v>6</v>
      </c>
      <c r="D2295" s="34">
        <f>IFERROR(B2295,C2295)</f>
        <v>6</v>
      </c>
      <c r="E2295" s="34" t="str">
        <f>IFERROR(MID(A2295,D2295-5,1)," ")</f>
        <v>1</v>
      </c>
      <c r="F2295" s="34" t="str">
        <f>MID(A2295,IF(E2295="1",D2295-5,D2295-4),IF(E2295="1",7,6))</f>
        <v>11:21AM</v>
      </c>
      <c r="G2295" s="34" t="str">
        <f>TRIM(SUBSTITUTE(A2295,TEXT(M2295,"h:mmAM/PM"),""))</f>
        <v>7/Nov R-O-K</v>
      </c>
      <c r="H2295" s="34" t="b">
        <f>OR(LEFT(G2295,1)="Y",LEFT(G2295,1)="B",LEFT(G2295,1)="R")</f>
        <v>0</v>
      </c>
      <c r="I2295" s="34" t="str">
        <f>IF(H2295,LEFT(G2295,FIND(" ",G2295)-1),MID(G2295,FIND(" ",G2295)+1,9))</f>
        <v>R-O-K</v>
      </c>
      <c r="J2295" s="34" t="str">
        <f>TRIM(SUBSTITUTE(G2295,I2295,""))</f>
        <v>7/Nov</v>
      </c>
      <c r="K2295" s="34">
        <f>LEFT(J2295,2-ISERROR(1*MID(J2295,2,1)))*1</f>
        <v>7</v>
      </c>
      <c r="L2295" s="34" t="str">
        <f>IF(LEN(I2295)=3,I2295,LEFT(I2295,1)&amp;MID(I2295,3,1)&amp;RIGHT(I2295,1))</f>
        <v>ROK</v>
      </c>
      <c r="M2295" s="42">
        <f>TIMEVALUE(SUBSTITUTE(SUBSTITUTE(F2295,"P"," P"),"A"," A"))</f>
        <v>0.47291666666666665</v>
      </c>
      <c r="N2295" s="34">
        <f t="shared" si="116"/>
        <v>8</v>
      </c>
      <c r="O2295" s="34" t="str">
        <f t="shared" si="117"/>
        <v>ROK8</v>
      </c>
      <c r="P2295" s="44">
        <f>INDEX(Workings!$R$14:$R$853,MATCH(O2295,Workings!$U$14:$U$853,0))</f>
        <v>0.46944444444444439</v>
      </c>
      <c r="Q2295" s="34">
        <f t="shared" si="118"/>
        <v>5</v>
      </c>
      <c r="S2295"/>
    </row>
    <row r="2296" spans="1:19" ht="15" x14ac:dyDescent="0.25">
      <c r="A2296" s="34" t="s">
        <v>313</v>
      </c>
      <c r="B2296" s="34" t="e">
        <f>SEARCH("PM",A2296)</f>
        <v>#VALUE!</v>
      </c>
      <c r="C2296" s="34">
        <f>SEARCH("AM",A2296)</f>
        <v>6</v>
      </c>
      <c r="D2296" s="34">
        <f>IFERROR(B2296,C2296)</f>
        <v>6</v>
      </c>
      <c r="E2296" s="34" t="str">
        <f>IFERROR(MID(A2296,D2296-5,1)," ")</f>
        <v>1</v>
      </c>
      <c r="F2296" s="34" t="str">
        <f>MID(A2296,IF(E2296="1",D2296-5,D2296-4),IF(E2296="1",7,6))</f>
        <v>11:49AM</v>
      </c>
      <c r="G2296" s="34" t="str">
        <f>TRIM(SUBSTITUTE(A2296,TEXT(M2296,"h:mmAM/PM"),""))</f>
        <v>R:O:K 7-Nov</v>
      </c>
      <c r="H2296" s="34" t="b">
        <f>OR(LEFT(G2296,1)="Y",LEFT(G2296,1)="B",LEFT(G2296,1)="R")</f>
        <v>1</v>
      </c>
      <c r="I2296" s="34" t="str">
        <f>IF(H2296,LEFT(G2296,FIND(" ",G2296)-1),MID(G2296,FIND(" ",G2296)+1,9))</f>
        <v>R:O:K</v>
      </c>
      <c r="J2296" s="34" t="str">
        <f>TRIM(SUBSTITUTE(G2296,I2296,""))</f>
        <v>7-Nov</v>
      </c>
      <c r="K2296" s="34">
        <f>LEFT(J2296,2-ISERROR(1*MID(J2296,2,1)))*1</f>
        <v>7</v>
      </c>
      <c r="L2296" s="34" t="str">
        <f>IF(LEN(I2296)=3,I2296,LEFT(I2296,1)&amp;MID(I2296,3,1)&amp;RIGHT(I2296,1))</f>
        <v>ROK</v>
      </c>
      <c r="M2296" s="42">
        <f>TIMEVALUE(SUBSTITUTE(SUBSTITUTE(F2296,"P"," P"),"A"," A"))</f>
        <v>0.49236111111111108</v>
      </c>
      <c r="N2296" s="34">
        <f t="shared" si="116"/>
        <v>9</v>
      </c>
      <c r="O2296" s="34" t="str">
        <f t="shared" si="117"/>
        <v>ROK9</v>
      </c>
      <c r="P2296" s="44">
        <f>INDEX(Workings!$R$14:$R$853,MATCH(O2296,Workings!$U$14:$U$853,0))</f>
        <v>0.4902777777777777</v>
      </c>
      <c r="Q2296" s="34">
        <f t="shared" si="118"/>
        <v>3</v>
      </c>
      <c r="S2296"/>
    </row>
    <row r="2297" spans="1:19" ht="15" x14ac:dyDescent="0.25">
      <c r="A2297" s="34" t="s">
        <v>1600</v>
      </c>
      <c r="B2297" s="34">
        <f>SEARCH("PM",A2297)</f>
        <v>6</v>
      </c>
      <c r="C2297" s="34" t="e">
        <f>SEARCH("AM",A2297)</f>
        <v>#VALUE!</v>
      </c>
      <c r="D2297" s="34">
        <f>IFERROR(B2297,C2297)</f>
        <v>6</v>
      </c>
      <c r="E2297" s="34" t="str">
        <f>IFERROR(MID(A2297,D2297-5,1)," ")</f>
        <v>1</v>
      </c>
      <c r="F2297" s="34" t="str">
        <f>MID(A2297,IF(E2297="1",D2297-5,D2297-4),IF(E2297="1",7,6))</f>
        <v>12:22PM</v>
      </c>
      <c r="G2297" s="34" t="str">
        <f>TRIM(SUBSTITUTE(A2297,TEXT(M2297,"h:mmAM/PM"),""))</f>
        <v>ROK 7/Nov</v>
      </c>
      <c r="H2297" s="34" t="b">
        <f>OR(LEFT(G2297,1)="Y",LEFT(G2297,1)="B",LEFT(G2297,1)="R")</f>
        <v>1</v>
      </c>
      <c r="I2297" s="34" t="str">
        <f>IF(H2297,LEFT(G2297,FIND(" ",G2297)-1),MID(G2297,FIND(" ",G2297)+1,9))</f>
        <v>ROK</v>
      </c>
      <c r="J2297" s="34" t="str">
        <f>TRIM(SUBSTITUTE(G2297,I2297,""))</f>
        <v>7/Nov</v>
      </c>
      <c r="K2297" s="34">
        <f>LEFT(J2297,2-ISERROR(1*MID(J2297,2,1)))*1</f>
        <v>7</v>
      </c>
      <c r="L2297" s="34" t="str">
        <f>IF(LEN(I2297)=3,I2297,LEFT(I2297,1)&amp;MID(I2297,3,1)&amp;RIGHT(I2297,1))</f>
        <v>ROK</v>
      </c>
      <c r="M2297" s="42">
        <f>TIMEVALUE(SUBSTITUTE(SUBSTITUTE(F2297,"P"," P"),"A"," A"))</f>
        <v>0.51527777777777783</v>
      </c>
      <c r="N2297" s="34">
        <f t="shared" si="116"/>
        <v>10</v>
      </c>
      <c r="O2297" s="34" t="str">
        <f t="shared" si="117"/>
        <v>ROK10</v>
      </c>
      <c r="P2297" s="44">
        <f>INDEX(Workings!$R$14:$R$853,MATCH(O2297,Workings!$U$14:$U$853,0))</f>
        <v>0.51111111111111107</v>
      </c>
      <c r="Q2297" s="34">
        <f t="shared" si="118"/>
        <v>6</v>
      </c>
      <c r="S2297"/>
    </row>
    <row r="2298" spans="1:19" ht="15" x14ac:dyDescent="0.25">
      <c r="A2298" s="34" t="s">
        <v>2172</v>
      </c>
      <c r="B2298" s="34">
        <f>SEARCH("PM",A2298)</f>
        <v>12</v>
      </c>
      <c r="C2298" s="34" t="e">
        <f>SEARCH("AM",A2298)</f>
        <v>#VALUE!</v>
      </c>
      <c r="D2298" s="34">
        <f>IFERROR(B2298,C2298)</f>
        <v>12</v>
      </c>
      <c r="E2298" s="34" t="str">
        <f>IFERROR(MID(A2298,D2298-5,1)," ")</f>
        <v>1</v>
      </c>
      <c r="F2298" s="34" t="str">
        <f>MID(A2298,IF(E2298="1",D2298-5,D2298-4),IF(E2298="1",7,6))</f>
        <v>12:53PM</v>
      </c>
      <c r="G2298" s="34" t="str">
        <f>TRIM(SUBSTITUTE(A2298,TEXT(M2298,"h:mmAM/PM"),""))</f>
        <v>7-Nov R/O/K</v>
      </c>
      <c r="H2298" s="34" t="b">
        <f>OR(LEFT(G2298,1)="Y",LEFT(G2298,1)="B",LEFT(G2298,1)="R")</f>
        <v>0</v>
      </c>
      <c r="I2298" s="34" t="str">
        <f>IF(H2298,LEFT(G2298,FIND(" ",G2298)-1),MID(G2298,FIND(" ",G2298)+1,9))</f>
        <v>R/O/K</v>
      </c>
      <c r="J2298" s="34" t="str">
        <f>TRIM(SUBSTITUTE(G2298,I2298,""))</f>
        <v>7-Nov</v>
      </c>
      <c r="K2298" s="34">
        <f>LEFT(J2298,2-ISERROR(1*MID(J2298,2,1)))*1</f>
        <v>7</v>
      </c>
      <c r="L2298" s="34" t="str">
        <f>IF(LEN(I2298)=3,I2298,LEFT(I2298,1)&amp;MID(I2298,3,1)&amp;RIGHT(I2298,1))</f>
        <v>ROK</v>
      </c>
      <c r="M2298" s="42">
        <f>TIMEVALUE(SUBSTITUTE(SUBSTITUTE(F2298,"P"," P"),"A"," A"))</f>
        <v>0.53680555555555554</v>
      </c>
      <c r="N2298" s="34">
        <f t="shared" si="116"/>
        <v>11</v>
      </c>
      <c r="O2298" s="34" t="str">
        <f t="shared" si="117"/>
        <v>ROK11</v>
      </c>
      <c r="P2298" s="44">
        <f>INDEX(Workings!$R$14:$R$853,MATCH(O2298,Workings!$U$14:$U$853,0))</f>
        <v>0.53194444444444444</v>
      </c>
      <c r="Q2298" s="34">
        <f t="shared" si="118"/>
        <v>7</v>
      </c>
      <c r="S2298"/>
    </row>
    <row r="2299" spans="1:19" ht="15" x14ac:dyDescent="0.25">
      <c r="A2299" s="34" t="s">
        <v>3754</v>
      </c>
      <c r="B2299" s="34">
        <f>SEARCH("PM",A2299)</f>
        <v>5</v>
      </c>
      <c r="C2299" s="34" t="e">
        <f>SEARCH("AM",A2299)</f>
        <v>#VALUE!</v>
      </c>
      <c r="D2299" s="34">
        <f>IFERROR(B2299,C2299)</f>
        <v>5</v>
      </c>
      <c r="E2299" s="34" t="str">
        <f>IFERROR(MID(A2299,D2299-5,1)," ")</f>
        <v xml:space="preserve"> </v>
      </c>
      <c r="F2299" s="34" t="str">
        <f>MID(A2299,IF(E2299="1",D2299-5,D2299-4),IF(E2299="1",7,6))</f>
        <v>1:19PM</v>
      </c>
      <c r="G2299" s="34" t="str">
        <f>TRIM(SUBSTITUTE(A2299,TEXT(M2299,"h:mmAM/PM"),""))</f>
        <v>7-Nov R/O/K</v>
      </c>
      <c r="H2299" s="34" t="b">
        <f>OR(LEFT(G2299,1)="Y",LEFT(G2299,1)="B",LEFT(G2299,1)="R")</f>
        <v>0</v>
      </c>
      <c r="I2299" s="34" t="str">
        <f>IF(H2299,LEFT(G2299,FIND(" ",G2299)-1),MID(G2299,FIND(" ",G2299)+1,9))</f>
        <v>R/O/K</v>
      </c>
      <c r="J2299" s="34" t="str">
        <f>TRIM(SUBSTITUTE(G2299,I2299,""))</f>
        <v>7-Nov</v>
      </c>
      <c r="K2299" s="34">
        <f>LEFT(J2299,2-ISERROR(1*MID(J2299,2,1)))*1</f>
        <v>7</v>
      </c>
      <c r="L2299" s="34" t="str">
        <f>IF(LEN(I2299)=3,I2299,LEFT(I2299,1)&amp;MID(I2299,3,1)&amp;RIGHT(I2299,1))</f>
        <v>ROK</v>
      </c>
      <c r="M2299" s="42">
        <f>TIMEVALUE(SUBSTITUTE(SUBSTITUTE(F2299,"P"," P"),"A"," A"))</f>
        <v>0.55486111111111114</v>
      </c>
      <c r="N2299" s="34">
        <f t="shared" si="116"/>
        <v>12</v>
      </c>
      <c r="O2299" s="34" t="str">
        <f t="shared" si="117"/>
        <v>ROK12</v>
      </c>
      <c r="P2299" s="44">
        <f>INDEX(Workings!$R$14:$R$853,MATCH(O2299,Workings!$U$14:$U$853,0))</f>
        <v>0.55277777777777781</v>
      </c>
      <c r="Q2299" s="34">
        <f t="shared" si="118"/>
        <v>3</v>
      </c>
      <c r="S2299"/>
    </row>
    <row r="2300" spans="1:19" ht="15" x14ac:dyDescent="0.25">
      <c r="A2300" s="34" t="s">
        <v>3061</v>
      </c>
      <c r="B2300" s="34">
        <f>SEARCH("PM",A2300)</f>
        <v>5</v>
      </c>
      <c r="C2300" s="34" t="e">
        <f>SEARCH("AM",A2300)</f>
        <v>#VALUE!</v>
      </c>
      <c r="D2300" s="34">
        <f>IFERROR(B2300,C2300)</f>
        <v>5</v>
      </c>
      <c r="E2300" s="34" t="str">
        <f>IFERROR(MID(A2300,D2300-5,1)," ")</f>
        <v xml:space="preserve"> </v>
      </c>
      <c r="F2300" s="34" t="str">
        <f>MID(A2300,IF(E2300="1",D2300-5,D2300-4),IF(E2300="1",7,6))</f>
        <v>1:51PM</v>
      </c>
      <c r="G2300" s="34" t="str">
        <f>TRIM(SUBSTITUTE(A2300,TEXT(M2300,"h:mmAM/PM"),""))</f>
        <v>7/Nov R:O:K</v>
      </c>
      <c r="H2300" s="34" t="b">
        <f>OR(LEFT(G2300,1)="Y",LEFT(G2300,1)="B",LEFT(G2300,1)="R")</f>
        <v>0</v>
      </c>
      <c r="I2300" s="34" t="str">
        <f>IF(H2300,LEFT(G2300,FIND(" ",G2300)-1),MID(G2300,FIND(" ",G2300)+1,9))</f>
        <v>R:O:K</v>
      </c>
      <c r="J2300" s="34" t="str">
        <f>TRIM(SUBSTITUTE(G2300,I2300,""))</f>
        <v>7/Nov</v>
      </c>
      <c r="K2300" s="34">
        <f>LEFT(J2300,2-ISERROR(1*MID(J2300,2,1)))*1</f>
        <v>7</v>
      </c>
      <c r="L2300" s="34" t="str">
        <f>IF(LEN(I2300)=3,I2300,LEFT(I2300,1)&amp;MID(I2300,3,1)&amp;RIGHT(I2300,1))</f>
        <v>ROK</v>
      </c>
      <c r="M2300" s="42">
        <f>TIMEVALUE(SUBSTITUTE(SUBSTITUTE(F2300,"P"," P"),"A"," A"))</f>
        <v>0.57708333333333328</v>
      </c>
      <c r="N2300" s="34">
        <f t="shared" si="116"/>
        <v>13</v>
      </c>
      <c r="O2300" s="34" t="str">
        <f t="shared" si="117"/>
        <v>ROK13</v>
      </c>
      <c r="P2300" s="44">
        <f>INDEX(Workings!$R$14:$R$853,MATCH(O2300,Workings!$U$14:$U$853,0))</f>
        <v>0.57361111111111118</v>
      </c>
      <c r="Q2300" s="34">
        <f t="shared" si="118"/>
        <v>5</v>
      </c>
      <c r="S2300"/>
    </row>
    <row r="2301" spans="1:19" ht="15" x14ac:dyDescent="0.25">
      <c r="A2301" s="34" t="s">
        <v>3592</v>
      </c>
      <c r="B2301" s="34">
        <f>SEARCH("PM",A2301)</f>
        <v>5</v>
      </c>
      <c r="C2301" s="34" t="e">
        <f>SEARCH("AM",A2301)</f>
        <v>#VALUE!</v>
      </c>
      <c r="D2301" s="34">
        <f>IFERROR(B2301,C2301)</f>
        <v>5</v>
      </c>
      <c r="E2301" s="34" t="str">
        <f>IFERROR(MID(A2301,D2301-5,1)," ")</f>
        <v xml:space="preserve"> </v>
      </c>
      <c r="F2301" s="34" t="str">
        <f>MID(A2301,IF(E2301="1",D2301-5,D2301-4),IF(E2301="1",7,6))</f>
        <v>2:22PM</v>
      </c>
      <c r="G2301" s="34" t="str">
        <f>TRIM(SUBSTITUTE(A2301,TEXT(M2301,"h:mmAM/PM"),""))</f>
        <v>7-Nov ROK</v>
      </c>
      <c r="H2301" s="34" t="b">
        <f>OR(LEFT(G2301,1)="Y",LEFT(G2301,1)="B",LEFT(G2301,1)="R")</f>
        <v>0</v>
      </c>
      <c r="I2301" s="34" t="str">
        <f>IF(H2301,LEFT(G2301,FIND(" ",G2301)-1),MID(G2301,FIND(" ",G2301)+1,9))</f>
        <v>ROK</v>
      </c>
      <c r="J2301" s="34" t="str">
        <f>TRIM(SUBSTITUTE(G2301,I2301,""))</f>
        <v>7-Nov</v>
      </c>
      <c r="K2301" s="34">
        <f>LEFT(J2301,2-ISERROR(1*MID(J2301,2,1)))*1</f>
        <v>7</v>
      </c>
      <c r="L2301" s="34" t="str">
        <f>IF(LEN(I2301)=3,I2301,LEFT(I2301,1)&amp;MID(I2301,3,1)&amp;RIGHT(I2301,1))</f>
        <v>ROK</v>
      </c>
      <c r="M2301" s="42">
        <f>TIMEVALUE(SUBSTITUTE(SUBSTITUTE(F2301,"P"," P"),"A"," A"))</f>
        <v>0.59861111111111109</v>
      </c>
      <c r="N2301" s="34">
        <f t="shared" si="116"/>
        <v>14</v>
      </c>
      <c r="O2301" s="34" t="str">
        <f t="shared" si="117"/>
        <v>ROK14</v>
      </c>
      <c r="P2301" s="44">
        <f>INDEX(Workings!$R$14:$R$853,MATCH(O2301,Workings!$U$14:$U$853,0))</f>
        <v>0.59444444444444455</v>
      </c>
      <c r="Q2301" s="34">
        <f t="shared" si="118"/>
        <v>6</v>
      </c>
      <c r="S2301"/>
    </row>
    <row r="2302" spans="1:19" ht="15" x14ac:dyDescent="0.25">
      <c r="A2302" s="34" t="s">
        <v>3991</v>
      </c>
      <c r="B2302" s="34">
        <f>SEARCH("PM",A2302)</f>
        <v>11</v>
      </c>
      <c r="C2302" s="34" t="e">
        <f>SEARCH("AM",A2302)</f>
        <v>#VALUE!</v>
      </c>
      <c r="D2302" s="34">
        <f>IFERROR(B2302,C2302)</f>
        <v>11</v>
      </c>
      <c r="E2302" s="34" t="str">
        <f>IFERROR(MID(A2302,D2302-5,1)," ")</f>
        <v xml:space="preserve"> </v>
      </c>
      <c r="F2302" s="34" t="str">
        <f>MID(A2302,IF(E2302="1",D2302-5,D2302-4),IF(E2302="1",7,6))</f>
        <v>2:48PM</v>
      </c>
      <c r="G2302" s="34" t="str">
        <f>TRIM(SUBSTITUTE(A2302,TEXT(M2302,"h:mmAM/PM"),""))</f>
        <v>R-O-K 7-Nov</v>
      </c>
      <c r="H2302" s="34" t="b">
        <f>OR(LEFT(G2302,1)="Y",LEFT(G2302,1)="B",LEFT(G2302,1)="R")</f>
        <v>1</v>
      </c>
      <c r="I2302" s="34" t="str">
        <f>IF(H2302,LEFT(G2302,FIND(" ",G2302)-1),MID(G2302,FIND(" ",G2302)+1,9))</f>
        <v>R-O-K</v>
      </c>
      <c r="J2302" s="34" t="str">
        <f>TRIM(SUBSTITUTE(G2302,I2302,""))</f>
        <v>7-Nov</v>
      </c>
      <c r="K2302" s="34">
        <f>LEFT(J2302,2-ISERROR(1*MID(J2302,2,1)))*1</f>
        <v>7</v>
      </c>
      <c r="L2302" s="34" t="str">
        <f>IF(LEN(I2302)=3,I2302,LEFT(I2302,1)&amp;MID(I2302,3,1)&amp;RIGHT(I2302,1))</f>
        <v>ROK</v>
      </c>
      <c r="M2302" s="42">
        <f>TIMEVALUE(SUBSTITUTE(SUBSTITUTE(F2302,"P"," P"),"A"," A"))</f>
        <v>0.6166666666666667</v>
      </c>
      <c r="N2302" s="34">
        <f t="shared" si="116"/>
        <v>15</v>
      </c>
      <c r="O2302" s="34" t="str">
        <f t="shared" si="117"/>
        <v>ROK15</v>
      </c>
      <c r="P2302" s="44">
        <f>INDEX(Workings!$R$14:$R$853,MATCH(O2302,Workings!$U$14:$U$853,0))</f>
        <v>0.61527777777777792</v>
      </c>
      <c r="Q2302" s="34">
        <f t="shared" si="118"/>
        <v>2</v>
      </c>
      <c r="S2302"/>
    </row>
    <row r="2303" spans="1:19" ht="15" x14ac:dyDescent="0.25">
      <c r="A2303" s="34" t="s">
        <v>271</v>
      </c>
      <c r="B2303" s="34">
        <f>SEARCH("PM",A2303)</f>
        <v>17</v>
      </c>
      <c r="C2303" s="34" t="e">
        <f>SEARCH("AM",A2303)</f>
        <v>#VALUE!</v>
      </c>
      <c r="D2303" s="34">
        <f>IFERROR(B2303,C2303)</f>
        <v>17</v>
      </c>
      <c r="E2303" s="34" t="str">
        <f>IFERROR(MID(A2303,D2303-5,1)," ")</f>
        <v xml:space="preserve"> </v>
      </c>
      <c r="F2303" s="34" t="str">
        <f>MID(A2303,IF(E2303="1",D2303-5,D2303-4),IF(E2303="1",7,6))</f>
        <v>3:20PM</v>
      </c>
      <c r="G2303" s="34" t="str">
        <f>TRIM(SUBSTITUTE(A2303,TEXT(M2303,"h:mmAM/PM"),""))</f>
        <v>7/Nov R:O:K</v>
      </c>
      <c r="H2303" s="34" t="b">
        <f>OR(LEFT(G2303,1)="Y",LEFT(G2303,1)="B",LEFT(G2303,1)="R")</f>
        <v>0</v>
      </c>
      <c r="I2303" s="34" t="str">
        <f>IF(H2303,LEFT(G2303,FIND(" ",G2303)-1),MID(G2303,FIND(" ",G2303)+1,9))</f>
        <v>R:O:K</v>
      </c>
      <c r="J2303" s="34" t="str">
        <f>TRIM(SUBSTITUTE(G2303,I2303,""))</f>
        <v>7/Nov</v>
      </c>
      <c r="K2303" s="34">
        <f>LEFT(J2303,2-ISERROR(1*MID(J2303,2,1)))*1</f>
        <v>7</v>
      </c>
      <c r="L2303" s="34" t="str">
        <f>IF(LEN(I2303)=3,I2303,LEFT(I2303,1)&amp;MID(I2303,3,1)&amp;RIGHT(I2303,1))</f>
        <v>ROK</v>
      </c>
      <c r="M2303" s="42">
        <f>TIMEVALUE(SUBSTITUTE(SUBSTITUTE(F2303,"P"," P"),"A"," A"))</f>
        <v>0.63888888888888895</v>
      </c>
      <c r="N2303" s="34">
        <f t="shared" si="116"/>
        <v>16</v>
      </c>
      <c r="O2303" s="34" t="str">
        <f t="shared" si="117"/>
        <v>ROK16</v>
      </c>
      <c r="P2303" s="44">
        <f>INDEX(Workings!$R$14:$R$853,MATCH(O2303,Workings!$U$14:$U$853,0))</f>
        <v>0.63611111111111129</v>
      </c>
      <c r="Q2303" s="34">
        <f t="shared" si="118"/>
        <v>4</v>
      </c>
      <c r="S2303"/>
    </row>
    <row r="2304" spans="1:19" ht="15" x14ac:dyDescent="0.25">
      <c r="A2304" s="34" t="s">
        <v>2868</v>
      </c>
      <c r="B2304" s="34">
        <f>SEARCH("PM",A2304)</f>
        <v>11</v>
      </c>
      <c r="C2304" s="34" t="e">
        <f>SEARCH("AM",A2304)</f>
        <v>#VALUE!</v>
      </c>
      <c r="D2304" s="34">
        <f>IFERROR(B2304,C2304)</f>
        <v>11</v>
      </c>
      <c r="E2304" s="34" t="str">
        <f>IFERROR(MID(A2304,D2304-5,1)," ")</f>
        <v xml:space="preserve"> </v>
      </c>
      <c r="F2304" s="34" t="str">
        <f>MID(A2304,IF(E2304="1",D2304-5,D2304-4),IF(E2304="1",7,6))</f>
        <v>3:46PM</v>
      </c>
      <c r="G2304" s="34" t="str">
        <f>TRIM(SUBSTITUTE(A2304,TEXT(M2304,"h:mmAM/PM"),""))</f>
        <v>R:O:K 7-Nov</v>
      </c>
      <c r="H2304" s="34" t="b">
        <f>OR(LEFT(G2304,1)="Y",LEFT(G2304,1)="B",LEFT(G2304,1)="R")</f>
        <v>1</v>
      </c>
      <c r="I2304" s="34" t="str">
        <f>IF(H2304,LEFT(G2304,FIND(" ",G2304)-1),MID(G2304,FIND(" ",G2304)+1,9))</f>
        <v>R:O:K</v>
      </c>
      <c r="J2304" s="34" t="str">
        <f>TRIM(SUBSTITUTE(G2304,I2304,""))</f>
        <v>7-Nov</v>
      </c>
      <c r="K2304" s="34">
        <f>LEFT(J2304,2-ISERROR(1*MID(J2304,2,1)))*1</f>
        <v>7</v>
      </c>
      <c r="L2304" s="34" t="str">
        <f>IF(LEN(I2304)=3,I2304,LEFT(I2304,1)&amp;MID(I2304,3,1)&amp;RIGHT(I2304,1))</f>
        <v>ROK</v>
      </c>
      <c r="M2304" s="42">
        <f>TIMEVALUE(SUBSTITUTE(SUBSTITUTE(F2304,"P"," P"),"A"," A"))</f>
        <v>0.65694444444444444</v>
      </c>
      <c r="N2304" s="34">
        <f t="shared" si="116"/>
        <v>17</v>
      </c>
      <c r="O2304" s="34" t="str">
        <f t="shared" si="117"/>
        <v>ROK17</v>
      </c>
      <c r="P2304" s="44">
        <f>INDEX(Workings!$R$14:$R$853,MATCH(O2304,Workings!$U$14:$U$853,0))</f>
        <v>0.65694444444444466</v>
      </c>
      <c r="Q2304" s="34">
        <f t="shared" si="118"/>
        <v>0</v>
      </c>
      <c r="S2304"/>
    </row>
    <row r="2305" spans="1:19" ht="15" x14ac:dyDescent="0.25">
      <c r="A2305" s="34" t="s">
        <v>799</v>
      </c>
      <c r="B2305" s="34">
        <f>SEARCH("PM",A2305)</f>
        <v>17</v>
      </c>
      <c r="C2305" s="34" t="e">
        <f>SEARCH("AM",A2305)</f>
        <v>#VALUE!</v>
      </c>
      <c r="D2305" s="34">
        <f>IFERROR(B2305,C2305)</f>
        <v>17</v>
      </c>
      <c r="E2305" s="34" t="str">
        <f>IFERROR(MID(A2305,D2305-5,1)," ")</f>
        <v xml:space="preserve"> </v>
      </c>
      <c r="F2305" s="34" t="str">
        <f>MID(A2305,IF(E2305="1",D2305-5,D2305-4),IF(E2305="1",7,6))</f>
        <v>4:21PM</v>
      </c>
      <c r="G2305" s="34" t="str">
        <f>TRIM(SUBSTITUTE(A2305,TEXT(M2305,"h:mmAM/PM"),""))</f>
        <v>R:O:K 7-Nov</v>
      </c>
      <c r="H2305" s="34" t="b">
        <f>OR(LEFT(G2305,1)="Y",LEFT(G2305,1)="B",LEFT(G2305,1)="R")</f>
        <v>1</v>
      </c>
      <c r="I2305" s="34" t="str">
        <f>IF(H2305,LEFT(G2305,FIND(" ",G2305)-1),MID(G2305,FIND(" ",G2305)+1,9))</f>
        <v>R:O:K</v>
      </c>
      <c r="J2305" s="34" t="str">
        <f>TRIM(SUBSTITUTE(G2305,I2305,""))</f>
        <v>7-Nov</v>
      </c>
      <c r="K2305" s="34">
        <f>LEFT(J2305,2-ISERROR(1*MID(J2305,2,1)))*1</f>
        <v>7</v>
      </c>
      <c r="L2305" s="34" t="str">
        <f>IF(LEN(I2305)=3,I2305,LEFT(I2305,1)&amp;MID(I2305,3,1)&amp;RIGHT(I2305,1))</f>
        <v>ROK</v>
      </c>
      <c r="M2305" s="42">
        <f>TIMEVALUE(SUBSTITUTE(SUBSTITUTE(F2305,"P"," P"),"A"," A"))</f>
        <v>0.68125000000000002</v>
      </c>
      <c r="N2305" s="34">
        <f t="shared" si="116"/>
        <v>18</v>
      </c>
      <c r="O2305" s="34" t="str">
        <f t="shared" si="117"/>
        <v>ROK18</v>
      </c>
      <c r="P2305" s="44">
        <f>INDEX(Workings!$R$14:$R$853,MATCH(O2305,Workings!$U$14:$U$853,0))</f>
        <v>0.67777777777777803</v>
      </c>
      <c r="Q2305" s="34">
        <f t="shared" si="118"/>
        <v>5</v>
      </c>
      <c r="S2305"/>
    </row>
    <row r="2306" spans="1:19" ht="15" x14ac:dyDescent="0.25">
      <c r="A2306" s="34" t="s">
        <v>3751</v>
      </c>
      <c r="B2306" s="34">
        <f>SEARCH("PM",A2306)</f>
        <v>5</v>
      </c>
      <c r="C2306" s="34" t="e">
        <f>SEARCH("AM",A2306)</f>
        <v>#VALUE!</v>
      </c>
      <c r="D2306" s="34">
        <f>IFERROR(B2306,C2306)</f>
        <v>5</v>
      </c>
      <c r="E2306" s="34" t="str">
        <f>IFERROR(MID(A2306,D2306-5,1)," ")</f>
        <v xml:space="preserve"> </v>
      </c>
      <c r="F2306" s="34" t="str">
        <f>MID(A2306,IF(E2306="1",D2306-5,D2306-4),IF(E2306="1",7,6))</f>
        <v>4:47PM</v>
      </c>
      <c r="G2306" s="34" t="str">
        <f>TRIM(SUBSTITUTE(A2306,TEXT(M2306,"h:mmAM/PM"),""))</f>
        <v>R-O-K 7/Nov</v>
      </c>
      <c r="H2306" s="34" t="b">
        <f>OR(LEFT(G2306,1)="Y",LEFT(G2306,1)="B",LEFT(G2306,1)="R")</f>
        <v>1</v>
      </c>
      <c r="I2306" s="34" t="str">
        <f>IF(H2306,LEFT(G2306,FIND(" ",G2306)-1),MID(G2306,FIND(" ",G2306)+1,9))</f>
        <v>R-O-K</v>
      </c>
      <c r="J2306" s="34" t="str">
        <f>TRIM(SUBSTITUTE(G2306,I2306,""))</f>
        <v>7/Nov</v>
      </c>
      <c r="K2306" s="34">
        <f>LEFT(J2306,2-ISERROR(1*MID(J2306,2,1)))*1</f>
        <v>7</v>
      </c>
      <c r="L2306" s="34" t="str">
        <f>IF(LEN(I2306)=3,I2306,LEFT(I2306,1)&amp;MID(I2306,3,1)&amp;RIGHT(I2306,1))</f>
        <v>ROK</v>
      </c>
      <c r="M2306" s="42">
        <f>TIMEVALUE(SUBSTITUTE(SUBSTITUTE(F2306,"P"," P"),"A"," A"))</f>
        <v>0.69930555555555562</v>
      </c>
      <c r="N2306" s="34">
        <f t="shared" si="116"/>
        <v>19</v>
      </c>
      <c r="O2306" s="34" t="str">
        <f t="shared" si="117"/>
        <v>ROK19</v>
      </c>
      <c r="P2306" s="44">
        <f>INDEX(Workings!$R$14:$R$853,MATCH(O2306,Workings!$U$14:$U$853,0))</f>
        <v>0.6986111111111114</v>
      </c>
      <c r="Q2306" s="34">
        <f t="shared" si="118"/>
        <v>1</v>
      </c>
      <c r="S2306"/>
    </row>
    <row r="2307" spans="1:19" ht="15" x14ac:dyDescent="0.25">
      <c r="A2307" s="34" t="s">
        <v>2095</v>
      </c>
      <c r="B2307" s="34">
        <f>SEARCH("PM",A2307)</f>
        <v>11</v>
      </c>
      <c r="C2307" s="34" t="e">
        <f>SEARCH("AM",A2307)</f>
        <v>#VALUE!</v>
      </c>
      <c r="D2307" s="34">
        <f>IFERROR(B2307,C2307)</f>
        <v>11</v>
      </c>
      <c r="E2307" s="34" t="str">
        <f>IFERROR(MID(A2307,D2307-5,1)," ")</f>
        <v xml:space="preserve"> </v>
      </c>
      <c r="F2307" s="34" t="str">
        <f>MID(A2307,IF(E2307="1",D2307-5,D2307-4),IF(E2307="1",7,6))</f>
        <v>5:20PM</v>
      </c>
      <c r="G2307" s="34" t="str">
        <f>TRIM(SUBSTITUTE(A2307,TEXT(M2307,"h:mmAM/PM"),""))</f>
        <v>7-Nov R/O/K</v>
      </c>
      <c r="H2307" s="34" t="b">
        <f>OR(LEFT(G2307,1)="Y",LEFT(G2307,1)="B",LEFT(G2307,1)="R")</f>
        <v>0</v>
      </c>
      <c r="I2307" s="34" t="str">
        <f>IF(H2307,LEFT(G2307,FIND(" ",G2307)-1),MID(G2307,FIND(" ",G2307)+1,9))</f>
        <v>R/O/K</v>
      </c>
      <c r="J2307" s="34" t="str">
        <f>TRIM(SUBSTITUTE(G2307,I2307,""))</f>
        <v>7-Nov</v>
      </c>
      <c r="K2307" s="34">
        <f>LEFT(J2307,2-ISERROR(1*MID(J2307,2,1)))*1</f>
        <v>7</v>
      </c>
      <c r="L2307" s="34" t="str">
        <f>IF(LEN(I2307)=3,I2307,LEFT(I2307,1)&amp;MID(I2307,3,1)&amp;RIGHT(I2307,1))</f>
        <v>ROK</v>
      </c>
      <c r="M2307" s="42">
        <f>TIMEVALUE(SUBSTITUTE(SUBSTITUTE(F2307,"P"," P"),"A"," A"))</f>
        <v>0.72222222222222221</v>
      </c>
      <c r="N2307" s="34">
        <f t="shared" si="116"/>
        <v>20</v>
      </c>
      <c r="O2307" s="34" t="str">
        <f t="shared" si="117"/>
        <v>ROK20</v>
      </c>
      <c r="P2307" s="44">
        <f>INDEX(Workings!$R$14:$R$853,MATCH(O2307,Workings!$U$14:$U$853,0))</f>
        <v>0.71944444444444478</v>
      </c>
      <c r="Q2307" s="34">
        <f t="shared" si="118"/>
        <v>4</v>
      </c>
      <c r="S2307"/>
    </row>
    <row r="2308" spans="1:19" ht="15" x14ac:dyDescent="0.25">
      <c r="A2308" s="34" t="s">
        <v>2910</v>
      </c>
      <c r="B2308" s="34">
        <f>SEARCH("PM",A2308)</f>
        <v>11</v>
      </c>
      <c r="C2308" s="34" t="e">
        <f>SEARCH("AM",A2308)</f>
        <v>#VALUE!</v>
      </c>
      <c r="D2308" s="34">
        <f>IFERROR(B2308,C2308)</f>
        <v>11</v>
      </c>
      <c r="E2308" s="34" t="str">
        <f>IFERROR(MID(A2308,D2308-5,1)," ")</f>
        <v xml:space="preserve"> </v>
      </c>
      <c r="F2308" s="34" t="str">
        <f>MID(A2308,IF(E2308="1",D2308-5,D2308-4),IF(E2308="1",7,6))</f>
        <v>5:41PM</v>
      </c>
      <c r="G2308" s="34" t="str">
        <f>TRIM(SUBSTITUTE(A2308,TEXT(M2308,"h:mmAM/PM"),""))</f>
        <v>7/Nov R/O/K</v>
      </c>
      <c r="H2308" s="34" t="b">
        <f>OR(LEFT(G2308,1)="Y",LEFT(G2308,1)="B",LEFT(G2308,1)="R")</f>
        <v>0</v>
      </c>
      <c r="I2308" s="34" t="str">
        <f>IF(H2308,LEFT(G2308,FIND(" ",G2308)-1),MID(G2308,FIND(" ",G2308)+1,9))</f>
        <v>R/O/K</v>
      </c>
      <c r="J2308" s="34" t="str">
        <f>TRIM(SUBSTITUTE(G2308,I2308,""))</f>
        <v>7/Nov</v>
      </c>
      <c r="K2308" s="34">
        <f>LEFT(J2308,2-ISERROR(1*MID(J2308,2,1)))*1</f>
        <v>7</v>
      </c>
      <c r="L2308" s="34" t="str">
        <f>IF(LEN(I2308)=3,I2308,LEFT(I2308,1)&amp;MID(I2308,3,1)&amp;RIGHT(I2308,1))</f>
        <v>ROK</v>
      </c>
      <c r="M2308" s="42">
        <f>TIMEVALUE(SUBSTITUTE(SUBSTITUTE(F2308,"P"," P"),"A"," A"))</f>
        <v>0.7368055555555556</v>
      </c>
      <c r="N2308" s="34">
        <f t="shared" si="116"/>
        <v>21</v>
      </c>
      <c r="O2308" s="34" t="str">
        <f t="shared" si="117"/>
        <v>ROK21</v>
      </c>
      <c r="P2308" s="44">
        <f>INDEX(Workings!$R$14:$R$853,MATCH(O2308,Workings!$U$14:$U$853,0))</f>
        <v>0.73333333333333361</v>
      </c>
      <c r="Q2308" s="34">
        <f t="shared" si="118"/>
        <v>5</v>
      </c>
      <c r="S2308"/>
    </row>
    <row r="2309" spans="1:19" ht="15" x14ac:dyDescent="0.25">
      <c r="A2309" s="34" t="s">
        <v>3714</v>
      </c>
      <c r="B2309" s="34">
        <f>SEARCH("PM",A2309)</f>
        <v>17</v>
      </c>
      <c r="C2309" s="34" t="e">
        <f>SEARCH("AM",A2309)</f>
        <v>#VALUE!</v>
      </c>
      <c r="D2309" s="34">
        <f>IFERROR(B2309,C2309)</f>
        <v>17</v>
      </c>
      <c r="E2309" s="34" t="str">
        <f>IFERROR(MID(A2309,D2309-5,1)," ")</f>
        <v xml:space="preserve"> </v>
      </c>
      <c r="F2309" s="34" t="str">
        <f>MID(A2309,IF(E2309="1",D2309-5,D2309-4),IF(E2309="1",7,6))</f>
        <v>6:04PM</v>
      </c>
      <c r="G2309" s="34" t="str">
        <f>TRIM(SUBSTITUTE(A2309,TEXT(M2309,"h:mmAM/PM"),""))</f>
        <v>R-O-K 7-Nov</v>
      </c>
      <c r="H2309" s="34" t="b">
        <f>OR(LEFT(G2309,1)="Y",LEFT(G2309,1)="B",LEFT(G2309,1)="R")</f>
        <v>1</v>
      </c>
      <c r="I2309" s="34" t="str">
        <f>IF(H2309,LEFT(G2309,FIND(" ",G2309)-1),MID(G2309,FIND(" ",G2309)+1,9))</f>
        <v>R-O-K</v>
      </c>
      <c r="J2309" s="34" t="str">
        <f>TRIM(SUBSTITUTE(G2309,I2309,""))</f>
        <v>7-Nov</v>
      </c>
      <c r="K2309" s="34">
        <f>LEFT(J2309,2-ISERROR(1*MID(J2309,2,1)))*1</f>
        <v>7</v>
      </c>
      <c r="L2309" s="34" t="str">
        <f>IF(LEN(I2309)=3,I2309,LEFT(I2309,1)&amp;MID(I2309,3,1)&amp;RIGHT(I2309,1))</f>
        <v>ROK</v>
      </c>
      <c r="M2309" s="42">
        <f>TIMEVALUE(SUBSTITUTE(SUBSTITUTE(F2309,"P"," P"),"A"," A"))</f>
        <v>0.75277777777777777</v>
      </c>
      <c r="N2309" s="34">
        <f t="shared" si="116"/>
        <v>22</v>
      </c>
      <c r="O2309" s="34" t="str">
        <f t="shared" si="117"/>
        <v>ROK22</v>
      </c>
      <c r="P2309" s="44">
        <f>INDEX(Workings!$R$14:$R$853,MATCH(O2309,Workings!$U$14:$U$853,0))</f>
        <v>0.74722222222222245</v>
      </c>
      <c r="Q2309" s="34">
        <f t="shared" si="118"/>
        <v>8</v>
      </c>
      <c r="S2309"/>
    </row>
    <row r="2310" spans="1:19" ht="15" x14ac:dyDescent="0.25">
      <c r="A2310" s="34" t="s">
        <v>961</v>
      </c>
      <c r="B2310" s="34">
        <f>SEARCH("PM",A2310)</f>
        <v>9</v>
      </c>
      <c r="C2310" s="34" t="e">
        <f>SEARCH("AM",A2310)</f>
        <v>#VALUE!</v>
      </c>
      <c r="D2310" s="34">
        <f>IFERROR(B2310,C2310)</f>
        <v>9</v>
      </c>
      <c r="E2310" s="34" t="str">
        <f>IFERROR(MID(A2310,D2310-5,1)," ")</f>
        <v xml:space="preserve"> </v>
      </c>
      <c r="F2310" s="34" t="str">
        <f>MID(A2310,IF(E2310="1",D2310-5,D2310-4),IF(E2310="1",7,6))</f>
        <v>6:24PM</v>
      </c>
      <c r="G2310" s="34" t="str">
        <f>TRIM(SUBSTITUTE(A2310,TEXT(M2310,"h:mmAM/PM"),""))</f>
        <v>ROK 7-Nov</v>
      </c>
      <c r="H2310" s="34" t="b">
        <f>OR(LEFT(G2310,1)="Y",LEFT(G2310,1)="B",LEFT(G2310,1)="R")</f>
        <v>1</v>
      </c>
      <c r="I2310" s="34" t="str">
        <f>IF(H2310,LEFT(G2310,FIND(" ",G2310)-1),MID(G2310,FIND(" ",G2310)+1,9))</f>
        <v>ROK</v>
      </c>
      <c r="J2310" s="34" t="str">
        <f>TRIM(SUBSTITUTE(G2310,I2310,""))</f>
        <v>7-Nov</v>
      </c>
      <c r="K2310" s="34">
        <f>LEFT(J2310,2-ISERROR(1*MID(J2310,2,1)))*1</f>
        <v>7</v>
      </c>
      <c r="L2310" s="34" t="str">
        <f>IF(LEN(I2310)=3,I2310,LEFT(I2310,1)&amp;MID(I2310,3,1)&amp;RIGHT(I2310,1))</f>
        <v>ROK</v>
      </c>
      <c r="M2310" s="42">
        <f>TIMEVALUE(SUBSTITUTE(SUBSTITUTE(F2310,"P"," P"),"A"," A"))</f>
        <v>0.76666666666666661</v>
      </c>
      <c r="N2310" s="34">
        <f t="shared" si="116"/>
        <v>23</v>
      </c>
      <c r="O2310" s="34" t="str">
        <f t="shared" si="117"/>
        <v>ROK23</v>
      </c>
      <c r="P2310" s="44">
        <f>INDEX(Workings!$R$14:$R$853,MATCH(O2310,Workings!$U$14:$U$853,0))</f>
        <v>0.76111111111111129</v>
      </c>
      <c r="Q2310" s="34">
        <f t="shared" si="118"/>
        <v>8</v>
      </c>
      <c r="S2310"/>
    </row>
    <row r="2311" spans="1:19" ht="15" x14ac:dyDescent="0.25">
      <c r="A2311" s="34" t="s">
        <v>3622</v>
      </c>
      <c r="B2311" s="34">
        <f>SEARCH("PM",A2311)</f>
        <v>17</v>
      </c>
      <c r="C2311" s="34" t="e">
        <f>SEARCH("AM",A2311)</f>
        <v>#VALUE!</v>
      </c>
      <c r="D2311" s="34">
        <f>IFERROR(B2311,C2311)</f>
        <v>17</v>
      </c>
      <c r="E2311" s="34" t="str">
        <f>IFERROR(MID(A2311,D2311-5,1)," ")</f>
        <v xml:space="preserve"> </v>
      </c>
      <c r="F2311" s="34" t="str">
        <f>MID(A2311,IF(E2311="1",D2311-5,D2311-4),IF(E2311="1",7,6))</f>
        <v>6:41PM</v>
      </c>
      <c r="G2311" s="34" t="str">
        <f>TRIM(SUBSTITUTE(A2311,TEXT(M2311,"h:mmAM/PM"),""))</f>
        <v>R-O-K 7/Nov</v>
      </c>
      <c r="H2311" s="34" t="b">
        <f>OR(LEFT(G2311,1)="Y",LEFT(G2311,1)="B",LEFT(G2311,1)="R")</f>
        <v>1</v>
      </c>
      <c r="I2311" s="34" t="str">
        <f>IF(H2311,LEFT(G2311,FIND(" ",G2311)-1),MID(G2311,FIND(" ",G2311)+1,9))</f>
        <v>R-O-K</v>
      </c>
      <c r="J2311" s="34" t="str">
        <f>TRIM(SUBSTITUTE(G2311,I2311,""))</f>
        <v>7/Nov</v>
      </c>
      <c r="K2311" s="34">
        <f>LEFT(J2311,2-ISERROR(1*MID(J2311,2,1)))*1</f>
        <v>7</v>
      </c>
      <c r="L2311" s="34" t="str">
        <f>IF(LEN(I2311)=3,I2311,LEFT(I2311,1)&amp;MID(I2311,3,1)&amp;RIGHT(I2311,1))</f>
        <v>ROK</v>
      </c>
      <c r="M2311" s="42">
        <f>TIMEVALUE(SUBSTITUTE(SUBSTITUTE(F2311,"P"," P"),"A"," A"))</f>
        <v>0.77847222222222223</v>
      </c>
      <c r="N2311" s="34">
        <f t="shared" si="116"/>
        <v>24</v>
      </c>
      <c r="O2311" s="34" t="str">
        <f t="shared" si="117"/>
        <v>ROK24</v>
      </c>
      <c r="P2311" s="44">
        <f>INDEX(Workings!$R$14:$R$853,MATCH(O2311,Workings!$U$14:$U$853,0))</f>
        <v>0.77500000000000013</v>
      </c>
      <c r="Q2311" s="34">
        <f t="shared" si="118"/>
        <v>5</v>
      </c>
      <c r="S2311"/>
    </row>
    <row r="2312" spans="1:19" ht="15" x14ac:dyDescent="0.25">
      <c r="A2312" s="34" t="s">
        <v>2616</v>
      </c>
      <c r="B2312" s="34">
        <f>SEARCH("PM",A2312)</f>
        <v>11</v>
      </c>
      <c r="C2312" s="34" t="e">
        <f>SEARCH("AM",A2312)</f>
        <v>#VALUE!</v>
      </c>
      <c r="D2312" s="34">
        <f>IFERROR(B2312,C2312)</f>
        <v>11</v>
      </c>
      <c r="E2312" s="34" t="str">
        <f>IFERROR(MID(A2312,D2312-5,1)," ")</f>
        <v xml:space="preserve"> </v>
      </c>
      <c r="F2312" s="34" t="str">
        <f>MID(A2312,IF(E2312="1",D2312-5,D2312-4),IF(E2312="1",7,6))</f>
        <v>6:58PM</v>
      </c>
      <c r="G2312" s="34" t="str">
        <f>TRIM(SUBSTITUTE(A2312,TEXT(M2312,"h:mmAM/PM"),""))</f>
        <v>7/Nov R-O-K</v>
      </c>
      <c r="H2312" s="34" t="b">
        <f>OR(LEFT(G2312,1)="Y",LEFT(G2312,1)="B",LEFT(G2312,1)="R")</f>
        <v>0</v>
      </c>
      <c r="I2312" s="34" t="str">
        <f>IF(H2312,LEFT(G2312,FIND(" ",G2312)-1),MID(G2312,FIND(" ",G2312)+1,9))</f>
        <v>R-O-K</v>
      </c>
      <c r="J2312" s="34" t="str">
        <f>TRIM(SUBSTITUTE(G2312,I2312,""))</f>
        <v>7/Nov</v>
      </c>
      <c r="K2312" s="34">
        <f>LEFT(J2312,2-ISERROR(1*MID(J2312,2,1)))*1</f>
        <v>7</v>
      </c>
      <c r="L2312" s="34" t="str">
        <f>IF(LEN(I2312)=3,I2312,LEFT(I2312,1)&amp;MID(I2312,3,1)&amp;RIGHT(I2312,1))</f>
        <v>ROK</v>
      </c>
      <c r="M2312" s="42">
        <f>TIMEVALUE(SUBSTITUTE(SUBSTITUTE(F2312,"P"," P"),"A"," A"))</f>
        <v>0.79027777777777775</v>
      </c>
      <c r="N2312" s="34">
        <f t="shared" si="116"/>
        <v>25</v>
      </c>
      <c r="O2312" s="34" t="str">
        <f t="shared" si="117"/>
        <v>ROK25</v>
      </c>
      <c r="P2312" s="44">
        <f>INDEX(Workings!$R$14:$R$853,MATCH(O2312,Workings!$U$14:$U$853,0))</f>
        <v>0.78888888888888897</v>
      </c>
      <c r="Q2312" s="34">
        <f t="shared" si="118"/>
        <v>2</v>
      </c>
      <c r="S2312"/>
    </row>
    <row r="2313" spans="1:19" ht="15" x14ac:dyDescent="0.25">
      <c r="A2313" s="34" t="s">
        <v>1332</v>
      </c>
      <c r="B2313" s="34">
        <f>SEARCH("PM",A2313)</f>
        <v>11</v>
      </c>
      <c r="C2313" s="34" t="e">
        <f>SEARCH("AM",A2313)</f>
        <v>#VALUE!</v>
      </c>
      <c r="D2313" s="34">
        <f>IFERROR(B2313,C2313)</f>
        <v>11</v>
      </c>
      <c r="E2313" s="34" t="str">
        <f>IFERROR(MID(A2313,D2313-5,1)," ")</f>
        <v xml:space="preserve"> </v>
      </c>
      <c r="F2313" s="34" t="str">
        <f>MID(A2313,IF(E2313="1",D2313-5,D2313-4),IF(E2313="1",7,6))</f>
        <v>7:21PM</v>
      </c>
      <c r="G2313" s="34" t="str">
        <f>TRIM(SUBSTITUTE(A2313,TEXT(M2313,"h:mmAM/PM"),""))</f>
        <v>7/Nov R-O-K</v>
      </c>
      <c r="H2313" s="34" t="b">
        <f>OR(LEFT(G2313,1)="Y",LEFT(G2313,1)="B",LEFT(G2313,1)="R")</f>
        <v>0</v>
      </c>
      <c r="I2313" s="34" t="str">
        <f>IF(H2313,LEFT(G2313,FIND(" ",G2313)-1),MID(G2313,FIND(" ",G2313)+1,9))</f>
        <v>R-O-K</v>
      </c>
      <c r="J2313" s="34" t="str">
        <f>TRIM(SUBSTITUTE(G2313,I2313,""))</f>
        <v>7/Nov</v>
      </c>
      <c r="K2313" s="34">
        <f>LEFT(J2313,2-ISERROR(1*MID(J2313,2,1)))*1</f>
        <v>7</v>
      </c>
      <c r="L2313" s="34" t="str">
        <f>IF(LEN(I2313)=3,I2313,LEFT(I2313,1)&amp;MID(I2313,3,1)&amp;RIGHT(I2313,1))</f>
        <v>ROK</v>
      </c>
      <c r="M2313" s="42">
        <f>TIMEVALUE(SUBSTITUTE(SUBSTITUTE(F2313,"P"," P"),"A"," A"))</f>
        <v>0.80625000000000002</v>
      </c>
      <c r="N2313" s="34">
        <f t="shared" ref="N2313:N2376" si="119">1+(L2313=L2312)*(K2313=K2312)*N2312</f>
        <v>26</v>
      </c>
      <c r="O2313" s="34" t="str">
        <f t="shared" ref="O2313:O2376" si="120">L2313&amp;N2313</f>
        <v>ROK26</v>
      </c>
      <c r="P2313" s="44">
        <f>INDEX(Workings!$R$14:$R$853,MATCH(O2313,Workings!$U$14:$U$853,0))</f>
        <v>0.80277777777777781</v>
      </c>
      <c r="Q2313" s="34">
        <f t="shared" ref="Q2313:Q2376" si="121">ROUND((M2313-P2313)*60*24,5)</f>
        <v>5</v>
      </c>
      <c r="S2313"/>
    </row>
    <row r="2314" spans="1:19" ht="15" x14ac:dyDescent="0.25">
      <c r="A2314" s="34" t="s">
        <v>2175</v>
      </c>
      <c r="B2314" s="34">
        <f>SEARCH("PM",A2314)</f>
        <v>5</v>
      </c>
      <c r="C2314" s="34" t="e">
        <f>SEARCH("AM",A2314)</f>
        <v>#VALUE!</v>
      </c>
      <c r="D2314" s="34">
        <f>IFERROR(B2314,C2314)</f>
        <v>5</v>
      </c>
      <c r="E2314" s="34" t="str">
        <f>IFERROR(MID(A2314,D2314-5,1)," ")</f>
        <v xml:space="preserve"> </v>
      </c>
      <c r="F2314" s="34" t="str">
        <f>MID(A2314,IF(E2314="1",D2314-5,D2314-4),IF(E2314="1",7,6))</f>
        <v>8:21PM</v>
      </c>
      <c r="G2314" s="34" t="str">
        <f>TRIM(SUBSTITUTE(A2314,TEXT(M2314,"h:mmAM/PM"),""))</f>
        <v>R-O-K 7-Nov</v>
      </c>
      <c r="H2314" s="34" t="b">
        <f>OR(LEFT(G2314,1)="Y",LEFT(G2314,1)="B",LEFT(G2314,1)="R")</f>
        <v>1</v>
      </c>
      <c r="I2314" s="34" t="str">
        <f>IF(H2314,LEFT(G2314,FIND(" ",G2314)-1),MID(G2314,FIND(" ",G2314)+1,9))</f>
        <v>R-O-K</v>
      </c>
      <c r="J2314" s="34" t="str">
        <f>TRIM(SUBSTITUTE(G2314,I2314,""))</f>
        <v>7-Nov</v>
      </c>
      <c r="K2314" s="34">
        <f>LEFT(J2314,2-ISERROR(1*MID(J2314,2,1)))*1</f>
        <v>7</v>
      </c>
      <c r="L2314" s="34" t="str">
        <f>IF(LEN(I2314)=3,I2314,LEFT(I2314,1)&amp;MID(I2314,3,1)&amp;RIGHT(I2314,1))</f>
        <v>ROK</v>
      </c>
      <c r="M2314" s="42">
        <f>TIMEVALUE(SUBSTITUTE(SUBSTITUTE(F2314,"P"," P"),"A"," A"))</f>
        <v>0.84791666666666676</v>
      </c>
      <c r="N2314" s="34">
        <f t="shared" si="119"/>
        <v>27</v>
      </c>
      <c r="O2314" s="34" t="str">
        <f t="shared" si="120"/>
        <v>ROK27</v>
      </c>
      <c r="P2314" s="44">
        <f>INDEX(Workings!$R$14:$R$853,MATCH(O2314,Workings!$U$14:$U$853,0))</f>
        <v>0.84444444444444444</v>
      </c>
      <c r="Q2314" s="34">
        <f t="shared" si="121"/>
        <v>5</v>
      </c>
      <c r="S2314"/>
    </row>
    <row r="2315" spans="1:19" ht="15" x14ac:dyDescent="0.25">
      <c r="A2315" s="34" t="s">
        <v>296</v>
      </c>
      <c r="B2315" s="34">
        <f>SEARCH("PM",A2315)</f>
        <v>17</v>
      </c>
      <c r="C2315" s="34" t="e">
        <f>SEARCH("AM",A2315)</f>
        <v>#VALUE!</v>
      </c>
      <c r="D2315" s="34">
        <f>IFERROR(B2315,C2315)</f>
        <v>17</v>
      </c>
      <c r="E2315" s="34" t="str">
        <f>IFERROR(MID(A2315,D2315-5,1)," ")</f>
        <v xml:space="preserve"> </v>
      </c>
      <c r="F2315" s="34" t="str">
        <f>MID(A2315,IF(E2315="1",D2315-5,D2315-4),IF(E2315="1",7,6))</f>
        <v>9:19PM</v>
      </c>
      <c r="G2315" s="34" t="str">
        <f>TRIM(SUBSTITUTE(A2315,TEXT(M2315,"h:mmAM/PM"),""))</f>
        <v>R-O-K 7-Nov</v>
      </c>
      <c r="H2315" s="34" t="b">
        <f>OR(LEFT(G2315,1)="Y",LEFT(G2315,1)="B",LEFT(G2315,1)="R")</f>
        <v>1</v>
      </c>
      <c r="I2315" s="34" t="str">
        <f>IF(H2315,LEFT(G2315,FIND(" ",G2315)-1),MID(G2315,FIND(" ",G2315)+1,9))</f>
        <v>R-O-K</v>
      </c>
      <c r="J2315" s="34" t="str">
        <f>TRIM(SUBSTITUTE(G2315,I2315,""))</f>
        <v>7-Nov</v>
      </c>
      <c r="K2315" s="34">
        <f>LEFT(J2315,2-ISERROR(1*MID(J2315,2,1)))*1</f>
        <v>7</v>
      </c>
      <c r="L2315" s="34" t="str">
        <f>IF(LEN(I2315)=3,I2315,LEFT(I2315,1)&amp;MID(I2315,3,1)&amp;RIGHT(I2315,1))</f>
        <v>ROK</v>
      </c>
      <c r="M2315" s="42">
        <f>TIMEVALUE(SUBSTITUTE(SUBSTITUTE(F2315,"P"," P"),"A"," A"))</f>
        <v>0.8881944444444444</v>
      </c>
      <c r="N2315" s="34">
        <f t="shared" si="119"/>
        <v>28</v>
      </c>
      <c r="O2315" s="34" t="str">
        <f t="shared" si="120"/>
        <v>ROK28</v>
      </c>
      <c r="P2315" s="44">
        <f>INDEX(Workings!$R$14:$R$853,MATCH(O2315,Workings!$U$14:$U$853,0))</f>
        <v>0.88611111111111107</v>
      </c>
      <c r="Q2315" s="34">
        <f t="shared" si="121"/>
        <v>3</v>
      </c>
      <c r="S2315"/>
    </row>
    <row r="2316" spans="1:19" ht="15" x14ac:dyDescent="0.25">
      <c r="A2316" s="34" t="s">
        <v>1128</v>
      </c>
      <c r="B2316" s="34">
        <f>SEARCH("PM",A2316)</f>
        <v>6</v>
      </c>
      <c r="C2316" s="34" t="e">
        <f>SEARCH("AM",A2316)</f>
        <v>#VALUE!</v>
      </c>
      <c r="D2316" s="34">
        <f>IFERROR(B2316,C2316)</f>
        <v>6</v>
      </c>
      <c r="E2316" s="34" t="str">
        <f>IFERROR(MID(A2316,D2316-5,1)," ")</f>
        <v>1</v>
      </c>
      <c r="F2316" s="34" t="str">
        <f>MID(A2316,IF(E2316="1",D2316-5,D2316-4),IF(E2316="1",7,6))</f>
        <v>10:21PM</v>
      </c>
      <c r="G2316" s="34" t="str">
        <f>TRIM(SUBSTITUTE(A2316,TEXT(M2316,"h:mmAM/PM"),""))</f>
        <v>R:O:K 7/Nov</v>
      </c>
      <c r="H2316" s="34" t="b">
        <f>OR(LEFT(G2316,1)="Y",LEFT(G2316,1)="B",LEFT(G2316,1)="R")</f>
        <v>1</v>
      </c>
      <c r="I2316" s="34" t="str">
        <f>IF(H2316,LEFT(G2316,FIND(" ",G2316)-1),MID(G2316,FIND(" ",G2316)+1,9))</f>
        <v>R:O:K</v>
      </c>
      <c r="J2316" s="34" t="str">
        <f>TRIM(SUBSTITUTE(G2316,I2316,""))</f>
        <v>7/Nov</v>
      </c>
      <c r="K2316" s="34">
        <f>LEFT(J2316,2-ISERROR(1*MID(J2316,2,1)))*1</f>
        <v>7</v>
      </c>
      <c r="L2316" s="34" t="str">
        <f>IF(LEN(I2316)=3,I2316,LEFT(I2316,1)&amp;MID(I2316,3,1)&amp;RIGHT(I2316,1))</f>
        <v>ROK</v>
      </c>
      <c r="M2316" s="42">
        <f>TIMEVALUE(SUBSTITUTE(SUBSTITUTE(F2316,"P"," P"),"A"," A"))</f>
        <v>0.93125000000000002</v>
      </c>
      <c r="N2316" s="34">
        <f t="shared" si="119"/>
        <v>29</v>
      </c>
      <c r="O2316" s="34" t="str">
        <f t="shared" si="120"/>
        <v>ROK29</v>
      </c>
      <c r="P2316" s="44">
        <f>INDEX(Workings!$R$14:$R$853,MATCH(O2316,Workings!$U$14:$U$853,0))</f>
        <v>0.9277777777777777</v>
      </c>
      <c r="Q2316" s="34">
        <f t="shared" si="121"/>
        <v>5</v>
      </c>
      <c r="S2316"/>
    </row>
    <row r="2317" spans="1:19" ht="15" x14ac:dyDescent="0.25">
      <c r="A2317" s="34" t="s">
        <v>347</v>
      </c>
      <c r="B2317" s="34">
        <f>SEARCH("PM",A2317)</f>
        <v>18</v>
      </c>
      <c r="C2317" s="34" t="e">
        <f>SEARCH("AM",A2317)</f>
        <v>#VALUE!</v>
      </c>
      <c r="D2317" s="34">
        <f>IFERROR(B2317,C2317)</f>
        <v>18</v>
      </c>
      <c r="E2317" s="34" t="str">
        <f>IFERROR(MID(A2317,D2317-5,1)," ")</f>
        <v>1</v>
      </c>
      <c r="F2317" s="34" t="str">
        <f>MID(A2317,IF(E2317="1",D2317-5,D2317-4),IF(E2317="1",7,6))</f>
        <v>11:22PM</v>
      </c>
      <c r="G2317" s="34" t="str">
        <f>TRIM(SUBSTITUTE(A2317,TEXT(M2317,"h:mmAM/PM"),""))</f>
        <v>R/O/K 7/Nov</v>
      </c>
      <c r="H2317" s="34" t="b">
        <f>OR(LEFT(G2317,1)="Y",LEFT(G2317,1)="B",LEFT(G2317,1)="R")</f>
        <v>1</v>
      </c>
      <c r="I2317" s="34" t="str">
        <f>IF(H2317,LEFT(G2317,FIND(" ",G2317)-1),MID(G2317,FIND(" ",G2317)+1,9))</f>
        <v>R/O/K</v>
      </c>
      <c r="J2317" s="34" t="str">
        <f>TRIM(SUBSTITUTE(G2317,I2317,""))</f>
        <v>7/Nov</v>
      </c>
      <c r="K2317" s="34">
        <f>LEFT(J2317,2-ISERROR(1*MID(J2317,2,1)))*1</f>
        <v>7</v>
      </c>
      <c r="L2317" s="34" t="str">
        <f>IF(LEN(I2317)=3,I2317,LEFT(I2317,1)&amp;MID(I2317,3,1)&amp;RIGHT(I2317,1))</f>
        <v>ROK</v>
      </c>
      <c r="M2317" s="42">
        <f>TIMEVALUE(SUBSTITUTE(SUBSTITUTE(F2317,"P"," P"),"A"," A"))</f>
        <v>0.97361111111111109</v>
      </c>
      <c r="N2317" s="34">
        <f t="shared" si="119"/>
        <v>30</v>
      </c>
      <c r="O2317" s="34" t="str">
        <f t="shared" si="120"/>
        <v>ROK30</v>
      </c>
      <c r="P2317" s="44">
        <f>INDEX(Workings!$R$14:$R$853,MATCH(O2317,Workings!$U$14:$U$853,0))</f>
        <v>0.96944444444444433</v>
      </c>
      <c r="Q2317" s="34">
        <f t="shared" si="121"/>
        <v>6</v>
      </c>
      <c r="S2317"/>
    </row>
    <row r="2318" spans="1:19" ht="15" x14ac:dyDescent="0.25">
      <c r="A2318" s="34" t="s">
        <v>427</v>
      </c>
      <c r="B2318" s="34" t="e">
        <f>SEARCH("PM",A2318)</f>
        <v>#VALUE!</v>
      </c>
      <c r="C2318" s="34">
        <f>SEARCH("AM",A2318)</f>
        <v>11</v>
      </c>
      <c r="D2318" s="34">
        <f>IFERROR(B2318,C2318)</f>
        <v>11</v>
      </c>
      <c r="E2318" s="34" t="str">
        <f>IFERROR(MID(A2318,D2318-5,1)," ")</f>
        <v xml:space="preserve"> </v>
      </c>
      <c r="F2318" s="34" t="str">
        <f>MID(A2318,IF(E2318="1",D2318-5,D2318-4),IF(E2318="1",7,6))</f>
        <v>7:25AM</v>
      </c>
      <c r="G2318" s="34" t="str">
        <f>TRIM(SUBSTITUTE(A2318,TEXT(M2318,"h:mmAM/PM"),""))</f>
        <v>8/Nov R:O:K</v>
      </c>
      <c r="H2318" s="34" t="b">
        <f>OR(LEFT(G2318,1)="Y",LEFT(G2318,1)="B",LEFT(G2318,1)="R")</f>
        <v>0</v>
      </c>
      <c r="I2318" s="34" t="str">
        <f>IF(H2318,LEFT(G2318,FIND(" ",G2318)-1),MID(G2318,FIND(" ",G2318)+1,9))</f>
        <v>R:O:K</v>
      </c>
      <c r="J2318" s="34" t="str">
        <f>TRIM(SUBSTITUTE(G2318,I2318,""))</f>
        <v>8/Nov</v>
      </c>
      <c r="K2318" s="34">
        <f>LEFT(J2318,2-ISERROR(1*MID(J2318,2,1)))*1</f>
        <v>8</v>
      </c>
      <c r="L2318" s="34" t="str">
        <f>IF(LEN(I2318)=3,I2318,LEFT(I2318,1)&amp;MID(I2318,3,1)&amp;RIGHT(I2318,1))</f>
        <v>ROK</v>
      </c>
      <c r="M2318" s="42">
        <f>TIMEVALUE(SUBSTITUTE(SUBSTITUTE(F2318,"P"," P"),"A"," A"))</f>
        <v>0.30902777777777779</v>
      </c>
      <c r="N2318" s="34">
        <f t="shared" si="119"/>
        <v>1</v>
      </c>
      <c r="O2318" s="34" t="str">
        <f t="shared" si="120"/>
        <v>ROK1</v>
      </c>
      <c r="P2318" s="44">
        <f>INDEX(Workings!$R$14:$R$853,MATCH(O2318,Workings!$U$14:$U$853,0))</f>
        <v>0.30277777777777776</v>
      </c>
      <c r="Q2318" s="34">
        <f t="shared" si="121"/>
        <v>9</v>
      </c>
      <c r="S2318"/>
    </row>
    <row r="2319" spans="1:19" ht="15" x14ac:dyDescent="0.25">
      <c r="A2319" s="34" t="s">
        <v>373</v>
      </c>
      <c r="B2319" s="34" t="e">
        <f>SEARCH("PM",A2319)</f>
        <v>#VALUE!</v>
      </c>
      <c r="C2319" s="34">
        <f>SEARCH("AM",A2319)</f>
        <v>17</v>
      </c>
      <c r="D2319" s="34">
        <f>IFERROR(B2319,C2319)</f>
        <v>17</v>
      </c>
      <c r="E2319" s="34" t="str">
        <f>IFERROR(MID(A2319,D2319-5,1)," ")</f>
        <v xml:space="preserve"> </v>
      </c>
      <c r="F2319" s="34" t="str">
        <f>MID(A2319,IF(E2319="1",D2319-5,D2319-4),IF(E2319="1",7,6))</f>
        <v>7:56AM</v>
      </c>
      <c r="G2319" s="34" t="str">
        <f>TRIM(SUBSTITUTE(A2319,TEXT(M2319,"h:mmAM/PM"),""))</f>
        <v>R:O:K 8/Nov</v>
      </c>
      <c r="H2319" s="34" t="b">
        <f>OR(LEFT(G2319,1)="Y",LEFT(G2319,1)="B",LEFT(G2319,1)="R")</f>
        <v>1</v>
      </c>
      <c r="I2319" s="34" t="str">
        <f>IF(H2319,LEFT(G2319,FIND(" ",G2319)-1),MID(G2319,FIND(" ",G2319)+1,9))</f>
        <v>R:O:K</v>
      </c>
      <c r="J2319" s="34" t="str">
        <f>TRIM(SUBSTITUTE(G2319,I2319,""))</f>
        <v>8/Nov</v>
      </c>
      <c r="K2319" s="34">
        <f>LEFT(J2319,2-ISERROR(1*MID(J2319,2,1)))*1</f>
        <v>8</v>
      </c>
      <c r="L2319" s="34" t="str">
        <f>IF(LEN(I2319)=3,I2319,LEFT(I2319,1)&amp;MID(I2319,3,1)&amp;RIGHT(I2319,1))</f>
        <v>ROK</v>
      </c>
      <c r="M2319" s="42">
        <f>TIMEVALUE(SUBSTITUTE(SUBSTITUTE(F2319,"P"," P"),"A"," A"))</f>
        <v>0.33055555555555555</v>
      </c>
      <c r="N2319" s="34">
        <f t="shared" si="119"/>
        <v>2</v>
      </c>
      <c r="O2319" s="34" t="str">
        <f t="shared" si="120"/>
        <v>ROK2</v>
      </c>
      <c r="P2319" s="44">
        <f>INDEX(Workings!$R$14:$R$853,MATCH(O2319,Workings!$U$14:$U$853,0))</f>
        <v>0.33055555555555555</v>
      </c>
      <c r="Q2319" s="34">
        <f t="shared" si="121"/>
        <v>0</v>
      </c>
      <c r="S2319"/>
    </row>
    <row r="2320" spans="1:19" ht="15" x14ac:dyDescent="0.25">
      <c r="A2320" s="34" t="s">
        <v>2070</v>
      </c>
      <c r="B2320" s="34" t="e">
        <f>SEARCH("PM",A2320)</f>
        <v>#VALUE!</v>
      </c>
      <c r="C2320" s="34">
        <f>SEARCH("AM",A2320)</f>
        <v>17</v>
      </c>
      <c r="D2320" s="34">
        <f>IFERROR(B2320,C2320)</f>
        <v>17</v>
      </c>
      <c r="E2320" s="34" t="str">
        <f>IFERROR(MID(A2320,D2320-5,1)," ")</f>
        <v xml:space="preserve"> </v>
      </c>
      <c r="F2320" s="34" t="str">
        <f>MID(A2320,IF(E2320="1",D2320-5,D2320-4),IF(E2320="1",7,6))</f>
        <v>8:42AM</v>
      </c>
      <c r="G2320" s="34" t="str">
        <f>TRIM(SUBSTITUTE(A2320,TEXT(M2320,"h:mmAM/PM"),""))</f>
        <v>8/Nov R/O/K</v>
      </c>
      <c r="H2320" s="34" t="b">
        <f>OR(LEFT(G2320,1)="Y",LEFT(G2320,1)="B",LEFT(G2320,1)="R")</f>
        <v>0</v>
      </c>
      <c r="I2320" s="34" t="str">
        <f>IF(H2320,LEFT(G2320,FIND(" ",G2320)-1),MID(G2320,FIND(" ",G2320)+1,9))</f>
        <v>R/O/K</v>
      </c>
      <c r="J2320" s="34" t="str">
        <f>TRIM(SUBSTITUTE(G2320,I2320,""))</f>
        <v>8/Nov</v>
      </c>
      <c r="K2320" s="34">
        <f>LEFT(J2320,2-ISERROR(1*MID(J2320,2,1)))*1</f>
        <v>8</v>
      </c>
      <c r="L2320" s="34" t="str">
        <f>IF(LEN(I2320)=3,I2320,LEFT(I2320,1)&amp;MID(I2320,3,1)&amp;RIGHT(I2320,1))</f>
        <v>ROK</v>
      </c>
      <c r="M2320" s="42">
        <f>TIMEVALUE(SUBSTITUTE(SUBSTITUTE(F2320,"P"," P"),"A"," A"))</f>
        <v>0.36249999999999999</v>
      </c>
      <c r="N2320" s="34">
        <f t="shared" si="119"/>
        <v>3</v>
      </c>
      <c r="O2320" s="34" t="str">
        <f t="shared" si="120"/>
        <v>ROK3</v>
      </c>
      <c r="P2320" s="44">
        <f>INDEX(Workings!$R$14:$R$853,MATCH(O2320,Workings!$U$14:$U$853,0))</f>
        <v>0.35833333333333334</v>
      </c>
      <c r="Q2320" s="34">
        <f t="shared" si="121"/>
        <v>6</v>
      </c>
      <c r="S2320"/>
    </row>
    <row r="2321" spans="1:19" ht="15" x14ac:dyDescent="0.25">
      <c r="A2321" s="34" t="s">
        <v>2623</v>
      </c>
      <c r="B2321" s="34" t="e">
        <f>SEARCH("PM",A2321)</f>
        <v>#VALUE!</v>
      </c>
      <c r="C2321" s="34">
        <f>SEARCH("AM",A2321)</f>
        <v>5</v>
      </c>
      <c r="D2321" s="34">
        <f>IFERROR(B2321,C2321)</f>
        <v>5</v>
      </c>
      <c r="E2321" s="34" t="str">
        <f>IFERROR(MID(A2321,D2321-5,1)," ")</f>
        <v xml:space="preserve"> </v>
      </c>
      <c r="F2321" s="34" t="str">
        <f>MID(A2321,IF(E2321="1",D2321-5,D2321-4),IF(E2321="1",7,6))</f>
        <v>9:19AM</v>
      </c>
      <c r="G2321" s="34" t="str">
        <f>TRIM(SUBSTITUTE(A2321,TEXT(M2321,"h:mmAM/PM"),""))</f>
        <v>8-Nov R-O-K</v>
      </c>
      <c r="H2321" s="34" t="b">
        <f>OR(LEFT(G2321,1)="Y",LEFT(G2321,1)="B",LEFT(G2321,1)="R")</f>
        <v>0</v>
      </c>
      <c r="I2321" s="34" t="str">
        <f>IF(H2321,LEFT(G2321,FIND(" ",G2321)-1),MID(G2321,FIND(" ",G2321)+1,9))</f>
        <v>R-O-K</v>
      </c>
      <c r="J2321" s="34" t="str">
        <f>TRIM(SUBSTITUTE(G2321,I2321,""))</f>
        <v>8-Nov</v>
      </c>
      <c r="K2321" s="34">
        <f>LEFT(J2321,2-ISERROR(1*MID(J2321,2,1)))*1</f>
        <v>8</v>
      </c>
      <c r="L2321" s="34" t="str">
        <f>IF(LEN(I2321)=3,I2321,LEFT(I2321,1)&amp;MID(I2321,3,1)&amp;RIGHT(I2321,1))</f>
        <v>ROK</v>
      </c>
      <c r="M2321" s="42">
        <f>TIMEVALUE(SUBSTITUTE(SUBSTITUTE(F2321,"P"," P"),"A"," A"))</f>
        <v>0.38819444444444445</v>
      </c>
      <c r="N2321" s="34">
        <f t="shared" si="119"/>
        <v>4</v>
      </c>
      <c r="O2321" s="34" t="str">
        <f t="shared" si="120"/>
        <v>ROK4</v>
      </c>
      <c r="P2321" s="44">
        <f>INDEX(Workings!$R$14:$R$853,MATCH(O2321,Workings!$U$14:$U$853,0))</f>
        <v>0.38611111111111113</v>
      </c>
      <c r="Q2321" s="34">
        <f t="shared" si="121"/>
        <v>3</v>
      </c>
      <c r="S2321"/>
    </row>
    <row r="2322" spans="1:19" ht="15" x14ac:dyDescent="0.25">
      <c r="A2322" s="34" t="s">
        <v>1901</v>
      </c>
      <c r="B2322" s="34" t="e">
        <f>SEARCH("PM",A2322)</f>
        <v>#VALUE!</v>
      </c>
      <c r="C2322" s="34">
        <f>SEARCH("AM",A2322)</f>
        <v>5</v>
      </c>
      <c r="D2322" s="34">
        <f>IFERROR(B2322,C2322)</f>
        <v>5</v>
      </c>
      <c r="E2322" s="34" t="str">
        <f>IFERROR(MID(A2322,D2322-5,1)," ")</f>
        <v xml:space="preserve"> </v>
      </c>
      <c r="F2322" s="34" t="str">
        <f>MID(A2322,IF(E2322="1",D2322-5,D2322-4),IF(E2322="1",7,6))</f>
        <v>9:55AM</v>
      </c>
      <c r="G2322" s="34" t="str">
        <f>TRIM(SUBSTITUTE(A2322,TEXT(M2322,"h:mmAM/PM"),""))</f>
        <v>8-Nov R-O-K</v>
      </c>
      <c r="H2322" s="34" t="b">
        <f>OR(LEFT(G2322,1)="Y",LEFT(G2322,1)="B",LEFT(G2322,1)="R")</f>
        <v>0</v>
      </c>
      <c r="I2322" s="34" t="str">
        <f>IF(H2322,LEFT(G2322,FIND(" ",G2322)-1),MID(G2322,FIND(" ",G2322)+1,9))</f>
        <v>R-O-K</v>
      </c>
      <c r="J2322" s="34" t="str">
        <f>TRIM(SUBSTITUTE(G2322,I2322,""))</f>
        <v>8-Nov</v>
      </c>
      <c r="K2322" s="34">
        <f>LEFT(J2322,2-ISERROR(1*MID(J2322,2,1)))*1</f>
        <v>8</v>
      </c>
      <c r="L2322" s="34" t="str">
        <f>IF(LEN(I2322)=3,I2322,LEFT(I2322,1)&amp;MID(I2322,3,1)&amp;RIGHT(I2322,1))</f>
        <v>ROK</v>
      </c>
      <c r="M2322" s="42">
        <f>TIMEVALUE(SUBSTITUTE(SUBSTITUTE(F2322,"P"," P"),"A"," A"))</f>
        <v>0.41319444444444442</v>
      </c>
      <c r="N2322" s="34">
        <f t="shared" si="119"/>
        <v>5</v>
      </c>
      <c r="O2322" s="34" t="str">
        <f t="shared" si="120"/>
        <v>ROK5</v>
      </c>
      <c r="P2322" s="44">
        <f>INDEX(Workings!$R$14:$R$853,MATCH(O2322,Workings!$U$14:$U$853,0))</f>
        <v>0.40694444444444444</v>
      </c>
      <c r="Q2322" s="34">
        <f t="shared" si="121"/>
        <v>9</v>
      </c>
      <c r="S2322"/>
    </row>
    <row r="2323" spans="1:19" ht="15" x14ac:dyDescent="0.25">
      <c r="A2323" s="34" t="s">
        <v>3717</v>
      </c>
      <c r="B2323" s="34" t="e">
        <f>SEARCH("PM",A2323)</f>
        <v>#VALUE!</v>
      </c>
      <c r="C2323" s="34">
        <f>SEARCH("AM",A2323)</f>
        <v>12</v>
      </c>
      <c r="D2323" s="34">
        <f>IFERROR(B2323,C2323)</f>
        <v>12</v>
      </c>
      <c r="E2323" s="34" t="str">
        <f>IFERROR(MID(A2323,D2323-5,1)," ")</f>
        <v>1</v>
      </c>
      <c r="F2323" s="34" t="str">
        <f>MID(A2323,IF(E2323="1",D2323-5,D2323-4),IF(E2323="1",7,6))</f>
        <v>10:23AM</v>
      </c>
      <c r="G2323" s="34" t="str">
        <f>TRIM(SUBSTITUTE(A2323,TEXT(M2323,"h:mmAM/PM"),""))</f>
        <v>8-Nov R/O/K</v>
      </c>
      <c r="H2323" s="34" t="b">
        <f>OR(LEFT(G2323,1)="Y",LEFT(G2323,1)="B",LEFT(G2323,1)="R")</f>
        <v>0</v>
      </c>
      <c r="I2323" s="34" t="str">
        <f>IF(H2323,LEFT(G2323,FIND(" ",G2323)-1),MID(G2323,FIND(" ",G2323)+1,9))</f>
        <v>R/O/K</v>
      </c>
      <c r="J2323" s="34" t="str">
        <f>TRIM(SUBSTITUTE(G2323,I2323,""))</f>
        <v>8-Nov</v>
      </c>
      <c r="K2323" s="34">
        <f>LEFT(J2323,2-ISERROR(1*MID(J2323,2,1)))*1</f>
        <v>8</v>
      </c>
      <c r="L2323" s="34" t="str">
        <f>IF(LEN(I2323)=3,I2323,LEFT(I2323,1)&amp;MID(I2323,3,1)&amp;RIGHT(I2323,1))</f>
        <v>ROK</v>
      </c>
      <c r="M2323" s="42">
        <f>TIMEVALUE(SUBSTITUTE(SUBSTITUTE(F2323,"P"," P"),"A"," A"))</f>
        <v>0.43263888888888885</v>
      </c>
      <c r="N2323" s="34">
        <f t="shared" si="119"/>
        <v>6</v>
      </c>
      <c r="O2323" s="34" t="str">
        <f t="shared" si="120"/>
        <v>ROK6</v>
      </c>
      <c r="P2323" s="44">
        <f>INDEX(Workings!$R$14:$R$853,MATCH(O2323,Workings!$U$14:$U$853,0))</f>
        <v>0.42777777777777776</v>
      </c>
      <c r="Q2323" s="34">
        <f t="shared" si="121"/>
        <v>7</v>
      </c>
      <c r="S2323"/>
    </row>
    <row r="2324" spans="1:19" ht="15" x14ac:dyDescent="0.25">
      <c r="A2324" s="34" t="s">
        <v>3736</v>
      </c>
      <c r="B2324" s="34" t="e">
        <f>SEARCH("PM",A2324)</f>
        <v>#VALUE!</v>
      </c>
      <c r="C2324" s="34">
        <f>SEARCH("AM",A2324)</f>
        <v>6</v>
      </c>
      <c r="D2324" s="34">
        <f>IFERROR(B2324,C2324)</f>
        <v>6</v>
      </c>
      <c r="E2324" s="34" t="str">
        <f>IFERROR(MID(A2324,D2324-5,1)," ")</f>
        <v>1</v>
      </c>
      <c r="F2324" s="34" t="str">
        <f>MID(A2324,IF(E2324="1",D2324-5,D2324-4),IF(E2324="1",7,6))</f>
        <v>10:52AM</v>
      </c>
      <c r="G2324" s="34" t="str">
        <f>TRIM(SUBSTITUTE(A2324,TEXT(M2324,"h:mmAM/PM"),""))</f>
        <v>8/Nov R:O:K</v>
      </c>
      <c r="H2324" s="34" t="b">
        <f>OR(LEFT(G2324,1)="Y",LEFT(G2324,1)="B",LEFT(G2324,1)="R")</f>
        <v>0</v>
      </c>
      <c r="I2324" s="34" t="str">
        <f>IF(H2324,LEFT(G2324,FIND(" ",G2324)-1),MID(G2324,FIND(" ",G2324)+1,9))</f>
        <v>R:O:K</v>
      </c>
      <c r="J2324" s="34" t="str">
        <f>TRIM(SUBSTITUTE(G2324,I2324,""))</f>
        <v>8/Nov</v>
      </c>
      <c r="K2324" s="34">
        <f>LEFT(J2324,2-ISERROR(1*MID(J2324,2,1)))*1</f>
        <v>8</v>
      </c>
      <c r="L2324" s="34" t="str">
        <f>IF(LEN(I2324)=3,I2324,LEFT(I2324,1)&amp;MID(I2324,3,1)&amp;RIGHT(I2324,1))</f>
        <v>ROK</v>
      </c>
      <c r="M2324" s="42">
        <f>TIMEVALUE(SUBSTITUTE(SUBSTITUTE(F2324,"P"," P"),"A"," A"))</f>
        <v>0.45277777777777778</v>
      </c>
      <c r="N2324" s="34">
        <f t="shared" si="119"/>
        <v>7</v>
      </c>
      <c r="O2324" s="34" t="str">
        <f t="shared" si="120"/>
        <v>ROK7</v>
      </c>
      <c r="P2324" s="44">
        <f>INDEX(Workings!$R$14:$R$853,MATCH(O2324,Workings!$U$14:$U$853,0))</f>
        <v>0.44861111111111107</v>
      </c>
      <c r="Q2324" s="34">
        <f t="shared" si="121"/>
        <v>6</v>
      </c>
      <c r="S2324"/>
    </row>
    <row r="2325" spans="1:19" ht="15" x14ac:dyDescent="0.25">
      <c r="A2325" s="34" t="s">
        <v>668</v>
      </c>
      <c r="B2325" s="34" t="e">
        <f>SEARCH("PM",A2325)</f>
        <v>#VALUE!</v>
      </c>
      <c r="C2325" s="34">
        <f>SEARCH("AM",A2325)</f>
        <v>6</v>
      </c>
      <c r="D2325" s="34">
        <f>IFERROR(B2325,C2325)</f>
        <v>6</v>
      </c>
      <c r="E2325" s="34" t="str">
        <f>IFERROR(MID(A2325,D2325-5,1)," ")</f>
        <v>1</v>
      </c>
      <c r="F2325" s="34" t="str">
        <f>MID(A2325,IF(E2325="1",D2325-5,D2325-4),IF(E2325="1",7,6))</f>
        <v>11:21AM</v>
      </c>
      <c r="G2325" s="34" t="str">
        <f>TRIM(SUBSTITUTE(A2325,TEXT(M2325,"h:mmAM/PM"),""))</f>
        <v>8/Nov R/O/K</v>
      </c>
      <c r="H2325" s="34" t="b">
        <f>OR(LEFT(G2325,1)="Y",LEFT(G2325,1)="B",LEFT(G2325,1)="R")</f>
        <v>0</v>
      </c>
      <c r="I2325" s="34" t="str">
        <f>IF(H2325,LEFT(G2325,FIND(" ",G2325)-1),MID(G2325,FIND(" ",G2325)+1,9))</f>
        <v>R/O/K</v>
      </c>
      <c r="J2325" s="34" t="str">
        <f>TRIM(SUBSTITUTE(G2325,I2325,""))</f>
        <v>8/Nov</v>
      </c>
      <c r="K2325" s="34">
        <f>LEFT(J2325,2-ISERROR(1*MID(J2325,2,1)))*1</f>
        <v>8</v>
      </c>
      <c r="L2325" s="34" t="str">
        <f>IF(LEN(I2325)=3,I2325,LEFT(I2325,1)&amp;MID(I2325,3,1)&amp;RIGHT(I2325,1))</f>
        <v>ROK</v>
      </c>
      <c r="M2325" s="42">
        <f>TIMEVALUE(SUBSTITUTE(SUBSTITUTE(F2325,"P"," P"),"A"," A"))</f>
        <v>0.47291666666666665</v>
      </c>
      <c r="N2325" s="34">
        <f t="shared" si="119"/>
        <v>8</v>
      </c>
      <c r="O2325" s="34" t="str">
        <f t="shared" si="120"/>
        <v>ROK8</v>
      </c>
      <c r="P2325" s="44">
        <f>INDEX(Workings!$R$14:$R$853,MATCH(O2325,Workings!$U$14:$U$853,0))</f>
        <v>0.46944444444444439</v>
      </c>
      <c r="Q2325" s="34">
        <f t="shared" si="121"/>
        <v>5</v>
      </c>
      <c r="S2325"/>
    </row>
    <row r="2326" spans="1:19" ht="15" x14ac:dyDescent="0.25">
      <c r="A2326" s="34" t="s">
        <v>3530</v>
      </c>
      <c r="B2326" s="34" t="e">
        <f>SEARCH("PM",A2326)</f>
        <v>#VALUE!</v>
      </c>
      <c r="C2326" s="34">
        <f>SEARCH("AM",A2326)</f>
        <v>12</v>
      </c>
      <c r="D2326" s="34">
        <f>IFERROR(B2326,C2326)</f>
        <v>12</v>
      </c>
      <c r="E2326" s="34" t="str">
        <f>IFERROR(MID(A2326,D2326-5,1)," ")</f>
        <v>1</v>
      </c>
      <c r="F2326" s="34" t="str">
        <f>MID(A2326,IF(E2326="1",D2326-5,D2326-4),IF(E2326="1",7,6))</f>
        <v>11:50AM</v>
      </c>
      <c r="G2326" s="34" t="str">
        <f>TRIM(SUBSTITUTE(A2326,TEXT(M2326,"h:mmAM/PM"),""))</f>
        <v>R/O/K 8/Nov</v>
      </c>
      <c r="H2326" s="34" t="b">
        <f>OR(LEFT(G2326,1)="Y",LEFT(G2326,1)="B",LEFT(G2326,1)="R")</f>
        <v>1</v>
      </c>
      <c r="I2326" s="34" t="str">
        <f>IF(H2326,LEFT(G2326,FIND(" ",G2326)-1),MID(G2326,FIND(" ",G2326)+1,9))</f>
        <v>R/O/K</v>
      </c>
      <c r="J2326" s="34" t="str">
        <f>TRIM(SUBSTITUTE(G2326,I2326,""))</f>
        <v>8/Nov</v>
      </c>
      <c r="K2326" s="34">
        <f>LEFT(J2326,2-ISERROR(1*MID(J2326,2,1)))*1</f>
        <v>8</v>
      </c>
      <c r="L2326" s="34" t="str">
        <f>IF(LEN(I2326)=3,I2326,LEFT(I2326,1)&amp;MID(I2326,3,1)&amp;RIGHT(I2326,1))</f>
        <v>ROK</v>
      </c>
      <c r="M2326" s="42">
        <f>TIMEVALUE(SUBSTITUTE(SUBSTITUTE(F2326,"P"," P"),"A"," A"))</f>
        <v>0.49305555555555558</v>
      </c>
      <c r="N2326" s="34">
        <f t="shared" si="119"/>
        <v>9</v>
      </c>
      <c r="O2326" s="34" t="str">
        <f t="shared" si="120"/>
        <v>ROK9</v>
      </c>
      <c r="P2326" s="44">
        <f>INDEX(Workings!$R$14:$R$853,MATCH(O2326,Workings!$U$14:$U$853,0))</f>
        <v>0.4902777777777777</v>
      </c>
      <c r="Q2326" s="34">
        <f t="shared" si="121"/>
        <v>4</v>
      </c>
      <c r="S2326"/>
    </row>
    <row r="2327" spans="1:19" ht="15" x14ac:dyDescent="0.25">
      <c r="A2327" s="34" t="s">
        <v>1697</v>
      </c>
      <c r="B2327" s="34">
        <f>SEARCH("PM",A2327)</f>
        <v>16</v>
      </c>
      <c r="C2327" s="34" t="e">
        <f>SEARCH("AM",A2327)</f>
        <v>#VALUE!</v>
      </c>
      <c r="D2327" s="34">
        <f>IFERROR(B2327,C2327)</f>
        <v>16</v>
      </c>
      <c r="E2327" s="34" t="str">
        <f>IFERROR(MID(A2327,D2327-5,1)," ")</f>
        <v>1</v>
      </c>
      <c r="F2327" s="34" t="str">
        <f>MID(A2327,IF(E2327="1",D2327-5,D2327-4),IF(E2327="1",7,6))</f>
        <v>12:26PM</v>
      </c>
      <c r="G2327" s="34" t="str">
        <f>TRIM(SUBSTITUTE(A2327,TEXT(M2327,"h:mmAM/PM"),""))</f>
        <v>8-Nov ROK</v>
      </c>
      <c r="H2327" s="34" t="b">
        <f>OR(LEFT(G2327,1)="Y",LEFT(G2327,1)="B",LEFT(G2327,1)="R")</f>
        <v>0</v>
      </c>
      <c r="I2327" s="34" t="str">
        <f>IF(H2327,LEFT(G2327,FIND(" ",G2327)-1),MID(G2327,FIND(" ",G2327)+1,9))</f>
        <v>ROK</v>
      </c>
      <c r="J2327" s="34" t="str">
        <f>TRIM(SUBSTITUTE(G2327,I2327,""))</f>
        <v>8-Nov</v>
      </c>
      <c r="K2327" s="34">
        <f>LEFT(J2327,2-ISERROR(1*MID(J2327,2,1)))*1</f>
        <v>8</v>
      </c>
      <c r="L2327" s="34" t="str">
        <f>IF(LEN(I2327)=3,I2327,LEFT(I2327,1)&amp;MID(I2327,3,1)&amp;RIGHT(I2327,1))</f>
        <v>ROK</v>
      </c>
      <c r="M2327" s="42">
        <f>TIMEVALUE(SUBSTITUTE(SUBSTITUTE(F2327,"P"," P"),"A"," A"))</f>
        <v>0.5180555555555556</v>
      </c>
      <c r="N2327" s="34">
        <f t="shared" si="119"/>
        <v>10</v>
      </c>
      <c r="O2327" s="34" t="str">
        <f t="shared" si="120"/>
        <v>ROK10</v>
      </c>
      <c r="P2327" s="44">
        <f>INDEX(Workings!$R$14:$R$853,MATCH(O2327,Workings!$U$14:$U$853,0))</f>
        <v>0.51111111111111107</v>
      </c>
      <c r="Q2327" s="34">
        <f t="shared" si="121"/>
        <v>10</v>
      </c>
      <c r="S2327"/>
    </row>
    <row r="2328" spans="1:19" ht="15" x14ac:dyDescent="0.25">
      <c r="A2328" s="34" t="s">
        <v>2603</v>
      </c>
      <c r="B2328" s="34">
        <f>SEARCH("PM",A2328)</f>
        <v>18</v>
      </c>
      <c r="C2328" s="34" t="e">
        <f>SEARCH("AM",A2328)</f>
        <v>#VALUE!</v>
      </c>
      <c r="D2328" s="34">
        <f>IFERROR(B2328,C2328)</f>
        <v>18</v>
      </c>
      <c r="E2328" s="34" t="str">
        <f>IFERROR(MID(A2328,D2328-5,1)," ")</f>
        <v>1</v>
      </c>
      <c r="F2328" s="34" t="str">
        <f>MID(A2328,IF(E2328="1",D2328-5,D2328-4),IF(E2328="1",7,6))</f>
        <v>12:52PM</v>
      </c>
      <c r="G2328" s="34" t="str">
        <f>TRIM(SUBSTITUTE(A2328,TEXT(M2328,"h:mmAM/PM"),""))</f>
        <v>8-Nov R/O/K</v>
      </c>
      <c r="H2328" s="34" t="b">
        <f>OR(LEFT(G2328,1)="Y",LEFT(G2328,1)="B",LEFT(G2328,1)="R")</f>
        <v>0</v>
      </c>
      <c r="I2328" s="34" t="str">
        <f>IF(H2328,LEFT(G2328,FIND(" ",G2328)-1),MID(G2328,FIND(" ",G2328)+1,9))</f>
        <v>R/O/K</v>
      </c>
      <c r="J2328" s="34" t="str">
        <f>TRIM(SUBSTITUTE(G2328,I2328,""))</f>
        <v>8-Nov</v>
      </c>
      <c r="K2328" s="34">
        <f>LEFT(J2328,2-ISERROR(1*MID(J2328,2,1)))*1</f>
        <v>8</v>
      </c>
      <c r="L2328" s="34" t="str">
        <f>IF(LEN(I2328)=3,I2328,LEFT(I2328,1)&amp;MID(I2328,3,1)&amp;RIGHT(I2328,1))</f>
        <v>ROK</v>
      </c>
      <c r="M2328" s="42">
        <f>TIMEVALUE(SUBSTITUTE(SUBSTITUTE(F2328,"P"," P"),"A"," A"))</f>
        <v>0.53611111111111109</v>
      </c>
      <c r="N2328" s="34">
        <f t="shared" si="119"/>
        <v>11</v>
      </c>
      <c r="O2328" s="34" t="str">
        <f t="shared" si="120"/>
        <v>ROK11</v>
      </c>
      <c r="P2328" s="44">
        <f>INDEX(Workings!$R$14:$R$853,MATCH(O2328,Workings!$U$14:$U$853,0))</f>
        <v>0.53194444444444444</v>
      </c>
      <c r="Q2328" s="34">
        <f t="shared" si="121"/>
        <v>6</v>
      </c>
      <c r="S2328"/>
    </row>
    <row r="2329" spans="1:19" ht="15" x14ac:dyDescent="0.25">
      <c r="A2329" s="34" t="s">
        <v>842</v>
      </c>
      <c r="B2329" s="34">
        <f>SEARCH("PM",A2329)</f>
        <v>17</v>
      </c>
      <c r="C2329" s="34" t="e">
        <f>SEARCH("AM",A2329)</f>
        <v>#VALUE!</v>
      </c>
      <c r="D2329" s="34">
        <f>IFERROR(B2329,C2329)</f>
        <v>17</v>
      </c>
      <c r="E2329" s="34" t="str">
        <f>IFERROR(MID(A2329,D2329-5,1)," ")</f>
        <v xml:space="preserve"> </v>
      </c>
      <c r="F2329" s="34" t="str">
        <f>MID(A2329,IF(E2329="1",D2329-5,D2329-4),IF(E2329="1",7,6))</f>
        <v>1:22PM</v>
      </c>
      <c r="G2329" s="34" t="str">
        <f>TRIM(SUBSTITUTE(A2329,TEXT(M2329,"h:mmAM/PM"),""))</f>
        <v>R-O-K 8/Nov</v>
      </c>
      <c r="H2329" s="34" t="b">
        <f>OR(LEFT(G2329,1)="Y",LEFT(G2329,1)="B",LEFT(G2329,1)="R")</f>
        <v>1</v>
      </c>
      <c r="I2329" s="34" t="str">
        <f>IF(H2329,LEFT(G2329,FIND(" ",G2329)-1),MID(G2329,FIND(" ",G2329)+1,9))</f>
        <v>R-O-K</v>
      </c>
      <c r="J2329" s="34" t="str">
        <f>TRIM(SUBSTITUTE(G2329,I2329,""))</f>
        <v>8/Nov</v>
      </c>
      <c r="K2329" s="34">
        <f>LEFT(J2329,2-ISERROR(1*MID(J2329,2,1)))*1</f>
        <v>8</v>
      </c>
      <c r="L2329" s="34" t="str">
        <f>IF(LEN(I2329)=3,I2329,LEFT(I2329,1)&amp;MID(I2329,3,1)&amp;RIGHT(I2329,1))</f>
        <v>ROK</v>
      </c>
      <c r="M2329" s="42">
        <f>TIMEVALUE(SUBSTITUTE(SUBSTITUTE(F2329,"P"," P"),"A"," A"))</f>
        <v>0.55694444444444446</v>
      </c>
      <c r="N2329" s="34">
        <f t="shared" si="119"/>
        <v>12</v>
      </c>
      <c r="O2329" s="34" t="str">
        <f t="shared" si="120"/>
        <v>ROK12</v>
      </c>
      <c r="P2329" s="44">
        <f>INDEX(Workings!$R$14:$R$853,MATCH(O2329,Workings!$U$14:$U$853,0))</f>
        <v>0.55277777777777781</v>
      </c>
      <c r="Q2329" s="34">
        <f t="shared" si="121"/>
        <v>6</v>
      </c>
      <c r="S2329"/>
    </row>
    <row r="2330" spans="1:19" ht="15" x14ac:dyDescent="0.25">
      <c r="A2330" s="34" t="s">
        <v>3140</v>
      </c>
      <c r="B2330" s="34">
        <f>SEARCH("PM",A2330)</f>
        <v>5</v>
      </c>
      <c r="C2330" s="34" t="e">
        <f>SEARCH("AM",A2330)</f>
        <v>#VALUE!</v>
      </c>
      <c r="D2330" s="34">
        <f>IFERROR(B2330,C2330)</f>
        <v>5</v>
      </c>
      <c r="E2330" s="34" t="str">
        <f>IFERROR(MID(A2330,D2330-5,1)," ")</f>
        <v xml:space="preserve"> </v>
      </c>
      <c r="F2330" s="34" t="str">
        <f>MID(A2330,IF(E2330="1",D2330-5,D2330-4),IF(E2330="1",7,6))</f>
        <v>1:53PM</v>
      </c>
      <c r="G2330" s="34" t="str">
        <f>TRIM(SUBSTITUTE(A2330,TEXT(M2330,"h:mmAM/PM"),""))</f>
        <v>R/O/K 8/Nov</v>
      </c>
      <c r="H2330" s="34" t="b">
        <f>OR(LEFT(G2330,1)="Y",LEFT(G2330,1)="B",LEFT(G2330,1)="R")</f>
        <v>1</v>
      </c>
      <c r="I2330" s="34" t="str">
        <f>IF(H2330,LEFT(G2330,FIND(" ",G2330)-1),MID(G2330,FIND(" ",G2330)+1,9))</f>
        <v>R/O/K</v>
      </c>
      <c r="J2330" s="34" t="str">
        <f>TRIM(SUBSTITUTE(G2330,I2330,""))</f>
        <v>8/Nov</v>
      </c>
      <c r="K2330" s="34">
        <f>LEFT(J2330,2-ISERROR(1*MID(J2330,2,1)))*1</f>
        <v>8</v>
      </c>
      <c r="L2330" s="34" t="str">
        <f>IF(LEN(I2330)=3,I2330,LEFT(I2330,1)&amp;MID(I2330,3,1)&amp;RIGHT(I2330,1))</f>
        <v>ROK</v>
      </c>
      <c r="M2330" s="42">
        <f>TIMEVALUE(SUBSTITUTE(SUBSTITUTE(F2330,"P"," P"),"A"," A"))</f>
        <v>0.57847222222222217</v>
      </c>
      <c r="N2330" s="34">
        <f t="shared" si="119"/>
        <v>13</v>
      </c>
      <c r="O2330" s="34" t="str">
        <f t="shared" si="120"/>
        <v>ROK13</v>
      </c>
      <c r="P2330" s="44">
        <f>INDEX(Workings!$R$14:$R$853,MATCH(O2330,Workings!$U$14:$U$853,0))</f>
        <v>0.57361111111111118</v>
      </c>
      <c r="Q2330" s="34">
        <f t="shared" si="121"/>
        <v>7</v>
      </c>
      <c r="S2330"/>
    </row>
    <row r="2331" spans="1:19" ht="15" x14ac:dyDescent="0.25">
      <c r="A2331" s="34" t="s">
        <v>1843</v>
      </c>
      <c r="B2331" s="34">
        <f>SEARCH("PM",A2331)</f>
        <v>11</v>
      </c>
      <c r="C2331" s="34" t="e">
        <f>SEARCH("AM",A2331)</f>
        <v>#VALUE!</v>
      </c>
      <c r="D2331" s="34">
        <f>IFERROR(B2331,C2331)</f>
        <v>11</v>
      </c>
      <c r="E2331" s="34" t="str">
        <f>IFERROR(MID(A2331,D2331-5,1)," ")</f>
        <v xml:space="preserve"> </v>
      </c>
      <c r="F2331" s="34" t="str">
        <f>MID(A2331,IF(E2331="1",D2331-5,D2331-4),IF(E2331="1",7,6))</f>
        <v>2:21PM</v>
      </c>
      <c r="G2331" s="34" t="str">
        <f>TRIM(SUBSTITUTE(A2331,TEXT(M2331,"h:mmAM/PM"),""))</f>
        <v>8/Nov R/O/K</v>
      </c>
      <c r="H2331" s="34" t="b">
        <f>OR(LEFT(G2331,1)="Y",LEFT(G2331,1)="B",LEFT(G2331,1)="R")</f>
        <v>0</v>
      </c>
      <c r="I2331" s="34" t="str">
        <f>IF(H2331,LEFT(G2331,FIND(" ",G2331)-1),MID(G2331,FIND(" ",G2331)+1,9))</f>
        <v>R/O/K</v>
      </c>
      <c r="J2331" s="34" t="str">
        <f>TRIM(SUBSTITUTE(G2331,I2331,""))</f>
        <v>8/Nov</v>
      </c>
      <c r="K2331" s="34">
        <f>LEFT(J2331,2-ISERROR(1*MID(J2331,2,1)))*1</f>
        <v>8</v>
      </c>
      <c r="L2331" s="34" t="str">
        <f>IF(LEN(I2331)=3,I2331,LEFT(I2331,1)&amp;MID(I2331,3,1)&amp;RIGHT(I2331,1))</f>
        <v>ROK</v>
      </c>
      <c r="M2331" s="42">
        <f>TIMEVALUE(SUBSTITUTE(SUBSTITUTE(F2331,"P"," P"),"A"," A"))</f>
        <v>0.59791666666666665</v>
      </c>
      <c r="N2331" s="34">
        <f t="shared" si="119"/>
        <v>14</v>
      </c>
      <c r="O2331" s="34" t="str">
        <f t="shared" si="120"/>
        <v>ROK14</v>
      </c>
      <c r="P2331" s="44">
        <f>INDEX(Workings!$R$14:$R$853,MATCH(O2331,Workings!$U$14:$U$853,0))</f>
        <v>0.59444444444444455</v>
      </c>
      <c r="Q2331" s="34">
        <f t="shared" si="121"/>
        <v>5</v>
      </c>
      <c r="S2331"/>
    </row>
    <row r="2332" spans="1:19" ht="15" x14ac:dyDescent="0.25">
      <c r="A2332" s="34" t="s">
        <v>1281</v>
      </c>
      <c r="B2332" s="34">
        <f>SEARCH("PM",A2332)</f>
        <v>11</v>
      </c>
      <c r="C2332" s="34" t="e">
        <f>SEARCH("AM",A2332)</f>
        <v>#VALUE!</v>
      </c>
      <c r="D2332" s="34">
        <f>IFERROR(B2332,C2332)</f>
        <v>11</v>
      </c>
      <c r="E2332" s="34" t="str">
        <f>IFERROR(MID(A2332,D2332-5,1)," ")</f>
        <v xml:space="preserve"> </v>
      </c>
      <c r="F2332" s="34" t="str">
        <f>MID(A2332,IF(E2332="1",D2332-5,D2332-4),IF(E2332="1",7,6))</f>
        <v>2:54PM</v>
      </c>
      <c r="G2332" s="34" t="str">
        <f>TRIM(SUBSTITUTE(A2332,TEXT(M2332,"h:mmAM/PM"),""))</f>
        <v>R-O-K 8-Nov</v>
      </c>
      <c r="H2332" s="34" t="b">
        <f>OR(LEFT(G2332,1)="Y",LEFT(G2332,1)="B",LEFT(G2332,1)="R")</f>
        <v>1</v>
      </c>
      <c r="I2332" s="34" t="str">
        <f>IF(H2332,LEFT(G2332,FIND(" ",G2332)-1),MID(G2332,FIND(" ",G2332)+1,9))</f>
        <v>R-O-K</v>
      </c>
      <c r="J2332" s="34" t="str">
        <f>TRIM(SUBSTITUTE(G2332,I2332,""))</f>
        <v>8-Nov</v>
      </c>
      <c r="K2332" s="34">
        <f>LEFT(J2332,2-ISERROR(1*MID(J2332,2,1)))*1</f>
        <v>8</v>
      </c>
      <c r="L2332" s="34" t="str">
        <f>IF(LEN(I2332)=3,I2332,LEFT(I2332,1)&amp;MID(I2332,3,1)&amp;RIGHT(I2332,1))</f>
        <v>ROK</v>
      </c>
      <c r="M2332" s="42">
        <f>TIMEVALUE(SUBSTITUTE(SUBSTITUTE(F2332,"P"," P"),"A"," A"))</f>
        <v>0.62083333333333335</v>
      </c>
      <c r="N2332" s="34">
        <f t="shared" si="119"/>
        <v>15</v>
      </c>
      <c r="O2332" s="34" t="str">
        <f t="shared" si="120"/>
        <v>ROK15</v>
      </c>
      <c r="P2332" s="44">
        <f>INDEX(Workings!$R$14:$R$853,MATCH(O2332,Workings!$U$14:$U$853,0))</f>
        <v>0.61527777777777792</v>
      </c>
      <c r="Q2332" s="34">
        <f t="shared" si="121"/>
        <v>8</v>
      </c>
      <c r="S2332"/>
    </row>
    <row r="2333" spans="1:19" ht="15" x14ac:dyDescent="0.25">
      <c r="A2333" s="34" t="s">
        <v>2532</v>
      </c>
      <c r="B2333" s="34">
        <f>SEARCH("PM",A2333)</f>
        <v>17</v>
      </c>
      <c r="C2333" s="34" t="e">
        <f>SEARCH("AM",A2333)</f>
        <v>#VALUE!</v>
      </c>
      <c r="D2333" s="34">
        <f>IFERROR(B2333,C2333)</f>
        <v>17</v>
      </c>
      <c r="E2333" s="34" t="str">
        <f>IFERROR(MID(A2333,D2333-5,1)," ")</f>
        <v xml:space="preserve"> </v>
      </c>
      <c r="F2333" s="34" t="str">
        <f>MID(A2333,IF(E2333="1",D2333-5,D2333-4),IF(E2333="1",7,6))</f>
        <v>3:18PM</v>
      </c>
      <c r="G2333" s="34" t="str">
        <f>TRIM(SUBSTITUTE(A2333,TEXT(M2333,"h:mmAM/PM"),""))</f>
        <v>R:O:K 8-Nov</v>
      </c>
      <c r="H2333" s="34" t="b">
        <f>OR(LEFT(G2333,1)="Y",LEFT(G2333,1)="B",LEFT(G2333,1)="R")</f>
        <v>1</v>
      </c>
      <c r="I2333" s="34" t="str">
        <f>IF(H2333,LEFT(G2333,FIND(" ",G2333)-1),MID(G2333,FIND(" ",G2333)+1,9))</f>
        <v>R:O:K</v>
      </c>
      <c r="J2333" s="34" t="str">
        <f>TRIM(SUBSTITUTE(G2333,I2333,""))</f>
        <v>8-Nov</v>
      </c>
      <c r="K2333" s="34">
        <f>LEFT(J2333,2-ISERROR(1*MID(J2333,2,1)))*1</f>
        <v>8</v>
      </c>
      <c r="L2333" s="34" t="str">
        <f>IF(LEN(I2333)=3,I2333,LEFT(I2333,1)&amp;MID(I2333,3,1)&amp;RIGHT(I2333,1))</f>
        <v>ROK</v>
      </c>
      <c r="M2333" s="42">
        <f>TIMEVALUE(SUBSTITUTE(SUBSTITUTE(F2333,"P"," P"),"A"," A"))</f>
        <v>0.63750000000000007</v>
      </c>
      <c r="N2333" s="34">
        <f t="shared" si="119"/>
        <v>16</v>
      </c>
      <c r="O2333" s="34" t="str">
        <f t="shared" si="120"/>
        <v>ROK16</v>
      </c>
      <c r="P2333" s="44">
        <f>INDEX(Workings!$R$14:$R$853,MATCH(O2333,Workings!$U$14:$U$853,0))</f>
        <v>0.63611111111111129</v>
      </c>
      <c r="Q2333" s="34">
        <f t="shared" si="121"/>
        <v>2</v>
      </c>
      <c r="S2333"/>
    </row>
    <row r="2334" spans="1:19" ht="15" x14ac:dyDescent="0.25">
      <c r="A2334" s="34" t="s">
        <v>342</v>
      </c>
      <c r="B2334" s="34">
        <f>SEARCH("PM",A2334)</f>
        <v>5</v>
      </c>
      <c r="C2334" s="34" t="e">
        <f>SEARCH("AM",A2334)</f>
        <v>#VALUE!</v>
      </c>
      <c r="D2334" s="34">
        <f>IFERROR(B2334,C2334)</f>
        <v>5</v>
      </c>
      <c r="E2334" s="34" t="str">
        <f>IFERROR(MID(A2334,D2334-5,1)," ")</f>
        <v xml:space="preserve"> </v>
      </c>
      <c r="F2334" s="34" t="str">
        <f>MID(A2334,IF(E2334="1",D2334-5,D2334-4),IF(E2334="1",7,6))</f>
        <v>3:50PM</v>
      </c>
      <c r="G2334" s="34" t="str">
        <f>TRIM(SUBSTITUTE(A2334,TEXT(M2334,"h:mmAM/PM"),""))</f>
        <v>R-O-K 8-Nov</v>
      </c>
      <c r="H2334" s="34" t="b">
        <f>OR(LEFT(G2334,1)="Y",LEFT(G2334,1)="B",LEFT(G2334,1)="R")</f>
        <v>1</v>
      </c>
      <c r="I2334" s="34" t="str">
        <f>IF(H2334,LEFT(G2334,FIND(" ",G2334)-1),MID(G2334,FIND(" ",G2334)+1,9))</f>
        <v>R-O-K</v>
      </c>
      <c r="J2334" s="34" t="str">
        <f>TRIM(SUBSTITUTE(G2334,I2334,""))</f>
        <v>8-Nov</v>
      </c>
      <c r="K2334" s="34">
        <f>LEFT(J2334,2-ISERROR(1*MID(J2334,2,1)))*1</f>
        <v>8</v>
      </c>
      <c r="L2334" s="34" t="str">
        <f>IF(LEN(I2334)=3,I2334,LEFT(I2334,1)&amp;MID(I2334,3,1)&amp;RIGHT(I2334,1))</f>
        <v>ROK</v>
      </c>
      <c r="M2334" s="42">
        <f>TIMEVALUE(SUBSTITUTE(SUBSTITUTE(F2334,"P"," P"),"A"," A"))</f>
        <v>0.65972222222222221</v>
      </c>
      <c r="N2334" s="34">
        <f t="shared" si="119"/>
        <v>17</v>
      </c>
      <c r="O2334" s="34" t="str">
        <f t="shared" si="120"/>
        <v>ROK17</v>
      </c>
      <c r="P2334" s="44">
        <f>INDEX(Workings!$R$14:$R$853,MATCH(O2334,Workings!$U$14:$U$853,0))</f>
        <v>0.65694444444444466</v>
      </c>
      <c r="Q2334" s="34">
        <f t="shared" si="121"/>
        <v>4</v>
      </c>
      <c r="S2334"/>
    </row>
    <row r="2335" spans="1:19" ht="15" x14ac:dyDescent="0.25">
      <c r="A2335" s="34" t="s">
        <v>3659</v>
      </c>
      <c r="B2335" s="34">
        <f>SEARCH("PM",A2335)</f>
        <v>11</v>
      </c>
      <c r="C2335" s="34" t="e">
        <f>SEARCH("AM",A2335)</f>
        <v>#VALUE!</v>
      </c>
      <c r="D2335" s="34">
        <f>IFERROR(B2335,C2335)</f>
        <v>11</v>
      </c>
      <c r="E2335" s="34" t="str">
        <f>IFERROR(MID(A2335,D2335-5,1)," ")</f>
        <v xml:space="preserve"> </v>
      </c>
      <c r="F2335" s="34" t="str">
        <f>MID(A2335,IF(E2335="1",D2335-5,D2335-4),IF(E2335="1",7,6))</f>
        <v>4:17PM</v>
      </c>
      <c r="G2335" s="34" t="str">
        <f>TRIM(SUBSTITUTE(A2335,TEXT(M2335,"h:mmAM/PM"),""))</f>
        <v>R:O:K 8-Nov</v>
      </c>
      <c r="H2335" s="34" t="b">
        <f>OR(LEFT(G2335,1)="Y",LEFT(G2335,1)="B",LEFT(G2335,1)="R")</f>
        <v>1</v>
      </c>
      <c r="I2335" s="34" t="str">
        <f>IF(H2335,LEFT(G2335,FIND(" ",G2335)-1),MID(G2335,FIND(" ",G2335)+1,9))</f>
        <v>R:O:K</v>
      </c>
      <c r="J2335" s="34" t="str">
        <f>TRIM(SUBSTITUTE(G2335,I2335,""))</f>
        <v>8-Nov</v>
      </c>
      <c r="K2335" s="34">
        <f>LEFT(J2335,2-ISERROR(1*MID(J2335,2,1)))*1</f>
        <v>8</v>
      </c>
      <c r="L2335" s="34" t="str">
        <f>IF(LEN(I2335)=3,I2335,LEFT(I2335,1)&amp;MID(I2335,3,1)&amp;RIGHT(I2335,1))</f>
        <v>ROK</v>
      </c>
      <c r="M2335" s="42">
        <f>TIMEVALUE(SUBSTITUTE(SUBSTITUTE(F2335,"P"," P"),"A"," A"))</f>
        <v>0.67847222222222225</v>
      </c>
      <c r="N2335" s="34">
        <f t="shared" si="119"/>
        <v>18</v>
      </c>
      <c r="O2335" s="34" t="str">
        <f t="shared" si="120"/>
        <v>ROK18</v>
      </c>
      <c r="P2335" s="44">
        <f>INDEX(Workings!$R$14:$R$853,MATCH(O2335,Workings!$U$14:$U$853,0))</f>
        <v>0.67777777777777803</v>
      </c>
      <c r="Q2335" s="34">
        <f t="shared" si="121"/>
        <v>1</v>
      </c>
      <c r="S2335"/>
    </row>
    <row r="2336" spans="1:19" ht="15" x14ac:dyDescent="0.25">
      <c r="A2336" s="34" t="s">
        <v>2889</v>
      </c>
      <c r="B2336" s="34">
        <f>SEARCH("PM",A2336)</f>
        <v>17</v>
      </c>
      <c r="C2336" s="34" t="e">
        <f>SEARCH("AM",A2336)</f>
        <v>#VALUE!</v>
      </c>
      <c r="D2336" s="34">
        <f>IFERROR(B2336,C2336)</f>
        <v>17</v>
      </c>
      <c r="E2336" s="34" t="str">
        <f>IFERROR(MID(A2336,D2336-5,1)," ")</f>
        <v xml:space="preserve"> </v>
      </c>
      <c r="F2336" s="34" t="str">
        <f>MID(A2336,IF(E2336="1",D2336-5,D2336-4),IF(E2336="1",7,6))</f>
        <v>4:50PM</v>
      </c>
      <c r="G2336" s="34" t="str">
        <f>TRIM(SUBSTITUTE(A2336,TEXT(M2336,"h:mmAM/PM"),""))</f>
        <v>R:O:K 8/Nov</v>
      </c>
      <c r="H2336" s="34" t="b">
        <f>OR(LEFT(G2336,1)="Y",LEFT(G2336,1)="B",LEFT(G2336,1)="R")</f>
        <v>1</v>
      </c>
      <c r="I2336" s="34" t="str">
        <f>IF(H2336,LEFT(G2336,FIND(" ",G2336)-1),MID(G2336,FIND(" ",G2336)+1,9))</f>
        <v>R:O:K</v>
      </c>
      <c r="J2336" s="34" t="str">
        <f>TRIM(SUBSTITUTE(G2336,I2336,""))</f>
        <v>8/Nov</v>
      </c>
      <c r="K2336" s="34">
        <f>LEFT(J2336,2-ISERROR(1*MID(J2336,2,1)))*1</f>
        <v>8</v>
      </c>
      <c r="L2336" s="34" t="str">
        <f>IF(LEN(I2336)=3,I2336,LEFT(I2336,1)&amp;MID(I2336,3,1)&amp;RIGHT(I2336,1))</f>
        <v>ROK</v>
      </c>
      <c r="M2336" s="42">
        <f>TIMEVALUE(SUBSTITUTE(SUBSTITUTE(F2336,"P"," P"),"A"," A"))</f>
        <v>0.70138888888888884</v>
      </c>
      <c r="N2336" s="34">
        <f t="shared" si="119"/>
        <v>19</v>
      </c>
      <c r="O2336" s="34" t="str">
        <f t="shared" si="120"/>
        <v>ROK19</v>
      </c>
      <c r="P2336" s="44">
        <f>INDEX(Workings!$R$14:$R$853,MATCH(O2336,Workings!$U$14:$U$853,0))</f>
        <v>0.6986111111111114</v>
      </c>
      <c r="Q2336" s="34">
        <f t="shared" si="121"/>
        <v>4</v>
      </c>
      <c r="S2336"/>
    </row>
    <row r="2337" spans="1:19" ht="15" x14ac:dyDescent="0.25">
      <c r="A2337" s="34" t="s">
        <v>3850</v>
      </c>
      <c r="B2337" s="34">
        <f>SEARCH("PM",A2337)</f>
        <v>5</v>
      </c>
      <c r="C2337" s="34" t="e">
        <f>SEARCH("AM",A2337)</f>
        <v>#VALUE!</v>
      </c>
      <c r="D2337" s="34">
        <f>IFERROR(B2337,C2337)</f>
        <v>5</v>
      </c>
      <c r="E2337" s="34" t="str">
        <f>IFERROR(MID(A2337,D2337-5,1)," ")</f>
        <v xml:space="preserve"> </v>
      </c>
      <c r="F2337" s="34" t="str">
        <f>MID(A2337,IF(E2337="1",D2337-5,D2337-4),IF(E2337="1",7,6))</f>
        <v>5:16PM</v>
      </c>
      <c r="G2337" s="34" t="str">
        <f>TRIM(SUBSTITUTE(A2337,TEXT(M2337,"h:mmAM/PM"),""))</f>
        <v>8/Nov R-O-K</v>
      </c>
      <c r="H2337" s="34" t="b">
        <f>OR(LEFT(G2337,1)="Y",LEFT(G2337,1)="B",LEFT(G2337,1)="R")</f>
        <v>0</v>
      </c>
      <c r="I2337" s="34" t="str">
        <f>IF(H2337,LEFT(G2337,FIND(" ",G2337)-1),MID(G2337,FIND(" ",G2337)+1,9))</f>
        <v>R-O-K</v>
      </c>
      <c r="J2337" s="34" t="str">
        <f>TRIM(SUBSTITUTE(G2337,I2337,""))</f>
        <v>8/Nov</v>
      </c>
      <c r="K2337" s="34">
        <f>LEFT(J2337,2-ISERROR(1*MID(J2337,2,1)))*1</f>
        <v>8</v>
      </c>
      <c r="L2337" s="34" t="str">
        <f>IF(LEN(I2337)=3,I2337,LEFT(I2337,1)&amp;MID(I2337,3,1)&amp;RIGHT(I2337,1))</f>
        <v>ROK</v>
      </c>
      <c r="M2337" s="42">
        <f>TIMEVALUE(SUBSTITUTE(SUBSTITUTE(F2337,"P"," P"),"A"," A"))</f>
        <v>0.71944444444444444</v>
      </c>
      <c r="N2337" s="34">
        <f t="shared" si="119"/>
        <v>20</v>
      </c>
      <c r="O2337" s="34" t="str">
        <f t="shared" si="120"/>
        <v>ROK20</v>
      </c>
      <c r="P2337" s="44">
        <f>INDEX(Workings!$R$14:$R$853,MATCH(O2337,Workings!$U$14:$U$853,0))</f>
        <v>0.71944444444444478</v>
      </c>
      <c r="Q2337" s="34">
        <f t="shared" si="121"/>
        <v>0</v>
      </c>
      <c r="S2337"/>
    </row>
    <row r="2338" spans="1:19" ht="15" x14ac:dyDescent="0.25">
      <c r="A2338" s="34" t="s">
        <v>3362</v>
      </c>
      <c r="B2338" s="34">
        <f>SEARCH("PM",A2338)</f>
        <v>5</v>
      </c>
      <c r="C2338" s="34" t="e">
        <f>SEARCH("AM",A2338)</f>
        <v>#VALUE!</v>
      </c>
      <c r="D2338" s="34">
        <f>IFERROR(B2338,C2338)</f>
        <v>5</v>
      </c>
      <c r="E2338" s="34" t="str">
        <f>IFERROR(MID(A2338,D2338-5,1)," ")</f>
        <v xml:space="preserve"> </v>
      </c>
      <c r="F2338" s="34" t="str">
        <f>MID(A2338,IF(E2338="1",D2338-5,D2338-4),IF(E2338="1",7,6))</f>
        <v>5:37PM</v>
      </c>
      <c r="G2338" s="34" t="str">
        <f>TRIM(SUBSTITUTE(A2338,TEXT(M2338,"h:mmAM/PM"),""))</f>
        <v>R/O/K 8/Nov</v>
      </c>
      <c r="H2338" s="34" t="b">
        <f>OR(LEFT(G2338,1)="Y",LEFT(G2338,1)="B",LEFT(G2338,1)="R")</f>
        <v>1</v>
      </c>
      <c r="I2338" s="34" t="str">
        <f>IF(H2338,LEFT(G2338,FIND(" ",G2338)-1),MID(G2338,FIND(" ",G2338)+1,9))</f>
        <v>R/O/K</v>
      </c>
      <c r="J2338" s="34" t="str">
        <f>TRIM(SUBSTITUTE(G2338,I2338,""))</f>
        <v>8/Nov</v>
      </c>
      <c r="K2338" s="34">
        <f>LEFT(J2338,2-ISERROR(1*MID(J2338,2,1)))*1</f>
        <v>8</v>
      </c>
      <c r="L2338" s="34" t="str">
        <f>IF(LEN(I2338)=3,I2338,LEFT(I2338,1)&amp;MID(I2338,3,1)&amp;RIGHT(I2338,1))</f>
        <v>ROK</v>
      </c>
      <c r="M2338" s="42">
        <f>TIMEVALUE(SUBSTITUTE(SUBSTITUTE(F2338,"P"," P"),"A"," A"))</f>
        <v>0.73402777777777783</v>
      </c>
      <c r="N2338" s="34">
        <f t="shared" si="119"/>
        <v>21</v>
      </c>
      <c r="O2338" s="34" t="str">
        <f t="shared" si="120"/>
        <v>ROK21</v>
      </c>
      <c r="P2338" s="44">
        <f>INDEX(Workings!$R$14:$R$853,MATCH(O2338,Workings!$U$14:$U$853,0))</f>
        <v>0.73333333333333361</v>
      </c>
      <c r="Q2338" s="34">
        <f t="shared" si="121"/>
        <v>1</v>
      </c>
      <c r="S2338"/>
    </row>
    <row r="2339" spans="1:19" ht="15" x14ac:dyDescent="0.25">
      <c r="A2339" s="34" t="s">
        <v>79</v>
      </c>
      <c r="B2339" s="34">
        <f>SEARCH("PM",A2339)</f>
        <v>17</v>
      </c>
      <c r="C2339" s="34" t="e">
        <f>SEARCH("AM",A2339)</f>
        <v>#VALUE!</v>
      </c>
      <c r="D2339" s="34">
        <f>IFERROR(B2339,C2339)</f>
        <v>17</v>
      </c>
      <c r="E2339" s="34" t="str">
        <f>IFERROR(MID(A2339,D2339-5,1)," ")</f>
        <v xml:space="preserve"> </v>
      </c>
      <c r="F2339" s="34" t="str">
        <f>MID(A2339,IF(E2339="1",D2339-5,D2339-4),IF(E2339="1",7,6))</f>
        <v>6:06PM</v>
      </c>
      <c r="G2339" s="34" t="str">
        <f>TRIM(SUBSTITUTE(A2339,TEXT(M2339,"h:mmAM/PM"),""))</f>
        <v>R/O/K 8/Nov</v>
      </c>
      <c r="H2339" s="34" t="b">
        <f>OR(LEFT(G2339,1)="Y",LEFT(G2339,1)="B",LEFT(G2339,1)="R")</f>
        <v>1</v>
      </c>
      <c r="I2339" s="34" t="str">
        <f>IF(H2339,LEFT(G2339,FIND(" ",G2339)-1),MID(G2339,FIND(" ",G2339)+1,9))</f>
        <v>R/O/K</v>
      </c>
      <c r="J2339" s="34" t="str">
        <f>TRIM(SUBSTITUTE(G2339,I2339,""))</f>
        <v>8/Nov</v>
      </c>
      <c r="K2339" s="34">
        <f>LEFT(J2339,2-ISERROR(1*MID(J2339,2,1)))*1</f>
        <v>8</v>
      </c>
      <c r="L2339" s="34" t="str">
        <f>IF(LEN(I2339)=3,I2339,LEFT(I2339,1)&amp;MID(I2339,3,1)&amp;RIGHT(I2339,1))</f>
        <v>ROK</v>
      </c>
      <c r="M2339" s="42">
        <f>TIMEVALUE(SUBSTITUTE(SUBSTITUTE(F2339,"P"," P"),"A"," A"))</f>
        <v>0.75416666666666676</v>
      </c>
      <c r="N2339" s="34">
        <f t="shared" si="119"/>
        <v>22</v>
      </c>
      <c r="O2339" s="34" t="str">
        <f t="shared" si="120"/>
        <v>ROK22</v>
      </c>
      <c r="P2339" s="44">
        <f>INDEX(Workings!$R$14:$R$853,MATCH(O2339,Workings!$U$14:$U$853,0))</f>
        <v>0.74722222222222245</v>
      </c>
      <c r="Q2339" s="34">
        <f t="shared" si="121"/>
        <v>10</v>
      </c>
      <c r="S2339"/>
    </row>
    <row r="2340" spans="1:19" ht="15" x14ac:dyDescent="0.25">
      <c r="A2340" s="34" t="s">
        <v>3340</v>
      </c>
      <c r="B2340" s="34">
        <f>SEARCH("PM",A2340)</f>
        <v>5</v>
      </c>
      <c r="C2340" s="34" t="e">
        <f>SEARCH("AM",A2340)</f>
        <v>#VALUE!</v>
      </c>
      <c r="D2340" s="34">
        <f>IFERROR(B2340,C2340)</f>
        <v>5</v>
      </c>
      <c r="E2340" s="34" t="str">
        <f>IFERROR(MID(A2340,D2340-5,1)," ")</f>
        <v xml:space="preserve"> </v>
      </c>
      <c r="F2340" s="34" t="str">
        <f>MID(A2340,IF(E2340="1",D2340-5,D2340-4),IF(E2340="1",7,6))</f>
        <v>6:23PM</v>
      </c>
      <c r="G2340" s="34" t="str">
        <f>TRIM(SUBSTITUTE(A2340,TEXT(M2340,"h:mmAM/PM"),""))</f>
        <v>R/O/K 8-Nov</v>
      </c>
      <c r="H2340" s="34" t="b">
        <f>OR(LEFT(G2340,1)="Y",LEFT(G2340,1)="B",LEFT(G2340,1)="R")</f>
        <v>1</v>
      </c>
      <c r="I2340" s="34" t="str">
        <f>IF(H2340,LEFT(G2340,FIND(" ",G2340)-1),MID(G2340,FIND(" ",G2340)+1,9))</f>
        <v>R/O/K</v>
      </c>
      <c r="J2340" s="34" t="str">
        <f>TRIM(SUBSTITUTE(G2340,I2340,""))</f>
        <v>8-Nov</v>
      </c>
      <c r="K2340" s="34">
        <f>LEFT(J2340,2-ISERROR(1*MID(J2340,2,1)))*1</f>
        <v>8</v>
      </c>
      <c r="L2340" s="34" t="str">
        <f>IF(LEN(I2340)=3,I2340,LEFT(I2340,1)&amp;MID(I2340,3,1)&amp;RIGHT(I2340,1))</f>
        <v>ROK</v>
      </c>
      <c r="M2340" s="42">
        <f>TIMEVALUE(SUBSTITUTE(SUBSTITUTE(F2340,"P"," P"),"A"," A"))</f>
        <v>0.76597222222222217</v>
      </c>
      <c r="N2340" s="34">
        <f t="shared" si="119"/>
        <v>23</v>
      </c>
      <c r="O2340" s="34" t="str">
        <f t="shared" si="120"/>
        <v>ROK23</v>
      </c>
      <c r="P2340" s="44">
        <f>INDEX(Workings!$R$14:$R$853,MATCH(O2340,Workings!$U$14:$U$853,0))</f>
        <v>0.76111111111111129</v>
      </c>
      <c r="Q2340" s="34">
        <f t="shared" si="121"/>
        <v>7</v>
      </c>
      <c r="S2340"/>
    </row>
    <row r="2341" spans="1:19" ht="15" x14ac:dyDescent="0.25">
      <c r="A2341" s="34" t="s">
        <v>1341</v>
      </c>
      <c r="B2341" s="34">
        <f>SEARCH("PM",A2341)</f>
        <v>9</v>
      </c>
      <c r="C2341" s="34" t="e">
        <f>SEARCH("AM",A2341)</f>
        <v>#VALUE!</v>
      </c>
      <c r="D2341" s="34">
        <f>IFERROR(B2341,C2341)</f>
        <v>9</v>
      </c>
      <c r="E2341" s="34" t="str">
        <f>IFERROR(MID(A2341,D2341-5,1)," ")</f>
        <v xml:space="preserve"> </v>
      </c>
      <c r="F2341" s="34" t="str">
        <f>MID(A2341,IF(E2341="1",D2341-5,D2341-4),IF(E2341="1",7,6))</f>
        <v>6:38PM</v>
      </c>
      <c r="G2341" s="34" t="str">
        <f>TRIM(SUBSTITUTE(A2341,TEXT(M2341,"h:mmAM/PM"),""))</f>
        <v>ROK 8-Nov</v>
      </c>
      <c r="H2341" s="34" t="b">
        <f>OR(LEFT(G2341,1)="Y",LEFT(G2341,1)="B",LEFT(G2341,1)="R")</f>
        <v>1</v>
      </c>
      <c r="I2341" s="34" t="str">
        <f>IF(H2341,LEFT(G2341,FIND(" ",G2341)-1),MID(G2341,FIND(" ",G2341)+1,9))</f>
        <v>ROK</v>
      </c>
      <c r="J2341" s="34" t="str">
        <f>TRIM(SUBSTITUTE(G2341,I2341,""))</f>
        <v>8-Nov</v>
      </c>
      <c r="K2341" s="34">
        <f>LEFT(J2341,2-ISERROR(1*MID(J2341,2,1)))*1</f>
        <v>8</v>
      </c>
      <c r="L2341" s="34" t="str">
        <f>IF(LEN(I2341)=3,I2341,LEFT(I2341,1)&amp;MID(I2341,3,1)&amp;RIGHT(I2341,1))</f>
        <v>ROK</v>
      </c>
      <c r="M2341" s="42">
        <f>TIMEVALUE(SUBSTITUTE(SUBSTITUTE(F2341,"P"," P"),"A"," A"))</f>
        <v>0.77638888888888891</v>
      </c>
      <c r="N2341" s="34">
        <f t="shared" si="119"/>
        <v>24</v>
      </c>
      <c r="O2341" s="34" t="str">
        <f t="shared" si="120"/>
        <v>ROK24</v>
      </c>
      <c r="P2341" s="44">
        <f>INDEX(Workings!$R$14:$R$853,MATCH(O2341,Workings!$U$14:$U$853,0))</f>
        <v>0.77500000000000013</v>
      </c>
      <c r="Q2341" s="34">
        <f t="shared" si="121"/>
        <v>2</v>
      </c>
      <c r="S2341"/>
    </row>
    <row r="2342" spans="1:19" ht="15" x14ac:dyDescent="0.25">
      <c r="A2342" s="34" t="s">
        <v>3275</v>
      </c>
      <c r="B2342" s="34">
        <f>SEARCH("PM",A2342)</f>
        <v>11</v>
      </c>
      <c r="C2342" s="34" t="e">
        <f>SEARCH("AM",A2342)</f>
        <v>#VALUE!</v>
      </c>
      <c r="D2342" s="34">
        <f>IFERROR(B2342,C2342)</f>
        <v>11</v>
      </c>
      <c r="E2342" s="34" t="str">
        <f>IFERROR(MID(A2342,D2342-5,1)," ")</f>
        <v xml:space="preserve"> </v>
      </c>
      <c r="F2342" s="34" t="str">
        <f>MID(A2342,IF(E2342="1",D2342-5,D2342-4),IF(E2342="1",7,6))</f>
        <v>6:58PM</v>
      </c>
      <c r="G2342" s="34" t="str">
        <f>TRIM(SUBSTITUTE(A2342,TEXT(M2342,"h:mmAM/PM"),""))</f>
        <v>R/O/K 8-Nov</v>
      </c>
      <c r="H2342" s="34" t="b">
        <f>OR(LEFT(G2342,1)="Y",LEFT(G2342,1)="B",LEFT(G2342,1)="R")</f>
        <v>1</v>
      </c>
      <c r="I2342" s="34" t="str">
        <f>IF(H2342,LEFT(G2342,FIND(" ",G2342)-1),MID(G2342,FIND(" ",G2342)+1,9))</f>
        <v>R/O/K</v>
      </c>
      <c r="J2342" s="34" t="str">
        <f>TRIM(SUBSTITUTE(G2342,I2342,""))</f>
        <v>8-Nov</v>
      </c>
      <c r="K2342" s="34">
        <f>LEFT(J2342,2-ISERROR(1*MID(J2342,2,1)))*1</f>
        <v>8</v>
      </c>
      <c r="L2342" s="34" t="str">
        <f>IF(LEN(I2342)=3,I2342,LEFT(I2342,1)&amp;MID(I2342,3,1)&amp;RIGHT(I2342,1))</f>
        <v>ROK</v>
      </c>
      <c r="M2342" s="42">
        <f>TIMEVALUE(SUBSTITUTE(SUBSTITUTE(F2342,"P"," P"),"A"," A"))</f>
        <v>0.79027777777777775</v>
      </c>
      <c r="N2342" s="34">
        <f t="shared" si="119"/>
        <v>25</v>
      </c>
      <c r="O2342" s="34" t="str">
        <f t="shared" si="120"/>
        <v>ROK25</v>
      </c>
      <c r="P2342" s="44">
        <f>INDEX(Workings!$R$14:$R$853,MATCH(O2342,Workings!$U$14:$U$853,0))</f>
        <v>0.78888888888888897</v>
      </c>
      <c r="Q2342" s="34">
        <f t="shared" si="121"/>
        <v>2</v>
      </c>
      <c r="S2342"/>
    </row>
    <row r="2343" spans="1:19" ht="15" x14ac:dyDescent="0.25">
      <c r="A2343" s="34" t="s">
        <v>438</v>
      </c>
      <c r="B2343" s="34">
        <f>SEARCH("PM",A2343)</f>
        <v>17</v>
      </c>
      <c r="C2343" s="34" t="e">
        <f>SEARCH("AM",A2343)</f>
        <v>#VALUE!</v>
      </c>
      <c r="D2343" s="34">
        <f>IFERROR(B2343,C2343)</f>
        <v>17</v>
      </c>
      <c r="E2343" s="34" t="str">
        <f>IFERROR(MID(A2343,D2343-5,1)," ")</f>
        <v xml:space="preserve"> </v>
      </c>
      <c r="F2343" s="34" t="str">
        <f>MID(A2343,IF(E2343="1",D2343-5,D2343-4),IF(E2343="1",7,6))</f>
        <v>7:22PM</v>
      </c>
      <c r="G2343" s="34" t="str">
        <f>TRIM(SUBSTITUTE(A2343,TEXT(M2343,"h:mmAM/PM"),""))</f>
        <v>R-O-K 8-Nov</v>
      </c>
      <c r="H2343" s="34" t="b">
        <f>OR(LEFT(G2343,1)="Y",LEFT(G2343,1)="B",LEFT(G2343,1)="R")</f>
        <v>1</v>
      </c>
      <c r="I2343" s="34" t="str">
        <f>IF(H2343,LEFT(G2343,FIND(" ",G2343)-1),MID(G2343,FIND(" ",G2343)+1,9))</f>
        <v>R-O-K</v>
      </c>
      <c r="J2343" s="34" t="str">
        <f>TRIM(SUBSTITUTE(G2343,I2343,""))</f>
        <v>8-Nov</v>
      </c>
      <c r="K2343" s="34">
        <f>LEFT(J2343,2-ISERROR(1*MID(J2343,2,1)))*1</f>
        <v>8</v>
      </c>
      <c r="L2343" s="34" t="str">
        <f>IF(LEN(I2343)=3,I2343,LEFT(I2343,1)&amp;MID(I2343,3,1)&amp;RIGHT(I2343,1))</f>
        <v>ROK</v>
      </c>
      <c r="M2343" s="42">
        <f>TIMEVALUE(SUBSTITUTE(SUBSTITUTE(F2343,"P"," P"),"A"," A"))</f>
        <v>0.80694444444444446</v>
      </c>
      <c r="N2343" s="34">
        <f t="shared" si="119"/>
        <v>26</v>
      </c>
      <c r="O2343" s="34" t="str">
        <f t="shared" si="120"/>
        <v>ROK26</v>
      </c>
      <c r="P2343" s="44">
        <f>INDEX(Workings!$R$14:$R$853,MATCH(O2343,Workings!$U$14:$U$853,0))</f>
        <v>0.80277777777777781</v>
      </c>
      <c r="Q2343" s="34">
        <f t="shared" si="121"/>
        <v>6</v>
      </c>
      <c r="S2343"/>
    </row>
    <row r="2344" spans="1:19" ht="15" x14ac:dyDescent="0.25">
      <c r="A2344" s="34" t="s">
        <v>237</v>
      </c>
      <c r="B2344" s="34">
        <f>SEARCH("PM",A2344)</f>
        <v>17</v>
      </c>
      <c r="C2344" s="34" t="e">
        <f>SEARCH("AM",A2344)</f>
        <v>#VALUE!</v>
      </c>
      <c r="D2344" s="34">
        <f>IFERROR(B2344,C2344)</f>
        <v>17</v>
      </c>
      <c r="E2344" s="34" t="str">
        <f>IFERROR(MID(A2344,D2344-5,1)," ")</f>
        <v xml:space="preserve"> </v>
      </c>
      <c r="F2344" s="34" t="str">
        <f>MID(A2344,IF(E2344="1",D2344-5,D2344-4),IF(E2344="1",7,6))</f>
        <v>8:23PM</v>
      </c>
      <c r="G2344" s="34" t="str">
        <f>TRIM(SUBSTITUTE(A2344,TEXT(M2344,"h:mmAM/PM"),""))</f>
        <v>8/Nov R/O/K</v>
      </c>
      <c r="H2344" s="34" t="b">
        <f>OR(LEFT(G2344,1)="Y",LEFT(G2344,1)="B",LEFT(G2344,1)="R")</f>
        <v>0</v>
      </c>
      <c r="I2344" s="34" t="str">
        <f>IF(H2344,LEFT(G2344,FIND(" ",G2344)-1),MID(G2344,FIND(" ",G2344)+1,9))</f>
        <v>R/O/K</v>
      </c>
      <c r="J2344" s="34" t="str">
        <f>TRIM(SUBSTITUTE(G2344,I2344,""))</f>
        <v>8/Nov</v>
      </c>
      <c r="K2344" s="34">
        <f>LEFT(J2344,2-ISERROR(1*MID(J2344,2,1)))*1</f>
        <v>8</v>
      </c>
      <c r="L2344" s="34" t="str">
        <f>IF(LEN(I2344)=3,I2344,LEFT(I2344,1)&amp;MID(I2344,3,1)&amp;RIGHT(I2344,1))</f>
        <v>ROK</v>
      </c>
      <c r="M2344" s="42">
        <f>TIMEVALUE(SUBSTITUTE(SUBSTITUTE(F2344,"P"," P"),"A"," A"))</f>
        <v>0.84930555555555554</v>
      </c>
      <c r="N2344" s="34">
        <f t="shared" si="119"/>
        <v>27</v>
      </c>
      <c r="O2344" s="34" t="str">
        <f t="shared" si="120"/>
        <v>ROK27</v>
      </c>
      <c r="P2344" s="44">
        <f>INDEX(Workings!$R$14:$R$853,MATCH(O2344,Workings!$U$14:$U$853,0))</f>
        <v>0.84444444444444444</v>
      </c>
      <c r="Q2344" s="34">
        <f t="shared" si="121"/>
        <v>7</v>
      </c>
      <c r="S2344"/>
    </row>
    <row r="2345" spans="1:19" ht="15" x14ac:dyDescent="0.25">
      <c r="A2345" s="34" t="s">
        <v>2459</v>
      </c>
      <c r="B2345" s="34">
        <f>SEARCH("PM",A2345)</f>
        <v>5</v>
      </c>
      <c r="C2345" s="34" t="e">
        <f>SEARCH("AM",A2345)</f>
        <v>#VALUE!</v>
      </c>
      <c r="D2345" s="34">
        <f>IFERROR(B2345,C2345)</f>
        <v>5</v>
      </c>
      <c r="E2345" s="34" t="str">
        <f>IFERROR(MID(A2345,D2345-5,1)," ")</f>
        <v xml:space="preserve"> </v>
      </c>
      <c r="F2345" s="34" t="str">
        <f>MID(A2345,IF(E2345="1",D2345-5,D2345-4),IF(E2345="1",7,6))</f>
        <v>9:20PM</v>
      </c>
      <c r="G2345" s="34" t="str">
        <f>TRIM(SUBSTITUTE(A2345,TEXT(M2345,"h:mmAM/PM"),""))</f>
        <v>8-Nov R:O:K</v>
      </c>
      <c r="H2345" s="34" t="b">
        <f>OR(LEFT(G2345,1)="Y",LEFT(G2345,1)="B",LEFT(G2345,1)="R")</f>
        <v>0</v>
      </c>
      <c r="I2345" s="34" t="str">
        <f>IF(H2345,LEFT(G2345,FIND(" ",G2345)-1),MID(G2345,FIND(" ",G2345)+1,9))</f>
        <v>R:O:K</v>
      </c>
      <c r="J2345" s="34" t="str">
        <f>TRIM(SUBSTITUTE(G2345,I2345,""))</f>
        <v>8-Nov</v>
      </c>
      <c r="K2345" s="34">
        <f>LEFT(J2345,2-ISERROR(1*MID(J2345,2,1)))*1</f>
        <v>8</v>
      </c>
      <c r="L2345" s="34" t="str">
        <f>IF(LEN(I2345)=3,I2345,LEFT(I2345,1)&amp;MID(I2345,3,1)&amp;RIGHT(I2345,1))</f>
        <v>ROK</v>
      </c>
      <c r="M2345" s="42">
        <f>TIMEVALUE(SUBSTITUTE(SUBSTITUTE(F2345,"P"," P"),"A"," A"))</f>
        <v>0.88888888888888884</v>
      </c>
      <c r="N2345" s="34">
        <f t="shared" si="119"/>
        <v>28</v>
      </c>
      <c r="O2345" s="34" t="str">
        <f t="shared" si="120"/>
        <v>ROK28</v>
      </c>
      <c r="P2345" s="44">
        <f>INDEX(Workings!$R$14:$R$853,MATCH(O2345,Workings!$U$14:$U$853,0))</f>
        <v>0.88611111111111107</v>
      </c>
      <c r="Q2345" s="34">
        <f t="shared" si="121"/>
        <v>4</v>
      </c>
      <c r="S2345"/>
    </row>
    <row r="2346" spans="1:19" ht="15" x14ac:dyDescent="0.25">
      <c r="A2346" s="34" t="s">
        <v>2827</v>
      </c>
      <c r="B2346" s="34">
        <f>SEARCH("PM",A2346)</f>
        <v>18</v>
      </c>
      <c r="C2346" s="34" t="e">
        <f>SEARCH("AM",A2346)</f>
        <v>#VALUE!</v>
      </c>
      <c r="D2346" s="34">
        <f>IFERROR(B2346,C2346)</f>
        <v>18</v>
      </c>
      <c r="E2346" s="34" t="str">
        <f>IFERROR(MID(A2346,D2346-5,1)," ")</f>
        <v>1</v>
      </c>
      <c r="F2346" s="34" t="str">
        <f>MID(A2346,IF(E2346="1",D2346-5,D2346-4),IF(E2346="1",7,6))</f>
        <v>10:20PM</v>
      </c>
      <c r="G2346" s="34" t="str">
        <f>TRIM(SUBSTITUTE(A2346,TEXT(M2346,"h:mmAM/PM"),""))</f>
        <v>R/O/K 8/Nov</v>
      </c>
      <c r="H2346" s="34" t="b">
        <f>OR(LEFT(G2346,1)="Y",LEFT(G2346,1)="B",LEFT(G2346,1)="R")</f>
        <v>1</v>
      </c>
      <c r="I2346" s="34" t="str">
        <f>IF(H2346,LEFT(G2346,FIND(" ",G2346)-1),MID(G2346,FIND(" ",G2346)+1,9))</f>
        <v>R/O/K</v>
      </c>
      <c r="J2346" s="34" t="str">
        <f>TRIM(SUBSTITUTE(G2346,I2346,""))</f>
        <v>8/Nov</v>
      </c>
      <c r="K2346" s="34">
        <f>LEFT(J2346,2-ISERROR(1*MID(J2346,2,1)))*1</f>
        <v>8</v>
      </c>
      <c r="L2346" s="34" t="str">
        <f>IF(LEN(I2346)=3,I2346,LEFT(I2346,1)&amp;MID(I2346,3,1)&amp;RIGHT(I2346,1))</f>
        <v>ROK</v>
      </c>
      <c r="M2346" s="42">
        <f>TIMEVALUE(SUBSTITUTE(SUBSTITUTE(F2346,"P"," P"),"A"," A"))</f>
        <v>0.93055555555555547</v>
      </c>
      <c r="N2346" s="34">
        <f t="shared" si="119"/>
        <v>29</v>
      </c>
      <c r="O2346" s="34" t="str">
        <f t="shared" si="120"/>
        <v>ROK29</v>
      </c>
      <c r="P2346" s="44">
        <f>INDEX(Workings!$R$14:$R$853,MATCH(O2346,Workings!$U$14:$U$853,0))</f>
        <v>0.9277777777777777</v>
      </c>
      <c r="Q2346" s="34">
        <f t="shared" si="121"/>
        <v>4</v>
      </c>
      <c r="S2346"/>
    </row>
    <row r="2347" spans="1:19" ht="15" x14ac:dyDescent="0.25">
      <c r="A2347" s="34" t="s">
        <v>4245</v>
      </c>
      <c r="B2347" s="34">
        <f>SEARCH("PM",A2347)</f>
        <v>12</v>
      </c>
      <c r="C2347" s="34" t="e">
        <f>SEARCH("AM",A2347)</f>
        <v>#VALUE!</v>
      </c>
      <c r="D2347" s="34">
        <f>IFERROR(B2347,C2347)</f>
        <v>12</v>
      </c>
      <c r="E2347" s="34" t="str">
        <f>IFERROR(MID(A2347,D2347-5,1)," ")</f>
        <v>1</v>
      </c>
      <c r="F2347" s="34" t="str">
        <f>MID(A2347,IF(E2347="1",D2347-5,D2347-4),IF(E2347="1",7,6))</f>
        <v>11:23PM</v>
      </c>
      <c r="G2347" s="34" t="str">
        <f>TRIM(SUBSTITUTE(A2347,TEXT(M2347,"h:mmAM/PM"),""))</f>
        <v>R:O:K 8/Nov</v>
      </c>
      <c r="H2347" s="34" t="b">
        <f>OR(LEFT(G2347,1)="Y",LEFT(G2347,1)="B",LEFT(G2347,1)="R")</f>
        <v>1</v>
      </c>
      <c r="I2347" s="34" t="str">
        <f>IF(H2347,LEFT(G2347,FIND(" ",G2347)-1),MID(G2347,FIND(" ",G2347)+1,9))</f>
        <v>R:O:K</v>
      </c>
      <c r="J2347" s="34" t="str">
        <f>TRIM(SUBSTITUTE(G2347,I2347,""))</f>
        <v>8/Nov</v>
      </c>
      <c r="K2347" s="34">
        <f>LEFT(J2347,2-ISERROR(1*MID(J2347,2,1)))*1</f>
        <v>8</v>
      </c>
      <c r="L2347" s="34" t="str">
        <f>IF(LEN(I2347)=3,I2347,LEFT(I2347,1)&amp;MID(I2347,3,1)&amp;RIGHT(I2347,1))</f>
        <v>ROK</v>
      </c>
      <c r="M2347" s="42">
        <f>TIMEVALUE(SUBSTITUTE(SUBSTITUTE(F2347,"P"," P"),"A"," A"))</f>
        <v>0.97430555555555554</v>
      </c>
      <c r="N2347" s="34">
        <f t="shared" si="119"/>
        <v>30</v>
      </c>
      <c r="O2347" s="34" t="str">
        <f t="shared" si="120"/>
        <v>ROK30</v>
      </c>
      <c r="P2347" s="44">
        <f>INDEX(Workings!$R$14:$R$853,MATCH(O2347,Workings!$U$14:$U$853,0))</f>
        <v>0.96944444444444433</v>
      </c>
      <c r="Q2347" s="34">
        <f t="shared" si="121"/>
        <v>7</v>
      </c>
      <c r="S2347"/>
    </row>
    <row r="2348" spans="1:19" ht="15" x14ac:dyDescent="0.25">
      <c r="A2348" s="34" t="s">
        <v>2200</v>
      </c>
      <c r="B2348" s="34" t="e">
        <f>SEARCH("PM",A2348)</f>
        <v>#VALUE!</v>
      </c>
      <c r="C2348" s="34">
        <f>SEARCH("AM",A2348)</f>
        <v>5</v>
      </c>
      <c r="D2348" s="34">
        <f>IFERROR(B2348,C2348)</f>
        <v>5</v>
      </c>
      <c r="E2348" s="34" t="str">
        <f>IFERROR(MID(A2348,D2348-5,1)," ")</f>
        <v xml:space="preserve"> </v>
      </c>
      <c r="F2348" s="34" t="str">
        <f>MID(A2348,IF(E2348="1",D2348-5,D2348-4),IF(E2348="1",7,6))</f>
        <v>7:22AM</v>
      </c>
      <c r="G2348" s="34" t="str">
        <f>TRIM(SUBSTITUTE(A2348,TEXT(M2348,"h:mmAM/PM"),""))</f>
        <v>R:O:K 9-Nov</v>
      </c>
      <c r="H2348" s="34" t="b">
        <f>OR(LEFT(G2348,1)="Y",LEFT(G2348,1)="B",LEFT(G2348,1)="R")</f>
        <v>1</v>
      </c>
      <c r="I2348" s="34" t="str">
        <f>IF(H2348,LEFT(G2348,FIND(" ",G2348)-1),MID(G2348,FIND(" ",G2348)+1,9))</f>
        <v>R:O:K</v>
      </c>
      <c r="J2348" s="34" t="str">
        <f>TRIM(SUBSTITUTE(G2348,I2348,""))</f>
        <v>9-Nov</v>
      </c>
      <c r="K2348" s="34">
        <f>LEFT(J2348,2-ISERROR(1*MID(J2348,2,1)))*1</f>
        <v>9</v>
      </c>
      <c r="L2348" s="34" t="str">
        <f>IF(LEN(I2348)=3,I2348,LEFT(I2348,1)&amp;MID(I2348,3,1)&amp;RIGHT(I2348,1))</f>
        <v>ROK</v>
      </c>
      <c r="M2348" s="42">
        <f>TIMEVALUE(SUBSTITUTE(SUBSTITUTE(F2348,"P"," P"),"A"," A"))</f>
        <v>0.30694444444444441</v>
      </c>
      <c r="N2348" s="34">
        <f t="shared" si="119"/>
        <v>1</v>
      </c>
      <c r="O2348" s="34" t="str">
        <f t="shared" si="120"/>
        <v>ROK1</v>
      </c>
      <c r="P2348" s="44">
        <f>INDEX(Workings!$R$14:$R$853,MATCH(O2348,Workings!$U$14:$U$853,0))</f>
        <v>0.30277777777777776</v>
      </c>
      <c r="Q2348" s="34">
        <f t="shared" si="121"/>
        <v>6</v>
      </c>
      <c r="S2348"/>
    </row>
    <row r="2349" spans="1:19" ht="15" x14ac:dyDescent="0.25">
      <c r="A2349" s="34" t="s">
        <v>2207</v>
      </c>
      <c r="B2349" s="34" t="e">
        <f>SEARCH("PM",A2349)</f>
        <v>#VALUE!</v>
      </c>
      <c r="C2349" s="34">
        <f>SEARCH("AM",A2349)</f>
        <v>17</v>
      </c>
      <c r="D2349" s="34">
        <f>IFERROR(B2349,C2349)</f>
        <v>17</v>
      </c>
      <c r="E2349" s="34" t="str">
        <f>IFERROR(MID(A2349,D2349-5,1)," ")</f>
        <v xml:space="preserve"> </v>
      </c>
      <c r="F2349" s="34" t="str">
        <f>MID(A2349,IF(E2349="1",D2349-5,D2349-4),IF(E2349="1",7,6))</f>
        <v>8:04AM</v>
      </c>
      <c r="G2349" s="34" t="str">
        <f>TRIM(SUBSTITUTE(A2349,TEXT(M2349,"h:mmAM/PM"),""))</f>
        <v>R:O:K 9-Nov</v>
      </c>
      <c r="H2349" s="34" t="b">
        <f>OR(LEFT(G2349,1)="Y",LEFT(G2349,1)="B",LEFT(G2349,1)="R")</f>
        <v>1</v>
      </c>
      <c r="I2349" s="34" t="str">
        <f>IF(H2349,LEFT(G2349,FIND(" ",G2349)-1),MID(G2349,FIND(" ",G2349)+1,9))</f>
        <v>R:O:K</v>
      </c>
      <c r="J2349" s="34" t="str">
        <f>TRIM(SUBSTITUTE(G2349,I2349,""))</f>
        <v>9-Nov</v>
      </c>
      <c r="K2349" s="34">
        <f>LEFT(J2349,2-ISERROR(1*MID(J2349,2,1)))*1</f>
        <v>9</v>
      </c>
      <c r="L2349" s="34" t="str">
        <f>IF(LEN(I2349)=3,I2349,LEFT(I2349,1)&amp;MID(I2349,3,1)&amp;RIGHT(I2349,1))</f>
        <v>ROK</v>
      </c>
      <c r="M2349" s="42">
        <f>TIMEVALUE(SUBSTITUTE(SUBSTITUTE(F2349,"P"," P"),"A"," A"))</f>
        <v>0.33611111111111108</v>
      </c>
      <c r="N2349" s="34">
        <f t="shared" si="119"/>
        <v>2</v>
      </c>
      <c r="O2349" s="34" t="str">
        <f t="shared" si="120"/>
        <v>ROK2</v>
      </c>
      <c r="P2349" s="44">
        <f>INDEX(Workings!$R$14:$R$853,MATCH(O2349,Workings!$U$14:$U$853,0))</f>
        <v>0.33055555555555555</v>
      </c>
      <c r="Q2349" s="34">
        <f t="shared" si="121"/>
        <v>8</v>
      </c>
      <c r="S2349"/>
    </row>
    <row r="2350" spans="1:19" ht="15" x14ac:dyDescent="0.25">
      <c r="A2350" s="34" t="s">
        <v>3297</v>
      </c>
      <c r="B2350" s="34" t="e">
        <f>SEARCH("PM",A2350)</f>
        <v>#VALUE!</v>
      </c>
      <c r="C2350" s="34">
        <f>SEARCH("AM",A2350)</f>
        <v>5</v>
      </c>
      <c r="D2350" s="34">
        <f>IFERROR(B2350,C2350)</f>
        <v>5</v>
      </c>
      <c r="E2350" s="34" t="str">
        <f>IFERROR(MID(A2350,D2350-5,1)," ")</f>
        <v xml:space="preserve"> </v>
      </c>
      <c r="F2350" s="34" t="str">
        <f>MID(A2350,IF(E2350="1",D2350-5,D2350-4),IF(E2350="1",7,6))</f>
        <v>8:43AM</v>
      </c>
      <c r="G2350" s="34" t="str">
        <f>TRIM(SUBSTITUTE(A2350,TEXT(M2350,"h:mmAM/PM"),""))</f>
        <v>R/O/K 9-Nov</v>
      </c>
      <c r="H2350" s="34" t="b">
        <f>OR(LEFT(G2350,1)="Y",LEFT(G2350,1)="B",LEFT(G2350,1)="R")</f>
        <v>1</v>
      </c>
      <c r="I2350" s="34" t="str">
        <f>IF(H2350,LEFT(G2350,FIND(" ",G2350)-1),MID(G2350,FIND(" ",G2350)+1,9))</f>
        <v>R/O/K</v>
      </c>
      <c r="J2350" s="34" t="str">
        <f>TRIM(SUBSTITUTE(G2350,I2350,""))</f>
        <v>9-Nov</v>
      </c>
      <c r="K2350" s="34">
        <f>LEFT(J2350,2-ISERROR(1*MID(J2350,2,1)))*1</f>
        <v>9</v>
      </c>
      <c r="L2350" s="34" t="str">
        <f>IF(LEN(I2350)=3,I2350,LEFT(I2350,1)&amp;MID(I2350,3,1)&amp;RIGHT(I2350,1))</f>
        <v>ROK</v>
      </c>
      <c r="M2350" s="42">
        <f>TIMEVALUE(SUBSTITUTE(SUBSTITUTE(F2350,"P"," P"),"A"," A"))</f>
        <v>0.36319444444444443</v>
      </c>
      <c r="N2350" s="34">
        <f t="shared" si="119"/>
        <v>3</v>
      </c>
      <c r="O2350" s="34" t="str">
        <f t="shared" si="120"/>
        <v>ROK3</v>
      </c>
      <c r="P2350" s="44">
        <f>INDEX(Workings!$R$14:$R$853,MATCH(O2350,Workings!$U$14:$U$853,0))</f>
        <v>0.35833333333333334</v>
      </c>
      <c r="Q2350" s="34">
        <f t="shared" si="121"/>
        <v>7</v>
      </c>
      <c r="S2350"/>
    </row>
    <row r="2351" spans="1:19" ht="15" x14ac:dyDescent="0.25">
      <c r="A2351" s="34" t="s">
        <v>3929</v>
      </c>
      <c r="B2351" s="34" t="e">
        <f>SEARCH("PM",A2351)</f>
        <v>#VALUE!</v>
      </c>
      <c r="C2351" s="34">
        <f>SEARCH("AM",A2351)</f>
        <v>11</v>
      </c>
      <c r="D2351" s="34">
        <f>IFERROR(B2351,C2351)</f>
        <v>11</v>
      </c>
      <c r="E2351" s="34" t="str">
        <f>IFERROR(MID(A2351,D2351-5,1)," ")</f>
        <v xml:space="preserve"> </v>
      </c>
      <c r="F2351" s="34" t="str">
        <f>MID(A2351,IF(E2351="1",D2351-5,D2351-4),IF(E2351="1",7,6))</f>
        <v>9:18AM</v>
      </c>
      <c r="G2351" s="34" t="str">
        <f>TRIM(SUBSTITUTE(A2351,TEXT(M2351,"h:mmAM/PM"),""))</f>
        <v>9-Nov R-O-K</v>
      </c>
      <c r="H2351" s="34" t="b">
        <f>OR(LEFT(G2351,1)="Y",LEFT(G2351,1)="B",LEFT(G2351,1)="R")</f>
        <v>0</v>
      </c>
      <c r="I2351" s="34" t="str">
        <f>IF(H2351,LEFT(G2351,FIND(" ",G2351)-1),MID(G2351,FIND(" ",G2351)+1,9))</f>
        <v>R-O-K</v>
      </c>
      <c r="J2351" s="34" t="str">
        <f>TRIM(SUBSTITUTE(G2351,I2351,""))</f>
        <v>9-Nov</v>
      </c>
      <c r="K2351" s="34">
        <f>LEFT(J2351,2-ISERROR(1*MID(J2351,2,1)))*1</f>
        <v>9</v>
      </c>
      <c r="L2351" s="34" t="str">
        <f>IF(LEN(I2351)=3,I2351,LEFT(I2351,1)&amp;MID(I2351,3,1)&amp;RIGHT(I2351,1))</f>
        <v>ROK</v>
      </c>
      <c r="M2351" s="42">
        <f>TIMEVALUE(SUBSTITUTE(SUBSTITUTE(F2351,"P"," P"),"A"," A"))</f>
        <v>0.38750000000000001</v>
      </c>
      <c r="N2351" s="34">
        <f t="shared" si="119"/>
        <v>4</v>
      </c>
      <c r="O2351" s="34" t="str">
        <f t="shared" si="120"/>
        <v>ROK4</v>
      </c>
      <c r="P2351" s="44">
        <f>INDEX(Workings!$R$14:$R$853,MATCH(O2351,Workings!$U$14:$U$853,0))</f>
        <v>0.38611111111111113</v>
      </c>
      <c r="Q2351" s="34">
        <f t="shared" si="121"/>
        <v>2</v>
      </c>
      <c r="S2351"/>
    </row>
    <row r="2352" spans="1:19" ht="15" x14ac:dyDescent="0.25">
      <c r="A2352" s="34" t="s">
        <v>1969</v>
      </c>
      <c r="B2352" s="34" t="e">
        <f>SEARCH("PM",A2352)</f>
        <v>#VALUE!</v>
      </c>
      <c r="C2352" s="34">
        <f>SEARCH("AM",A2352)</f>
        <v>17</v>
      </c>
      <c r="D2352" s="34">
        <f>IFERROR(B2352,C2352)</f>
        <v>17</v>
      </c>
      <c r="E2352" s="34" t="str">
        <f>IFERROR(MID(A2352,D2352-5,1)," ")</f>
        <v xml:space="preserve"> </v>
      </c>
      <c r="F2352" s="34" t="str">
        <f>MID(A2352,IF(E2352="1",D2352-5,D2352-4),IF(E2352="1",7,6))</f>
        <v>9:46AM</v>
      </c>
      <c r="G2352" s="34" t="str">
        <f>TRIM(SUBSTITUTE(A2352,TEXT(M2352,"h:mmAM/PM"),""))</f>
        <v>9/Nov R/O/K</v>
      </c>
      <c r="H2352" s="34" t="b">
        <f>OR(LEFT(G2352,1)="Y",LEFT(G2352,1)="B",LEFT(G2352,1)="R")</f>
        <v>0</v>
      </c>
      <c r="I2352" s="34" t="str">
        <f>IF(H2352,LEFT(G2352,FIND(" ",G2352)-1),MID(G2352,FIND(" ",G2352)+1,9))</f>
        <v>R/O/K</v>
      </c>
      <c r="J2352" s="34" t="str">
        <f>TRIM(SUBSTITUTE(G2352,I2352,""))</f>
        <v>9/Nov</v>
      </c>
      <c r="K2352" s="34">
        <f>LEFT(J2352,2-ISERROR(1*MID(J2352,2,1)))*1</f>
        <v>9</v>
      </c>
      <c r="L2352" s="34" t="str">
        <f>IF(LEN(I2352)=3,I2352,LEFT(I2352,1)&amp;MID(I2352,3,1)&amp;RIGHT(I2352,1))</f>
        <v>ROK</v>
      </c>
      <c r="M2352" s="42">
        <f>TIMEVALUE(SUBSTITUTE(SUBSTITUTE(F2352,"P"," P"),"A"," A"))</f>
        <v>0.4069444444444445</v>
      </c>
      <c r="N2352" s="34">
        <f t="shared" si="119"/>
        <v>5</v>
      </c>
      <c r="O2352" s="34" t="str">
        <f t="shared" si="120"/>
        <v>ROK5</v>
      </c>
      <c r="P2352" s="44">
        <f>INDEX(Workings!$R$14:$R$853,MATCH(O2352,Workings!$U$14:$U$853,0))</f>
        <v>0.40694444444444444</v>
      </c>
      <c r="Q2352" s="34">
        <f t="shared" si="121"/>
        <v>0</v>
      </c>
      <c r="S2352"/>
    </row>
    <row r="2353" spans="1:19" ht="15" x14ac:dyDescent="0.25">
      <c r="A2353" s="34" t="s">
        <v>1286</v>
      </c>
      <c r="B2353" s="34" t="e">
        <f>SEARCH("PM",A2353)</f>
        <v>#VALUE!</v>
      </c>
      <c r="C2353" s="34">
        <f>SEARCH("AM",A2353)</f>
        <v>18</v>
      </c>
      <c r="D2353" s="34">
        <f>IFERROR(B2353,C2353)</f>
        <v>18</v>
      </c>
      <c r="E2353" s="34" t="str">
        <f>IFERROR(MID(A2353,D2353-5,1)," ")</f>
        <v>1</v>
      </c>
      <c r="F2353" s="34" t="str">
        <f>MID(A2353,IF(E2353="1",D2353-5,D2353-4),IF(E2353="1",7,6))</f>
        <v>10:19AM</v>
      </c>
      <c r="G2353" s="34" t="str">
        <f>TRIM(SUBSTITUTE(A2353,TEXT(M2353,"h:mmAM/PM"),""))</f>
        <v>9/Nov R-O-K</v>
      </c>
      <c r="H2353" s="34" t="b">
        <f>OR(LEFT(G2353,1)="Y",LEFT(G2353,1)="B",LEFT(G2353,1)="R")</f>
        <v>0</v>
      </c>
      <c r="I2353" s="34" t="str">
        <f>IF(H2353,LEFT(G2353,FIND(" ",G2353)-1),MID(G2353,FIND(" ",G2353)+1,9))</f>
        <v>R-O-K</v>
      </c>
      <c r="J2353" s="34" t="str">
        <f>TRIM(SUBSTITUTE(G2353,I2353,""))</f>
        <v>9/Nov</v>
      </c>
      <c r="K2353" s="34">
        <f>LEFT(J2353,2-ISERROR(1*MID(J2353,2,1)))*1</f>
        <v>9</v>
      </c>
      <c r="L2353" s="34" t="str">
        <f>IF(LEN(I2353)=3,I2353,LEFT(I2353,1)&amp;MID(I2353,3,1)&amp;RIGHT(I2353,1))</f>
        <v>ROK</v>
      </c>
      <c r="M2353" s="42">
        <f>TIMEVALUE(SUBSTITUTE(SUBSTITUTE(F2353,"P"," P"),"A"," A"))</f>
        <v>0.42986111111111108</v>
      </c>
      <c r="N2353" s="34">
        <f t="shared" si="119"/>
        <v>6</v>
      </c>
      <c r="O2353" s="34" t="str">
        <f t="shared" si="120"/>
        <v>ROK6</v>
      </c>
      <c r="P2353" s="44">
        <f>INDEX(Workings!$R$14:$R$853,MATCH(O2353,Workings!$U$14:$U$853,0))</f>
        <v>0.42777777777777776</v>
      </c>
      <c r="Q2353" s="34">
        <f t="shared" si="121"/>
        <v>3</v>
      </c>
      <c r="S2353"/>
    </row>
    <row r="2354" spans="1:19" ht="15" x14ac:dyDescent="0.25">
      <c r="A2354" s="34" t="s">
        <v>2762</v>
      </c>
      <c r="B2354" s="34" t="e">
        <f>SEARCH("PM",A2354)</f>
        <v>#VALUE!</v>
      </c>
      <c r="C2354" s="34">
        <f>SEARCH("AM",A2354)</f>
        <v>18</v>
      </c>
      <c r="D2354" s="34">
        <f>IFERROR(B2354,C2354)</f>
        <v>18</v>
      </c>
      <c r="E2354" s="34" t="str">
        <f>IFERROR(MID(A2354,D2354-5,1)," ")</f>
        <v>1</v>
      </c>
      <c r="F2354" s="34" t="str">
        <f>MID(A2354,IF(E2354="1",D2354-5,D2354-4),IF(E2354="1",7,6))</f>
        <v>10:53AM</v>
      </c>
      <c r="G2354" s="34" t="str">
        <f>TRIM(SUBSTITUTE(A2354,TEXT(M2354,"h:mmAM/PM"),""))</f>
        <v>9-Nov R-O-K</v>
      </c>
      <c r="H2354" s="34" t="b">
        <f>OR(LEFT(G2354,1)="Y",LEFT(G2354,1)="B",LEFT(G2354,1)="R")</f>
        <v>0</v>
      </c>
      <c r="I2354" s="34" t="str">
        <f>IF(H2354,LEFT(G2354,FIND(" ",G2354)-1),MID(G2354,FIND(" ",G2354)+1,9))</f>
        <v>R-O-K</v>
      </c>
      <c r="J2354" s="34" t="str">
        <f>TRIM(SUBSTITUTE(G2354,I2354,""))</f>
        <v>9-Nov</v>
      </c>
      <c r="K2354" s="34">
        <f>LEFT(J2354,2-ISERROR(1*MID(J2354,2,1)))*1</f>
        <v>9</v>
      </c>
      <c r="L2354" s="34" t="str">
        <f>IF(LEN(I2354)=3,I2354,LEFT(I2354,1)&amp;MID(I2354,3,1)&amp;RIGHT(I2354,1))</f>
        <v>ROK</v>
      </c>
      <c r="M2354" s="42">
        <f>TIMEVALUE(SUBSTITUTE(SUBSTITUTE(F2354,"P"," P"),"A"," A"))</f>
        <v>0.45347222222222222</v>
      </c>
      <c r="N2354" s="34">
        <f t="shared" si="119"/>
        <v>7</v>
      </c>
      <c r="O2354" s="34" t="str">
        <f t="shared" si="120"/>
        <v>ROK7</v>
      </c>
      <c r="P2354" s="44">
        <f>INDEX(Workings!$R$14:$R$853,MATCH(O2354,Workings!$U$14:$U$853,0))</f>
        <v>0.44861111111111107</v>
      </c>
      <c r="Q2354" s="34">
        <f t="shared" si="121"/>
        <v>7</v>
      </c>
      <c r="S2354"/>
    </row>
    <row r="2355" spans="1:19" ht="15" x14ac:dyDescent="0.25">
      <c r="A2355" s="34" t="s">
        <v>4187</v>
      </c>
      <c r="B2355" s="34" t="e">
        <f>SEARCH("PM",A2355)</f>
        <v>#VALUE!</v>
      </c>
      <c r="C2355" s="34">
        <f>SEARCH("AM",A2355)</f>
        <v>6</v>
      </c>
      <c r="D2355" s="34">
        <f>IFERROR(B2355,C2355)</f>
        <v>6</v>
      </c>
      <c r="E2355" s="34" t="str">
        <f>IFERROR(MID(A2355,D2355-5,1)," ")</f>
        <v>1</v>
      </c>
      <c r="F2355" s="34" t="str">
        <f>MID(A2355,IF(E2355="1",D2355-5,D2355-4),IF(E2355="1",7,6))</f>
        <v>11:20AM</v>
      </c>
      <c r="G2355" s="34" t="str">
        <f>TRIM(SUBSTITUTE(A2355,TEXT(M2355,"h:mmAM/PM"),""))</f>
        <v>R-O-K 9/Nov</v>
      </c>
      <c r="H2355" s="34" t="b">
        <f>OR(LEFT(G2355,1)="Y",LEFT(G2355,1)="B",LEFT(G2355,1)="R")</f>
        <v>1</v>
      </c>
      <c r="I2355" s="34" t="str">
        <f>IF(H2355,LEFT(G2355,FIND(" ",G2355)-1),MID(G2355,FIND(" ",G2355)+1,9))</f>
        <v>R-O-K</v>
      </c>
      <c r="J2355" s="34" t="str">
        <f>TRIM(SUBSTITUTE(G2355,I2355,""))</f>
        <v>9/Nov</v>
      </c>
      <c r="K2355" s="34">
        <f>LEFT(J2355,2-ISERROR(1*MID(J2355,2,1)))*1</f>
        <v>9</v>
      </c>
      <c r="L2355" s="34" t="str">
        <f>IF(LEN(I2355)=3,I2355,LEFT(I2355,1)&amp;MID(I2355,3,1)&amp;RIGHT(I2355,1))</f>
        <v>ROK</v>
      </c>
      <c r="M2355" s="42">
        <f>TIMEVALUE(SUBSTITUTE(SUBSTITUTE(F2355,"P"," P"),"A"," A"))</f>
        <v>0.47222222222222227</v>
      </c>
      <c r="N2355" s="34">
        <f t="shared" si="119"/>
        <v>8</v>
      </c>
      <c r="O2355" s="34" t="str">
        <f t="shared" si="120"/>
        <v>ROK8</v>
      </c>
      <c r="P2355" s="44">
        <f>INDEX(Workings!$R$14:$R$853,MATCH(O2355,Workings!$U$14:$U$853,0))</f>
        <v>0.46944444444444439</v>
      </c>
      <c r="Q2355" s="34">
        <f t="shared" si="121"/>
        <v>4</v>
      </c>
      <c r="S2355"/>
    </row>
    <row r="2356" spans="1:19" ht="15" x14ac:dyDescent="0.25">
      <c r="A2356" s="34" t="s">
        <v>3814</v>
      </c>
      <c r="B2356" s="34" t="e">
        <f>SEARCH("PM",A2356)</f>
        <v>#VALUE!</v>
      </c>
      <c r="C2356" s="34">
        <f>SEARCH("AM",A2356)</f>
        <v>18</v>
      </c>
      <c r="D2356" s="34">
        <f>IFERROR(B2356,C2356)</f>
        <v>18</v>
      </c>
      <c r="E2356" s="34" t="str">
        <f>IFERROR(MID(A2356,D2356-5,1)," ")</f>
        <v>1</v>
      </c>
      <c r="F2356" s="34" t="str">
        <f>MID(A2356,IF(E2356="1",D2356-5,D2356-4),IF(E2356="1",7,6))</f>
        <v>11:54AM</v>
      </c>
      <c r="G2356" s="34" t="str">
        <f>TRIM(SUBSTITUTE(A2356,TEXT(M2356,"h:mmAM/PM"),""))</f>
        <v>9-Nov R:O:K</v>
      </c>
      <c r="H2356" s="34" t="b">
        <f>OR(LEFT(G2356,1)="Y",LEFT(G2356,1)="B",LEFT(G2356,1)="R")</f>
        <v>0</v>
      </c>
      <c r="I2356" s="34" t="str">
        <f>IF(H2356,LEFT(G2356,FIND(" ",G2356)-1),MID(G2356,FIND(" ",G2356)+1,9))</f>
        <v>R:O:K</v>
      </c>
      <c r="J2356" s="34" t="str">
        <f>TRIM(SUBSTITUTE(G2356,I2356,""))</f>
        <v>9-Nov</v>
      </c>
      <c r="K2356" s="34">
        <f>LEFT(J2356,2-ISERROR(1*MID(J2356,2,1)))*1</f>
        <v>9</v>
      </c>
      <c r="L2356" s="34" t="str">
        <f>IF(LEN(I2356)=3,I2356,LEFT(I2356,1)&amp;MID(I2356,3,1)&amp;RIGHT(I2356,1))</f>
        <v>ROK</v>
      </c>
      <c r="M2356" s="42">
        <f>TIMEVALUE(SUBSTITUTE(SUBSTITUTE(F2356,"P"," P"),"A"," A"))</f>
        <v>0.49583333333333335</v>
      </c>
      <c r="N2356" s="34">
        <f t="shared" si="119"/>
        <v>9</v>
      </c>
      <c r="O2356" s="34" t="str">
        <f t="shared" si="120"/>
        <v>ROK9</v>
      </c>
      <c r="P2356" s="44">
        <f>INDEX(Workings!$R$14:$R$853,MATCH(O2356,Workings!$U$14:$U$853,0))</f>
        <v>0.4902777777777777</v>
      </c>
      <c r="Q2356" s="34">
        <f t="shared" si="121"/>
        <v>8</v>
      </c>
      <c r="S2356"/>
    </row>
    <row r="2357" spans="1:19" ht="15" x14ac:dyDescent="0.25">
      <c r="A2357" s="34" t="s">
        <v>1746</v>
      </c>
      <c r="B2357" s="34">
        <f>SEARCH("PM",A2357)</f>
        <v>16</v>
      </c>
      <c r="C2357" s="34" t="e">
        <f>SEARCH("AM",A2357)</f>
        <v>#VALUE!</v>
      </c>
      <c r="D2357" s="34">
        <f>IFERROR(B2357,C2357)</f>
        <v>16</v>
      </c>
      <c r="E2357" s="34" t="str">
        <f>IFERROR(MID(A2357,D2357-5,1)," ")</f>
        <v>1</v>
      </c>
      <c r="F2357" s="34" t="str">
        <f>MID(A2357,IF(E2357="1",D2357-5,D2357-4),IF(E2357="1",7,6))</f>
        <v>12:21PM</v>
      </c>
      <c r="G2357" s="34" t="str">
        <f>TRIM(SUBSTITUTE(A2357,TEXT(M2357,"h:mmAM/PM"),""))</f>
        <v>ROK 9/Nov</v>
      </c>
      <c r="H2357" s="34" t="b">
        <f>OR(LEFT(G2357,1)="Y",LEFT(G2357,1)="B",LEFT(G2357,1)="R")</f>
        <v>1</v>
      </c>
      <c r="I2357" s="34" t="str">
        <f>IF(H2357,LEFT(G2357,FIND(" ",G2357)-1),MID(G2357,FIND(" ",G2357)+1,9))</f>
        <v>ROK</v>
      </c>
      <c r="J2357" s="34" t="str">
        <f>TRIM(SUBSTITUTE(G2357,I2357,""))</f>
        <v>9/Nov</v>
      </c>
      <c r="K2357" s="34">
        <f>LEFT(J2357,2-ISERROR(1*MID(J2357,2,1)))*1</f>
        <v>9</v>
      </c>
      <c r="L2357" s="34" t="str">
        <f>IF(LEN(I2357)=3,I2357,LEFT(I2357,1)&amp;MID(I2357,3,1)&amp;RIGHT(I2357,1))</f>
        <v>ROK</v>
      </c>
      <c r="M2357" s="42">
        <f>TIMEVALUE(SUBSTITUTE(SUBSTITUTE(F2357,"P"," P"),"A"," A"))</f>
        <v>0.51458333333333328</v>
      </c>
      <c r="N2357" s="34">
        <f t="shared" si="119"/>
        <v>10</v>
      </c>
      <c r="O2357" s="34" t="str">
        <f t="shared" si="120"/>
        <v>ROK10</v>
      </c>
      <c r="P2357" s="44">
        <f>INDEX(Workings!$R$14:$R$853,MATCH(O2357,Workings!$U$14:$U$853,0))</f>
        <v>0.51111111111111107</v>
      </c>
      <c r="Q2357" s="34">
        <f t="shared" si="121"/>
        <v>5</v>
      </c>
      <c r="S2357"/>
    </row>
    <row r="2358" spans="1:19" ht="15" x14ac:dyDescent="0.25">
      <c r="A2358" s="34" t="s">
        <v>3857</v>
      </c>
      <c r="B2358" s="34">
        <f>SEARCH("PM",A2358)</f>
        <v>6</v>
      </c>
      <c r="C2358" s="34" t="e">
        <f>SEARCH("AM",A2358)</f>
        <v>#VALUE!</v>
      </c>
      <c r="D2358" s="34">
        <f>IFERROR(B2358,C2358)</f>
        <v>6</v>
      </c>
      <c r="E2358" s="34" t="str">
        <f>IFERROR(MID(A2358,D2358-5,1)," ")</f>
        <v>1</v>
      </c>
      <c r="F2358" s="34" t="str">
        <f>MID(A2358,IF(E2358="1",D2358-5,D2358-4),IF(E2358="1",7,6))</f>
        <v>12:54PM</v>
      </c>
      <c r="G2358" s="34" t="str">
        <f>TRIM(SUBSTITUTE(A2358,TEXT(M2358,"h:mmAM/PM"),""))</f>
        <v>R-O-K 9-Nov</v>
      </c>
      <c r="H2358" s="34" t="b">
        <f>OR(LEFT(G2358,1)="Y",LEFT(G2358,1)="B",LEFT(G2358,1)="R")</f>
        <v>1</v>
      </c>
      <c r="I2358" s="34" t="str">
        <f>IF(H2358,LEFT(G2358,FIND(" ",G2358)-1),MID(G2358,FIND(" ",G2358)+1,9))</f>
        <v>R-O-K</v>
      </c>
      <c r="J2358" s="34" t="str">
        <f>TRIM(SUBSTITUTE(G2358,I2358,""))</f>
        <v>9-Nov</v>
      </c>
      <c r="K2358" s="34">
        <f>LEFT(J2358,2-ISERROR(1*MID(J2358,2,1)))*1</f>
        <v>9</v>
      </c>
      <c r="L2358" s="34" t="str">
        <f>IF(LEN(I2358)=3,I2358,LEFT(I2358,1)&amp;MID(I2358,3,1)&amp;RIGHT(I2358,1))</f>
        <v>ROK</v>
      </c>
      <c r="M2358" s="42">
        <f>TIMEVALUE(SUBSTITUTE(SUBSTITUTE(F2358,"P"," P"),"A"," A"))</f>
        <v>0.53749999999999998</v>
      </c>
      <c r="N2358" s="34">
        <f t="shared" si="119"/>
        <v>11</v>
      </c>
      <c r="O2358" s="34" t="str">
        <f t="shared" si="120"/>
        <v>ROK11</v>
      </c>
      <c r="P2358" s="44">
        <f>INDEX(Workings!$R$14:$R$853,MATCH(O2358,Workings!$U$14:$U$853,0))</f>
        <v>0.53194444444444444</v>
      </c>
      <c r="Q2358" s="34">
        <f t="shared" si="121"/>
        <v>8</v>
      </c>
      <c r="S2358"/>
    </row>
    <row r="2359" spans="1:19" ht="15" x14ac:dyDescent="0.25">
      <c r="A2359" s="34" t="s">
        <v>407</v>
      </c>
      <c r="B2359" s="34">
        <f>SEARCH("PM",A2359)</f>
        <v>5</v>
      </c>
      <c r="C2359" s="34" t="e">
        <f>SEARCH("AM",A2359)</f>
        <v>#VALUE!</v>
      </c>
      <c r="D2359" s="34">
        <f>IFERROR(B2359,C2359)</f>
        <v>5</v>
      </c>
      <c r="E2359" s="34" t="str">
        <f>IFERROR(MID(A2359,D2359-5,1)," ")</f>
        <v xml:space="preserve"> </v>
      </c>
      <c r="F2359" s="34" t="str">
        <f>MID(A2359,IF(E2359="1",D2359-5,D2359-4),IF(E2359="1",7,6))</f>
        <v>1:22PM</v>
      </c>
      <c r="G2359" s="34" t="str">
        <f>TRIM(SUBSTITUTE(A2359,TEXT(M2359,"h:mmAM/PM"),""))</f>
        <v>9/Nov R/O/K</v>
      </c>
      <c r="H2359" s="34" t="b">
        <f>OR(LEFT(G2359,1)="Y",LEFT(G2359,1)="B",LEFT(G2359,1)="R")</f>
        <v>0</v>
      </c>
      <c r="I2359" s="34" t="str">
        <f>IF(H2359,LEFT(G2359,FIND(" ",G2359)-1),MID(G2359,FIND(" ",G2359)+1,9))</f>
        <v>R/O/K</v>
      </c>
      <c r="J2359" s="34" t="str">
        <f>TRIM(SUBSTITUTE(G2359,I2359,""))</f>
        <v>9/Nov</v>
      </c>
      <c r="K2359" s="34">
        <f>LEFT(J2359,2-ISERROR(1*MID(J2359,2,1)))*1</f>
        <v>9</v>
      </c>
      <c r="L2359" s="34" t="str">
        <f>IF(LEN(I2359)=3,I2359,LEFT(I2359,1)&amp;MID(I2359,3,1)&amp;RIGHT(I2359,1))</f>
        <v>ROK</v>
      </c>
      <c r="M2359" s="42">
        <f>TIMEVALUE(SUBSTITUTE(SUBSTITUTE(F2359,"P"," P"),"A"," A"))</f>
        <v>0.55694444444444446</v>
      </c>
      <c r="N2359" s="34">
        <f t="shared" si="119"/>
        <v>12</v>
      </c>
      <c r="O2359" s="34" t="str">
        <f t="shared" si="120"/>
        <v>ROK12</v>
      </c>
      <c r="P2359" s="44">
        <f>INDEX(Workings!$R$14:$R$853,MATCH(O2359,Workings!$U$14:$U$853,0))</f>
        <v>0.55277777777777781</v>
      </c>
      <c r="Q2359" s="34">
        <f t="shared" si="121"/>
        <v>6</v>
      </c>
      <c r="S2359"/>
    </row>
    <row r="2360" spans="1:19" ht="15" x14ac:dyDescent="0.25">
      <c r="A2360" s="34" t="s">
        <v>3773</v>
      </c>
      <c r="B2360" s="34">
        <f>SEARCH("PM",A2360)</f>
        <v>11</v>
      </c>
      <c r="C2360" s="34" t="e">
        <f>SEARCH("AM",A2360)</f>
        <v>#VALUE!</v>
      </c>
      <c r="D2360" s="34">
        <f>IFERROR(B2360,C2360)</f>
        <v>11</v>
      </c>
      <c r="E2360" s="34" t="str">
        <f>IFERROR(MID(A2360,D2360-5,1)," ")</f>
        <v xml:space="preserve"> </v>
      </c>
      <c r="F2360" s="34" t="str">
        <f>MID(A2360,IF(E2360="1",D2360-5,D2360-4),IF(E2360="1",7,6))</f>
        <v>1:49PM</v>
      </c>
      <c r="G2360" s="34" t="str">
        <f>TRIM(SUBSTITUTE(A2360,TEXT(M2360,"h:mmAM/PM"),""))</f>
        <v>9-Nov R:O:K</v>
      </c>
      <c r="H2360" s="34" t="b">
        <f>OR(LEFT(G2360,1)="Y",LEFT(G2360,1)="B",LEFT(G2360,1)="R")</f>
        <v>0</v>
      </c>
      <c r="I2360" s="34" t="str">
        <f>IF(H2360,LEFT(G2360,FIND(" ",G2360)-1),MID(G2360,FIND(" ",G2360)+1,9))</f>
        <v>R:O:K</v>
      </c>
      <c r="J2360" s="34" t="str">
        <f>TRIM(SUBSTITUTE(G2360,I2360,""))</f>
        <v>9-Nov</v>
      </c>
      <c r="K2360" s="34">
        <f>LEFT(J2360,2-ISERROR(1*MID(J2360,2,1)))*1</f>
        <v>9</v>
      </c>
      <c r="L2360" s="34" t="str">
        <f>IF(LEN(I2360)=3,I2360,LEFT(I2360,1)&amp;MID(I2360,3,1)&amp;RIGHT(I2360,1))</f>
        <v>ROK</v>
      </c>
      <c r="M2360" s="42">
        <f>TIMEVALUE(SUBSTITUTE(SUBSTITUTE(F2360,"P"," P"),"A"," A"))</f>
        <v>0.5756944444444444</v>
      </c>
      <c r="N2360" s="34">
        <f t="shared" si="119"/>
        <v>13</v>
      </c>
      <c r="O2360" s="34" t="str">
        <f t="shared" si="120"/>
        <v>ROK13</v>
      </c>
      <c r="P2360" s="44">
        <f>INDEX(Workings!$R$14:$R$853,MATCH(O2360,Workings!$U$14:$U$853,0))</f>
        <v>0.57361111111111118</v>
      </c>
      <c r="Q2360" s="34">
        <f t="shared" si="121"/>
        <v>3</v>
      </c>
      <c r="S2360"/>
    </row>
    <row r="2361" spans="1:19" ht="15" x14ac:dyDescent="0.25">
      <c r="A2361" s="34" t="s">
        <v>3290</v>
      </c>
      <c r="B2361" s="34">
        <f>SEARCH("PM",A2361)</f>
        <v>11</v>
      </c>
      <c r="C2361" s="34" t="e">
        <f>SEARCH("AM",A2361)</f>
        <v>#VALUE!</v>
      </c>
      <c r="D2361" s="34">
        <f>IFERROR(B2361,C2361)</f>
        <v>11</v>
      </c>
      <c r="E2361" s="34" t="str">
        <f>IFERROR(MID(A2361,D2361-5,1)," ")</f>
        <v xml:space="preserve"> </v>
      </c>
      <c r="F2361" s="34" t="str">
        <f>MID(A2361,IF(E2361="1",D2361-5,D2361-4),IF(E2361="1",7,6))</f>
        <v>2:17PM</v>
      </c>
      <c r="G2361" s="34" t="str">
        <f>TRIM(SUBSTITUTE(A2361,TEXT(M2361,"h:mmAM/PM"),""))</f>
        <v>9/Nov R/O/K</v>
      </c>
      <c r="H2361" s="34" t="b">
        <f>OR(LEFT(G2361,1)="Y",LEFT(G2361,1)="B",LEFT(G2361,1)="R")</f>
        <v>0</v>
      </c>
      <c r="I2361" s="34" t="str">
        <f>IF(H2361,LEFT(G2361,FIND(" ",G2361)-1),MID(G2361,FIND(" ",G2361)+1,9))</f>
        <v>R/O/K</v>
      </c>
      <c r="J2361" s="34" t="str">
        <f>TRIM(SUBSTITUTE(G2361,I2361,""))</f>
        <v>9/Nov</v>
      </c>
      <c r="K2361" s="34">
        <f>LEFT(J2361,2-ISERROR(1*MID(J2361,2,1)))*1</f>
        <v>9</v>
      </c>
      <c r="L2361" s="34" t="str">
        <f>IF(LEN(I2361)=3,I2361,LEFT(I2361,1)&amp;MID(I2361,3,1)&amp;RIGHT(I2361,1))</f>
        <v>ROK</v>
      </c>
      <c r="M2361" s="42">
        <f>TIMEVALUE(SUBSTITUTE(SUBSTITUTE(F2361,"P"," P"),"A"," A"))</f>
        <v>0.59513888888888888</v>
      </c>
      <c r="N2361" s="34">
        <f t="shared" si="119"/>
        <v>14</v>
      </c>
      <c r="O2361" s="34" t="str">
        <f t="shared" si="120"/>
        <v>ROK14</v>
      </c>
      <c r="P2361" s="44">
        <f>INDEX(Workings!$R$14:$R$853,MATCH(O2361,Workings!$U$14:$U$853,0))</f>
        <v>0.59444444444444455</v>
      </c>
      <c r="Q2361" s="34">
        <f t="shared" si="121"/>
        <v>1</v>
      </c>
      <c r="S2361"/>
    </row>
    <row r="2362" spans="1:19" ht="15" x14ac:dyDescent="0.25">
      <c r="A2362" s="34" t="s">
        <v>158</v>
      </c>
      <c r="B2362" s="34">
        <f>SEARCH("PM",A2362)</f>
        <v>5</v>
      </c>
      <c r="C2362" s="34" t="e">
        <f>SEARCH("AM",A2362)</f>
        <v>#VALUE!</v>
      </c>
      <c r="D2362" s="34">
        <f>IFERROR(B2362,C2362)</f>
        <v>5</v>
      </c>
      <c r="E2362" s="34" t="str">
        <f>IFERROR(MID(A2362,D2362-5,1)," ")</f>
        <v xml:space="preserve"> </v>
      </c>
      <c r="F2362" s="34" t="str">
        <f>MID(A2362,IF(E2362="1",D2362-5,D2362-4),IF(E2362="1",7,6))</f>
        <v>2:55PM</v>
      </c>
      <c r="G2362" s="34" t="str">
        <f>TRIM(SUBSTITUTE(A2362,TEXT(M2362,"h:mmAM/PM"),""))</f>
        <v>R:O:K 9/Nov</v>
      </c>
      <c r="H2362" s="34" t="b">
        <f>OR(LEFT(G2362,1)="Y",LEFT(G2362,1)="B",LEFT(G2362,1)="R")</f>
        <v>1</v>
      </c>
      <c r="I2362" s="34" t="str">
        <f>IF(H2362,LEFT(G2362,FIND(" ",G2362)-1),MID(G2362,FIND(" ",G2362)+1,9))</f>
        <v>R:O:K</v>
      </c>
      <c r="J2362" s="34" t="str">
        <f>TRIM(SUBSTITUTE(G2362,I2362,""))</f>
        <v>9/Nov</v>
      </c>
      <c r="K2362" s="34">
        <f>LEFT(J2362,2-ISERROR(1*MID(J2362,2,1)))*1</f>
        <v>9</v>
      </c>
      <c r="L2362" s="34" t="str">
        <f>IF(LEN(I2362)=3,I2362,LEFT(I2362,1)&amp;MID(I2362,3,1)&amp;RIGHT(I2362,1))</f>
        <v>ROK</v>
      </c>
      <c r="M2362" s="42">
        <f>TIMEVALUE(SUBSTITUTE(SUBSTITUTE(F2362,"P"," P"),"A"," A"))</f>
        <v>0.62152777777777779</v>
      </c>
      <c r="N2362" s="34">
        <f t="shared" si="119"/>
        <v>15</v>
      </c>
      <c r="O2362" s="34" t="str">
        <f t="shared" si="120"/>
        <v>ROK15</v>
      </c>
      <c r="P2362" s="44">
        <f>INDEX(Workings!$R$14:$R$853,MATCH(O2362,Workings!$U$14:$U$853,0))</f>
        <v>0.61527777777777792</v>
      </c>
      <c r="Q2362" s="34">
        <f t="shared" si="121"/>
        <v>9</v>
      </c>
      <c r="S2362"/>
    </row>
    <row r="2363" spans="1:19" ht="15" x14ac:dyDescent="0.25">
      <c r="A2363" s="34" t="s">
        <v>2456</v>
      </c>
      <c r="B2363" s="34">
        <f>SEARCH("PM",A2363)</f>
        <v>17</v>
      </c>
      <c r="C2363" s="34" t="e">
        <f>SEARCH("AM",A2363)</f>
        <v>#VALUE!</v>
      </c>
      <c r="D2363" s="34">
        <f>IFERROR(B2363,C2363)</f>
        <v>17</v>
      </c>
      <c r="E2363" s="34" t="str">
        <f>IFERROR(MID(A2363,D2363-5,1)," ")</f>
        <v xml:space="preserve"> </v>
      </c>
      <c r="F2363" s="34" t="str">
        <f>MID(A2363,IF(E2363="1",D2363-5,D2363-4),IF(E2363="1",7,6))</f>
        <v>3:19PM</v>
      </c>
      <c r="G2363" s="34" t="str">
        <f>TRIM(SUBSTITUTE(A2363,TEXT(M2363,"h:mmAM/PM"),""))</f>
        <v>9/Nov R/O/K</v>
      </c>
      <c r="H2363" s="34" t="b">
        <f>OR(LEFT(G2363,1)="Y",LEFT(G2363,1)="B",LEFT(G2363,1)="R")</f>
        <v>0</v>
      </c>
      <c r="I2363" s="34" t="str">
        <f>IF(H2363,LEFT(G2363,FIND(" ",G2363)-1),MID(G2363,FIND(" ",G2363)+1,9))</f>
        <v>R/O/K</v>
      </c>
      <c r="J2363" s="34" t="str">
        <f>TRIM(SUBSTITUTE(G2363,I2363,""))</f>
        <v>9/Nov</v>
      </c>
      <c r="K2363" s="34">
        <f>LEFT(J2363,2-ISERROR(1*MID(J2363,2,1)))*1</f>
        <v>9</v>
      </c>
      <c r="L2363" s="34" t="str">
        <f>IF(LEN(I2363)=3,I2363,LEFT(I2363,1)&amp;MID(I2363,3,1)&amp;RIGHT(I2363,1))</f>
        <v>ROK</v>
      </c>
      <c r="M2363" s="42">
        <f>TIMEVALUE(SUBSTITUTE(SUBSTITUTE(F2363,"P"," P"),"A"," A"))</f>
        <v>0.6381944444444444</v>
      </c>
      <c r="N2363" s="34">
        <f t="shared" si="119"/>
        <v>16</v>
      </c>
      <c r="O2363" s="34" t="str">
        <f t="shared" si="120"/>
        <v>ROK16</v>
      </c>
      <c r="P2363" s="44">
        <f>INDEX(Workings!$R$14:$R$853,MATCH(O2363,Workings!$U$14:$U$853,0))</f>
        <v>0.63611111111111129</v>
      </c>
      <c r="Q2363" s="34">
        <f t="shared" si="121"/>
        <v>3</v>
      </c>
      <c r="S2363"/>
    </row>
    <row r="2364" spans="1:19" ht="15" x14ac:dyDescent="0.25">
      <c r="A2364" s="34" t="s">
        <v>3248</v>
      </c>
      <c r="B2364" s="34">
        <f>SEARCH("PM",A2364)</f>
        <v>17</v>
      </c>
      <c r="C2364" s="34" t="e">
        <f>SEARCH("AM",A2364)</f>
        <v>#VALUE!</v>
      </c>
      <c r="D2364" s="34">
        <f>IFERROR(B2364,C2364)</f>
        <v>17</v>
      </c>
      <c r="E2364" s="34" t="str">
        <f>IFERROR(MID(A2364,D2364-5,1)," ")</f>
        <v xml:space="preserve"> </v>
      </c>
      <c r="F2364" s="34" t="str">
        <f>MID(A2364,IF(E2364="1",D2364-5,D2364-4),IF(E2364="1",7,6))</f>
        <v>3:49PM</v>
      </c>
      <c r="G2364" s="34" t="str">
        <f>TRIM(SUBSTITUTE(A2364,TEXT(M2364,"h:mmAM/PM"),""))</f>
        <v>R:O:K 9/Nov</v>
      </c>
      <c r="H2364" s="34" t="b">
        <f>OR(LEFT(G2364,1)="Y",LEFT(G2364,1)="B",LEFT(G2364,1)="R")</f>
        <v>1</v>
      </c>
      <c r="I2364" s="34" t="str">
        <f>IF(H2364,LEFT(G2364,FIND(" ",G2364)-1),MID(G2364,FIND(" ",G2364)+1,9))</f>
        <v>R:O:K</v>
      </c>
      <c r="J2364" s="34" t="str">
        <f>TRIM(SUBSTITUTE(G2364,I2364,""))</f>
        <v>9/Nov</v>
      </c>
      <c r="K2364" s="34">
        <f>LEFT(J2364,2-ISERROR(1*MID(J2364,2,1)))*1</f>
        <v>9</v>
      </c>
      <c r="L2364" s="34" t="str">
        <f>IF(LEN(I2364)=3,I2364,LEFT(I2364,1)&amp;MID(I2364,3,1)&amp;RIGHT(I2364,1))</f>
        <v>ROK</v>
      </c>
      <c r="M2364" s="42">
        <f>TIMEVALUE(SUBSTITUTE(SUBSTITUTE(F2364,"P"," P"),"A"," A"))</f>
        <v>0.65902777777777777</v>
      </c>
      <c r="N2364" s="34">
        <f t="shared" si="119"/>
        <v>17</v>
      </c>
      <c r="O2364" s="34" t="str">
        <f t="shared" si="120"/>
        <v>ROK17</v>
      </c>
      <c r="P2364" s="44">
        <f>INDEX(Workings!$R$14:$R$853,MATCH(O2364,Workings!$U$14:$U$853,0))</f>
        <v>0.65694444444444466</v>
      </c>
      <c r="Q2364" s="34">
        <f t="shared" si="121"/>
        <v>3</v>
      </c>
      <c r="S2364"/>
    </row>
    <row r="2365" spans="1:19" ht="15" x14ac:dyDescent="0.25">
      <c r="A2365" s="34" t="s">
        <v>1251</v>
      </c>
      <c r="B2365" s="34">
        <f>SEARCH("PM",A2365)</f>
        <v>5</v>
      </c>
      <c r="C2365" s="34" t="e">
        <f>SEARCH("AM",A2365)</f>
        <v>#VALUE!</v>
      </c>
      <c r="D2365" s="34">
        <f>IFERROR(B2365,C2365)</f>
        <v>5</v>
      </c>
      <c r="E2365" s="34" t="str">
        <f>IFERROR(MID(A2365,D2365-5,1)," ")</f>
        <v xml:space="preserve"> </v>
      </c>
      <c r="F2365" s="34" t="str">
        <f>MID(A2365,IF(E2365="1",D2365-5,D2365-4),IF(E2365="1",7,6))</f>
        <v>4:21PM</v>
      </c>
      <c r="G2365" s="34" t="str">
        <f>TRIM(SUBSTITUTE(A2365,TEXT(M2365,"h:mmAM/PM"),""))</f>
        <v>R:O:K 9/Nov</v>
      </c>
      <c r="H2365" s="34" t="b">
        <f>OR(LEFT(G2365,1)="Y",LEFT(G2365,1)="B",LEFT(G2365,1)="R")</f>
        <v>1</v>
      </c>
      <c r="I2365" s="34" t="str">
        <f>IF(H2365,LEFT(G2365,FIND(" ",G2365)-1),MID(G2365,FIND(" ",G2365)+1,9))</f>
        <v>R:O:K</v>
      </c>
      <c r="J2365" s="34" t="str">
        <f>TRIM(SUBSTITUTE(G2365,I2365,""))</f>
        <v>9/Nov</v>
      </c>
      <c r="K2365" s="34">
        <f>LEFT(J2365,2-ISERROR(1*MID(J2365,2,1)))*1</f>
        <v>9</v>
      </c>
      <c r="L2365" s="34" t="str">
        <f>IF(LEN(I2365)=3,I2365,LEFT(I2365,1)&amp;MID(I2365,3,1)&amp;RIGHT(I2365,1))</f>
        <v>ROK</v>
      </c>
      <c r="M2365" s="42">
        <f>TIMEVALUE(SUBSTITUTE(SUBSTITUTE(F2365,"P"," P"),"A"," A"))</f>
        <v>0.68125000000000002</v>
      </c>
      <c r="N2365" s="34">
        <f t="shared" si="119"/>
        <v>18</v>
      </c>
      <c r="O2365" s="34" t="str">
        <f t="shared" si="120"/>
        <v>ROK18</v>
      </c>
      <c r="P2365" s="44">
        <f>INDEX(Workings!$R$14:$R$853,MATCH(O2365,Workings!$U$14:$U$853,0))</f>
        <v>0.67777777777777803</v>
      </c>
      <c r="Q2365" s="34">
        <f t="shared" si="121"/>
        <v>5</v>
      </c>
      <c r="S2365"/>
    </row>
    <row r="2366" spans="1:19" ht="15" x14ac:dyDescent="0.25">
      <c r="A2366" s="34" t="s">
        <v>921</v>
      </c>
      <c r="B2366" s="34">
        <f>SEARCH("PM",A2366)</f>
        <v>11</v>
      </c>
      <c r="C2366" s="34" t="e">
        <f>SEARCH("AM",A2366)</f>
        <v>#VALUE!</v>
      </c>
      <c r="D2366" s="34">
        <f>IFERROR(B2366,C2366)</f>
        <v>11</v>
      </c>
      <c r="E2366" s="34" t="str">
        <f>IFERROR(MID(A2366,D2366-5,1)," ")</f>
        <v xml:space="preserve"> </v>
      </c>
      <c r="F2366" s="34" t="str">
        <f>MID(A2366,IF(E2366="1",D2366-5,D2366-4),IF(E2366="1",7,6))</f>
        <v>4:54PM</v>
      </c>
      <c r="G2366" s="34" t="str">
        <f>TRIM(SUBSTITUTE(A2366,TEXT(M2366,"h:mmAM/PM"),""))</f>
        <v>R/O/K 9/Nov</v>
      </c>
      <c r="H2366" s="34" t="b">
        <f>OR(LEFT(G2366,1)="Y",LEFT(G2366,1)="B",LEFT(G2366,1)="R")</f>
        <v>1</v>
      </c>
      <c r="I2366" s="34" t="str">
        <f>IF(H2366,LEFT(G2366,FIND(" ",G2366)-1),MID(G2366,FIND(" ",G2366)+1,9))</f>
        <v>R/O/K</v>
      </c>
      <c r="J2366" s="34" t="str">
        <f>TRIM(SUBSTITUTE(G2366,I2366,""))</f>
        <v>9/Nov</v>
      </c>
      <c r="K2366" s="34">
        <f>LEFT(J2366,2-ISERROR(1*MID(J2366,2,1)))*1</f>
        <v>9</v>
      </c>
      <c r="L2366" s="34" t="str">
        <f>IF(LEN(I2366)=3,I2366,LEFT(I2366,1)&amp;MID(I2366,3,1)&amp;RIGHT(I2366,1))</f>
        <v>ROK</v>
      </c>
      <c r="M2366" s="42">
        <f>TIMEVALUE(SUBSTITUTE(SUBSTITUTE(F2366,"P"," P"),"A"," A"))</f>
        <v>0.70416666666666661</v>
      </c>
      <c r="N2366" s="34">
        <f t="shared" si="119"/>
        <v>19</v>
      </c>
      <c r="O2366" s="34" t="str">
        <f t="shared" si="120"/>
        <v>ROK19</v>
      </c>
      <c r="P2366" s="44">
        <f>INDEX(Workings!$R$14:$R$853,MATCH(O2366,Workings!$U$14:$U$853,0))</f>
        <v>0.6986111111111114</v>
      </c>
      <c r="Q2366" s="34">
        <f t="shared" si="121"/>
        <v>8</v>
      </c>
      <c r="S2366"/>
    </row>
    <row r="2367" spans="1:19" ht="15" x14ac:dyDescent="0.25">
      <c r="A2367" s="34" t="s">
        <v>660</v>
      </c>
      <c r="B2367" s="34">
        <f>SEARCH("PM",A2367)</f>
        <v>17</v>
      </c>
      <c r="C2367" s="34" t="e">
        <f>SEARCH("AM",A2367)</f>
        <v>#VALUE!</v>
      </c>
      <c r="D2367" s="34">
        <f>IFERROR(B2367,C2367)</f>
        <v>17</v>
      </c>
      <c r="E2367" s="34" t="str">
        <f>IFERROR(MID(A2367,D2367-5,1)," ")</f>
        <v xml:space="preserve"> </v>
      </c>
      <c r="F2367" s="34" t="str">
        <f>MID(A2367,IF(E2367="1",D2367-5,D2367-4),IF(E2367="1",7,6))</f>
        <v>5:20PM</v>
      </c>
      <c r="G2367" s="34" t="str">
        <f>TRIM(SUBSTITUTE(A2367,TEXT(M2367,"h:mmAM/PM"),""))</f>
        <v>R/O/K 9/Nov</v>
      </c>
      <c r="H2367" s="34" t="b">
        <f>OR(LEFT(G2367,1)="Y",LEFT(G2367,1)="B",LEFT(G2367,1)="R")</f>
        <v>1</v>
      </c>
      <c r="I2367" s="34" t="str">
        <f>IF(H2367,LEFT(G2367,FIND(" ",G2367)-1),MID(G2367,FIND(" ",G2367)+1,9))</f>
        <v>R/O/K</v>
      </c>
      <c r="J2367" s="34" t="str">
        <f>TRIM(SUBSTITUTE(G2367,I2367,""))</f>
        <v>9/Nov</v>
      </c>
      <c r="K2367" s="34">
        <f>LEFT(J2367,2-ISERROR(1*MID(J2367,2,1)))*1</f>
        <v>9</v>
      </c>
      <c r="L2367" s="34" t="str">
        <f>IF(LEN(I2367)=3,I2367,LEFT(I2367,1)&amp;MID(I2367,3,1)&amp;RIGHT(I2367,1))</f>
        <v>ROK</v>
      </c>
      <c r="M2367" s="42">
        <f>TIMEVALUE(SUBSTITUTE(SUBSTITUTE(F2367,"P"," P"),"A"," A"))</f>
        <v>0.72222222222222221</v>
      </c>
      <c r="N2367" s="34">
        <f t="shared" si="119"/>
        <v>20</v>
      </c>
      <c r="O2367" s="34" t="str">
        <f t="shared" si="120"/>
        <v>ROK20</v>
      </c>
      <c r="P2367" s="44">
        <f>INDEX(Workings!$R$14:$R$853,MATCH(O2367,Workings!$U$14:$U$853,0))</f>
        <v>0.71944444444444478</v>
      </c>
      <c r="Q2367" s="34">
        <f t="shared" si="121"/>
        <v>4</v>
      </c>
      <c r="S2367"/>
    </row>
    <row r="2368" spans="1:19" ht="15" x14ac:dyDescent="0.25">
      <c r="A2368" s="34" t="s">
        <v>2208</v>
      </c>
      <c r="B2368" s="34">
        <f>SEARCH("PM",A2368)</f>
        <v>5</v>
      </c>
      <c r="C2368" s="34" t="e">
        <f>SEARCH("AM",A2368)</f>
        <v>#VALUE!</v>
      </c>
      <c r="D2368" s="34">
        <f>IFERROR(B2368,C2368)</f>
        <v>5</v>
      </c>
      <c r="E2368" s="34" t="str">
        <f>IFERROR(MID(A2368,D2368-5,1)," ")</f>
        <v xml:space="preserve"> </v>
      </c>
      <c r="F2368" s="34" t="str">
        <f>MID(A2368,IF(E2368="1",D2368-5,D2368-4),IF(E2368="1",7,6))</f>
        <v>5:42PM</v>
      </c>
      <c r="G2368" s="34" t="str">
        <f>TRIM(SUBSTITUTE(A2368,TEXT(M2368,"h:mmAM/PM"),""))</f>
        <v>ROK 9-Nov</v>
      </c>
      <c r="H2368" s="34" t="b">
        <f>OR(LEFT(G2368,1)="Y",LEFT(G2368,1)="B",LEFT(G2368,1)="R")</f>
        <v>1</v>
      </c>
      <c r="I2368" s="34" t="str">
        <f>IF(H2368,LEFT(G2368,FIND(" ",G2368)-1),MID(G2368,FIND(" ",G2368)+1,9))</f>
        <v>ROK</v>
      </c>
      <c r="J2368" s="34" t="str">
        <f>TRIM(SUBSTITUTE(G2368,I2368,""))</f>
        <v>9-Nov</v>
      </c>
      <c r="K2368" s="34">
        <f>LEFT(J2368,2-ISERROR(1*MID(J2368,2,1)))*1</f>
        <v>9</v>
      </c>
      <c r="L2368" s="34" t="str">
        <f>IF(LEN(I2368)=3,I2368,LEFT(I2368,1)&amp;MID(I2368,3,1)&amp;RIGHT(I2368,1))</f>
        <v>ROK</v>
      </c>
      <c r="M2368" s="42">
        <f>TIMEVALUE(SUBSTITUTE(SUBSTITUTE(F2368,"P"," P"),"A"," A"))</f>
        <v>0.73749999999999993</v>
      </c>
      <c r="N2368" s="34">
        <f t="shared" si="119"/>
        <v>21</v>
      </c>
      <c r="O2368" s="34" t="str">
        <f t="shared" si="120"/>
        <v>ROK21</v>
      </c>
      <c r="P2368" s="44">
        <f>INDEX(Workings!$R$14:$R$853,MATCH(O2368,Workings!$U$14:$U$853,0))</f>
        <v>0.73333333333333361</v>
      </c>
      <c r="Q2368" s="34">
        <f t="shared" si="121"/>
        <v>6</v>
      </c>
      <c r="S2368"/>
    </row>
    <row r="2369" spans="1:19" ht="15" x14ac:dyDescent="0.25">
      <c r="A2369" s="34" t="s">
        <v>127</v>
      </c>
      <c r="B2369" s="34">
        <f>SEARCH("PM",A2369)</f>
        <v>9</v>
      </c>
      <c r="C2369" s="34" t="e">
        <f>SEARCH("AM",A2369)</f>
        <v>#VALUE!</v>
      </c>
      <c r="D2369" s="34">
        <f>IFERROR(B2369,C2369)</f>
        <v>9</v>
      </c>
      <c r="E2369" s="34" t="str">
        <f>IFERROR(MID(A2369,D2369-5,1)," ")</f>
        <v xml:space="preserve"> </v>
      </c>
      <c r="F2369" s="34" t="str">
        <f>MID(A2369,IF(E2369="1",D2369-5,D2369-4),IF(E2369="1",7,6))</f>
        <v>6:00PM</v>
      </c>
      <c r="G2369" s="34" t="str">
        <f>TRIM(SUBSTITUTE(A2369,TEXT(M2369,"h:mmAM/PM"),""))</f>
        <v>ROK 9/Nov</v>
      </c>
      <c r="H2369" s="34" t="b">
        <f>OR(LEFT(G2369,1)="Y",LEFT(G2369,1)="B",LEFT(G2369,1)="R")</f>
        <v>1</v>
      </c>
      <c r="I2369" s="34" t="str">
        <f>IF(H2369,LEFT(G2369,FIND(" ",G2369)-1),MID(G2369,FIND(" ",G2369)+1,9))</f>
        <v>ROK</v>
      </c>
      <c r="J2369" s="34" t="str">
        <f>TRIM(SUBSTITUTE(G2369,I2369,""))</f>
        <v>9/Nov</v>
      </c>
      <c r="K2369" s="34">
        <f>LEFT(J2369,2-ISERROR(1*MID(J2369,2,1)))*1</f>
        <v>9</v>
      </c>
      <c r="L2369" s="34" t="str">
        <f>IF(LEN(I2369)=3,I2369,LEFT(I2369,1)&amp;MID(I2369,3,1)&amp;RIGHT(I2369,1))</f>
        <v>ROK</v>
      </c>
      <c r="M2369" s="42">
        <f>TIMEVALUE(SUBSTITUTE(SUBSTITUTE(F2369,"P"," P"),"A"," A"))</f>
        <v>0.75</v>
      </c>
      <c r="N2369" s="34">
        <f t="shared" si="119"/>
        <v>22</v>
      </c>
      <c r="O2369" s="34" t="str">
        <f t="shared" si="120"/>
        <v>ROK22</v>
      </c>
      <c r="P2369" s="44">
        <f>INDEX(Workings!$R$14:$R$853,MATCH(O2369,Workings!$U$14:$U$853,0))</f>
        <v>0.74722222222222245</v>
      </c>
      <c r="Q2369" s="34">
        <f t="shared" si="121"/>
        <v>4</v>
      </c>
      <c r="S2369"/>
    </row>
    <row r="2370" spans="1:19" ht="15" x14ac:dyDescent="0.25">
      <c r="A2370" s="34" t="s">
        <v>1424</v>
      </c>
      <c r="B2370" s="34">
        <f>SEARCH("PM",A2370)</f>
        <v>17</v>
      </c>
      <c r="C2370" s="34" t="e">
        <f>SEARCH("AM",A2370)</f>
        <v>#VALUE!</v>
      </c>
      <c r="D2370" s="34">
        <f>IFERROR(B2370,C2370)</f>
        <v>17</v>
      </c>
      <c r="E2370" s="34" t="str">
        <f>IFERROR(MID(A2370,D2370-5,1)," ")</f>
        <v xml:space="preserve"> </v>
      </c>
      <c r="F2370" s="34" t="str">
        <f>MID(A2370,IF(E2370="1",D2370-5,D2370-4),IF(E2370="1",7,6))</f>
        <v>6:21PM</v>
      </c>
      <c r="G2370" s="34" t="str">
        <f>TRIM(SUBSTITUTE(A2370,TEXT(M2370,"h:mmAM/PM"),""))</f>
        <v>R:O:K 9-Nov</v>
      </c>
      <c r="H2370" s="34" t="b">
        <f>OR(LEFT(G2370,1)="Y",LEFT(G2370,1)="B",LEFT(G2370,1)="R")</f>
        <v>1</v>
      </c>
      <c r="I2370" s="34" t="str">
        <f>IF(H2370,LEFT(G2370,FIND(" ",G2370)-1),MID(G2370,FIND(" ",G2370)+1,9))</f>
        <v>R:O:K</v>
      </c>
      <c r="J2370" s="34" t="str">
        <f>TRIM(SUBSTITUTE(G2370,I2370,""))</f>
        <v>9-Nov</v>
      </c>
      <c r="K2370" s="34">
        <f>LEFT(J2370,2-ISERROR(1*MID(J2370,2,1)))*1</f>
        <v>9</v>
      </c>
      <c r="L2370" s="34" t="str">
        <f>IF(LEN(I2370)=3,I2370,LEFT(I2370,1)&amp;MID(I2370,3,1)&amp;RIGHT(I2370,1))</f>
        <v>ROK</v>
      </c>
      <c r="M2370" s="42">
        <f>TIMEVALUE(SUBSTITUTE(SUBSTITUTE(F2370,"P"," P"),"A"," A"))</f>
        <v>0.76458333333333339</v>
      </c>
      <c r="N2370" s="34">
        <f t="shared" si="119"/>
        <v>23</v>
      </c>
      <c r="O2370" s="34" t="str">
        <f t="shared" si="120"/>
        <v>ROK23</v>
      </c>
      <c r="P2370" s="44">
        <f>INDEX(Workings!$R$14:$R$853,MATCH(O2370,Workings!$U$14:$U$853,0))</f>
        <v>0.76111111111111129</v>
      </c>
      <c r="Q2370" s="34">
        <f t="shared" si="121"/>
        <v>5</v>
      </c>
      <c r="S2370"/>
    </row>
    <row r="2371" spans="1:19" ht="15" x14ac:dyDescent="0.25">
      <c r="A2371" s="34" t="s">
        <v>3755</v>
      </c>
      <c r="B2371" s="34">
        <f>SEARCH("PM",A2371)</f>
        <v>17</v>
      </c>
      <c r="C2371" s="34" t="e">
        <f>SEARCH("AM",A2371)</f>
        <v>#VALUE!</v>
      </c>
      <c r="D2371" s="34">
        <f>IFERROR(B2371,C2371)</f>
        <v>17</v>
      </c>
      <c r="E2371" s="34" t="str">
        <f>IFERROR(MID(A2371,D2371-5,1)," ")</f>
        <v xml:space="preserve"> </v>
      </c>
      <c r="F2371" s="34" t="str">
        <f>MID(A2371,IF(E2371="1",D2371-5,D2371-4),IF(E2371="1",7,6))</f>
        <v>6:40PM</v>
      </c>
      <c r="G2371" s="34" t="str">
        <f>TRIM(SUBSTITUTE(A2371,TEXT(M2371,"h:mmAM/PM"),""))</f>
        <v>9-Nov R/O/K</v>
      </c>
      <c r="H2371" s="34" t="b">
        <f>OR(LEFT(G2371,1)="Y",LEFT(G2371,1)="B",LEFT(G2371,1)="R")</f>
        <v>0</v>
      </c>
      <c r="I2371" s="34" t="str">
        <f>IF(H2371,LEFT(G2371,FIND(" ",G2371)-1),MID(G2371,FIND(" ",G2371)+1,9))</f>
        <v>R/O/K</v>
      </c>
      <c r="J2371" s="34" t="str">
        <f>TRIM(SUBSTITUTE(G2371,I2371,""))</f>
        <v>9-Nov</v>
      </c>
      <c r="K2371" s="34">
        <f>LEFT(J2371,2-ISERROR(1*MID(J2371,2,1)))*1</f>
        <v>9</v>
      </c>
      <c r="L2371" s="34" t="str">
        <f>IF(LEN(I2371)=3,I2371,LEFT(I2371,1)&amp;MID(I2371,3,1)&amp;RIGHT(I2371,1))</f>
        <v>ROK</v>
      </c>
      <c r="M2371" s="42">
        <f>TIMEVALUE(SUBSTITUTE(SUBSTITUTE(F2371,"P"," P"),"A"," A"))</f>
        <v>0.77777777777777779</v>
      </c>
      <c r="N2371" s="34">
        <f t="shared" si="119"/>
        <v>24</v>
      </c>
      <c r="O2371" s="34" t="str">
        <f t="shared" si="120"/>
        <v>ROK24</v>
      </c>
      <c r="P2371" s="44">
        <f>INDEX(Workings!$R$14:$R$853,MATCH(O2371,Workings!$U$14:$U$853,0))</f>
        <v>0.77500000000000013</v>
      </c>
      <c r="Q2371" s="34">
        <f t="shared" si="121"/>
        <v>4</v>
      </c>
      <c r="S2371"/>
    </row>
    <row r="2372" spans="1:19" ht="15" x14ac:dyDescent="0.25">
      <c r="A2372" s="34" t="s">
        <v>1781</v>
      </c>
      <c r="B2372" s="34">
        <f>SEARCH("PM",A2372)</f>
        <v>15</v>
      </c>
      <c r="C2372" s="34" t="e">
        <f>SEARCH("AM",A2372)</f>
        <v>#VALUE!</v>
      </c>
      <c r="D2372" s="34">
        <f>IFERROR(B2372,C2372)</f>
        <v>15</v>
      </c>
      <c r="E2372" s="34" t="str">
        <f>IFERROR(MID(A2372,D2372-5,1)," ")</f>
        <v xml:space="preserve"> </v>
      </c>
      <c r="F2372" s="34" t="str">
        <f>MID(A2372,IF(E2372="1",D2372-5,D2372-4),IF(E2372="1",7,6))</f>
        <v>7:01PM</v>
      </c>
      <c r="G2372" s="34" t="str">
        <f>TRIM(SUBSTITUTE(A2372,TEXT(M2372,"h:mmAM/PM"),""))</f>
        <v>9-Nov ROK</v>
      </c>
      <c r="H2372" s="34" t="b">
        <f>OR(LEFT(G2372,1)="Y",LEFT(G2372,1)="B",LEFT(G2372,1)="R")</f>
        <v>0</v>
      </c>
      <c r="I2372" s="34" t="str">
        <f>IF(H2372,LEFT(G2372,FIND(" ",G2372)-1),MID(G2372,FIND(" ",G2372)+1,9))</f>
        <v>ROK</v>
      </c>
      <c r="J2372" s="34" t="str">
        <f>TRIM(SUBSTITUTE(G2372,I2372,""))</f>
        <v>9-Nov</v>
      </c>
      <c r="K2372" s="34">
        <f>LEFT(J2372,2-ISERROR(1*MID(J2372,2,1)))*1</f>
        <v>9</v>
      </c>
      <c r="L2372" s="34" t="str">
        <f>IF(LEN(I2372)=3,I2372,LEFT(I2372,1)&amp;MID(I2372,3,1)&amp;RIGHT(I2372,1))</f>
        <v>ROK</v>
      </c>
      <c r="M2372" s="42">
        <f>TIMEVALUE(SUBSTITUTE(SUBSTITUTE(F2372,"P"," P"),"A"," A"))</f>
        <v>0.79236111111111107</v>
      </c>
      <c r="N2372" s="34">
        <f t="shared" si="119"/>
        <v>25</v>
      </c>
      <c r="O2372" s="34" t="str">
        <f t="shared" si="120"/>
        <v>ROK25</v>
      </c>
      <c r="P2372" s="44">
        <f>INDEX(Workings!$R$14:$R$853,MATCH(O2372,Workings!$U$14:$U$853,0))</f>
        <v>0.78888888888888897</v>
      </c>
      <c r="Q2372" s="34">
        <f t="shared" si="121"/>
        <v>5</v>
      </c>
      <c r="S2372"/>
    </row>
    <row r="2373" spans="1:19" ht="15" x14ac:dyDescent="0.25">
      <c r="A2373" s="34" t="s">
        <v>1593</v>
      </c>
      <c r="B2373" s="34">
        <f>SEARCH("PM",A2373)</f>
        <v>5</v>
      </c>
      <c r="C2373" s="34" t="e">
        <f>SEARCH("AM",A2373)</f>
        <v>#VALUE!</v>
      </c>
      <c r="D2373" s="34">
        <f>IFERROR(B2373,C2373)</f>
        <v>5</v>
      </c>
      <c r="E2373" s="34" t="str">
        <f>IFERROR(MID(A2373,D2373-5,1)," ")</f>
        <v xml:space="preserve"> </v>
      </c>
      <c r="F2373" s="34" t="str">
        <f>MID(A2373,IF(E2373="1",D2373-5,D2373-4),IF(E2373="1",7,6))</f>
        <v>7:24PM</v>
      </c>
      <c r="G2373" s="34" t="str">
        <f>TRIM(SUBSTITUTE(A2373,TEXT(M2373,"h:mmAM/PM"),""))</f>
        <v>9-Nov ROK</v>
      </c>
      <c r="H2373" s="34" t="b">
        <f>OR(LEFT(G2373,1)="Y",LEFT(G2373,1)="B",LEFT(G2373,1)="R")</f>
        <v>0</v>
      </c>
      <c r="I2373" s="34" t="str">
        <f>IF(H2373,LEFT(G2373,FIND(" ",G2373)-1),MID(G2373,FIND(" ",G2373)+1,9))</f>
        <v>ROK</v>
      </c>
      <c r="J2373" s="34" t="str">
        <f>TRIM(SUBSTITUTE(G2373,I2373,""))</f>
        <v>9-Nov</v>
      </c>
      <c r="K2373" s="34">
        <f>LEFT(J2373,2-ISERROR(1*MID(J2373,2,1)))*1</f>
        <v>9</v>
      </c>
      <c r="L2373" s="34" t="str">
        <f>IF(LEN(I2373)=3,I2373,LEFT(I2373,1)&amp;MID(I2373,3,1)&amp;RIGHT(I2373,1))</f>
        <v>ROK</v>
      </c>
      <c r="M2373" s="42">
        <f>TIMEVALUE(SUBSTITUTE(SUBSTITUTE(F2373,"P"," P"),"A"," A"))</f>
        <v>0.80833333333333324</v>
      </c>
      <c r="N2373" s="34">
        <f t="shared" si="119"/>
        <v>26</v>
      </c>
      <c r="O2373" s="34" t="str">
        <f t="shared" si="120"/>
        <v>ROK26</v>
      </c>
      <c r="P2373" s="44">
        <f>INDEX(Workings!$R$14:$R$853,MATCH(O2373,Workings!$U$14:$U$853,0))</f>
        <v>0.80277777777777781</v>
      </c>
      <c r="Q2373" s="34">
        <f t="shared" si="121"/>
        <v>8</v>
      </c>
      <c r="S2373"/>
    </row>
    <row r="2374" spans="1:19" ht="15" x14ac:dyDescent="0.25">
      <c r="A2374" s="34" t="s">
        <v>3086</v>
      </c>
      <c r="B2374" s="34">
        <f>SEARCH("PM",A2374)</f>
        <v>11</v>
      </c>
      <c r="C2374" s="34" t="e">
        <f>SEARCH("AM",A2374)</f>
        <v>#VALUE!</v>
      </c>
      <c r="D2374" s="34">
        <f>IFERROR(B2374,C2374)</f>
        <v>11</v>
      </c>
      <c r="E2374" s="34" t="str">
        <f>IFERROR(MID(A2374,D2374-5,1)," ")</f>
        <v xml:space="preserve"> </v>
      </c>
      <c r="F2374" s="34" t="str">
        <f>MID(A2374,IF(E2374="1",D2374-5,D2374-4),IF(E2374="1",7,6))</f>
        <v>8:25PM</v>
      </c>
      <c r="G2374" s="34" t="str">
        <f>TRIM(SUBSTITUTE(A2374,TEXT(M2374,"h:mmAM/PM"),""))</f>
        <v>9/Nov R-O-K</v>
      </c>
      <c r="H2374" s="34" t="b">
        <f>OR(LEFT(G2374,1)="Y",LEFT(G2374,1)="B",LEFT(G2374,1)="R")</f>
        <v>0</v>
      </c>
      <c r="I2374" s="34" t="str">
        <f>IF(H2374,LEFT(G2374,FIND(" ",G2374)-1),MID(G2374,FIND(" ",G2374)+1,9))</f>
        <v>R-O-K</v>
      </c>
      <c r="J2374" s="34" t="str">
        <f>TRIM(SUBSTITUTE(G2374,I2374,""))</f>
        <v>9/Nov</v>
      </c>
      <c r="K2374" s="34">
        <f>LEFT(J2374,2-ISERROR(1*MID(J2374,2,1)))*1</f>
        <v>9</v>
      </c>
      <c r="L2374" s="34" t="str">
        <f>IF(LEN(I2374)=3,I2374,LEFT(I2374,1)&amp;MID(I2374,3,1)&amp;RIGHT(I2374,1))</f>
        <v>ROK</v>
      </c>
      <c r="M2374" s="42">
        <f>TIMEVALUE(SUBSTITUTE(SUBSTITUTE(F2374,"P"," P"),"A"," A"))</f>
        <v>0.85069444444444453</v>
      </c>
      <c r="N2374" s="34">
        <f t="shared" si="119"/>
        <v>27</v>
      </c>
      <c r="O2374" s="34" t="str">
        <f t="shared" si="120"/>
        <v>ROK27</v>
      </c>
      <c r="P2374" s="44">
        <f>INDEX(Workings!$R$14:$R$853,MATCH(O2374,Workings!$U$14:$U$853,0))</f>
        <v>0.84444444444444444</v>
      </c>
      <c r="Q2374" s="34">
        <f t="shared" si="121"/>
        <v>9</v>
      </c>
      <c r="S2374"/>
    </row>
    <row r="2375" spans="1:19" ht="15" x14ac:dyDescent="0.25">
      <c r="A2375" s="34" t="s">
        <v>1951</v>
      </c>
      <c r="B2375" s="34">
        <f>SEARCH("PM",A2375)</f>
        <v>17</v>
      </c>
      <c r="C2375" s="34" t="e">
        <f>SEARCH("AM",A2375)</f>
        <v>#VALUE!</v>
      </c>
      <c r="D2375" s="34">
        <f>IFERROR(B2375,C2375)</f>
        <v>17</v>
      </c>
      <c r="E2375" s="34" t="str">
        <f>IFERROR(MID(A2375,D2375-5,1)," ")</f>
        <v xml:space="preserve"> </v>
      </c>
      <c r="F2375" s="34" t="str">
        <f>MID(A2375,IF(E2375="1",D2375-5,D2375-4),IF(E2375="1",7,6))</f>
        <v>9:17PM</v>
      </c>
      <c r="G2375" s="34" t="str">
        <f>TRIM(SUBSTITUTE(A2375,TEXT(M2375,"h:mmAM/PM"),""))</f>
        <v>9/Nov R/O/K</v>
      </c>
      <c r="H2375" s="34" t="b">
        <f>OR(LEFT(G2375,1)="Y",LEFT(G2375,1)="B",LEFT(G2375,1)="R")</f>
        <v>0</v>
      </c>
      <c r="I2375" s="34" t="str">
        <f>IF(H2375,LEFT(G2375,FIND(" ",G2375)-1),MID(G2375,FIND(" ",G2375)+1,9))</f>
        <v>R/O/K</v>
      </c>
      <c r="J2375" s="34" t="str">
        <f>TRIM(SUBSTITUTE(G2375,I2375,""))</f>
        <v>9/Nov</v>
      </c>
      <c r="K2375" s="34">
        <f>LEFT(J2375,2-ISERROR(1*MID(J2375,2,1)))*1</f>
        <v>9</v>
      </c>
      <c r="L2375" s="34" t="str">
        <f>IF(LEN(I2375)=3,I2375,LEFT(I2375,1)&amp;MID(I2375,3,1)&amp;RIGHT(I2375,1))</f>
        <v>ROK</v>
      </c>
      <c r="M2375" s="42">
        <f>TIMEVALUE(SUBSTITUTE(SUBSTITUTE(F2375,"P"," P"),"A"," A"))</f>
        <v>0.88680555555555562</v>
      </c>
      <c r="N2375" s="34">
        <f t="shared" si="119"/>
        <v>28</v>
      </c>
      <c r="O2375" s="34" t="str">
        <f t="shared" si="120"/>
        <v>ROK28</v>
      </c>
      <c r="P2375" s="44">
        <f>INDEX(Workings!$R$14:$R$853,MATCH(O2375,Workings!$U$14:$U$853,0))</f>
        <v>0.88611111111111107</v>
      </c>
      <c r="Q2375" s="34">
        <f t="shared" si="121"/>
        <v>1</v>
      </c>
      <c r="S2375"/>
    </row>
    <row r="2376" spans="1:19" ht="15" x14ac:dyDescent="0.25">
      <c r="A2376" s="34" t="s">
        <v>1811</v>
      </c>
      <c r="B2376" s="34">
        <f>SEARCH("PM",A2376)</f>
        <v>12</v>
      </c>
      <c r="C2376" s="34" t="e">
        <f>SEARCH("AM",A2376)</f>
        <v>#VALUE!</v>
      </c>
      <c r="D2376" s="34">
        <f>IFERROR(B2376,C2376)</f>
        <v>12</v>
      </c>
      <c r="E2376" s="34" t="str">
        <f>IFERROR(MID(A2376,D2376-5,1)," ")</f>
        <v>1</v>
      </c>
      <c r="F2376" s="34" t="str">
        <f>MID(A2376,IF(E2376="1",D2376-5,D2376-4),IF(E2376="1",7,6))</f>
        <v>10:18PM</v>
      </c>
      <c r="G2376" s="34" t="str">
        <f>TRIM(SUBSTITUTE(A2376,TEXT(M2376,"h:mmAM/PM"),""))</f>
        <v>9/Nov R-O-K</v>
      </c>
      <c r="H2376" s="34" t="b">
        <f>OR(LEFT(G2376,1)="Y",LEFT(G2376,1)="B",LEFT(G2376,1)="R")</f>
        <v>0</v>
      </c>
      <c r="I2376" s="34" t="str">
        <f>IF(H2376,LEFT(G2376,FIND(" ",G2376)-1),MID(G2376,FIND(" ",G2376)+1,9))</f>
        <v>R-O-K</v>
      </c>
      <c r="J2376" s="34" t="str">
        <f>TRIM(SUBSTITUTE(G2376,I2376,""))</f>
        <v>9/Nov</v>
      </c>
      <c r="K2376" s="34">
        <f>LEFT(J2376,2-ISERROR(1*MID(J2376,2,1)))*1</f>
        <v>9</v>
      </c>
      <c r="L2376" s="34" t="str">
        <f>IF(LEN(I2376)=3,I2376,LEFT(I2376,1)&amp;MID(I2376,3,1)&amp;RIGHT(I2376,1))</f>
        <v>ROK</v>
      </c>
      <c r="M2376" s="42">
        <f>TIMEVALUE(SUBSTITUTE(SUBSTITUTE(F2376,"P"," P"),"A"," A"))</f>
        <v>0.9291666666666667</v>
      </c>
      <c r="N2376" s="34">
        <f t="shared" si="119"/>
        <v>29</v>
      </c>
      <c r="O2376" s="34" t="str">
        <f t="shared" si="120"/>
        <v>ROK29</v>
      </c>
      <c r="P2376" s="44">
        <f>INDEX(Workings!$R$14:$R$853,MATCH(O2376,Workings!$U$14:$U$853,0))</f>
        <v>0.9277777777777777</v>
      </c>
      <c r="Q2376" s="34">
        <f t="shared" si="121"/>
        <v>2</v>
      </c>
      <c r="S2376"/>
    </row>
    <row r="2377" spans="1:19" ht="15" x14ac:dyDescent="0.25">
      <c r="A2377" s="34" t="s">
        <v>678</v>
      </c>
      <c r="B2377" s="34">
        <f>SEARCH("PM",A2377)</f>
        <v>12</v>
      </c>
      <c r="C2377" s="34" t="e">
        <f>SEARCH("AM",A2377)</f>
        <v>#VALUE!</v>
      </c>
      <c r="D2377" s="34">
        <f>IFERROR(B2377,C2377)</f>
        <v>12</v>
      </c>
      <c r="E2377" s="34" t="str">
        <f>IFERROR(MID(A2377,D2377-5,1)," ")</f>
        <v>1</v>
      </c>
      <c r="F2377" s="34" t="str">
        <f>MID(A2377,IF(E2377="1",D2377-5,D2377-4),IF(E2377="1",7,6))</f>
        <v>11:24PM</v>
      </c>
      <c r="G2377" s="34" t="str">
        <f>TRIM(SUBSTITUTE(A2377,TEXT(M2377,"h:mmAM/PM"),""))</f>
        <v>9-Nov ROK</v>
      </c>
      <c r="H2377" s="34" t="b">
        <f>OR(LEFT(G2377,1)="Y",LEFT(G2377,1)="B",LEFT(G2377,1)="R")</f>
        <v>0</v>
      </c>
      <c r="I2377" s="34" t="str">
        <f>IF(H2377,LEFT(G2377,FIND(" ",G2377)-1),MID(G2377,FIND(" ",G2377)+1,9))</f>
        <v>ROK</v>
      </c>
      <c r="J2377" s="34" t="str">
        <f>TRIM(SUBSTITUTE(G2377,I2377,""))</f>
        <v>9-Nov</v>
      </c>
      <c r="K2377" s="34">
        <f>LEFT(J2377,2-ISERROR(1*MID(J2377,2,1)))*1</f>
        <v>9</v>
      </c>
      <c r="L2377" s="34" t="str">
        <f>IF(LEN(I2377)=3,I2377,LEFT(I2377,1)&amp;MID(I2377,3,1)&amp;RIGHT(I2377,1))</f>
        <v>ROK</v>
      </c>
      <c r="M2377" s="42">
        <f>TIMEVALUE(SUBSTITUTE(SUBSTITUTE(F2377,"P"," P"),"A"," A"))</f>
        <v>0.97499999999999998</v>
      </c>
      <c r="N2377" s="34">
        <f t="shared" ref="N2377:N2440" si="122">1+(L2377=L2376)*(K2377=K2376)*N2376</f>
        <v>30</v>
      </c>
      <c r="O2377" s="34" t="str">
        <f t="shared" ref="O2377:O2440" si="123">L2377&amp;N2377</f>
        <v>ROK30</v>
      </c>
      <c r="P2377" s="44">
        <f>INDEX(Workings!$R$14:$R$853,MATCH(O2377,Workings!$U$14:$U$853,0))</f>
        <v>0.96944444444444433</v>
      </c>
      <c r="Q2377" s="34">
        <f t="shared" ref="Q2377:Q2440" si="124">ROUND((M2377-P2377)*60*24,5)</f>
        <v>8</v>
      </c>
      <c r="S2377"/>
    </row>
    <row r="2378" spans="1:19" ht="15" x14ac:dyDescent="0.25">
      <c r="A2378" s="34" t="s">
        <v>442</v>
      </c>
      <c r="B2378" s="34" t="e">
        <f>SEARCH("PM",A2378)</f>
        <v>#VALUE!</v>
      </c>
      <c r="C2378" s="34">
        <f>SEARCH("AM",A2378)</f>
        <v>5</v>
      </c>
      <c r="D2378" s="34">
        <f>IFERROR(B2378,C2378)</f>
        <v>5</v>
      </c>
      <c r="E2378" s="34" t="str">
        <f>IFERROR(MID(A2378,D2378-5,1)," ")</f>
        <v xml:space="preserve"> </v>
      </c>
      <c r="F2378" s="34" t="str">
        <f>MID(A2378,IF(E2378="1",D2378-5,D2378-4),IF(E2378="1",7,6))</f>
        <v>7:19AM</v>
      </c>
      <c r="G2378" s="34" t="str">
        <f>TRIM(SUBSTITUTE(A2378,TEXT(M2378,"h:mmAM/PM"),""))</f>
        <v>R-O-K 10-Nov</v>
      </c>
      <c r="H2378" s="34" t="b">
        <f>OR(LEFT(G2378,1)="Y",LEFT(G2378,1)="B",LEFT(G2378,1)="R")</f>
        <v>1</v>
      </c>
      <c r="I2378" s="34" t="str">
        <f>IF(H2378,LEFT(G2378,FIND(" ",G2378)-1),MID(G2378,FIND(" ",G2378)+1,9))</f>
        <v>R-O-K</v>
      </c>
      <c r="J2378" s="34" t="str">
        <f>TRIM(SUBSTITUTE(G2378,I2378,""))</f>
        <v>10-Nov</v>
      </c>
      <c r="K2378" s="34">
        <f>LEFT(J2378,2-ISERROR(1*MID(J2378,2,1)))*1</f>
        <v>10</v>
      </c>
      <c r="L2378" s="34" t="str">
        <f>IF(LEN(I2378)=3,I2378,LEFT(I2378,1)&amp;MID(I2378,3,1)&amp;RIGHT(I2378,1))</f>
        <v>ROK</v>
      </c>
      <c r="M2378" s="42">
        <f>TIMEVALUE(SUBSTITUTE(SUBSTITUTE(F2378,"P"," P"),"A"," A"))</f>
        <v>0.30486111111111108</v>
      </c>
      <c r="N2378" s="34">
        <f t="shared" si="122"/>
        <v>1</v>
      </c>
      <c r="O2378" s="34" t="str">
        <f t="shared" si="123"/>
        <v>ROK1</v>
      </c>
      <c r="P2378" s="44">
        <f>INDEX(Workings!$R$14:$R$853,MATCH(O2378,Workings!$U$14:$U$853,0))</f>
        <v>0.30277777777777776</v>
      </c>
      <c r="Q2378" s="34">
        <f t="shared" si="124"/>
        <v>3</v>
      </c>
      <c r="S2378"/>
    </row>
    <row r="2379" spans="1:19" ht="15" x14ac:dyDescent="0.25">
      <c r="A2379" s="34" t="s">
        <v>551</v>
      </c>
      <c r="B2379" s="34" t="e">
        <f>SEARCH("PM",A2379)</f>
        <v>#VALUE!</v>
      </c>
      <c r="C2379" s="34">
        <f>SEARCH("AM",A2379)</f>
        <v>5</v>
      </c>
      <c r="D2379" s="34">
        <f>IFERROR(B2379,C2379)</f>
        <v>5</v>
      </c>
      <c r="E2379" s="34" t="str">
        <f>IFERROR(MID(A2379,D2379-5,1)," ")</f>
        <v xml:space="preserve"> </v>
      </c>
      <c r="F2379" s="34" t="str">
        <f>MID(A2379,IF(E2379="1",D2379-5,D2379-4),IF(E2379="1",7,6))</f>
        <v>8:05AM</v>
      </c>
      <c r="G2379" s="34" t="str">
        <f>TRIM(SUBSTITUTE(A2379,TEXT(M2379,"h:mmAM/PM"),""))</f>
        <v>R-O-K 10-Nov</v>
      </c>
      <c r="H2379" s="34" t="b">
        <f>OR(LEFT(G2379,1)="Y",LEFT(G2379,1)="B",LEFT(G2379,1)="R")</f>
        <v>1</v>
      </c>
      <c r="I2379" s="34" t="str">
        <f>IF(H2379,LEFT(G2379,FIND(" ",G2379)-1),MID(G2379,FIND(" ",G2379)+1,9))</f>
        <v>R-O-K</v>
      </c>
      <c r="J2379" s="34" t="str">
        <f>TRIM(SUBSTITUTE(G2379,I2379,""))</f>
        <v>10-Nov</v>
      </c>
      <c r="K2379" s="34">
        <f>LEFT(J2379,2-ISERROR(1*MID(J2379,2,1)))*1</f>
        <v>10</v>
      </c>
      <c r="L2379" s="34" t="str">
        <f>IF(LEN(I2379)=3,I2379,LEFT(I2379,1)&amp;MID(I2379,3,1)&amp;RIGHT(I2379,1))</f>
        <v>ROK</v>
      </c>
      <c r="M2379" s="42">
        <f>TIMEVALUE(SUBSTITUTE(SUBSTITUTE(F2379,"P"," P"),"A"," A"))</f>
        <v>0.33680555555555558</v>
      </c>
      <c r="N2379" s="34">
        <f t="shared" si="122"/>
        <v>2</v>
      </c>
      <c r="O2379" s="34" t="str">
        <f t="shared" si="123"/>
        <v>ROK2</v>
      </c>
      <c r="P2379" s="44">
        <f>INDEX(Workings!$R$14:$R$853,MATCH(O2379,Workings!$U$14:$U$853,0))</f>
        <v>0.33055555555555555</v>
      </c>
      <c r="Q2379" s="34">
        <f t="shared" si="124"/>
        <v>9</v>
      </c>
      <c r="S2379"/>
    </row>
    <row r="2380" spans="1:19" ht="15" x14ac:dyDescent="0.25">
      <c r="A2380" s="34" t="s">
        <v>3753</v>
      </c>
      <c r="B2380" s="34" t="e">
        <f>SEARCH("PM",A2380)</f>
        <v>#VALUE!</v>
      </c>
      <c r="C2380" s="34">
        <f>SEARCH("AM",A2380)</f>
        <v>5</v>
      </c>
      <c r="D2380" s="34">
        <f>IFERROR(B2380,C2380)</f>
        <v>5</v>
      </c>
      <c r="E2380" s="34" t="str">
        <f>IFERROR(MID(A2380,D2380-5,1)," ")</f>
        <v xml:space="preserve"> </v>
      </c>
      <c r="F2380" s="34" t="str">
        <f>MID(A2380,IF(E2380="1",D2380-5,D2380-4),IF(E2380="1",7,6))</f>
        <v>8:46AM</v>
      </c>
      <c r="G2380" s="34" t="str">
        <f>TRIM(SUBSTITUTE(A2380,TEXT(M2380,"h:mmAM/PM"),""))</f>
        <v>10-Nov ROK</v>
      </c>
      <c r="H2380" s="34" t="b">
        <f>OR(LEFT(G2380,1)="Y",LEFT(G2380,1)="B",LEFT(G2380,1)="R")</f>
        <v>0</v>
      </c>
      <c r="I2380" s="34" t="str">
        <f>IF(H2380,LEFT(G2380,FIND(" ",G2380)-1),MID(G2380,FIND(" ",G2380)+1,9))</f>
        <v>ROK</v>
      </c>
      <c r="J2380" s="34" t="str">
        <f>TRIM(SUBSTITUTE(G2380,I2380,""))</f>
        <v>10-Nov</v>
      </c>
      <c r="K2380" s="34">
        <f>LEFT(J2380,2-ISERROR(1*MID(J2380,2,1)))*1</f>
        <v>10</v>
      </c>
      <c r="L2380" s="34" t="str">
        <f>IF(LEN(I2380)=3,I2380,LEFT(I2380,1)&amp;MID(I2380,3,1)&amp;RIGHT(I2380,1))</f>
        <v>ROK</v>
      </c>
      <c r="M2380" s="42">
        <f>TIMEVALUE(SUBSTITUTE(SUBSTITUTE(F2380,"P"," P"),"A"," A"))</f>
        <v>0.36527777777777781</v>
      </c>
      <c r="N2380" s="34">
        <f t="shared" si="122"/>
        <v>3</v>
      </c>
      <c r="O2380" s="34" t="str">
        <f t="shared" si="123"/>
        <v>ROK3</v>
      </c>
      <c r="P2380" s="44">
        <f>INDEX(Workings!$R$14:$R$853,MATCH(O2380,Workings!$U$14:$U$853,0))</f>
        <v>0.35833333333333334</v>
      </c>
      <c r="Q2380" s="34">
        <f t="shared" si="124"/>
        <v>10</v>
      </c>
      <c r="S2380"/>
    </row>
    <row r="2381" spans="1:19" ht="15" x14ac:dyDescent="0.25">
      <c r="A2381" s="34" t="s">
        <v>4052</v>
      </c>
      <c r="B2381" s="34" t="e">
        <f>SEARCH("PM",A2381)</f>
        <v>#VALUE!</v>
      </c>
      <c r="C2381" s="34">
        <f>SEARCH("AM",A2381)</f>
        <v>18</v>
      </c>
      <c r="D2381" s="34">
        <f>IFERROR(B2381,C2381)</f>
        <v>18</v>
      </c>
      <c r="E2381" s="34" t="str">
        <f>IFERROR(MID(A2381,D2381-5,1)," ")</f>
        <v xml:space="preserve"> </v>
      </c>
      <c r="F2381" s="34" t="str">
        <f>MID(A2381,IF(E2381="1",D2381-5,D2381-4),IF(E2381="1",7,6))</f>
        <v>9:20AM</v>
      </c>
      <c r="G2381" s="34" t="str">
        <f>TRIM(SUBSTITUTE(A2381,TEXT(M2381,"h:mmAM/PM"),""))</f>
        <v>R/O/K 10/Nov</v>
      </c>
      <c r="H2381" s="34" t="b">
        <f>OR(LEFT(G2381,1)="Y",LEFT(G2381,1)="B",LEFT(G2381,1)="R")</f>
        <v>1</v>
      </c>
      <c r="I2381" s="34" t="str">
        <f>IF(H2381,LEFT(G2381,FIND(" ",G2381)-1),MID(G2381,FIND(" ",G2381)+1,9))</f>
        <v>R/O/K</v>
      </c>
      <c r="J2381" s="34" t="str">
        <f>TRIM(SUBSTITUTE(G2381,I2381,""))</f>
        <v>10/Nov</v>
      </c>
      <c r="K2381" s="34">
        <f>LEFT(J2381,2-ISERROR(1*MID(J2381,2,1)))*1</f>
        <v>10</v>
      </c>
      <c r="L2381" s="34" t="str">
        <f>IF(LEN(I2381)=3,I2381,LEFT(I2381,1)&amp;MID(I2381,3,1)&amp;RIGHT(I2381,1))</f>
        <v>ROK</v>
      </c>
      <c r="M2381" s="42">
        <f>TIMEVALUE(SUBSTITUTE(SUBSTITUTE(F2381,"P"," P"),"A"," A"))</f>
        <v>0.3888888888888889</v>
      </c>
      <c r="N2381" s="34">
        <f t="shared" si="122"/>
        <v>4</v>
      </c>
      <c r="O2381" s="34" t="str">
        <f t="shared" si="123"/>
        <v>ROK4</v>
      </c>
      <c r="P2381" s="44">
        <f>INDEX(Workings!$R$14:$R$853,MATCH(O2381,Workings!$U$14:$U$853,0))</f>
        <v>0.38611111111111113</v>
      </c>
      <c r="Q2381" s="34">
        <f t="shared" si="124"/>
        <v>4</v>
      </c>
      <c r="S2381"/>
    </row>
    <row r="2382" spans="1:19" ht="15" x14ac:dyDescent="0.25">
      <c r="A2382" s="34" t="s">
        <v>2039</v>
      </c>
      <c r="B2382" s="34" t="e">
        <f>SEARCH("PM",A2382)</f>
        <v>#VALUE!</v>
      </c>
      <c r="C2382" s="34">
        <f>SEARCH("AM",A2382)</f>
        <v>12</v>
      </c>
      <c r="D2382" s="34">
        <f>IFERROR(B2382,C2382)</f>
        <v>12</v>
      </c>
      <c r="E2382" s="34" t="str">
        <f>IFERROR(MID(A2382,D2382-5,1)," ")</f>
        <v xml:space="preserve"> </v>
      </c>
      <c r="F2382" s="34" t="str">
        <f>MID(A2382,IF(E2382="1",D2382-5,D2382-4),IF(E2382="1",7,6))</f>
        <v>9:48AM</v>
      </c>
      <c r="G2382" s="34" t="str">
        <f>TRIM(SUBSTITUTE(A2382,TEXT(M2382,"h:mmAM/PM"),""))</f>
        <v>10-Nov R:O:K</v>
      </c>
      <c r="H2382" s="34" t="b">
        <f>OR(LEFT(G2382,1)="Y",LEFT(G2382,1)="B",LEFT(G2382,1)="R")</f>
        <v>0</v>
      </c>
      <c r="I2382" s="34" t="str">
        <f>IF(H2382,LEFT(G2382,FIND(" ",G2382)-1),MID(G2382,FIND(" ",G2382)+1,9))</f>
        <v>R:O:K</v>
      </c>
      <c r="J2382" s="34" t="str">
        <f>TRIM(SUBSTITUTE(G2382,I2382,""))</f>
        <v>10-Nov</v>
      </c>
      <c r="K2382" s="34">
        <f>LEFT(J2382,2-ISERROR(1*MID(J2382,2,1)))*1</f>
        <v>10</v>
      </c>
      <c r="L2382" s="34" t="str">
        <f>IF(LEN(I2382)=3,I2382,LEFT(I2382,1)&amp;MID(I2382,3,1)&amp;RIGHT(I2382,1))</f>
        <v>ROK</v>
      </c>
      <c r="M2382" s="42">
        <f>TIMEVALUE(SUBSTITUTE(SUBSTITUTE(F2382,"P"," P"),"A"," A"))</f>
        <v>0.40833333333333338</v>
      </c>
      <c r="N2382" s="34">
        <f t="shared" si="122"/>
        <v>5</v>
      </c>
      <c r="O2382" s="34" t="str">
        <f t="shared" si="123"/>
        <v>ROK5</v>
      </c>
      <c r="P2382" s="44">
        <f>INDEX(Workings!$R$14:$R$853,MATCH(O2382,Workings!$U$14:$U$853,0))</f>
        <v>0.40694444444444444</v>
      </c>
      <c r="Q2382" s="34">
        <f t="shared" si="124"/>
        <v>2</v>
      </c>
      <c r="S2382"/>
    </row>
    <row r="2383" spans="1:19" ht="15" x14ac:dyDescent="0.25">
      <c r="A2383" s="34" t="s">
        <v>1506</v>
      </c>
      <c r="B2383" s="34" t="e">
        <f>SEARCH("PM",A2383)</f>
        <v>#VALUE!</v>
      </c>
      <c r="C2383" s="34">
        <f>SEARCH("AM",A2383)</f>
        <v>19</v>
      </c>
      <c r="D2383" s="34">
        <f>IFERROR(B2383,C2383)</f>
        <v>19</v>
      </c>
      <c r="E2383" s="34" t="str">
        <f>IFERROR(MID(A2383,D2383-5,1)," ")</f>
        <v>1</v>
      </c>
      <c r="F2383" s="34" t="str">
        <f>MID(A2383,IF(E2383="1",D2383-5,D2383-4),IF(E2383="1",7,6))</f>
        <v>10:24AM</v>
      </c>
      <c r="G2383" s="34" t="str">
        <f>TRIM(SUBSTITUTE(A2383,TEXT(M2383,"h:mmAM/PM"),""))</f>
        <v>R/O/K 10/Nov</v>
      </c>
      <c r="H2383" s="34" t="b">
        <f>OR(LEFT(G2383,1)="Y",LEFT(G2383,1)="B",LEFT(G2383,1)="R")</f>
        <v>1</v>
      </c>
      <c r="I2383" s="34" t="str">
        <f>IF(H2383,LEFT(G2383,FIND(" ",G2383)-1),MID(G2383,FIND(" ",G2383)+1,9))</f>
        <v>R/O/K</v>
      </c>
      <c r="J2383" s="34" t="str">
        <f>TRIM(SUBSTITUTE(G2383,I2383,""))</f>
        <v>10/Nov</v>
      </c>
      <c r="K2383" s="34">
        <f>LEFT(J2383,2-ISERROR(1*MID(J2383,2,1)))*1</f>
        <v>10</v>
      </c>
      <c r="L2383" s="34" t="str">
        <f>IF(LEN(I2383)=3,I2383,LEFT(I2383,1)&amp;MID(I2383,3,1)&amp;RIGHT(I2383,1))</f>
        <v>ROK</v>
      </c>
      <c r="M2383" s="42">
        <f>TIMEVALUE(SUBSTITUTE(SUBSTITUTE(F2383,"P"," P"),"A"," A"))</f>
        <v>0.43333333333333335</v>
      </c>
      <c r="N2383" s="34">
        <f t="shared" si="122"/>
        <v>6</v>
      </c>
      <c r="O2383" s="34" t="str">
        <f t="shared" si="123"/>
        <v>ROK6</v>
      </c>
      <c r="P2383" s="44">
        <f>INDEX(Workings!$R$14:$R$853,MATCH(O2383,Workings!$U$14:$U$853,0))</f>
        <v>0.42777777777777776</v>
      </c>
      <c r="Q2383" s="34">
        <f t="shared" si="124"/>
        <v>8</v>
      </c>
      <c r="S2383"/>
    </row>
    <row r="2384" spans="1:19" ht="15" x14ac:dyDescent="0.25">
      <c r="A2384" s="34" t="s">
        <v>1626</v>
      </c>
      <c r="B2384" s="34" t="e">
        <f>SEARCH("PM",A2384)</f>
        <v>#VALUE!</v>
      </c>
      <c r="C2384" s="34">
        <f>SEARCH("AM",A2384)</f>
        <v>17</v>
      </c>
      <c r="D2384" s="34">
        <f>IFERROR(B2384,C2384)</f>
        <v>17</v>
      </c>
      <c r="E2384" s="34" t="str">
        <f>IFERROR(MID(A2384,D2384-5,1)," ")</f>
        <v>1</v>
      </c>
      <c r="F2384" s="34" t="str">
        <f>MID(A2384,IF(E2384="1",D2384-5,D2384-4),IF(E2384="1",7,6))</f>
        <v>10:48AM</v>
      </c>
      <c r="G2384" s="34" t="str">
        <f>TRIM(SUBSTITUTE(A2384,TEXT(M2384,"h:mmAM/PM"),""))</f>
        <v>ROK 10/Nov</v>
      </c>
      <c r="H2384" s="34" t="b">
        <f>OR(LEFT(G2384,1)="Y",LEFT(G2384,1)="B",LEFT(G2384,1)="R")</f>
        <v>1</v>
      </c>
      <c r="I2384" s="34" t="str">
        <f>IF(H2384,LEFT(G2384,FIND(" ",G2384)-1),MID(G2384,FIND(" ",G2384)+1,9))</f>
        <v>ROK</v>
      </c>
      <c r="J2384" s="34" t="str">
        <f>TRIM(SUBSTITUTE(G2384,I2384,""))</f>
        <v>10/Nov</v>
      </c>
      <c r="K2384" s="34">
        <f>LEFT(J2384,2-ISERROR(1*MID(J2384,2,1)))*1</f>
        <v>10</v>
      </c>
      <c r="L2384" s="34" t="str">
        <f>IF(LEN(I2384)=3,I2384,LEFT(I2384,1)&amp;MID(I2384,3,1)&amp;RIGHT(I2384,1))</f>
        <v>ROK</v>
      </c>
      <c r="M2384" s="42">
        <f>TIMEVALUE(SUBSTITUTE(SUBSTITUTE(F2384,"P"," P"),"A"," A"))</f>
        <v>0.45</v>
      </c>
      <c r="N2384" s="34">
        <f t="shared" si="122"/>
        <v>7</v>
      </c>
      <c r="O2384" s="34" t="str">
        <f t="shared" si="123"/>
        <v>ROK7</v>
      </c>
      <c r="P2384" s="44">
        <f>INDEX(Workings!$R$14:$R$853,MATCH(O2384,Workings!$U$14:$U$853,0))</f>
        <v>0.44861111111111107</v>
      </c>
      <c r="Q2384" s="34">
        <f t="shared" si="124"/>
        <v>2</v>
      </c>
      <c r="S2384"/>
    </row>
    <row r="2385" spans="1:19" ht="15" x14ac:dyDescent="0.25">
      <c r="A2385" s="34" t="s">
        <v>2443</v>
      </c>
      <c r="B2385" s="34" t="e">
        <f>SEARCH("PM",A2385)</f>
        <v>#VALUE!</v>
      </c>
      <c r="C2385" s="34">
        <f>SEARCH("AM",A2385)</f>
        <v>17</v>
      </c>
      <c r="D2385" s="34">
        <f>IFERROR(B2385,C2385)</f>
        <v>17</v>
      </c>
      <c r="E2385" s="34" t="str">
        <f>IFERROR(MID(A2385,D2385-5,1)," ")</f>
        <v>1</v>
      </c>
      <c r="F2385" s="34" t="str">
        <f>MID(A2385,IF(E2385="1",D2385-5,D2385-4),IF(E2385="1",7,6))</f>
        <v>11:21AM</v>
      </c>
      <c r="G2385" s="34" t="str">
        <f>TRIM(SUBSTITUTE(A2385,TEXT(M2385,"h:mmAM/PM"),""))</f>
        <v>ROK 10-Nov</v>
      </c>
      <c r="H2385" s="34" t="b">
        <f>OR(LEFT(G2385,1)="Y",LEFT(G2385,1)="B",LEFT(G2385,1)="R")</f>
        <v>1</v>
      </c>
      <c r="I2385" s="34" t="str">
        <f>IF(H2385,LEFT(G2385,FIND(" ",G2385)-1),MID(G2385,FIND(" ",G2385)+1,9))</f>
        <v>ROK</v>
      </c>
      <c r="J2385" s="34" t="str">
        <f>TRIM(SUBSTITUTE(G2385,I2385,""))</f>
        <v>10-Nov</v>
      </c>
      <c r="K2385" s="34">
        <f>LEFT(J2385,2-ISERROR(1*MID(J2385,2,1)))*1</f>
        <v>10</v>
      </c>
      <c r="L2385" s="34" t="str">
        <f>IF(LEN(I2385)=3,I2385,LEFT(I2385,1)&amp;MID(I2385,3,1)&amp;RIGHT(I2385,1))</f>
        <v>ROK</v>
      </c>
      <c r="M2385" s="42">
        <f>TIMEVALUE(SUBSTITUTE(SUBSTITUTE(F2385,"P"," P"),"A"," A"))</f>
        <v>0.47291666666666665</v>
      </c>
      <c r="N2385" s="34">
        <f t="shared" si="122"/>
        <v>8</v>
      </c>
      <c r="O2385" s="34" t="str">
        <f t="shared" si="123"/>
        <v>ROK8</v>
      </c>
      <c r="P2385" s="44">
        <f>INDEX(Workings!$R$14:$R$853,MATCH(O2385,Workings!$U$14:$U$853,0))</f>
        <v>0.46944444444444439</v>
      </c>
      <c r="Q2385" s="34">
        <f t="shared" si="124"/>
        <v>5</v>
      </c>
      <c r="S2385"/>
    </row>
    <row r="2386" spans="1:19" ht="15" x14ac:dyDescent="0.25">
      <c r="A2386" s="34" t="s">
        <v>3284</v>
      </c>
      <c r="B2386" s="34" t="e">
        <f>SEARCH("PM",A2386)</f>
        <v>#VALUE!</v>
      </c>
      <c r="C2386" s="34">
        <f>SEARCH("AM",A2386)</f>
        <v>13</v>
      </c>
      <c r="D2386" s="34">
        <f>IFERROR(B2386,C2386)</f>
        <v>13</v>
      </c>
      <c r="E2386" s="34" t="str">
        <f>IFERROR(MID(A2386,D2386-5,1)," ")</f>
        <v>1</v>
      </c>
      <c r="F2386" s="34" t="str">
        <f>MID(A2386,IF(E2386="1",D2386-5,D2386-4),IF(E2386="1",7,6))</f>
        <v>11:45AM</v>
      </c>
      <c r="G2386" s="34" t="str">
        <f>TRIM(SUBSTITUTE(A2386,TEXT(M2386,"h:mmAM/PM"),""))</f>
        <v>10/Nov ROK</v>
      </c>
      <c r="H2386" s="34" t="b">
        <f>OR(LEFT(G2386,1)="Y",LEFT(G2386,1)="B",LEFT(G2386,1)="R")</f>
        <v>0</v>
      </c>
      <c r="I2386" s="34" t="str">
        <f>IF(H2386,LEFT(G2386,FIND(" ",G2386)-1),MID(G2386,FIND(" ",G2386)+1,9))</f>
        <v>ROK</v>
      </c>
      <c r="J2386" s="34" t="str">
        <f>TRIM(SUBSTITUTE(G2386,I2386,""))</f>
        <v>10/Nov</v>
      </c>
      <c r="K2386" s="34">
        <f>LEFT(J2386,2-ISERROR(1*MID(J2386,2,1)))*1</f>
        <v>10</v>
      </c>
      <c r="L2386" s="34" t="str">
        <f>IF(LEN(I2386)=3,I2386,LEFT(I2386,1)&amp;MID(I2386,3,1)&amp;RIGHT(I2386,1))</f>
        <v>ROK</v>
      </c>
      <c r="M2386" s="42">
        <f>TIMEVALUE(SUBSTITUTE(SUBSTITUTE(F2386,"P"," P"),"A"," A"))</f>
        <v>0.48958333333333331</v>
      </c>
      <c r="N2386" s="34">
        <f t="shared" si="122"/>
        <v>9</v>
      </c>
      <c r="O2386" s="34" t="str">
        <f t="shared" si="123"/>
        <v>ROK9</v>
      </c>
      <c r="P2386" s="44">
        <f>INDEX(Workings!$R$14:$R$853,MATCH(O2386,Workings!$U$14:$U$853,0))</f>
        <v>0.4902777777777777</v>
      </c>
      <c r="Q2386" s="34">
        <f t="shared" si="124"/>
        <v>-1</v>
      </c>
      <c r="S2386"/>
    </row>
    <row r="2387" spans="1:19" ht="15" x14ac:dyDescent="0.25">
      <c r="A2387" s="34" t="s">
        <v>4190</v>
      </c>
      <c r="B2387" s="34">
        <f>SEARCH("PM",A2387)</f>
        <v>19</v>
      </c>
      <c r="C2387" s="34" t="e">
        <f>SEARCH("AM",A2387)</f>
        <v>#VALUE!</v>
      </c>
      <c r="D2387" s="34">
        <f>IFERROR(B2387,C2387)</f>
        <v>19</v>
      </c>
      <c r="E2387" s="34" t="str">
        <f>IFERROR(MID(A2387,D2387-5,1)," ")</f>
        <v>1</v>
      </c>
      <c r="F2387" s="34" t="str">
        <f>MID(A2387,IF(E2387="1",D2387-5,D2387-4),IF(E2387="1",7,6))</f>
        <v>12:26PM</v>
      </c>
      <c r="G2387" s="34" t="str">
        <f>TRIM(SUBSTITUTE(A2387,TEXT(M2387,"h:mmAM/PM"),""))</f>
        <v>10-Nov R:O:K</v>
      </c>
      <c r="H2387" s="34" t="b">
        <f>OR(LEFT(G2387,1)="Y",LEFT(G2387,1)="B",LEFT(G2387,1)="R")</f>
        <v>0</v>
      </c>
      <c r="I2387" s="34" t="str">
        <f>IF(H2387,LEFT(G2387,FIND(" ",G2387)-1),MID(G2387,FIND(" ",G2387)+1,9))</f>
        <v>R:O:K</v>
      </c>
      <c r="J2387" s="34" t="str">
        <f>TRIM(SUBSTITUTE(G2387,I2387,""))</f>
        <v>10-Nov</v>
      </c>
      <c r="K2387" s="34">
        <f>LEFT(J2387,2-ISERROR(1*MID(J2387,2,1)))*1</f>
        <v>10</v>
      </c>
      <c r="L2387" s="34" t="str">
        <f>IF(LEN(I2387)=3,I2387,LEFT(I2387,1)&amp;MID(I2387,3,1)&amp;RIGHT(I2387,1))</f>
        <v>ROK</v>
      </c>
      <c r="M2387" s="42">
        <f>TIMEVALUE(SUBSTITUTE(SUBSTITUTE(F2387,"P"," P"),"A"," A"))</f>
        <v>0.5180555555555556</v>
      </c>
      <c r="N2387" s="34">
        <f t="shared" si="122"/>
        <v>10</v>
      </c>
      <c r="O2387" s="34" t="str">
        <f t="shared" si="123"/>
        <v>ROK10</v>
      </c>
      <c r="P2387" s="44">
        <f>INDEX(Workings!$R$14:$R$853,MATCH(O2387,Workings!$U$14:$U$853,0))</f>
        <v>0.51111111111111107</v>
      </c>
      <c r="Q2387" s="34">
        <f t="shared" si="124"/>
        <v>10</v>
      </c>
      <c r="S2387"/>
    </row>
    <row r="2388" spans="1:19" ht="15" x14ac:dyDescent="0.25">
      <c r="A2388" s="34" t="s">
        <v>1316</v>
      </c>
      <c r="B2388" s="34">
        <f>SEARCH("PM",A2388)</f>
        <v>6</v>
      </c>
      <c r="C2388" s="34" t="e">
        <f>SEARCH("AM",A2388)</f>
        <v>#VALUE!</v>
      </c>
      <c r="D2388" s="34">
        <f>IFERROR(B2388,C2388)</f>
        <v>6</v>
      </c>
      <c r="E2388" s="34" t="str">
        <f>IFERROR(MID(A2388,D2388-5,1)," ")</f>
        <v>1</v>
      </c>
      <c r="F2388" s="34" t="str">
        <f>MID(A2388,IF(E2388="1",D2388-5,D2388-4),IF(E2388="1",7,6))</f>
        <v>12:56PM</v>
      </c>
      <c r="G2388" s="34" t="str">
        <f>TRIM(SUBSTITUTE(A2388,TEXT(M2388,"h:mmAM/PM"),""))</f>
        <v>10/Nov R-O-K</v>
      </c>
      <c r="H2388" s="34" t="b">
        <f>OR(LEFT(G2388,1)="Y",LEFT(G2388,1)="B",LEFT(G2388,1)="R")</f>
        <v>0</v>
      </c>
      <c r="I2388" s="34" t="str">
        <f>IF(H2388,LEFT(G2388,FIND(" ",G2388)-1),MID(G2388,FIND(" ",G2388)+1,9))</f>
        <v>R-O-K</v>
      </c>
      <c r="J2388" s="34" t="str">
        <f>TRIM(SUBSTITUTE(G2388,I2388,""))</f>
        <v>10/Nov</v>
      </c>
      <c r="K2388" s="34">
        <f>LEFT(J2388,2-ISERROR(1*MID(J2388,2,1)))*1</f>
        <v>10</v>
      </c>
      <c r="L2388" s="34" t="str">
        <f>IF(LEN(I2388)=3,I2388,LEFT(I2388,1)&amp;MID(I2388,3,1)&amp;RIGHT(I2388,1))</f>
        <v>ROK</v>
      </c>
      <c r="M2388" s="42">
        <f>TIMEVALUE(SUBSTITUTE(SUBSTITUTE(F2388,"P"," P"),"A"," A"))</f>
        <v>0.53888888888888886</v>
      </c>
      <c r="N2388" s="34">
        <f t="shared" si="122"/>
        <v>11</v>
      </c>
      <c r="O2388" s="34" t="str">
        <f t="shared" si="123"/>
        <v>ROK11</v>
      </c>
      <c r="P2388" s="44">
        <f>INDEX(Workings!$R$14:$R$853,MATCH(O2388,Workings!$U$14:$U$853,0))</f>
        <v>0.53194444444444444</v>
      </c>
      <c r="Q2388" s="34">
        <f t="shared" si="124"/>
        <v>10</v>
      </c>
      <c r="S2388"/>
    </row>
    <row r="2389" spans="1:19" ht="15" x14ac:dyDescent="0.25">
      <c r="A2389" s="34" t="s">
        <v>1044</v>
      </c>
      <c r="B2389" s="34">
        <f>SEARCH("PM",A2389)</f>
        <v>5</v>
      </c>
      <c r="C2389" s="34" t="e">
        <f>SEARCH("AM",A2389)</f>
        <v>#VALUE!</v>
      </c>
      <c r="D2389" s="34">
        <f>IFERROR(B2389,C2389)</f>
        <v>5</v>
      </c>
      <c r="E2389" s="34" t="str">
        <f>IFERROR(MID(A2389,D2389-5,1)," ")</f>
        <v xml:space="preserve"> </v>
      </c>
      <c r="F2389" s="34" t="str">
        <f>MID(A2389,IF(E2389="1",D2389-5,D2389-4),IF(E2389="1",7,6))</f>
        <v>1:20PM</v>
      </c>
      <c r="G2389" s="34" t="str">
        <f>TRIM(SUBSTITUTE(A2389,TEXT(M2389,"h:mmAM/PM"),""))</f>
        <v>10/Nov R-O-K</v>
      </c>
      <c r="H2389" s="34" t="b">
        <f>OR(LEFT(G2389,1)="Y",LEFT(G2389,1)="B",LEFT(G2389,1)="R")</f>
        <v>0</v>
      </c>
      <c r="I2389" s="34" t="str">
        <f>IF(H2389,LEFT(G2389,FIND(" ",G2389)-1),MID(G2389,FIND(" ",G2389)+1,9))</f>
        <v>R-O-K</v>
      </c>
      <c r="J2389" s="34" t="str">
        <f>TRIM(SUBSTITUTE(G2389,I2389,""))</f>
        <v>10/Nov</v>
      </c>
      <c r="K2389" s="34">
        <f>LEFT(J2389,2-ISERROR(1*MID(J2389,2,1)))*1</f>
        <v>10</v>
      </c>
      <c r="L2389" s="34" t="str">
        <f>IF(LEN(I2389)=3,I2389,LEFT(I2389,1)&amp;MID(I2389,3,1)&amp;RIGHT(I2389,1))</f>
        <v>ROK</v>
      </c>
      <c r="M2389" s="42">
        <f>TIMEVALUE(SUBSTITUTE(SUBSTITUTE(F2389,"P"," P"),"A"," A"))</f>
        <v>0.55555555555555558</v>
      </c>
      <c r="N2389" s="34">
        <f t="shared" si="122"/>
        <v>12</v>
      </c>
      <c r="O2389" s="34" t="str">
        <f t="shared" si="123"/>
        <v>ROK12</v>
      </c>
      <c r="P2389" s="44">
        <f>INDEX(Workings!$R$14:$R$853,MATCH(O2389,Workings!$U$14:$U$853,0))</f>
        <v>0.55277777777777781</v>
      </c>
      <c r="Q2389" s="34">
        <f t="shared" si="124"/>
        <v>4</v>
      </c>
      <c r="S2389"/>
    </row>
    <row r="2390" spans="1:19" ht="15" x14ac:dyDescent="0.25">
      <c r="A2390" s="34" t="s">
        <v>2748</v>
      </c>
      <c r="B2390" s="34">
        <f>SEARCH("PM",A2390)</f>
        <v>12</v>
      </c>
      <c r="C2390" s="34" t="e">
        <f>SEARCH("AM",A2390)</f>
        <v>#VALUE!</v>
      </c>
      <c r="D2390" s="34">
        <f>IFERROR(B2390,C2390)</f>
        <v>12</v>
      </c>
      <c r="E2390" s="34" t="str">
        <f>IFERROR(MID(A2390,D2390-5,1)," ")</f>
        <v xml:space="preserve"> </v>
      </c>
      <c r="F2390" s="34" t="str">
        <f>MID(A2390,IF(E2390="1",D2390-5,D2390-4),IF(E2390="1",7,6))</f>
        <v>1:50PM</v>
      </c>
      <c r="G2390" s="34" t="str">
        <f>TRIM(SUBSTITUTE(A2390,TEXT(M2390,"h:mmAM/PM"),""))</f>
        <v>10-Nov R:O:K</v>
      </c>
      <c r="H2390" s="34" t="b">
        <f>OR(LEFT(G2390,1)="Y",LEFT(G2390,1)="B",LEFT(G2390,1)="R")</f>
        <v>0</v>
      </c>
      <c r="I2390" s="34" t="str">
        <f>IF(H2390,LEFT(G2390,FIND(" ",G2390)-1),MID(G2390,FIND(" ",G2390)+1,9))</f>
        <v>R:O:K</v>
      </c>
      <c r="J2390" s="34" t="str">
        <f>TRIM(SUBSTITUTE(G2390,I2390,""))</f>
        <v>10-Nov</v>
      </c>
      <c r="K2390" s="34">
        <f>LEFT(J2390,2-ISERROR(1*MID(J2390,2,1)))*1</f>
        <v>10</v>
      </c>
      <c r="L2390" s="34" t="str">
        <f>IF(LEN(I2390)=3,I2390,LEFT(I2390,1)&amp;MID(I2390,3,1)&amp;RIGHT(I2390,1))</f>
        <v>ROK</v>
      </c>
      <c r="M2390" s="42">
        <f>TIMEVALUE(SUBSTITUTE(SUBSTITUTE(F2390,"P"," P"),"A"," A"))</f>
        <v>0.57638888888888895</v>
      </c>
      <c r="N2390" s="34">
        <f t="shared" si="122"/>
        <v>13</v>
      </c>
      <c r="O2390" s="34" t="str">
        <f t="shared" si="123"/>
        <v>ROK13</v>
      </c>
      <c r="P2390" s="44">
        <f>INDEX(Workings!$R$14:$R$853,MATCH(O2390,Workings!$U$14:$U$853,0))</f>
        <v>0.57361111111111118</v>
      </c>
      <c r="Q2390" s="34">
        <f t="shared" si="124"/>
        <v>4</v>
      </c>
      <c r="S2390"/>
    </row>
    <row r="2391" spans="1:19" ht="15" x14ac:dyDescent="0.25">
      <c r="A2391" s="34" t="s">
        <v>2611</v>
      </c>
      <c r="B2391" s="34">
        <f>SEARCH("PM",A2391)</f>
        <v>5</v>
      </c>
      <c r="C2391" s="34" t="e">
        <f>SEARCH("AM",A2391)</f>
        <v>#VALUE!</v>
      </c>
      <c r="D2391" s="34">
        <f>IFERROR(B2391,C2391)</f>
        <v>5</v>
      </c>
      <c r="E2391" s="34" t="str">
        <f>IFERROR(MID(A2391,D2391-5,1)," ")</f>
        <v xml:space="preserve"> </v>
      </c>
      <c r="F2391" s="34" t="str">
        <f>MID(A2391,IF(E2391="1",D2391-5,D2391-4),IF(E2391="1",7,6))</f>
        <v>2:18PM</v>
      </c>
      <c r="G2391" s="34" t="str">
        <f>TRIM(SUBSTITUTE(A2391,TEXT(M2391,"h:mmAM/PM"),""))</f>
        <v>R-O-K 10-Nov</v>
      </c>
      <c r="H2391" s="34" t="b">
        <f>OR(LEFT(G2391,1)="Y",LEFT(G2391,1)="B",LEFT(G2391,1)="R")</f>
        <v>1</v>
      </c>
      <c r="I2391" s="34" t="str">
        <f>IF(H2391,LEFT(G2391,FIND(" ",G2391)-1),MID(G2391,FIND(" ",G2391)+1,9))</f>
        <v>R-O-K</v>
      </c>
      <c r="J2391" s="34" t="str">
        <f>TRIM(SUBSTITUTE(G2391,I2391,""))</f>
        <v>10-Nov</v>
      </c>
      <c r="K2391" s="34">
        <f>LEFT(J2391,2-ISERROR(1*MID(J2391,2,1)))*1</f>
        <v>10</v>
      </c>
      <c r="L2391" s="34" t="str">
        <f>IF(LEN(I2391)=3,I2391,LEFT(I2391,1)&amp;MID(I2391,3,1)&amp;RIGHT(I2391,1))</f>
        <v>ROK</v>
      </c>
      <c r="M2391" s="42">
        <f>TIMEVALUE(SUBSTITUTE(SUBSTITUTE(F2391,"P"," P"),"A"," A"))</f>
        <v>0.59583333333333333</v>
      </c>
      <c r="N2391" s="34">
        <f t="shared" si="122"/>
        <v>14</v>
      </c>
      <c r="O2391" s="34" t="str">
        <f t="shared" si="123"/>
        <v>ROK14</v>
      </c>
      <c r="P2391" s="44">
        <f>INDEX(Workings!$R$14:$R$853,MATCH(O2391,Workings!$U$14:$U$853,0))</f>
        <v>0.59444444444444455</v>
      </c>
      <c r="Q2391" s="34">
        <f t="shared" si="124"/>
        <v>2</v>
      </c>
      <c r="S2391"/>
    </row>
    <row r="2392" spans="1:19" ht="15" x14ac:dyDescent="0.25">
      <c r="A2392" s="34" t="s">
        <v>3092</v>
      </c>
      <c r="B2392" s="34">
        <f>SEARCH("PM",A2392)</f>
        <v>18</v>
      </c>
      <c r="C2392" s="34" t="e">
        <f>SEARCH("AM",A2392)</f>
        <v>#VALUE!</v>
      </c>
      <c r="D2392" s="34">
        <f>IFERROR(B2392,C2392)</f>
        <v>18</v>
      </c>
      <c r="E2392" s="34" t="str">
        <f>IFERROR(MID(A2392,D2392-5,1)," ")</f>
        <v xml:space="preserve"> </v>
      </c>
      <c r="F2392" s="34" t="str">
        <f>MID(A2392,IF(E2392="1",D2392-5,D2392-4),IF(E2392="1",7,6))</f>
        <v>2:52PM</v>
      </c>
      <c r="G2392" s="34" t="str">
        <f>TRIM(SUBSTITUTE(A2392,TEXT(M2392,"h:mmAM/PM"),""))</f>
        <v>R/O/K 10-Nov</v>
      </c>
      <c r="H2392" s="34" t="b">
        <f>OR(LEFT(G2392,1)="Y",LEFT(G2392,1)="B",LEFT(G2392,1)="R")</f>
        <v>1</v>
      </c>
      <c r="I2392" s="34" t="str">
        <f>IF(H2392,LEFT(G2392,FIND(" ",G2392)-1),MID(G2392,FIND(" ",G2392)+1,9))</f>
        <v>R/O/K</v>
      </c>
      <c r="J2392" s="34" t="str">
        <f>TRIM(SUBSTITUTE(G2392,I2392,""))</f>
        <v>10-Nov</v>
      </c>
      <c r="K2392" s="34">
        <f>LEFT(J2392,2-ISERROR(1*MID(J2392,2,1)))*1</f>
        <v>10</v>
      </c>
      <c r="L2392" s="34" t="str">
        <f>IF(LEN(I2392)=3,I2392,LEFT(I2392,1)&amp;MID(I2392,3,1)&amp;RIGHT(I2392,1))</f>
        <v>ROK</v>
      </c>
      <c r="M2392" s="42">
        <f>TIMEVALUE(SUBSTITUTE(SUBSTITUTE(F2392,"P"," P"),"A"," A"))</f>
        <v>0.61944444444444446</v>
      </c>
      <c r="N2392" s="34">
        <f t="shared" si="122"/>
        <v>15</v>
      </c>
      <c r="O2392" s="34" t="str">
        <f t="shared" si="123"/>
        <v>ROK15</v>
      </c>
      <c r="P2392" s="44">
        <f>INDEX(Workings!$R$14:$R$853,MATCH(O2392,Workings!$U$14:$U$853,0))</f>
        <v>0.61527777777777792</v>
      </c>
      <c r="Q2392" s="34">
        <f t="shared" si="124"/>
        <v>6</v>
      </c>
      <c r="S2392"/>
    </row>
    <row r="2393" spans="1:19" ht="15" x14ac:dyDescent="0.25">
      <c r="A2393" s="34" t="s">
        <v>3164</v>
      </c>
      <c r="B2393" s="34">
        <f>SEARCH("PM",A2393)</f>
        <v>12</v>
      </c>
      <c r="C2393" s="34" t="e">
        <f>SEARCH("AM",A2393)</f>
        <v>#VALUE!</v>
      </c>
      <c r="D2393" s="34">
        <f>IFERROR(B2393,C2393)</f>
        <v>12</v>
      </c>
      <c r="E2393" s="34" t="str">
        <f>IFERROR(MID(A2393,D2393-5,1)," ")</f>
        <v xml:space="preserve"> </v>
      </c>
      <c r="F2393" s="34" t="str">
        <f>MID(A2393,IF(E2393="1",D2393-5,D2393-4),IF(E2393="1",7,6))</f>
        <v>3:17PM</v>
      </c>
      <c r="G2393" s="34" t="str">
        <f>TRIM(SUBSTITUTE(A2393,TEXT(M2393,"h:mmAM/PM"),""))</f>
        <v>10/Nov R:O:K</v>
      </c>
      <c r="H2393" s="34" t="b">
        <f>OR(LEFT(G2393,1)="Y",LEFT(G2393,1)="B",LEFT(G2393,1)="R")</f>
        <v>0</v>
      </c>
      <c r="I2393" s="34" t="str">
        <f>IF(H2393,LEFT(G2393,FIND(" ",G2393)-1),MID(G2393,FIND(" ",G2393)+1,9))</f>
        <v>R:O:K</v>
      </c>
      <c r="J2393" s="34" t="str">
        <f>TRIM(SUBSTITUTE(G2393,I2393,""))</f>
        <v>10/Nov</v>
      </c>
      <c r="K2393" s="34">
        <f>LEFT(J2393,2-ISERROR(1*MID(J2393,2,1)))*1</f>
        <v>10</v>
      </c>
      <c r="L2393" s="34" t="str">
        <f>IF(LEN(I2393)=3,I2393,LEFT(I2393,1)&amp;MID(I2393,3,1)&amp;RIGHT(I2393,1))</f>
        <v>ROK</v>
      </c>
      <c r="M2393" s="42">
        <f>TIMEVALUE(SUBSTITUTE(SUBSTITUTE(F2393,"P"," P"),"A"," A"))</f>
        <v>0.63680555555555551</v>
      </c>
      <c r="N2393" s="34">
        <f t="shared" si="122"/>
        <v>16</v>
      </c>
      <c r="O2393" s="34" t="str">
        <f t="shared" si="123"/>
        <v>ROK16</v>
      </c>
      <c r="P2393" s="44">
        <f>INDEX(Workings!$R$14:$R$853,MATCH(O2393,Workings!$U$14:$U$853,0))</f>
        <v>0.63611111111111129</v>
      </c>
      <c r="Q2393" s="34">
        <f t="shared" si="124"/>
        <v>1</v>
      </c>
      <c r="S2393"/>
    </row>
    <row r="2394" spans="1:19" ht="15" x14ac:dyDescent="0.25">
      <c r="A2394" s="34" t="s">
        <v>159</v>
      </c>
      <c r="B2394" s="34">
        <f>SEARCH("PM",A2394)</f>
        <v>18</v>
      </c>
      <c r="C2394" s="34" t="e">
        <f>SEARCH("AM",A2394)</f>
        <v>#VALUE!</v>
      </c>
      <c r="D2394" s="34">
        <f>IFERROR(B2394,C2394)</f>
        <v>18</v>
      </c>
      <c r="E2394" s="34" t="str">
        <f>IFERROR(MID(A2394,D2394-5,1)," ")</f>
        <v xml:space="preserve"> </v>
      </c>
      <c r="F2394" s="34" t="str">
        <f>MID(A2394,IF(E2394="1",D2394-5,D2394-4),IF(E2394="1",7,6))</f>
        <v>3:52PM</v>
      </c>
      <c r="G2394" s="34" t="str">
        <f>TRIM(SUBSTITUTE(A2394,TEXT(M2394,"h:mmAM/PM"),""))</f>
        <v>R:O:K 10/Nov</v>
      </c>
      <c r="H2394" s="34" t="b">
        <f>OR(LEFT(G2394,1)="Y",LEFT(G2394,1)="B",LEFT(G2394,1)="R")</f>
        <v>1</v>
      </c>
      <c r="I2394" s="34" t="str">
        <f>IF(H2394,LEFT(G2394,FIND(" ",G2394)-1),MID(G2394,FIND(" ",G2394)+1,9))</f>
        <v>R:O:K</v>
      </c>
      <c r="J2394" s="34" t="str">
        <f>TRIM(SUBSTITUTE(G2394,I2394,""))</f>
        <v>10/Nov</v>
      </c>
      <c r="K2394" s="34">
        <f>LEFT(J2394,2-ISERROR(1*MID(J2394,2,1)))*1</f>
        <v>10</v>
      </c>
      <c r="L2394" s="34" t="str">
        <f>IF(LEN(I2394)=3,I2394,LEFT(I2394,1)&amp;MID(I2394,3,1)&amp;RIGHT(I2394,1))</f>
        <v>ROK</v>
      </c>
      <c r="M2394" s="42">
        <f>TIMEVALUE(SUBSTITUTE(SUBSTITUTE(F2394,"P"," P"),"A"," A"))</f>
        <v>0.66111111111111109</v>
      </c>
      <c r="N2394" s="34">
        <f t="shared" si="122"/>
        <v>17</v>
      </c>
      <c r="O2394" s="34" t="str">
        <f t="shared" si="123"/>
        <v>ROK17</v>
      </c>
      <c r="P2394" s="44">
        <f>INDEX(Workings!$R$14:$R$853,MATCH(O2394,Workings!$U$14:$U$853,0))</f>
        <v>0.65694444444444466</v>
      </c>
      <c r="Q2394" s="34">
        <f t="shared" si="124"/>
        <v>6</v>
      </c>
      <c r="S2394"/>
    </row>
    <row r="2395" spans="1:19" ht="15" x14ac:dyDescent="0.25">
      <c r="A2395" s="34" t="s">
        <v>803</v>
      </c>
      <c r="B2395" s="34">
        <f>SEARCH("PM",A2395)</f>
        <v>5</v>
      </c>
      <c r="C2395" s="34" t="e">
        <f>SEARCH("AM",A2395)</f>
        <v>#VALUE!</v>
      </c>
      <c r="D2395" s="34">
        <f>IFERROR(B2395,C2395)</f>
        <v>5</v>
      </c>
      <c r="E2395" s="34" t="str">
        <f>IFERROR(MID(A2395,D2395-5,1)," ")</f>
        <v xml:space="preserve"> </v>
      </c>
      <c r="F2395" s="34" t="str">
        <f>MID(A2395,IF(E2395="1",D2395-5,D2395-4),IF(E2395="1",7,6))</f>
        <v>4:23PM</v>
      </c>
      <c r="G2395" s="34" t="str">
        <f>TRIM(SUBSTITUTE(A2395,TEXT(M2395,"h:mmAM/PM"),""))</f>
        <v>R/O/K 10-Nov</v>
      </c>
      <c r="H2395" s="34" t="b">
        <f>OR(LEFT(G2395,1)="Y",LEFT(G2395,1)="B",LEFT(G2395,1)="R")</f>
        <v>1</v>
      </c>
      <c r="I2395" s="34" t="str">
        <f>IF(H2395,LEFT(G2395,FIND(" ",G2395)-1),MID(G2395,FIND(" ",G2395)+1,9))</f>
        <v>R/O/K</v>
      </c>
      <c r="J2395" s="34" t="str">
        <f>TRIM(SUBSTITUTE(G2395,I2395,""))</f>
        <v>10-Nov</v>
      </c>
      <c r="K2395" s="34">
        <f>LEFT(J2395,2-ISERROR(1*MID(J2395,2,1)))*1</f>
        <v>10</v>
      </c>
      <c r="L2395" s="34" t="str">
        <f>IF(LEN(I2395)=3,I2395,LEFT(I2395,1)&amp;MID(I2395,3,1)&amp;RIGHT(I2395,1))</f>
        <v>ROK</v>
      </c>
      <c r="M2395" s="42">
        <f>TIMEVALUE(SUBSTITUTE(SUBSTITUTE(F2395,"P"," P"),"A"," A"))</f>
        <v>0.68263888888888891</v>
      </c>
      <c r="N2395" s="34">
        <f t="shared" si="122"/>
        <v>18</v>
      </c>
      <c r="O2395" s="34" t="str">
        <f t="shared" si="123"/>
        <v>ROK18</v>
      </c>
      <c r="P2395" s="44">
        <f>INDEX(Workings!$R$14:$R$853,MATCH(O2395,Workings!$U$14:$U$853,0))</f>
        <v>0.67777777777777803</v>
      </c>
      <c r="Q2395" s="34">
        <f t="shared" si="124"/>
        <v>7</v>
      </c>
      <c r="S2395"/>
    </row>
    <row r="2396" spans="1:19" ht="15" x14ac:dyDescent="0.25">
      <c r="A2396" s="34" t="s">
        <v>3601</v>
      </c>
      <c r="B2396" s="34">
        <f>SEARCH("PM",A2396)</f>
        <v>12</v>
      </c>
      <c r="C2396" s="34" t="e">
        <f>SEARCH("AM",A2396)</f>
        <v>#VALUE!</v>
      </c>
      <c r="D2396" s="34">
        <f>IFERROR(B2396,C2396)</f>
        <v>12</v>
      </c>
      <c r="E2396" s="34" t="str">
        <f>IFERROR(MID(A2396,D2396-5,1)," ")</f>
        <v xml:space="preserve"> </v>
      </c>
      <c r="F2396" s="34" t="str">
        <f>MID(A2396,IF(E2396="1",D2396-5,D2396-4),IF(E2396="1",7,6))</f>
        <v>4:53PM</v>
      </c>
      <c r="G2396" s="34" t="str">
        <f>TRIM(SUBSTITUTE(A2396,TEXT(M2396,"h:mmAM/PM"),""))</f>
        <v>10/Nov ROK</v>
      </c>
      <c r="H2396" s="34" t="b">
        <f>OR(LEFT(G2396,1)="Y",LEFT(G2396,1)="B",LEFT(G2396,1)="R")</f>
        <v>0</v>
      </c>
      <c r="I2396" s="34" t="str">
        <f>IF(H2396,LEFT(G2396,FIND(" ",G2396)-1),MID(G2396,FIND(" ",G2396)+1,9))</f>
        <v>ROK</v>
      </c>
      <c r="J2396" s="34" t="str">
        <f>TRIM(SUBSTITUTE(G2396,I2396,""))</f>
        <v>10/Nov</v>
      </c>
      <c r="K2396" s="34">
        <f>LEFT(J2396,2-ISERROR(1*MID(J2396,2,1)))*1</f>
        <v>10</v>
      </c>
      <c r="L2396" s="34" t="str">
        <f>IF(LEN(I2396)=3,I2396,LEFT(I2396,1)&amp;MID(I2396,3,1)&amp;RIGHT(I2396,1))</f>
        <v>ROK</v>
      </c>
      <c r="M2396" s="42">
        <f>TIMEVALUE(SUBSTITUTE(SUBSTITUTE(F2396,"P"," P"),"A"," A"))</f>
        <v>0.70347222222222217</v>
      </c>
      <c r="N2396" s="34">
        <f t="shared" si="122"/>
        <v>19</v>
      </c>
      <c r="O2396" s="34" t="str">
        <f t="shared" si="123"/>
        <v>ROK19</v>
      </c>
      <c r="P2396" s="44">
        <f>INDEX(Workings!$R$14:$R$853,MATCH(O2396,Workings!$U$14:$U$853,0))</f>
        <v>0.6986111111111114</v>
      </c>
      <c r="Q2396" s="34">
        <f t="shared" si="124"/>
        <v>7</v>
      </c>
      <c r="S2396"/>
    </row>
    <row r="2397" spans="1:19" ht="15" x14ac:dyDescent="0.25">
      <c r="A2397" s="34" t="s">
        <v>891</v>
      </c>
      <c r="B2397" s="34">
        <f>SEARCH("PM",A2397)</f>
        <v>5</v>
      </c>
      <c r="C2397" s="34" t="e">
        <f>SEARCH("AM",A2397)</f>
        <v>#VALUE!</v>
      </c>
      <c r="D2397" s="34">
        <f>IFERROR(B2397,C2397)</f>
        <v>5</v>
      </c>
      <c r="E2397" s="34" t="str">
        <f>IFERROR(MID(A2397,D2397-5,1)," ")</f>
        <v xml:space="preserve"> </v>
      </c>
      <c r="F2397" s="34" t="str">
        <f>MID(A2397,IF(E2397="1",D2397-5,D2397-4),IF(E2397="1",7,6))</f>
        <v>5:20PM</v>
      </c>
      <c r="G2397" s="34" t="str">
        <f>TRIM(SUBSTITUTE(A2397,TEXT(M2397,"h:mmAM/PM"),""))</f>
        <v>R-O-K 10-Nov</v>
      </c>
      <c r="H2397" s="34" t="b">
        <f>OR(LEFT(G2397,1)="Y",LEFT(G2397,1)="B",LEFT(G2397,1)="R")</f>
        <v>1</v>
      </c>
      <c r="I2397" s="34" t="str">
        <f>IF(H2397,LEFT(G2397,FIND(" ",G2397)-1),MID(G2397,FIND(" ",G2397)+1,9))</f>
        <v>R-O-K</v>
      </c>
      <c r="J2397" s="34" t="str">
        <f>TRIM(SUBSTITUTE(G2397,I2397,""))</f>
        <v>10-Nov</v>
      </c>
      <c r="K2397" s="34">
        <f>LEFT(J2397,2-ISERROR(1*MID(J2397,2,1)))*1</f>
        <v>10</v>
      </c>
      <c r="L2397" s="34" t="str">
        <f>IF(LEN(I2397)=3,I2397,LEFT(I2397,1)&amp;MID(I2397,3,1)&amp;RIGHT(I2397,1))</f>
        <v>ROK</v>
      </c>
      <c r="M2397" s="42">
        <f>TIMEVALUE(SUBSTITUTE(SUBSTITUTE(F2397,"P"," P"),"A"," A"))</f>
        <v>0.72222222222222221</v>
      </c>
      <c r="N2397" s="34">
        <f t="shared" si="122"/>
        <v>20</v>
      </c>
      <c r="O2397" s="34" t="str">
        <f t="shared" si="123"/>
        <v>ROK20</v>
      </c>
      <c r="P2397" s="44">
        <f>INDEX(Workings!$R$14:$R$853,MATCH(O2397,Workings!$U$14:$U$853,0))</f>
        <v>0.71944444444444478</v>
      </c>
      <c r="Q2397" s="34">
        <f t="shared" si="124"/>
        <v>4</v>
      </c>
      <c r="S2397"/>
    </row>
    <row r="2398" spans="1:19" ht="15" x14ac:dyDescent="0.25">
      <c r="A2398" s="34" t="s">
        <v>82</v>
      </c>
      <c r="B2398" s="34">
        <f>SEARCH("PM",A2398)</f>
        <v>18</v>
      </c>
      <c r="C2398" s="34" t="e">
        <f>SEARCH("AM",A2398)</f>
        <v>#VALUE!</v>
      </c>
      <c r="D2398" s="34">
        <f>IFERROR(B2398,C2398)</f>
        <v>18</v>
      </c>
      <c r="E2398" s="34" t="str">
        <f>IFERROR(MID(A2398,D2398-5,1)," ")</f>
        <v xml:space="preserve"> </v>
      </c>
      <c r="F2398" s="34" t="str">
        <f>MID(A2398,IF(E2398="1",D2398-5,D2398-4),IF(E2398="1",7,6))</f>
        <v>5:44PM</v>
      </c>
      <c r="G2398" s="34" t="str">
        <f>TRIM(SUBSTITUTE(A2398,TEXT(M2398,"h:mmAM/PM"),""))</f>
        <v>10/Nov R/O/K</v>
      </c>
      <c r="H2398" s="34" t="b">
        <f>OR(LEFT(G2398,1)="Y",LEFT(G2398,1)="B",LEFT(G2398,1)="R")</f>
        <v>0</v>
      </c>
      <c r="I2398" s="34" t="str">
        <f>IF(H2398,LEFT(G2398,FIND(" ",G2398)-1),MID(G2398,FIND(" ",G2398)+1,9))</f>
        <v>R/O/K</v>
      </c>
      <c r="J2398" s="34" t="str">
        <f>TRIM(SUBSTITUTE(G2398,I2398,""))</f>
        <v>10/Nov</v>
      </c>
      <c r="K2398" s="34">
        <f>LEFT(J2398,2-ISERROR(1*MID(J2398,2,1)))*1</f>
        <v>10</v>
      </c>
      <c r="L2398" s="34" t="str">
        <f>IF(LEN(I2398)=3,I2398,LEFT(I2398,1)&amp;MID(I2398,3,1)&amp;RIGHT(I2398,1))</f>
        <v>ROK</v>
      </c>
      <c r="M2398" s="42">
        <f>TIMEVALUE(SUBSTITUTE(SUBSTITUTE(F2398,"P"," P"),"A"," A"))</f>
        <v>0.73888888888888893</v>
      </c>
      <c r="N2398" s="34">
        <f t="shared" si="122"/>
        <v>21</v>
      </c>
      <c r="O2398" s="34" t="str">
        <f t="shared" si="123"/>
        <v>ROK21</v>
      </c>
      <c r="P2398" s="44">
        <f>INDEX(Workings!$R$14:$R$853,MATCH(O2398,Workings!$U$14:$U$853,0))</f>
        <v>0.73333333333333361</v>
      </c>
      <c r="Q2398" s="34">
        <f t="shared" si="124"/>
        <v>8</v>
      </c>
      <c r="S2398"/>
    </row>
    <row r="2399" spans="1:19" ht="15" x14ac:dyDescent="0.25">
      <c r="A2399" s="34" t="s">
        <v>155</v>
      </c>
      <c r="B2399" s="34">
        <f>SEARCH("PM",A2399)</f>
        <v>16</v>
      </c>
      <c r="C2399" s="34" t="e">
        <f>SEARCH("AM",A2399)</f>
        <v>#VALUE!</v>
      </c>
      <c r="D2399" s="34">
        <f>IFERROR(B2399,C2399)</f>
        <v>16</v>
      </c>
      <c r="E2399" s="34" t="str">
        <f>IFERROR(MID(A2399,D2399-5,1)," ")</f>
        <v xml:space="preserve"> </v>
      </c>
      <c r="F2399" s="34" t="str">
        <f>MID(A2399,IF(E2399="1",D2399-5,D2399-4),IF(E2399="1",7,6))</f>
        <v>6:04PM</v>
      </c>
      <c r="G2399" s="34" t="str">
        <f>TRIM(SUBSTITUTE(A2399,TEXT(M2399,"h:mmAM/PM"),""))</f>
        <v>ROK 10/Nov</v>
      </c>
      <c r="H2399" s="34" t="b">
        <f>OR(LEFT(G2399,1)="Y",LEFT(G2399,1)="B",LEFT(G2399,1)="R")</f>
        <v>1</v>
      </c>
      <c r="I2399" s="34" t="str">
        <f>IF(H2399,LEFT(G2399,FIND(" ",G2399)-1),MID(G2399,FIND(" ",G2399)+1,9))</f>
        <v>ROK</v>
      </c>
      <c r="J2399" s="34" t="str">
        <f>TRIM(SUBSTITUTE(G2399,I2399,""))</f>
        <v>10/Nov</v>
      </c>
      <c r="K2399" s="34">
        <f>LEFT(J2399,2-ISERROR(1*MID(J2399,2,1)))*1</f>
        <v>10</v>
      </c>
      <c r="L2399" s="34" t="str">
        <f>IF(LEN(I2399)=3,I2399,LEFT(I2399,1)&amp;MID(I2399,3,1)&amp;RIGHT(I2399,1))</f>
        <v>ROK</v>
      </c>
      <c r="M2399" s="42">
        <f>TIMEVALUE(SUBSTITUTE(SUBSTITUTE(F2399,"P"," P"),"A"," A"))</f>
        <v>0.75277777777777777</v>
      </c>
      <c r="N2399" s="34">
        <f t="shared" si="122"/>
        <v>22</v>
      </c>
      <c r="O2399" s="34" t="str">
        <f t="shared" si="123"/>
        <v>ROK22</v>
      </c>
      <c r="P2399" s="44">
        <f>INDEX(Workings!$R$14:$R$853,MATCH(O2399,Workings!$U$14:$U$853,0))</f>
        <v>0.74722222222222245</v>
      </c>
      <c r="Q2399" s="34">
        <f t="shared" si="124"/>
        <v>8</v>
      </c>
      <c r="S2399"/>
    </row>
    <row r="2400" spans="1:19" ht="15" x14ac:dyDescent="0.25">
      <c r="A2400" s="34" t="s">
        <v>2023</v>
      </c>
      <c r="B2400" s="34">
        <f>SEARCH("PM",A2400)</f>
        <v>12</v>
      </c>
      <c r="C2400" s="34" t="e">
        <f>SEARCH("AM",A2400)</f>
        <v>#VALUE!</v>
      </c>
      <c r="D2400" s="34">
        <f>IFERROR(B2400,C2400)</f>
        <v>12</v>
      </c>
      <c r="E2400" s="34" t="str">
        <f>IFERROR(MID(A2400,D2400-5,1)," ")</f>
        <v xml:space="preserve"> </v>
      </c>
      <c r="F2400" s="34" t="str">
        <f>MID(A2400,IF(E2400="1",D2400-5,D2400-4),IF(E2400="1",7,6))</f>
        <v>6:21PM</v>
      </c>
      <c r="G2400" s="34" t="str">
        <f>TRIM(SUBSTITUTE(A2400,TEXT(M2400,"h:mmAM/PM"),""))</f>
        <v>10-Nov R:O:K</v>
      </c>
      <c r="H2400" s="34" t="b">
        <f>OR(LEFT(G2400,1)="Y",LEFT(G2400,1)="B",LEFT(G2400,1)="R")</f>
        <v>0</v>
      </c>
      <c r="I2400" s="34" t="str">
        <f>IF(H2400,LEFT(G2400,FIND(" ",G2400)-1),MID(G2400,FIND(" ",G2400)+1,9))</f>
        <v>R:O:K</v>
      </c>
      <c r="J2400" s="34" t="str">
        <f>TRIM(SUBSTITUTE(G2400,I2400,""))</f>
        <v>10-Nov</v>
      </c>
      <c r="K2400" s="34">
        <f>LEFT(J2400,2-ISERROR(1*MID(J2400,2,1)))*1</f>
        <v>10</v>
      </c>
      <c r="L2400" s="34" t="str">
        <f>IF(LEN(I2400)=3,I2400,LEFT(I2400,1)&amp;MID(I2400,3,1)&amp;RIGHT(I2400,1))</f>
        <v>ROK</v>
      </c>
      <c r="M2400" s="42">
        <f>TIMEVALUE(SUBSTITUTE(SUBSTITUTE(F2400,"P"," P"),"A"," A"))</f>
        <v>0.76458333333333339</v>
      </c>
      <c r="N2400" s="34">
        <f t="shared" si="122"/>
        <v>23</v>
      </c>
      <c r="O2400" s="34" t="str">
        <f t="shared" si="123"/>
        <v>ROK23</v>
      </c>
      <c r="P2400" s="44">
        <f>INDEX(Workings!$R$14:$R$853,MATCH(O2400,Workings!$U$14:$U$853,0))</f>
        <v>0.76111111111111129</v>
      </c>
      <c r="Q2400" s="34">
        <f t="shared" si="124"/>
        <v>5</v>
      </c>
      <c r="S2400"/>
    </row>
    <row r="2401" spans="1:19" ht="15" x14ac:dyDescent="0.25">
      <c r="A2401" s="34" t="s">
        <v>759</v>
      </c>
      <c r="B2401" s="34">
        <f>SEARCH("PM",A2401)</f>
        <v>5</v>
      </c>
      <c r="C2401" s="34" t="e">
        <f>SEARCH("AM",A2401)</f>
        <v>#VALUE!</v>
      </c>
      <c r="D2401" s="34">
        <f>IFERROR(B2401,C2401)</f>
        <v>5</v>
      </c>
      <c r="E2401" s="34" t="str">
        <f>IFERROR(MID(A2401,D2401-5,1)," ")</f>
        <v xml:space="preserve"> </v>
      </c>
      <c r="F2401" s="34" t="str">
        <f>MID(A2401,IF(E2401="1",D2401-5,D2401-4),IF(E2401="1",7,6))</f>
        <v>6:40PM</v>
      </c>
      <c r="G2401" s="34" t="str">
        <f>TRIM(SUBSTITUTE(A2401,TEXT(M2401,"h:mmAM/PM"),""))</f>
        <v>10-Nov ROK</v>
      </c>
      <c r="H2401" s="34" t="b">
        <f>OR(LEFT(G2401,1)="Y",LEFT(G2401,1)="B",LEFT(G2401,1)="R")</f>
        <v>0</v>
      </c>
      <c r="I2401" s="34" t="str">
        <f>IF(H2401,LEFT(G2401,FIND(" ",G2401)-1),MID(G2401,FIND(" ",G2401)+1,9))</f>
        <v>ROK</v>
      </c>
      <c r="J2401" s="34" t="str">
        <f>TRIM(SUBSTITUTE(G2401,I2401,""))</f>
        <v>10-Nov</v>
      </c>
      <c r="K2401" s="34">
        <f>LEFT(J2401,2-ISERROR(1*MID(J2401,2,1)))*1</f>
        <v>10</v>
      </c>
      <c r="L2401" s="34" t="str">
        <f>IF(LEN(I2401)=3,I2401,LEFT(I2401,1)&amp;MID(I2401,3,1)&amp;RIGHT(I2401,1))</f>
        <v>ROK</v>
      </c>
      <c r="M2401" s="42">
        <f>TIMEVALUE(SUBSTITUTE(SUBSTITUTE(F2401,"P"," P"),"A"," A"))</f>
        <v>0.77777777777777779</v>
      </c>
      <c r="N2401" s="34">
        <f t="shared" si="122"/>
        <v>24</v>
      </c>
      <c r="O2401" s="34" t="str">
        <f t="shared" si="123"/>
        <v>ROK24</v>
      </c>
      <c r="P2401" s="44">
        <f>INDEX(Workings!$R$14:$R$853,MATCH(O2401,Workings!$U$14:$U$853,0))</f>
        <v>0.77500000000000013</v>
      </c>
      <c r="Q2401" s="34">
        <f t="shared" si="124"/>
        <v>4</v>
      </c>
      <c r="S2401"/>
    </row>
    <row r="2402" spans="1:19" ht="15" x14ac:dyDescent="0.25">
      <c r="A2402" s="34" t="s">
        <v>1729</v>
      </c>
      <c r="B2402" s="34">
        <f>SEARCH("PM",A2402)</f>
        <v>18</v>
      </c>
      <c r="C2402" s="34" t="e">
        <f>SEARCH("AM",A2402)</f>
        <v>#VALUE!</v>
      </c>
      <c r="D2402" s="34">
        <f>IFERROR(B2402,C2402)</f>
        <v>18</v>
      </c>
      <c r="E2402" s="34" t="str">
        <f>IFERROR(MID(A2402,D2402-5,1)," ")</f>
        <v xml:space="preserve"> </v>
      </c>
      <c r="F2402" s="34" t="str">
        <f>MID(A2402,IF(E2402="1",D2402-5,D2402-4),IF(E2402="1",7,6))</f>
        <v>6:59PM</v>
      </c>
      <c r="G2402" s="34" t="str">
        <f>TRIM(SUBSTITUTE(A2402,TEXT(M2402,"h:mmAM/PM"),""))</f>
        <v>10/Nov R-O-K</v>
      </c>
      <c r="H2402" s="34" t="b">
        <f>OR(LEFT(G2402,1)="Y",LEFT(G2402,1)="B",LEFT(G2402,1)="R")</f>
        <v>0</v>
      </c>
      <c r="I2402" s="34" t="str">
        <f>IF(H2402,LEFT(G2402,FIND(" ",G2402)-1),MID(G2402,FIND(" ",G2402)+1,9))</f>
        <v>R-O-K</v>
      </c>
      <c r="J2402" s="34" t="str">
        <f>TRIM(SUBSTITUTE(G2402,I2402,""))</f>
        <v>10/Nov</v>
      </c>
      <c r="K2402" s="34">
        <f>LEFT(J2402,2-ISERROR(1*MID(J2402,2,1)))*1</f>
        <v>10</v>
      </c>
      <c r="L2402" s="34" t="str">
        <f>IF(LEN(I2402)=3,I2402,LEFT(I2402,1)&amp;MID(I2402,3,1)&amp;RIGHT(I2402,1))</f>
        <v>ROK</v>
      </c>
      <c r="M2402" s="42">
        <f>TIMEVALUE(SUBSTITUTE(SUBSTITUTE(F2402,"P"," P"),"A"," A"))</f>
        <v>0.7909722222222223</v>
      </c>
      <c r="N2402" s="34">
        <f t="shared" si="122"/>
        <v>25</v>
      </c>
      <c r="O2402" s="34" t="str">
        <f t="shared" si="123"/>
        <v>ROK25</v>
      </c>
      <c r="P2402" s="44">
        <f>INDEX(Workings!$R$14:$R$853,MATCH(O2402,Workings!$U$14:$U$853,0))</f>
        <v>0.78888888888888897</v>
      </c>
      <c r="Q2402" s="34">
        <f t="shared" si="124"/>
        <v>3</v>
      </c>
      <c r="S2402"/>
    </row>
    <row r="2403" spans="1:19" ht="15" x14ac:dyDescent="0.25">
      <c r="A2403" s="34" t="s">
        <v>4196</v>
      </c>
      <c r="B2403" s="34">
        <f>SEARCH("PM",A2403)</f>
        <v>5</v>
      </c>
      <c r="C2403" s="34" t="e">
        <f>SEARCH("AM",A2403)</f>
        <v>#VALUE!</v>
      </c>
      <c r="D2403" s="34">
        <f>IFERROR(B2403,C2403)</f>
        <v>5</v>
      </c>
      <c r="E2403" s="34" t="str">
        <f>IFERROR(MID(A2403,D2403-5,1)," ")</f>
        <v xml:space="preserve"> </v>
      </c>
      <c r="F2403" s="34" t="str">
        <f>MID(A2403,IF(E2403="1",D2403-5,D2403-4),IF(E2403="1",7,6))</f>
        <v>7:18PM</v>
      </c>
      <c r="G2403" s="34" t="str">
        <f>TRIM(SUBSTITUTE(A2403,TEXT(M2403,"h:mmAM/PM"),""))</f>
        <v>10/Nov R:O:K</v>
      </c>
      <c r="H2403" s="34" t="b">
        <f>OR(LEFT(G2403,1)="Y",LEFT(G2403,1)="B",LEFT(G2403,1)="R")</f>
        <v>0</v>
      </c>
      <c r="I2403" s="34" t="str">
        <f>IF(H2403,LEFT(G2403,FIND(" ",G2403)-1),MID(G2403,FIND(" ",G2403)+1,9))</f>
        <v>R:O:K</v>
      </c>
      <c r="J2403" s="34" t="str">
        <f>TRIM(SUBSTITUTE(G2403,I2403,""))</f>
        <v>10/Nov</v>
      </c>
      <c r="K2403" s="34">
        <f>LEFT(J2403,2-ISERROR(1*MID(J2403,2,1)))*1</f>
        <v>10</v>
      </c>
      <c r="L2403" s="34" t="str">
        <f>IF(LEN(I2403)=3,I2403,LEFT(I2403,1)&amp;MID(I2403,3,1)&amp;RIGHT(I2403,1))</f>
        <v>ROK</v>
      </c>
      <c r="M2403" s="42">
        <f>TIMEVALUE(SUBSTITUTE(SUBSTITUTE(F2403,"P"," P"),"A"," A"))</f>
        <v>0.8041666666666667</v>
      </c>
      <c r="N2403" s="34">
        <f t="shared" si="122"/>
        <v>26</v>
      </c>
      <c r="O2403" s="34" t="str">
        <f t="shared" si="123"/>
        <v>ROK26</v>
      </c>
      <c r="P2403" s="44">
        <f>INDEX(Workings!$R$14:$R$853,MATCH(O2403,Workings!$U$14:$U$853,0))</f>
        <v>0.80277777777777781</v>
      </c>
      <c r="Q2403" s="34">
        <f t="shared" si="124"/>
        <v>2</v>
      </c>
      <c r="S2403"/>
    </row>
    <row r="2404" spans="1:19" ht="15" x14ac:dyDescent="0.25">
      <c r="A2404" s="34" t="s">
        <v>944</v>
      </c>
      <c r="B2404" s="34">
        <f>SEARCH("PM",A2404)</f>
        <v>18</v>
      </c>
      <c r="C2404" s="34" t="e">
        <f>SEARCH("AM",A2404)</f>
        <v>#VALUE!</v>
      </c>
      <c r="D2404" s="34">
        <f>IFERROR(B2404,C2404)</f>
        <v>18</v>
      </c>
      <c r="E2404" s="34" t="str">
        <f>IFERROR(MID(A2404,D2404-5,1)," ")</f>
        <v xml:space="preserve"> </v>
      </c>
      <c r="F2404" s="34" t="str">
        <f>MID(A2404,IF(E2404="1",D2404-5,D2404-4),IF(E2404="1",7,6))</f>
        <v>8:26PM</v>
      </c>
      <c r="G2404" s="34" t="str">
        <f>TRIM(SUBSTITUTE(A2404,TEXT(M2404,"h:mmAM/PM"),""))</f>
        <v>10-Nov R:O:K</v>
      </c>
      <c r="H2404" s="34" t="b">
        <f>OR(LEFT(G2404,1)="Y",LEFT(G2404,1)="B",LEFT(G2404,1)="R")</f>
        <v>0</v>
      </c>
      <c r="I2404" s="34" t="str">
        <f>IF(H2404,LEFT(G2404,FIND(" ",G2404)-1),MID(G2404,FIND(" ",G2404)+1,9))</f>
        <v>R:O:K</v>
      </c>
      <c r="J2404" s="34" t="str">
        <f>TRIM(SUBSTITUTE(G2404,I2404,""))</f>
        <v>10-Nov</v>
      </c>
      <c r="K2404" s="34">
        <f>LEFT(J2404,2-ISERROR(1*MID(J2404,2,1)))*1</f>
        <v>10</v>
      </c>
      <c r="L2404" s="34" t="str">
        <f>IF(LEN(I2404)=3,I2404,LEFT(I2404,1)&amp;MID(I2404,3,1)&amp;RIGHT(I2404,1))</f>
        <v>ROK</v>
      </c>
      <c r="M2404" s="42">
        <f>TIMEVALUE(SUBSTITUTE(SUBSTITUTE(F2404,"P"," P"),"A"," A"))</f>
        <v>0.85138888888888886</v>
      </c>
      <c r="N2404" s="34">
        <f t="shared" si="122"/>
        <v>27</v>
      </c>
      <c r="O2404" s="34" t="str">
        <f t="shared" si="123"/>
        <v>ROK27</v>
      </c>
      <c r="P2404" s="44">
        <f>INDEX(Workings!$R$14:$R$853,MATCH(O2404,Workings!$U$14:$U$853,0))</f>
        <v>0.84444444444444444</v>
      </c>
      <c r="Q2404" s="34">
        <f t="shared" si="124"/>
        <v>10</v>
      </c>
      <c r="S2404"/>
    </row>
    <row r="2405" spans="1:19" ht="15" x14ac:dyDescent="0.25">
      <c r="A2405" s="34" t="s">
        <v>2881</v>
      </c>
      <c r="B2405" s="34">
        <f>SEARCH("PM",A2405)</f>
        <v>18</v>
      </c>
      <c r="C2405" s="34" t="e">
        <f>SEARCH("AM",A2405)</f>
        <v>#VALUE!</v>
      </c>
      <c r="D2405" s="34">
        <f>IFERROR(B2405,C2405)</f>
        <v>18</v>
      </c>
      <c r="E2405" s="34" t="str">
        <f>IFERROR(MID(A2405,D2405-5,1)," ")</f>
        <v xml:space="preserve"> </v>
      </c>
      <c r="F2405" s="34" t="str">
        <f>MID(A2405,IF(E2405="1",D2405-5,D2405-4),IF(E2405="1",7,6))</f>
        <v>9:25PM</v>
      </c>
      <c r="G2405" s="34" t="str">
        <f>TRIM(SUBSTITUTE(A2405,TEXT(M2405,"h:mmAM/PM"),""))</f>
        <v>R:O:K 10-Nov</v>
      </c>
      <c r="H2405" s="34" t="b">
        <f>OR(LEFT(G2405,1)="Y",LEFT(G2405,1)="B",LEFT(G2405,1)="R")</f>
        <v>1</v>
      </c>
      <c r="I2405" s="34" t="str">
        <f>IF(H2405,LEFT(G2405,FIND(" ",G2405)-1),MID(G2405,FIND(" ",G2405)+1,9))</f>
        <v>R:O:K</v>
      </c>
      <c r="J2405" s="34" t="str">
        <f>TRIM(SUBSTITUTE(G2405,I2405,""))</f>
        <v>10-Nov</v>
      </c>
      <c r="K2405" s="34">
        <f>LEFT(J2405,2-ISERROR(1*MID(J2405,2,1)))*1</f>
        <v>10</v>
      </c>
      <c r="L2405" s="34" t="str">
        <f>IF(LEN(I2405)=3,I2405,LEFT(I2405,1)&amp;MID(I2405,3,1)&amp;RIGHT(I2405,1))</f>
        <v>ROK</v>
      </c>
      <c r="M2405" s="42">
        <f>TIMEVALUE(SUBSTITUTE(SUBSTITUTE(F2405,"P"," P"),"A"," A"))</f>
        <v>0.89236111111111116</v>
      </c>
      <c r="N2405" s="34">
        <f t="shared" si="122"/>
        <v>28</v>
      </c>
      <c r="O2405" s="34" t="str">
        <f t="shared" si="123"/>
        <v>ROK28</v>
      </c>
      <c r="P2405" s="44">
        <f>INDEX(Workings!$R$14:$R$853,MATCH(O2405,Workings!$U$14:$U$853,0))</f>
        <v>0.88611111111111107</v>
      </c>
      <c r="Q2405" s="34">
        <f t="shared" si="124"/>
        <v>9</v>
      </c>
      <c r="S2405"/>
    </row>
    <row r="2406" spans="1:19" ht="15" x14ac:dyDescent="0.25">
      <c r="A2406" s="34" t="s">
        <v>3832</v>
      </c>
      <c r="B2406" s="34">
        <f>SEARCH("PM",A2406)</f>
        <v>17</v>
      </c>
      <c r="C2406" s="34" t="e">
        <f>SEARCH("AM",A2406)</f>
        <v>#VALUE!</v>
      </c>
      <c r="D2406" s="34">
        <f>IFERROR(B2406,C2406)</f>
        <v>17</v>
      </c>
      <c r="E2406" s="34" t="str">
        <f>IFERROR(MID(A2406,D2406-5,1)," ")</f>
        <v>1</v>
      </c>
      <c r="F2406" s="34" t="str">
        <f>MID(A2406,IF(E2406="1",D2406-5,D2406-4),IF(E2406="1",7,6))</f>
        <v>10:24PM</v>
      </c>
      <c r="G2406" s="34" t="str">
        <f>TRIM(SUBSTITUTE(A2406,TEXT(M2406,"h:mmAM/PM"),""))</f>
        <v>10/Nov ROK</v>
      </c>
      <c r="H2406" s="34" t="b">
        <f>OR(LEFT(G2406,1)="Y",LEFT(G2406,1)="B",LEFT(G2406,1)="R")</f>
        <v>0</v>
      </c>
      <c r="I2406" s="34" t="str">
        <f>IF(H2406,LEFT(G2406,FIND(" ",G2406)-1),MID(G2406,FIND(" ",G2406)+1,9))</f>
        <v>ROK</v>
      </c>
      <c r="J2406" s="34" t="str">
        <f>TRIM(SUBSTITUTE(G2406,I2406,""))</f>
        <v>10/Nov</v>
      </c>
      <c r="K2406" s="34">
        <f>LEFT(J2406,2-ISERROR(1*MID(J2406,2,1)))*1</f>
        <v>10</v>
      </c>
      <c r="L2406" s="34" t="str">
        <f>IF(LEN(I2406)=3,I2406,LEFT(I2406,1)&amp;MID(I2406,3,1)&amp;RIGHT(I2406,1))</f>
        <v>ROK</v>
      </c>
      <c r="M2406" s="42">
        <f>TIMEVALUE(SUBSTITUTE(SUBSTITUTE(F2406,"P"," P"),"A"," A"))</f>
        <v>0.93333333333333324</v>
      </c>
      <c r="N2406" s="34">
        <f t="shared" si="122"/>
        <v>29</v>
      </c>
      <c r="O2406" s="34" t="str">
        <f t="shared" si="123"/>
        <v>ROK29</v>
      </c>
      <c r="P2406" s="44">
        <f>INDEX(Workings!$R$14:$R$853,MATCH(O2406,Workings!$U$14:$U$853,0))</f>
        <v>0.9277777777777777</v>
      </c>
      <c r="Q2406" s="34">
        <f t="shared" si="124"/>
        <v>8</v>
      </c>
      <c r="S2406"/>
    </row>
    <row r="2407" spans="1:19" ht="15" x14ac:dyDescent="0.25">
      <c r="A2407" s="34" t="s">
        <v>4132</v>
      </c>
      <c r="B2407" s="34">
        <f>SEARCH("PM",A2407)</f>
        <v>13</v>
      </c>
      <c r="C2407" s="34" t="e">
        <f>SEARCH("AM",A2407)</f>
        <v>#VALUE!</v>
      </c>
      <c r="D2407" s="34">
        <f>IFERROR(B2407,C2407)</f>
        <v>13</v>
      </c>
      <c r="E2407" s="34" t="str">
        <f>IFERROR(MID(A2407,D2407-5,1)," ")</f>
        <v>1</v>
      </c>
      <c r="F2407" s="34" t="str">
        <f>MID(A2407,IF(E2407="1",D2407-5,D2407-4),IF(E2407="1",7,6))</f>
        <v>11:24PM</v>
      </c>
      <c r="G2407" s="34" t="str">
        <f>TRIM(SUBSTITUTE(A2407,TEXT(M2407,"h:mmAM/PM"),""))</f>
        <v>10-Nov R:O:K</v>
      </c>
      <c r="H2407" s="34" t="b">
        <f>OR(LEFT(G2407,1)="Y",LEFT(G2407,1)="B",LEFT(G2407,1)="R")</f>
        <v>0</v>
      </c>
      <c r="I2407" s="34" t="str">
        <f>IF(H2407,LEFT(G2407,FIND(" ",G2407)-1),MID(G2407,FIND(" ",G2407)+1,9))</f>
        <v>R:O:K</v>
      </c>
      <c r="J2407" s="34" t="str">
        <f>TRIM(SUBSTITUTE(G2407,I2407,""))</f>
        <v>10-Nov</v>
      </c>
      <c r="K2407" s="34">
        <f>LEFT(J2407,2-ISERROR(1*MID(J2407,2,1)))*1</f>
        <v>10</v>
      </c>
      <c r="L2407" s="34" t="str">
        <f>IF(LEN(I2407)=3,I2407,LEFT(I2407,1)&amp;MID(I2407,3,1)&amp;RIGHT(I2407,1))</f>
        <v>ROK</v>
      </c>
      <c r="M2407" s="42">
        <f>TIMEVALUE(SUBSTITUTE(SUBSTITUTE(F2407,"P"," P"),"A"," A"))</f>
        <v>0.97499999999999998</v>
      </c>
      <c r="N2407" s="34">
        <f t="shared" si="122"/>
        <v>30</v>
      </c>
      <c r="O2407" s="34" t="str">
        <f t="shared" si="123"/>
        <v>ROK30</v>
      </c>
      <c r="P2407" s="44">
        <f>INDEX(Workings!$R$14:$R$853,MATCH(O2407,Workings!$U$14:$U$853,0))</f>
        <v>0.96944444444444433</v>
      </c>
      <c r="Q2407" s="34">
        <f t="shared" si="124"/>
        <v>8</v>
      </c>
      <c r="S2407"/>
    </row>
    <row r="2408" spans="1:19" ht="15" x14ac:dyDescent="0.25">
      <c r="A2408" s="34" t="s">
        <v>2451</v>
      </c>
      <c r="B2408" s="34" t="e">
        <f>SEARCH("PM",A2408)</f>
        <v>#VALUE!</v>
      </c>
      <c r="C2408" s="34">
        <f>SEARCH("AM",A2408)</f>
        <v>5</v>
      </c>
      <c r="D2408" s="34">
        <f>IFERROR(B2408,C2408)</f>
        <v>5</v>
      </c>
      <c r="E2408" s="34" t="str">
        <f>IFERROR(MID(A2408,D2408-5,1)," ")</f>
        <v xml:space="preserve"> </v>
      </c>
      <c r="F2408" s="34" t="str">
        <f>MID(A2408,IF(E2408="1",D2408-5,D2408-4),IF(E2408="1",7,6))</f>
        <v>7:27AM</v>
      </c>
      <c r="G2408" s="34" t="str">
        <f>TRIM(SUBSTITUTE(A2408,TEXT(M2408,"h:mmAM/PM"),""))</f>
        <v>6/Nov ROL</v>
      </c>
      <c r="H2408" s="34" t="b">
        <f>OR(LEFT(G2408,1)="Y",LEFT(G2408,1)="B",LEFT(G2408,1)="R")</f>
        <v>0</v>
      </c>
      <c r="I2408" s="34" t="str">
        <f>IF(H2408,LEFT(G2408,FIND(" ",G2408)-1),MID(G2408,FIND(" ",G2408)+1,9))</f>
        <v>ROL</v>
      </c>
      <c r="J2408" s="34" t="str">
        <f>TRIM(SUBSTITUTE(G2408,I2408,""))</f>
        <v>6/Nov</v>
      </c>
      <c r="K2408" s="34">
        <f>LEFT(J2408,2-ISERROR(1*MID(J2408,2,1)))*1</f>
        <v>6</v>
      </c>
      <c r="L2408" s="34" t="str">
        <f>IF(LEN(I2408)=3,I2408,LEFT(I2408,1)&amp;MID(I2408,3,1)&amp;RIGHT(I2408,1))</f>
        <v>ROL</v>
      </c>
      <c r="M2408" s="42">
        <f>TIMEVALUE(SUBSTITUTE(SUBSTITUTE(F2408,"P"," P"),"A"," A"))</f>
        <v>0.31041666666666667</v>
      </c>
      <c r="N2408" s="34">
        <f t="shared" si="122"/>
        <v>1</v>
      </c>
      <c r="O2408" s="34" t="str">
        <f t="shared" si="123"/>
        <v>ROL1</v>
      </c>
      <c r="P2408" s="44">
        <f>INDEX(Workings!$R$14:$R$853,MATCH(O2408,Workings!$U$14:$U$853,0))</f>
        <v>0.30763888888888885</v>
      </c>
      <c r="Q2408" s="34">
        <f t="shared" si="124"/>
        <v>4</v>
      </c>
      <c r="S2408"/>
    </row>
    <row r="2409" spans="1:19" ht="15" x14ac:dyDescent="0.25">
      <c r="A2409" s="34" t="s">
        <v>1937</v>
      </c>
      <c r="B2409" s="34" t="e">
        <f>SEARCH("PM",A2409)</f>
        <v>#VALUE!</v>
      </c>
      <c r="C2409" s="34">
        <f>SEARCH("AM",A2409)</f>
        <v>5</v>
      </c>
      <c r="D2409" s="34">
        <f>IFERROR(B2409,C2409)</f>
        <v>5</v>
      </c>
      <c r="E2409" s="34" t="str">
        <f>IFERROR(MID(A2409,D2409-5,1)," ")</f>
        <v xml:space="preserve"> </v>
      </c>
      <c r="F2409" s="34" t="str">
        <f>MID(A2409,IF(E2409="1",D2409-5,D2409-4),IF(E2409="1",7,6))</f>
        <v>8:12AM</v>
      </c>
      <c r="G2409" s="34" t="str">
        <f>TRIM(SUBSTITUTE(A2409,TEXT(M2409,"h:mmAM/PM"),""))</f>
        <v>R/O/L 6-Nov</v>
      </c>
      <c r="H2409" s="34" t="b">
        <f>OR(LEFT(G2409,1)="Y",LEFT(G2409,1)="B",LEFT(G2409,1)="R")</f>
        <v>1</v>
      </c>
      <c r="I2409" s="34" t="str">
        <f>IF(H2409,LEFT(G2409,FIND(" ",G2409)-1),MID(G2409,FIND(" ",G2409)+1,9))</f>
        <v>R/O/L</v>
      </c>
      <c r="J2409" s="34" t="str">
        <f>TRIM(SUBSTITUTE(G2409,I2409,""))</f>
        <v>6-Nov</v>
      </c>
      <c r="K2409" s="34">
        <f>LEFT(J2409,2-ISERROR(1*MID(J2409,2,1)))*1</f>
        <v>6</v>
      </c>
      <c r="L2409" s="34" t="str">
        <f>IF(LEN(I2409)=3,I2409,LEFT(I2409,1)&amp;MID(I2409,3,1)&amp;RIGHT(I2409,1))</f>
        <v>ROL</v>
      </c>
      <c r="M2409" s="42">
        <f>TIMEVALUE(SUBSTITUTE(SUBSTITUTE(F2409,"P"," P"),"A"," A"))</f>
        <v>0.34166666666666662</v>
      </c>
      <c r="N2409" s="34">
        <f t="shared" si="122"/>
        <v>2</v>
      </c>
      <c r="O2409" s="34" t="str">
        <f t="shared" si="123"/>
        <v>ROL2</v>
      </c>
      <c r="P2409" s="44">
        <f>INDEX(Workings!$R$14:$R$853,MATCH(O2409,Workings!$U$14:$U$853,0))</f>
        <v>0.33541666666666664</v>
      </c>
      <c r="Q2409" s="34">
        <f t="shared" si="124"/>
        <v>9</v>
      </c>
      <c r="S2409"/>
    </row>
    <row r="2410" spans="1:19" ht="15" x14ac:dyDescent="0.25">
      <c r="A2410" s="34" t="s">
        <v>1580</v>
      </c>
      <c r="B2410" s="34" t="e">
        <f>SEARCH("PM",A2410)</f>
        <v>#VALUE!</v>
      </c>
      <c r="C2410" s="34">
        <f>SEARCH("AM",A2410)</f>
        <v>17</v>
      </c>
      <c r="D2410" s="34">
        <f>IFERROR(B2410,C2410)</f>
        <v>17</v>
      </c>
      <c r="E2410" s="34" t="str">
        <f>IFERROR(MID(A2410,D2410-5,1)," ")</f>
        <v xml:space="preserve"> </v>
      </c>
      <c r="F2410" s="34" t="str">
        <f>MID(A2410,IF(E2410="1",D2410-5,D2410-4),IF(E2410="1",7,6))</f>
        <v>8:46AM</v>
      </c>
      <c r="G2410" s="34" t="str">
        <f>TRIM(SUBSTITUTE(A2410,TEXT(M2410,"h:mmAM/PM"),""))</f>
        <v>R/O/L 6/Nov</v>
      </c>
      <c r="H2410" s="34" t="b">
        <f>OR(LEFT(G2410,1)="Y",LEFT(G2410,1)="B",LEFT(G2410,1)="R")</f>
        <v>1</v>
      </c>
      <c r="I2410" s="34" t="str">
        <f>IF(H2410,LEFT(G2410,FIND(" ",G2410)-1),MID(G2410,FIND(" ",G2410)+1,9))</f>
        <v>R/O/L</v>
      </c>
      <c r="J2410" s="34" t="str">
        <f>TRIM(SUBSTITUTE(G2410,I2410,""))</f>
        <v>6/Nov</v>
      </c>
      <c r="K2410" s="34">
        <f>LEFT(J2410,2-ISERROR(1*MID(J2410,2,1)))*1</f>
        <v>6</v>
      </c>
      <c r="L2410" s="34" t="str">
        <f>IF(LEN(I2410)=3,I2410,LEFT(I2410,1)&amp;MID(I2410,3,1)&amp;RIGHT(I2410,1))</f>
        <v>ROL</v>
      </c>
      <c r="M2410" s="42">
        <f>TIMEVALUE(SUBSTITUTE(SUBSTITUTE(F2410,"P"," P"),"A"," A"))</f>
        <v>0.36527777777777781</v>
      </c>
      <c r="N2410" s="34">
        <f t="shared" si="122"/>
        <v>3</v>
      </c>
      <c r="O2410" s="34" t="str">
        <f t="shared" si="123"/>
        <v>ROL3</v>
      </c>
      <c r="P2410" s="44">
        <f>INDEX(Workings!$R$14:$R$853,MATCH(O2410,Workings!$U$14:$U$853,0))</f>
        <v>0.36319444444444443</v>
      </c>
      <c r="Q2410" s="34">
        <f t="shared" si="124"/>
        <v>3</v>
      </c>
      <c r="S2410"/>
    </row>
    <row r="2411" spans="1:19" ht="15" x14ac:dyDescent="0.25">
      <c r="A2411" s="34" t="s">
        <v>4010</v>
      </c>
      <c r="B2411" s="34" t="e">
        <f>SEARCH("PM",A2411)</f>
        <v>#VALUE!</v>
      </c>
      <c r="C2411" s="34">
        <f>SEARCH("AM",A2411)</f>
        <v>17</v>
      </c>
      <c r="D2411" s="34">
        <f>IFERROR(B2411,C2411)</f>
        <v>17</v>
      </c>
      <c r="E2411" s="34" t="str">
        <f>IFERROR(MID(A2411,D2411-5,1)," ")</f>
        <v xml:space="preserve"> </v>
      </c>
      <c r="F2411" s="34" t="str">
        <f>MID(A2411,IF(E2411="1",D2411-5,D2411-4),IF(E2411="1",7,6))</f>
        <v>9:26AM</v>
      </c>
      <c r="G2411" s="34" t="str">
        <f>TRIM(SUBSTITUTE(A2411,TEXT(M2411,"h:mmAM/PM"),""))</f>
        <v>6/Nov R/O/L</v>
      </c>
      <c r="H2411" s="34" t="b">
        <f>OR(LEFT(G2411,1)="Y",LEFT(G2411,1)="B",LEFT(G2411,1)="R")</f>
        <v>0</v>
      </c>
      <c r="I2411" s="34" t="str">
        <f>IF(H2411,LEFT(G2411,FIND(" ",G2411)-1),MID(G2411,FIND(" ",G2411)+1,9))</f>
        <v>R/O/L</v>
      </c>
      <c r="J2411" s="34" t="str">
        <f>TRIM(SUBSTITUTE(G2411,I2411,""))</f>
        <v>6/Nov</v>
      </c>
      <c r="K2411" s="34">
        <f>LEFT(J2411,2-ISERROR(1*MID(J2411,2,1)))*1</f>
        <v>6</v>
      </c>
      <c r="L2411" s="34" t="str">
        <f>IF(LEN(I2411)=3,I2411,LEFT(I2411,1)&amp;MID(I2411,3,1)&amp;RIGHT(I2411,1))</f>
        <v>ROL</v>
      </c>
      <c r="M2411" s="42">
        <f>TIMEVALUE(SUBSTITUTE(SUBSTITUTE(F2411,"P"," P"),"A"," A"))</f>
        <v>0.39305555555555555</v>
      </c>
      <c r="N2411" s="34">
        <f t="shared" si="122"/>
        <v>4</v>
      </c>
      <c r="O2411" s="34" t="str">
        <f t="shared" si="123"/>
        <v>ROL4</v>
      </c>
      <c r="P2411" s="44">
        <f>INDEX(Workings!$R$14:$R$853,MATCH(O2411,Workings!$U$14:$U$853,0))</f>
        <v>0.39097222222222222</v>
      </c>
      <c r="Q2411" s="34">
        <f t="shared" si="124"/>
        <v>3</v>
      </c>
      <c r="S2411"/>
    </row>
    <row r="2412" spans="1:19" ht="15" x14ac:dyDescent="0.25">
      <c r="A2412" s="34" t="s">
        <v>2585</v>
      </c>
      <c r="B2412" s="34" t="e">
        <f>SEARCH("PM",A2412)</f>
        <v>#VALUE!</v>
      </c>
      <c r="C2412" s="34">
        <f>SEARCH("AM",A2412)</f>
        <v>17</v>
      </c>
      <c r="D2412" s="34">
        <f>IFERROR(B2412,C2412)</f>
        <v>17</v>
      </c>
      <c r="E2412" s="34" t="str">
        <f>IFERROR(MID(A2412,D2412-5,1)," ")</f>
        <v xml:space="preserve"> </v>
      </c>
      <c r="F2412" s="34" t="str">
        <f>MID(A2412,IF(E2412="1",D2412-5,D2412-4),IF(E2412="1",7,6))</f>
        <v>9:58AM</v>
      </c>
      <c r="G2412" s="34" t="str">
        <f>TRIM(SUBSTITUTE(A2412,TEXT(M2412,"h:mmAM/PM"),""))</f>
        <v>6-Nov R/O/L</v>
      </c>
      <c r="H2412" s="34" t="b">
        <f>OR(LEFT(G2412,1)="Y",LEFT(G2412,1)="B",LEFT(G2412,1)="R")</f>
        <v>0</v>
      </c>
      <c r="I2412" s="34" t="str">
        <f>IF(H2412,LEFT(G2412,FIND(" ",G2412)-1),MID(G2412,FIND(" ",G2412)+1,9))</f>
        <v>R/O/L</v>
      </c>
      <c r="J2412" s="34" t="str">
        <f>TRIM(SUBSTITUTE(G2412,I2412,""))</f>
        <v>6-Nov</v>
      </c>
      <c r="K2412" s="34">
        <f>LEFT(J2412,2-ISERROR(1*MID(J2412,2,1)))*1</f>
        <v>6</v>
      </c>
      <c r="L2412" s="34" t="str">
        <f>IF(LEN(I2412)=3,I2412,LEFT(I2412,1)&amp;MID(I2412,3,1)&amp;RIGHT(I2412,1))</f>
        <v>ROL</v>
      </c>
      <c r="M2412" s="42">
        <f>TIMEVALUE(SUBSTITUTE(SUBSTITUTE(F2412,"P"," P"),"A"," A"))</f>
        <v>0.4152777777777778</v>
      </c>
      <c r="N2412" s="34">
        <f t="shared" si="122"/>
        <v>5</v>
      </c>
      <c r="O2412" s="34" t="str">
        <f t="shared" si="123"/>
        <v>ROL5</v>
      </c>
      <c r="P2412" s="44">
        <f>INDEX(Workings!$R$14:$R$853,MATCH(O2412,Workings!$U$14:$U$853,0))</f>
        <v>0.41180555555555554</v>
      </c>
      <c r="Q2412" s="34">
        <f t="shared" si="124"/>
        <v>5</v>
      </c>
      <c r="S2412"/>
    </row>
    <row r="2413" spans="1:19" ht="15" x14ac:dyDescent="0.25">
      <c r="A2413" s="34" t="s">
        <v>2630</v>
      </c>
      <c r="B2413" s="34" t="e">
        <f>SEARCH("PM",A2413)</f>
        <v>#VALUE!</v>
      </c>
      <c r="C2413" s="34">
        <f>SEARCH("AM",A2413)</f>
        <v>18</v>
      </c>
      <c r="D2413" s="34">
        <f>IFERROR(B2413,C2413)</f>
        <v>18</v>
      </c>
      <c r="E2413" s="34" t="str">
        <f>IFERROR(MID(A2413,D2413-5,1)," ")</f>
        <v>1</v>
      </c>
      <c r="F2413" s="34" t="str">
        <f>MID(A2413,IF(E2413="1",D2413-5,D2413-4),IF(E2413="1",7,6))</f>
        <v>10:31AM</v>
      </c>
      <c r="G2413" s="34" t="str">
        <f>TRIM(SUBSTITUTE(A2413,TEXT(M2413,"h:mmAM/PM"),""))</f>
        <v>R:O:L 6/Nov</v>
      </c>
      <c r="H2413" s="34" t="b">
        <f>OR(LEFT(G2413,1)="Y",LEFT(G2413,1)="B",LEFT(G2413,1)="R")</f>
        <v>1</v>
      </c>
      <c r="I2413" s="34" t="str">
        <f>IF(H2413,LEFT(G2413,FIND(" ",G2413)-1),MID(G2413,FIND(" ",G2413)+1,9))</f>
        <v>R:O:L</v>
      </c>
      <c r="J2413" s="34" t="str">
        <f>TRIM(SUBSTITUTE(G2413,I2413,""))</f>
        <v>6/Nov</v>
      </c>
      <c r="K2413" s="34">
        <f>LEFT(J2413,2-ISERROR(1*MID(J2413,2,1)))*1</f>
        <v>6</v>
      </c>
      <c r="L2413" s="34" t="str">
        <f>IF(LEN(I2413)=3,I2413,LEFT(I2413,1)&amp;MID(I2413,3,1)&amp;RIGHT(I2413,1))</f>
        <v>ROL</v>
      </c>
      <c r="M2413" s="42">
        <f>TIMEVALUE(SUBSTITUTE(SUBSTITUTE(F2413,"P"," P"),"A"," A"))</f>
        <v>0.4381944444444445</v>
      </c>
      <c r="N2413" s="34">
        <f t="shared" si="122"/>
        <v>6</v>
      </c>
      <c r="O2413" s="34" t="str">
        <f t="shared" si="123"/>
        <v>ROL6</v>
      </c>
      <c r="P2413" s="44">
        <f>INDEX(Workings!$R$14:$R$853,MATCH(O2413,Workings!$U$14:$U$853,0))</f>
        <v>0.43263888888888885</v>
      </c>
      <c r="Q2413" s="34">
        <f t="shared" si="124"/>
        <v>8</v>
      </c>
      <c r="S2413"/>
    </row>
    <row r="2414" spans="1:19" ht="15" x14ac:dyDescent="0.25">
      <c r="A2414" s="34" t="s">
        <v>352</v>
      </c>
      <c r="B2414" s="34" t="e">
        <f>SEARCH("PM",A2414)</f>
        <v>#VALUE!</v>
      </c>
      <c r="C2414" s="34">
        <f>SEARCH("AM",A2414)</f>
        <v>6</v>
      </c>
      <c r="D2414" s="34">
        <f>IFERROR(B2414,C2414)</f>
        <v>6</v>
      </c>
      <c r="E2414" s="34" t="str">
        <f>IFERROR(MID(A2414,D2414-5,1)," ")</f>
        <v>1</v>
      </c>
      <c r="F2414" s="34" t="str">
        <f>MID(A2414,IF(E2414="1",D2414-5,D2414-4),IF(E2414="1",7,6))</f>
        <v>10:56AM</v>
      </c>
      <c r="G2414" s="34" t="str">
        <f>TRIM(SUBSTITUTE(A2414,TEXT(M2414,"h:mmAM/PM"),""))</f>
        <v>ROL 6-Nov</v>
      </c>
      <c r="H2414" s="34" t="b">
        <f>OR(LEFT(G2414,1)="Y",LEFT(G2414,1)="B",LEFT(G2414,1)="R")</f>
        <v>1</v>
      </c>
      <c r="I2414" s="34" t="str">
        <f>IF(H2414,LEFT(G2414,FIND(" ",G2414)-1),MID(G2414,FIND(" ",G2414)+1,9))</f>
        <v>ROL</v>
      </c>
      <c r="J2414" s="34" t="str">
        <f>TRIM(SUBSTITUTE(G2414,I2414,""))</f>
        <v>6-Nov</v>
      </c>
      <c r="K2414" s="34">
        <f>LEFT(J2414,2-ISERROR(1*MID(J2414,2,1)))*1</f>
        <v>6</v>
      </c>
      <c r="L2414" s="34" t="str">
        <f>IF(LEN(I2414)=3,I2414,LEFT(I2414,1)&amp;MID(I2414,3,1)&amp;RIGHT(I2414,1))</f>
        <v>ROL</v>
      </c>
      <c r="M2414" s="42">
        <f>TIMEVALUE(SUBSTITUTE(SUBSTITUTE(F2414,"P"," P"),"A"," A"))</f>
        <v>0.45555555555555555</v>
      </c>
      <c r="N2414" s="34">
        <f t="shared" si="122"/>
        <v>7</v>
      </c>
      <c r="O2414" s="34" t="str">
        <f t="shared" si="123"/>
        <v>ROL7</v>
      </c>
      <c r="P2414" s="44">
        <f>INDEX(Workings!$R$14:$R$853,MATCH(O2414,Workings!$U$14:$U$853,0))</f>
        <v>0.45347222222222217</v>
      </c>
      <c r="Q2414" s="34">
        <f t="shared" si="124"/>
        <v>3</v>
      </c>
      <c r="S2414"/>
    </row>
    <row r="2415" spans="1:19" ht="15" x14ac:dyDescent="0.25">
      <c r="A2415" s="34" t="s">
        <v>624</v>
      </c>
      <c r="B2415" s="34" t="e">
        <f>SEARCH("PM",A2415)</f>
        <v>#VALUE!</v>
      </c>
      <c r="C2415" s="34">
        <f>SEARCH("AM",A2415)</f>
        <v>6</v>
      </c>
      <c r="D2415" s="34">
        <f>IFERROR(B2415,C2415)</f>
        <v>6</v>
      </c>
      <c r="E2415" s="34" t="str">
        <f>IFERROR(MID(A2415,D2415-5,1)," ")</f>
        <v>1</v>
      </c>
      <c r="F2415" s="34" t="str">
        <f>MID(A2415,IF(E2415="1",D2415-5,D2415-4),IF(E2415="1",7,6))</f>
        <v>11:28AM</v>
      </c>
      <c r="G2415" s="34" t="str">
        <f>TRIM(SUBSTITUTE(A2415,TEXT(M2415,"h:mmAM/PM"),""))</f>
        <v>R:O:L 6/Nov</v>
      </c>
      <c r="H2415" s="34" t="b">
        <f>OR(LEFT(G2415,1)="Y",LEFT(G2415,1)="B",LEFT(G2415,1)="R")</f>
        <v>1</v>
      </c>
      <c r="I2415" s="34" t="str">
        <f>IF(H2415,LEFT(G2415,FIND(" ",G2415)-1),MID(G2415,FIND(" ",G2415)+1,9))</f>
        <v>R:O:L</v>
      </c>
      <c r="J2415" s="34" t="str">
        <f>TRIM(SUBSTITUTE(G2415,I2415,""))</f>
        <v>6/Nov</v>
      </c>
      <c r="K2415" s="34">
        <f>LEFT(J2415,2-ISERROR(1*MID(J2415,2,1)))*1</f>
        <v>6</v>
      </c>
      <c r="L2415" s="34" t="str">
        <f>IF(LEN(I2415)=3,I2415,LEFT(I2415,1)&amp;MID(I2415,3,1)&amp;RIGHT(I2415,1))</f>
        <v>ROL</v>
      </c>
      <c r="M2415" s="42">
        <f>TIMEVALUE(SUBSTITUTE(SUBSTITUTE(F2415,"P"," P"),"A"," A"))</f>
        <v>0.4777777777777778</v>
      </c>
      <c r="N2415" s="34">
        <f t="shared" si="122"/>
        <v>8</v>
      </c>
      <c r="O2415" s="34" t="str">
        <f t="shared" si="123"/>
        <v>ROL8</v>
      </c>
      <c r="P2415" s="44">
        <f>INDEX(Workings!$R$14:$R$853,MATCH(O2415,Workings!$U$14:$U$853,0))</f>
        <v>0.47430555555555548</v>
      </c>
      <c r="Q2415" s="34">
        <f t="shared" si="124"/>
        <v>5</v>
      </c>
      <c r="S2415"/>
    </row>
    <row r="2416" spans="1:19" ht="15" x14ac:dyDescent="0.25">
      <c r="A2416" s="34" t="s">
        <v>4012</v>
      </c>
      <c r="B2416" s="34" t="e">
        <f>SEARCH("PM",A2416)</f>
        <v>#VALUE!</v>
      </c>
      <c r="C2416" s="34">
        <f>SEARCH("AM",A2416)</f>
        <v>16</v>
      </c>
      <c r="D2416" s="34">
        <f>IFERROR(B2416,C2416)</f>
        <v>16</v>
      </c>
      <c r="E2416" s="34" t="str">
        <f>IFERROR(MID(A2416,D2416-5,1)," ")</f>
        <v>1</v>
      </c>
      <c r="F2416" s="34" t="str">
        <f>MID(A2416,IF(E2416="1",D2416-5,D2416-4),IF(E2416="1",7,6))</f>
        <v>11:58AM</v>
      </c>
      <c r="G2416" s="34" t="str">
        <f>TRIM(SUBSTITUTE(A2416,TEXT(M2416,"h:mmAM/PM"),""))</f>
        <v>6/Nov ROL</v>
      </c>
      <c r="H2416" s="34" t="b">
        <f>OR(LEFT(G2416,1)="Y",LEFT(G2416,1)="B",LEFT(G2416,1)="R")</f>
        <v>0</v>
      </c>
      <c r="I2416" s="34" t="str">
        <f>IF(H2416,LEFT(G2416,FIND(" ",G2416)-1),MID(G2416,FIND(" ",G2416)+1,9))</f>
        <v>ROL</v>
      </c>
      <c r="J2416" s="34" t="str">
        <f>TRIM(SUBSTITUTE(G2416,I2416,""))</f>
        <v>6/Nov</v>
      </c>
      <c r="K2416" s="34">
        <f>LEFT(J2416,2-ISERROR(1*MID(J2416,2,1)))*1</f>
        <v>6</v>
      </c>
      <c r="L2416" s="34" t="str">
        <f>IF(LEN(I2416)=3,I2416,LEFT(I2416,1)&amp;MID(I2416,3,1)&amp;RIGHT(I2416,1))</f>
        <v>ROL</v>
      </c>
      <c r="M2416" s="42">
        <f>TIMEVALUE(SUBSTITUTE(SUBSTITUTE(F2416,"P"," P"),"A"," A"))</f>
        <v>0.49861111111111112</v>
      </c>
      <c r="N2416" s="34">
        <f t="shared" si="122"/>
        <v>9</v>
      </c>
      <c r="O2416" s="34" t="str">
        <f t="shared" si="123"/>
        <v>ROL9</v>
      </c>
      <c r="P2416" s="44">
        <f>INDEX(Workings!$R$14:$R$853,MATCH(O2416,Workings!$U$14:$U$853,0))</f>
        <v>0.4951388888888888</v>
      </c>
      <c r="Q2416" s="34">
        <f t="shared" si="124"/>
        <v>5</v>
      </c>
      <c r="S2416"/>
    </row>
    <row r="2417" spans="1:19" ht="15" x14ac:dyDescent="0.25">
      <c r="A2417" s="34" t="s">
        <v>3940</v>
      </c>
      <c r="B2417" s="34">
        <f>SEARCH("PM",A2417)</f>
        <v>12</v>
      </c>
      <c r="C2417" s="34" t="e">
        <f>SEARCH("AM",A2417)</f>
        <v>#VALUE!</v>
      </c>
      <c r="D2417" s="34">
        <f>IFERROR(B2417,C2417)</f>
        <v>12</v>
      </c>
      <c r="E2417" s="34" t="str">
        <f>IFERROR(MID(A2417,D2417-5,1)," ")</f>
        <v>1</v>
      </c>
      <c r="F2417" s="34" t="str">
        <f>MID(A2417,IF(E2417="1",D2417-5,D2417-4),IF(E2417="1",7,6))</f>
        <v>12:30PM</v>
      </c>
      <c r="G2417" s="34" t="str">
        <f>TRIM(SUBSTITUTE(A2417,TEXT(M2417,"h:mmAM/PM"),""))</f>
        <v>6/Nov R/O/L</v>
      </c>
      <c r="H2417" s="34" t="b">
        <f>OR(LEFT(G2417,1)="Y",LEFT(G2417,1)="B",LEFT(G2417,1)="R")</f>
        <v>0</v>
      </c>
      <c r="I2417" s="34" t="str">
        <f>IF(H2417,LEFT(G2417,FIND(" ",G2417)-1),MID(G2417,FIND(" ",G2417)+1,9))</f>
        <v>R/O/L</v>
      </c>
      <c r="J2417" s="34" t="str">
        <f>TRIM(SUBSTITUTE(G2417,I2417,""))</f>
        <v>6/Nov</v>
      </c>
      <c r="K2417" s="34">
        <f>LEFT(J2417,2-ISERROR(1*MID(J2417,2,1)))*1</f>
        <v>6</v>
      </c>
      <c r="L2417" s="34" t="str">
        <f>IF(LEN(I2417)=3,I2417,LEFT(I2417,1)&amp;MID(I2417,3,1)&amp;RIGHT(I2417,1))</f>
        <v>ROL</v>
      </c>
      <c r="M2417" s="42">
        <f>TIMEVALUE(SUBSTITUTE(SUBSTITUTE(F2417,"P"," P"),"A"," A"))</f>
        <v>0.52083333333333337</v>
      </c>
      <c r="N2417" s="34">
        <f t="shared" si="122"/>
        <v>10</v>
      </c>
      <c r="O2417" s="34" t="str">
        <f t="shared" si="123"/>
        <v>ROL10</v>
      </c>
      <c r="P2417" s="44">
        <f>INDEX(Workings!$R$14:$R$853,MATCH(O2417,Workings!$U$14:$U$853,0))</f>
        <v>0.51597222222222217</v>
      </c>
      <c r="Q2417" s="34">
        <f t="shared" si="124"/>
        <v>7</v>
      </c>
      <c r="S2417"/>
    </row>
    <row r="2418" spans="1:19" ht="15" x14ac:dyDescent="0.25">
      <c r="A2418" s="34" t="s">
        <v>1705</v>
      </c>
      <c r="B2418" s="34">
        <f>SEARCH("PM",A2418)</f>
        <v>15</v>
      </c>
      <c r="C2418" s="34" t="e">
        <f>SEARCH("AM",A2418)</f>
        <v>#VALUE!</v>
      </c>
      <c r="D2418" s="34">
        <f>IFERROR(B2418,C2418)</f>
        <v>15</v>
      </c>
      <c r="E2418" s="34" t="str">
        <f>IFERROR(MID(A2418,D2418-5,1)," ")</f>
        <v xml:space="preserve"> </v>
      </c>
      <c r="F2418" s="34" t="str">
        <f>MID(A2418,IF(E2418="1",D2418-5,D2418-4),IF(E2418="1",7,6))</f>
        <v>1:00PM</v>
      </c>
      <c r="G2418" s="34" t="str">
        <f>TRIM(SUBSTITUTE(A2418,TEXT(M2418,"h:mmAM/PM"),""))</f>
        <v>6-Nov ROL</v>
      </c>
      <c r="H2418" s="34" t="b">
        <f>OR(LEFT(G2418,1)="Y",LEFT(G2418,1)="B",LEFT(G2418,1)="R")</f>
        <v>0</v>
      </c>
      <c r="I2418" s="34" t="str">
        <f>IF(H2418,LEFT(G2418,FIND(" ",G2418)-1),MID(G2418,FIND(" ",G2418)+1,9))</f>
        <v>ROL</v>
      </c>
      <c r="J2418" s="34" t="str">
        <f>TRIM(SUBSTITUTE(G2418,I2418,""))</f>
        <v>6-Nov</v>
      </c>
      <c r="K2418" s="34">
        <f>LEFT(J2418,2-ISERROR(1*MID(J2418,2,1)))*1</f>
        <v>6</v>
      </c>
      <c r="L2418" s="34" t="str">
        <f>IF(LEN(I2418)=3,I2418,LEFT(I2418,1)&amp;MID(I2418,3,1)&amp;RIGHT(I2418,1))</f>
        <v>ROL</v>
      </c>
      <c r="M2418" s="42">
        <f>TIMEVALUE(SUBSTITUTE(SUBSTITUTE(F2418,"P"," P"),"A"," A"))</f>
        <v>0.54166666666666663</v>
      </c>
      <c r="N2418" s="34">
        <f t="shared" si="122"/>
        <v>11</v>
      </c>
      <c r="O2418" s="34" t="str">
        <f t="shared" si="123"/>
        <v>ROL11</v>
      </c>
      <c r="P2418" s="44">
        <f>INDEX(Workings!$R$14:$R$853,MATCH(O2418,Workings!$U$14:$U$853,0))</f>
        <v>0.53680555555555554</v>
      </c>
      <c r="Q2418" s="34">
        <f t="shared" si="124"/>
        <v>7</v>
      </c>
      <c r="S2418"/>
    </row>
    <row r="2419" spans="1:19" ht="15" x14ac:dyDescent="0.25">
      <c r="A2419" s="34" t="s">
        <v>881</v>
      </c>
      <c r="B2419" s="34">
        <f>SEARCH("PM",A2419)</f>
        <v>5</v>
      </c>
      <c r="C2419" s="34" t="e">
        <f>SEARCH("AM",A2419)</f>
        <v>#VALUE!</v>
      </c>
      <c r="D2419" s="34">
        <f>IFERROR(B2419,C2419)</f>
        <v>5</v>
      </c>
      <c r="E2419" s="34" t="str">
        <f>IFERROR(MID(A2419,D2419-5,1)," ")</f>
        <v xml:space="preserve"> </v>
      </c>
      <c r="F2419" s="34" t="str">
        <f>MID(A2419,IF(E2419="1",D2419-5,D2419-4),IF(E2419="1",7,6))</f>
        <v>1:27PM</v>
      </c>
      <c r="G2419" s="34" t="str">
        <f>TRIM(SUBSTITUTE(A2419,TEXT(M2419,"h:mmAM/PM"),""))</f>
        <v>R-O-L 6/Nov</v>
      </c>
      <c r="H2419" s="34" t="b">
        <f>OR(LEFT(G2419,1)="Y",LEFT(G2419,1)="B",LEFT(G2419,1)="R")</f>
        <v>1</v>
      </c>
      <c r="I2419" s="34" t="str">
        <f>IF(H2419,LEFT(G2419,FIND(" ",G2419)-1),MID(G2419,FIND(" ",G2419)+1,9))</f>
        <v>R-O-L</v>
      </c>
      <c r="J2419" s="34" t="str">
        <f>TRIM(SUBSTITUTE(G2419,I2419,""))</f>
        <v>6/Nov</v>
      </c>
      <c r="K2419" s="34">
        <f>LEFT(J2419,2-ISERROR(1*MID(J2419,2,1)))*1</f>
        <v>6</v>
      </c>
      <c r="L2419" s="34" t="str">
        <f>IF(LEN(I2419)=3,I2419,LEFT(I2419,1)&amp;MID(I2419,3,1)&amp;RIGHT(I2419,1))</f>
        <v>ROL</v>
      </c>
      <c r="M2419" s="42">
        <f>TIMEVALUE(SUBSTITUTE(SUBSTITUTE(F2419,"P"," P"),"A"," A"))</f>
        <v>0.56041666666666667</v>
      </c>
      <c r="N2419" s="34">
        <f t="shared" si="122"/>
        <v>12</v>
      </c>
      <c r="O2419" s="34" t="str">
        <f t="shared" si="123"/>
        <v>ROL12</v>
      </c>
      <c r="P2419" s="44">
        <f>INDEX(Workings!$R$14:$R$853,MATCH(O2419,Workings!$U$14:$U$853,0))</f>
        <v>0.55763888888888891</v>
      </c>
      <c r="Q2419" s="34">
        <f t="shared" si="124"/>
        <v>4</v>
      </c>
      <c r="S2419"/>
    </row>
    <row r="2420" spans="1:19" ht="15" x14ac:dyDescent="0.25">
      <c r="A2420" s="34" t="s">
        <v>2662</v>
      </c>
      <c r="B2420" s="34">
        <f>SEARCH("PM",A2420)</f>
        <v>11</v>
      </c>
      <c r="C2420" s="34" t="e">
        <f>SEARCH("AM",A2420)</f>
        <v>#VALUE!</v>
      </c>
      <c r="D2420" s="34">
        <f>IFERROR(B2420,C2420)</f>
        <v>11</v>
      </c>
      <c r="E2420" s="34" t="str">
        <f>IFERROR(MID(A2420,D2420-5,1)," ")</f>
        <v xml:space="preserve"> </v>
      </c>
      <c r="F2420" s="34" t="str">
        <f>MID(A2420,IF(E2420="1",D2420-5,D2420-4),IF(E2420="1",7,6))</f>
        <v>1:59PM</v>
      </c>
      <c r="G2420" s="34" t="str">
        <f>TRIM(SUBSTITUTE(A2420,TEXT(M2420,"h:mmAM/PM"),""))</f>
        <v>6-Nov R/O/L</v>
      </c>
      <c r="H2420" s="34" t="b">
        <f>OR(LEFT(G2420,1)="Y",LEFT(G2420,1)="B",LEFT(G2420,1)="R")</f>
        <v>0</v>
      </c>
      <c r="I2420" s="34" t="str">
        <f>IF(H2420,LEFT(G2420,FIND(" ",G2420)-1),MID(G2420,FIND(" ",G2420)+1,9))</f>
        <v>R/O/L</v>
      </c>
      <c r="J2420" s="34" t="str">
        <f>TRIM(SUBSTITUTE(G2420,I2420,""))</f>
        <v>6-Nov</v>
      </c>
      <c r="K2420" s="34">
        <f>LEFT(J2420,2-ISERROR(1*MID(J2420,2,1)))*1</f>
        <v>6</v>
      </c>
      <c r="L2420" s="34" t="str">
        <f>IF(LEN(I2420)=3,I2420,LEFT(I2420,1)&amp;MID(I2420,3,1)&amp;RIGHT(I2420,1))</f>
        <v>ROL</v>
      </c>
      <c r="M2420" s="42">
        <f>TIMEVALUE(SUBSTITUTE(SUBSTITUTE(F2420,"P"," P"),"A"," A"))</f>
        <v>0.58263888888888882</v>
      </c>
      <c r="N2420" s="34">
        <f t="shared" si="122"/>
        <v>13</v>
      </c>
      <c r="O2420" s="34" t="str">
        <f t="shared" si="123"/>
        <v>ROL13</v>
      </c>
      <c r="P2420" s="44">
        <f>INDEX(Workings!$R$14:$R$853,MATCH(O2420,Workings!$U$14:$U$853,0))</f>
        <v>0.57847222222222228</v>
      </c>
      <c r="Q2420" s="34">
        <f t="shared" si="124"/>
        <v>6</v>
      </c>
      <c r="S2420"/>
    </row>
    <row r="2421" spans="1:19" ht="15" x14ac:dyDescent="0.25">
      <c r="A2421" s="34" t="s">
        <v>1017</v>
      </c>
      <c r="B2421" s="34">
        <f>SEARCH("PM",A2421)</f>
        <v>5</v>
      </c>
      <c r="C2421" s="34" t="e">
        <f>SEARCH("AM",A2421)</f>
        <v>#VALUE!</v>
      </c>
      <c r="D2421" s="34">
        <f>IFERROR(B2421,C2421)</f>
        <v>5</v>
      </c>
      <c r="E2421" s="34" t="str">
        <f>IFERROR(MID(A2421,D2421-5,1)," ")</f>
        <v xml:space="preserve"> </v>
      </c>
      <c r="F2421" s="34" t="str">
        <f>MID(A2421,IF(E2421="1",D2421-5,D2421-4),IF(E2421="1",7,6))</f>
        <v>2:27PM</v>
      </c>
      <c r="G2421" s="34" t="str">
        <f>TRIM(SUBSTITUTE(A2421,TEXT(M2421,"h:mmAM/PM"),""))</f>
        <v>6-Nov R-O-L</v>
      </c>
      <c r="H2421" s="34" t="b">
        <f>OR(LEFT(G2421,1)="Y",LEFT(G2421,1)="B",LEFT(G2421,1)="R")</f>
        <v>0</v>
      </c>
      <c r="I2421" s="34" t="str">
        <f>IF(H2421,LEFT(G2421,FIND(" ",G2421)-1),MID(G2421,FIND(" ",G2421)+1,9))</f>
        <v>R-O-L</v>
      </c>
      <c r="J2421" s="34" t="str">
        <f>TRIM(SUBSTITUTE(G2421,I2421,""))</f>
        <v>6-Nov</v>
      </c>
      <c r="K2421" s="34">
        <f>LEFT(J2421,2-ISERROR(1*MID(J2421,2,1)))*1</f>
        <v>6</v>
      </c>
      <c r="L2421" s="34" t="str">
        <f>IF(LEN(I2421)=3,I2421,LEFT(I2421,1)&amp;MID(I2421,3,1)&amp;RIGHT(I2421,1))</f>
        <v>ROL</v>
      </c>
      <c r="M2421" s="42">
        <f>TIMEVALUE(SUBSTITUTE(SUBSTITUTE(F2421,"P"," P"),"A"," A"))</f>
        <v>0.6020833333333333</v>
      </c>
      <c r="N2421" s="34">
        <f t="shared" si="122"/>
        <v>14</v>
      </c>
      <c r="O2421" s="34" t="str">
        <f t="shared" si="123"/>
        <v>ROL14</v>
      </c>
      <c r="P2421" s="44">
        <f>INDEX(Workings!$R$14:$R$853,MATCH(O2421,Workings!$U$14:$U$853,0))</f>
        <v>0.59930555555555565</v>
      </c>
      <c r="Q2421" s="34">
        <f t="shared" si="124"/>
        <v>4</v>
      </c>
      <c r="S2421"/>
    </row>
    <row r="2422" spans="1:19" ht="15" x14ac:dyDescent="0.25">
      <c r="A2422" s="34" t="s">
        <v>4088</v>
      </c>
      <c r="B2422" s="34">
        <f>SEARCH("PM",A2422)</f>
        <v>17</v>
      </c>
      <c r="C2422" s="34" t="e">
        <f>SEARCH("AM",A2422)</f>
        <v>#VALUE!</v>
      </c>
      <c r="D2422" s="34">
        <f>IFERROR(B2422,C2422)</f>
        <v>17</v>
      </c>
      <c r="E2422" s="34" t="str">
        <f>IFERROR(MID(A2422,D2422-5,1)," ")</f>
        <v xml:space="preserve"> </v>
      </c>
      <c r="F2422" s="34" t="str">
        <f>MID(A2422,IF(E2422="1",D2422-5,D2422-4),IF(E2422="1",7,6))</f>
        <v>2:59PM</v>
      </c>
      <c r="G2422" s="34" t="str">
        <f>TRIM(SUBSTITUTE(A2422,TEXT(M2422,"h:mmAM/PM"),""))</f>
        <v>6-Nov R:O:L</v>
      </c>
      <c r="H2422" s="34" t="b">
        <f>OR(LEFT(G2422,1)="Y",LEFT(G2422,1)="B",LEFT(G2422,1)="R")</f>
        <v>0</v>
      </c>
      <c r="I2422" s="34" t="str">
        <f>IF(H2422,LEFT(G2422,FIND(" ",G2422)-1),MID(G2422,FIND(" ",G2422)+1,9))</f>
        <v>R:O:L</v>
      </c>
      <c r="J2422" s="34" t="str">
        <f>TRIM(SUBSTITUTE(G2422,I2422,""))</f>
        <v>6-Nov</v>
      </c>
      <c r="K2422" s="34">
        <f>LEFT(J2422,2-ISERROR(1*MID(J2422,2,1)))*1</f>
        <v>6</v>
      </c>
      <c r="L2422" s="34" t="str">
        <f>IF(LEN(I2422)=3,I2422,LEFT(I2422,1)&amp;MID(I2422,3,1)&amp;RIGHT(I2422,1))</f>
        <v>ROL</v>
      </c>
      <c r="M2422" s="42">
        <f>TIMEVALUE(SUBSTITUTE(SUBSTITUTE(F2422,"P"," P"),"A"," A"))</f>
        <v>0.62430555555555556</v>
      </c>
      <c r="N2422" s="34">
        <f t="shared" si="122"/>
        <v>15</v>
      </c>
      <c r="O2422" s="34" t="str">
        <f t="shared" si="123"/>
        <v>ROL15</v>
      </c>
      <c r="P2422" s="44">
        <f>INDEX(Workings!$R$14:$R$853,MATCH(O2422,Workings!$U$14:$U$853,0))</f>
        <v>0.62013888888888902</v>
      </c>
      <c r="Q2422" s="34">
        <f t="shared" si="124"/>
        <v>6</v>
      </c>
      <c r="S2422"/>
    </row>
    <row r="2423" spans="1:19" ht="15" x14ac:dyDescent="0.25">
      <c r="A2423" s="34" t="s">
        <v>382</v>
      </c>
      <c r="B2423" s="34">
        <f>SEARCH("PM",A2423)</f>
        <v>5</v>
      </c>
      <c r="C2423" s="34" t="e">
        <f>SEARCH("AM",A2423)</f>
        <v>#VALUE!</v>
      </c>
      <c r="D2423" s="34">
        <f>IFERROR(B2423,C2423)</f>
        <v>5</v>
      </c>
      <c r="E2423" s="34" t="str">
        <f>IFERROR(MID(A2423,D2423-5,1)," ")</f>
        <v xml:space="preserve"> </v>
      </c>
      <c r="F2423" s="34" t="str">
        <f>MID(A2423,IF(E2423="1",D2423-5,D2423-4),IF(E2423="1",7,6))</f>
        <v>3:31PM</v>
      </c>
      <c r="G2423" s="34" t="str">
        <f>TRIM(SUBSTITUTE(A2423,TEXT(M2423,"h:mmAM/PM"),""))</f>
        <v>R/O/L 6/Nov</v>
      </c>
      <c r="H2423" s="34" t="b">
        <f>OR(LEFT(G2423,1)="Y",LEFT(G2423,1)="B",LEFT(G2423,1)="R")</f>
        <v>1</v>
      </c>
      <c r="I2423" s="34" t="str">
        <f>IF(H2423,LEFT(G2423,FIND(" ",G2423)-1),MID(G2423,FIND(" ",G2423)+1,9))</f>
        <v>R/O/L</v>
      </c>
      <c r="J2423" s="34" t="str">
        <f>TRIM(SUBSTITUTE(G2423,I2423,""))</f>
        <v>6/Nov</v>
      </c>
      <c r="K2423" s="34">
        <f>LEFT(J2423,2-ISERROR(1*MID(J2423,2,1)))*1</f>
        <v>6</v>
      </c>
      <c r="L2423" s="34" t="str">
        <f>IF(LEN(I2423)=3,I2423,LEFT(I2423,1)&amp;MID(I2423,3,1)&amp;RIGHT(I2423,1))</f>
        <v>ROL</v>
      </c>
      <c r="M2423" s="42">
        <f>TIMEVALUE(SUBSTITUTE(SUBSTITUTE(F2423,"P"," P"),"A"," A"))</f>
        <v>0.64652777777777781</v>
      </c>
      <c r="N2423" s="34">
        <f t="shared" si="122"/>
        <v>16</v>
      </c>
      <c r="O2423" s="34" t="str">
        <f t="shared" si="123"/>
        <v>ROL16</v>
      </c>
      <c r="P2423" s="44">
        <f>INDEX(Workings!$R$14:$R$853,MATCH(O2423,Workings!$U$14:$U$853,0))</f>
        <v>0.64097222222222239</v>
      </c>
      <c r="Q2423" s="34">
        <f t="shared" si="124"/>
        <v>8</v>
      </c>
      <c r="S2423"/>
    </row>
    <row r="2424" spans="1:19" ht="15" x14ac:dyDescent="0.25">
      <c r="A2424" s="34" t="s">
        <v>3510</v>
      </c>
      <c r="B2424" s="34">
        <f>SEARCH("PM",A2424)</f>
        <v>11</v>
      </c>
      <c r="C2424" s="34" t="e">
        <f>SEARCH("AM",A2424)</f>
        <v>#VALUE!</v>
      </c>
      <c r="D2424" s="34">
        <f>IFERROR(B2424,C2424)</f>
        <v>11</v>
      </c>
      <c r="E2424" s="34" t="str">
        <f>IFERROR(MID(A2424,D2424-5,1)," ")</f>
        <v xml:space="preserve"> </v>
      </c>
      <c r="F2424" s="34" t="str">
        <f>MID(A2424,IF(E2424="1",D2424-5,D2424-4),IF(E2424="1",7,6))</f>
        <v>3:58PM</v>
      </c>
      <c r="G2424" s="34" t="str">
        <f>TRIM(SUBSTITUTE(A2424,TEXT(M2424,"h:mmAM/PM"),""))</f>
        <v>6/Nov ROL</v>
      </c>
      <c r="H2424" s="34" t="b">
        <f>OR(LEFT(G2424,1)="Y",LEFT(G2424,1)="B",LEFT(G2424,1)="R")</f>
        <v>0</v>
      </c>
      <c r="I2424" s="34" t="str">
        <f>IF(H2424,LEFT(G2424,FIND(" ",G2424)-1),MID(G2424,FIND(" ",G2424)+1,9))</f>
        <v>ROL</v>
      </c>
      <c r="J2424" s="34" t="str">
        <f>TRIM(SUBSTITUTE(G2424,I2424,""))</f>
        <v>6/Nov</v>
      </c>
      <c r="K2424" s="34">
        <f>LEFT(J2424,2-ISERROR(1*MID(J2424,2,1)))*1</f>
        <v>6</v>
      </c>
      <c r="L2424" s="34" t="str">
        <f>IF(LEN(I2424)=3,I2424,LEFT(I2424,1)&amp;MID(I2424,3,1)&amp;RIGHT(I2424,1))</f>
        <v>ROL</v>
      </c>
      <c r="M2424" s="42">
        <f>TIMEVALUE(SUBSTITUTE(SUBSTITUTE(F2424,"P"," P"),"A"," A"))</f>
        <v>0.66527777777777775</v>
      </c>
      <c r="N2424" s="34">
        <f t="shared" si="122"/>
        <v>17</v>
      </c>
      <c r="O2424" s="34" t="str">
        <f t="shared" si="123"/>
        <v>ROL17</v>
      </c>
      <c r="P2424" s="44">
        <f>INDEX(Workings!$R$14:$R$853,MATCH(O2424,Workings!$U$14:$U$853,0))</f>
        <v>0.66180555555555576</v>
      </c>
      <c r="Q2424" s="34">
        <f t="shared" si="124"/>
        <v>5</v>
      </c>
      <c r="S2424"/>
    </row>
    <row r="2425" spans="1:19" ht="15" x14ac:dyDescent="0.25">
      <c r="A2425" s="34" t="s">
        <v>917</v>
      </c>
      <c r="B2425" s="34">
        <f>SEARCH("PM",A2425)</f>
        <v>5</v>
      </c>
      <c r="C2425" s="34" t="e">
        <f>SEARCH("AM",A2425)</f>
        <v>#VALUE!</v>
      </c>
      <c r="D2425" s="34">
        <f>IFERROR(B2425,C2425)</f>
        <v>5</v>
      </c>
      <c r="E2425" s="34" t="str">
        <f>IFERROR(MID(A2425,D2425-5,1)," ")</f>
        <v xml:space="preserve"> </v>
      </c>
      <c r="F2425" s="34" t="str">
        <f>MID(A2425,IF(E2425="1",D2425-5,D2425-4),IF(E2425="1",7,6))</f>
        <v>4:31PM</v>
      </c>
      <c r="G2425" s="34" t="str">
        <f>TRIM(SUBSTITUTE(A2425,TEXT(M2425,"h:mmAM/PM"),""))</f>
        <v>R/O/L 6/Nov</v>
      </c>
      <c r="H2425" s="34" t="b">
        <f>OR(LEFT(G2425,1)="Y",LEFT(G2425,1)="B",LEFT(G2425,1)="R")</f>
        <v>1</v>
      </c>
      <c r="I2425" s="34" t="str">
        <f>IF(H2425,LEFT(G2425,FIND(" ",G2425)-1),MID(G2425,FIND(" ",G2425)+1,9))</f>
        <v>R/O/L</v>
      </c>
      <c r="J2425" s="34" t="str">
        <f>TRIM(SUBSTITUTE(G2425,I2425,""))</f>
        <v>6/Nov</v>
      </c>
      <c r="K2425" s="34">
        <f>LEFT(J2425,2-ISERROR(1*MID(J2425,2,1)))*1</f>
        <v>6</v>
      </c>
      <c r="L2425" s="34" t="str">
        <f>IF(LEN(I2425)=3,I2425,LEFT(I2425,1)&amp;MID(I2425,3,1)&amp;RIGHT(I2425,1))</f>
        <v>ROL</v>
      </c>
      <c r="M2425" s="42">
        <f>TIMEVALUE(SUBSTITUTE(SUBSTITUTE(F2425,"P"," P"),"A"," A"))</f>
        <v>0.68819444444444444</v>
      </c>
      <c r="N2425" s="34">
        <f t="shared" si="122"/>
        <v>18</v>
      </c>
      <c r="O2425" s="34" t="str">
        <f t="shared" si="123"/>
        <v>ROL18</v>
      </c>
      <c r="P2425" s="44">
        <f>INDEX(Workings!$R$14:$R$853,MATCH(O2425,Workings!$U$14:$U$853,0))</f>
        <v>0.68263888888888913</v>
      </c>
      <c r="Q2425" s="34">
        <f t="shared" si="124"/>
        <v>8</v>
      </c>
      <c r="S2425"/>
    </row>
    <row r="2426" spans="1:19" ht="15" x14ac:dyDescent="0.25">
      <c r="A2426" s="34" t="s">
        <v>758</v>
      </c>
      <c r="B2426" s="34">
        <f>SEARCH("PM",A2426)</f>
        <v>11</v>
      </c>
      <c r="C2426" s="34" t="e">
        <f>SEARCH("AM",A2426)</f>
        <v>#VALUE!</v>
      </c>
      <c r="D2426" s="34">
        <f>IFERROR(B2426,C2426)</f>
        <v>11</v>
      </c>
      <c r="E2426" s="34" t="str">
        <f>IFERROR(MID(A2426,D2426-5,1)," ")</f>
        <v xml:space="preserve"> </v>
      </c>
      <c r="F2426" s="34" t="str">
        <f>MID(A2426,IF(E2426="1",D2426-5,D2426-4),IF(E2426="1",7,6))</f>
        <v>5:03PM</v>
      </c>
      <c r="G2426" s="34" t="str">
        <f>TRIM(SUBSTITUTE(A2426,TEXT(M2426,"h:mmAM/PM"),""))</f>
        <v>6/Nov ROL</v>
      </c>
      <c r="H2426" s="34" t="b">
        <f>OR(LEFT(G2426,1)="Y",LEFT(G2426,1)="B",LEFT(G2426,1)="R")</f>
        <v>0</v>
      </c>
      <c r="I2426" s="34" t="str">
        <f>IF(H2426,LEFT(G2426,FIND(" ",G2426)-1),MID(G2426,FIND(" ",G2426)+1,9))</f>
        <v>ROL</v>
      </c>
      <c r="J2426" s="34" t="str">
        <f>TRIM(SUBSTITUTE(G2426,I2426,""))</f>
        <v>6/Nov</v>
      </c>
      <c r="K2426" s="34">
        <f>LEFT(J2426,2-ISERROR(1*MID(J2426,2,1)))*1</f>
        <v>6</v>
      </c>
      <c r="L2426" s="34" t="str">
        <f>IF(LEN(I2426)=3,I2426,LEFT(I2426,1)&amp;MID(I2426,3,1)&amp;RIGHT(I2426,1))</f>
        <v>ROL</v>
      </c>
      <c r="M2426" s="42">
        <f>TIMEVALUE(SUBSTITUTE(SUBSTITUTE(F2426,"P"," P"),"A"," A"))</f>
        <v>0.7104166666666667</v>
      </c>
      <c r="N2426" s="34">
        <f t="shared" si="122"/>
        <v>19</v>
      </c>
      <c r="O2426" s="34" t="str">
        <f t="shared" si="123"/>
        <v>ROL19</v>
      </c>
      <c r="P2426" s="44">
        <f>INDEX(Workings!$R$14:$R$853,MATCH(O2426,Workings!$U$14:$U$853,0))</f>
        <v>0.7034722222222225</v>
      </c>
      <c r="Q2426" s="34">
        <f t="shared" si="124"/>
        <v>10</v>
      </c>
      <c r="S2426"/>
    </row>
    <row r="2427" spans="1:19" ht="15" x14ac:dyDescent="0.25">
      <c r="A2427" s="34" t="s">
        <v>2666</v>
      </c>
      <c r="B2427" s="34">
        <f>SEARCH("PM",A2427)</f>
        <v>11</v>
      </c>
      <c r="C2427" s="34" t="e">
        <f>SEARCH("AM",A2427)</f>
        <v>#VALUE!</v>
      </c>
      <c r="D2427" s="34">
        <f>IFERROR(B2427,C2427)</f>
        <v>11</v>
      </c>
      <c r="E2427" s="34" t="str">
        <f>IFERROR(MID(A2427,D2427-5,1)," ")</f>
        <v xml:space="preserve"> </v>
      </c>
      <c r="F2427" s="34" t="str">
        <f>MID(A2427,IF(E2427="1",D2427-5,D2427-4),IF(E2427="1",7,6))</f>
        <v>5:22PM</v>
      </c>
      <c r="G2427" s="34" t="str">
        <f>TRIM(SUBSTITUTE(A2427,TEXT(M2427,"h:mmAM/PM"),""))</f>
        <v>6/Nov R-O-L</v>
      </c>
      <c r="H2427" s="34" t="b">
        <f>OR(LEFT(G2427,1)="Y",LEFT(G2427,1)="B",LEFT(G2427,1)="R")</f>
        <v>0</v>
      </c>
      <c r="I2427" s="34" t="str">
        <f>IF(H2427,LEFT(G2427,FIND(" ",G2427)-1),MID(G2427,FIND(" ",G2427)+1,9))</f>
        <v>R-O-L</v>
      </c>
      <c r="J2427" s="34" t="str">
        <f>TRIM(SUBSTITUTE(G2427,I2427,""))</f>
        <v>6/Nov</v>
      </c>
      <c r="K2427" s="34">
        <f>LEFT(J2427,2-ISERROR(1*MID(J2427,2,1)))*1</f>
        <v>6</v>
      </c>
      <c r="L2427" s="34" t="str">
        <f>IF(LEN(I2427)=3,I2427,LEFT(I2427,1)&amp;MID(I2427,3,1)&amp;RIGHT(I2427,1))</f>
        <v>ROL</v>
      </c>
      <c r="M2427" s="42">
        <f>TIMEVALUE(SUBSTITUTE(SUBSTITUTE(F2427,"P"," P"),"A"," A"))</f>
        <v>0.72361111111111109</v>
      </c>
      <c r="N2427" s="34">
        <f t="shared" si="122"/>
        <v>20</v>
      </c>
      <c r="O2427" s="34" t="str">
        <f t="shared" si="123"/>
        <v>ROL20</v>
      </c>
      <c r="P2427" s="44">
        <f>INDEX(Workings!$R$14:$R$853,MATCH(O2427,Workings!$U$14:$U$853,0))</f>
        <v>0.72430555555555587</v>
      </c>
      <c r="Q2427" s="34">
        <f t="shared" si="124"/>
        <v>-1</v>
      </c>
      <c r="S2427"/>
    </row>
    <row r="2428" spans="1:19" ht="15" x14ac:dyDescent="0.25">
      <c r="A2428" s="34" t="s">
        <v>2042</v>
      </c>
      <c r="B2428" s="34">
        <f>SEARCH("PM",A2428)</f>
        <v>5</v>
      </c>
      <c r="C2428" s="34" t="e">
        <f>SEARCH("AM",A2428)</f>
        <v>#VALUE!</v>
      </c>
      <c r="D2428" s="34">
        <f>IFERROR(B2428,C2428)</f>
        <v>5</v>
      </c>
      <c r="E2428" s="34" t="str">
        <f>IFERROR(MID(A2428,D2428-5,1)," ")</f>
        <v xml:space="preserve"> </v>
      </c>
      <c r="F2428" s="34" t="str">
        <f>MID(A2428,IF(E2428="1",D2428-5,D2428-4),IF(E2428="1",7,6))</f>
        <v>5:46PM</v>
      </c>
      <c r="G2428" s="34" t="str">
        <f>TRIM(SUBSTITUTE(A2428,TEXT(M2428,"h:mmAM/PM"),""))</f>
        <v>R:O:L 6-Nov</v>
      </c>
      <c r="H2428" s="34" t="b">
        <f>OR(LEFT(G2428,1)="Y",LEFT(G2428,1)="B",LEFT(G2428,1)="R")</f>
        <v>1</v>
      </c>
      <c r="I2428" s="34" t="str">
        <f>IF(H2428,LEFT(G2428,FIND(" ",G2428)-1),MID(G2428,FIND(" ",G2428)+1,9))</f>
        <v>R:O:L</v>
      </c>
      <c r="J2428" s="34" t="str">
        <f>TRIM(SUBSTITUTE(G2428,I2428,""))</f>
        <v>6-Nov</v>
      </c>
      <c r="K2428" s="34">
        <f>LEFT(J2428,2-ISERROR(1*MID(J2428,2,1)))*1</f>
        <v>6</v>
      </c>
      <c r="L2428" s="34" t="str">
        <f>IF(LEN(I2428)=3,I2428,LEFT(I2428,1)&amp;MID(I2428,3,1)&amp;RIGHT(I2428,1))</f>
        <v>ROL</v>
      </c>
      <c r="M2428" s="42">
        <f>TIMEVALUE(SUBSTITUTE(SUBSTITUTE(F2428,"P"," P"),"A"," A"))</f>
        <v>0.7402777777777777</v>
      </c>
      <c r="N2428" s="34">
        <f t="shared" si="122"/>
        <v>21</v>
      </c>
      <c r="O2428" s="34" t="str">
        <f t="shared" si="123"/>
        <v>ROL21</v>
      </c>
      <c r="P2428" s="44">
        <f>INDEX(Workings!$R$14:$R$853,MATCH(O2428,Workings!$U$14:$U$853,0))</f>
        <v>0.73819444444444471</v>
      </c>
      <c r="Q2428" s="34">
        <f t="shared" si="124"/>
        <v>3</v>
      </c>
      <c r="S2428"/>
    </row>
    <row r="2429" spans="1:19" ht="15" x14ac:dyDescent="0.25">
      <c r="A2429" s="34" t="s">
        <v>1725</v>
      </c>
      <c r="B2429" s="34">
        <f>SEARCH("PM",A2429)</f>
        <v>11</v>
      </c>
      <c r="C2429" s="34" t="e">
        <f>SEARCH("AM",A2429)</f>
        <v>#VALUE!</v>
      </c>
      <c r="D2429" s="34">
        <f>IFERROR(B2429,C2429)</f>
        <v>11</v>
      </c>
      <c r="E2429" s="34" t="str">
        <f>IFERROR(MID(A2429,D2429-5,1)," ")</f>
        <v xml:space="preserve"> </v>
      </c>
      <c r="F2429" s="34" t="str">
        <f>MID(A2429,IF(E2429="1",D2429-5,D2429-4),IF(E2429="1",7,6))</f>
        <v>6:07PM</v>
      </c>
      <c r="G2429" s="34" t="str">
        <f>TRIM(SUBSTITUTE(A2429,TEXT(M2429,"h:mmAM/PM"),""))</f>
        <v>6-Nov ROL</v>
      </c>
      <c r="H2429" s="34" t="b">
        <f>OR(LEFT(G2429,1)="Y",LEFT(G2429,1)="B",LEFT(G2429,1)="R")</f>
        <v>0</v>
      </c>
      <c r="I2429" s="34" t="str">
        <f>IF(H2429,LEFT(G2429,FIND(" ",G2429)-1),MID(G2429,FIND(" ",G2429)+1,9))</f>
        <v>ROL</v>
      </c>
      <c r="J2429" s="34" t="str">
        <f>TRIM(SUBSTITUTE(G2429,I2429,""))</f>
        <v>6-Nov</v>
      </c>
      <c r="K2429" s="34">
        <f>LEFT(J2429,2-ISERROR(1*MID(J2429,2,1)))*1</f>
        <v>6</v>
      </c>
      <c r="L2429" s="34" t="str">
        <f>IF(LEN(I2429)=3,I2429,LEFT(I2429,1)&amp;MID(I2429,3,1)&amp;RIGHT(I2429,1))</f>
        <v>ROL</v>
      </c>
      <c r="M2429" s="42">
        <f>TIMEVALUE(SUBSTITUTE(SUBSTITUTE(F2429,"P"," P"),"A"," A"))</f>
        <v>0.75486111111111109</v>
      </c>
      <c r="N2429" s="34">
        <f t="shared" si="122"/>
        <v>22</v>
      </c>
      <c r="O2429" s="34" t="str">
        <f t="shared" si="123"/>
        <v>ROL22</v>
      </c>
      <c r="P2429" s="44">
        <f>INDEX(Workings!$R$14:$R$853,MATCH(O2429,Workings!$U$14:$U$853,0))</f>
        <v>0.75208333333333355</v>
      </c>
      <c r="Q2429" s="34">
        <f t="shared" si="124"/>
        <v>4</v>
      </c>
      <c r="S2429"/>
    </row>
    <row r="2430" spans="1:19" ht="15" x14ac:dyDescent="0.25">
      <c r="A2430" s="34" t="s">
        <v>3500</v>
      </c>
      <c r="B2430" s="34">
        <f>SEARCH("PM",A2430)</f>
        <v>17</v>
      </c>
      <c r="C2430" s="34" t="e">
        <f>SEARCH("AM",A2430)</f>
        <v>#VALUE!</v>
      </c>
      <c r="D2430" s="34">
        <f>IFERROR(B2430,C2430)</f>
        <v>17</v>
      </c>
      <c r="E2430" s="34" t="str">
        <f>IFERROR(MID(A2430,D2430-5,1)," ")</f>
        <v xml:space="preserve"> </v>
      </c>
      <c r="F2430" s="34" t="str">
        <f>MID(A2430,IF(E2430="1",D2430-5,D2430-4),IF(E2430="1",7,6))</f>
        <v>6:34PM</v>
      </c>
      <c r="G2430" s="34" t="str">
        <f>TRIM(SUBSTITUTE(A2430,TEXT(M2430,"h:mmAM/PM"),""))</f>
        <v>6/Nov R-O-L</v>
      </c>
      <c r="H2430" s="34" t="b">
        <f>OR(LEFT(G2430,1)="Y",LEFT(G2430,1)="B",LEFT(G2430,1)="R")</f>
        <v>0</v>
      </c>
      <c r="I2430" s="34" t="str">
        <f>IF(H2430,LEFT(G2430,FIND(" ",G2430)-1),MID(G2430,FIND(" ",G2430)+1,9))</f>
        <v>R-O-L</v>
      </c>
      <c r="J2430" s="34" t="str">
        <f>TRIM(SUBSTITUTE(G2430,I2430,""))</f>
        <v>6/Nov</v>
      </c>
      <c r="K2430" s="34">
        <f>LEFT(J2430,2-ISERROR(1*MID(J2430,2,1)))*1</f>
        <v>6</v>
      </c>
      <c r="L2430" s="34" t="str">
        <f>IF(LEN(I2430)=3,I2430,LEFT(I2430,1)&amp;MID(I2430,3,1)&amp;RIGHT(I2430,1))</f>
        <v>ROL</v>
      </c>
      <c r="M2430" s="42">
        <f>TIMEVALUE(SUBSTITUTE(SUBSTITUTE(F2430,"P"," P"),"A"," A"))</f>
        <v>0.77361111111111114</v>
      </c>
      <c r="N2430" s="34">
        <f t="shared" si="122"/>
        <v>23</v>
      </c>
      <c r="O2430" s="34" t="str">
        <f t="shared" si="123"/>
        <v>ROL23</v>
      </c>
      <c r="P2430" s="44">
        <f>INDEX(Workings!$R$14:$R$853,MATCH(O2430,Workings!$U$14:$U$853,0))</f>
        <v>0.76597222222222239</v>
      </c>
      <c r="Q2430" s="34">
        <f t="shared" si="124"/>
        <v>11</v>
      </c>
      <c r="S2430"/>
    </row>
    <row r="2431" spans="1:19" ht="15" x14ac:dyDescent="0.25">
      <c r="A2431" s="34" t="s">
        <v>4128</v>
      </c>
      <c r="B2431" s="34">
        <f>SEARCH("PM",A2431)</f>
        <v>5</v>
      </c>
      <c r="C2431" s="34" t="e">
        <f>SEARCH("AM",A2431)</f>
        <v>#VALUE!</v>
      </c>
      <c r="D2431" s="34">
        <f>IFERROR(B2431,C2431)</f>
        <v>5</v>
      </c>
      <c r="E2431" s="34" t="str">
        <f>IFERROR(MID(A2431,D2431-5,1)," ")</f>
        <v xml:space="preserve"> </v>
      </c>
      <c r="F2431" s="34" t="str">
        <f>MID(A2431,IF(E2431="1",D2431-5,D2431-4),IF(E2431="1",7,6))</f>
        <v>6:47PM</v>
      </c>
      <c r="G2431" s="34" t="str">
        <f>TRIM(SUBSTITUTE(A2431,TEXT(M2431,"h:mmAM/PM"),""))</f>
        <v>6/Nov R-O-L</v>
      </c>
      <c r="H2431" s="34" t="b">
        <f>OR(LEFT(G2431,1)="Y",LEFT(G2431,1)="B",LEFT(G2431,1)="R")</f>
        <v>0</v>
      </c>
      <c r="I2431" s="34" t="str">
        <f>IF(H2431,LEFT(G2431,FIND(" ",G2431)-1),MID(G2431,FIND(" ",G2431)+1,9))</f>
        <v>R-O-L</v>
      </c>
      <c r="J2431" s="34" t="str">
        <f>TRIM(SUBSTITUTE(G2431,I2431,""))</f>
        <v>6/Nov</v>
      </c>
      <c r="K2431" s="34">
        <f>LEFT(J2431,2-ISERROR(1*MID(J2431,2,1)))*1</f>
        <v>6</v>
      </c>
      <c r="L2431" s="34" t="str">
        <f>IF(LEN(I2431)=3,I2431,LEFT(I2431,1)&amp;MID(I2431,3,1)&amp;RIGHT(I2431,1))</f>
        <v>ROL</v>
      </c>
      <c r="M2431" s="42">
        <f>TIMEVALUE(SUBSTITUTE(SUBSTITUTE(F2431,"P"," P"),"A"," A"))</f>
        <v>0.78263888888888899</v>
      </c>
      <c r="N2431" s="34">
        <f t="shared" si="122"/>
        <v>24</v>
      </c>
      <c r="O2431" s="34" t="str">
        <f t="shared" si="123"/>
        <v>ROL24</v>
      </c>
      <c r="P2431" s="44">
        <f>INDEX(Workings!$R$14:$R$853,MATCH(O2431,Workings!$U$14:$U$853,0))</f>
        <v>0.77986111111111123</v>
      </c>
      <c r="Q2431" s="34">
        <f t="shared" si="124"/>
        <v>4</v>
      </c>
      <c r="S2431"/>
    </row>
    <row r="2432" spans="1:19" ht="15" x14ac:dyDescent="0.25">
      <c r="A2432" s="34" t="s">
        <v>1153</v>
      </c>
      <c r="B2432" s="34">
        <f>SEARCH("PM",A2432)</f>
        <v>11</v>
      </c>
      <c r="C2432" s="34" t="e">
        <f>SEARCH("AM",A2432)</f>
        <v>#VALUE!</v>
      </c>
      <c r="D2432" s="34">
        <f>IFERROR(B2432,C2432)</f>
        <v>11</v>
      </c>
      <c r="E2432" s="34" t="str">
        <f>IFERROR(MID(A2432,D2432-5,1)," ")</f>
        <v xml:space="preserve"> </v>
      </c>
      <c r="F2432" s="34" t="str">
        <f>MID(A2432,IF(E2432="1",D2432-5,D2432-4),IF(E2432="1",7,6))</f>
        <v>7:05PM</v>
      </c>
      <c r="G2432" s="34" t="str">
        <f>TRIM(SUBSTITUTE(A2432,TEXT(M2432,"h:mmAM/PM"),""))</f>
        <v>6-Nov R:O:L</v>
      </c>
      <c r="H2432" s="34" t="b">
        <f>OR(LEFT(G2432,1)="Y",LEFT(G2432,1)="B",LEFT(G2432,1)="R")</f>
        <v>0</v>
      </c>
      <c r="I2432" s="34" t="str">
        <f>IF(H2432,LEFT(G2432,FIND(" ",G2432)-1),MID(G2432,FIND(" ",G2432)+1,9))</f>
        <v>R:O:L</v>
      </c>
      <c r="J2432" s="34" t="str">
        <f>TRIM(SUBSTITUTE(G2432,I2432,""))</f>
        <v>6-Nov</v>
      </c>
      <c r="K2432" s="34">
        <f>LEFT(J2432,2-ISERROR(1*MID(J2432,2,1)))*1</f>
        <v>6</v>
      </c>
      <c r="L2432" s="34" t="str">
        <f>IF(LEN(I2432)=3,I2432,LEFT(I2432,1)&amp;MID(I2432,3,1)&amp;RIGHT(I2432,1))</f>
        <v>ROL</v>
      </c>
      <c r="M2432" s="42">
        <f>TIMEVALUE(SUBSTITUTE(SUBSTITUTE(F2432,"P"," P"),"A"," A"))</f>
        <v>0.79513888888888884</v>
      </c>
      <c r="N2432" s="34">
        <f t="shared" si="122"/>
        <v>25</v>
      </c>
      <c r="O2432" s="34" t="str">
        <f t="shared" si="123"/>
        <v>ROL25</v>
      </c>
      <c r="P2432" s="44">
        <f>INDEX(Workings!$R$14:$R$853,MATCH(O2432,Workings!$U$14:$U$853,0))</f>
        <v>0.79375000000000007</v>
      </c>
      <c r="Q2432" s="34">
        <f t="shared" si="124"/>
        <v>2</v>
      </c>
      <c r="S2432"/>
    </row>
    <row r="2433" spans="1:19" ht="15" x14ac:dyDescent="0.25">
      <c r="A2433" s="34" t="s">
        <v>213</v>
      </c>
      <c r="B2433" s="34">
        <f>SEARCH("PM",A2433)</f>
        <v>5</v>
      </c>
      <c r="C2433" s="34" t="e">
        <f>SEARCH("AM",A2433)</f>
        <v>#VALUE!</v>
      </c>
      <c r="D2433" s="34">
        <f>IFERROR(B2433,C2433)</f>
        <v>5</v>
      </c>
      <c r="E2433" s="34" t="str">
        <f>IFERROR(MID(A2433,D2433-5,1)," ")</f>
        <v xml:space="preserve"> </v>
      </c>
      <c r="F2433" s="34" t="str">
        <f>MID(A2433,IF(E2433="1",D2433-5,D2433-4),IF(E2433="1",7,6))</f>
        <v>7:30PM</v>
      </c>
      <c r="G2433" s="34" t="str">
        <f>TRIM(SUBSTITUTE(A2433,TEXT(M2433,"h:mmAM/PM"),""))</f>
        <v>6-Nov ROL</v>
      </c>
      <c r="H2433" s="34" t="b">
        <f>OR(LEFT(G2433,1)="Y",LEFT(G2433,1)="B",LEFT(G2433,1)="R")</f>
        <v>0</v>
      </c>
      <c r="I2433" s="34" t="str">
        <f>IF(H2433,LEFT(G2433,FIND(" ",G2433)-1),MID(G2433,FIND(" ",G2433)+1,9))</f>
        <v>ROL</v>
      </c>
      <c r="J2433" s="34" t="str">
        <f>TRIM(SUBSTITUTE(G2433,I2433,""))</f>
        <v>6-Nov</v>
      </c>
      <c r="K2433" s="34">
        <f>LEFT(J2433,2-ISERROR(1*MID(J2433,2,1)))*1</f>
        <v>6</v>
      </c>
      <c r="L2433" s="34" t="str">
        <f>IF(LEN(I2433)=3,I2433,LEFT(I2433,1)&amp;MID(I2433,3,1)&amp;RIGHT(I2433,1))</f>
        <v>ROL</v>
      </c>
      <c r="M2433" s="42">
        <f>TIMEVALUE(SUBSTITUTE(SUBSTITUTE(F2433,"P"," P"),"A"," A"))</f>
        <v>0.8125</v>
      </c>
      <c r="N2433" s="34">
        <f t="shared" si="122"/>
        <v>26</v>
      </c>
      <c r="O2433" s="34" t="str">
        <f t="shared" si="123"/>
        <v>ROL26</v>
      </c>
      <c r="P2433" s="44">
        <f>INDEX(Workings!$R$14:$R$853,MATCH(O2433,Workings!$U$14:$U$853,0))</f>
        <v>0.80763888888888891</v>
      </c>
      <c r="Q2433" s="34">
        <f t="shared" si="124"/>
        <v>7</v>
      </c>
      <c r="S2433"/>
    </row>
    <row r="2434" spans="1:19" ht="15" x14ac:dyDescent="0.25">
      <c r="A2434" s="34" t="s">
        <v>3328</v>
      </c>
      <c r="B2434" s="34">
        <f>SEARCH("PM",A2434)</f>
        <v>5</v>
      </c>
      <c r="C2434" s="34" t="e">
        <f>SEARCH("AM",A2434)</f>
        <v>#VALUE!</v>
      </c>
      <c r="D2434" s="34">
        <f>IFERROR(B2434,C2434)</f>
        <v>5</v>
      </c>
      <c r="E2434" s="34" t="str">
        <f>IFERROR(MID(A2434,D2434-5,1)," ")</f>
        <v xml:space="preserve"> </v>
      </c>
      <c r="F2434" s="34" t="str">
        <f>MID(A2434,IF(E2434="1",D2434-5,D2434-4),IF(E2434="1",7,6))</f>
        <v>8:26PM</v>
      </c>
      <c r="G2434" s="34" t="str">
        <f>TRIM(SUBSTITUTE(A2434,TEXT(M2434,"h:mmAM/PM"),""))</f>
        <v>6-Nov ROL</v>
      </c>
      <c r="H2434" s="34" t="b">
        <f>OR(LEFT(G2434,1)="Y",LEFT(G2434,1)="B",LEFT(G2434,1)="R")</f>
        <v>0</v>
      </c>
      <c r="I2434" s="34" t="str">
        <f>IF(H2434,LEFT(G2434,FIND(" ",G2434)-1),MID(G2434,FIND(" ",G2434)+1,9))</f>
        <v>ROL</v>
      </c>
      <c r="J2434" s="34" t="str">
        <f>TRIM(SUBSTITUTE(G2434,I2434,""))</f>
        <v>6-Nov</v>
      </c>
      <c r="K2434" s="34">
        <f>LEFT(J2434,2-ISERROR(1*MID(J2434,2,1)))*1</f>
        <v>6</v>
      </c>
      <c r="L2434" s="34" t="str">
        <f>IF(LEN(I2434)=3,I2434,LEFT(I2434,1)&amp;MID(I2434,3,1)&amp;RIGHT(I2434,1))</f>
        <v>ROL</v>
      </c>
      <c r="M2434" s="42">
        <f>TIMEVALUE(SUBSTITUTE(SUBSTITUTE(F2434,"P"," P"),"A"," A"))</f>
        <v>0.85138888888888886</v>
      </c>
      <c r="N2434" s="34">
        <f t="shared" si="122"/>
        <v>27</v>
      </c>
      <c r="O2434" s="34" t="str">
        <f t="shared" si="123"/>
        <v>ROL27</v>
      </c>
      <c r="P2434" s="44">
        <f>INDEX(Workings!$R$14:$R$853,MATCH(O2434,Workings!$U$14:$U$853,0))</f>
        <v>0.84930555555555554</v>
      </c>
      <c r="Q2434" s="34">
        <f t="shared" si="124"/>
        <v>3</v>
      </c>
      <c r="S2434"/>
    </row>
    <row r="2435" spans="1:19" ht="15" x14ac:dyDescent="0.25">
      <c r="A2435" s="34" t="s">
        <v>2974</v>
      </c>
      <c r="B2435" s="34">
        <f>SEARCH("PM",A2435)</f>
        <v>11</v>
      </c>
      <c r="C2435" s="34" t="e">
        <f>SEARCH("AM",A2435)</f>
        <v>#VALUE!</v>
      </c>
      <c r="D2435" s="34">
        <f>IFERROR(B2435,C2435)</f>
        <v>11</v>
      </c>
      <c r="E2435" s="34" t="str">
        <f>IFERROR(MID(A2435,D2435-5,1)," ")</f>
        <v xml:space="preserve"> </v>
      </c>
      <c r="F2435" s="34" t="str">
        <f>MID(A2435,IF(E2435="1",D2435-5,D2435-4),IF(E2435="1",7,6))</f>
        <v>9:27PM</v>
      </c>
      <c r="G2435" s="34" t="str">
        <f>TRIM(SUBSTITUTE(A2435,TEXT(M2435,"h:mmAM/PM"),""))</f>
        <v>6-Nov R-O-L</v>
      </c>
      <c r="H2435" s="34" t="b">
        <f>OR(LEFT(G2435,1)="Y",LEFT(G2435,1)="B",LEFT(G2435,1)="R")</f>
        <v>0</v>
      </c>
      <c r="I2435" s="34" t="str">
        <f>IF(H2435,LEFT(G2435,FIND(" ",G2435)-1),MID(G2435,FIND(" ",G2435)+1,9))</f>
        <v>R-O-L</v>
      </c>
      <c r="J2435" s="34" t="str">
        <f>TRIM(SUBSTITUTE(G2435,I2435,""))</f>
        <v>6-Nov</v>
      </c>
      <c r="K2435" s="34">
        <f>LEFT(J2435,2-ISERROR(1*MID(J2435,2,1)))*1</f>
        <v>6</v>
      </c>
      <c r="L2435" s="34" t="str">
        <f>IF(LEN(I2435)=3,I2435,LEFT(I2435,1)&amp;MID(I2435,3,1)&amp;RIGHT(I2435,1))</f>
        <v>ROL</v>
      </c>
      <c r="M2435" s="42">
        <f>TIMEVALUE(SUBSTITUTE(SUBSTITUTE(F2435,"P"," P"),"A"," A"))</f>
        <v>0.89374999999999993</v>
      </c>
      <c r="N2435" s="34">
        <f t="shared" si="122"/>
        <v>28</v>
      </c>
      <c r="O2435" s="34" t="str">
        <f t="shared" si="123"/>
        <v>ROL28</v>
      </c>
      <c r="P2435" s="44">
        <f>INDEX(Workings!$R$14:$R$853,MATCH(O2435,Workings!$U$14:$U$853,0))</f>
        <v>0.89097222222222217</v>
      </c>
      <c r="Q2435" s="34">
        <f t="shared" si="124"/>
        <v>4</v>
      </c>
      <c r="S2435"/>
    </row>
    <row r="2436" spans="1:19" ht="15" x14ac:dyDescent="0.25">
      <c r="A2436" s="34" t="s">
        <v>3360</v>
      </c>
      <c r="B2436" s="34">
        <f>SEARCH("PM",A2436)</f>
        <v>6</v>
      </c>
      <c r="C2436" s="34" t="e">
        <f>SEARCH("AM",A2436)</f>
        <v>#VALUE!</v>
      </c>
      <c r="D2436" s="34">
        <f>IFERROR(B2436,C2436)</f>
        <v>6</v>
      </c>
      <c r="E2436" s="34" t="str">
        <f>IFERROR(MID(A2436,D2436-5,1)," ")</f>
        <v>1</v>
      </c>
      <c r="F2436" s="34" t="str">
        <f>MID(A2436,IF(E2436="1",D2436-5,D2436-4),IF(E2436="1",7,6))</f>
        <v>10:33PM</v>
      </c>
      <c r="G2436" s="34" t="str">
        <f>TRIM(SUBSTITUTE(A2436,TEXT(M2436,"h:mmAM/PM"),""))</f>
        <v>R/O/L 6-Nov</v>
      </c>
      <c r="H2436" s="34" t="b">
        <f>OR(LEFT(G2436,1)="Y",LEFT(G2436,1)="B",LEFT(G2436,1)="R")</f>
        <v>1</v>
      </c>
      <c r="I2436" s="34" t="str">
        <f>IF(H2436,LEFT(G2436,FIND(" ",G2436)-1),MID(G2436,FIND(" ",G2436)+1,9))</f>
        <v>R/O/L</v>
      </c>
      <c r="J2436" s="34" t="str">
        <f>TRIM(SUBSTITUTE(G2436,I2436,""))</f>
        <v>6-Nov</v>
      </c>
      <c r="K2436" s="34">
        <f>LEFT(J2436,2-ISERROR(1*MID(J2436,2,1)))*1</f>
        <v>6</v>
      </c>
      <c r="L2436" s="34" t="str">
        <f>IF(LEN(I2436)=3,I2436,LEFT(I2436,1)&amp;MID(I2436,3,1)&amp;RIGHT(I2436,1))</f>
        <v>ROL</v>
      </c>
      <c r="M2436" s="42">
        <f>TIMEVALUE(SUBSTITUTE(SUBSTITUTE(F2436,"P"," P"),"A"," A"))</f>
        <v>0.93958333333333333</v>
      </c>
      <c r="N2436" s="34">
        <f t="shared" si="122"/>
        <v>29</v>
      </c>
      <c r="O2436" s="34" t="str">
        <f t="shared" si="123"/>
        <v>ROL29</v>
      </c>
      <c r="P2436" s="44">
        <f>INDEX(Workings!$R$14:$R$853,MATCH(O2436,Workings!$U$14:$U$853,0))</f>
        <v>0.9326388888888888</v>
      </c>
      <c r="Q2436" s="34">
        <f t="shared" si="124"/>
        <v>10</v>
      </c>
      <c r="S2436"/>
    </row>
    <row r="2437" spans="1:19" ht="15" x14ac:dyDescent="0.25">
      <c r="A2437" s="34" t="s">
        <v>3068</v>
      </c>
      <c r="B2437" s="34">
        <f>SEARCH("PM",A2437)</f>
        <v>12</v>
      </c>
      <c r="C2437" s="34" t="e">
        <f>SEARCH("AM",A2437)</f>
        <v>#VALUE!</v>
      </c>
      <c r="D2437" s="34">
        <f>IFERROR(B2437,C2437)</f>
        <v>12</v>
      </c>
      <c r="E2437" s="34" t="str">
        <f>IFERROR(MID(A2437,D2437-5,1)," ")</f>
        <v>1</v>
      </c>
      <c r="F2437" s="34" t="str">
        <f>MID(A2437,IF(E2437="1",D2437-5,D2437-4),IF(E2437="1",7,6))</f>
        <v>11:31PM</v>
      </c>
      <c r="G2437" s="34" t="str">
        <f>TRIM(SUBSTITUTE(A2437,TEXT(M2437,"h:mmAM/PM"),""))</f>
        <v>6-Nov ROL</v>
      </c>
      <c r="H2437" s="34" t="b">
        <f>OR(LEFT(G2437,1)="Y",LEFT(G2437,1)="B",LEFT(G2437,1)="R")</f>
        <v>0</v>
      </c>
      <c r="I2437" s="34" t="str">
        <f>IF(H2437,LEFT(G2437,FIND(" ",G2437)-1),MID(G2437,FIND(" ",G2437)+1,9))</f>
        <v>ROL</v>
      </c>
      <c r="J2437" s="34" t="str">
        <f>TRIM(SUBSTITUTE(G2437,I2437,""))</f>
        <v>6-Nov</v>
      </c>
      <c r="K2437" s="34">
        <f>LEFT(J2437,2-ISERROR(1*MID(J2437,2,1)))*1</f>
        <v>6</v>
      </c>
      <c r="L2437" s="34" t="str">
        <f>IF(LEN(I2437)=3,I2437,LEFT(I2437,1)&amp;MID(I2437,3,1)&amp;RIGHT(I2437,1))</f>
        <v>ROL</v>
      </c>
      <c r="M2437" s="42">
        <f>TIMEVALUE(SUBSTITUTE(SUBSTITUTE(F2437,"P"," P"),"A"," A"))</f>
        <v>0.97986111111111107</v>
      </c>
      <c r="N2437" s="34">
        <f t="shared" si="122"/>
        <v>30</v>
      </c>
      <c r="O2437" s="34" t="str">
        <f t="shared" si="123"/>
        <v>ROL30</v>
      </c>
      <c r="P2437" s="44">
        <f>INDEX(Workings!$R$14:$R$853,MATCH(O2437,Workings!$U$14:$U$853,0))</f>
        <v>0.97430555555555542</v>
      </c>
      <c r="Q2437" s="34">
        <f t="shared" si="124"/>
        <v>8</v>
      </c>
      <c r="S2437"/>
    </row>
    <row r="2438" spans="1:19" ht="15" x14ac:dyDescent="0.25">
      <c r="A2438" s="34" t="s">
        <v>1712</v>
      </c>
      <c r="B2438" s="34" t="e">
        <f>SEARCH("PM",A2438)</f>
        <v>#VALUE!</v>
      </c>
      <c r="C2438" s="34">
        <f>SEARCH("AM",A2438)</f>
        <v>11</v>
      </c>
      <c r="D2438" s="34">
        <f>IFERROR(B2438,C2438)</f>
        <v>11</v>
      </c>
      <c r="E2438" s="34" t="str">
        <f>IFERROR(MID(A2438,D2438-5,1)," ")</f>
        <v xml:space="preserve"> </v>
      </c>
      <c r="F2438" s="34" t="str">
        <f>MID(A2438,IF(E2438="1",D2438-5,D2438-4),IF(E2438="1",7,6))</f>
        <v>7:27AM</v>
      </c>
      <c r="G2438" s="34" t="str">
        <f>TRIM(SUBSTITUTE(A2438,TEXT(M2438,"h:mmAM/PM"),""))</f>
        <v>7-Nov R-O-L</v>
      </c>
      <c r="H2438" s="34" t="b">
        <f>OR(LEFT(G2438,1)="Y",LEFT(G2438,1)="B",LEFT(G2438,1)="R")</f>
        <v>0</v>
      </c>
      <c r="I2438" s="34" t="str">
        <f>IF(H2438,LEFT(G2438,FIND(" ",G2438)-1),MID(G2438,FIND(" ",G2438)+1,9))</f>
        <v>R-O-L</v>
      </c>
      <c r="J2438" s="34" t="str">
        <f>TRIM(SUBSTITUTE(G2438,I2438,""))</f>
        <v>7-Nov</v>
      </c>
      <c r="K2438" s="34">
        <f>LEFT(J2438,2-ISERROR(1*MID(J2438,2,1)))*1</f>
        <v>7</v>
      </c>
      <c r="L2438" s="34" t="str">
        <f>IF(LEN(I2438)=3,I2438,LEFT(I2438,1)&amp;MID(I2438,3,1)&amp;RIGHT(I2438,1))</f>
        <v>ROL</v>
      </c>
      <c r="M2438" s="42">
        <f>TIMEVALUE(SUBSTITUTE(SUBSTITUTE(F2438,"P"," P"),"A"," A"))</f>
        <v>0.31041666666666667</v>
      </c>
      <c r="N2438" s="34">
        <f t="shared" si="122"/>
        <v>1</v>
      </c>
      <c r="O2438" s="34" t="str">
        <f t="shared" si="123"/>
        <v>ROL1</v>
      </c>
      <c r="P2438" s="44">
        <f>INDEX(Workings!$R$14:$R$853,MATCH(O2438,Workings!$U$14:$U$853,0))</f>
        <v>0.30763888888888885</v>
      </c>
      <c r="Q2438" s="34">
        <f t="shared" si="124"/>
        <v>4</v>
      </c>
      <c r="S2438"/>
    </row>
    <row r="2439" spans="1:19" ht="15" x14ac:dyDescent="0.25">
      <c r="A2439" s="34" t="s">
        <v>1067</v>
      </c>
      <c r="B2439" s="34" t="e">
        <f>SEARCH("PM",A2439)</f>
        <v>#VALUE!</v>
      </c>
      <c r="C2439" s="34">
        <f>SEARCH("AM",A2439)</f>
        <v>11</v>
      </c>
      <c r="D2439" s="34">
        <f>IFERROR(B2439,C2439)</f>
        <v>11</v>
      </c>
      <c r="E2439" s="34" t="str">
        <f>IFERROR(MID(A2439,D2439-5,1)," ")</f>
        <v xml:space="preserve"> </v>
      </c>
      <c r="F2439" s="34" t="str">
        <f>MID(A2439,IF(E2439="1",D2439-5,D2439-4),IF(E2439="1",7,6))</f>
        <v>8:10AM</v>
      </c>
      <c r="G2439" s="34" t="str">
        <f>TRIM(SUBSTITUTE(A2439,TEXT(M2439,"h:mmAM/PM"),""))</f>
        <v>7-Nov R-O-L</v>
      </c>
      <c r="H2439" s="34" t="b">
        <f>OR(LEFT(G2439,1)="Y",LEFT(G2439,1)="B",LEFT(G2439,1)="R")</f>
        <v>0</v>
      </c>
      <c r="I2439" s="34" t="str">
        <f>IF(H2439,LEFT(G2439,FIND(" ",G2439)-1),MID(G2439,FIND(" ",G2439)+1,9))</f>
        <v>R-O-L</v>
      </c>
      <c r="J2439" s="34" t="str">
        <f>TRIM(SUBSTITUTE(G2439,I2439,""))</f>
        <v>7-Nov</v>
      </c>
      <c r="K2439" s="34">
        <f>LEFT(J2439,2-ISERROR(1*MID(J2439,2,1)))*1</f>
        <v>7</v>
      </c>
      <c r="L2439" s="34" t="str">
        <f>IF(LEN(I2439)=3,I2439,LEFT(I2439,1)&amp;MID(I2439,3,1)&amp;RIGHT(I2439,1))</f>
        <v>ROL</v>
      </c>
      <c r="M2439" s="42">
        <f>TIMEVALUE(SUBSTITUTE(SUBSTITUTE(F2439,"P"," P"),"A"," A"))</f>
        <v>0.34027777777777773</v>
      </c>
      <c r="N2439" s="34">
        <f t="shared" si="122"/>
        <v>2</v>
      </c>
      <c r="O2439" s="34" t="str">
        <f t="shared" si="123"/>
        <v>ROL2</v>
      </c>
      <c r="P2439" s="44">
        <f>INDEX(Workings!$R$14:$R$853,MATCH(O2439,Workings!$U$14:$U$853,0))</f>
        <v>0.33541666666666664</v>
      </c>
      <c r="Q2439" s="34">
        <f t="shared" si="124"/>
        <v>7</v>
      </c>
      <c r="S2439"/>
    </row>
    <row r="2440" spans="1:19" ht="15" x14ac:dyDescent="0.25">
      <c r="A2440" s="34" t="s">
        <v>2152</v>
      </c>
      <c r="B2440" s="34" t="e">
        <f>SEARCH("PM",A2440)</f>
        <v>#VALUE!</v>
      </c>
      <c r="C2440" s="34">
        <f>SEARCH("AM",A2440)</f>
        <v>17</v>
      </c>
      <c r="D2440" s="34">
        <f>IFERROR(B2440,C2440)</f>
        <v>17</v>
      </c>
      <c r="E2440" s="34" t="str">
        <f>IFERROR(MID(A2440,D2440-5,1)," ")</f>
        <v xml:space="preserve"> </v>
      </c>
      <c r="F2440" s="34" t="str">
        <f>MID(A2440,IF(E2440="1",D2440-5,D2440-4),IF(E2440="1",7,6))</f>
        <v>8:49AM</v>
      </c>
      <c r="G2440" s="34" t="str">
        <f>TRIM(SUBSTITUTE(A2440,TEXT(M2440,"h:mmAM/PM"),""))</f>
        <v>7-Nov R-O-L</v>
      </c>
      <c r="H2440" s="34" t="b">
        <f>OR(LEFT(G2440,1)="Y",LEFT(G2440,1)="B",LEFT(G2440,1)="R")</f>
        <v>0</v>
      </c>
      <c r="I2440" s="34" t="str">
        <f>IF(H2440,LEFT(G2440,FIND(" ",G2440)-1),MID(G2440,FIND(" ",G2440)+1,9))</f>
        <v>R-O-L</v>
      </c>
      <c r="J2440" s="34" t="str">
        <f>TRIM(SUBSTITUTE(G2440,I2440,""))</f>
        <v>7-Nov</v>
      </c>
      <c r="K2440" s="34">
        <f>LEFT(J2440,2-ISERROR(1*MID(J2440,2,1)))*1</f>
        <v>7</v>
      </c>
      <c r="L2440" s="34" t="str">
        <f>IF(LEN(I2440)=3,I2440,LEFT(I2440,1)&amp;MID(I2440,3,1)&amp;RIGHT(I2440,1))</f>
        <v>ROL</v>
      </c>
      <c r="M2440" s="42">
        <f>TIMEVALUE(SUBSTITUTE(SUBSTITUTE(F2440,"P"," P"),"A"," A"))</f>
        <v>0.36736111111111108</v>
      </c>
      <c r="N2440" s="34">
        <f t="shared" si="122"/>
        <v>3</v>
      </c>
      <c r="O2440" s="34" t="str">
        <f t="shared" si="123"/>
        <v>ROL3</v>
      </c>
      <c r="P2440" s="44">
        <f>INDEX(Workings!$R$14:$R$853,MATCH(O2440,Workings!$U$14:$U$853,0))</f>
        <v>0.36319444444444443</v>
      </c>
      <c r="Q2440" s="34">
        <f t="shared" si="124"/>
        <v>6</v>
      </c>
      <c r="S2440"/>
    </row>
    <row r="2441" spans="1:19" ht="15" x14ac:dyDescent="0.25">
      <c r="A2441" s="34" t="s">
        <v>3462</v>
      </c>
      <c r="B2441" s="34" t="e">
        <f>SEARCH("PM",A2441)</f>
        <v>#VALUE!</v>
      </c>
      <c r="C2441" s="34">
        <f>SEARCH("AM",A2441)</f>
        <v>11</v>
      </c>
      <c r="D2441" s="34">
        <f>IFERROR(B2441,C2441)</f>
        <v>11</v>
      </c>
      <c r="E2441" s="34" t="str">
        <f>IFERROR(MID(A2441,D2441-5,1)," ")</f>
        <v xml:space="preserve"> </v>
      </c>
      <c r="F2441" s="34" t="str">
        <f>MID(A2441,IF(E2441="1",D2441-5,D2441-4),IF(E2441="1",7,6))</f>
        <v>9:32AM</v>
      </c>
      <c r="G2441" s="34" t="str">
        <f>TRIM(SUBSTITUTE(A2441,TEXT(M2441,"h:mmAM/PM"),""))</f>
        <v>7/Nov R/O/L</v>
      </c>
      <c r="H2441" s="34" t="b">
        <f>OR(LEFT(G2441,1)="Y",LEFT(G2441,1)="B",LEFT(G2441,1)="R")</f>
        <v>0</v>
      </c>
      <c r="I2441" s="34" t="str">
        <f>IF(H2441,LEFT(G2441,FIND(" ",G2441)-1),MID(G2441,FIND(" ",G2441)+1,9))</f>
        <v>R/O/L</v>
      </c>
      <c r="J2441" s="34" t="str">
        <f>TRIM(SUBSTITUTE(G2441,I2441,""))</f>
        <v>7/Nov</v>
      </c>
      <c r="K2441" s="34">
        <f>LEFT(J2441,2-ISERROR(1*MID(J2441,2,1)))*1</f>
        <v>7</v>
      </c>
      <c r="L2441" s="34" t="str">
        <f>IF(LEN(I2441)=3,I2441,LEFT(I2441,1)&amp;MID(I2441,3,1)&amp;RIGHT(I2441,1))</f>
        <v>ROL</v>
      </c>
      <c r="M2441" s="42">
        <f>TIMEVALUE(SUBSTITUTE(SUBSTITUTE(F2441,"P"," P"),"A"," A"))</f>
        <v>0.3972222222222222</v>
      </c>
      <c r="N2441" s="34">
        <f t="shared" ref="N2441:N2504" si="125">1+(L2441=L2440)*(K2441=K2440)*N2440</f>
        <v>4</v>
      </c>
      <c r="O2441" s="34" t="str">
        <f t="shared" ref="O2441:O2504" si="126">L2441&amp;N2441</f>
        <v>ROL4</v>
      </c>
      <c r="P2441" s="44">
        <f>INDEX(Workings!$R$14:$R$853,MATCH(O2441,Workings!$U$14:$U$853,0))</f>
        <v>0.39097222222222222</v>
      </c>
      <c r="Q2441" s="34">
        <f t="shared" ref="Q2441:Q2504" si="127">ROUND((M2441-P2441)*60*24,5)</f>
        <v>9</v>
      </c>
      <c r="S2441"/>
    </row>
    <row r="2442" spans="1:19" ht="15" x14ac:dyDescent="0.25">
      <c r="A2442" s="34" t="s">
        <v>3447</v>
      </c>
      <c r="B2442" s="34" t="e">
        <f>SEARCH("PM",A2442)</f>
        <v>#VALUE!</v>
      </c>
      <c r="C2442" s="34">
        <f>SEARCH("AM",A2442)</f>
        <v>11</v>
      </c>
      <c r="D2442" s="34">
        <f>IFERROR(B2442,C2442)</f>
        <v>11</v>
      </c>
      <c r="E2442" s="34" t="str">
        <f>IFERROR(MID(A2442,D2442-5,1)," ")</f>
        <v xml:space="preserve"> </v>
      </c>
      <c r="F2442" s="34" t="str">
        <f>MID(A2442,IF(E2442="1",D2442-5,D2442-4),IF(E2442="1",7,6))</f>
        <v>9:56AM</v>
      </c>
      <c r="G2442" s="34" t="str">
        <f>TRIM(SUBSTITUTE(A2442,TEXT(M2442,"h:mmAM/PM"),""))</f>
        <v>7-Nov ROL</v>
      </c>
      <c r="H2442" s="34" t="b">
        <f>OR(LEFT(G2442,1)="Y",LEFT(G2442,1)="B",LEFT(G2442,1)="R")</f>
        <v>0</v>
      </c>
      <c r="I2442" s="34" t="str">
        <f>IF(H2442,LEFT(G2442,FIND(" ",G2442)-1),MID(G2442,FIND(" ",G2442)+1,9))</f>
        <v>ROL</v>
      </c>
      <c r="J2442" s="34" t="str">
        <f>TRIM(SUBSTITUTE(G2442,I2442,""))</f>
        <v>7-Nov</v>
      </c>
      <c r="K2442" s="34">
        <f>LEFT(J2442,2-ISERROR(1*MID(J2442,2,1)))*1</f>
        <v>7</v>
      </c>
      <c r="L2442" s="34" t="str">
        <f>IF(LEN(I2442)=3,I2442,LEFT(I2442,1)&amp;MID(I2442,3,1)&amp;RIGHT(I2442,1))</f>
        <v>ROL</v>
      </c>
      <c r="M2442" s="42">
        <f>TIMEVALUE(SUBSTITUTE(SUBSTITUTE(F2442,"P"," P"),"A"," A"))</f>
        <v>0.41388888888888892</v>
      </c>
      <c r="N2442" s="34">
        <f t="shared" si="125"/>
        <v>5</v>
      </c>
      <c r="O2442" s="34" t="str">
        <f t="shared" si="126"/>
        <v>ROL5</v>
      </c>
      <c r="P2442" s="44">
        <f>INDEX(Workings!$R$14:$R$853,MATCH(O2442,Workings!$U$14:$U$853,0))</f>
        <v>0.41180555555555554</v>
      </c>
      <c r="Q2442" s="34">
        <f t="shared" si="127"/>
        <v>3</v>
      </c>
      <c r="S2442"/>
    </row>
    <row r="2443" spans="1:19" ht="15" x14ac:dyDescent="0.25">
      <c r="A2443" s="34" t="s">
        <v>2824</v>
      </c>
      <c r="B2443" s="34" t="e">
        <f>SEARCH("PM",A2443)</f>
        <v>#VALUE!</v>
      </c>
      <c r="C2443" s="34">
        <f>SEARCH("AM",A2443)</f>
        <v>6</v>
      </c>
      <c r="D2443" s="34">
        <f>IFERROR(B2443,C2443)</f>
        <v>6</v>
      </c>
      <c r="E2443" s="34" t="str">
        <f>IFERROR(MID(A2443,D2443-5,1)," ")</f>
        <v>1</v>
      </c>
      <c r="F2443" s="34" t="str">
        <f>MID(A2443,IF(E2443="1",D2443-5,D2443-4),IF(E2443="1",7,6))</f>
        <v>10:29AM</v>
      </c>
      <c r="G2443" s="34" t="str">
        <f>TRIM(SUBSTITUTE(A2443,TEXT(M2443,"h:mmAM/PM"),""))</f>
        <v>7-Nov R/O/L</v>
      </c>
      <c r="H2443" s="34" t="b">
        <f>OR(LEFT(G2443,1)="Y",LEFT(G2443,1)="B",LEFT(G2443,1)="R")</f>
        <v>0</v>
      </c>
      <c r="I2443" s="34" t="str">
        <f>IF(H2443,LEFT(G2443,FIND(" ",G2443)-1),MID(G2443,FIND(" ",G2443)+1,9))</f>
        <v>R/O/L</v>
      </c>
      <c r="J2443" s="34" t="str">
        <f>TRIM(SUBSTITUTE(G2443,I2443,""))</f>
        <v>7-Nov</v>
      </c>
      <c r="K2443" s="34">
        <f>LEFT(J2443,2-ISERROR(1*MID(J2443,2,1)))*1</f>
        <v>7</v>
      </c>
      <c r="L2443" s="34" t="str">
        <f>IF(LEN(I2443)=3,I2443,LEFT(I2443,1)&amp;MID(I2443,3,1)&amp;RIGHT(I2443,1))</f>
        <v>ROL</v>
      </c>
      <c r="M2443" s="42">
        <f>TIMEVALUE(SUBSTITUTE(SUBSTITUTE(F2443,"P"," P"),"A"," A"))</f>
        <v>0.4368055555555555</v>
      </c>
      <c r="N2443" s="34">
        <f t="shared" si="125"/>
        <v>6</v>
      </c>
      <c r="O2443" s="34" t="str">
        <f t="shared" si="126"/>
        <v>ROL6</v>
      </c>
      <c r="P2443" s="44">
        <f>INDEX(Workings!$R$14:$R$853,MATCH(O2443,Workings!$U$14:$U$853,0))</f>
        <v>0.43263888888888885</v>
      </c>
      <c r="Q2443" s="34">
        <f t="shared" si="127"/>
        <v>6</v>
      </c>
      <c r="S2443"/>
    </row>
    <row r="2444" spans="1:19" ht="15" x14ac:dyDescent="0.25">
      <c r="A2444" s="34" t="s">
        <v>625</v>
      </c>
      <c r="B2444" s="34" t="e">
        <f>SEARCH("PM",A2444)</f>
        <v>#VALUE!</v>
      </c>
      <c r="C2444" s="34">
        <f>SEARCH("AM",A2444)</f>
        <v>12</v>
      </c>
      <c r="D2444" s="34">
        <f>IFERROR(B2444,C2444)</f>
        <v>12</v>
      </c>
      <c r="E2444" s="34" t="str">
        <f>IFERROR(MID(A2444,D2444-5,1)," ")</f>
        <v>1</v>
      </c>
      <c r="F2444" s="34" t="str">
        <f>MID(A2444,IF(E2444="1",D2444-5,D2444-4),IF(E2444="1",7,6))</f>
        <v>11:01AM</v>
      </c>
      <c r="G2444" s="34" t="str">
        <f>TRIM(SUBSTITUTE(A2444,TEXT(M2444,"h:mmAM/PM"),""))</f>
        <v>7/Nov R-O-L</v>
      </c>
      <c r="H2444" s="34" t="b">
        <f>OR(LEFT(G2444,1)="Y",LEFT(G2444,1)="B",LEFT(G2444,1)="R")</f>
        <v>0</v>
      </c>
      <c r="I2444" s="34" t="str">
        <f>IF(H2444,LEFT(G2444,FIND(" ",G2444)-1),MID(G2444,FIND(" ",G2444)+1,9))</f>
        <v>R-O-L</v>
      </c>
      <c r="J2444" s="34" t="str">
        <f>TRIM(SUBSTITUTE(G2444,I2444,""))</f>
        <v>7/Nov</v>
      </c>
      <c r="K2444" s="34">
        <f>LEFT(J2444,2-ISERROR(1*MID(J2444,2,1)))*1</f>
        <v>7</v>
      </c>
      <c r="L2444" s="34" t="str">
        <f>IF(LEN(I2444)=3,I2444,LEFT(I2444,1)&amp;MID(I2444,3,1)&amp;RIGHT(I2444,1))</f>
        <v>ROL</v>
      </c>
      <c r="M2444" s="42">
        <f>TIMEVALUE(SUBSTITUTE(SUBSTITUTE(F2444,"P"," P"),"A"," A"))</f>
        <v>0.45902777777777781</v>
      </c>
      <c r="N2444" s="34">
        <f t="shared" si="125"/>
        <v>7</v>
      </c>
      <c r="O2444" s="34" t="str">
        <f t="shared" si="126"/>
        <v>ROL7</v>
      </c>
      <c r="P2444" s="44">
        <f>INDEX(Workings!$R$14:$R$853,MATCH(O2444,Workings!$U$14:$U$853,0))</f>
        <v>0.45347222222222217</v>
      </c>
      <c r="Q2444" s="34">
        <f t="shared" si="127"/>
        <v>8</v>
      </c>
      <c r="S2444"/>
    </row>
    <row r="2445" spans="1:19" ht="15" x14ac:dyDescent="0.25">
      <c r="A2445" s="34" t="s">
        <v>1793</v>
      </c>
      <c r="B2445" s="34" t="e">
        <f>SEARCH("PM",A2445)</f>
        <v>#VALUE!</v>
      </c>
      <c r="C2445" s="34">
        <f>SEARCH("AM",A2445)</f>
        <v>18</v>
      </c>
      <c r="D2445" s="34">
        <f>IFERROR(B2445,C2445)</f>
        <v>18</v>
      </c>
      <c r="E2445" s="34" t="str">
        <f>IFERROR(MID(A2445,D2445-5,1)," ")</f>
        <v>1</v>
      </c>
      <c r="F2445" s="34" t="str">
        <f>MID(A2445,IF(E2445="1",D2445-5,D2445-4),IF(E2445="1",7,6))</f>
        <v>11:26AM</v>
      </c>
      <c r="G2445" s="34" t="str">
        <f>TRIM(SUBSTITUTE(A2445,TEXT(M2445,"h:mmAM/PM"),""))</f>
        <v>7-Nov R:O:L</v>
      </c>
      <c r="H2445" s="34" t="b">
        <f>OR(LEFT(G2445,1)="Y",LEFT(G2445,1)="B",LEFT(G2445,1)="R")</f>
        <v>0</v>
      </c>
      <c r="I2445" s="34" t="str">
        <f>IF(H2445,LEFT(G2445,FIND(" ",G2445)-1),MID(G2445,FIND(" ",G2445)+1,9))</f>
        <v>R:O:L</v>
      </c>
      <c r="J2445" s="34" t="str">
        <f>TRIM(SUBSTITUTE(G2445,I2445,""))</f>
        <v>7-Nov</v>
      </c>
      <c r="K2445" s="34">
        <f>LEFT(J2445,2-ISERROR(1*MID(J2445,2,1)))*1</f>
        <v>7</v>
      </c>
      <c r="L2445" s="34" t="str">
        <f>IF(LEN(I2445)=3,I2445,LEFT(I2445,1)&amp;MID(I2445,3,1)&amp;RIGHT(I2445,1))</f>
        <v>ROL</v>
      </c>
      <c r="M2445" s="42">
        <f>TIMEVALUE(SUBSTITUTE(SUBSTITUTE(F2445,"P"," P"),"A"," A"))</f>
        <v>0.47638888888888892</v>
      </c>
      <c r="N2445" s="34">
        <f t="shared" si="125"/>
        <v>8</v>
      </c>
      <c r="O2445" s="34" t="str">
        <f t="shared" si="126"/>
        <v>ROL8</v>
      </c>
      <c r="P2445" s="44">
        <f>INDEX(Workings!$R$14:$R$853,MATCH(O2445,Workings!$U$14:$U$853,0))</f>
        <v>0.47430555555555548</v>
      </c>
      <c r="Q2445" s="34">
        <f t="shared" si="127"/>
        <v>3</v>
      </c>
      <c r="S2445"/>
    </row>
    <row r="2446" spans="1:19" ht="15" x14ac:dyDescent="0.25">
      <c r="A2446" s="34" t="s">
        <v>1249</v>
      </c>
      <c r="B2446" s="34" t="e">
        <f>SEARCH("PM",A2446)</f>
        <v>#VALUE!</v>
      </c>
      <c r="C2446" s="34">
        <f>SEARCH("AM",A2446)</f>
        <v>12</v>
      </c>
      <c r="D2446" s="34">
        <f>IFERROR(B2446,C2446)</f>
        <v>12</v>
      </c>
      <c r="E2446" s="34" t="str">
        <f>IFERROR(MID(A2446,D2446-5,1)," ")</f>
        <v>1</v>
      </c>
      <c r="F2446" s="34" t="str">
        <f>MID(A2446,IF(E2446="1",D2446-5,D2446-4),IF(E2446="1",7,6))</f>
        <v>11:57AM</v>
      </c>
      <c r="G2446" s="34" t="str">
        <f>TRIM(SUBSTITUTE(A2446,TEXT(M2446,"h:mmAM/PM"),""))</f>
        <v>R:O:L 7-Nov</v>
      </c>
      <c r="H2446" s="34" t="b">
        <f>OR(LEFT(G2446,1)="Y",LEFT(G2446,1)="B",LEFT(G2446,1)="R")</f>
        <v>1</v>
      </c>
      <c r="I2446" s="34" t="str">
        <f>IF(H2446,LEFT(G2446,FIND(" ",G2446)-1),MID(G2446,FIND(" ",G2446)+1,9))</f>
        <v>R:O:L</v>
      </c>
      <c r="J2446" s="34" t="str">
        <f>TRIM(SUBSTITUTE(G2446,I2446,""))</f>
        <v>7-Nov</v>
      </c>
      <c r="K2446" s="34">
        <f>LEFT(J2446,2-ISERROR(1*MID(J2446,2,1)))*1</f>
        <v>7</v>
      </c>
      <c r="L2446" s="34" t="str">
        <f>IF(LEN(I2446)=3,I2446,LEFT(I2446,1)&amp;MID(I2446,3,1)&amp;RIGHT(I2446,1))</f>
        <v>ROL</v>
      </c>
      <c r="M2446" s="42">
        <f>TIMEVALUE(SUBSTITUTE(SUBSTITUTE(F2446,"P"," P"),"A"," A"))</f>
        <v>0.49791666666666662</v>
      </c>
      <c r="N2446" s="34">
        <f t="shared" si="125"/>
        <v>9</v>
      </c>
      <c r="O2446" s="34" t="str">
        <f t="shared" si="126"/>
        <v>ROL9</v>
      </c>
      <c r="P2446" s="44">
        <f>INDEX(Workings!$R$14:$R$853,MATCH(O2446,Workings!$U$14:$U$853,0))</f>
        <v>0.4951388888888888</v>
      </c>
      <c r="Q2446" s="34">
        <f t="shared" si="127"/>
        <v>4</v>
      </c>
      <c r="S2446"/>
    </row>
    <row r="2447" spans="1:19" ht="15" x14ac:dyDescent="0.25">
      <c r="A2447" s="34" t="s">
        <v>3897</v>
      </c>
      <c r="B2447" s="34">
        <f>SEARCH("PM",A2447)</f>
        <v>16</v>
      </c>
      <c r="C2447" s="34" t="e">
        <f>SEARCH("AM",A2447)</f>
        <v>#VALUE!</v>
      </c>
      <c r="D2447" s="34">
        <f>IFERROR(B2447,C2447)</f>
        <v>16</v>
      </c>
      <c r="E2447" s="34" t="str">
        <f>IFERROR(MID(A2447,D2447-5,1)," ")</f>
        <v>1</v>
      </c>
      <c r="F2447" s="34" t="str">
        <f>MID(A2447,IF(E2447="1",D2447-5,D2447-4),IF(E2447="1",7,6))</f>
        <v>12:27PM</v>
      </c>
      <c r="G2447" s="34" t="str">
        <f>TRIM(SUBSTITUTE(A2447,TEXT(M2447,"h:mmAM/PM"),""))</f>
        <v>7-Nov ROL</v>
      </c>
      <c r="H2447" s="34" t="b">
        <f>OR(LEFT(G2447,1)="Y",LEFT(G2447,1)="B",LEFT(G2447,1)="R")</f>
        <v>0</v>
      </c>
      <c r="I2447" s="34" t="str">
        <f>IF(H2447,LEFT(G2447,FIND(" ",G2447)-1),MID(G2447,FIND(" ",G2447)+1,9))</f>
        <v>ROL</v>
      </c>
      <c r="J2447" s="34" t="str">
        <f>TRIM(SUBSTITUTE(G2447,I2447,""))</f>
        <v>7-Nov</v>
      </c>
      <c r="K2447" s="34">
        <f>LEFT(J2447,2-ISERROR(1*MID(J2447,2,1)))*1</f>
        <v>7</v>
      </c>
      <c r="L2447" s="34" t="str">
        <f>IF(LEN(I2447)=3,I2447,LEFT(I2447,1)&amp;MID(I2447,3,1)&amp;RIGHT(I2447,1))</f>
        <v>ROL</v>
      </c>
      <c r="M2447" s="42">
        <f>TIMEVALUE(SUBSTITUTE(SUBSTITUTE(F2447,"P"," P"),"A"," A"))</f>
        <v>0.51874999999999993</v>
      </c>
      <c r="N2447" s="34">
        <f t="shared" si="125"/>
        <v>10</v>
      </c>
      <c r="O2447" s="34" t="str">
        <f t="shared" si="126"/>
        <v>ROL10</v>
      </c>
      <c r="P2447" s="44">
        <f>INDEX(Workings!$R$14:$R$853,MATCH(O2447,Workings!$U$14:$U$853,0))</f>
        <v>0.51597222222222217</v>
      </c>
      <c r="Q2447" s="34">
        <f t="shared" si="127"/>
        <v>4</v>
      </c>
      <c r="S2447"/>
    </row>
    <row r="2448" spans="1:19" ht="15" x14ac:dyDescent="0.25">
      <c r="A2448" s="34" t="s">
        <v>1015</v>
      </c>
      <c r="B2448" s="34">
        <f>SEARCH("PM",A2448)</f>
        <v>15</v>
      </c>
      <c r="C2448" s="34" t="e">
        <f>SEARCH("AM",A2448)</f>
        <v>#VALUE!</v>
      </c>
      <c r="D2448" s="34">
        <f>IFERROR(B2448,C2448)</f>
        <v>15</v>
      </c>
      <c r="E2448" s="34" t="str">
        <f>IFERROR(MID(A2448,D2448-5,1)," ")</f>
        <v xml:space="preserve"> </v>
      </c>
      <c r="F2448" s="34" t="str">
        <f>MID(A2448,IF(E2448="1",D2448-5,D2448-4),IF(E2448="1",7,6))</f>
        <v>1:02PM</v>
      </c>
      <c r="G2448" s="34" t="str">
        <f>TRIM(SUBSTITUTE(A2448,TEXT(M2448,"h:mmAM/PM"),""))</f>
        <v>7-Nov ROL</v>
      </c>
      <c r="H2448" s="34" t="b">
        <f>OR(LEFT(G2448,1)="Y",LEFT(G2448,1)="B",LEFT(G2448,1)="R")</f>
        <v>0</v>
      </c>
      <c r="I2448" s="34" t="str">
        <f>IF(H2448,LEFT(G2448,FIND(" ",G2448)-1),MID(G2448,FIND(" ",G2448)+1,9))</f>
        <v>ROL</v>
      </c>
      <c r="J2448" s="34" t="str">
        <f>TRIM(SUBSTITUTE(G2448,I2448,""))</f>
        <v>7-Nov</v>
      </c>
      <c r="K2448" s="34">
        <f>LEFT(J2448,2-ISERROR(1*MID(J2448,2,1)))*1</f>
        <v>7</v>
      </c>
      <c r="L2448" s="34" t="str">
        <f>IF(LEN(I2448)=3,I2448,LEFT(I2448,1)&amp;MID(I2448,3,1)&amp;RIGHT(I2448,1))</f>
        <v>ROL</v>
      </c>
      <c r="M2448" s="42">
        <f>TIMEVALUE(SUBSTITUTE(SUBSTITUTE(F2448,"P"," P"),"A"," A"))</f>
        <v>0.54305555555555551</v>
      </c>
      <c r="N2448" s="34">
        <f t="shared" si="125"/>
        <v>11</v>
      </c>
      <c r="O2448" s="34" t="str">
        <f t="shared" si="126"/>
        <v>ROL11</v>
      </c>
      <c r="P2448" s="44">
        <f>INDEX(Workings!$R$14:$R$853,MATCH(O2448,Workings!$U$14:$U$853,0))</f>
        <v>0.53680555555555554</v>
      </c>
      <c r="Q2448" s="34">
        <f t="shared" si="127"/>
        <v>9</v>
      </c>
      <c r="S2448"/>
    </row>
    <row r="2449" spans="1:19" ht="15" x14ac:dyDescent="0.25">
      <c r="A2449" s="34" t="s">
        <v>3208</v>
      </c>
      <c r="B2449" s="34">
        <f>SEARCH("PM",A2449)</f>
        <v>9</v>
      </c>
      <c r="C2449" s="34" t="e">
        <f>SEARCH("AM",A2449)</f>
        <v>#VALUE!</v>
      </c>
      <c r="D2449" s="34">
        <f>IFERROR(B2449,C2449)</f>
        <v>9</v>
      </c>
      <c r="E2449" s="34" t="str">
        <f>IFERROR(MID(A2449,D2449-5,1)," ")</f>
        <v xml:space="preserve"> </v>
      </c>
      <c r="F2449" s="34" t="str">
        <f>MID(A2449,IF(E2449="1",D2449-5,D2449-4),IF(E2449="1",7,6))</f>
        <v>1:26PM</v>
      </c>
      <c r="G2449" s="34" t="str">
        <f>TRIM(SUBSTITUTE(A2449,TEXT(M2449,"h:mmAM/PM"),""))</f>
        <v>ROL 7/Nov</v>
      </c>
      <c r="H2449" s="34" t="b">
        <f>OR(LEFT(G2449,1)="Y",LEFT(G2449,1)="B",LEFT(G2449,1)="R")</f>
        <v>1</v>
      </c>
      <c r="I2449" s="34" t="str">
        <f>IF(H2449,LEFT(G2449,FIND(" ",G2449)-1),MID(G2449,FIND(" ",G2449)+1,9))</f>
        <v>ROL</v>
      </c>
      <c r="J2449" s="34" t="str">
        <f>TRIM(SUBSTITUTE(G2449,I2449,""))</f>
        <v>7/Nov</v>
      </c>
      <c r="K2449" s="34">
        <f>LEFT(J2449,2-ISERROR(1*MID(J2449,2,1)))*1</f>
        <v>7</v>
      </c>
      <c r="L2449" s="34" t="str">
        <f>IF(LEN(I2449)=3,I2449,LEFT(I2449,1)&amp;MID(I2449,3,1)&amp;RIGHT(I2449,1))</f>
        <v>ROL</v>
      </c>
      <c r="M2449" s="42">
        <f>TIMEVALUE(SUBSTITUTE(SUBSTITUTE(F2449,"P"," P"),"A"," A"))</f>
        <v>0.55972222222222223</v>
      </c>
      <c r="N2449" s="34">
        <f t="shared" si="125"/>
        <v>12</v>
      </c>
      <c r="O2449" s="34" t="str">
        <f t="shared" si="126"/>
        <v>ROL12</v>
      </c>
      <c r="P2449" s="44">
        <f>INDEX(Workings!$R$14:$R$853,MATCH(O2449,Workings!$U$14:$U$853,0))</f>
        <v>0.55763888888888891</v>
      </c>
      <c r="Q2449" s="34">
        <f t="shared" si="127"/>
        <v>3</v>
      </c>
      <c r="S2449"/>
    </row>
    <row r="2450" spans="1:19" ht="15" x14ac:dyDescent="0.25">
      <c r="A2450" s="34" t="s">
        <v>3731</v>
      </c>
      <c r="B2450" s="34">
        <f>SEARCH("PM",A2450)</f>
        <v>9</v>
      </c>
      <c r="C2450" s="34" t="e">
        <f>SEARCH("AM",A2450)</f>
        <v>#VALUE!</v>
      </c>
      <c r="D2450" s="34">
        <f>IFERROR(B2450,C2450)</f>
        <v>9</v>
      </c>
      <c r="E2450" s="34" t="str">
        <f>IFERROR(MID(A2450,D2450-5,1)," ")</f>
        <v xml:space="preserve"> </v>
      </c>
      <c r="F2450" s="34" t="str">
        <f>MID(A2450,IF(E2450="1",D2450-5,D2450-4),IF(E2450="1",7,6))</f>
        <v>2:02PM</v>
      </c>
      <c r="G2450" s="34" t="str">
        <f>TRIM(SUBSTITUTE(A2450,TEXT(M2450,"h:mmAM/PM"),""))</f>
        <v>ROL 7-Nov</v>
      </c>
      <c r="H2450" s="34" t="b">
        <f>OR(LEFT(G2450,1)="Y",LEFT(G2450,1)="B",LEFT(G2450,1)="R")</f>
        <v>1</v>
      </c>
      <c r="I2450" s="34" t="str">
        <f>IF(H2450,LEFT(G2450,FIND(" ",G2450)-1),MID(G2450,FIND(" ",G2450)+1,9))</f>
        <v>ROL</v>
      </c>
      <c r="J2450" s="34" t="str">
        <f>TRIM(SUBSTITUTE(G2450,I2450,""))</f>
        <v>7-Nov</v>
      </c>
      <c r="K2450" s="34">
        <f>LEFT(J2450,2-ISERROR(1*MID(J2450,2,1)))*1</f>
        <v>7</v>
      </c>
      <c r="L2450" s="34" t="str">
        <f>IF(LEN(I2450)=3,I2450,LEFT(I2450,1)&amp;MID(I2450,3,1)&amp;RIGHT(I2450,1))</f>
        <v>ROL</v>
      </c>
      <c r="M2450" s="42">
        <f>TIMEVALUE(SUBSTITUTE(SUBSTITUTE(F2450,"P"," P"),"A"," A"))</f>
        <v>0.58472222222222225</v>
      </c>
      <c r="N2450" s="34">
        <f t="shared" si="125"/>
        <v>13</v>
      </c>
      <c r="O2450" s="34" t="str">
        <f t="shared" si="126"/>
        <v>ROL13</v>
      </c>
      <c r="P2450" s="44">
        <f>INDEX(Workings!$R$14:$R$853,MATCH(O2450,Workings!$U$14:$U$853,0))</f>
        <v>0.57847222222222228</v>
      </c>
      <c r="Q2450" s="34">
        <f t="shared" si="127"/>
        <v>9</v>
      </c>
      <c r="S2450"/>
    </row>
    <row r="2451" spans="1:19" ht="15" x14ac:dyDescent="0.25">
      <c r="A2451" s="34" t="s">
        <v>2029</v>
      </c>
      <c r="B2451" s="34">
        <f>SEARCH("PM",A2451)</f>
        <v>5</v>
      </c>
      <c r="C2451" s="34" t="e">
        <f>SEARCH("AM",A2451)</f>
        <v>#VALUE!</v>
      </c>
      <c r="D2451" s="34">
        <f>IFERROR(B2451,C2451)</f>
        <v>5</v>
      </c>
      <c r="E2451" s="34" t="str">
        <f>IFERROR(MID(A2451,D2451-5,1)," ")</f>
        <v xml:space="preserve"> </v>
      </c>
      <c r="F2451" s="34" t="str">
        <f>MID(A2451,IF(E2451="1",D2451-5,D2451-4),IF(E2451="1",7,6))</f>
        <v>2:29PM</v>
      </c>
      <c r="G2451" s="34" t="str">
        <f>TRIM(SUBSTITUTE(A2451,TEXT(M2451,"h:mmAM/PM"),""))</f>
        <v>R:O:L 7-Nov</v>
      </c>
      <c r="H2451" s="34" t="b">
        <f>OR(LEFT(G2451,1)="Y",LEFT(G2451,1)="B",LEFT(G2451,1)="R")</f>
        <v>1</v>
      </c>
      <c r="I2451" s="34" t="str">
        <f>IF(H2451,LEFT(G2451,FIND(" ",G2451)-1),MID(G2451,FIND(" ",G2451)+1,9))</f>
        <v>R:O:L</v>
      </c>
      <c r="J2451" s="34" t="str">
        <f>TRIM(SUBSTITUTE(G2451,I2451,""))</f>
        <v>7-Nov</v>
      </c>
      <c r="K2451" s="34">
        <f>LEFT(J2451,2-ISERROR(1*MID(J2451,2,1)))*1</f>
        <v>7</v>
      </c>
      <c r="L2451" s="34" t="str">
        <f>IF(LEN(I2451)=3,I2451,LEFT(I2451,1)&amp;MID(I2451,3,1)&amp;RIGHT(I2451,1))</f>
        <v>ROL</v>
      </c>
      <c r="M2451" s="42">
        <f>TIMEVALUE(SUBSTITUTE(SUBSTITUTE(F2451,"P"," P"),"A"," A"))</f>
        <v>0.60347222222222219</v>
      </c>
      <c r="N2451" s="34">
        <f t="shared" si="125"/>
        <v>14</v>
      </c>
      <c r="O2451" s="34" t="str">
        <f t="shared" si="126"/>
        <v>ROL14</v>
      </c>
      <c r="P2451" s="44">
        <f>INDEX(Workings!$R$14:$R$853,MATCH(O2451,Workings!$U$14:$U$853,0))</f>
        <v>0.59930555555555565</v>
      </c>
      <c r="Q2451" s="34">
        <f t="shared" si="127"/>
        <v>6</v>
      </c>
      <c r="S2451"/>
    </row>
    <row r="2452" spans="1:19" ht="15" x14ac:dyDescent="0.25">
      <c r="A2452" s="34" t="s">
        <v>2537</v>
      </c>
      <c r="B2452" s="34">
        <f>SEARCH("PM",A2452)</f>
        <v>9</v>
      </c>
      <c r="C2452" s="34" t="e">
        <f>SEARCH("AM",A2452)</f>
        <v>#VALUE!</v>
      </c>
      <c r="D2452" s="34">
        <f>IFERROR(B2452,C2452)</f>
        <v>9</v>
      </c>
      <c r="E2452" s="34" t="str">
        <f>IFERROR(MID(A2452,D2452-5,1)," ")</f>
        <v xml:space="preserve"> </v>
      </c>
      <c r="F2452" s="34" t="str">
        <f>MID(A2452,IF(E2452="1",D2452-5,D2452-4),IF(E2452="1",7,6))</f>
        <v>2:57PM</v>
      </c>
      <c r="G2452" s="34" t="str">
        <f>TRIM(SUBSTITUTE(A2452,TEXT(M2452,"h:mmAM/PM"),""))</f>
        <v>ROL 7-Nov</v>
      </c>
      <c r="H2452" s="34" t="b">
        <f>OR(LEFT(G2452,1)="Y",LEFT(G2452,1)="B",LEFT(G2452,1)="R")</f>
        <v>1</v>
      </c>
      <c r="I2452" s="34" t="str">
        <f>IF(H2452,LEFT(G2452,FIND(" ",G2452)-1),MID(G2452,FIND(" ",G2452)+1,9))</f>
        <v>ROL</v>
      </c>
      <c r="J2452" s="34" t="str">
        <f>TRIM(SUBSTITUTE(G2452,I2452,""))</f>
        <v>7-Nov</v>
      </c>
      <c r="K2452" s="34">
        <f>LEFT(J2452,2-ISERROR(1*MID(J2452,2,1)))*1</f>
        <v>7</v>
      </c>
      <c r="L2452" s="34" t="str">
        <f>IF(LEN(I2452)=3,I2452,LEFT(I2452,1)&amp;MID(I2452,3,1)&amp;RIGHT(I2452,1))</f>
        <v>ROL</v>
      </c>
      <c r="M2452" s="42">
        <f>TIMEVALUE(SUBSTITUTE(SUBSTITUTE(F2452,"P"," P"),"A"," A"))</f>
        <v>0.62291666666666667</v>
      </c>
      <c r="N2452" s="34">
        <f t="shared" si="125"/>
        <v>15</v>
      </c>
      <c r="O2452" s="34" t="str">
        <f t="shared" si="126"/>
        <v>ROL15</v>
      </c>
      <c r="P2452" s="44">
        <f>INDEX(Workings!$R$14:$R$853,MATCH(O2452,Workings!$U$14:$U$853,0))</f>
        <v>0.62013888888888902</v>
      </c>
      <c r="Q2452" s="34">
        <f t="shared" si="127"/>
        <v>4</v>
      </c>
      <c r="S2452"/>
    </row>
    <row r="2453" spans="1:19" ht="15" x14ac:dyDescent="0.25">
      <c r="A2453" s="34" t="s">
        <v>2397</v>
      </c>
      <c r="B2453" s="34">
        <f>SEARCH("PM",A2453)</f>
        <v>11</v>
      </c>
      <c r="C2453" s="34" t="e">
        <f>SEARCH("AM",A2453)</f>
        <v>#VALUE!</v>
      </c>
      <c r="D2453" s="34">
        <f>IFERROR(B2453,C2453)</f>
        <v>11</v>
      </c>
      <c r="E2453" s="34" t="str">
        <f>IFERROR(MID(A2453,D2453-5,1)," ")</f>
        <v xml:space="preserve"> </v>
      </c>
      <c r="F2453" s="34" t="str">
        <f>MID(A2453,IF(E2453="1",D2453-5,D2453-4),IF(E2453="1",7,6))</f>
        <v>3:31PM</v>
      </c>
      <c r="G2453" s="34" t="str">
        <f>TRIM(SUBSTITUTE(A2453,TEXT(M2453,"h:mmAM/PM"),""))</f>
        <v>R-O-L 7/Nov</v>
      </c>
      <c r="H2453" s="34" t="b">
        <f>OR(LEFT(G2453,1)="Y",LEFT(G2453,1)="B",LEFT(G2453,1)="R")</f>
        <v>1</v>
      </c>
      <c r="I2453" s="34" t="str">
        <f>IF(H2453,LEFT(G2453,FIND(" ",G2453)-1),MID(G2453,FIND(" ",G2453)+1,9))</f>
        <v>R-O-L</v>
      </c>
      <c r="J2453" s="34" t="str">
        <f>TRIM(SUBSTITUTE(G2453,I2453,""))</f>
        <v>7/Nov</v>
      </c>
      <c r="K2453" s="34">
        <f>LEFT(J2453,2-ISERROR(1*MID(J2453,2,1)))*1</f>
        <v>7</v>
      </c>
      <c r="L2453" s="34" t="str">
        <f>IF(LEN(I2453)=3,I2453,LEFT(I2453,1)&amp;MID(I2453,3,1)&amp;RIGHT(I2453,1))</f>
        <v>ROL</v>
      </c>
      <c r="M2453" s="42">
        <f>TIMEVALUE(SUBSTITUTE(SUBSTITUTE(F2453,"P"," P"),"A"," A"))</f>
        <v>0.64652777777777781</v>
      </c>
      <c r="N2453" s="34">
        <f t="shared" si="125"/>
        <v>16</v>
      </c>
      <c r="O2453" s="34" t="str">
        <f t="shared" si="126"/>
        <v>ROL16</v>
      </c>
      <c r="P2453" s="44">
        <f>INDEX(Workings!$R$14:$R$853,MATCH(O2453,Workings!$U$14:$U$853,0))</f>
        <v>0.64097222222222239</v>
      </c>
      <c r="Q2453" s="34">
        <f t="shared" si="127"/>
        <v>8</v>
      </c>
      <c r="S2453"/>
    </row>
    <row r="2454" spans="1:19" ht="15" x14ac:dyDescent="0.25">
      <c r="A2454" s="34" t="s">
        <v>3493</v>
      </c>
      <c r="B2454" s="34">
        <f>SEARCH("PM",A2454)</f>
        <v>5</v>
      </c>
      <c r="C2454" s="34" t="e">
        <f>SEARCH("AM",A2454)</f>
        <v>#VALUE!</v>
      </c>
      <c r="D2454" s="34">
        <f>IFERROR(B2454,C2454)</f>
        <v>5</v>
      </c>
      <c r="E2454" s="34" t="str">
        <f>IFERROR(MID(A2454,D2454-5,1)," ")</f>
        <v xml:space="preserve"> </v>
      </c>
      <c r="F2454" s="34" t="str">
        <f>MID(A2454,IF(E2454="1",D2454-5,D2454-4),IF(E2454="1",7,6))</f>
        <v>3:54PM</v>
      </c>
      <c r="G2454" s="34" t="str">
        <f>TRIM(SUBSTITUTE(A2454,TEXT(M2454,"h:mmAM/PM"),""))</f>
        <v>ROL 7-Nov</v>
      </c>
      <c r="H2454" s="34" t="b">
        <f>OR(LEFT(G2454,1)="Y",LEFT(G2454,1)="B",LEFT(G2454,1)="R")</f>
        <v>1</v>
      </c>
      <c r="I2454" s="34" t="str">
        <f>IF(H2454,LEFT(G2454,FIND(" ",G2454)-1),MID(G2454,FIND(" ",G2454)+1,9))</f>
        <v>ROL</v>
      </c>
      <c r="J2454" s="34" t="str">
        <f>TRIM(SUBSTITUTE(G2454,I2454,""))</f>
        <v>7-Nov</v>
      </c>
      <c r="K2454" s="34">
        <f>LEFT(J2454,2-ISERROR(1*MID(J2454,2,1)))*1</f>
        <v>7</v>
      </c>
      <c r="L2454" s="34" t="str">
        <f>IF(LEN(I2454)=3,I2454,LEFT(I2454,1)&amp;MID(I2454,3,1)&amp;RIGHT(I2454,1))</f>
        <v>ROL</v>
      </c>
      <c r="M2454" s="42">
        <f>TIMEVALUE(SUBSTITUTE(SUBSTITUTE(F2454,"P"," P"),"A"," A"))</f>
        <v>0.66249999999999998</v>
      </c>
      <c r="N2454" s="34">
        <f t="shared" si="125"/>
        <v>17</v>
      </c>
      <c r="O2454" s="34" t="str">
        <f t="shared" si="126"/>
        <v>ROL17</v>
      </c>
      <c r="P2454" s="44">
        <f>INDEX(Workings!$R$14:$R$853,MATCH(O2454,Workings!$U$14:$U$853,0))</f>
        <v>0.66180555555555576</v>
      </c>
      <c r="Q2454" s="34">
        <f t="shared" si="127"/>
        <v>1</v>
      </c>
      <c r="S2454"/>
    </row>
    <row r="2455" spans="1:19" ht="15" x14ac:dyDescent="0.25">
      <c r="A2455" s="34" t="s">
        <v>3395</v>
      </c>
      <c r="B2455" s="34">
        <f>SEARCH("PM",A2455)</f>
        <v>11</v>
      </c>
      <c r="C2455" s="34" t="e">
        <f>SEARCH("AM",A2455)</f>
        <v>#VALUE!</v>
      </c>
      <c r="D2455" s="34">
        <f>IFERROR(B2455,C2455)</f>
        <v>11</v>
      </c>
      <c r="E2455" s="34" t="str">
        <f>IFERROR(MID(A2455,D2455-5,1)," ")</f>
        <v xml:space="preserve"> </v>
      </c>
      <c r="F2455" s="34" t="str">
        <f>MID(A2455,IF(E2455="1",D2455-5,D2455-4),IF(E2455="1",7,6))</f>
        <v>4:27PM</v>
      </c>
      <c r="G2455" s="34" t="str">
        <f>TRIM(SUBSTITUTE(A2455,TEXT(M2455,"h:mmAM/PM"),""))</f>
        <v>R-O-L 7/Nov</v>
      </c>
      <c r="H2455" s="34" t="b">
        <f>OR(LEFT(G2455,1)="Y",LEFT(G2455,1)="B",LEFT(G2455,1)="R")</f>
        <v>1</v>
      </c>
      <c r="I2455" s="34" t="str">
        <f>IF(H2455,LEFT(G2455,FIND(" ",G2455)-1),MID(G2455,FIND(" ",G2455)+1,9))</f>
        <v>R-O-L</v>
      </c>
      <c r="J2455" s="34" t="str">
        <f>TRIM(SUBSTITUTE(G2455,I2455,""))</f>
        <v>7/Nov</v>
      </c>
      <c r="K2455" s="34">
        <f>LEFT(J2455,2-ISERROR(1*MID(J2455,2,1)))*1</f>
        <v>7</v>
      </c>
      <c r="L2455" s="34" t="str">
        <f>IF(LEN(I2455)=3,I2455,LEFT(I2455,1)&amp;MID(I2455,3,1)&amp;RIGHT(I2455,1))</f>
        <v>ROL</v>
      </c>
      <c r="M2455" s="42">
        <f>TIMEVALUE(SUBSTITUTE(SUBSTITUTE(F2455,"P"," P"),"A"," A"))</f>
        <v>0.68541666666666667</v>
      </c>
      <c r="N2455" s="34">
        <f t="shared" si="125"/>
        <v>18</v>
      </c>
      <c r="O2455" s="34" t="str">
        <f t="shared" si="126"/>
        <v>ROL18</v>
      </c>
      <c r="P2455" s="44">
        <f>INDEX(Workings!$R$14:$R$853,MATCH(O2455,Workings!$U$14:$U$853,0))</f>
        <v>0.68263888888888913</v>
      </c>
      <c r="Q2455" s="34">
        <f t="shared" si="127"/>
        <v>4</v>
      </c>
      <c r="S2455"/>
    </row>
    <row r="2456" spans="1:19" ht="15" x14ac:dyDescent="0.25">
      <c r="A2456" s="34" t="s">
        <v>3903</v>
      </c>
      <c r="B2456" s="34">
        <f>SEARCH("PM",A2456)</f>
        <v>11</v>
      </c>
      <c r="C2456" s="34" t="e">
        <f>SEARCH("AM",A2456)</f>
        <v>#VALUE!</v>
      </c>
      <c r="D2456" s="34">
        <f>IFERROR(B2456,C2456)</f>
        <v>11</v>
      </c>
      <c r="E2456" s="34" t="str">
        <f>IFERROR(MID(A2456,D2456-5,1)," ")</f>
        <v xml:space="preserve"> </v>
      </c>
      <c r="F2456" s="34" t="str">
        <f>MID(A2456,IF(E2456="1",D2456-5,D2456-4),IF(E2456="1",7,6))</f>
        <v>4:55PM</v>
      </c>
      <c r="G2456" s="34" t="str">
        <f>TRIM(SUBSTITUTE(A2456,TEXT(M2456,"h:mmAM/PM"),""))</f>
        <v>7-Nov R-O-L</v>
      </c>
      <c r="H2456" s="34" t="b">
        <f>OR(LEFT(G2456,1)="Y",LEFT(G2456,1)="B",LEFT(G2456,1)="R")</f>
        <v>0</v>
      </c>
      <c r="I2456" s="34" t="str">
        <f>IF(H2456,LEFT(G2456,FIND(" ",G2456)-1),MID(G2456,FIND(" ",G2456)+1,9))</f>
        <v>R-O-L</v>
      </c>
      <c r="J2456" s="34" t="str">
        <f>TRIM(SUBSTITUTE(G2456,I2456,""))</f>
        <v>7-Nov</v>
      </c>
      <c r="K2456" s="34">
        <f>LEFT(J2456,2-ISERROR(1*MID(J2456,2,1)))*1</f>
        <v>7</v>
      </c>
      <c r="L2456" s="34" t="str">
        <f>IF(LEN(I2456)=3,I2456,LEFT(I2456,1)&amp;MID(I2456,3,1)&amp;RIGHT(I2456,1))</f>
        <v>ROL</v>
      </c>
      <c r="M2456" s="42">
        <f>TIMEVALUE(SUBSTITUTE(SUBSTITUTE(F2456,"P"," P"),"A"," A"))</f>
        <v>0.70486111111111116</v>
      </c>
      <c r="N2456" s="34">
        <f t="shared" si="125"/>
        <v>19</v>
      </c>
      <c r="O2456" s="34" t="str">
        <f t="shared" si="126"/>
        <v>ROL19</v>
      </c>
      <c r="P2456" s="44">
        <f>INDEX(Workings!$R$14:$R$853,MATCH(O2456,Workings!$U$14:$U$853,0))</f>
        <v>0.7034722222222225</v>
      </c>
      <c r="Q2456" s="34">
        <f t="shared" si="127"/>
        <v>2</v>
      </c>
      <c r="S2456"/>
    </row>
    <row r="2457" spans="1:19" ht="15" x14ac:dyDescent="0.25">
      <c r="A2457" s="34" t="s">
        <v>3112</v>
      </c>
      <c r="B2457" s="34">
        <f>SEARCH("PM",A2457)</f>
        <v>9</v>
      </c>
      <c r="C2457" s="34" t="e">
        <f>SEARCH("AM",A2457)</f>
        <v>#VALUE!</v>
      </c>
      <c r="D2457" s="34">
        <f>IFERROR(B2457,C2457)</f>
        <v>9</v>
      </c>
      <c r="E2457" s="34" t="str">
        <f>IFERROR(MID(A2457,D2457-5,1)," ")</f>
        <v xml:space="preserve"> </v>
      </c>
      <c r="F2457" s="34" t="str">
        <f>MID(A2457,IF(E2457="1",D2457-5,D2457-4),IF(E2457="1",7,6))</f>
        <v>5:30PM</v>
      </c>
      <c r="G2457" s="34" t="str">
        <f>TRIM(SUBSTITUTE(A2457,TEXT(M2457,"h:mmAM/PM"),""))</f>
        <v>ROL 7-Nov</v>
      </c>
      <c r="H2457" s="34" t="b">
        <f>OR(LEFT(G2457,1)="Y",LEFT(G2457,1)="B",LEFT(G2457,1)="R")</f>
        <v>1</v>
      </c>
      <c r="I2457" s="34" t="str">
        <f>IF(H2457,LEFT(G2457,FIND(" ",G2457)-1),MID(G2457,FIND(" ",G2457)+1,9))</f>
        <v>ROL</v>
      </c>
      <c r="J2457" s="34" t="str">
        <f>TRIM(SUBSTITUTE(G2457,I2457,""))</f>
        <v>7-Nov</v>
      </c>
      <c r="K2457" s="34">
        <f>LEFT(J2457,2-ISERROR(1*MID(J2457,2,1)))*1</f>
        <v>7</v>
      </c>
      <c r="L2457" s="34" t="str">
        <f>IF(LEN(I2457)=3,I2457,LEFT(I2457,1)&amp;MID(I2457,3,1)&amp;RIGHT(I2457,1))</f>
        <v>ROL</v>
      </c>
      <c r="M2457" s="42">
        <f>TIMEVALUE(SUBSTITUTE(SUBSTITUTE(F2457,"P"," P"),"A"," A"))</f>
        <v>0.72916666666666663</v>
      </c>
      <c r="N2457" s="34">
        <f t="shared" si="125"/>
        <v>20</v>
      </c>
      <c r="O2457" s="34" t="str">
        <f t="shared" si="126"/>
        <v>ROL20</v>
      </c>
      <c r="P2457" s="44">
        <f>INDEX(Workings!$R$14:$R$853,MATCH(O2457,Workings!$U$14:$U$853,0))</f>
        <v>0.72430555555555587</v>
      </c>
      <c r="Q2457" s="34">
        <f t="shared" si="127"/>
        <v>7</v>
      </c>
      <c r="S2457"/>
    </row>
    <row r="2458" spans="1:19" ht="15" x14ac:dyDescent="0.25">
      <c r="A2458" s="34" t="s">
        <v>1210</v>
      </c>
      <c r="B2458" s="34">
        <f>SEARCH("PM",A2458)</f>
        <v>17</v>
      </c>
      <c r="C2458" s="34" t="e">
        <f>SEARCH("AM",A2458)</f>
        <v>#VALUE!</v>
      </c>
      <c r="D2458" s="34">
        <f>IFERROR(B2458,C2458)</f>
        <v>17</v>
      </c>
      <c r="E2458" s="34" t="str">
        <f>IFERROR(MID(A2458,D2458-5,1)," ")</f>
        <v xml:space="preserve"> </v>
      </c>
      <c r="F2458" s="34" t="str">
        <f>MID(A2458,IF(E2458="1",D2458-5,D2458-4),IF(E2458="1",7,6))</f>
        <v>5:50PM</v>
      </c>
      <c r="G2458" s="34" t="str">
        <f>TRIM(SUBSTITUTE(A2458,TEXT(M2458,"h:mmAM/PM"),""))</f>
        <v>R/O/L 7/Nov</v>
      </c>
      <c r="H2458" s="34" t="b">
        <f>OR(LEFT(G2458,1)="Y",LEFT(G2458,1)="B",LEFT(G2458,1)="R")</f>
        <v>1</v>
      </c>
      <c r="I2458" s="34" t="str">
        <f>IF(H2458,LEFT(G2458,FIND(" ",G2458)-1),MID(G2458,FIND(" ",G2458)+1,9))</f>
        <v>R/O/L</v>
      </c>
      <c r="J2458" s="34" t="str">
        <f>TRIM(SUBSTITUTE(G2458,I2458,""))</f>
        <v>7/Nov</v>
      </c>
      <c r="K2458" s="34">
        <f>LEFT(J2458,2-ISERROR(1*MID(J2458,2,1)))*1</f>
        <v>7</v>
      </c>
      <c r="L2458" s="34" t="str">
        <f>IF(LEN(I2458)=3,I2458,LEFT(I2458,1)&amp;MID(I2458,3,1)&amp;RIGHT(I2458,1))</f>
        <v>ROL</v>
      </c>
      <c r="M2458" s="42">
        <f>TIMEVALUE(SUBSTITUTE(SUBSTITUTE(F2458,"P"," P"),"A"," A"))</f>
        <v>0.74305555555555547</v>
      </c>
      <c r="N2458" s="34">
        <f t="shared" si="125"/>
        <v>21</v>
      </c>
      <c r="O2458" s="34" t="str">
        <f t="shared" si="126"/>
        <v>ROL21</v>
      </c>
      <c r="P2458" s="44">
        <f>INDEX(Workings!$R$14:$R$853,MATCH(O2458,Workings!$U$14:$U$853,0))</f>
        <v>0.73819444444444471</v>
      </c>
      <c r="Q2458" s="34">
        <f t="shared" si="127"/>
        <v>7</v>
      </c>
      <c r="S2458"/>
    </row>
    <row r="2459" spans="1:19" ht="15" x14ac:dyDescent="0.25">
      <c r="A2459" s="34" t="s">
        <v>2800</v>
      </c>
      <c r="B2459" s="34">
        <f>SEARCH("PM",A2459)</f>
        <v>5</v>
      </c>
      <c r="C2459" s="34" t="e">
        <f>SEARCH("AM",A2459)</f>
        <v>#VALUE!</v>
      </c>
      <c r="D2459" s="34">
        <f>IFERROR(B2459,C2459)</f>
        <v>5</v>
      </c>
      <c r="E2459" s="34" t="str">
        <f>IFERROR(MID(A2459,D2459-5,1)," ")</f>
        <v xml:space="preserve"> </v>
      </c>
      <c r="F2459" s="34" t="str">
        <f>MID(A2459,IF(E2459="1",D2459-5,D2459-4),IF(E2459="1",7,6))</f>
        <v>6:11PM</v>
      </c>
      <c r="G2459" s="34" t="str">
        <f>TRIM(SUBSTITUTE(A2459,TEXT(M2459,"h:mmAM/PM"),""))</f>
        <v>7/Nov ROL</v>
      </c>
      <c r="H2459" s="34" t="b">
        <f>OR(LEFT(G2459,1)="Y",LEFT(G2459,1)="B",LEFT(G2459,1)="R")</f>
        <v>0</v>
      </c>
      <c r="I2459" s="34" t="str">
        <f>IF(H2459,LEFT(G2459,FIND(" ",G2459)-1),MID(G2459,FIND(" ",G2459)+1,9))</f>
        <v>ROL</v>
      </c>
      <c r="J2459" s="34" t="str">
        <f>TRIM(SUBSTITUTE(G2459,I2459,""))</f>
        <v>7/Nov</v>
      </c>
      <c r="K2459" s="34">
        <f>LEFT(J2459,2-ISERROR(1*MID(J2459,2,1)))*1</f>
        <v>7</v>
      </c>
      <c r="L2459" s="34" t="str">
        <f>IF(LEN(I2459)=3,I2459,LEFT(I2459,1)&amp;MID(I2459,3,1)&amp;RIGHT(I2459,1))</f>
        <v>ROL</v>
      </c>
      <c r="M2459" s="42">
        <f>TIMEVALUE(SUBSTITUTE(SUBSTITUTE(F2459,"P"," P"),"A"," A"))</f>
        <v>0.75763888888888886</v>
      </c>
      <c r="N2459" s="34">
        <f t="shared" si="125"/>
        <v>22</v>
      </c>
      <c r="O2459" s="34" t="str">
        <f t="shared" si="126"/>
        <v>ROL22</v>
      </c>
      <c r="P2459" s="44">
        <f>INDEX(Workings!$R$14:$R$853,MATCH(O2459,Workings!$U$14:$U$853,0))</f>
        <v>0.75208333333333355</v>
      </c>
      <c r="Q2459" s="34">
        <f t="shared" si="127"/>
        <v>8</v>
      </c>
      <c r="S2459"/>
    </row>
    <row r="2460" spans="1:19" ht="15" x14ac:dyDescent="0.25">
      <c r="A2460" s="34" t="s">
        <v>1894</v>
      </c>
      <c r="B2460" s="34">
        <f>SEARCH("PM",A2460)</f>
        <v>17</v>
      </c>
      <c r="C2460" s="34" t="e">
        <f>SEARCH("AM",A2460)</f>
        <v>#VALUE!</v>
      </c>
      <c r="D2460" s="34">
        <f>IFERROR(B2460,C2460)</f>
        <v>17</v>
      </c>
      <c r="E2460" s="34" t="str">
        <f>IFERROR(MID(A2460,D2460-5,1)," ")</f>
        <v xml:space="preserve"> </v>
      </c>
      <c r="F2460" s="34" t="str">
        <f>MID(A2460,IF(E2460="1",D2460-5,D2460-4),IF(E2460="1",7,6))</f>
        <v>6:33PM</v>
      </c>
      <c r="G2460" s="34" t="str">
        <f>TRIM(SUBSTITUTE(A2460,TEXT(M2460,"h:mmAM/PM"),""))</f>
        <v>7-Nov R:O:L</v>
      </c>
      <c r="H2460" s="34" t="b">
        <f>OR(LEFT(G2460,1)="Y",LEFT(G2460,1)="B",LEFT(G2460,1)="R")</f>
        <v>0</v>
      </c>
      <c r="I2460" s="34" t="str">
        <f>IF(H2460,LEFT(G2460,FIND(" ",G2460)-1),MID(G2460,FIND(" ",G2460)+1,9))</f>
        <v>R:O:L</v>
      </c>
      <c r="J2460" s="34" t="str">
        <f>TRIM(SUBSTITUTE(G2460,I2460,""))</f>
        <v>7-Nov</v>
      </c>
      <c r="K2460" s="34">
        <f>LEFT(J2460,2-ISERROR(1*MID(J2460,2,1)))*1</f>
        <v>7</v>
      </c>
      <c r="L2460" s="34" t="str">
        <f>IF(LEN(I2460)=3,I2460,LEFT(I2460,1)&amp;MID(I2460,3,1)&amp;RIGHT(I2460,1))</f>
        <v>ROL</v>
      </c>
      <c r="M2460" s="42">
        <f>TIMEVALUE(SUBSTITUTE(SUBSTITUTE(F2460,"P"," P"),"A"," A"))</f>
        <v>0.7729166666666667</v>
      </c>
      <c r="N2460" s="34">
        <f t="shared" si="125"/>
        <v>23</v>
      </c>
      <c r="O2460" s="34" t="str">
        <f t="shared" si="126"/>
        <v>ROL23</v>
      </c>
      <c r="P2460" s="44">
        <f>INDEX(Workings!$R$14:$R$853,MATCH(O2460,Workings!$U$14:$U$853,0))</f>
        <v>0.76597222222222239</v>
      </c>
      <c r="Q2460" s="34">
        <f t="shared" si="127"/>
        <v>10</v>
      </c>
      <c r="S2460"/>
    </row>
    <row r="2461" spans="1:19" ht="15" x14ac:dyDescent="0.25">
      <c r="A2461" s="34" t="s">
        <v>4149</v>
      </c>
      <c r="B2461" s="34">
        <f>SEARCH("PM",A2461)</f>
        <v>15</v>
      </c>
      <c r="C2461" s="34" t="e">
        <f>SEARCH("AM",A2461)</f>
        <v>#VALUE!</v>
      </c>
      <c r="D2461" s="34">
        <f>IFERROR(B2461,C2461)</f>
        <v>15</v>
      </c>
      <c r="E2461" s="34" t="str">
        <f>IFERROR(MID(A2461,D2461-5,1)," ")</f>
        <v xml:space="preserve"> </v>
      </c>
      <c r="F2461" s="34" t="str">
        <f>MID(A2461,IF(E2461="1",D2461-5,D2461-4),IF(E2461="1",7,6))</f>
        <v>6:52PM</v>
      </c>
      <c r="G2461" s="34" t="str">
        <f>TRIM(SUBSTITUTE(A2461,TEXT(M2461,"h:mmAM/PM"),""))</f>
        <v>ROL 7-Nov</v>
      </c>
      <c r="H2461" s="34" t="b">
        <f>OR(LEFT(G2461,1)="Y",LEFT(G2461,1)="B",LEFT(G2461,1)="R")</f>
        <v>1</v>
      </c>
      <c r="I2461" s="34" t="str">
        <f>IF(H2461,LEFT(G2461,FIND(" ",G2461)-1),MID(G2461,FIND(" ",G2461)+1,9))</f>
        <v>ROL</v>
      </c>
      <c r="J2461" s="34" t="str">
        <f>TRIM(SUBSTITUTE(G2461,I2461,""))</f>
        <v>7-Nov</v>
      </c>
      <c r="K2461" s="34">
        <f>LEFT(J2461,2-ISERROR(1*MID(J2461,2,1)))*1</f>
        <v>7</v>
      </c>
      <c r="L2461" s="34" t="str">
        <f>IF(LEN(I2461)=3,I2461,LEFT(I2461,1)&amp;MID(I2461,3,1)&amp;RIGHT(I2461,1))</f>
        <v>ROL</v>
      </c>
      <c r="M2461" s="42">
        <f>TIMEVALUE(SUBSTITUTE(SUBSTITUTE(F2461,"P"," P"),"A"," A"))</f>
        <v>0.78611111111111109</v>
      </c>
      <c r="N2461" s="34">
        <f t="shared" si="125"/>
        <v>24</v>
      </c>
      <c r="O2461" s="34" t="str">
        <f t="shared" si="126"/>
        <v>ROL24</v>
      </c>
      <c r="P2461" s="44">
        <f>INDEX(Workings!$R$14:$R$853,MATCH(O2461,Workings!$U$14:$U$853,0))</f>
        <v>0.77986111111111123</v>
      </c>
      <c r="Q2461" s="34">
        <f t="shared" si="127"/>
        <v>9</v>
      </c>
      <c r="S2461"/>
    </row>
    <row r="2462" spans="1:19" ht="15" x14ac:dyDescent="0.25">
      <c r="A2462" s="34" t="s">
        <v>2839</v>
      </c>
      <c r="B2462" s="34">
        <f>SEARCH("PM",A2462)</f>
        <v>17</v>
      </c>
      <c r="C2462" s="34" t="e">
        <f>SEARCH("AM",A2462)</f>
        <v>#VALUE!</v>
      </c>
      <c r="D2462" s="34">
        <f>IFERROR(B2462,C2462)</f>
        <v>17</v>
      </c>
      <c r="E2462" s="34" t="str">
        <f>IFERROR(MID(A2462,D2462-5,1)," ")</f>
        <v xml:space="preserve"> </v>
      </c>
      <c r="F2462" s="34" t="str">
        <f>MID(A2462,IF(E2462="1",D2462-5,D2462-4),IF(E2462="1",7,6))</f>
        <v>7:04PM</v>
      </c>
      <c r="G2462" s="34" t="str">
        <f>TRIM(SUBSTITUTE(A2462,TEXT(M2462,"h:mmAM/PM"),""))</f>
        <v>7/Nov R-O-L</v>
      </c>
      <c r="H2462" s="34" t="b">
        <f>OR(LEFT(G2462,1)="Y",LEFT(G2462,1)="B",LEFT(G2462,1)="R")</f>
        <v>0</v>
      </c>
      <c r="I2462" s="34" t="str">
        <f>IF(H2462,LEFT(G2462,FIND(" ",G2462)-1),MID(G2462,FIND(" ",G2462)+1,9))</f>
        <v>R-O-L</v>
      </c>
      <c r="J2462" s="34" t="str">
        <f>TRIM(SUBSTITUTE(G2462,I2462,""))</f>
        <v>7/Nov</v>
      </c>
      <c r="K2462" s="34">
        <f>LEFT(J2462,2-ISERROR(1*MID(J2462,2,1)))*1</f>
        <v>7</v>
      </c>
      <c r="L2462" s="34" t="str">
        <f>IF(LEN(I2462)=3,I2462,LEFT(I2462,1)&amp;MID(I2462,3,1)&amp;RIGHT(I2462,1))</f>
        <v>ROL</v>
      </c>
      <c r="M2462" s="42">
        <f>TIMEVALUE(SUBSTITUTE(SUBSTITUTE(F2462,"P"," P"),"A"," A"))</f>
        <v>0.7944444444444444</v>
      </c>
      <c r="N2462" s="34">
        <f t="shared" si="125"/>
        <v>25</v>
      </c>
      <c r="O2462" s="34" t="str">
        <f t="shared" si="126"/>
        <v>ROL25</v>
      </c>
      <c r="P2462" s="44">
        <f>INDEX(Workings!$R$14:$R$853,MATCH(O2462,Workings!$U$14:$U$853,0))</f>
        <v>0.79375000000000007</v>
      </c>
      <c r="Q2462" s="34">
        <f t="shared" si="127"/>
        <v>1</v>
      </c>
      <c r="S2462"/>
    </row>
    <row r="2463" spans="1:19" ht="15" x14ac:dyDescent="0.25">
      <c r="A2463" s="34" t="s">
        <v>2615</v>
      </c>
      <c r="B2463" s="34">
        <f>SEARCH("PM",A2463)</f>
        <v>11</v>
      </c>
      <c r="C2463" s="34" t="e">
        <f>SEARCH("AM",A2463)</f>
        <v>#VALUE!</v>
      </c>
      <c r="D2463" s="34">
        <f>IFERROR(B2463,C2463)</f>
        <v>11</v>
      </c>
      <c r="E2463" s="34" t="str">
        <f>IFERROR(MID(A2463,D2463-5,1)," ")</f>
        <v xml:space="preserve"> </v>
      </c>
      <c r="F2463" s="34" t="str">
        <f>MID(A2463,IF(E2463="1",D2463-5,D2463-4),IF(E2463="1",7,6))</f>
        <v>7:27PM</v>
      </c>
      <c r="G2463" s="34" t="str">
        <f>TRIM(SUBSTITUTE(A2463,TEXT(M2463,"h:mmAM/PM"),""))</f>
        <v>7-Nov R-O-L</v>
      </c>
      <c r="H2463" s="34" t="b">
        <f>OR(LEFT(G2463,1)="Y",LEFT(G2463,1)="B",LEFT(G2463,1)="R")</f>
        <v>0</v>
      </c>
      <c r="I2463" s="34" t="str">
        <f>IF(H2463,LEFT(G2463,FIND(" ",G2463)-1),MID(G2463,FIND(" ",G2463)+1,9))</f>
        <v>R-O-L</v>
      </c>
      <c r="J2463" s="34" t="str">
        <f>TRIM(SUBSTITUTE(G2463,I2463,""))</f>
        <v>7-Nov</v>
      </c>
      <c r="K2463" s="34">
        <f>LEFT(J2463,2-ISERROR(1*MID(J2463,2,1)))*1</f>
        <v>7</v>
      </c>
      <c r="L2463" s="34" t="str">
        <f>IF(LEN(I2463)=3,I2463,LEFT(I2463,1)&amp;MID(I2463,3,1)&amp;RIGHT(I2463,1))</f>
        <v>ROL</v>
      </c>
      <c r="M2463" s="42">
        <f>TIMEVALUE(SUBSTITUTE(SUBSTITUTE(F2463,"P"," P"),"A"," A"))</f>
        <v>0.81041666666666667</v>
      </c>
      <c r="N2463" s="34">
        <f t="shared" si="125"/>
        <v>26</v>
      </c>
      <c r="O2463" s="34" t="str">
        <f t="shared" si="126"/>
        <v>ROL26</v>
      </c>
      <c r="P2463" s="44">
        <f>INDEX(Workings!$R$14:$R$853,MATCH(O2463,Workings!$U$14:$U$853,0))</f>
        <v>0.80763888888888891</v>
      </c>
      <c r="Q2463" s="34">
        <f t="shared" si="127"/>
        <v>4</v>
      </c>
      <c r="S2463"/>
    </row>
    <row r="2464" spans="1:19" ht="15" x14ac:dyDescent="0.25">
      <c r="A2464" s="34" t="s">
        <v>3639</v>
      </c>
      <c r="B2464" s="34">
        <f>SEARCH("PM",A2464)</f>
        <v>17</v>
      </c>
      <c r="C2464" s="34" t="e">
        <f>SEARCH("AM",A2464)</f>
        <v>#VALUE!</v>
      </c>
      <c r="D2464" s="34">
        <f>IFERROR(B2464,C2464)</f>
        <v>17</v>
      </c>
      <c r="E2464" s="34" t="str">
        <f>IFERROR(MID(A2464,D2464-5,1)," ")</f>
        <v xml:space="preserve"> </v>
      </c>
      <c r="F2464" s="34" t="str">
        <f>MID(A2464,IF(E2464="1",D2464-5,D2464-4),IF(E2464="1",7,6))</f>
        <v>8:28PM</v>
      </c>
      <c r="G2464" s="34" t="str">
        <f>TRIM(SUBSTITUTE(A2464,TEXT(M2464,"h:mmAM/PM"),""))</f>
        <v>7-Nov R/O/L</v>
      </c>
      <c r="H2464" s="34" t="b">
        <f>OR(LEFT(G2464,1)="Y",LEFT(G2464,1)="B",LEFT(G2464,1)="R")</f>
        <v>0</v>
      </c>
      <c r="I2464" s="34" t="str">
        <f>IF(H2464,LEFT(G2464,FIND(" ",G2464)-1),MID(G2464,FIND(" ",G2464)+1,9))</f>
        <v>R/O/L</v>
      </c>
      <c r="J2464" s="34" t="str">
        <f>TRIM(SUBSTITUTE(G2464,I2464,""))</f>
        <v>7-Nov</v>
      </c>
      <c r="K2464" s="34">
        <f>LEFT(J2464,2-ISERROR(1*MID(J2464,2,1)))*1</f>
        <v>7</v>
      </c>
      <c r="L2464" s="34" t="str">
        <f>IF(LEN(I2464)=3,I2464,LEFT(I2464,1)&amp;MID(I2464,3,1)&amp;RIGHT(I2464,1))</f>
        <v>ROL</v>
      </c>
      <c r="M2464" s="42">
        <f>TIMEVALUE(SUBSTITUTE(SUBSTITUTE(F2464,"P"," P"),"A"," A"))</f>
        <v>0.85277777777777775</v>
      </c>
      <c r="N2464" s="34">
        <f t="shared" si="125"/>
        <v>27</v>
      </c>
      <c r="O2464" s="34" t="str">
        <f t="shared" si="126"/>
        <v>ROL27</v>
      </c>
      <c r="P2464" s="44">
        <f>INDEX(Workings!$R$14:$R$853,MATCH(O2464,Workings!$U$14:$U$853,0))</f>
        <v>0.84930555555555554</v>
      </c>
      <c r="Q2464" s="34">
        <f t="shared" si="127"/>
        <v>5</v>
      </c>
      <c r="S2464"/>
    </row>
    <row r="2465" spans="1:19" ht="15" x14ac:dyDescent="0.25">
      <c r="A2465" s="34" t="s">
        <v>1684</v>
      </c>
      <c r="B2465" s="34">
        <f>SEARCH("PM",A2465)</f>
        <v>17</v>
      </c>
      <c r="C2465" s="34" t="e">
        <f>SEARCH("AM",A2465)</f>
        <v>#VALUE!</v>
      </c>
      <c r="D2465" s="34">
        <f>IFERROR(B2465,C2465)</f>
        <v>17</v>
      </c>
      <c r="E2465" s="34" t="str">
        <f>IFERROR(MID(A2465,D2465-5,1)," ")</f>
        <v xml:space="preserve"> </v>
      </c>
      <c r="F2465" s="34" t="str">
        <f>MID(A2465,IF(E2465="1",D2465-5,D2465-4),IF(E2465="1",7,6))</f>
        <v>9:27PM</v>
      </c>
      <c r="G2465" s="34" t="str">
        <f>TRIM(SUBSTITUTE(A2465,TEXT(M2465,"h:mmAM/PM"),""))</f>
        <v>R/O/L 7-Nov</v>
      </c>
      <c r="H2465" s="34" t="b">
        <f>OR(LEFT(G2465,1)="Y",LEFT(G2465,1)="B",LEFT(G2465,1)="R")</f>
        <v>1</v>
      </c>
      <c r="I2465" s="34" t="str">
        <f>IF(H2465,LEFT(G2465,FIND(" ",G2465)-1),MID(G2465,FIND(" ",G2465)+1,9))</f>
        <v>R/O/L</v>
      </c>
      <c r="J2465" s="34" t="str">
        <f>TRIM(SUBSTITUTE(G2465,I2465,""))</f>
        <v>7-Nov</v>
      </c>
      <c r="K2465" s="34">
        <f>LEFT(J2465,2-ISERROR(1*MID(J2465,2,1)))*1</f>
        <v>7</v>
      </c>
      <c r="L2465" s="34" t="str">
        <f>IF(LEN(I2465)=3,I2465,LEFT(I2465,1)&amp;MID(I2465,3,1)&amp;RIGHT(I2465,1))</f>
        <v>ROL</v>
      </c>
      <c r="M2465" s="42">
        <f>TIMEVALUE(SUBSTITUTE(SUBSTITUTE(F2465,"P"," P"),"A"," A"))</f>
        <v>0.89374999999999993</v>
      </c>
      <c r="N2465" s="34">
        <f t="shared" si="125"/>
        <v>28</v>
      </c>
      <c r="O2465" s="34" t="str">
        <f t="shared" si="126"/>
        <v>ROL28</v>
      </c>
      <c r="P2465" s="44">
        <f>INDEX(Workings!$R$14:$R$853,MATCH(O2465,Workings!$U$14:$U$853,0))</f>
        <v>0.89097222222222217</v>
      </c>
      <c r="Q2465" s="34">
        <f t="shared" si="127"/>
        <v>4</v>
      </c>
      <c r="S2465"/>
    </row>
    <row r="2466" spans="1:19" ht="15" x14ac:dyDescent="0.25">
      <c r="A2466" s="34" t="s">
        <v>2194</v>
      </c>
      <c r="B2466" s="34">
        <f>SEARCH("PM",A2466)</f>
        <v>6</v>
      </c>
      <c r="C2466" s="34" t="e">
        <f>SEARCH("AM",A2466)</f>
        <v>#VALUE!</v>
      </c>
      <c r="D2466" s="34">
        <f>IFERROR(B2466,C2466)</f>
        <v>6</v>
      </c>
      <c r="E2466" s="34" t="str">
        <f>IFERROR(MID(A2466,D2466-5,1)," ")</f>
        <v>1</v>
      </c>
      <c r="F2466" s="34" t="str">
        <f>MID(A2466,IF(E2466="1",D2466-5,D2466-4),IF(E2466="1",7,6))</f>
        <v>10:26PM</v>
      </c>
      <c r="G2466" s="34" t="str">
        <f>TRIM(SUBSTITUTE(A2466,TEXT(M2466,"h:mmAM/PM"),""))</f>
        <v>R:O:L 7-Nov</v>
      </c>
      <c r="H2466" s="34" t="b">
        <f>OR(LEFT(G2466,1)="Y",LEFT(G2466,1)="B",LEFT(G2466,1)="R")</f>
        <v>1</v>
      </c>
      <c r="I2466" s="34" t="str">
        <f>IF(H2466,LEFT(G2466,FIND(" ",G2466)-1),MID(G2466,FIND(" ",G2466)+1,9))</f>
        <v>R:O:L</v>
      </c>
      <c r="J2466" s="34" t="str">
        <f>TRIM(SUBSTITUTE(G2466,I2466,""))</f>
        <v>7-Nov</v>
      </c>
      <c r="K2466" s="34">
        <f>LEFT(J2466,2-ISERROR(1*MID(J2466,2,1)))*1</f>
        <v>7</v>
      </c>
      <c r="L2466" s="34" t="str">
        <f>IF(LEN(I2466)=3,I2466,LEFT(I2466,1)&amp;MID(I2466,3,1)&amp;RIGHT(I2466,1))</f>
        <v>ROL</v>
      </c>
      <c r="M2466" s="42">
        <f>TIMEVALUE(SUBSTITUTE(SUBSTITUTE(F2466,"P"," P"),"A"," A"))</f>
        <v>0.93472222222222223</v>
      </c>
      <c r="N2466" s="34">
        <f t="shared" si="125"/>
        <v>29</v>
      </c>
      <c r="O2466" s="34" t="str">
        <f t="shared" si="126"/>
        <v>ROL29</v>
      </c>
      <c r="P2466" s="44">
        <f>INDEX(Workings!$R$14:$R$853,MATCH(O2466,Workings!$U$14:$U$853,0))</f>
        <v>0.9326388888888888</v>
      </c>
      <c r="Q2466" s="34">
        <f t="shared" si="127"/>
        <v>3</v>
      </c>
      <c r="S2466"/>
    </row>
    <row r="2467" spans="1:19" ht="15" x14ac:dyDescent="0.25">
      <c r="A2467" s="34" t="s">
        <v>1922</v>
      </c>
      <c r="B2467" s="34">
        <f>SEARCH("PM",A2467)</f>
        <v>18</v>
      </c>
      <c r="C2467" s="34" t="e">
        <f>SEARCH("AM",A2467)</f>
        <v>#VALUE!</v>
      </c>
      <c r="D2467" s="34">
        <f>IFERROR(B2467,C2467)</f>
        <v>18</v>
      </c>
      <c r="E2467" s="34" t="str">
        <f>IFERROR(MID(A2467,D2467-5,1)," ")</f>
        <v>1</v>
      </c>
      <c r="F2467" s="34" t="str">
        <f>MID(A2467,IF(E2467="1",D2467-5,D2467-4),IF(E2467="1",7,6))</f>
        <v>11:27PM</v>
      </c>
      <c r="G2467" s="34" t="str">
        <f>TRIM(SUBSTITUTE(A2467,TEXT(M2467,"h:mmAM/PM"),""))</f>
        <v>R/O/L 7-Nov</v>
      </c>
      <c r="H2467" s="34" t="b">
        <f>OR(LEFT(G2467,1)="Y",LEFT(G2467,1)="B",LEFT(G2467,1)="R")</f>
        <v>1</v>
      </c>
      <c r="I2467" s="34" t="str">
        <f>IF(H2467,LEFT(G2467,FIND(" ",G2467)-1),MID(G2467,FIND(" ",G2467)+1,9))</f>
        <v>R/O/L</v>
      </c>
      <c r="J2467" s="34" t="str">
        <f>TRIM(SUBSTITUTE(G2467,I2467,""))</f>
        <v>7-Nov</v>
      </c>
      <c r="K2467" s="34">
        <f>LEFT(J2467,2-ISERROR(1*MID(J2467,2,1)))*1</f>
        <v>7</v>
      </c>
      <c r="L2467" s="34" t="str">
        <f>IF(LEN(I2467)=3,I2467,LEFT(I2467,1)&amp;MID(I2467,3,1)&amp;RIGHT(I2467,1))</f>
        <v>ROL</v>
      </c>
      <c r="M2467" s="42">
        <f>TIMEVALUE(SUBSTITUTE(SUBSTITUTE(F2467,"P"," P"),"A"," A"))</f>
        <v>0.9770833333333333</v>
      </c>
      <c r="N2467" s="34">
        <f t="shared" si="125"/>
        <v>30</v>
      </c>
      <c r="O2467" s="34" t="str">
        <f t="shared" si="126"/>
        <v>ROL30</v>
      </c>
      <c r="P2467" s="44">
        <f>INDEX(Workings!$R$14:$R$853,MATCH(O2467,Workings!$U$14:$U$853,0))</f>
        <v>0.97430555555555542</v>
      </c>
      <c r="Q2467" s="34">
        <f t="shared" si="127"/>
        <v>4</v>
      </c>
      <c r="S2467"/>
    </row>
    <row r="2468" spans="1:19" ht="15" x14ac:dyDescent="0.25">
      <c r="A2468" s="34" t="s">
        <v>2807</v>
      </c>
      <c r="B2468" s="34" t="e">
        <f>SEARCH("PM",A2468)</f>
        <v>#VALUE!</v>
      </c>
      <c r="C2468" s="34">
        <f>SEARCH("AM",A2468)</f>
        <v>5</v>
      </c>
      <c r="D2468" s="34">
        <f>IFERROR(B2468,C2468)</f>
        <v>5</v>
      </c>
      <c r="E2468" s="34" t="str">
        <f>IFERROR(MID(A2468,D2468-5,1)," ")</f>
        <v xml:space="preserve"> </v>
      </c>
      <c r="F2468" s="34" t="str">
        <f>MID(A2468,IF(E2468="1",D2468-5,D2468-4),IF(E2468="1",7,6))</f>
        <v>7:31AM</v>
      </c>
      <c r="G2468" s="34" t="str">
        <f>TRIM(SUBSTITUTE(A2468,TEXT(M2468,"h:mmAM/PM"),""))</f>
        <v>ROL 8/Nov</v>
      </c>
      <c r="H2468" s="34" t="b">
        <f>OR(LEFT(G2468,1)="Y",LEFT(G2468,1)="B",LEFT(G2468,1)="R")</f>
        <v>1</v>
      </c>
      <c r="I2468" s="34" t="str">
        <f>IF(H2468,LEFT(G2468,FIND(" ",G2468)-1),MID(G2468,FIND(" ",G2468)+1,9))</f>
        <v>ROL</v>
      </c>
      <c r="J2468" s="34" t="str">
        <f>TRIM(SUBSTITUTE(G2468,I2468,""))</f>
        <v>8/Nov</v>
      </c>
      <c r="K2468" s="34">
        <f>LEFT(J2468,2-ISERROR(1*MID(J2468,2,1)))*1</f>
        <v>8</v>
      </c>
      <c r="L2468" s="34" t="str">
        <f>IF(LEN(I2468)=3,I2468,LEFT(I2468,1)&amp;MID(I2468,3,1)&amp;RIGHT(I2468,1))</f>
        <v>ROL</v>
      </c>
      <c r="M2468" s="42">
        <f>TIMEVALUE(SUBSTITUTE(SUBSTITUTE(F2468,"P"," P"),"A"," A"))</f>
        <v>0.31319444444444444</v>
      </c>
      <c r="N2468" s="34">
        <f t="shared" si="125"/>
        <v>1</v>
      </c>
      <c r="O2468" s="34" t="str">
        <f t="shared" si="126"/>
        <v>ROL1</v>
      </c>
      <c r="P2468" s="44">
        <f>INDEX(Workings!$R$14:$R$853,MATCH(O2468,Workings!$U$14:$U$853,0))</f>
        <v>0.30763888888888885</v>
      </c>
      <c r="Q2468" s="34">
        <f t="shared" si="127"/>
        <v>8</v>
      </c>
      <c r="S2468"/>
    </row>
    <row r="2469" spans="1:19" ht="15" x14ac:dyDescent="0.25">
      <c r="A2469" s="34" t="s">
        <v>1644</v>
      </c>
      <c r="B2469" s="34" t="e">
        <f>SEARCH("PM",A2469)</f>
        <v>#VALUE!</v>
      </c>
      <c r="C2469" s="34">
        <f>SEARCH("AM",A2469)</f>
        <v>5</v>
      </c>
      <c r="D2469" s="34">
        <f>IFERROR(B2469,C2469)</f>
        <v>5</v>
      </c>
      <c r="E2469" s="34" t="str">
        <f>IFERROR(MID(A2469,D2469-5,1)," ")</f>
        <v xml:space="preserve"> </v>
      </c>
      <c r="F2469" s="34" t="str">
        <f>MID(A2469,IF(E2469="1",D2469-5,D2469-4),IF(E2469="1",7,6))</f>
        <v>8:05AM</v>
      </c>
      <c r="G2469" s="34" t="str">
        <f>TRIM(SUBSTITUTE(A2469,TEXT(M2469,"h:mmAM/PM"),""))</f>
        <v>8-Nov ROL</v>
      </c>
      <c r="H2469" s="34" t="b">
        <f>OR(LEFT(G2469,1)="Y",LEFT(G2469,1)="B",LEFT(G2469,1)="R")</f>
        <v>0</v>
      </c>
      <c r="I2469" s="34" t="str">
        <f>IF(H2469,LEFT(G2469,FIND(" ",G2469)-1),MID(G2469,FIND(" ",G2469)+1,9))</f>
        <v>ROL</v>
      </c>
      <c r="J2469" s="34" t="str">
        <f>TRIM(SUBSTITUTE(G2469,I2469,""))</f>
        <v>8-Nov</v>
      </c>
      <c r="K2469" s="34">
        <f>LEFT(J2469,2-ISERROR(1*MID(J2469,2,1)))*1</f>
        <v>8</v>
      </c>
      <c r="L2469" s="34" t="str">
        <f>IF(LEN(I2469)=3,I2469,LEFT(I2469,1)&amp;MID(I2469,3,1)&amp;RIGHT(I2469,1))</f>
        <v>ROL</v>
      </c>
      <c r="M2469" s="42">
        <f>TIMEVALUE(SUBSTITUTE(SUBSTITUTE(F2469,"P"," P"),"A"," A"))</f>
        <v>0.33680555555555558</v>
      </c>
      <c r="N2469" s="34">
        <f t="shared" si="125"/>
        <v>2</v>
      </c>
      <c r="O2469" s="34" t="str">
        <f t="shared" si="126"/>
        <v>ROL2</v>
      </c>
      <c r="P2469" s="44">
        <f>INDEX(Workings!$R$14:$R$853,MATCH(O2469,Workings!$U$14:$U$853,0))</f>
        <v>0.33541666666666664</v>
      </c>
      <c r="Q2469" s="34">
        <f t="shared" si="127"/>
        <v>2</v>
      </c>
      <c r="S2469"/>
    </row>
    <row r="2470" spans="1:19" ht="15" x14ac:dyDescent="0.25">
      <c r="A2470" s="34" t="s">
        <v>3777</v>
      </c>
      <c r="B2470" s="34" t="e">
        <f>SEARCH("PM",A2470)</f>
        <v>#VALUE!</v>
      </c>
      <c r="C2470" s="34">
        <f>SEARCH("AM",A2470)</f>
        <v>5</v>
      </c>
      <c r="D2470" s="34">
        <f>IFERROR(B2470,C2470)</f>
        <v>5</v>
      </c>
      <c r="E2470" s="34" t="str">
        <f>IFERROR(MID(A2470,D2470-5,1)," ")</f>
        <v xml:space="preserve"> </v>
      </c>
      <c r="F2470" s="34" t="str">
        <f>MID(A2470,IF(E2470="1",D2470-5,D2470-4),IF(E2470="1",7,6))</f>
        <v>8:49AM</v>
      </c>
      <c r="G2470" s="34" t="str">
        <f>TRIM(SUBSTITUTE(A2470,TEXT(M2470,"h:mmAM/PM"),""))</f>
        <v>8/Nov R:O:L</v>
      </c>
      <c r="H2470" s="34" t="b">
        <f>OR(LEFT(G2470,1)="Y",LEFT(G2470,1)="B",LEFT(G2470,1)="R")</f>
        <v>0</v>
      </c>
      <c r="I2470" s="34" t="str">
        <f>IF(H2470,LEFT(G2470,FIND(" ",G2470)-1),MID(G2470,FIND(" ",G2470)+1,9))</f>
        <v>R:O:L</v>
      </c>
      <c r="J2470" s="34" t="str">
        <f>TRIM(SUBSTITUTE(G2470,I2470,""))</f>
        <v>8/Nov</v>
      </c>
      <c r="K2470" s="34">
        <f>LEFT(J2470,2-ISERROR(1*MID(J2470,2,1)))*1</f>
        <v>8</v>
      </c>
      <c r="L2470" s="34" t="str">
        <f>IF(LEN(I2470)=3,I2470,LEFT(I2470,1)&amp;MID(I2470,3,1)&amp;RIGHT(I2470,1))</f>
        <v>ROL</v>
      </c>
      <c r="M2470" s="42">
        <f>TIMEVALUE(SUBSTITUTE(SUBSTITUTE(F2470,"P"," P"),"A"," A"))</f>
        <v>0.36736111111111108</v>
      </c>
      <c r="N2470" s="34">
        <f t="shared" si="125"/>
        <v>3</v>
      </c>
      <c r="O2470" s="34" t="str">
        <f t="shared" si="126"/>
        <v>ROL3</v>
      </c>
      <c r="P2470" s="44">
        <f>INDEX(Workings!$R$14:$R$853,MATCH(O2470,Workings!$U$14:$U$853,0))</f>
        <v>0.36319444444444443</v>
      </c>
      <c r="Q2470" s="34">
        <f t="shared" si="127"/>
        <v>6</v>
      </c>
      <c r="S2470"/>
    </row>
    <row r="2471" spans="1:19" ht="15" x14ac:dyDescent="0.25">
      <c r="A2471" s="34" t="s">
        <v>1693</v>
      </c>
      <c r="B2471" s="34" t="e">
        <f>SEARCH("PM",A2471)</f>
        <v>#VALUE!</v>
      </c>
      <c r="C2471" s="34">
        <f>SEARCH("AM",A2471)</f>
        <v>17</v>
      </c>
      <c r="D2471" s="34">
        <f>IFERROR(B2471,C2471)</f>
        <v>17</v>
      </c>
      <c r="E2471" s="34" t="str">
        <f>IFERROR(MID(A2471,D2471-5,1)," ")</f>
        <v xml:space="preserve"> </v>
      </c>
      <c r="F2471" s="34" t="str">
        <f>MID(A2471,IF(E2471="1",D2471-5,D2471-4),IF(E2471="1",7,6))</f>
        <v>9:29AM</v>
      </c>
      <c r="G2471" s="34" t="str">
        <f>TRIM(SUBSTITUTE(A2471,TEXT(M2471,"h:mmAM/PM"),""))</f>
        <v>8-Nov R-O-L</v>
      </c>
      <c r="H2471" s="34" t="b">
        <f>OR(LEFT(G2471,1)="Y",LEFT(G2471,1)="B",LEFT(G2471,1)="R")</f>
        <v>0</v>
      </c>
      <c r="I2471" s="34" t="str">
        <f>IF(H2471,LEFT(G2471,FIND(" ",G2471)-1),MID(G2471,FIND(" ",G2471)+1,9))</f>
        <v>R-O-L</v>
      </c>
      <c r="J2471" s="34" t="str">
        <f>TRIM(SUBSTITUTE(G2471,I2471,""))</f>
        <v>8-Nov</v>
      </c>
      <c r="K2471" s="34">
        <f>LEFT(J2471,2-ISERROR(1*MID(J2471,2,1)))*1</f>
        <v>8</v>
      </c>
      <c r="L2471" s="34" t="str">
        <f>IF(LEN(I2471)=3,I2471,LEFT(I2471,1)&amp;MID(I2471,3,1)&amp;RIGHT(I2471,1))</f>
        <v>ROL</v>
      </c>
      <c r="M2471" s="42">
        <f>TIMEVALUE(SUBSTITUTE(SUBSTITUTE(F2471,"P"," P"),"A"," A"))</f>
        <v>0.39513888888888887</v>
      </c>
      <c r="N2471" s="34">
        <f t="shared" si="125"/>
        <v>4</v>
      </c>
      <c r="O2471" s="34" t="str">
        <f t="shared" si="126"/>
        <v>ROL4</v>
      </c>
      <c r="P2471" s="44">
        <f>INDEX(Workings!$R$14:$R$853,MATCH(O2471,Workings!$U$14:$U$853,0))</f>
        <v>0.39097222222222222</v>
      </c>
      <c r="Q2471" s="34">
        <f t="shared" si="127"/>
        <v>6</v>
      </c>
      <c r="S2471"/>
    </row>
    <row r="2472" spans="1:19" ht="15" x14ac:dyDescent="0.25">
      <c r="A2472" s="34" t="s">
        <v>2299</v>
      </c>
      <c r="B2472" s="34" t="e">
        <f>SEARCH("PM",A2472)</f>
        <v>#VALUE!</v>
      </c>
      <c r="C2472" s="34">
        <f>SEARCH("AM",A2472)</f>
        <v>12</v>
      </c>
      <c r="D2472" s="34">
        <f>IFERROR(B2472,C2472)</f>
        <v>12</v>
      </c>
      <c r="E2472" s="34" t="str">
        <f>IFERROR(MID(A2472,D2472-5,1)," ")</f>
        <v>1</v>
      </c>
      <c r="F2472" s="34" t="str">
        <f>MID(A2472,IF(E2472="1",D2472-5,D2472-4),IF(E2472="1",7,6))</f>
        <v>10:02AM</v>
      </c>
      <c r="G2472" s="34" t="str">
        <f>TRIM(SUBSTITUTE(A2472,TEXT(M2472,"h:mmAM/PM"),""))</f>
        <v>R:O:L 8/Nov</v>
      </c>
      <c r="H2472" s="34" t="b">
        <f>OR(LEFT(G2472,1)="Y",LEFT(G2472,1)="B",LEFT(G2472,1)="R")</f>
        <v>1</v>
      </c>
      <c r="I2472" s="34" t="str">
        <f>IF(H2472,LEFT(G2472,FIND(" ",G2472)-1),MID(G2472,FIND(" ",G2472)+1,9))</f>
        <v>R:O:L</v>
      </c>
      <c r="J2472" s="34" t="str">
        <f>TRIM(SUBSTITUTE(G2472,I2472,""))</f>
        <v>8/Nov</v>
      </c>
      <c r="K2472" s="34">
        <f>LEFT(J2472,2-ISERROR(1*MID(J2472,2,1)))*1</f>
        <v>8</v>
      </c>
      <c r="L2472" s="34" t="str">
        <f>IF(LEN(I2472)=3,I2472,LEFT(I2472,1)&amp;MID(I2472,3,1)&amp;RIGHT(I2472,1))</f>
        <v>ROL</v>
      </c>
      <c r="M2472" s="42">
        <f>TIMEVALUE(SUBSTITUTE(SUBSTITUTE(F2472,"P"," P"),"A"," A"))</f>
        <v>0.41805555555555557</v>
      </c>
      <c r="N2472" s="34">
        <f t="shared" si="125"/>
        <v>5</v>
      </c>
      <c r="O2472" s="34" t="str">
        <f t="shared" si="126"/>
        <v>ROL5</v>
      </c>
      <c r="P2472" s="44">
        <f>INDEX(Workings!$R$14:$R$853,MATCH(O2472,Workings!$U$14:$U$853,0))</f>
        <v>0.41180555555555554</v>
      </c>
      <c r="Q2472" s="34">
        <f t="shared" si="127"/>
        <v>9</v>
      </c>
      <c r="S2472"/>
    </row>
    <row r="2473" spans="1:19" ht="15" x14ac:dyDescent="0.25">
      <c r="A2473" s="34" t="s">
        <v>3987</v>
      </c>
      <c r="B2473" s="34" t="e">
        <f>SEARCH("PM",A2473)</f>
        <v>#VALUE!</v>
      </c>
      <c r="C2473" s="34">
        <f>SEARCH("AM",A2473)</f>
        <v>12</v>
      </c>
      <c r="D2473" s="34">
        <f>IFERROR(B2473,C2473)</f>
        <v>12</v>
      </c>
      <c r="E2473" s="34" t="str">
        <f>IFERROR(MID(A2473,D2473-5,1)," ")</f>
        <v>1</v>
      </c>
      <c r="F2473" s="34" t="str">
        <f>MID(A2473,IF(E2473="1",D2473-5,D2473-4),IF(E2473="1",7,6))</f>
        <v>10:30AM</v>
      </c>
      <c r="G2473" s="34" t="str">
        <f>TRIM(SUBSTITUTE(A2473,TEXT(M2473,"h:mmAM/PM"),""))</f>
        <v>R:O:L 8-Nov</v>
      </c>
      <c r="H2473" s="34" t="b">
        <f>OR(LEFT(G2473,1)="Y",LEFT(G2473,1)="B",LEFT(G2473,1)="R")</f>
        <v>1</v>
      </c>
      <c r="I2473" s="34" t="str">
        <f>IF(H2473,LEFT(G2473,FIND(" ",G2473)-1),MID(G2473,FIND(" ",G2473)+1,9))</f>
        <v>R:O:L</v>
      </c>
      <c r="J2473" s="34" t="str">
        <f>TRIM(SUBSTITUTE(G2473,I2473,""))</f>
        <v>8-Nov</v>
      </c>
      <c r="K2473" s="34">
        <f>LEFT(J2473,2-ISERROR(1*MID(J2473,2,1)))*1</f>
        <v>8</v>
      </c>
      <c r="L2473" s="34" t="str">
        <f>IF(LEN(I2473)=3,I2473,LEFT(I2473,1)&amp;MID(I2473,3,1)&amp;RIGHT(I2473,1))</f>
        <v>ROL</v>
      </c>
      <c r="M2473" s="42">
        <f>TIMEVALUE(SUBSTITUTE(SUBSTITUTE(F2473,"P"," P"),"A"," A"))</f>
        <v>0.4375</v>
      </c>
      <c r="N2473" s="34">
        <f t="shared" si="125"/>
        <v>6</v>
      </c>
      <c r="O2473" s="34" t="str">
        <f t="shared" si="126"/>
        <v>ROL6</v>
      </c>
      <c r="P2473" s="44">
        <f>INDEX(Workings!$R$14:$R$853,MATCH(O2473,Workings!$U$14:$U$853,0))</f>
        <v>0.43263888888888885</v>
      </c>
      <c r="Q2473" s="34">
        <f t="shared" si="127"/>
        <v>7</v>
      </c>
      <c r="S2473"/>
    </row>
    <row r="2474" spans="1:19" ht="15" x14ac:dyDescent="0.25">
      <c r="A2474" s="34" t="s">
        <v>3050</v>
      </c>
      <c r="B2474" s="34" t="e">
        <f>SEARCH("PM",A2474)</f>
        <v>#VALUE!</v>
      </c>
      <c r="C2474" s="34">
        <f>SEARCH("AM",A2474)</f>
        <v>18</v>
      </c>
      <c r="D2474" s="34">
        <f>IFERROR(B2474,C2474)</f>
        <v>18</v>
      </c>
      <c r="E2474" s="34" t="str">
        <f>IFERROR(MID(A2474,D2474-5,1)," ")</f>
        <v>1</v>
      </c>
      <c r="F2474" s="34" t="str">
        <f>MID(A2474,IF(E2474="1",D2474-5,D2474-4),IF(E2474="1",7,6))</f>
        <v>10:58AM</v>
      </c>
      <c r="G2474" s="34" t="str">
        <f>TRIM(SUBSTITUTE(A2474,TEXT(M2474,"h:mmAM/PM"),""))</f>
        <v>R:O:L 8/Nov</v>
      </c>
      <c r="H2474" s="34" t="b">
        <f>OR(LEFT(G2474,1)="Y",LEFT(G2474,1)="B",LEFT(G2474,1)="R")</f>
        <v>1</v>
      </c>
      <c r="I2474" s="34" t="str">
        <f>IF(H2474,LEFT(G2474,FIND(" ",G2474)-1),MID(G2474,FIND(" ",G2474)+1,9))</f>
        <v>R:O:L</v>
      </c>
      <c r="J2474" s="34" t="str">
        <f>TRIM(SUBSTITUTE(G2474,I2474,""))</f>
        <v>8/Nov</v>
      </c>
      <c r="K2474" s="34">
        <f>LEFT(J2474,2-ISERROR(1*MID(J2474,2,1)))*1</f>
        <v>8</v>
      </c>
      <c r="L2474" s="34" t="str">
        <f>IF(LEN(I2474)=3,I2474,LEFT(I2474,1)&amp;MID(I2474,3,1)&amp;RIGHT(I2474,1))</f>
        <v>ROL</v>
      </c>
      <c r="M2474" s="42">
        <f>TIMEVALUE(SUBSTITUTE(SUBSTITUTE(F2474,"P"," P"),"A"," A"))</f>
        <v>0.45694444444444443</v>
      </c>
      <c r="N2474" s="34">
        <f t="shared" si="125"/>
        <v>7</v>
      </c>
      <c r="O2474" s="34" t="str">
        <f t="shared" si="126"/>
        <v>ROL7</v>
      </c>
      <c r="P2474" s="44">
        <f>INDEX(Workings!$R$14:$R$853,MATCH(O2474,Workings!$U$14:$U$853,0))</f>
        <v>0.45347222222222217</v>
      </c>
      <c r="Q2474" s="34">
        <f t="shared" si="127"/>
        <v>5</v>
      </c>
      <c r="S2474"/>
    </row>
    <row r="2475" spans="1:19" ht="15" x14ac:dyDescent="0.25">
      <c r="A2475" s="34" t="s">
        <v>989</v>
      </c>
      <c r="B2475" s="34" t="e">
        <f>SEARCH("PM",A2475)</f>
        <v>#VALUE!</v>
      </c>
      <c r="C2475" s="34">
        <f>SEARCH("AM",A2475)</f>
        <v>18</v>
      </c>
      <c r="D2475" s="34">
        <f>IFERROR(B2475,C2475)</f>
        <v>18</v>
      </c>
      <c r="E2475" s="34" t="str">
        <f>IFERROR(MID(A2475,D2475-5,1)," ")</f>
        <v>1</v>
      </c>
      <c r="F2475" s="34" t="str">
        <f>MID(A2475,IF(E2475="1",D2475-5,D2475-4),IF(E2475="1",7,6))</f>
        <v>11:32AM</v>
      </c>
      <c r="G2475" s="34" t="str">
        <f>TRIM(SUBSTITUTE(A2475,TEXT(M2475,"h:mmAM/PM"),""))</f>
        <v>R-O-L 8-Nov</v>
      </c>
      <c r="H2475" s="34" t="b">
        <f>OR(LEFT(G2475,1)="Y",LEFT(G2475,1)="B",LEFT(G2475,1)="R")</f>
        <v>1</v>
      </c>
      <c r="I2475" s="34" t="str">
        <f>IF(H2475,LEFT(G2475,FIND(" ",G2475)-1),MID(G2475,FIND(" ",G2475)+1,9))</f>
        <v>R-O-L</v>
      </c>
      <c r="J2475" s="34" t="str">
        <f>TRIM(SUBSTITUTE(G2475,I2475,""))</f>
        <v>8-Nov</v>
      </c>
      <c r="K2475" s="34">
        <f>LEFT(J2475,2-ISERROR(1*MID(J2475,2,1)))*1</f>
        <v>8</v>
      </c>
      <c r="L2475" s="34" t="str">
        <f>IF(LEN(I2475)=3,I2475,LEFT(I2475,1)&amp;MID(I2475,3,1)&amp;RIGHT(I2475,1))</f>
        <v>ROL</v>
      </c>
      <c r="M2475" s="42">
        <f>TIMEVALUE(SUBSTITUTE(SUBSTITUTE(F2475,"P"," P"),"A"," A"))</f>
        <v>0.48055555555555557</v>
      </c>
      <c r="N2475" s="34">
        <f t="shared" si="125"/>
        <v>8</v>
      </c>
      <c r="O2475" s="34" t="str">
        <f t="shared" si="126"/>
        <v>ROL8</v>
      </c>
      <c r="P2475" s="44">
        <f>INDEX(Workings!$R$14:$R$853,MATCH(O2475,Workings!$U$14:$U$853,0))</f>
        <v>0.47430555555555548</v>
      </c>
      <c r="Q2475" s="34">
        <f t="shared" si="127"/>
        <v>9</v>
      </c>
      <c r="S2475"/>
    </row>
    <row r="2476" spans="1:19" ht="15" x14ac:dyDescent="0.25">
      <c r="A2476" s="34" t="s">
        <v>4124</v>
      </c>
      <c r="B2476" s="34" t="e">
        <f>SEARCH("PM",A2476)</f>
        <v>#VALUE!</v>
      </c>
      <c r="C2476" s="34">
        <f>SEARCH("AM",A2476)</f>
        <v>12</v>
      </c>
      <c r="D2476" s="34">
        <f>IFERROR(B2476,C2476)</f>
        <v>12</v>
      </c>
      <c r="E2476" s="34" t="str">
        <f>IFERROR(MID(A2476,D2476-5,1)," ")</f>
        <v>1</v>
      </c>
      <c r="F2476" s="34" t="str">
        <f>MID(A2476,IF(E2476="1",D2476-5,D2476-4),IF(E2476="1",7,6))</f>
        <v>11:55AM</v>
      </c>
      <c r="G2476" s="34" t="str">
        <f>TRIM(SUBSTITUTE(A2476,TEXT(M2476,"h:mmAM/PM"),""))</f>
        <v>8-Nov R-O-L</v>
      </c>
      <c r="H2476" s="34" t="b">
        <f>OR(LEFT(G2476,1)="Y",LEFT(G2476,1)="B",LEFT(G2476,1)="R")</f>
        <v>0</v>
      </c>
      <c r="I2476" s="34" t="str">
        <f>IF(H2476,LEFT(G2476,FIND(" ",G2476)-1),MID(G2476,FIND(" ",G2476)+1,9))</f>
        <v>R-O-L</v>
      </c>
      <c r="J2476" s="34" t="str">
        <f>TRIM(SUBSTITUTE(G2476,I2476,""))</f>
        <v>8-Nov</v>
      </c>
      <c r="K2476" s="34">
        <f>LEFT(J2476,2-ISERROR(1*MID(J2476,2,1)))*1</f>
        <v>8</v>
      </c>
      <c r="L2476" s="34" t="str">
        <f>IF(LEN(I2476)=3,I2476,LEFT(I2476,1)&amp;MID(I2476,3,1)&amp;RIGHT(I2476,1))</f>
        <v>ROL</v>
      </c>
      <c r="M2476" s="42">
        <f>TIMEVALUE(SUBSTITUTE(SUBSTITUTE(F2476,"P"," P"),"A"," A"))</f>
        <v>0.49652777777777773</v>
      </c>
      <c r="N2476" s="34">
        <f t="shared" si="125"/>
        <v>9</v>
      </c>
      <c r="O2476" s="34" t="str">
        <f t="shared" si="126"/>
        <v>ROL9</v>
      </c>
      <c r="P2476" s="44">
        <f>INDEX(Workings!$R$14:$R$853,MATCH(O2476,Workings!$U$14:$U$853,0))</f>
        <v>0.4951388888888888</v>
      </c>
      <c r="Q2476" s="34">
        <f t="shared" si="127"/>
        <v>2</v>
      </c>
      <c r="S2476"/>
    </row>
    <row r="2477" spans="1:19" ht="15" x14ac:dyDescent="0.25">
      <c r="A2477" s="34" t="s">
        <v>2813</v>
      </c>
      <c r="B2477" s="34">
        <f>SEARCH("PM",A2477)</f>
        <v>16</v>
      </c>
      <c r="C2477" s="34" t="e">
        <f>SEARCH("AM",A2477)</f>
        <v>#VALUE!</v>
      </c>
      <c r="D2477" s="34">
        <f>IFERROR(B2477,C2477)</f>
        <v>16</v>
      </c>
      <c r="E2477" s="34" t="str">
        <f>IFERROR(MID(A2477,D2477-5,1)," ")</f>
        <v>1</v>
      </c>
      <c r="F2477" s="34" t="str">
        <f>MID(A2477,IF(E2477="1",D2477-5,D2477-4),IF(E2477="1",7,6))</f>
        <v>12:37PM</v>
      </c>
      <c r="G2477" s="34" t="str">
        <f>TRIM(SUBSTITUTE(A2477,TEXT(M2477,"h:mmAM/PM"),""))</f>
        <v>8-Nov ROL</v>
      </c>
      <c r="H2477" s="34" t="b">
        <f>OR(LEFT(G2477,1)="Y",LEFT(G2477,1)="B",LEFT(G2477,1)="R")</f>
        <v>0</v>
      </c>
      <c r="I2477" s="34" t="str">
        <f>IF(H2477,LEFT(G2477,FIND(" ",G2477)-1),MID(G2477,FIND(" ",G2477)+1,9))</f>
        <v>ROL</v>
      </c>
      <c r="J2477" s="34" t="str">
        <f>TRIM(SUBSTITUTE(G2477,I2477,""))</f>
        <v>8-Nov</v>
      </c>
      <c r="K2477" s="34">
        <f>LEFT(J2477,2-ISERROR(1*MID(J2477,2,1)))*1</f>
        <v>8</v>
      </c>
      <c r="L2477" s="34" t="str">
        <f>IF(LEN(I2477)=3,I2477,LEFT(I2477,1)&amp;MID(I2477,3,1)&amp;RIGHT(I2477,1))</f>
        <v>ROL</v>
      </c>
      <c r="M2477" s="42">
        <f>TIMEVALUE(SUBSTITUTE(SUBSTITUTE(F2477,"P"," P"),"A"," A"))</f>
        <v>0.52569444444444446</v>
      </c>
      <c r="N2477" s="34">
        <f t="shared" si="125"/>
        <v>10</v>
      </c>
      <c r="O2477" s="34" t="str">
        <f t="shared" si="126"/>
        <v>ROL10</v>
      </c>
      <c r="P2477" s="44">
        <f>INDEX(Workings!$R$14:$R$853,MATCH(O2477,Workings!$U$14:$U$853,0))</f>
        <v>0.51597222222222217</v>
      </c>
      <c r="Q2477" s="34">
        <f t="shared" si="127"/>
        <v>14</v>
      </c>
      <c r="S2477"/>
    </row>
    <row r="2478" spans="1:19" ht="15" x14ac:dyDescent="0.25">
      <c r="A2478" s="34" t="s">
        <v>113</v>
      </c>
      <c r="B2478" s="34">
        <f>SEARCH("PM",A2478)</f>
        <v>5</v>
      </c>
      <c r="C2478" s="34" t="e">
        <f>SEARCH("AM",A2478)</f>
        <v>#VALUE!</v>
      </c>
      <c r="D2478" s="34">
        <f>IFERROR(B2478,C2478)</f>
        <v>5</v>
      </c>
      <c r="E2478" s="34" t="str">
        <f>IFERROR(MID(A2478,D2478-5,1)," ")</f>
        <v xml:space="preserve"> </v>
      </c>
      <c r="F2478" s="34" t="str">
        <f>MID(A2478,IF(E2478="1",D2478-5,D2478-4),IF(E2478="1",7,6))</f>
        <v>1:03PM</v>
      </c>
      <c r="G2478" s="34" t="str">
        <f>TRIM(SUBSTITUTE(A2478,TEXT(M2478,"h:mmAM/PM"),""))</f>
        <v>R/O/L 8-Nov</v>
      </c>
      <c r="H2478" s="34" t="b">
        <f>OR(LEFT(G2478,1)="Y",LEFT(G2478,1)="B",LEFT(G2478,1)="R")</f>
        <v>1</v>
      </c>
      <c r="I2478" s="34" t="str">
        <f>IF(H2478,LEFT(G2478,FIND(" ",G2478)-1),MID(G2478,FIND(" ",G2478)+1,9))</f>
        <v>R/O/L</v>
      </c>
      <c r="J2478" s="34" t="str">
        <f>TRIM(SUBSTITUTE(G2478,I2478,""))</f>
        <v>8-Nov</v>
      </c>
      <c r="K2478" s="34">
        <f>LEFT(J2478,2-ISERROR(1*MID(J2478,2,1)))*1</f>
        <v>8</v>
      </c>
      <c r="L2478" s="34" t="str">
        <f>IF(LEN(I2478)=3,I2478,LEFT(I2478,1)&amp;MID(I2478,3,1)&amp;RIGHT(I2478,1))</f>
        <v>ROL</v>
      </c>
      <c r="M2478" s="42">
        <f>TIMEVALUE(SUBSTITUTE(SUBSTITUTE(F2478,"P"," P"),"A"," A"))</f>
        <v>0.54375000000000007</v>
      </c>
      <c r="N2478" s="34">
        <f t="shared" si="125"/>
        <v>11</v>
      </c>
      <c r="O2478" s="34" t="str">
        <f t="shared" si="126"/>
        <v>ROL11</v>
      </c>
      <c r="P2478" s="44">
        <f>INDEX(Workings!$R$14:$R$853,MATCH(O2478,Workings!$U$14:$U$853,0))</f>
        <v>0.53680555555555554</v>
      </c>
      <c r="Q2478" s="34">
        <f t="shared" si="127"/>
        <v>10</v>
      </c>
      <c r="S2478"/>
    </row>
    <row r="2479" spans="1:19" ht="15" x14ac:dyDescent="0.25">
      <c r="A2479" s="34" t="s">
        <v>95</v>
      </c>
      <c r="B2479" s="34">
        <f>SEARCH("PM",A2479)</f>
        <v>15</v>
      </c>
      <c r="C2479" s="34" t="e">
        <f>SEARCH("AM",A2479)</f>
        <v>#VALUE!</v>
      </c>
      <c r="D2479" s="34">
        <f>IFERROR(B2479,C2479)</f>
        <v>15</v>
      </c>
      <c r="E2479" s="34" t="str">
        <f>IFERROR(MID(A2479,D2479-5,1)," ")</f>
        <v xml:space="preserve"> </v>
      </c>
      <c r="F2479" s="34" t="str">
        <f>MID(A2479,IF(E2479="1",D2479-5,D2479-4),IF(E2479="1",7,6))</f>
        <v>1:31PM</v>
      </c>
      <c r="G2479" s="34" t="str">
        <f>TRIM(SUBSTITUTE(A2479,TEXT(M2479,"h:mmAM/PM"),""))</f>
        <v>ROL 8-Nov</v>
      </c>
      <c r="H2479" s="34" t="b">
        <f>OR(LEFT(G2479,1)="Y",LEFT(G2479,1)="B",LEFT(G2479,1)="R")</f>
        <v>1</v>
      </c>
      <c r="I2479" s="34" t="str">
        <f>IF(H2479,LEFT(G2479,FIND(" ",G2479)-1),MID(G2479,FIND(" ",G2479)+1,9))</f>
        <v>ROL</v>
      </c>
      <c r="J2479" s="34" t="str">
        <f>TRIM(SUBSTITUTE(G2479,I2479,""))</f>
        <v>8-Nov</v>
      </c>
      <c r="K2479" s="34">
        <f>LEFT(J2479,2-ISERROR(1*MID(J2479,2,1)))*1</f>
        <v>8</v>
      </c>
      <c r="L2479" s="34" t="str">
        <f>IF(LEN(I2479)=3,I2479,LEFT(I2479,1)&amp;MID(I2479,3,1)&amp;RIGHT(I2479,1))</f>
        <v>ROL</v>
      </c>
      <c r="M2479" s="42">
        <f>TIMEVALUE(SUBSTITUTE(SUBSTITUTE(F2479,"P"," P"),"A"," A"))</f>
        <v>0.56319444444444444</v>
      </c>
      <c r="N2479" s="34">
        <f t="shared" si="125"/>
        <v>12</v>
      </c>
      <c r="O2479" s="34" t="str">
        <f t="shared" si="126"/>
        <v>ROL12</v>
      </c>
      <c r="P2479" s="44">
        <f>INDEX(Workings!$R$14:$R$853,MATCH(O2479,Workings!$U$14:$U$853,0))</f>
        <v>0.55763888888888891</v>
      </c>
      <c r="Q2479" s="34">
        <f t="shared" si="127"/>
        <v>8</v>
      </c>
      <c r="S2479"/>
    </row>
    <row r="2480" spans="1:19" ht="15" x14ac:dyDescent="0.25">
      <c r="A2480" s="34" t="s">
        <v>3729</v>
      </c>
      <c r="B2480" s="34">
        <f>SEARCH("PM",A2480)</f>
        <v>17</v>
      </c>
      <c r="C2480" s="34" t="e">
        <f>SEARCH("AM",A2480)</f>
        <v>#VALUE!</v>
      </c>
      <c r="D2480" s="34">
        <f>IFERROR(B2480,C2480)</f>
        <v>17</v>
      </c>
      <c r="E2480" s="34" t="str">
        <f>IFERROR(MID(A2480,D2480-5,1)," ")</f>
        <v xml:space="preserve"> </v>
      </c>
      <c r="F2480" s="34" t="str">
        <f>MID(A2480,IF(E2480="1",D2480-5,D2480-4),IF(E2480="1",7,6))</f>
        <v>2:01PM</v>
      </c>
      <c r="G2480" s="34" t="str">
        <f>TRIM(SUBSTITUTE(A2480,TEXT(M2480,"h:mmAM/PM"),""))</f>
        <v>R:O:L 8/Nov</v>
      </c>
      <c r="H2480" s="34" t="b">
        <f>OR(LEFT(G2480,1)="Y",LEFT(G2480,1)="B",LEFT(G2480,1)="R")</f>
        <v>1</v>
      </c>
      <c r="I2480" s="34" t="str">
        <f>IF(H2480,LEFT(G2480,FIND(" ",G2480)-1),MID(G2480,FIND(" ",G2480)+1,9))</f>
        <v>R:O:L</v>
      </c>
      <c r="J2480" s="34" t="str">
        <f>TRIM(SUBSTITUTE(G2480,I2480,""))</f>
        <v>8/Nov</v>
      </c>
      <c r="K2480" s="34">
        <f>LEFT(J2480,2-ISERROR(1*MID(J2480,2,1)))*1</f>
        <v>8</v>
      </c>
      <c r="L2480" s="34" t="str">
        <f>IF(LEN(I2480)=3,I2480,LEFT(I2480,1)&amp;MID(I2480,3,1)&amp;RIGHT(I2480,1))</f>
        <v>ROL</v>
      </c>
      <c r="M2480" s="42">
        <f>TIMEVALUE(SUBSTITUTE(SUBSTITUTE(F2480,"P"," P"),"A"," A"))</f>
        <v>0.58402777777777781</v>
      </c>
      <c r="N2480" s="34">
        <f t="shared" si="125"/>
        <v>13</v>
      </c>
      <c r="O2480" s="34" t="str">
        <f t="shared" si="126"/>
        <v>ROL13</v>
      </c>
      <c r="P2480" s="44">
        <f>INDEX(Workings!$R$14:$R$853,MATCH(O2480,Workings!$U$14:$U$853,0))</f>
        <v>0.57847222222222228</v>
      </c>
      <c r="Q2480" s="34">
        <f t="shared" si="127"/>
        <v>8</v>
      </c>
      <c r="S2480"/>
    </row>
    <row r="2481" spans="1:19" ht="15" x14ac:dyDescent="0.25">
      <c r="A2481" s="34" t="s">
        <v>2697</v>
      </c>
      <c r="B2481" s="34">
        <f>SEARCH("PM",A2481)</f>
        <v>5</v>
      </c>
      <c r="C2481" s="34" t="e">
        <f>SEARCH("AM",A2481)</f>
        <v>#VALUE!</v>
      </c>
      <c r="D2481" s="34">
        <f>IFERROR(B2481,C2481)</f>
        <v>5</v>
      </c>
      <c r="E2481" s="34" t="str">
        <f>IFERROR(MID(A2481,D2481-5,1)," ")</f>
        <v xml:space="preserve"> </v>
      </c>
      <c r="F2481" s="34" t="str">
        <f>MID(A2481,IF(E2481="1",D2481-5,D2481-4),IF(E2481="1",7,6))</f>
        <v>2:32PM</v>
      </c>
      <c r="G2481" s="34" t="str">
        <f>TRIM(SUBSTITUTE(A2481,TEXT(M2481,"h:mmAM/PM"),""))</f>
        <v>8/Nov R:O:L</v>
      </c>
      <c r="H2481" s="34" t="b">
        <f>OR(LEFT(G2481,1)="Y",LEFT(G2481,1)="B",LEFT(G2481,1)="R")</f>
        <v>0</v>
      </c>
      <c r="I2481" s="34" t="str">
        <f>IF(H2481,LEFT(G2481,FIND(" ",G2481)-1),MID(G2481,FIND(" ",G2481)+1,9))</f>
        <v>R:O:L</v>
      </c>
      <c r="J2481" s="34" t="str">
        <f>TRIM(SUBSTITUTE(G2481,I2481,""))</f>
        <v>8/Nov</v>
      </c>
      <c r="K2481" s="34">
        <f>LEFT(J2481,2-ISERROR(1*MID(J2481,2,1)))*1</f>
        <v>8</v>
      </c>
      <c r="L2481" s="34" t="str">
        <f>IF(LEN(I2481)=3,I2481,LEFT(I2481,1)&amp;MID(I2481,3,1)&amp;RIGHT(I2481,1))</f>
        <v>ROL</v>
      </c>
      <c r="M2481" s="42">
        <f>TIMEVALUE(SUBSTITUTE(SUBSTITUTE(F2481,"P"," P"),"A"," A"))</f>
        <v>0.60555555555555551</v>
      </c>
      <c r="N2481" s="34">
        <f t="shared" si="125"/>
        <v>14</v>
      </c>
      <c r="O2481" s="34" t="str">
        <f t="shared" si="126"/>
        <v>ROL14</v>
      </c>
      <c r="P2481" s="44">
        <f>INDEX(Workings!$R$14:$R$853,MATCH(O2481,Workings!$U$14:$U$853,0))</f>
        <v>0.59930555555555565</v>
      </c>
      <c r="Q2481" s="34">
        <f t="shared" si="127"/>
        <v>9</v>
      </c>
      <c r="S2481"/>
    </row>
    <row r="2482" spans="1:19" ht="15" x14ac:dyDescent="0.25">
      <c r="A2482" s="34" t="s">
        <v>2808</v>
      </c>
      <c r="B2482" s="34">
        <f>SEARCH("PM",A2482)</f>
        <v>5</v>
      </c>
      <c r="C2482" s="34" t="e">
        <f>SEARCH("AM",A2482)</f>
        <v>#VALUE!</v>
      </c>
      <c r="D2482" s="34">
        <f>IFERROR(B2482,C2482)</f>
        <v>5</v>
      </c>
      <c r="E2482" s="34" t="str">
        <f>IFERROR(MID(A2482,D2482-5,1)," ")</f>
        <v xml:space="preserve"> </v>
      </c>
      <c r="F2482" s="34" t="str">
        <f>MID(A2482,IF(E2482="1",D2482-5,D2482-4),IF(E2482="1",7,6))</f>
        <v>3:02PM</v>
      </c>
      <c r="G2482" s="34" t="str">
        <f>TRIM(SUBSTITUTE(A2482,TEXT(M2482,"h:mmAM/PM"),""))</f>
        <v>R/O/L 8/Nov</v>
      </c>
      <c r="H2482" s="34" t="b">
        <f>OR(LEFT(G2482,1)="Y",LEFT(G2482,1)="B",LEFT(G2482,1)="R")</f>
        <v>1</v>
      </c>
      <c r="I2482" s="34" t="str">
        <f>IF(H2482,LEFT(G2482,FIND(" ",G2482)-1),MID(G2482,FIND(" ",G2482)+1,9))</f>
        <v>R/O/L</v>
      </c>
      <c r="J2482" s="34" t="str">
        <f>TRIM(SUBSTITUTE(G2482,I2482,""))</f>
        <v>8/Nov</v>
      </c>
      <c r="K2482" s="34">
        <f>LEFT(J2482,2-ISERROR(1*MID(J2482,2,1)))*1</f>
        <v>8</v>
      </c>
      <c r="L2482" s="34" t="str">
        <f>IF(LEN(I2482)=3,I2482,LEFT(I2482,1)&amp;MID(I2482,3,1)&amp;RIGHT(I2482,1))</f>
        <v>ROL</v>
      </c>
      <c r="M2482" s="42">
        <f>TIMEVALUE(SUBSTITUTE(SUBSTITUTE(F2482,"P"," P"),"A"," A"))</f>
        <v>0.62638888888888888</v>
      </c>
      <c r="N2482" s="34">
        <f t="shared" si="125"/>
        <v>15</v>
      </c>
      <c r="O2482" s="34" t="str">
        <f t="shared" si="126"/>
        <v>ROL15</v>
      </c>
      <c r="P2482" s="44">
        <f>INDEX(Workings!$R$14:$R$853,MATCH(O2482,Workings!$U$14:$U$853,0))</f>
        <v>0.62013888888888902</v>
      </c>
      <c r="Q2482" s="34">
        <f t="shared" si="127"/>
        <v>9</v>
      </c>
      <c r="S2482"/>
    </row>
    <row r="2483" spans="1:19" ht="15" x14ac:dyDescent="0.25">
      <c r="A2483" s="34" t="s">
        <v>1676</v>
      </c>
      <c r="B2483" s="34">
        <f>SEARCH("PM",A2483)</f>
        <v>5</v>
      </c>
      <c r="C2483" s="34" t="e">
        <f>SEARCH("AM",A2483)</f>
        <v>#VALUE!</v>
      </c>
      <c r="D2483" s="34">
        <f>IFERROR(B2483,C2483)</f>
        <v>5</v>
      </c>
      <c r="E2483" s="34" t="str">
        <f>IFERROR(MID(A2483,D2483-5,1)," ")</f>
        <v xml:space="preserve"> </v>
      </c>
      <c r="F2483" s="34" t="str">
        <f>MID(A2483,IF(E2483="1",D2483-5,D2483-4),IF(E2483="1",7,6))</f>
        <v>3:24PM</v>
      </c>
      <c r="G2483" s="34" t="str">
        <f>TRIM(SUBSTITUTE(A2483,TEXT(M2483,"h:mmAM/PM"),""))</f>
        <v>R/O/L 8/Nov</v>
      </c>
      <c r="H2483" s="34" t="b">
        <f>OR(LEFT(G2483,1)="Y",LEFT(G2483,1)="B",LEFT(G2483,1)="R")</f>
        <v>1</v>
      </c>
      <c r="I2483" s="34" t="str">
        <f>IF(H2483,LEFT(G2483,FIND(" ",G2483)-1),MID(G2483,FIND(" ",G2483)+1,9))</f>
        <v>R/O/L</v>
      </c>
      <c r="J2483" s="34" t="str">
        <f>TRIM(SUBSTITUTE(G2483,I2483,""))</f>
        <v>8/Nov</v>
      </c>
      <c r="K2483" s="34">
        <f>LEFT(J2483,2-ISERROR(1*MID(J2483,2,1)))*1</f>
        <v>8</v>
      </c>
      <c r="L2483" s="34" t="str">
        <f>IF(LEN(I2483)=3,I2483,LEFT(I2483,1)&amp;MID(I2483,3,1)&amp;RIGHT(I2483,1))</f>
        <v>ROL</v>
      </c>
      <c r="M2483" s="42">
        <f>TIMEVALUE(SUBSTITUTE(SUBSTITUTE(F2483,"P"," P"),"A"," A"))</f>
        <v>0.64166666666666672</v>
      </c>
      <c r="N2483" s="34">
        <f t="shared" si="125"/>
        <v>16</v>
      </c>
      <c r="O2483" s="34" t="str">
        <f t="shared" si="126"/>
        <v>ROL16</v>
      </c>
      <c r="P2483" s="44">
        <f>INDEX(Workings!$R$14:$R$853,MATCH(O2483,Workings!$U$14:$U$853,0))</f>
        <v>0.64097222222222239</v>
      </c>
      <c r="Q2483" s="34">
        <f t="shared" si="127"/>
        <v>1</v>
      </c>
      <c r="S2483"/>
    </row>
    <row r="2484" spans="1:19" ht="15" x14ac:dyDescent="0.25">
      <c r="A2484" s="34" t="s">
        <v>4193</v>
      </c>
      <c r="B2484" s="34">
        <f>SEARCH("PM",A2484)</f>
        <v>17</v>
      </c>
      <c r="C2484" s="34" t="e">
        <f>SEARCH("AM",A2484)</f>
        <v>#VALUE!</v>
      </c>
      <c r="D2484" s="34">
        <f>IFERROR(B2484,C2484)</f>
        <v>17</v>
      </c>
      <c r="E2484" s="34" t="str">
        <f>IFERROR(MID(A2484,D2484-5,1)," ")</f>
        <v xml:space="preserve"> </v>
      </c>
      <c r="F2484" s="34" t="str">
        <f>MID(A2484,IF(E2484="1",D2484-5,D2484-4),IF(E2484="1",7,6))</f>
        <v>4:01PM</v>
      </c>
      <c r="G2484" s="34" t="str">
        <f>TRIM(SUBSTITUTE(A2484,TEXT(M2484,"h:mmAM/PM"),""))</f>
        <v>R/O/L 8/Nov</v>
      </c>
      <c r="H2484" s="34" t="b">
        <f>OR(LEFT(G2484,1)="Y",LEFT(G2484,1)="B",LEFT(G2484,1)="R")</f>
        <v>1</v>
      </c>
      <c r="I2484" s="34" t="str">
        <f>IF(H2484,LEFT(G2484,FIND(" ",G2484)-1),MID(G2484,FIND(" ",G2484)+1,9))</f>
        <v>R/O/L</v>
      </c>
      <c r="J2484" s="34" t="str">
        <f>TRIM(SUBSTITUTE(G2484,I2484,""))</f>
        <v>8/Nov</v>
      </c>
      <c r="K2484" s="34">
        <f>LEFT(J2484,2-ISERROR(1*MID(J2484,2,1)))*1</f>
        <v>8</v>
      </c>
      <c r="L2484" s="34" t="str">
        <f>IF(LEN(I2484)=3,I2484,LEFT(I2484,1)&amp;MID(I2484,3,1)&amp;RIGHT(I2484,1))</f>
        <v>ROL</v>
      </c>
      <c r="M2484" s="42">
        <f>TIMEVALUE(SUBSTITUTE(SUBSTITUTE(F2484,"P"," P"),"A"," A"))</f>
        <v>0.66736111111111107</v>
      </c>
      <c r="N2484" s="34">
        <f t="shared" si="125"/>
        <v>17</v>
      </c>
      <c r="O2484" s="34" t="str">
        <f t="shared" si="126"/>
        <v>ROL17</v>
      </c>
      <c r="P2484" s="44">
        <f>INDEX(Workings!$R$14:$R$853,MATCH(O2484,Workings!$U$14:$U$853,0))</f>
        <v>0.66180555555555576</v>
      </c>
      <c r="Q2484" s="34">
        <f t="shared" si="127"/>
        <v>8</v>
      </c>
      <c r="S2484"/>
    </row>
    <row r="2485" spans="1:19" ht="15" x14ac:dyDescent="0.25">
      <c r="A2485" s="34" t="s">
        <v>4177</v>
      </c>
      <c r="B2485" s="34">
        <f>SEARCH("PM",A2485)</f>
        <v>5</v>
      </c>
      <c r="C2485" s="34" t="e">
        <f>SEARCH("AM",A2485)</f>
        <v>#VALUE!</v>
      </c>
      <c r="D2485" s="34">
        <f>IFERROR(B2485,C2485)</f>
        <v>5</v>
      </c>
      <c r="E2485" s="34" t="str">
        <f>IFERROR(MID(A2485,D2485-5,1)," ")</f>
        <v xml:space="preserve"> </v>
      </c>
      <c r="F2485" s="34" t="str">
        <f>MID(A2485,IF(E2485="1",D2485-5,D2485-4),IF(E2485="1",7,6))</f>
        <v>4:23PM</v>
      </c>
      <c r="G2485" s="34" t="str">
        <f>TRIM(SUBSTITUTE(A2485,TEXT(M2485,"h:mmAM/PM"),""))</f>
        <v>8-Nov R-O-L</v>
      </c>
      <c r="H2485" s="34" t="b">
        <f>OR(LEFT(G2485,1)="Y",LEFT(G2485,1)="B",LEFT(G2485,1)="R")</f>
        <v>0</v>
      </c>
      <c r="I2485" s="34" t="str">
        <f>IF(H2485,LEFT(G2485,FIND(" ",G2485)-1),MID(G2485,FIND(" ",G2485)+1,9))</f>
        <v>R-O-L</v>
      </c>
      <c r="J2485" s="34" t="str">
        <f>TRIM(SUBSTITUTE(G2485,I2485,""))</f>
        <v>8-Nov</v>
      </c>
      <c r="K2485" s="34">
        <f>LEFT(J2485,2-ISERROR(1*MID(J2485,2,1)))*1</f>
        <v>8</v>
      </c>
      <c r="L2485" s="34" t="str">
        <f>IF(LEN(I2485)=3,I2485,LEFT(I2485,1)&amp;MID(I2485,3,1)&amp;RIGHT(I2485,1))</f>
        <v>ROL</v>
      </c>
      <c r="M2485" s="42">
        <f>TIMEVALUE(SUBSTITUTE(SUBSTITUTE(F2485,"P"," P"),"A"," A"))</f>
        <v>0.68263888888888891</v>
      </c>
      <c r="N2485" s="34">
        <f t="shared" si="125"/>
        <v>18</v>
      </c>
      <c r="O2485" s="34" t="str">
        <f t="shared" si="126"/>
        <v>ROL18</v>
      </c>
      <c r="P2485" s="44">
        <f>INDEX(Workings!$R$14:$R$853,MATCH(O2485,Workings!$U$14:$U$853,0))</f>
        <v>0.68263888888888913</v>
      </c>
      <c r="Q2485" s="34">
        <f t="shared" si="127"/>
        <v>0</v>
      </c>
      <c r="S2485"/>
    </row>
    <row r="2486" spans="1:19" ht="15" x14ac:dyDescent="0.25">
      <c r="A2486" s="34" t="s">
        <v>684</v>
      </c>
      <c r="B2486" s="34">
        <f>SEARCH("PM",A2486)</f>
        <v>17</v>
      </c>
      <c r="C2486" s="34" t="e">
        <f>SEARCH("AM",A2486)</f>
        <v>#VALUE!</v>
      </c>
      <c r="D2486" s="34">
        <f>IFERROR(B2486,C2486)</f>
        <v>17</v>
      </c>
      <c r="E2486" s="34" t="str">
        <f>IFERROR(MID(A2486,D2486-5,1)," ")</f>
        <v xml:space="preserve"> </v>
      </c>
      <c r="F2486" s="34" t="str">
        <f>MID(A2486,IF(E2486="1",D2486-5,D2486-4),IF(E2486="1",7,6))</f>
        <v>4:58PM</v>
      </c>
      <c r="G2486" s="34" t="str">
        <f>TRIM(SUBSTITUTE(A2486,TEXT(M2486,"h:mmAM/PM"),""))</f>
        <v>R/O/L 8-Nov</v>
      </c>
      <c r="H2486" s="34" t="b">
        <f>OR(LEFT(G2486,1)="Y",LEFT(G2486,1)="B",LEFT(G2486,1)="R")</f>
        <v>1</v>
      </c>
      <c r="I2486" s="34" t="str">
        <f>IF(H2486,LEFT(G2486,FIND(" ",G2486)-1),MID(G2486,FIND(" ",G2486)+1,9))</f>
        <v>R/O/L</v>
      </c>
      <c r="J2486" s="34" t="str">
        <f>TRIM(SUBSTITUTE(G2486,I2486,""))</f>
        <v>8-Nov</v>
      </c>
      <c r="K2486" s="34">
        <f>LEFT(J2486,2-ISERROR(1*MID(J2486,2,1)))*1</f>
        <v>8</v>
      </c>
      <c r="L2486" s="34" t="str">
        <f>IF(LEN(I2486)=3,I2486,LEFT(I2486,1)&amp;MID(I2486,3,1)&amp;RIGHT(I2486,1))</f>
        <v>ROL</v>
      </c>
      <c r="M2486" s="42">
        <f>TIMEVALUE(SUBSTITUTE(SUBSTITUTE(F2486,"P"," P"),"A"," A"))</f>
        <v>0.70694444444444438</v>
      </c>
      <c r="N2486" s="34">
        <f t="shared" si="125"/>
        <v>19</v>
      </c>
      <c r="O2486" s="34" t="str">
        <f t="shared" si="126"/>
        <v>ROL19</v>
      </c>
      <c r="P2486" s="44">
        <f>INDEX(Workings!$R$14:$R$853,MATCH(O2486,Workings!$U$14:$U$853,0))</f>
        <v>0.7034722222222225</v>
      </c>
      <c r="Q2486" s="34">
        <f t="shared" si="127"/>
        <v>5</v>
      </c>
      <c r="S2486"/>
    </row>
    <row r="2487" spans="1:19" ht="15" x14ac:dyDescent="0.25">
      <c r="A2487" s="34" t="s">
        <v>3996</v>
      </c>
      <c r="B2487" s="34">
        <f>SEARCH("PM",A2487)</f>
        <v>17</v>
      </c>
      <c r="C2487" s="34" t="e">
        <f>SEARCH("AM",A2487)</f>
        <v>#VALUE!</v>
      </c>
      <c r="D2487" s="34">
        <f>IFERROR(B2487,C2487)</f>
        <v>17</v>
      </c>
      <c r="E2487" s="34" t="str">
        <f>IFERROR(MID(A2487,D2487-5,1)," ")</f>
        <v xml:space="preserve"> </v>
      </c>
      <c r="F2487" s="34" t="str">
        <f>MID(A2487,IF(E2487="1",D2487-5,D2487-4),IF(E2487="1",7,6))</f>
        <v>5:21PM</v>
      </c>
      <c r="G2487" s="34" t="str">
        <f>TRIM(SUBSTITUTE(A2487,TEXT(M2487,"h:mmAM/PM"),""))</f>
        <v>8-Nov R:O:L</v>
      </c>
      <c r="H2487" s="34" t="b">
        <f>OR(LEFT(G2487,1)="Y",LEFT(G2487,1)="B",LEFT(G2487,1)="R")</f>
        <v>0</v>
      </c>
      <c r="I2487" s="34" t="str">
        <f>IF(H2487,LEFT(G2487,FIND(" ",G2487)-1),MID(G2487,FIND(" ",G2487)+1,9))</f>
        <v>R:O:L</v>
      </c>
      <c r="J2487" s="34" t="str">
        <f>TRIM(SUBSTITUTE(G2487,I2487,""))</f>
        <v>8-Nov</v>
      </c>
      <c r="K2487" s="34">
        <f>LEFT(J2487,2-ISERROR(1*MID(J2487,2,1)))*1</f>
        <v>8</v>
      </c>
      <c r="L2487" s="34" t="str">
        <f>IF(LEN(I2487)=3,I2487,LEFT(I2487,1)&amp;MID(I2487,3,1)&amp;RIGHT(I2487,1))</f>
        <v>ROL</v>
      </c>
      <c r="M2487" s="42">
        <f>TIMEVALUE(SUBSTITUTE(SUBSTITUTE(F2487,"P"," P"),"A"," A"))</f>
        <v>0.72291666666666676</v>
      </c>
      <c r="N2487" s="34">
        <f t="shared" si="125"/>
        <v>20</v>
      </c>
      <c r="O2487" s="34" t="str">
        <f t="shared" si="126"/>
        <v>ROL20</v>
      </c>
      <c r="P2487" s="44">
        <f>INDEX(Workings!$R$14:$R$853,MATCH(O2487,Workings!$U$14:$U$853,0))</f>
        <v>0.72430555555555587</v>
      </c>
      <c r="Q2487" s="34">
        <f t="shared" si="127"/>
        <v>-2</v>
      </c>
      <c r="S2487"/>
    </row>
    <row r="2488" spans="1:19" ht="15" x14ac:dyDescent="0.25">
      <c r="A2488" s="34" t="s">
        <v>3982</v>
      </c>
      <c r="B2488" s="34">
        <f>SEARCH("PM",A2488)</f>
        <v>9</v>
      </c>
      <c r="C2488" s="34" t="e">
        <f>SEARCH("AM",A2488)</f>
        <v>#VALUE!</v>
      </c>
      <c r="D2488" s="34">
        <f>IFERROR(B2488,C2488)</f>
        <v>9</v>
      </c>
      <c r="E2488" s="34" t="str">
        <f>IFERROR(MID(A2488,D2488-5,1)," ")</f>
        <v xml:space="preserve"> </v>
      </c>
      <c r="F2488" s="34" t="str">
        <f>MID(A2488,IF(E2488="1",D2488-5,D2488-4),IF(E2488="1",7,6))</f>
        <v>5:42PM</v>
      </c>
      <c r="G2488" s="34" t="str">
        <f>TRIM(SUBSTITUTE(A2488,TEXT(M2488,"h:mmAM/PM"),""))</f>
        <v>ROL 8-Nov</v>
      </c>
      <c r="H2488" s="34" t="b">
        <f>OR(LEFT(G2488,1)="Y",LEFT(G2488,1)="B",LEFT(G2488,1)="R")</f>
        <v>1</v>
      </c>
      <c r="I2488" s="34" t="str">
        <f>IF(H2488,LEFT(G2488,FIND(" ",G2488)-1),MID(G2488,FIND(" ",G2488)+1,9))</f>
        <v>ROL</v>
      </c>
      <c r="J2488" s="34" t="str">
        <f>TRIM(SUBSTITUTE(G2488,I2488,""))</f>
        <v>8-Nov</v>
      </c>
      <c r="K2488" s="34">
        <f>LEFT(J2488,2-ISERROR(1*MID(J2488,2,1)))*1</f>
        <v>8</v>
      </c>
      <c r="L2488" s="34" t="str">
        <f>IF(LEN(I2488)=3,I2488,LEFT(I2488,1)&amp;MID(I2488,3,1)&amp;RIGHT(I2488,1))</f>
        <v>ROL</v>
      </c>
      <c r="M2488" s="42">
        <f>TIMEVALUE(SUBSTITUTE(SUBSTITUTE(F2488,"P"," P"),"A"," A"))</f>
        <v>0.73749999999999993</v>
      </c>
      <c r="N2488" s="34">
        <f t="shared" si="125"/>
        <v>21</v>
      </c>
      <c r="O2488" s="34" t="str">
        <f t="shared" si="126"/>
        <v>ROL21</v>
      </c>
      <c r="P2488" s="44">
        <f>INDEX(Workings!$R$14:$R$853,MATCH(O2488,Workings!$U$14:$U$853,0))</f>
        <v>0.73819444444444471</v>
      </c>
      <c r="Q2488" s="34">
        <f t="shared" si="127"/>
        <v>-1</v>
      </c>
      <c r="S2488"/>
    </row>
    <row r="2489" spans="1:19" ht="15" x14ac:dyDescent="0.25">
      <c r="A2489" s="34" t="s">
        <v>324</v>
      </c>
      <c r="B2489" s="34">
        <f>SEARCH("PM",A2489)</f>
        <v>5</v>
      </c>
      <c r="C2489" s="34" t="e">
        <f>SEARCH("AM",A2489)</f>
        <v>#VALUE!</v>
      </c>
      <c r="D2489" s="34">
        <f>IFERROR(B2489,C2489)</f>
        <v>5</v>
      </c>
      <c r="E2489" s="34" t="str">
        <f>IFERROR(MID(A2489,D2489-5,1)," ")</f>
        <v xml:space="preserve"> </v>
      </c>
      <c r="F2489" s="34" t="str">
        <f>MID(A2489,IF(E2489="1",D2489-5,D2489-4),IF(E2489="1",7,6))</f>
        <v>6:16PM</v>
      </c>
      <c r="G2489" s="34" t="str">
        <f>TRIM(SUBSTITUTE(A2489,TEXT(M2489,"h:mmAM/PM"),""))</f>
        <v>R/O/L 8-Nov</v>
      </c>
      <c r="H2489" s="34" t="b">
        <f>OR(LEFT(G2489,1)="Y",LEFT(G2489,1)="B",LEFT(G2489,1)="R")</f>
        <v>1</v>
      </c>
      <c r="I2489" s="34" t="str">
        <f>IF(H2489,LEFT(G2489,FIND(" ",G2489)-1),MID(G2489,FIND(" ",G2489)+1,9))</f>
        <v>R/O/L</v>
      </c>
      <c r="J2489" s="34" t="str">
        <f>TRIM(SUBSTITUTE(G2489,I2489,""))</f>
        <v>8-Nov</v>
      </c>
      <c r="K2489" s="34">
        <f>LEFT(J2489,2-ISERROR(1*MID(J2489,2,1)))*1</f>
        <v>8</v>
      </c>
      <c r="L2489" s="34" t="str">
        <f>IF(LEN(I2489)=3,I2489,LEFT(I2489,1)&amp;MID(I2489,3,1)&amp;RIGHT(I2489,1))</f>
        <v>ROL</v>
      </c>
      <c r="M2489" s="42">
        <f>TIMEVALUE(SUBSTITUTE(SUBSTITUTE(F2489,"P"," P"),"A"," A"))</f>
        <v>0.76111111111111107</v>
      </c>
      <c r="N2489" s="34">
        <f t="shared" si="125"/>
        <v>22</v>
      </c>
      <c r="O2489" s="34" t="str">
        <f t="shared" si="126"/>
        <v>ROL22</v>
      </c>
      <c r="P2489" s="44">
        <f>INDEX(Workings!$R$14:$R$853,MATCH(O2489,Workings!$U$14:$U$853,0))</f>
        <v>0.75208333333333355</v>
      </c>
      <c r="Q2489" s="34">
        <f t="shared" si="127"/>
        <v>13</v>
      </c>
      <c r="S2489"/>
    </row>
    <row r="2490" spans="1:19" ht="15" x14ac:dyDescent="0.25">
      <c r="A2490" s="34" t="s">
        <v>685</v>
      </c>
      <c r="B2490" s="34">
        <f>SEARCH("PM",A2490)</f>
        <v>11</v>
      </c>
      <c r="C2490" s="34" t="e">
        <f>SEARCH("AM",A2490)</f>
        <v>#VALUE!</v>
      </c>
      <c r="D2490" s="34">
        <f>IFERROR(B2490,C2490)</f>
        <v>11</v>
      </c>
      <c r="E2490" s="34" t="str">
        <f>IFERROR(MID(A2490,D2490-5,1)," ")</f>
        <v xml:space="preserve"> </v>
      </c>
      <c r="F2490" s="34" t="str">
        <f>MID(A2490,IF(E2490="1",D2490-5,D2490-4),IF(E2490="1",7,6))</f>
        <v>6:30PM</v>
      </c>
      <c r="G2490" s="34" t="str">
        <f>TRIM(SUBSTITUTE(A2490,TEXT(M2490,"h:mmAM/PM"),""))</f>
        <v>8-Nov R-O-L</v>
      </c>
      <c r="H2490" s="34" t="b">
        <f>OR(LEFT(G2490,1)="Y",LEFT(G2490,1)="B",LEFT(G2490,1)="R")</f>
        <v>0</v>
      </c>
      <c r="I2490" s="34" t="str">
        <f>IF(H2490,LEFT(G2490,FIND(" ",G2490)-1),MID(G2490,FIND(" ",G2490)+1,9))</f>
        <v>R-O-L</v>
      </c>
      <c r="J2490" s="34" t="str">
        <f>TRIM(SUBSTITUTE(G2490,I2490,""))</f>
        <v>8-Nov</v>
      </c>
      <c r="K2490" s="34">
        <f>LEFT(J2490,2-ISERROR(1*MID(J2490,2,1)))*1</f>
        <v>8</v>
      </c>
      <c r="L2490" s="34" t="str">
        <f>IF(LEN(I2490)=3,I2490,LEFT(I2490,1)&amp;MID(I2490,3,1)&amp;RIGHT(I2490,1))</f>
        <v>ROL</v>
      </c>
      <c r="M2490" s="42">
        <f>TIMEVALUE(SUBSTITUTE(SUBSTITUTE(F2490,"P"," P"),"A"," A"))</f>
        <v>0.77083333333333337</v>
      </c>
      <c r="N2490" s="34">
        <f t="shared" si="125"/>
        <v>23</v>
      </c>
      <c r="O2490" s="34" t="str">
        <f t="shared" si="126"/>
        <v>ROL23</v>
      </c>
      <c r="P2490" s="44">
        <f>INDEX(Workings!$R$14:$R$853,MATCH(O2490,Workings!$U$14:$U$853,0))</f>
        <v>0.76597222222222239</v>
      </c>
      <c r="Q2490" s="34">
        <f t="shared" si="127"/>
        <v>7</v>
      </c>
      <c r="S2490"/>
    </row>
    <row r="2491" spans="1:19" ht="15" x14ac:dyDescent="0.25">
      <c r="A2491" s="34" t="s">
        <v>3205</v>
      </c>
      <c r="B2491" s="34">
        <f>SEARCH("PM",A2491)</f>
        <v>17</v>
      </c>
      <c r="C2491" s="34" t="e">
        <f>SEARCH("AM",A2491)</f>
        <v>#VALUE!</v>
      </c>
      <c r="D2491" s="34">
        <f>IFERROR(B2491,C2491)</f>
        <v>17</v>
      </c>
      <c r="E2491" s="34" t="str">
        <f>IFERROR(MID(A2491,D2491-5,1)," ")</f>
        <v xml:space="preserve"> </v>
      </c>
      <c r="F2491" s="34" t="str">
        <f>MID(A2491,IF(E2491="1",D2491-5,D2491-4),IF(E2491="1",7,6))</f>
        <v>6:43PM</v>
      </c>
      <c r="G2491" s="34" t="str">
        <f>TRIM(SUBSTITUTE(A2491,TEXT(M2491,"h:mmAM/PM"),""))</f>
        <v>R:O:L 8/Nov</v>
      </c>
      <c r="H2491" s="34" t="b">
        <f>OR(LEFT(G2491,1)="Y",LEFT(G2491,1)="B",LEFT(G2491,1)="R")</f>
        <v>1</v>
      </c>
      <c r="I2491" s="34" t="str">
        <f>IF(H2491,LEFT(G2491,FIND(" ",G2491)-1),MID(G2491,FIND(" ",G2491)+1,9))</f>
        <v>R:O:L</v>
      </c>
      <c r="J2491" s="34" t="str">
        <f>TRIM(SUBSTITUTE(G2491,I2491,""))</f>
        <v>8/Nov</v>
      </c>
      <c r="K2491" s="34">
        <f>LEFT(J2491,2-ISERROR(1*MID(J2491,2,1)))*1</f>
        <v>8</v>
      </c>
      <c r="L2491" s="34" t="str">
        <f>IF(LEN(I2491)=3,I2491,LEFT(I2491,1)&amp;MID(I2491,3,1)&amp;RIGHT(I2491,1))</f>
        <v>ROL</v>
      </c>
      <c r="M2491" s="42">
        <f>TIMEVALUE(SUBSTITUTE(SUBSTITUTE(F2491,"P"," P"),"A"," A"))</f>
        <v>0.77986111111111101</v>
      </c>
      <c r="N2491" s="34">
        <f t="shared" si="125"/>
        <v>24</v>
      </c>
      <c r="O2491" s="34" t="str">
        <f t="shared" si="126"/>
        <v>ROL24</v>
      </c>
      <c r="P2491" s="44">
        <f>INDEX(Workings!$R$14:$R$853,MATCH(O2491,Workings!$U$14:$U$853,0))</f>
        <v>0.77986111111111123</v>
      </c>
      <c r="Q2491" s="34">
        <f t="shared" si="127"/>
        <v>0</v>
      </c>
      <c r="S2491"/>
    </row>
    <row r="2492" spans="1:19" ht="15" x14ac:dyDescent="0.25">
      <c r="A2492" s="34" t="s">
        <v>2229</v>
      </c>
      <c r="B2492" s="34">
        <f>SEARCH("PM",A2492)</f>
        <v>5</v>
      </c>
      <c r="C2492" s="34" t="e">
        <f>SEARCH("AM",A2492)</f>
        <v>#VALUE!</v>
      </c>
      <c r="D2492" s="34">
        <f>IFERROR(B2492,C2492)</f>
        <v>5</v>
      </c>
      <c r="E2492" s="34" t="str">
        <f>IFERROR(MID(A2492,D2492-5,1)," ")</f>
        <v xml:space="preserve"> </v>
      </c>
      <c r="F2492" s="34" t="str">
        <f>MID(A2492,IF(E2492="1",D2492-5,D2492-4),IF(E2492="1",7,6))</f>
        <v>7:05PM</v>
      </c>
      <c r="G2492" s="34" t="str">
        <f>TRIM(SUBSTITUTE(A2492,TEXT(M2492,"h:mmAM/PM"),""))</f>
        <v>R:O:L 8/Nov</v>
      </c>
      <c r="H2492" s="34" t="b">
        <f>OR(LEFT(G2492,1)="Y",LEFT(G2492,1)="B",LEFT(G2492,1)="R")</f>
        <v>1</v>
      </c>
      <c r="I2492" s="34" t="str">
        <f>IF(H2492,LEFT(G2492,FIND(" ",G2492)-1),MID(G2492,FIND(" ",G2492)+1,9))</f>
        <v>R:O:L</v>
      </c>
      <c r="J2492" s="34" t="str">
        <f>TRIM(SUBSTITUTE(G2492,I2492,""))</f>
        <v>8/Nov</v>
      </c>
      <c r="K2492" s="34">
        <f>LEFT(J2492,2-ISERROR(1*MID(J2492,2,1)))*1</f>
        <v>8</v>
      </c>
      <c r="L2492" s="34" t="str">
        <f>IF(LEN(I2492)=3,I2492,LEFT(I2492,1)&amp;MID(I2492,3,1)&amp;RIGHT(I2492,1))</f>
        <v>ROL</v>
      </c>
      <c r="M2492" s="42">
        <f>TIMEVALUE(SUBSTITUTE(SUBSTITUTE(F2492,"P"," P"),"A"," A"))</f>
        <v>0.79513888888888884</v>
      </c>
      <c r="N2492" s="34">
        <f t="shared" si="125"/>
        <v>25</v>
      </c>
      <c r="O2492" s="34" t="str">
        <f t="shared" si="126"/>
        <v>ROL25</v>
      </c>
      <c r="P2492" s="44">
        <f>INDEX(Workings!$R$14:$R$853,MATCH(O2492,Workings!$U$14:$U$853,0))</f>
        <v>0.79375000000000007</v>
      </c>
      <c r="Q2492" s="34">
        <f t="shared" si="127"/>
        <v>2</v>
      </c>
      <c r="S2492"/>
    </row>
    <row r="2493" spans="1:19" ht="15" x14ac:dyDescent="0.25">
      <c r="A2493" s="34" t="s">
        <v>2120</v>
      </c>
      <c r="B2493" s="34">
        <f>SEARCH("PM",A2493)</f>
        <v>17</v>
      </c>
      <c r="C2493" s="34" t="e">
        <f>SEARCH("AM",A2493)</f>
        <v>#VALUE!</v>
      </c>
      <c r="D2493" s="34">
        <f>IFERROR(B2493,C2493)</f>
        <v>17</v>
      </c>
      <c r="E2493" s="34" t="str">
        <f>IFERROR(MID(A2493,D2493-5,1)," ")</f>
        <v xml:space="preserve"> </v>
      </c>
      <c r="F2493" s="34" t="str">
        <f>MID(A2493,IF(E2493="1",D2493-5,D2493-4),IF(E2493="1",7,6))</f>
        <v>7:31PM</v>
      </c>
      <c r="G2493" s="34" t="str">
        <f>TRIM(SUBSTITUTE(A2493,TEXT(M2493,"h:mmAM/PM"),""))</f>
        <v>R-O-L 8-Nov</v>
      </c>
      <c r="H2493" s="34" t="b">
        <f>OR(LEFT(G2493,1)="Y",LEFT(G2493,1)="B",LEFT(G2493,1)="R")</f>
        <v>1</v>
      </c>
      <c r="I2493" s="34" t="str">
        <f>IF(H2493,LEFT(G2493,FIND(" ",G2493)-1),MID(G2493,FIND(" ",G2493)+1,9))</f>
        <v>R-O-L</v>
      </c>
      <c r="J2493" s="34" t="str">
        <f>TRIM(SUBSTITUTE(G2493,I2493,""))</f>
        <v>8-Nov</v>
      </c>
      <c r="K2493" s="34">
        <f>LEFT(J2493,2-ISERROR(1*MID(J2493,2,1)))*1</f>
        <v>8</v>
      </c>
      <c r="L2493" s="34" t="str">
        <f>IF(LEN(I2493)=3,I2493,LEFT(I2493,1)&amp;MID(I2493,3,1)&amp;RIGHT(I2493,1))</f>
        <v>ROL</v>
      </c>
      <c r="M2493" s="42">
        <f>TIMEVALUE(SUBSTITUTE(SUBSTITUTE(F2493,"P"," P"),"A"," A"))</f>
        <v>0.81319444444444444</v>
      </c>
      <c r="N2493" s="34">
        <f t="shared" si="125"/>
        <v>26</v>
      </c>
      <c r="O2493" s="34" t="str">
        <f t="shared" si="126"/>
        <v>ROL26</v>
      </c>
      <c r="P2493" s="44">
        <f>INDEX(Workings!$R$14:$R$853,MATCH(O2493,Workings!$U$14:$U$853,0))</f>
        <v>0.80763888888888891</v>
      </c>
      <c r="Q2493" s="34">
        <f t="shared" si="127"/>
        <v>8</v>
      </c>
      <c r="S2493"/>
    </row>
    <row r="2494" spans="1:19" ht="15" x14ac:dyDescent="0.25">
      <c r="A2494" s="34" t="s">
        <v>3846</v>
      </c>
      <c r="B2494" s="34">
        <f>SEARCH("PM",A2494)</f>
        <v>17</v>
      </c>
      <c r="C2494" s="34" t="e">
        <f>SEARCH("AM",A2494)</f>
        <v>#VALUE!</v>
      </c>
      <c r="D2494" s="34">
        <f>IFERROR(B2494,C2494)</f>
        <v>17</v>
      </c>
      <c r="E2494" s="34" t="str">
        <f>IFERROR(MID(A2494,D2494-5,1)," ")</f>
        <v xml:space="preserve"> </v>
      </c>
      <c r="F2494" s="34" t="str">
        <f>MID(A2494,IF(E2494="1",D2494-5,D2494-4),IF(E2494="1",7,6))</f>
        <v>8:30PM</v>
      </c>
      <c r="G2494" s="34" t="str">
        <f>TRIM(SUBSTITUTE(A2494,TEXT(M2494,"h:mmAM/PM"),""))</f>
        <v>R-O-L 8/Nov</v>
      </c>
      <c r="H2494" s="34" t="b">
        <f>OR(LEFT(G2494,1)="Y",LEFT(G2494,1)="B",LEFT(G2494,1)="R")</f>
        <v>1</v>
      </c>
      <c r="I2494" s="34" t="str">
        <f>IF(H2494,LEFT(G2494,FIND(" ",G2494)-1),MID(G2494,FIND(" ",G2494)+1,9))</f>
        <v>R-O-L</v>
      </c>
      <c r="J2494" s="34" t="str">
        <f>TRIM(SUBSTITUTE(G2494,I2494,""))</f>
        <v>8/Nov</v>
      </c>
      <c r="K2494" s="34">
        <f>LEFT(J2494,2-ISERROR(1*MID(J2494,2,1)))*1</f>
        <v>8</v>
      </c>
      <c r="L2494" s="34" t="str">
        <f>IF(LEN(I2494)=3,I2494,LEFT(I2494,1)&amp;MID(I2494,3,1)&amp;RIGHT(I2494,1))</f>
        <v>ROL</v>
      </c>
      <c r="M2494" s="42">
        <f>TIMEVALUE(SUBSTITUTE(SUBSTITUTE(F2494,"P"," P"),"A"," A"))</f>
        <v>0.85416666666666663</v>
      </c>
      <c r="N2494" s="34">
        <f t="shared" si="125"/>
        <v>27</v>
      </c>
      <c r="O2494" s="34" t="str">
        <f t="shared" si="126"/>
        <v>ROL27</v>
      </c>
      <c r="P2494" s="44">
        <f>INDEX(Workings!$R$14:$R$853,MATCH(O2494,Workings!$U$14:$U$853,0))</f>
        <v>0.84930555555555554</v>
      </c>
      <c r="Q2494" s="34">
        <f t="shared" si="127"/>
        <v>7</v>
      </c>
      <c r="S2494"/>
    </row>
    <row r="2495" spans="1:19" ht="15" x14ac:dyDescent="0.25">
      <c r="A2495" s="34" t="s">
        <v>3111</v>
      </c>
      <c r="B2495" s="34">
        <f>SEARCH("PM",A2495)</f>
        <v>11</v>
      </c>
      <c r="C2495" s="34" t="e">
        <f>SEARCH("AM",A2495)</f>
        <v>#VALUE!</v>
      </c>
      <c r="D2495" s="34">
        <f>IFERROR(B2495,C2495)</f>
        <v>11</v>
      </c>
      <c r="E2495" s="34" t="str">
        <f>IFERROR(MID(A2495,D2495-5,1)," ")</f>
        <v xml:space="preserve"> </v>
      </c>
      <c r="F2495" s="34" t="str">
        <f>MID(A2495,IF(E2495="1",D2495-5,D2495-4),IF(E2495="1",7,6))</f>
        <v>9:30PM</v>
      </c>
      <c r="G2495" s="34" t="str">
        <f>TRIM(SUBSTITUTE(A2495,TEXT(M2495,"h:mmAM/PM"),""))</f>
        <v>R/O/L 8-Nov</v>
      </c>
      <c r="H2495" s="34" t="b">
        <f>OR(LEFT(G2495,1)="Y",LEFT(G2495,1)="B",LEFT(G2495,1)="R")</f>
        <v>1</v>
      </c>
      <c r="I2495" s="34" t="str">
        <f>IF(H2495,LEFT(G2495,FIND(" ",G2495)-1),MID(G2495,FIND(" ",G2495)+1,9))</f>
        <v>R/O/L</v>
      </c>
      <c r="J2495" s="34" t="str">
        <f>TRIM(SUBSTITUTE(G2495,I2495,""))</f>
        <v>8-Nov</v>
      </c>
      <c r="K2495" s="34">
        <f>LEFT(J2495,2-ISERROR(1*MID(J2495,2,1)))*1</f>
        <v>8</v>
      </c>
      <c r="L2495" s="34" t="str">
        <f>IF(LEN(I2495)=3,I2495,LEFT(I2495,1)&amp;MID(I2495,3,1)&amp;RIGHT(I2495,1))</f>
        <v>ROL</v>
      </c>
      <c r="M2495" s="42">
        <f>TIMEVALUE(SUBSTITUTE(SUBSTITUTE(F2495,"P"," P"),"A"," A"))</f>
        <v>0.89583333333333337</v>
      </c>
      <c r="N2495" s="34">
        <f t="shared" si="125"/>
        <v>28</v>
      </c>
      <c r="O2495" s="34" t="str">
        <f t="shared" si="126"/>
        <v>ROL28</v>
      </c>
      <c r="P2495" s="44">
        <f>INDEX(Workings!$R$14:$R$853,MATCH(O2495,Workings!$U$14:$U$853,0))</f>
        <v>0.89097222222222217</v>
      </c>
      <c r="Q2495" s="34">
        <f t="shared" si="127"/>
        <v>7</v>
      </c>
      <c r="S2495"/>
    </row>
    <row r="2496" spans="1:19" ht="15" x14ac:dyDescent="0.25">
      <c r="A2496" s="34" t="s">
        <v>980</v>
      </c>
      <c r="B2496" s="34">
        <f>SEARCH("PM",A2496)</f>
        <v>18</v>
      </c>
      <c r="C2496" s="34" t="e">
        <f>SEARCH("AM",A2496)</f>
        <v>#VALUE!</v>
      </c>
      <c r="D2496" s="34">
        <f>IFERROR(B2496,C2496)</f>
        <v>18</v>
      </c>
      <c r="E2496" s="34" t="str">
        <f>IFERROR(MID(A2496,D2496-5,1)," ")</f>
        <v>1</v>
      </c>
      <c r="F2496" s="34" t="str">
        <f>MID(A2496,IF(E2496="1",D2496-5,D2496-4),IF(E2496="1",7,6))</f>
        <v>10:29PM</v>
      </c>
      <c r="G2496" s="34" t="str">
        <f>TRIM(SUBSTITUTE(A2496,TEXT(M2496,"h:mmAM/PM"),""))</f>
        <v>8/Nov R-O-L</v>
      </c>
      <c r="H2496" s="34" t="b">
        <f>OR(LEFT(G2496,1)="Y",LEFT(G2496,1)="B",LEFT(G2496,1)="R")</f>
        <v>0</v>
      </c>
      <c r="I2496" s="34" t="str">
        <f>IF(H2496,LEFT(G2496,FIND(" ",G2496)-1),MID(G2496,FIND(" ",G2496)+1,9))</f>
        <v>R-O-L</v>
      </c>
      <c r="J2496" s="34" t="str">
        <f>TRIM(SUBSTITUTE(G2496,I2496,""))</f>
        <v>8/Nov</v>
      </c>
      <c r="K2496" s="34">
        <f>LEFT(J2496,2-ISERROR(1*MID(J2496,2,1)))*1</f>
        <v>8</v>
      </c>
      <c r="L2496" s="34" t="str">
        <f>IF(LEN(I2496)=3,I2496,LEFT(I2496,1)&amp;MID(I2496,3,1)&amp;RIGHT(I2496,1))</f>
        <v>ROL</v>
      </c>
      <c r="M2496" s="42">
        <f>TIMEVALUE(SUBSTITUTE(SUBSTITUTE(F2496,"P"," P"),"A"," A"))</f>
        <v>0.93680555555555556</v>
      </c>
      <c r="N2496" s="34">
        <f t="shared" si="125"/>
        <v>29</v>
      </c>
      <c r="O2496" s="34" t="str">
        <f t="shared" si="126"/>
        <v>ROL29</v>
      </c>
      <c r="P2496" s="44">
        <f>INDEX(Workings!$R$14:$R$853,MATCH(O2496,Workings!$U$14:$U$853,0))</f>
        <v>0.9326388888888888</v>
      </c>
      <c r="Q2496" s="34">
        <f t="shared" si="127"/>
        <v>6</v>
      </c>
      <c r="S2496"/>
    </row>
    <row r="2497" spans="1:19" ht="15" x14ac:dyDescent="0.25">
      <c r="A2497" s="34" t="s">
        <v>1094</v>
      </c>
      <c r="B2497" s="34">
        <f>SEARCH("PM",A2497)</f>
        <v>18</v>
      </c>
      <c r="C2497" s="34" t="e">
        <f>SEARCH("AM",A2497)</f>
        <v>#VALUE!</v>
      </c>
      <c r="D2497" s="34">
        <f>IFERROR(B2497,C2497)</f>
        <v>18</v>
      </c>
      <c r="E2497" s="34" t="str">
        <f>IFERROR(MID(A2497,D2497-5,1)," ")</f>
        <v>1</v>
      </c>
      <c r="F2497" s="34" t="str">
        <f>MID(A2497,IF(E2497="1",D2497-5,D2497-4),IF(E2497="1",7,6))</f>
        <v>11:30PM</v>
      </c>
      <c r="G2497" s="34" t="str">
        <f>TRIM(SUBSTITUTE(A2497,TEXT(M2497,"h:mmAM/PM"),""))</f>
        <v>R:O:L 8/Nov</v>
      </c>
      <c r="H2497" s="34" t="b">
        <f>OR(LEFT(G2497,1)="Y",LEFT(G2497,1)="B",LEFT(G2497,1)="R")</f>
        <v>1</v>
      </c>
      <c r="I2497" s="34" t="str">
        <f>IF(H2497,LEFT(G2497,FIND(" ",G2497)-1),MID(G2497,FIND(" ",G2497)+1,9))</f>
        <v>R:O:L</v>
      </c>
      <c r="J2497" s="34" t="str">
        <f>TRIM(SUBSTITUTE(G2497,I2497,""))</f>
        <v>8/Nov</v>
      </c>
      <c r="K2497" s="34">
        <f>LEFT(J2497,2-ISERROR(1*MID(J2497,2,1)))*1</f>
        <v>8</v>
      </c>
      <c r="L2497" s="34" t="str">
        <f>IF(LEN(I2497)=3,I2497,LEFT(I2497,1)&amp;MID(I2497,3,1)&amp;RIGHT(I2497,1))</f>
        <v>ROL</v>
      </c>
      <c r="M2497" s="42">
        <f>TIMEVALUE(SUBSTITUTE(SUBSTITUTE(F2497,"P"," P"),"A"," A"))</f>
        <v>0.97916666666666663</v>
      </c>
      <c r="N2497" s="34">
        <f t="shared" si="125"/>
        <v>30</v>
      </c>
      <c r="O2497" s="34" t="str">
        <f t="shared" si="126"/>
        <v>ROL30</v>
      </c>
      <c r="P2497" s="44">
        <f>INDEX(Workings!$R$14:$R$853,MATCH(O2497,Workings!$U$14:$U$853,0))</f>
        <v>0.97430555555555542</v>
      </c>
      <c r="Q2497" s="34">
        <f t="shared" si="127"/>
        <v>7</v>
      </c>
      <c r="S2497"/>
    </row>
    <row r="2498" spans="1:19" ht="15" x14ac:dyDescent="0.25">
      <c r="A2498" s="34" t="s">
        <v>2361</v>
      </c>
      <c r="B2498" s="34" t="e">
        <f>SEARCH("PM",A2498)</f>
        <v>#VALUE!</v>
      </c>
      <c r="C2498" s="34">
        <f>SEARCH("AM",A2498)</f>
        <v>11</v>
      </c>
      <c r="D2498" s="34">
        <f>IFERROR(B2498,C2498)</f>
        <v>11</v>
      </c>
      <c r="E2498" s="34" t="str">
        <f>IFERROR(MID(A2498,D2498-5,1)," ")</f>
        <v xml:space="preserve"> </v>
      </c>
      <c r="F2498" s="34" t="str">
        <f>MID(A2498,IF(E2498="1",D2498-5,D2498-4),IF(E2498="1",7,6))</f>
        <v>7:29AM</v>
      </c>
      <c r="G2498" s="34" t="str">
        <f>TRIM(SUBSTITUTE(A2498,TEXT(M2498,"h:mmAM/PM"),""))</f>
        <v>R-O-L 9/Nov</v>
      </c>
      <c r="H2498" s="34" t="b">
        <f>OR(LEFT(G2498,1)="Y",LEFT(G2498,1)="B",LEFT(G2498,1)="R")</f>
        <v>1</v>
      </c>
      <c r="I2498" s="34" t="str">
        <f>IF(H2498,LEFT(G2498,FIND(" ",G2498)-1),MID(G2498,FIND(" ",G2498)+1,9))</f>
        <v>R-O-L</v>
      </c>
      <c r="J2498" s="34" t="str">
        <f>TRIM(SUBSTITUTE(G2498,I2498,""))</f>
        <v>9/Nov</v>
      </c>
      <c r="K2498" s="34">
        <f>LEFT(J2498,2-ISERROR(1*MID(J2498,2,1)))*1</f>
        <v>9</v>
      </c>
      <c r="L2498" s="34" t="str">
        <f>IF(LEN(I2498)=3,I2498,LEFT(I2498,1)&amp;MID(I2498,3,1)&amp;RIGHT(I2498,1))</f>
        <v>ROL</v>
      </c>
      <c r="M2498" s="42">
        <f>TIMEVALUE(SUBSTITUTE(SUBSTITUTE(F2498,"P"," P"),"A"," A"))</f>
        <v>0.31180555555555556</v>
      </c>
      <c r="N2498" s="34">
        <f t="shared" si="125"/>
        <v>1</v>
      </c>
      <c r="O2498" s="34" t="str">
        <f t="shared" si="126"/>
        <v>ROL1</v>
      </c>
      <c r="P2498" s="44">
        <f>INDEX(Workings!$R$14:$R$853,MATCH(O2498,Workings!$U$14:$U$853,0))</f>
        <v>0.30763888888888885</v>
      </c>
      <c r="Q2498" s="34">
        <f t="shared" si="127"/>
        <v>6</v>
      </c>
      <c r="S2498"/>
    </row>
    <row r="2499" spans="1:19" ht="15" x14ac:dyDescent="0.25">
      <c r="A2499" s="34" t="s">
        <v>4016</v>
      </c>
      <c r="B2499" s="34" t="e">
        <f>SEARCH("PM",A2499)</f>
        <v>#VALUE!</v>
      </c>
      <c r="C2499" s="34">
        <f>SEARCH("AM",A2499)</f>
        <v>11</v>
      </c>
      <c r="D2499" s="34">
        <f>IFERROR(B2499,C2499)</f>
        <v>11</v>
      </c>
      <c r="E2499" s="34" t="str">
        <f>IFERROR(MID(A2499,D2499-5,1)," ")</f>
        <v xml:space="preserve"> </v>
      </c>
      <c r="F2499" s="34" t="str">
        <f>MID(A2499,IF(E2499="1",D2499-5,D2499-4),IF(E2499="1",7,6))</f>
        <v>8:12AM</v>
      </c>
      <c r="G2499" s="34" t="str">
        <f>TRIM(SUBSTITUTE(A2499,TEXT(M2499,"h:mmAM/PM"),""))</f>
        <v>9/Nov R-O-L</v>
      </c>
      <c r="H2499" s="34" t="b">
        <f>OR(LEFT(G2499,1)="Y",LEFT(G2499,1)="B",LEFT(G2499,1)="R")</f>
        <v>0</v>
      </c>
      <c r="I2499" s="34" t="str">
        <f>IF(H2499,LEFT(G2499,FIND(" ",G2499)-1),MID(G2499,FIND(" ",G2499)+1,9))</f>
        <v>R-O-L</v>
      </c>
      <c r="J2499" s="34" t="str">
        <f>TRIM(SUBSTITUTE(G2499,I2499,""))</f>
        <v>9/Nov</v>
      </c>
      <c r="K2499" s="34">
        <f>LEFT(J2499,2-ISERROR(1*MID(J2499,2,1)))*1</f>
        <v>9</v>
      </c>
      <c r="L2499" s="34" t="str">
        <f>IF(LEN(I2499)=3,I2499,LEFT(I2499,1)&amp;MID(I2499,3,1)&amp;RIGHT(I2499,1))</f>
        <v>ROL</v>
      </c>
      <c r="M2499" s="42">
        <f>TIMEVALUE(SUBSTITUTE(SUBSTITUTE(F2499,"P"," P"),"A"," A"))</f>
        <v>0.34166666666666662</v>
      </c>
      <c r="N2499" s="34">
        <f t="shared" si="125"/>
        <v>2</v>
      </c>
      <c r="O2499" s="34" t="str">
        <f t="shared" si="126"/>
        <v>ROL2</v>
      </c>
      <c r="P2499" s="44">
        <f>INDEX(Workings!$R$14:$R$853,MATCH(O2499,Workings!$U$14:$U$853,0))</f>
        <v>0.33541666666666664</v>
      </c>
      <c r="Q2499" s="34">
        <f t="shared" si="127"/>
        <v>9</v>
      </c>
      <c r="S2499"/>
    </row>
    <row r="2500" spans="1:19" ht="15" x14ac:dyDescent="0.25">
      <c r="A2500" s="34" t="s">
        <v>3408</v>
      </c>
      <c r="B2500" s="34" t="e">
        <f>SEARCH("PM",A2500)</f>
        <v>#VALUE!</v>
      </c>
      <c r="C2500" s="34">
        <f>SEARCH("AM",A2500)</f>
        <v>5</v>
      </c>
      <c r="D2500" s="34">
        <f>IFERROR(B2500,C2500)</f>
        <v>5</v>
      </c>
      <c r="E2500" s="34" t="str">
        <f>IFERROR(MID(A2500,D2500-5,1)," ")</f>
        <v xml:space="preserve"> </v>
      </c>
      <c r="F2500" s="34" t="str">
        <f>MID(A2500,IF(E2500="1",D2500-5,D2500-4),IF(E2500="1",7,6))</f>
        <v>8:53AM</v>
      </c>
      <c r="G2500" s="34" t="str">
        <f>TRIM(SUBSTITUTE(A2500,TEXT(M2500,"h:mmAM/PM"),""))</f>
        <v>R/O/L 9/Nov</v>
      </c>
      <c r="H2500" s="34" t="b">
        <f>OR(LEFT(G2500,1)="Y",LEFT(G2500,1)="B",LEFT(G2500,1)="R")</f>
        <v>1</v>
      </c>
      <c r="I2500" s="34" t="str">
        <f>IF(H2500,LEFT(G2500,FIND(" ",G2500)-1),MID(G2500,FIND(" ",G2500)+1,9))</f>
        <v>R/O/L</v>
      </c>
      <c r="J2500" s="34" t="str">
        <f>TRIM(SUBSTITUTE(G2500,I2500,""))</f>
        <v>9/Nov</v>
      </c>
      <c r="K2500" s="34">
        <f>LEFT(J2500,2-ISERROR(1*MID(J2500,2,1)))*1</f>
        <v>9</v>
      </c>
      <c r="L2500" s="34" t="str">
        <f>IF(LEN(I2500)=3,I2500,LEFT(I2500,1)&amp;MID(I2500,3,1)&amp;RIGHT(I2500,1))</f>
        <v>ROL</v>
      </c>
      <c r="M2500" s="42">
        <f>TIMEVALUE(SUBSTITUTE(SUBSTITUTE(F2500,"P"," P"),"A"," A"))</f>
        <v>0.37013888888888885</v>
      </c>
      <c r="N2500" s="34">
        <f t="shared" si="125"/>
        <v>3</v>
      </c>
      <c r="O2500" s="34" t="str">
        <f t="shared" si="126"/>
        <v>ROL3</v>
      </c>
      <c r="P2500" s="44">
        <f>INDEX(Workings!$R$14:$R$853,MATCH(O2500,Workings!$U$14:$U$853,0))</f>
        <v>0.36319444444444443</v>
      </c>
      <c r="Q2500" s="34">
        <f t="shared" si="127"/>
        <v>10</v>
      </c>
      <c r="S2500"/>
    </row>
    <row r="2501" spans="1:19" ht="15" x14ac:dyDescent="0.25">
      <c r="A2501" s="34" t="s">
        <v>2235</v>
      </c>
      <c r="B2501" s="34" t="e">
        <f>SEARCH("PM",A2501)</f>
        <v>#VALUE!</v>
      </c>
      <c r="C2501" s="34">
        <f>SEARCH("AM",A2501)</f>
        <v>17</v>
      </c>
      <c r="D2501" s="34">
        <f>IFERROR(B2501,C2501)</f>
        <v>17</v>
      </c>
      <c r="E2501" s="34" t="str">
        <f>IFERROR(MID(A2501,D2501-5,1)," ")</f>
        <v xml:space="preserve"> </v>
      </c>
      <c r="F2501" s="34" t="str">
        <f>MID(A2501,IF(E2501="1",D2501-5,D2501-4),IF(E2501="1",7,6))</f>
        <v>9:29AM</v>
      </c>
      <c r="G2501" s="34" t="str">
        <f>TRIM(SUBSTITUTE(A2501,TEXT(M2501,"h:mmAM/PM"),""))</f>
        <v>9/Nov R:O:L</v>
      </c>
      <c r="H2501" s="34" t="b">
        <f>OR(LEFT(G2501,1)="Y",LEFT(G2501,1)="B",LEFT(G2501,1)="R")</f>
        <v>0</v>
      </c>
      <c r="I2501" s="34" t="str">
        <f>IF(H2501,LEFT(G2501,FIND(" ",G2501)-1),MID(G2501,FIND(" ",G2501)+1,9))</f>
        <v>R:O:L</v>
      </c>
      <c r="J2501" s="34" t="str">
        <f>TRIM(SUBSTITUTE(G2501,I2501,""))</f>
        <v>9/Nov</v>
      </c>
      <c r="K2501" s="34">
        <f>LEFT(J2501,2-ISERROR(1*MID(J2501,2,1)))*1</f>
        <v>9</v>
      </c>
      <c r="L2501" s="34" t="str">
        <f>IF(LEN(I2501)=3,I2501,LEFT(I2501,1)&amp;MID(I2501,3,1)&amp;RIGHT(I2501,1))</f>
        <v>ROL</v>
      </c>
      <c r="M2501" s="42">
        <f>TIMEVALUE(SUBSTITUTE(SUBSTITUTE(F2501,"P"," P"),"A"," A"))</f>
        <v>0.39513888888888887</v>
      </c>
      <c r="N2501" s="34">
        <f t="shared" si="125"/>
        <v>4</v>
      </c>
      <c r="O2501" s="34" t="str">
        <f t="shared" si="126"/>
        <v>ROL4</v>
      </c>
      <c r="P2501" s="44">
        <f>INDEX(Workings!$R$14:$R$853,MATCH(O2501,Workings!$U$14:$U$853,0))</f>
        <v>0.39097222222222222</v>
      </c>
      <c r="Q2501" s="34">
        <f t="shared" si="127"/>
        <v>6</v>
      </c>
      <c r="S2501"/>
    </row>
    <row r="2502" spans="1:19" ht="15" x14ac:dyDescent="0.25">
      <c r="A2502" s="34" t="s">
        <v>3881</v>
      </c>
      <c r="B2502" s="34" t="e">
        <f>SEARCH("PM",A2502)</f>
        <v>#VALUE!</v>
      </c>
      <c r="C2502" s="34">
        <f>SEARCH("AM",A2502)</f>
        <v>15</v>
      </c>
      <c r="D2502" s="34">
        <f>IFERROR(B2502,C2502)</f>
        <v>15</v>
      </c>
      <c r="E2502" s="34" t="str">
        <f>IFERROR(MID(A2502,D2502-5,1)," ")</f>
        <v xml:space="preserve"> </v>
      </c>
      <c r="F2502" s="34" t="str">
        <f>MID(A2502,IF(E2502="1",D2502-5,D2502-4),IF(E2502="1",7,6))</f>
        <v>9:53AM</v>
      </c>
      <c r="G2502" s="34" t="str">
        <f>TRIM(SUBSTITUTE(A2502,TEXT(M2502,"h:mmAM/PM"),""))</f>
        <v>9/Nov ROL</v>
      </c>
      <c r="H2502" s="34" t="b">
        <f>OR(LEFT(G2502,1)="Y",LEFT(G2502,1)="B",LEFT(G2502,1)="R")</f>
        <v>0</v>
      </c>
      <c r="I2502" s="34" t="str">
        <f>IF(H2502,LEFT(G2502,FIND(" ",G2502)-1),MID(G2502,FIND(" ",G2502)+1,9))</f>
        <v>ROL</v>
      </c>
      <c r="J2502" s="34" t="str">
        <f>TRIM(SUBSTITUTE(G2502,I2502,""))</f>
        <v>9/Nov</v>
      </c>
      <c r="K2502" s="34">
        <f>LEFT(J2502,2-ISERROR(1*MID(J2502,2,1)))*1</f>
        <v>9</v>
      </c>
      <c r="L2502" s="34" t="str">
        <f>IF(LEN(I2502)=3,I2502,LEFT(I2502,1)&amp;MID(I2502,3,1)&amp;RIGHT(I2502,1))</f>
        <v>ROL</v>
      </c>
      <c r="M2502" s="42">
        <f>TIMEVALUE(SUBSTITUTE(SUBSTITUTE(F2502,"P"," P"),"A"," A"))</f>
        <v>0.41180555555555554</v>
      </c>
      <c r="N2502" s="34">
        <f t="shared" si="125"/>
        <v>5</v>
      </c>
      <c r="O2502" s="34" t="str">
        <f t="shared" si="126"/>
        <v>ROL5</v>
      </c>
      <c r="P2502" s="44">
        <f>INDEX(Workings!$R$14:$R$853,MATCH(O2502,Workings!$U$14:$U$853,0))</f>
        <v>0.41180555555555554</v>
      </c>
      <c r="Q2502" s="34">
        <f t="shared" si="127"/>
        <v>0</v>
      </c>
      <c r="S2502"/>
    </row>
    <row r="2503" spans="1:19" ht="15" x14ac:dyDescent="0.25">
      <c r="A2503" s="34" t="s">
        <v>2409</v>
      </c>
      <c r="B2503" s="34" t="e">
        <f>SEARCH("PM",A2503)</f>
        <v>#VALUE!</v>
      </c>
      <c r="C2503" s="34">
        <f>SEARCH("AM",A2503)</f>
        <v>12</v>
      </c>
      <c r="D2503" s="34">
        <f>IFERROR(B2503,C2503)</f>
        <v>12</v>
      </c>
      <c r="E2503" s="34" t="str">
        <f>IFERROR(MID(A2503,D2503-5,1)," ")</f>
        <v>1</v>
      </c>
      <c r="F2503" s="34" t="str">
        <f>MID(A2503,IF(E2503="1",D2503-5,D2503-4),IF(E2503="1",7,6))</f>
        <v>10:27AM</v>
      </c>
      <c r="G2503" s="34" t="str">
        <f>TRIM(SUBSTITUTE(A2503,TEXT(M2503,"h:mmAM/PM"),""))</f>
        <v>R-O-L 9-Nov</v>
      </c>
      <c r="H2503" s="34" t="b">
        <f>OR(LEFT(G2503,1)="Y",LEFT(G2503,1)="B",LEFT(G2503,1)="R")</f>
        <v>1</v>
      </c>
      <c r="I2503" s="34" t="str">
        <f>IF(H2503,LEFT(G2503,FIND(" ",G2503)-1),MID(G2503,FIND(" ",G2503)+1,9))</f>
        <v>R-O-L</v>
      </c>
      <c r="J2503" s="34" t="str">
        <f>TRIM(SUBSTITUTE(G2503,I2503,""))</f>
        <v>9-Nov</v>
      </c>
      <c r="K2503" s="34">
        <f>LEFT(J2503,2-ISERROR(1*MID(J2503,2,1)))*1</f>
        <v>9</v>
      </c>
      <c r="L2503" s="34" t="str">
        <f>IF(LEN(I2503)=3,I2503,LEFT(I2503,1)&amp;MID(I2503,3,1)&amp;RIGHT(I2503,1))</f>
        <v>ROL</v>
      </c>
      <c r="M2503" s="42">
        <f>TIMEVALUE(SUBSTITUTE(SUBSTITUTE(F2503,"P"," P"),"A"," A"))</f>
        <v>0.43541666666666662</v>
      </c>
      <c r="N2503" s="34">
        <f t="shared" si="125"/>
        <v>6</v>
      </c>
      <c r="O2503" s="34" t="str">
        <f t="shared" si="126"/>
        <v>ROL6</v>
      </c>
      <c r="P2503" s="44">
        <f>INDEX(Workings!$R$14:$R$853,MATCH(O2503,Workings!$U$14:$U$853,0))</f>
        <v>0.43263888888888885</v>
      </c>
      <c r="Q2503" s="34">
        <f t="shared" si="127"/>
        <v>4</v>
      </c>
      <c r="S2503"/>
    </row>
    <row r="2504" spans="1:19" ht="15" x14ac:dyDescent="0.25">
      <c r="A2504" s="34" t="s">
        <v>2522</v>
      </c>
      <c r="B2504" s="34" t="e">
        <f>SEARCH("PM",A2504)</f>
        <v>#VALUE!</v>
      </c>
      <c r="C2504" s="34">
        <f>SEARCH("AM",A2504)</f>
        <v>6</v>
      </c>
      <c r="D2504" s="34">
        <f>IFERROR(B2504,C2504)</f>
        <v>6</v>
      </c>
      <c r="E2504" s="34" t="str">
        <f>IFERROR(MID(A2504,D2504-5,1)," ")</f>
        <v>1</v>
      </c>
      <c r="F2504" s="34" t="str">
        <f>MID(A2504,IF(E2504="1",D2504-5,D2504-4),IF(E2504="1",7,6))</f>
        <v>11:02AM</v>
      </c>
      <c r="G2504" s="34" t="str">
        <f>TRIM(SUBSTITUTE(A2504,TEXT(M2504,"h:mmAM/PM"),""))</f>
        <v>9/Nov R-O-L</v>
      </c>
      <c r="H2504" s="34" t="b">
        <f>OR(LEFT(G2504,1)="Y",LEFT(G2504,1)="B",LEFT(G2504,1)="R")</f>
        <v>0</v>
      </c>
      <c r="I2504" s="34" t="str">
        <f>IF(H2504,LEFT(G2504,FIND(" ",G2504)-1),MID(G2504,FIND(" ",G2504)+1,9))</f>
        <v>R-O-L</v>
      </c>
      <c r="J2504" s="34" t="str">
        <f>TRIM(SUBSTITUTE(G2504,I2504,""))</f>
        <v>9/Nov</v>
      </c>
      <c r="K2504" s="34">
        <f>LEFT(J2504,2-ISERROR(1*MID(J2504,2,1)))*1</f>
        <v>9</v>
      </c>
      <c r="L2504" s="34" t="str">
        <f>IF(LEN(I2504)=3,I2504,LEFT(I2504,1)&amp;MID(I2504,3,1)&amp;RIGHT(I2504,1))</f>
        <v>ROL</v>
      </c>
      <c r="M2504" s="42">
        <f>TIMEVALUE(SUBSTITUTE(SUBSTITUTE(F2504,"P"," P"),"A"," A"))</f>
        <v>0.4597222222222222</v>
      </c>
      <c r="N2504" s="34">
        <f t="shared" si="125"/>
        <v>7</v>
      </c>
      <c r="O2504" s="34" t="str">
        <f t="shared" si="126"/>
        <v>ROL7</v>
      </c>
      <c r="P2504" s="44">
        <f>INDEX(Workings!$R$14:$R$853,MATCH(O2504,Workings!$U$14:$U$853,0))</f>
        <v>0.45347222222222217</v>
      </c>
      <c r="Q2504" s="34">
        <f t="shared" si="127"/>
        <v>9</v>
      </c>
      <c r="S2504"/>
    </row>
    <row r="2505" spans="1:19" ht="15" x14ac:dyDescent="0.25">
      <c r="A2505" s="34" t="s">
        <v>3038</v>
      </c>
      <c r="B2505" s="34" t="e">
        <f>SEARCH("PM",A2505)</f>
        <v>#VALUE!</v>
      </c>
      <c r="C2505" s="34">
        <f>SEARCH("AM",A2505)</f>
        <v>6</v>
      </c>
      <c r="D2505" s="34">
        <f>IFERROR(B2505,C2505)</f>
        <v>6</v>
      </c>
      <c r="E2505" s="34" t="str">
        <f>IFERROR(MID(A2505,D2505-5,1)," ")</f>
        <v>1</v>
      </c>
      <c r="F2505" s="34" t="str">
        <f>MID(A2505,IF(E2505="1",D2505-5,D2505-4),IF(E2505="1",7,6))</f>
        <v>11:28AM</v>
      </c>
      <c r="G2505" s="34" t="str">
        <f>TRIM(SUBSTITUTE(A2505,TEXT(M2505,"h:mmAM/PM"),""))</f>
        <v>R/O/L 9-Nov</v>
      </c>
      <c r="H2505" s="34" t="b">
        <f>OR(LEFT(G2505,1)="Y",LEFT(G2505,1)="B",LEFT(G2505,1)="R")</f>
        <v>1</v>
      </c>
      <c r="I2505" s="34" t="str">
        <f>IF(H2505,LEFT(G2505,FIND(" ",G2505)-1),MID(G2505,FIND(" ",G2505)+1,9))</f>
        <v>R/O/L</v>
      </c>
      <c r="J2505" s="34" t="str">
        <f>TRIM(SUBSTITUTE(G2505,I2505,""))</f>
        <v>9-Nov</v>
      </c>
      <c r="K2505" s="34">
        <f>LEFT(J2505,2-ISERROR(1*MID(J2505,2,1)))*1</f>
        <v>9</v>
      </c>
      <c r="L2505" s="34" t="str">
        <f>IF(LEN(I2505)=3,I2505,LEFT(I2505,1)&amp;MID(I2505,3,1)&amp;RIGHT(I2505,1))</f>
        <v>ROL</v>
      </c>
      <c r="M2505" s="42">
        <f>TIMEVALUE(SUBSTITUTE(SUBSTITUTE(F2505,"P"," P"),"A"," A"))</f>
        <v>0.4777777777777778</v>
      </c>
      <c r="N2505" s="34">
        <f t="shared" ref="N2505:N2568" si="128">1+(L2505=L2504)*(K2505=K2504)*N2504</f>
        <v>8</v>
      </c>
      <c r="O2505" s="34" t="str">
        <f t="shared" ref="O2505:O2568" si="129">L2505&amp;N2505</f>
        <v>ROL8</v>
      </c>
      <c r="P2505" s="44">
        <f>INDEX(Workings!$R$14:$R$853,MATCH(O2505,Workings!$U$14:$U$853,0))</f>
        <v>0.47430555555555548</v>
      </c>
      <c r="Q2505" s="34">
        <f t="shared" ref="Q2505:Q2568" si="130">ROUND((M2505-P2505)*60*24,5)</f>
        <v>5</v>
      </c>
      <c r="S2505"/>
    </row>
    <row r="2506" spans="1:19" ht="15" x14ac:dyDescent="0.25">
      <c r="A2506" s="34" t="s">
        <v>3310</v>
      </c>
      <c r="B2506" s="34">
        <f>SEARCH("PM",A2506)</f>
        <v>12</v>
      </c>
      <c r="C2506" s="34" t="e">
        <f>SEARCH("AM",A2506)</f>
        <v>#VALUE!</v>
      </c>
      <c r="D2506" s="34">
        <f>IFERROR(B2506,C2506)</f>
        <v>12</v>
      </c>
      <c r="E2506" s="34" t="str">
        <f>IFERROR(MID(A2506,D2506-5,1)," ")</f>
        <v>1</v>
      </c>
      <c r="F2506" s="34" t="str">
        <f>MID(A2506,IF(E2506="1",D2506-5,D2506-4),IF(E2506="1",7,6))</f>
        <v>12:03PM</v>
      </c>
      <c r="G2506" s="34" t="str">
        <f>TRIM(SUBSTITUTE(A2506,TEXT(M2506,"h:mmAM/PM"),""))</f>
        <v>9/Nov ROL</v>
      </c>
      <c r="H2506" s="34" t="b">
        <f>OR(LEFT(G2506,1)="Y",LEFT(G2506,1)="B",LEFT(G2506,1)="R")</f>
        <v>0</v>
      </c>
      <c r="I2506" s="34" t="str">
        <f>IF(H2506,LEFT(G2506,FIND(" ",G2506)-1),MID(G2506,FIND(" ",G2506)+1,9))</f>
        <v>ROL</v>
      </c>
      <c r="J2506" s="34" t="str">
        <f>TRIM(SUBSTITUTE(G2506,I2506,""))</f>
        <v>9/Nov</v>
      </c>
      <c r="K2506" s="34">
        <f>LEFT(J2506,2-ISERROR(1*MID(J2506,2,1)))*1</f>
        <v>9</v>
      </c>
      <c r="L2506" s="34" t="str">
        <f>IF(LEN(I2506)=3,I2506,LEFT(I2506,1)&amp;MID(I2506,3,1)&amp;RIGHT(I2506,1))</f>
        <v>ROL</v>
      </c>
      <c r="M2506" s="42">
        <f>TIMEVALUE(SUBSTITUTE(SUBSTITUTE(F2506,"P"," P"),"A"," A"))</f>
        <v>0.50208333333333333</v>
      </c>
      <c r="N2506" s="34">
        <f t="shared" si="128"/>
        <v>9</v>
      </c>
      <c r="O2506" s="34" t="str">
        <f t="shared" si="129"/>
        <v>ROL9</v>
      </c>
      <c r="P2506" s="44">
        <f>INDEX(Workings!$R$14:$R$853,MATCH(O2506,Workings!$U$14:$U$853,0))</f>
        <v>0.4951388888888888</v>
      </c>
      <c r="Q2506" s="34">
        <f t="shared" si="130"/>
        <v>10</v>
      </c>
      <c r="S2506"/>
    </row>
    <row r="2507" spans="1:19" ht="15" x14ac:dyDescent="0.25">
      <c r="A2507" s="34" t="s">
        <v>3783</v>
      </c>
      <c r="B2507" s="34">
        <f>SEARCH("PM",A2507)</f>
        <v>18</v>
      </c>
      <c r="C2507" s="34" t="e">
        <f>SEARCH("AM",A2507)</f>
        <v>#VALUE!</v>
      </c>
      <c r="D2507" s="34">
        <f>IFERROR(B2507,C2507)</f>
        <v>18</v>
      </c>
      <c r="E2507" s="34" t="str">
        <f>IFERROR(MID(A2507,D2507-5,1)," ")</f>
        <v>1</v>
      </c>
      <c r="F2507" s="34" t="str">
        <f>MID(A2507,IF(E2507="1",D2507-5,D2507-4),IF(E2507="1",7,6))</f>
        <v>12:32PM</v>
      </c>
      <c r="G2507" s="34" t="str">
        <f>TRIM(SUBSTITUTE(A2507,TEXT(M2507,"h:mmAM/PM"),""))</f>
        <v>R:O:L 9/Nov</v>
      </c>
      <c r="H2507" s="34" t="b">
        <f>OR(LEFT(G2507,1)="Y",LEFT(G2507,1)="B",LEFT(G2507,1)="R")</f>
        <v>1</v>
      </c>
      <c r="I2507" s="34" t="str">
        <f>IF(H2507,LEFT(G2507,FIND(" ",G2507)-1),MID(G2507,FIND(" ",G2507)+1,9))</f>
        <v>R:O:L</v>
      </c>
      <c r="J2507" s="34" t="str">
        <f>TRIM(SUBSTITUTE(G2507,I2507,""))</f>
        <v>9/Nov</v>
      </c>
      <c r="K2507" s="34">
        <f>LEFT(J2507,2-ISERROR(1*MID(J2507,2,1)))*1</f>
        <v>9</v>
      </c>
      <c r="L2507" s="34" t="str">
        <f>IF(LEN(I2507)=3,I2507,LEFT(I2507,1)&amp;MID(I2507,3,1)&amp;RIGHT(I2507,1))</f>
        <v>ROL</v>
      </c>
      <c r="M2507" s="42">
        <f>TIMEVALUE(SUBSTITUTE(SUBSTITUTE(F2507,"P"," P"),"A"," A"))</f>
        <v>0.52222222222222225</v>
      </c>
      <c r="N2507" s="34">
        <f t="shared" si="128"/>
        <v>10</v>
      </c>
      <c r="O2507" s="34" t="str">
        <f t="shared" si="129"/>
        <v>ROL10</v>
      </c>
      <c r="P2507" s="44">
        <f>INDEX(Workings!$R$14:$R$853,MATCH(O2507,Workings!$U$14:$U$853,0))</f>
        <v>0.51597222222222217</v>
      </c>
      <c r="Q2507" s="34">
        <f t="shared" si="130"/>
        <v>9</v>
      </c>
      <c r="S2507"/>
    </row>
    <row r="2508" spans="1:19" ht="15" x14ac:dyDescent="0.25">
      <c r="A2508" s="34" t="s">
        <v>771</v>
      </c>
      <c r="B2508" s="34">
        <f>SEARCH("PM",A2508)</f>
        <v>17</v>
      </c>
      <c r="C2508" s="34" t="e">
        <f>SEARCH("AM",A2508)</f>
        <v>#VALUE!</v>
      </c>
      <c r="D2508" s="34">
        <f>IFERROR(B2508,C2508)</f>
        <v>17</v>
      </c>
      <c r="E2508" s="34" t="str">
        <f>IFERROR(MID(A2508,D2508-5,1)," ")</f>
        <v xml:space="preserve"> </v>
      </c>
      <c r="F2508" s="34" t="str">
        <f>MID(A2508,IF(E2508="1",D2508-5,D2508-4),IF(E2508="1",7,6))</f>
        <v>1:02PM</v>
      </c>
      <c r="G2508" s="34" t="str">
        <f>TRIM(SUBSTITUTE(A2508,TEXT(M2508,"h:mmAM/PM"),""))</f>
        <v>9/Nov R/O/L</v>
      </c>
      <c r="H2508" s="34" t="b">
        <f>OR(LEFT(G2508,1)="Y",LEFT(G2508,1)="B",LEFT(G2508,1)="R")</f>
        <v>0</v>
      </c>
      <c r="I2508" s="34" t="str">
        <f>IF(H2508,LEFT(G2508,FIND(" ",G2508)-1),MID(G2508,FIND(" ",G2508)+1,9))</f>
        <v>R/O/L</v>
      </c>
      <c r="J2508" s="34" t="str">
        <f>TRIM(SUBSTITUTE(G2508,I2508,""))</f>
        <v>9/Nov</v>
      </c>
      <c r="K2508" s="34">
        <f>LEFT(J2508,2-ISERROR(1*MID(J2508,2,1)))*1</f>
        <v>9</v>
      </c>
      <c r="L2508" s="34" t="str">
        <f>IF(LEN(I2508)=3,I2508,LEFT(I2508,1)&amp;MID(I2508,3,1)&amp;RIGHT(I2508,1))</f>
        <v>ROL</v>
      </c>
      <c r="M2508" s="42">
        <f>TIMEVALUE(SUBSTITUTE(SUBSTITUTE(F2508,"P"," P"),"A"," A"))</f>
        <v>0.54305555555555551</v>
      </c>
      <c r="N2508" s="34">
        <f t="shared" si="128"/>
        <v>11</v>
      </c>
      <c r="O2508" s="34" t="str">
        <f t="shared" si="129"/>
        <v>ROL11</v>
      </c>
      <c r="P2508" s="44">
        <f>INDEX(Workings!$R$14:$R$853,MATCH(O2508,Workings!$U$14:$U$853,0))</f>
        <v>0.53680555555555554</v>
      </c>
      <c r="Q2508" s="34">
        <f t="shared" si="130"/>
        <v>9</v>
      </c>
      <c r="S2508"/>
    </row>
    <row r="2509" spans="1:19" ht="15" x14ac:dyDescent="0.25">
      <c r="A2509" s="34" t="s">
        <v>1920</v>
      </c>
      <c r="B2509" s="34">
        <f>SEARCH("PM",A2509)</f>
        <v>11</v>
      </c>
      <c r="C2509" s="34" t="e">
        <f>SEARCH("AM",A2509)</f>
        <v>#VALUE!</v>
      </c>
      <c r="D2509" s="34">
        <f>IFERROR(B2509,C2509)</f>
        <v>11</v>
      </c>
      <c r="E2509" s="34" t="str">
        <f>IFERROR(MID(A2509,D2509-5,1)," ")</f>
        <v xml:space="preserve"> </v>
      </c>
      <c r="F2509" s="34" t="str">
        <f>MID(A2509,IF(E2509="1",D2509-5,D2509-4),IF(E2509="1",7,6))</f>
        <v>1:29PM</v>
      </c>
      <c r="G2509" s="34" t="str">
        <f>TRIM(SUBSTITUTE(A2509,TEXT(M2509,"h:mmAM/PM"),""))</f>
        <v>9-Nov R:O:L</v>
      </c>
      <c r="H2509" s="34" t="b">
        <f>OR(LEFT(G2509,1)="Y",LEFT(G2509,1)="B",LEFT(G2509,1)="R")</f>
        <v>0</v>
      </c>
      <c r="I2509" s="34" t="str">
        <f>IF(H2509,LEFT(G2509,FIND(" ",G2509)-1),MID(G2509,FIND(" ",G2509)+1,9))</f>
        <v>R:O:L</v>
      </c>
      <c r="J2509" s="34" t="str">
        <f>TRIM(SUBSTITUTE(G2509,I2509,""))</f>
        <v>9-Nov</v>
      </c>
      <c r="K2509" s="34">
        <f>LEFT(J2509,2-ISERROR(1*MID(J2509,2,1)))*1</f>
        <v>9</v>
      </c>
      <c r="L2509" s="34" t="str">
        <f>IF(LEN(I2509)=3,I2509,LEFT(I2509,1)&amp;MID(I2509,3,1)&amp;RIGHT(I2509,1))</f>
        <v>ROL</v>
      </c>
      <c r="M2509" s="42">
        <f>TIMEVALUE(SUBSTITUTE(SUBSTITUTE(F2509,"P"," P"),"A"," A"))</f>
        <v>0.56180555555555556</v>
      </c>
      <c r="N2509" s="34">
        <f t="shared" si="128"/>
        <v>12</v>
      </c>
      <c r="O2509" s="34" t="str">
        <f t="shared" si="129"/>
        <v>ROL12</v>
      </c>
      <c r="P2509" s="44">
        <f>INDEX(Workings!$R$14:$R$853,MATCH(O2509,Workings!$U$14:$U$853,0))</f>
        <v>0.55763888888888891</v>
      </c>
      <c r="Q2509" s="34">
        <f t="shared" si="130"/>
        <v>6</v>
      </c>
      <c r="S2509"/>
    </row>
    <row r="2510" spans="1:19" ht="15" x14ac:dyDescent="0.25">
      <c r="A2510" s="34" t="s">
        <v>1618</v>
      </c>
      <c r="B2510" s="34">
        <f>SEARCH("PM",A2510)</f>
        <v>5</v>
      </c>
      <c r="C2510" s="34" t="e">
        <f>SEARCH("AM",A2510)</f>
        <v>#VALUE!</v>
      </c>
      <c r="D2510" s="34">
        <f>IFERROR(B2510,C2510)</f>
        <v>5</v>
      </c>
      <c r="E2510" s="34" t="str">
        <f>IFERROR(MID(A2510,D2510-5,1)," ")</f>
        <v xml:space="preserve"> </v>
      </c>
      <c r="F2510" s="34" t="str">
        <f>MID(A2510,IF(E2510="1",D2510-5,D2510-4),IF(E2510="1",7,6))</f>
        <v>1:59PM</v>
      </c>
      <c r="G2510" s="34" t="str">
        <f>TRIM(SUBSTITUTE(A2510,TEXT(M2510,"h:mmAM/PM"),""))</f>
        <v>9/Nov R-O-L</v>
      </c>
      <c r="H2510" s="34" t="b">
        <f>OR(LEFT(G2510,1)="Y",LEFT(G2510,1)="B",LEFT(G2510,1)="R")</f>
        <v>0</v>
      </c>
      <c r="I2510" s="34" t="str">
        <f>IF(H2510,LEFT(G2510,FIND(" ",G2510)-1),MID(G2510,FIND(" ",G2510)+1,9))</f>
        <v>R-O-L</v>
      </c>
      <c r="J2510" s="34" t="str">
        <f>TRIM(SUBSTITUTE(G2510,I2510,""))</f>
        <v>9/Nov</v>
      </c>
      <c r="K2510" s="34">
        <f>LEFT(J2510,2-ISERROR(1*MID(J2510,2,1)))*1</f>
        <v>9</v>
      </c>
      <c r="L2510" s="34" t="str">
        <f>IF(LEN(I2510)=3,I2510,LEFT(I2510,1)&amp;MID(I2510,3,1)&amp;RIGHT(I2510,1))</f>
        <v>ROL</v>
      </c>
      <c r="M2510" s="42">
        <f>TIMEVALUE(SUBSTITUTE(SUBSTITUTE(F2510,"P"," P"),"A"," A"))</f>
        <v>0.58263888888888882</v>
      </c>
      <c r="N2510" s="34">
        <f t="shared" si="128"/>
        <v>13</v>
      </c>
      <c r="O2510" s="34" t="str">
        <f t="shared" si="129"/>
        <v>ROL13</v>
      </c>
      <c r="P2510" s="44">
        <f>INDEX(Workings!$R$14:$R$853,MATCH(O2510,Workings!$U$14:$U$853,0))</f>
        <v>0.57847222222222228</v>
      </c>
      <c r="Q2510" s="34">
        <f t="shared" si="130"/>
        <v>6</v>
      </c>
      <c r="S2510"/>
    </row>
    <row r="2511" spans="1:19" ht="15" x14ac:dyDescent="0.25">
      <c r="A2511" s="34" t="s">
        <v>1036</v>
      </c>
      <c r="B2511" s="34">
        <f>SEARCH("PM",A2511)</f>
        <v>11</v>
      </c>
      <c r="C2511" s="34" t="e">
        <f>SEARCH("AM",A2511)</f>
        <v>#VALUE!</v>
      </c>
      <c r="D2511" s="34">
        <f>IFERROR(B2511,C2511)</f>
        <v>11</v>
      </c>
      <c r="E2511" s="34" t="str">
        <f>IFERROR(MID(A2511,D2511-5,1)," ")</f>
        <v xml:space="preserve"> </v>
      </c>
      <c r="F2511" s="34" t="str">
        <f>MID(A2511,IF(E2511="1",D2511-5,D2511-4),IF(E2511="1",7,6))</f>
        <v>2:26PM</v>
      </c>
      <c r="G2511" s="34" t="str">
        <f>TRIM(SUBSTITUTE(A2511,TEXT(M2511,"h:mmAM/PM"),""))</f>
        <v>9-Nov ROL</v>
      </c>
      <c r="H2511" s="34" t="b">
        <f>OR(LEFT(G2511,1)="Y",LEFT(G2511,1)="B",LEFT(G2511,1)="R")</f>
        <v>0</v>
      </c>
      <c r="I2511" s="34" t="str">
        <f>IF(H2511,LEFT(G2511,FIND(" ",G2511)-1),MID(G2511,FIND(" ",G2511)+1,9))</f>
        <v>ROL</v>
      </c>
      <c r="J2511" s="34" t="str">
        <f>TRIM(SUBSTITUTE(G2511,I2511,""))</f>
        <v>9-Nov</v>
      </c>
      <c r="K2511" s="34">
        <f>LEFT(J2511,2-ISERROR(1*MID(J2511,2,1)))*1</f>
        <v>9</v>
      </c>
      <c r="L2511" s="34" t="str">
        <f>IF(LEN(I2511)=3,I2511,LEFT(I2511,1)&amp;MID(I2511,3,1)&amp;RIGHT(I2511,1))</f>
        <v>ROL</v>
      </c>
      <c r="M2511" s="42">
        <f>TIMEVALUE(SUBSTITUTE(SUBSTITUTE(F2511,"P"," P"),"A"," A"))</f>
        <v>0.60138888888888886</v>
      </c>
      <c r="N2511" s="34">
        <f t="shared" si="128"/>
        <v>14</v>
      </c>
      <c r="O2511" s="34" t="str">
        <f t="shared" si="129"/>
        <v>ROL14</v>
      </c>
      <c r="P2511" s="44">
        <f>INDEX(Workings!$R$14:$R$853,MATCH(O2511,Workings!$U$14:$U$853,0))</f>
        <v>0.59930555555555565</v>
      </c>
      <c r="Q2511" s="34">
        <f t="shared" si="130"/>
        <v>3</v>
      </c>
      <c r="S2511"/>
    </row>
    <row r="2512" spans="1:19" ht="15" x14ac:dyDescent="0.25">
      <c r="A2512" s="34" t="s">
        <v>293</v>
      </c>
      <c r="B2512" s="34">
        <f>SEARCH("PM",A2512)</f>
        <v>17</v>
      </c>
      <c r="C2512" s="34" t="e">
        <f>SEARCH("AM",A2512)</f>
        <v>#VALUE!</v>
      </c>
      <c r="D2512" s="34">
        <f>IFERROR(B2512,C2512)</f>
        <v>17</v>
      </c>
      <c r="E2512" s="34" t="str">
        <f>IFERROR(MID(A2512,D2512-5,1)," ")</f>
        <v xml:space="preserve"> </v>
      </c>
      <c r="F2512" s="34" t="str">
        <f>MID(A2512,IF(E2512="1",D2512-5,D2512-4),IF(E2512="1",7,6))</f>
        <v>3:04PM</v>
      </c>
      <c r="G2512" s="34" t="str">
        <f>TRIM(SUBSTITUTE(A2512,TEXT(M2512,"h:mmAM/PM"),""))</f>
        <v>R-O-L 9-Nov</v>
      </c>
      <c r="H2512" s="34" t="b">
        <f>OR(LEFT(G2512,1)="Y",LEFT(G2512,1)="B",LEFT(G2512,1)="R")</f>
        <v>1</v>
      </c>
      <c r="I2512" s="34" t="str">
        <f>IF(H2512,LEFT(G2512,FIND(" ",G2512)-1),MID(G2512,FIND(" ",G2512)+1,9))</f>
        <v>R-O-L</v>
      </c>
      <c r="J2512" s="34" t="str">
        <f>TRIM(SUBSTITUTE(G2512,I2512,""))</f>
        <v>9-Nov</v>
      </c>
      <c r="K2512" s="34">
        <f>LEFT(J2512,2-ISERROR(1*MID(J2512,2,1)))*1</f>
        <v>9</v>
      </c>
      <c r="L2512" s="34" t="str">
        <f>IF(LEN(I2512)=3,I2512,LEFT(I2512,1)&amp;MID(I2512,3,1)&amp;RIGHT(I2512,1))</f>
        <v>ROL</v>
      </c>
      <c r="M2512" s="42">
        <f>TIMEVALUE(SUBSTITUTE(SUBSTITUTE(F2512,"P"," P"),"A"," A"))</f>
        <v>0.62777777777777777</v>
      </c>
      <c r="N2512" s="34">
        <f t="shared" si="128"/>
        <v>15</v>
      </c>
      <c r="O2512" s="34" t="str">
        <f t="shared" si="129"/>
        <v>ROL15</v>
      </c>
      <c r="P2512" s="44">
        <f>INDEX(Workings!$R$14:$R$853,MATCH(O2512,Workings!$U$14:$U$853,0))</f>
        <v>0.62013888888888902</v>
      </c>
      <c r="Q2512" s="34">
        <f t="shared" si="130"/>
        <v>11</v>
      </c>
      <c r="S2512"/>
    </row>
    <row r="2513" spans="1:19" ht="15" x14ac:dyDescent="0.25">
      <c r="A2513" s="34" t="s">
        <v>4212</v>
      </c>
      <c r="B2513" s="34">
        <f>SEARCH("PM",A2513)</f>
        <v>17</v>
      </c>
      <c r="C2513" s="34" t="e">
        <f>SEARCH("AM",A2513)</f>
        <v>#VALUE!</v>
      </c>
      <c r="D2513" s="34">
        <f>IFERROR(B2513,C2513)</f>
        <v>17</v>
      </c>
      <c r="E2513" s="34" t="str">
        <f>IFERROR(MID(A2513,D2513-5,1)," ")</f>
        <v xml:space="preserve"> </v>
      </c>
      <c r="F2513" s="34" t="str">
        <f>MID(A2513,IF(E2513="1",D2513-5,D2513-4),IF(E2513="1",7,6))</f>
        <v>3:27PM</v>
      </c>
      <c r="G2513" s="34" t="str">
        <f>TRIM(SUBSTITUTE(A2513,TEXT(M2513,"h:mmAM/PM"),""))</f>
        <v>R:O:L 9-Nov</v>
      </c>
      <c r="H2513" s="34" t="b">
        <f>OR(LEFT(G2513,1)="Y",LEFT(G2513,1)="B",LEFT(G2513,1)="R")</f>
        <v>1</v>
      </c>
      <c r="I2513" s="34" t="str">
        <f>IF(H2513,LEFT(G2513,FIND(" ",G2513)-1),MID(G2513,FIND(" ",G2513)+1,9))</f>
        <v>R:O:L</v>
      </c>
      <c r="J2513" s="34" t="str">
        <f>TRIM(SUBSTITUTE(G2513,I2513,""))</f>
        <v>9-Nov</v>
      </c>
      <c r="K2513" s="34">
        <f>LEFT(J2513,2-ISERROR(1*MID(J2513,2,1)))*1</f>
        <v>9</v>
      </c>
      <c r="L2513" s="34" t="str">
        <f>IF(LEN(I2513)=3,I2513,LEFT(I2513,1)&amp;MID(I2513,3,1)&amp;RIGHT(I2513,1))</f>
        <v>ROL</v>
      </c>
      <c r="M2513" s="42">
        <f>TIMEVALUE(SUBSTITUTE(SUBSTITUTE(F2513,"P"," P"),"A"," A"))</f>
        <v>0.64374999999999993</v>
      </c>
      <c r="N2513" s="34">
        <f t="shared" si="128"/>
        <v>16</v>
      </c>
      <c r="O2513" s="34" t="str">
        <f t="shared" si="129"/>
        <v>ROL16</v>
      </c>
      <c r="P2513" s="44">
        <f>INDEX(Workings!$R$14:$R$853,MATCH(O2513,Workings!$U$14:$U$853,0))</f>
        <v>0.64097222222222239</v>
      </c>
      <c r="Q2513" s="34">
        <f t="shared" si="130"/>
        <v>4</v>
      </c>
      <c r="S2513"/>
    </row>
    <row r="2514" spans="1:19" ht="15" x14ac:dyDescent="0.25">
      <c r="A2514" s="34" t="s">
        <v>608</v>
      </c>
      <c r="B2514" s="34">
        <f>SEARCH("PM",A2514)</f>
        <v>17</v>
      </c>
      <c r="C2514" s="34" t="e">
        <f>SEARCH("AM",A2514)</f>
        <v>#VALUE!</v>
      </c>
      <c r="D2514" s="34">
        <f>IFERROR(B2514,C2514)</f>
        <v>17</v>
      </c>
      <c r="E2514" s="34" t="str">
        <f>IFERROR(MID(A2514,D2514-5,1)," ")</f>
        <v xml:space="preserve"> </v>
      </c>
      <c r="F2514" s="34" t="str">
        <f>MID(A2514,IF(E2514="1",D2514-5,D2514-4),IF(E2514="1",7,6))</f>
        <v>3:54PM</v>
      </c>
      <c r="G2514" s="34" t="str">
        <f>TRIM(SUBSTITUTE(A2514,TEXT(M2514,"h:mmAM/PM"),""))</f>
        <v>R/O/L 9/Nov</v>
      </c>
      <c r="H2514" s="34" t="b">
        <f>OR(LEFT(G2514,1)="Y",LEFT(G2514,1)="B",LEFT(G2514,1)="R")</f>
        <v>1</v>
      </c>
      <c r="I2514" s="34" t="str">
        <f>IF(H2514,LEFT(G2514,FIND(" ",G2514)-1),MID(G2514,FIND(" ",G2514)+1,9))</f>
        <v>R/O/L</v>
      </c>
      <c r="J2514" s="34" t="str">
        <f>TRIM(SUBSTITUTE(G2514,I2514,""))</f>
        <v>9/Nov</v>
      </c>
      <c r="K2514" s="34">
        <f>LEFT(J2514,2-ISERROR(1*MID(J2514,2,1)))*1</f>
        <v>9</v>
      </c>
      <c r="L2514" s="34" t="str">
        <f>IF(LEN(I2514)=3,I2514,LEFT(I2514,1)&amp;MID(I2514,3,1)&amp;RIGHT(I2514,1))</f>
        <v>ROL</v>
      </c>
      <c r="M2514" s="42">
        <f>TIMEVALUE(SUBSTITUTE(SUBSTITUTE(F2514,"P"," P"),"A"," A"))</f>
        <v>0.66249999999999998</v>
      </c>
      <c r="N2514" s="34">
        <f t="shared" si="128"/>
        <v>17</v>
      </c>
      <c r="O2514" s="34" t="str">
        <f t="shared" si="129"/>
        <v>ROL17</v>
      </c>
      <c r="P2514" s="44">
        <f>INDEX(Workings!$R$14:$R$853,MATCH(O2514,Workings!$U$14:$U$853,0))</f>
        <v>0.66180555555555576</v>
      </c>
      <c r="Q2514" s="34">
        <f t="shared" si="130"/>
        <v>1</v>
      </c>
      <c r="S2514"/>
    </row>
    <row r="2515" spans="1:19" ht="15" x14ac:dyDescent="0.25">
      <c r="A2515" s="34" t="s">
        <v>4114</v>
      </c>
      <c r="B2515" s="34">
        <f>SEARCH("PM",A2515)</f>
        <v>5</v>
      </c>
      <c r="C2515" s="34" t="e">
        <f>SEARCH("AM",A2515)</f>
        <v>#VALUE!</v>
      </c>
      <c r="D2515" s="34">
        <f>IFERROR(B2515,C2515)</f>
        <v>5</v>
      </c>
      <c r="E2515" s="34" t="str">
        <f>IFERROR(MID(A2515,D2515-5,1)," ")</f>
        <v xml:space="preserve"> </v>
      </c>
      <c r="F2515" s="34" t="str">
        <f>MID(A2515,IF(E2515="1",D2515-5,D2515-4),IF(E2515="1",7,6))</f>
        <v>4:32PM</v>
      </c>
      <c r="G2515" s="34" t="str">
        <f>TRIM(SUBSTITUTE(A2515,TEXT(M2515,"h:mmAM/PM"),""))</f>
        <v>R:O:L 9/Nov</v>
      </c>
      <c r="H2515" s="34" t="b">
        <f>OR(LEFT(G2515,1)="Y",LEFT(G2515,1)="B",LEFT(G2515,1)="R")</f>
        <v>1</v>
      </c>
      <c r="I2515" s="34" t="str">
        <f>IF(H2515,LEFT(G2515,FIND(" ",G2515)-1),MID(G2515,FIND(" ",G2515)+1,9))</f>
        <v>R:O:L</v>
      </c>
      <c r="J2515" s="34" t="str">
        <f>TRIM(SUBSTITUTE(G2515,I2515,""))</f>
        <v>9/Nov</v>
      </c>
      <c r="K2515" s="34">
        <f>LEFT(J2515,2-ISERROR(1*MID(J2515,2,1)))*1</f>
        <v>9</v>
      </c>
      <c r="L2515" s="34" t="str">
        <f>IF(LEN(I2515)=3,I2515,LEFT(I2515,1)&amp;MID(I2515,3,1)&amp;RIGHT(I2515,1))</f>
        <v>ROL</v>
      </c>
      <c r="M2515" s="42">
        <f>TIMEVALUE(SUBSTITUTE(SUBSTITUTE(F2515,"P"," P"),"A"," A"))</f>
        <v>0.68888888888888899</v>
      </c>
      <c r="N2515" s="34">
        <f t="shared" si="128"/>
        <v>18</v>
      </c>
      <c r="O2515" s="34" t="str">
        <f t="shared" si="129"/>
        <v>ROL18</v>
      </c>
      <c r="P2515" s="44">
        <f>INDEX(Workings!$R$14:$R$853,MATCH(O2515,Workings!$U$14:$U$853,0))</f>
        <v>0.68263888888888913</v>
      </c>
      <c r="Q2515" s="34">
        <f t="shared" si="130"/>
        <v>9</v>
      </c>
      <c r="S2515"/>
    </row>
    <row r="2516" spans="1:19" ht="15" x14ac:dyDescent="0.25">
      <c r="A2516" s="34" t="s">
        <v>1457</v>
      </c>
      <c r="B2516" s="34">
        <f>SEARCH("PM",A2516)</f>
        <v>17</v>
      </c>
      <c r="C2516" s="34" t="e">
        <f>SEARCH("AM",A2516)</f>
        <v>#VALUE!</v>
      </c>
      <c r="D2516" s="34">
        <f>IFERROR(B2516,C2516)</f>
        <v>17</v>
      </c>
      <c r="E2516" s="34" t="str">
        <f>IFERROR(MID(A2516,D2516-5,1)," ")</f>
        <v xml:space="preserve"> </v>
      </c>
      <c r="F2516" s="34" t="str">
        <f>MID(A2516,IF(E2516="1",D2516-5,D2516-4),IF(E2516="1",7,6))</f>
        <v>5:05PM</v>
      </c>
      <c r="G2516" s="34" t="str">
        <f>TRIM(SUBSTITUTE(A2516,TEXT(M2516,"h:mmAM/PM"),""))</f>
        <v>9/Nov R-O-L</v>
      </c>
      <c r="H2516" s="34" t="b">
        <f>OR(LEFT(G2516,1)="Y",LEFT(G2516,1)="B",LEFT(G2516,1)="R")</f>
        <v>0</v>
      </c>
      <c r="I2516" s="34" t="str">
        <f>IF(H2516,LEFT(G2516,FIND(" ",G2516)-1),MID(G2516,FIND(" ",G2516)+1,9))</f>
        <v>R-O-L</v>
      </c>
      <c r="J2516" s="34" t="str">
        <f>TRIM(SUBSTITUTE(G2516,I2516,""))</f>
        <v>9/Nov</v>
      </c>
      <c r="K2516" s="34">
        <f>LEFT(J2516,2-ISERROR(1*MID(J2516,2,1)))*1</f>
        <v>9</v>
      </c>
      <c r="L2516" s="34" t="str">
        <f>IF(LEN(I2516)=3,I2516,LEFT(I2516,1)&amp;MID(I2516,3,1)&amp;RIGHT(I2516,1))</f>
        <v>ROL</v>
      </c>
      <c r="M2516" s="42">
        <f>TIMEVALUE(SUBSTITUTE(SUBSTITUTE(F2516,"P"," P"),"A"," A"))</f>
        <v>0.71180555555555547</v>
      </c>
      <c r="N2516" s="34">
        <f t="shared" si="128"/>
        <v>19</v>
      </c>
      <c r="O2516" s="34" t="str">
        <f t="shared" si="129"/>
        <v>ROL19</v>
      </c>
      <c r="P2516" s="44">
        <f>INDEX(Workings!$R$14:$R$853,MATCH(O2516,Workings!$U$14:$U$853,0))</f>
        <v>0.7034722222222225</v>
      </c>
      <c r="Q2516" s="34">
        <f t="shared" si="130"/>
        <v>12</v>
      </c>
      <c r="S2516"/>
    </row>
    <row r="2517" spans="1:19" ht="15" x14ac:dyDescent="0.25">
      <c r="A2517" s="34" t="s">
        <v>3434</v>
      </c>
      <c r="B2517" s="34">
        <f>SEARCH("PM",A2517)</f>
        <v>5</v>
      </c>
      <c r="C2517" s="34" t="e">
        <f>SEARCH("AM",A2517)</f>
        <v>#VALUE!</v>
      </c>
      <c r="D2517" s="34">
        <f>IFERROR(B2517,C2517)</f>
        <v>5</v>
      </c>
      <c r="E2517" s="34" t="str">
        <f>IFERROR(MID(A2517,D2517-5,1)," ")</f>
        <v xml:space="preserve"> </v>
      </c>
      <c r="F2517" s="34" t="str">
        <f>MID(A2517,IF(E2517="1",D2517-5,D2517-4),IF(E2517="1",7,6))</f>
        <v>5:28PM</v>
      </c>
      <c r="G2517" s="34" t="str">
        <f>TRIM(SUBSTITUTE(A2517,TEXT(M2517,"h:mmAM/PM"),""))</f>
        <v>R:O:L 9-Nov</v>
      </c>
      <c r="H2517" s="34" t="b">
        <f>OR(LEFT(G2517,1)="Y",LEFT(G2517,1)="B",LEFT(G2517,1)="R")</f>
        <v>1</v>
      </c>
      <c r="I2517" s="34" t="str">
        <f>IF(H2517,LEFT(G2517,FIND(" ",G2517)-1),MID(G2517,FIND(" ",G2517)+1,9))</f>
        <v>R:O:L</v>
      </c>
      <c r="J2517" s="34" t="str">
        <f>TRIM(SUBSTITUTE(G2517,I2517,""))</f>
        <v>9-Nov</v>
      </c>
      <c r="K2517" s="34">
        <f>LEFT(J2517,2-ISERROR(1*MID(J2517,2,1)))*1</f>
        <v>9</v>
      </c>
      <c r="L2517" s="34" t="str">
        <f>IF(LEN(I2517)=3,I2517,LEFT(I2517,1)&amp;MID(I2517,3,1)&amp;RIGHT(I2517,1))</f>
        <v>ROL</v>
      </c>
      <c r="M2517" s="42">
        <f>TIMEVALUE(SUBSTITUTE(SUBSTITUTE(F2517,"P"," P"),"A"," A"))</f>
        <v>0.72777777777777775</v>
      </c>
      <c r="N2517" s="34">
        <f t="shared" si="128"/>
        <v>20</v>
      </c>
      <c r="O2517" s="34" t="str">
        <f t="shared" si="129"/>
        <v>ROL20</v>
      </c>
      <c r="P2517" s="44">
        <f>INDEX(Workings!$R$14:$R$853,MATCH(O2517,Workings!$U$14:$U$853,0))</f>
        <v>0.72430555555555587</v>
      </c>
      <c r="Q2517" s="34">
        <f t="shared" si="130"/>
        <v>5</v>
      </c>
      <c r="S2517"/>
    </row>
    <row r="2518" spans="1:19" ht="15" x14ac:dyDescent="0.25">
      <c r="A2518" s="34" t="s">
        <v>3054</v>
      </c>
      <c r="B2518" s="34">
        <f>SEARCH("PM",A2518)</f>
        <v>11</v>
      </c>
      <c r="C2518" s="34" t="e">
        <f>SEARCH("AM",A2518)</f>
        <v>#VALUE!</v>
      </c>
      <c r="D2518" s="34">
        <f>IFERROR(B2518,C2518)</f>
        <v>11</v>
      </c>
      <c r="E2518" s="34" t="str">
        <f>IFERROR(MID(A2518,D2518-5,1)," ")</f>
        <v xml:space="preserve"> </v>
      </c>
      <c r="F2518" s="34" t="str">
        <f>MID(A2518,IF(E2518="1",D2518-5,D2518-4),IF(E2518="1",7,6))</f>
        <v>5:48PM</v>
      </c>
      <c r="G2518" s="34" t="str">
        <f>TRIM(SUBSTITUTE(A2518,TEXT(M2518,"h:mmAM/PM"),""))</f>
        <v>9-Nov R/O/L</v>
      </c>
      <c r="H2518" s="34" t="b">
        <f>OR(LEFT(G2518,1)="Y",LEFT(G2518,1)="B",LEFT(G2518,1)="R")</f>
        <v>0</v>
      </c>
      <c r="I2518" s="34" t="str">
        <f>IF(H2518,LEFT(G2518,FIND(" ",G2518)-1),MID(G2518,FIND(" ",G2518)+1,9))</f>
        <v>R/O/L</v>
      </c>
      <c r="J2518" s="34" t="str">
        <f>TRIM(SUBSTITUTE(G2518,I2518,""))</f>
        <v>9-Nov</v>
      </c>
      <c r="K2518" s="34">
        <f>LEFT(J2518,2-ISERROR(1*MID(J2518,2,1)))*1</f>
        <v>9</v>
      </c>
      <c r="L2518" s="34" t="str">
        <f>IF(LEN(I2518)=3,I2518,LEFT(I2518,1)&amp;MID(I2518,3,1)&amp;RIGHT(I2518,1))</f>
        <v>ROL</v>
      </c>
      <c r="M2518" s="42">
        <f>TIMEVALUE(SUBSTITUTE(SUBSTITUTE(F2518,"P"," P"),"A"," A"))</f>
        <v>0.7416666666666667</v>
      </c>
      <c r="N2518" s="34">
        <f t="shared" si="128"/>
        <v>21</v>
      </c>
      <c r="O2518" s="34" t="str">
        <f t="shared" si="129"/>
        <v>ROL21</v>
      </c>
      <c r="P2518" s="44">
        <f>INDEX(Workings!$R$14:$R$853,MATCH(O2518,Workings!$U$14:$U$853,0))</f>
        <v>0.73819444444444471</v>
      </c>
      <c r="Q2518" s="34">
        <f t="shared" si="130"/>
        <v>5</v>
      </c>
      <c r="S2518"/>
    </row>
    <row r="2519" spans="1:19" ht="15" x14ac:dyDescent="0.25">
      <c r="A2519" s="34" t="s">
        <v>1965</v>
      </c>
      <c r="B2519" s="34">
        <f>SEARCH("PM",A2519)</f>
        <v>5</v>
      </c>
      <c r="C2519" s="34" t="e">
        <f>SEARCH("AM",A2519)</f>
        <v>#VALUE!</v>
      </c>
      <c r="D2519" s="34">
        <f>IFERROR(B2519,C2519)</f>
        <v>5</v>
      </c>
      <c r="E2519" s="34" t="str">
        <f>IFERROR(MID(A2519,D2519-5,1)," ")</f>
        <v xml:space="preserve"> </v>
      </c>
      <c r="F2519" s="34" t="str">
        <f>MID(A2519,IF(E2519="1",D2519-5,D2519-4),IF(E2519="1",7,6))</f>
        <v>6:10PM</v>
      </c>
      <c r="G2519" s="34" t="str">
        <f>TRIM(SUBSTITUTE(A2519,TEXT(M2519,"h:mmAM/PM"),""))</f>
        <v>R-O-L 9/Nov</v>
      </c>
      <c r="H2519" s="34" t="b">
        <f>OR(LEFT(G2519,1)="Y",LEFT(G2519,1)="B",LEFT(G2519,1)="R")</f>
        <v>1</v>
      </c>
      <c r="I2519" s="34" t="str">
        <f>IF(H2519,LEFT(G2519,FIND(" ",G2519)-1),MID(G2519,FIND(" ",G2519)+1,9))</f>
        <v>R-O-L</v>
      </c>
      <c r="J2519" s="34" t="str">
        <f>TRIM(SUBSTITUTE(G2519,I2519,""))</f>
        <v>9/Nov</v>
      </c>
      <c r="K2519" s="34">
        <f>LEFT(J2519,2-ISERROR(1*MID(J2519,2,1)))*1</f>
        <v>9</v>
      </c>
      <c r="L2519" s="34" t="str">
        <f>IF(LEN(I2519)=3,I2519,LEFT(I2519,1)&amp;MID(I2519,3,1)&amp;RIGHT(I2519,1))</f>
        <v>ROL</v>
      </c>
      <c r="M2519" s="42">
        <f>TIMEVALUE(SUBSTITUTE(SUBSTITUTE(F2519,"P"," P"),"A"," A"))</f>
        <v>0.75694444444444453</v>
      </c>
      <c r="N2519" s="34">
        <f t="shared" si="128"/>
        <v>22</v>
      </c>
      <c r="O2519" s="34" t="str">
        <f t="shared" si="129"/>
        <v>ROL22</v>
      </c>
      <c r="P2519" s="44">
        <f>INDEX(Workings!$R$14:$R$853,MATCH(O2519,Workings!$U$14:$U$853,0))</f>
        <v>0.75208333333333355</v>
      </c>
      <c r="Q2519" s="34">
        <f t="shared" si="130"/>
        <v>7</v>
      </c>
      <c r="S2519"/>
    </row>
    <row r="2520" spans="1:19" ht="15" x14ac:dyDescent="0.25">
      <c r="A2520" s="34" t="s">
        <v>1154</v>
      </c>
      <c r="B2520" s="34">
        <f>SEARCH("PM",A2520)</f>
        <v>5</v>
      </c>
      <c r="C2520" s="34" t="e">
        <f>SEARCH("AM",A2520)</f>
        <v>#VALUE!</v>
      </c>
      <c r="D2520" s="34">
        <f>IFERROR(B2520,C2520)</f>
        <v>5</v>
      </c>
      <c r="E2520" s="34" t="str">
        <f>IFERROR(MID(A2520,D2520-5,1)," ")</f>
        <v xml:space="preserve"> </v>
      </c>
      <c r="F2520" s="34" t="str">
        <f>MID(A2520,IF(E2520="1",D2520-5,D2520-4),IF(E2520="1",7,6))</f>
        <v>6:26PM</v>
      </c>
      <c r="G2520" s="34" t="str">
        <f>TRIM(SUBSTITUTE(A2520,TEXT(M2520,"h:mmAM/PM"),""))</f>
        <v>9-Nov R/O/L</v>
      </c>
      <c r="H2520" s="34" t="b">
        <f>OR(LEFT(G2520,1)="Y",LEFT(G2520,1)="B",LEFT(G2520,1)="R")</f>
        <v>0</v>
      </c>
      <c r="I2520" s="34" t="str">
        <f>IF(H2520,LEFT(G2520,FIND(" ",G2520)-1),MID(G2520,FIND(" ",G2520)+1,9))</f>
        <v>R/O/L</v>
      </c>
      <c r="J2520" s="34" t="str">
        <f>TRIM(SUBSTITUTE(G2520,I2520,""))</f>
        <v>9-Nov</v>
      </c>
      <c r="K2520" s="34">
        <f>LEFT(J2520,2-ISERROR(1*MID(J2520,2,1)))*1</f>
        <v>9</v>
      </c>
      <c r="L2520" s="34" t="str">
        <f>IF(LEN(I2520)=3,I2520,LEFT(I2520,1)&amp;MID(I2520,3,1)&amp;RIGHT(I2520,1))</f>
        <v>ROL</v>
      </c>
      <c r="M2520" s="42">
        <f>TIMEVALUE(SUBSTITUTE(SUBSTITUTE(F2520,"P"," P"),"A"," A"))</f>
        <v>0.7680555555555556</v>
      </c>
      <c r="N2520" s="34">
        <f t="shared" si="128"/>
        <v>23</v>
      </c>
      <c r="O2520" s="34" t="str">
        <f t="shared" si="129"/>
        <v>ROL23</v>
      </c>
      <c r="P2520" s="44">
        <f>INDEX(Workings!$R$14:$R$853,MATCH(O2520,Workings!$U$14:$U$853,0))</f>
        <v>0.76597222222222239</v>
      </c>
      <c r="Q2520" s="34">
        <f t="shared" si="130"/>
        <v>3</v>
      </c>
      <c r="S2520"/>
    </row>
    <row r="2521" spans="1:19" ht="15" x14ac:dyDescent="0.25">
      <c r="A2521" s="34" t="s">
        <v>2981</v>
      </c>
      <c r="B2521" s="34">
        <f>SEARCH("PM",A2521)</f>
        <v>15</v>
      </c>
      <c r="C2521" s="34" t="e">
        <f>SEARCH("AM",A2521)</f>
        <v>#VALUE!</v>
      </c>
      <c r="D2521" s="34">
        <f>IFERROR(B2521,C2521)</f>
        <v>15</v>
      </c>
      <c r="E2521" s="34" t="str">
        <f>IFERROR(MID(A2521,D2521-5,1)," ")</f>
        <v xml:space="preserve"> </v>
      </c>
      <c r="F2521" s="34" t="str">
        <f>MID(A2521,IF(E2521="1",D2521-5,D2521-4),IF(E2521="1",7,6))</f>
        <v>6:47PM</v>
      </c>
      <c r="G2521" s="34" t="str">
        <f>TRIM(SUBSTITUTE(A2521,TEXT(M2521,"h:mmAM/PM"),""))</f>
        <v>ROL 9/Nov</v>
      </c>
      <c r="H2521" s="34" t="b">
        <f>OR(LEFT(G2521,1)="Y",LEFT(G2521,1)="B",LEFT(G2521,1)="R")</f>
        <v>1</v>
      </c>
      <c r="I2521" s="34" t="str">
        <f>IF(H2521,LEFT(G2521,FIND(" ",G2521)-1),MID(G2521,FIND(" ",G2521)+1,9))</f>
        <v>ROL</v>
      </c>
      <c r="J2521" s="34" t="str">
        <f>TRIM(SUBSTITUTE(G2521,I2521,""))</f>
        <v>9/Nov</v>
      </c>
      <c r="K2521" s="34">
        <f>LEFT(J2521,2-ISERROR(1*MID(J2521,2,1)))*1</f>
        <v>9</v>
      </c>
      <c r="L2521" s="34" t="str">
        <f>IF(LEN(I2521)=3,I2521,LEFT(I2521,1)&amp;MID(I2521,3,1)&amp;RIGHT(I2521,1))</f>
        <v>ROL</v>
      </c>
      <c r="M2521" s="42">
        <f>TIMEVALUE(SUBSTITUTE(SUBSTITUTE(F2521,"P"," P"),"A"," A"))</f>
        <v>0.78263888888888899</v>
      </c>
      <c r="N2521" s="34">
        <f t="shared" si="128"/>
        <v>24</v>
      </c>
      <c r="O2521" s="34" t="str">
        <f t="shared" si="129"/>
        <v>ROL24</v>
      </c>
      <c r="P2521" s="44">
        <f>INDEX(Workings!$R$14:$R$853,MATCH(O2521,Workings!$U$14:$U$853,0))</f>
        <v>0.77986111111111123</v>
      </c>
      <c r="Q2521" s="34">
        <f t="shared" si="130"/>
        <v>4</v>
      </c>
      <c r="S2521"/>
    </row>
    <row r="2522" spans="1:19" ht="15" x14ac:dyDescent="0.25">
      <c r="A2522" s="34" t="s">
        <v>2667</v>
      </c>
      <c r="B2522" s="34">
        <f>SEARCH("PM",A2522)</f>
        <v>17</v>
      </c>
      <c r="C2522" s="34" t="e">
        <f>SEARCH("AM",A2522)</f>
        <v>#VALUE!</v>
      </c>
      <c r="D2522" s="34">
        <f>IFERROR(B2522,C2522)</f>
        <v>17</v>
      </c>
      <c r="E2522" s="34" t="str">
        <f>IFERROR(MID(A2522,D2522-5,1)," ")</f>
        <v xml:space="preserve"> </v>
      </c>
      <c r="F2522" s="34" t="str">
        <f>MID(A2522,IF(E2522="1",D2522-5,D2522-4),IF(E2522="1",7,6))</f>
        <v>7:12PM</v>
      </c>
      <c r="G2522" s="34" t="str">
        <f>TRIM(SUBSTITUTE(A2522,TEXT(M2522,"h:mmAM/PM"),""))</f>
        <v>9/Nov R:O:L</v>
      </c>
      <c r="H2522" s="34" t="b">
        <f>OR(LEFT(G2522,1)="Y",LEFT(G2522,1)="B",LEFT(G2522,1)="R")</f>
        <v>0</v>
      </c>
      <c r="I2522" s="34" t="str">
        <f>IF(H2522,LEFT(G2522,FIND(" ",G2522)-1),MID(G2522,FIND(" ",G2522)+1,9))</f>
        <v>R:O:L</v>
      </c>
      <c r="J2522" s="34" t="str">
        <f>TRIM(SUBSTITUTE(G2522,I2522,""))</f>
        <v>9/Nov</v>
      </c>
      <c r="K2522" s="34">
        <f>LEFT(J2522,2-ISERROR(1*MID(J2522,2,1)))*1</f>
        <v>9</v>
      </c>
      <c r="L2522" s="34" t="str">
        <f>IF(LEN(I2522)=3,I2522,LEFT(I2522,1)&amp;MID(I2522,3,1)&amp;RIGHT(I2522,1))</f>
        <v>ROL</v>
      </c>
      <c r="M2522" s="42">
        <f>TIMEVALUE(SUBSTITUTE(SUBSTITUTE(F2522,"P"," P"),"A"," A"))</f>
        <v>0.79999999999999993</v>
      </c>
      <c r="N2522" s="34">
        <f t="shared" si="128"/>
        <v>25</v>
      </c>
      <c r="O2522" s="34" t="str">
        <f t="shared" si="129"/>
        <v>ROL25</v>
      </c>
      <c r="P2522" s="44">
        <f>INDEX(Workings!$R$14:$R$853,MATCH(O2522,Workings!$U$14:$U$853,0))</f>
        <v>0.79375000000000007</v>
      </c>
      <c r="Q2522" s="34">
        <f t="shared" si="130"/>
        <v>9</v>
      </c>
      <c r="S2522"/>
    </row>
    <row r="2523" spans="1:19" ht="15" x14ac:dyDescent="0.25">
      <c r="A2523" s="34" t="s">
        <v>3507</v>
      </c>
      <c r="B2523" s="34">
        <f>SEARCH("PM",A2523)</f>
        <v>5</v>
      </c>
      <c r="C2523" s="34" t="e">
        <f>SEARCH("AM",A2523)</f>
        <v>#VALUE!</v>
      </c>
      <c r="D2523" s="34">
        <f>IFERROR(B2523,C2523)</f>
        <v>5</v>
      </c>
      <c r="E2523" s="34" t="str">
        <f>IFERROR(MID(A2523,D2523-5,1)," ")</f>
        <v xml:space="preserve"> </v>
      </c>
      <c r="F2523" s="34" t="str">
        <f>MID(A2523,IF(E2523="1",D2523-5,D2523-4),IF(E2523="1",7,6))</f>
        <v>7:34PM</v>
      </c>
      <c r="G2523" s="34" t="str">
        <f>TRIM(SUBSTITUTE(A2523,TEXT(M2523,"h:mmAM/PM"),""))</f>
        <v>9-Nov ROL</v>
      </c>
      <c r="H2523" s="34" t="b">
        <f>OR(LEFT(G2523,1)="Y",LEFT(G2523,1)="B",LEFT(G2523,1)="R")</f>
        <v>0</v>
      </c>
      <c r="I2523" s="34" t="str">
        <f>IF(H2523,LEFT(G2523,FIND(" ",G2523)-1),MID(G2523,FIND(" ",G2523)+1,9))</f>
        <v>ROL</v>
      </c>
      <c r="J2523" s="34" t="str">
        <f>TRIM(SUBSTITUTE(G2523,I2523,""))</f>
        <v>9-Nov</v>
      </c>
      <c r="K2523" s="34">
        <f>LEFT(J2523,2-ISERROR(1*MID(J2523,2,1)))*1</f>
        <v>9</v>
      </c>
      <c r="L2523" s="34" t="str">
        <f>IF(LEN(I2523)=3,I2523,LEFT(I2523,1)&amp;MID(I2523,3,1)&amp;RIGHT(I2523,1))</f>
        <v>ROL</v>
      </c>
      <c r="M2523" s="42">
        <f>TIMEVALUE(SUBSTITUTE(SUBSTITUTE(F2523,"P"," P"),"A"," A"))</f>
        <v>0.81527777777777777</v>
      </c>
      <c r="N2523" s="34">
        <f t="shared" si="128"/>
        <v>26</v>
      </c>
      <c r="O2523" s="34" t="str">
        <f t="shared" si="129"/>
        <v>ROL26</v>
      </c>
      <c r="P2523" s="44">
        <f>INDEX(Workings!$R$14:$R$853,MATCH(O2523,Workings!$U$14:$U$853,0))</f>
        <v>0.80763888888888891</v>
      </c>
      <c r="Q2523" s="34">
        <f t="shared" si="130"/>
        <v>11</v>
      </c>
      <c r="S2523"/>
    </row>
    <row r="2524" spans="1:19" ht="15" x14ac:dyDescent="0.25">
      <c r="A2524" s="34" t="s">
        <v>3528</v>
      </c>
      <c r="B2524" s="34">
        <f>SEARCH("PM",A2524)</f>
        <v>11</v>
      </c>
      <c r="C2524" s="34" t="e">
        <f>SEARCH("AM",A2524)</f>
        <v>#VALUE!</v>
      </c>
      <c r="D2524" s="34">
        <f>IFERROR(B2524,C2524)</f>
        <v>11</v>
      </c>
      <c r="E2524" s="34" t="str">
        <f>IFERROR(MID(A2524,D2524-5,1)," ")</f>
        <v xml:space="preserve"> </v>
      </c>
      <c r="F2524" s="34" t="str">
        <f>MID(A2524,IF(E2524="1",D2524-5,D2524-4),IF(E2524="1",7,6))</f>
        <v>8:32PM</v>
      </c>
      <c r="G2524" s="34" t="str">
        <f>TRIM(SUBSTITUTE(A2524,TEXT(M2524,"h:mmAM/PM"),""))</f>
        <v>9/Nov R/O/L</v>
      </c>
      <c r="H2524" s="34" t="b">
        <f>OR(LEFT(G2524,1)="Y",LEFT(G2524,1)="B",LEFT(G2524,1)="R")</f>
        <v>0</v>
      </c>
      <c r="I2524" s="34" t="str">
        <f>IF(H2524,LEFT(G2524,FIND(" ",G2524)-1),MID(G2524,FIND(" ",G2524)+1,9))</f>
        <v>R/O/L</v>
      </c>
      <c r="J2524" s="34" t="str">
        <f>TRIM(SUBSTITUTE(G2524,I2524,""))</f>
        <v>9/Nov</v>
      </c>
      <c r="K2524" s="34">
        <f>LEFT(J2524,2-ISERROR(1*MID(J2524,2,1)))*1</f>
        <v>9</v>
      </c>
      <c r="L2524" s="34" t="str">
        <f>IF(LEN(I2524)=3,I2524,LEFT(I2524,1)&amp;MID(I2524,3,1)&amp;RIGHT(I2524,1))</f>
        <v>ROL</v>
      </c>
      <c r="M2524" s="42">
        <f>TIMEVALUE(SUBSTITUTE(SUBSTITUTE(F2524,"P"," P"),"A"," A"))</f>
        <v>0.85555555555555562</v>
      </c>
      <c r="N2524" s="34">
        <f t="shared" si="128"/>
        <v>27</v>
      </c>
      <c r="O2524" s="34" t="str">
        <f t="shared" si="129"/>
        <v>ROL27</v>
      </c>
      <c r="P2524" s="44">
        <f>INDEX(Workings!$R$14:$R$853,MATCH(O2524,Workings!$U$14:$U$853,0))</f>
        <v>0.84930555555555554</v>
      </c>
      <c r="Q2524" s="34">
        <f t="shared" si="130"/>
        <v>9</v>
      </c>
      <c r="S2524"/>
    </row>
    <row r="2525" spans="1:19" ht="15" x14ac:dyDescent="0.25">
      <c r="A2525" s="34" t="s">
        <v>3774</v>
      </c>
      <c r="B2525" s="34">
        <f>SEARCH("PM",A2525)</f>
        <v>9</v>
      </c>
      <c r="C2525" s="34" t="e">
        <f>SEARCH("AM",A2525)</f>
        <v>#VALUE!</v>
      </c>
      <c r="D2525" s="34">
        <f>IFERROR(B2525,C2525)</f>
        <v>9</v>
      </c>
      <c r="E2525" s="34" t="str">
        <f>IFERROR(MID(A2525,D2525-5,1)," ")</f>
        <v xml:space="preserve"> </v>
      </c>
      <c r="F2525" s="34" t="str">
        <f>MID(A2525,IF(E2525="1",D2525-5,D2525-4),IF(E2525="1",7,6))</f>
        <v>9:27PM</v>
      </c>
      <c r="G2525" s="34" t="str">
        <f>TRIM(SUBSTITUTE(A2525,TEXT(M2525,"h:mmAM/PM"),""))</f>
        <v>ROL 9-Nov</v>
      </c>
      <c r="H2525" s="34" t="b">
        <f>OR(LEFT(G2525,1)="Y",LEFT(G2525,1)="B",LEFT(G2525,1)="R")</f>
        <v>1</v>
      </c>
      <c r="I2525" s="34" t="str">
        <f>IF(H2525,LEFT(G2525,FIND(" ",G2525)-1),MID(G2525,FIND(" ",G2525)+1,9))</f>
        <v>ROL</v>
      </c>
      <c r="J2525" s="34" t="str">
        <f>TRIM(SUBSTITUTE(G2525,I2525,""))</f>
        <v>9-Nov</v>
      </c>
      <c r="K2525" s="34">
        <f>LEFT(J2525,2-ISERROR(1*MID(J2525,2,1)))*1</f>
        <v>9</v>
      </c>
      <c r="L2525" s="34" t="str">
        <f>IF(LEN(I2525)=3,I2525,LEFT(I2525,1)&amp;MID(I2525,3,1)&amp;RIGHT(I2525,1))</f>
        <v>ROL</v>
      </c>
      <c r="M2525" s="42">
        <f>TIMEVALUE(SUBSTITUTE(SUBSTITUTE(F2525,"P"," P"),"A"," A"))</f>
        <v>0.89374999999999993</v>
      </c>
      <c r="N2525" s="34">
        <f t="shared" si="128"/>
        <v>28</v>
      </c>
      <c r="O2525" s="34" t="str">
        <f t="shared" si="129"/>
        <v>ROL28</v>
      </c>
      <c r="P2525" s="44">
        <f>INDEX(Workings!$R$14:$R$853,MATCH(O2525,Workings!$U$14:$U$853,0))</f>
        <v>0.89097222222222217</v>
      </c>
      <c r="Q2525" s="34">
        <f t="shared" si="130"/>
        <v>4</v>
      </c>
      <c r="S2525"/>
    </row>
    <row r="2526" spans="1:19" ht="15" x14ac:dyDescent="0.25">
      <c r="A2526" s="34" t="s">
        <v>1730</v>
      </c>
      <c r="B2526" s="34">
        <f>SEARCH("PM",A2526)</f>
        <v>12</v>
      </c>
      <c r="C2526" s="34" t="e">
        <f>SEARCH("AM",A2526)</f>
        <v>#VALUE!</v>
      </c>
      <c r="D2526" s="34">
        <f>IFERROR(B2526,C2526)</f>
        <v>12</v>
      </c>
      <c r="E2526" s="34" t="str">
        <f>IFERROR(MID(A2526,D2526-5,1)," ")</f>
        <v>1</v>
      </c>
      <c r="F2526" s="34" t="str">
        <f>MID(A2526,IF(E2526="1",D2526-5,D2526-4),IF(E2526="1",7,6))</f>
        <v>10:27PM</v>
      </c>
      <c r="G2526" s="34" t="str">
        <f>TRIM(SUBSTITUTE(A2526,TEXT(M2526,"h:mmAM/PM"),""))</f>
        <v>9/Nov R:O:L</v>
      </c>
      <c r="H2526" s="34" t="b">
        <f>OR(LEFT(G2526,1)="Y",LEFT(G2526,1)="B",LEFT(G2526,1)="R")</f>
        <v>0</v>
      </c>
      <c r="I2526" s="34" t="str">
        <f>IF(H2526,LEFT(G2526,FIND(" ",G2526)-1),MID(G2526,FIND(" ",G2526)+1,9))</f>
        <v>R:O:L</v>
      </c>
      <c r="J2526" s="34" t="str">
        <f>TRIM(SUBSTITUTE(G2526,I2526,""))</f>
        <v>9/Nov</v>
      </c>
      <c r="K2526" s="34">
        <f>LEFT(J2526,2-ISERROR(1*MID(J2526,2,1)))*1</f>
        <v>9</v>
      </c>
      <c r="L2526" s="34" t="str">
        <f>IF(LEN(I2526)=3,I2526,LEFT(I2526,1)&amp;MID(I2526,3,1)&amp;RIGHT(I2526,1))</f>
        <v>ROL</v>
      </c>
      <c r="M2526" s="42">
        <f>TIMEVALUE(SUBSTITUTE(SUBSTITUTE(F2526,"P"," P"),"A"," A"))</f>
        <v>0.93541666666666667</v>
      </c>
      <c r="N2526" s="34">
        <f t="shared" si="128"/>
        <v>29</v>
      </c>
      <c r="O2526" s="34" t="str">
        <f t="shared" si="129"/>
        <v>ROL29</v>
      </c>
      <c r="P2526" s="44">
        <f>INDEX(Workings!$R$14:$R$853,MATCH(O2526,Workings!$U$14:$U$853,0))</f>
        <v>0.9326388888888888</v>
      </c>
      <c r="Q2526" s="34">
        <f t="shared" si="130"/>
        <v>4</v>
      </c>
      <c r="S2526"/>
    </row>
    <row r="2527" spans="1:19" ht="15" x14ac:dyDescent="0.25">
      <c r="A2527" s="34" t="s">
        <v>1737</v>
      </c>
      <c r="B2527" s="34">
        <f>SEARCH("PM",A2527)</f>
        <v>6</v>
      </c>
      <c r="C2527" s="34" t="e">
        <f>SEARCH("AM",A2527)</f>
        <v>#VALUE!</v>
      </c>
      <c r="D2527" s="34">
        <f>IFERROR(B2527,C2527)</f>
        <v>6</v>
      </c>
      <c r="E2527" s="34" t="str">
        <f>IFERROR(MID(A2527,D2527-5,1)," ")</f>
        <v>1</v>
      </c>
      <c r="F2527" s="34" t="str">
        <f>MID(A2527,IF(E2527="1",D2527-5,D2527-4),IF(E2527="1",7,6))</f>
        <v>11:34PM</v>
      </c>
      <c r="G2527" s="34" t="str">
        <f>TRIM(SUBSTITUTE(A2527,TEXT(M2527,"h:mmAM/PM"),""))</f>
        <v>R:O:L 9-Nov</v>
      </c>
      <c r="H2527" s="34" t="b">
        <f>OR(LEFT(G2527,1)="Y",LEFT(G2527,1)="B",LEFT(G2527,1)="R")</f>
        <v>1</v>
      </c>
      <c r="I2527" s="34" t="str">
        <f>IF(H2527,LEFT(G2527,FIND(" ",G2527)-1),MID(G2527,FIND(" ",G2527)+1,9))</f>
        <v>R:O:L</v>
      </c>
      <c r="J2527" s="34" t="str">
        <f>TRIM(SUBSTITUTE(G2527,I2527,""))</f>
        <v>9-Nov</v>
      </c>
      <c r="K2527" s="34">
        <f>LEFT(J2527,2-ISERROR(1*MID(J2527,2,1)))*1</f>
        <v>9</v>
      </c>
      <c r="L2527" s="34" t="str">
        <f>IF(LEN(I2527)=3,I2527,LEFT(I2527,1)&amp;MID(I2527,3,1)&amp;RIGHT(I2527,1))</f>
        <v>ROL</v>
      </c>
      <c r="M2527" s="42">
        <f>TIMEVALUE(SUBSTITUTE(SUBSTITUTE(F2527,"P"," P"),"A"," A"))</f>
        <v>0.9819444444444444</v>
      </c>
      <c r="N2527" s="34">
        <f t="shared" si="128"/>
        <v>30</v>
      </c>
      <c r="O2527" s="34" t="str">
        <f t="shared" si="129"/>
        <v>ROL30</v>
      </c>
      <c r="P2527" s="44">
        <f>INDEX(Workings!$R$14:$R$853,MATCH(O2527,Workings!$U$14:$U$853,0))</f>
        <v>0.97430555555555542</v>
      </c>
      <c r="Q2527" s="34">
        <f t="shared" si="130"/>
        <v>11</v>
      </c>
      <c r="S2527"/>
    </row>
    <row r="2528" spans="1:19" ht="15" x14ac:dyDescent="0.25">
      <c r="A2528" s="34" t="s">
        <v>2499</v>
      </c>
      <c r="B2528" s="34" t="e">
        <f>SEARCH("PM",A2528)</f>
        <v>#VALUE!</v>
      </c>
      <c r="C2528" s="34">
        <f>SEARCH("AM",A2528)</f>
        <v>5</v>
      </c>
      <c r="D2528" s="34">
        <f>IFERROR(B2528,C2528)</f>
        <v>5</v>
      </c>
      <c r="E2528" s="34" t="str">
        <f>IFERROR(MID(A2528,D2528-5,1)," ")</f>
        <v xml:space="preserve"> </v>
      </c>
      <c r="F2528" s="34" t="str">
        <f>MID(A2528,IF(E2528="1",D2528-5,D2528-4),IF(E2528="1",7,6))</f>
        <v>7:29AM</v>
      </c>
      <c r="G2528" s="34" t="str">
        <f>TRIM(SUBSTITUTE(A2528,TEXT(M2528,"h:mmAM/PM"),""))</f>
        <v>10-Nov R-O-L</v>
      </c>
      <c r="H2528" s="34" t="b">
        <f>OR(LEFT(G2528,1)="Y",LEFT(G2528,1)="B",LEFT(G2528,1)="R")</f>
        <v>0</v>
      </c>
      <c r="I2528" s="34" t="str">
        <f>IF(H2528,LEFT(G2528,FIND(" ",G2528)-1),MID(G2528,FIND(" ",G2528)+1,9))</f>
        <v>R-O-L</v>
      </c>
      <c r="J2528" s="34" t="str">
        <f>TRIM(SUBSTITUTE(G2528,I2528,""))</f>
        <v>10-Nov</v>
      </c>
      <c r="K2528" s="34">
        <f>LEFT(J2528,2-ISERROR(1*MID(J2528,2,1)))*1</f>
        <v>10</v>
      </c>
      <c r="L2528" s="34" t="str">
        <f>IF(LEN(I2528)=3,I2528,LEFT(I2528,1)&amp;MID(I2528,3,1)&amp;RIGHT(I2528,1))</f>
        <v>ROL</v>
      </c>
      <c r="M2528" s="42">
        <f>TIMEVALUE(SUBSTITUTE(SUBSTITUTE(F2528,"P"," P"),"A"," A"))</f>
        <v>0.31180555555555556</v>
      </c>
      <c r="N2528" s="34">
        <f t="shared" si="128"/>
        <v>1</v>
      </c>
      <c r="O2528" s="34" t="str">
        <f t="shared" si="129"/>
        <v>ROL1</v>
      </c>
      <c r="P2528" s="44">
        <f>INDEX(Workings!$R$14:$R$853,MATCH(O2528,Workings!$U$14:$U$853,0))</f>
        <v>0.30763888888888885</v>
      </c>
      <c r="Q2528" s="34">
        <f t="shared" si="130"/>
        <v>6</v>
      </c>
      <c r="S2528"/>
    </row>
    <row r="2529" spans="1:19" ht="15" x14ac:dyDescent="0.25">
      <c r="A2529" s="34" t="s">
        <v>2167</v>
      </c>
      <c r="B2529" s="34" t="e">
        <f>SEARCH("PM",A2529)</f>
        <v>#VALUE!</v>
      </c>
      <c r="C2529" s="34">
        <f>SEARCH("AM",A2529)</f>
        <v>11</v>
      </c>
      <c r="D2529" s="34">
        <f>IFERROR(B2529,C2529)</f>
        <v>11</v>
      </c>
      <c r="E2529" s="34" t="str">
        <f>IFERROR(MID(A2529,D2529-5,1)," ")</f>
        <v xml:space="preserve"> </v>
      </c>
      <c r="F2529" s="34" t="str">
        <f>MID(A2529,IF(E2529="1",D2529-5,D2529-4),IF(E2529="1",7,6))</f>
        <v>8:16AM</v>
      </c>
      <c r="G2529" s="34" t="str">
        <f>TRIM(SUBSTITUTE(A2529,TEXT(M2529,"h:mmAM/PM"),""))</f>
        <v>R-O-L 10-Nov</v>
      </c>
      <c r="H2529" s="34" t="b">
        <f>OR(LEFT(G2529,1)="Y",LEFT(G2529,1)="B",LEFT(G2529,1)="R")</f>
        <v>1</v>
      </c>
      <c r="I2529" s="34" t="str">
        <f>IF(H2529,LEFT(G2529,FIND(" ",G2529)-1),MID(G2529,FIND(" ",G2529)+1,9))</f>
        <v>R-O-L</v>
      </c>
      <c r="J2529" s="34" t="str">
        <f>TRIM(SUBSTITUTE(G2529,I2529,""))</f>
        <v>10-Nov</v>
      </c>
      <c r="K2529" s="34">
        <f>LEFT(J2529,2-ISERROR(1*MID(J2529,2,1)))*1</f>
        <v>10</v>
      </c>
      <c r="L2529" s="34" t="str">
        <f>IF(LEN(I2529)=3,I2529,LEFT(I2529,1)&amp;MID(I2529,3,1)&amp;RIGHT(I2529,1))</f>
        <v>ROL</v>
      </c>
      <c r="M2529" s="42">
        <f>TIMEVALUE(SUBSTITUTE(SUBSTITUTE(F2529,"P"," P"),"A"," A"))</f>
        <v>0.3444444444444445</v>
      </c>
      <c r="N2529" s="34">
        <f t="shared" si="128"/>
        <v>2</v>
      </c>
      <c r="O2529" s="34" t="str">
        <f t="shared" si="129"/>
        <v>ROL2</v>
      </c>
      <c r="P2529" s="44">
        <f>INDEX(Workings!$R$14:$R$853,MATCH(O2529,Workings!$U$14:$U$853,0))</f>
        <v>0.33541666666666664</v>
      </c>
      <c r="Q2529" s="34">
        <f t="shared" si="130"/>
        <v>13</v>
      </c>
      <c r="S2529"/>
    </row>
    <row r="2530" spans="1:19" ht="15" x14ac:dyDescent="0.25">
      <c r="A2530" s="34" t="s">
        <v>3969</v>
      </c>
      <c r="B2530" s="34" t="e">
        <f>SEARCH("PM",A2530)</f>
        <v>#VALUE!</v>
      </c>
      <c r="C2530" s="34">
        <f>SEARCH("AM",A2530)</f>
        <v>18</v>
      </c>
      <c r="D2530" s="34">
        <f>IFERROR(B2530,C2530)</f>
        <v>18</v>
      </c>
      <c r="E2530" s="34" t="str">
        <f>IFERROR(MID(A2530,D2530-5,1)," ")</f>
        <v xml:space="preserve"> </v>
      </c>
      <c r="F2530" s="34" t="str">
        <f>MID(A2530,IF(E2530="1",D2530-5,D2530-4),IF(E2530="1",7,6))</f>
        <v>8:52AM</v>
      </c>
      <c r="G2530" s="34" t="str">
        <f>TRIM(SUBSTITUTE(A2530,TEXT(M2530,"h:mmAM/PM"),""))</f>
        <v>R:O:L 10-Nov</v>
      </c>
      <c r="H2530" s="34" t="b">
        <f>OR(LEFT(G2530,1)="Y",LEFT(G2530,1)="B",LEFT(G2530,1)="R")</f>
        <v>1</v>
      </c>
      <c r="I2530" s="34" t="str">
        <f>IF(H2530,LEFT(G2530,FIND(" ",G2530)-1),MID(G2530,FIND(" ",G2530)+1,9))</f>
        <v>R:O:L</v>
      </c>
      <c r="J2530" s="34" t="str">
        <f>TRIM(SUBSTITUTE(G2530,I2530,""))</f>
        <v>10-Nov</v>
      </c>
      <c r="K2530" s="34">
        <f>LEFT(J2530,2-ISERROR(1*MID(J2530,2,1)))*1</f>
        <v>10</v>
      </c>
      <c r="L2530" s="34" t="str">
        <f>IF(LEN(I2530)=3,I2530,LEFT(I2530,1)&amp;MID(I2530,3,1)&amp;RIGHT(I2530,1))</f>
        <v>ROL</v>
      </c>
      <c r="M2530" s="42">
        <f>TIMEVALUE(SUBSTITUTE(SUBSTITUTE(F2530,"P"," P"),"A"," A"))</f>
        <v>0.36944444444444446</v>
      </c>
      <c r="N2530" s="34">
        <f t="shared" si="128"/>
        <v>3</v>
      </c>
      <c r="O2530" s="34" t="str">
        <f t="shared" si="129"/>
        <v>ROL3</v>
      </c>
      <c r="P2530" s="44">
        <f>INDEX(Workings!$R$14:$R$853,MATCH(O2530,Workings!$U$14:$U$853,0))</f>
        <v>0.36319444444444443</v>
      </c>
      <c r="Q2530" s="34">
        <f t="shared" si="130"/>
        <v>9</v>
      </c>
      <c r="S2530"/>
    </row>
    <row r="2531" spans="1:19" ht="15" x14ac:dyDescent="0.25">
      <c r="A2531" s="34" t="s">
        <v>2842</v>
      </c>
      <c r="B2531" s="34" t="e">
        <f>SEARCH("PM",A2531)</f>
        <v>#VALUE!</v>
      </c>
      <c r="C2531" s="34">
        <f>SEARCH("AM",A2531)</f>
        <v>9</v>
      </c>
      <c r="D2531" s="34">
        <f>IFERROR(B2531,C2531)</f>
        <v>9</v>
      </c>
      <c r="E2531" s="34" t="str">
        <f>IFERROR(MID(A2531,D2531-5,1)," ")</f>
        <v xml:space="preserve"> </v>
      </c>
      <c r="F2531" s="34" t="str">
        <f>MID(A2531,IF(E2531="1",D2531-5,D2531-4),IF(E2531="1",7,6))</f>
        <v>9:29AM</v>
      </c>
      <c r="G2531" s="34" t="str">
        <f>TRIM(SUBSTITUTE(A2531,TEXT(M2531,"h:mmAM/PM"),""))</f>
        <v>ROL 10-Nov</v>
      </c>
      <c r="H2531" s="34" t="b">
        <f>OR(LEFT(G2531,1)="Y",LEFT(G2531,1)="B",LEFT(G2531,1)="R")</f>
        <v>1</v>
      </c>
      <c r="I2531" s="34" t="str">
        <f>IF(H2531,LEFT(G2531,FIND(" ",G2531)-1),MID(G2531,FIND(" ",G2531)+1,9))</f>
        <v>ROL</v>
      </c>
      <c r="J2531" s="34" t="str">
        <f>TRIM(SUBSTITUTE(G2531,I2531,""))</f>
        <v>10-Nov</v>
      </c>
      <c r="K2531" s="34">
        <f>LEFT(J2531,2-ISERROR(1*MID(J2531,2,1)))*1</f>
        <v>10</v>
      </c>
      <c r="L2531" s="34" t="str">
        <f>IF(LEN(I2531)=3,I2531,LEFT(I2531,1)&amp;MID(I2531,3,1)&amp;RIGHT(I2531,1))</f>
        <v>ROL</v>
      </c>
      <c r="M2531" s="42">
        <f>TIMEVALUE(SUBSTITUTE(SUBSTITUTE(F2531,"P"," P"),"A"," A"))</f>
        <v>0.39513888888888887</v>
      </c>
      <c r="N2531" s="34">
        <f t="shared" si="128"/>
        <v>4</v>
      </c>
      <c r="O2531" s="34" t="str">
        <f t="shared" si="129"/>
        <v>ROL4</v>
      </c>
      <c r="P2531" s="44">
        <f>INDEX(Workings!$R$14:$R$853,MATCH(O2531,Workings!$U$14:$U$853,0))</f>
        <v>0.39097222222222222</v>
      </c>
      <c r="Q2531" s="34">
        <f t="shared" si="130"/>
        <v>6</v>
      </c>
      <c r="S2531"/>
    </row>
    <row r="2532" spans="1:19" ht="15" x14ac:dyDescent="0.25">
      <c r="A2532" s="34" t="s">
        <v>1680</v>
      </c>
      <c r="B2532" s="34" t="e">
        <f>SEARCH("PM",A2532)</f>
        <v>#VALUE!</v>
      </c>
      <c r="C2532" s="34">
        <f>SEARCH("AM",A2532)</f>
        <v>5</v>
      </c>
      <c r="D2532" s="34">
        <f>IFERROR(B2532,C2532)</f>
        <v>5</v>
      </c>
      <c r="E2532" s="34" t="str">
        <f>IFERROR(MID(A2532,D2532-5,1)," ")</f>
        <v xml:space="preserve"> </v>
      </c>
      <c r="F2532" s="34" t="str">
        <f>MID(A2532,IF(E2532="1",D2532-5,D2532-4),IF(E2532="1",7,6))</f>
        <v>9:54AM</v>
      </c>
      <c r="G2532" s="34" t="str">
        <f>TRIM(SUBSTITUTE(A2532,TEXT(M2532,"h:mmAM/PM"),""))</f>
        <v>10-Nov R:O:L</v>
      </c>
      <c r="H2532" s="34" t="b">
        <f>OR(LEFT(G2532,1)="Y",LEFT(G2532,1)="B",LEFT(G2532,1)="R")</f>
        <v>0</v>
      </c>
      <c r="I2532" s="34" t="str">
        <f>IF(H2532,LEFT(G2532,FIND(" ",G2532)-1),MID(G2532,FIND(" ",G2532)+1,9))</f>
        <v>R:O:L</v>
      </c>
      <c r="J2532" s="34" t="str">
        <f>TRIM(SUBSTITUTE(G2532,I2532,""))</f>
        <v>10-Nov</v>
      </c>
      <c r="K2532" s="34">
        <f>LEFT(J2532,2-ISERROR(1*MID(J2532,2,1)))*1</f>
        <v>10</v>
      </c>
      <c r="L2532" s="34" t="str">
        <f>IF(LEN(I2532)=3,I2532,LEFT(I2532,1)&amp;MID(I2532,3,1)&amp;RIGHT(I2532,1))</f>
        <v>ROL</v>
      </c>
      <c r="M2532" s="42">
        <f>TIMEVALUE(SUBSTITUTE(SUBSTITUTE(F2532,"P"," P"),"A"," A"))</f>
        <v>0.41250000000000003</v>
      </c>
      <c r="N2532" s="34">
        <f t="shared" si="128"/>
        <v>5</v>
      </c>
      <c r="O2532" s="34" t="str">
        <f t="shared" si="129"/>
        <v>ROL5</v>
      </c>
      <c r="P2532" s="44">
        <f>INDEX(Workings!$R$14:$R$853,MATCH(O2532,Workings!$U$14:$U$853,0))</f>
        <v>0.41180555555555554</v>
      </c>
      <c r="Q2532" s="34">
        <f t="shared" si="130"/>
        <v>1</v>
      </c>
      <c r="S2532"/>
    </row>
    <row r="2533" spans="1:19" ht="15" x14ac:dyDescent="0.25">
      <c r="A2533" s="34" t="s">
        <v>2712</v>
      </c>
      <c r="B2533" s="34" t="e">
        <f>SEARCH("PM",A2533)</f>
        <v>#VALUE!</v>
      </c>
      <c r="C2533" s="34">
        <f>SEARCH("AM",A2533)</f>
        <v>6</v>
      </c>
      <c r="D2533" s="34">
        <f>IFERROR(B2533,C2533)</f>
        <v>6</v>
      </c>
      <c r="E2533" s="34" t="str">
        <f>IFERROR(MID(A2533,D2533-5,1)," ")</f>
        <v>1</v>
      </c>
      <c r="F2533" s="34" t="str">
        <f>MID(A2533,IF(E2533="1",D2533-5,D2533-4),IF(E2533="1",7,6))</f>
        <v>10:32AM</v>
      </c>
      <c r="G2533" s="34" t="str">
        <f>TRIM(SUBSTITUTE(A2533,TEXT(M2533,"h:mmAM/PM"),""))</f>
        <v>10/Nov R-O-L</v>
      </c>
      <c r="H2533" s="34" t="b">
        <f>OR(LEFT(G2533,1)="Y",LEFT(G2533,1)="B",LEFT(G2533,1)="R")</f>
        <v>0</v>
      </c>
      <c r="I2533" s="34" t="str">
        <f>IF(H2533,LEFT(G2533,FIND(" ",G2533)-1),MID(G2533,FIND(" ",G2533)+1,9))</f>
        <v>R-O-L</v>
      </c>
      <c r="J2533" s="34" t="str">
        <f>TRIM(SUBSTITUTE(G2533,I2533,""))</f>
        <v>10/Nov</v>
      </c>
      <c r="K2533" s="34">
        <f>LEFT(J2533,2-ISERROR(1*MID(J2533,2,1)))*1</f>
        <v>10</v>
      </c>
      <c r="L2533" s="34" t="str">
        <f>IF(LEN(I2533)=3,I2533,LEFT(I2533,1)&amp;MID(I2533,3,1)&amp;RIGHT(I2533,1))</f>
        <v>ROL</v>
      </c>
      <c r="M2533" s="42">
        <f>TIMEVALUE(SUBSTITUTE(SUBSTITUTE(F2533,"P"," P"),"A"," A"))</f>
        <v>0.43888888888888888</v>
      </c>
      <c r="N2533" s="34">
        <f t="shared" si="128"/>
        <v>6</v>
      </c>
      <c r="O2533" s="34" t="str">
        <f t="shared" si="129"/>
        <v>ROL6</v>
      </c>
      <c r="P2533" s="44">
        <f>INDEX(Workings!$R$14:$R$853,MATCH(O2533,Workings!$U$14:$U$853,0))</f>
        <v>0.43263888888888885</v>
      </c>
      <c r="Q2533" s="34">
        <f t="shared" si="130"/>
        <v>9</v>
      </c>
      <c r="S2533"/>
    </row>
    <row r="2534" spans="1:19" ht="15" x14ac:dyDescent="0.25">
      <c r="A2534" s="34" t="s">
        <v>3690</v>
      </c>
      <c r="B2534" s="34" t="e">
        <f>SEARCH("PM",A2534)</f>
        <v>#VALUE!</v>
      </c>
      <c r="C2534" s="34">
        <f>SEARCH("AM",A2534)</f>
        <v>6</v>
      </c>
      <c r="D2534" s="34">
        <f>IFERROR(B2534,C2534)</f>
        <v>6</v>
      </c>
      <c r="E2534" s="34" t="str">
        <f>IFERROR(MID(A2534,D2534-5,1)," ")</f>
        <v>1</v>
      </c>
      <c r="F2534" s="34" t="str">
        <f>MID(A2534,IF(E2534="1",D2534-5,D2534-4),IF(E2534="1",7,6))</f>
        <v>10:57AM</v>
      </c>
      <c r="G2534" s="34" t="str">
        <f>TRIM(SUBSTITUTE(A2534,TEXT(M2534,"h:mmAM/PM"),""))</f>
        <v>10/Nov R/O/L</v>
      </c>
      <c r="H2534" s="34" t="b">
        <f>OR(LEFT(G2534,1)="Y",LEFT(G2534,1)="B",LEFT(G2534,1)="R")</f>
        <v>0</v>
      </c>
      <c r="I2534" s="34" t="str">
        <f>IF(H2534,LEFT(G2534,FIND(" ",G2534)-1),MID(G2534,FIND(" ",G2534)+1,9))</f>
        <v>R/O/L</v>
      </c>
      <c r="J2534" s="34" t="str">
        <f>TRIM(SUBSTITUTE(G2534,I2534,""))</f>
        <v>10/Nov</v>
      </c>
      <c r="K2534" s="34">
        <f>LEFT(J2534,2-ISERROR(1*MID(J2534,2,1)))*1</f>
        <v>10</v>
      </c>
      <c r="L2534" s="34" t="str">
        <f>IF(LEN(I2534)=3,I2534,LEFT(I2534,1)&amp;MID(I2534,3,1)&amp;RIGHT(I2534,1))</f>
        <v>ROL</v>
      </c>
      <c r="M2534" s="42">
        <f>TIMEVALUE(SUBSTITUTE(SUBSTITUTE(F2534,"P"," P"),"A"," A"))</f>
        <v>0.45624999999999999</v>
      </c>
      <c r="N2534" s="34">
        <f t="shared" si="128"/>
        <v>7</v>
      </c>
      <c r="O2534" s="34" t="str">
        <f t="shared" si="129"/>
        <v>ROL7</v>
      </c>
      <c r="P2534" s="44">
        <f>INDEX(Workings!$R$14:$R$853,MATCH(O2534,Workings!$U$14:$U$853,0))</f>
        <v>0.45347222222222217</v>
      </c>
      <c r="Q2534" s="34">
        <f t="shared" si="130"/>
        <v>4</v>
      </c>
      <c r="S2534"/>
    </row>
    <row r="2535" spans="1:19" ht="15" x14ac:dyDescent="0.25">
      <c r="A2535" s="34" t="s">
        <v>2384</v>
      </c>
      <c r="B2535" s="34" t="e">
        <f>SEARCH("PM",A2535)</f>
        <v>#VALUE!</v>
      </c>
      <c r="C2535" s="34">
        <f>SEARCH("AM",A2535)</f>
        <v>12</v>
      </c>
      <c r="D2535" s="34">
        <f>IFERROR(B2535,C2535)</f>
        <v>12</v>
      </c>
      <c r="E2535" s="34" t="str">
        <f>IFERROR(MID(A2535,D2535-5,1)," ")</f>
        <v>1</v>
      </c>
      <c r="F2535" s="34" t="str">
        <f>MID(A2535,IF(E2535="1",D2535-5,D2535-4),IF(E2535="1",7,6))</f>
        <v>11:30AM</v>
      </c>
      <c r="G2535" s="34" t="str">
        <f>TRIM(SUBSTITUTE(A2535,TEXT(M2535,"h:mmAM/PM"),""))</f>
        <v>R/O/L 10-Nov</v>
      </c>
      <c r="H2535" s="34" t="b">
        <f>OR(LEFT(G2535,1)="Y",LEFT(G2535,1)="B",LEFT(G2535,1)="R")</f>
        <v>1</v>
      </c>
      <c r="I2535" s="34" t="str">
        <f>IF(H2535,LEFT(G2535,FIND(" ",G2535)-1),MID(G2535,FIND(" ",G2535)+1,9))</f>
        <v>R/O/L</v>
      </c>
      <c r="J2535" s="34" t="str">
        <f>TRIM(SUBSTITUTE(G2535,I2535,""))</f>
        <v>10-Nov</v>
      </c>
      <c r="K2535" s="34">
        <f>LEFT(J2535,2-ISERROR(1*MID(J2535,2,1)))*1</f>
        <v>10</v>
      </c>
      <c r="L2535" s="34" t="str">
        <f>IF(LEN(I2535)=3,I2535,LEFT(I2535,1)&amp;MID(I2535,3,1)&amp;RIGHT(I2535,1))</f>
        <v>ROL</v>
      </c>
      <c r="M2535" s="42">
        <f>TIMEVALUE(SUBSTITUTE(SUBSTITUTE(F2535,"P"," P"),"A"," A"))</f>
        <v>0.47916666666666669</v>
      </c>
      <c r="N2535" s="34">
        <f t="shared" si="128"/>
        <v>8</v>
      </c>
      <c r="O2535" s="34" t="str">
        <f t="shared" si="129"/>
        <v>ROL8</v>
      </c>
      <c r="P2535" s="44">
        <f>INDEX(Workings!$R$14:$R$853,MATCH(O2535,Workings!$U$14:$U$853,0))</f>
        <v>0.47430555555555548</v>
      </c>
      <c r="Q2535" s="34">
        <f t="shared" si="130"/>
        <v>7</v>
      </c>
      <c r="S2535"/>
    </row>
    <row r="2536" spans="1:19" ht="15" x14ac:dyDescent="0.25">
      <c r="A2536" s="34" t="s">
        <v>575</v>
      </c>
      <c r="B2536" s="34" t="e">
        <f>SEARCH("PM",A2536)</f>
        <v>#VALUE!</v>
      </c>
      <c r="C2536" s="34">
        <f>SEARCH("AM",A2536)</f>
        <v>19</v>
      </c>
      <c r="D2536" s="34">
        <f>IFERROR(B2536,C2536)</f>
        <v>19</v>
      </c>
      <c r="E2536" s="34" t="str">
        <f>IFERROR(MID(A2536,D2536-5,1)," ")</f>
        <v>1</v>
      </c>
      <c r="F2536" s="34" t="str">
        <f>MID(A2536,IF(E2536="1",D2536-5,D2536-4),IF(E2536="1",7,6))</f>
        <v>11:52AM</v>
      </c>
      <c r="G2536" s="34" t="str">
        <f>TRIM(SUBSTITUTE(A2536,TEXT(M2536,"h:mmAM/PM"),""))</f>
        <v>R:O:L 10/Nov</v>
      </c>
      <c r="H2536" s="34" t="b">
        <f>OR(LEFT(G2536,1)="Y",LEFT(G2536,1)="B",LEFT(G2536,1)="R")</f>
        <v>1</v>
      </c>
      <c r="I2536" s="34" t="str">
        <f>IF(H2536,LEFT(G2536,FIND(" ",G2536)-1),MID(G2536,FIND(" ",G2536)+1,9))</f>
        <v>R:O:L</v>
      </c>
      <c r="J2536" s="34" t="str">
        <f>TRIM(SUBSTITUTE(G2536,I2536,""))</f>
        <v>10/Nov</v>
      </c>
      <c r="K2536" s="34">
        <f>LEFT(J2536,2-ISERROR(1*MID(J2536,2,1)))*1</f>
        <v>10</v>
      </c>
      <c r="L2536" s="34" t="str">
        <f>IF(LEN(I2536)=3,I2536,LEFT(I2536,1)&amp;MID(I2536,3,1)&amp;RIGHT(I2536,1))</f>
        <v>ROL</v>
      </c>
      <c r="M2536" s="42">
        <f>TIMEVALUE(SUBSTITUTE(SUBSTITUTE(F2536,"P"," P"),"A"," A"))</f>
        <v>0.49444444444444446</v>
      </c>
      <c r="N2536" s="34">
        <f t="shared" si="128"/>
        <v>9</v>
      </c>
      <c r="O2536" s="34" t="str">
        <f t="shared" si="129"/>
        <v>ROL9</v>
      </c>
      <c r="P2536" s="44">
        <f>INDEX(Workings!$R$14:$R$853,MATCH(O2536,Workings!$U$14:$U$853,0))</f>
        <v>0.4951388888888888</v>
      </c>
      <c r="Q2536" s="34">
        <f t="shared" si="130"/>
        <v>-1</v>
      </c>
      <c r="S2536"/>
    </row>
    <row r="2537" spans="1:19" ht="15" x14ac:dyDescent="0.25">
      <c r="A2537" s="34" t="s">
        <v>1752</v>
      </c>
      <c r="B2537" s="34">
        <f>SEARCH("PM",A2537)</f>
        <v>17</v>
      </c>
      <c r="C2537" s="34" t="e">
        <f>SEARCH("AM",A2537)</f>
        <v>#VALUE!</v>
      </c>
      <c r="D2537" s="34">
        <f>IFERROR(B2537,C2537)</f>
        <v>17</v>
      </c>
      <c r="E2537" s="34" t="str">
        <f>IFERROR(MID(A2537,D2537-5,1)," ")</f>
        <v>1</v>
      </c>
      <c r="F2537" s="34" t="str">
        <f>MID(A2537,IF(E2537="1",D2537-5,D2537-4),IF(E2537="1",7,6))</f>
        <v>12:31PM</v>
      </c>
      <c r="G2537" s="34" t="str">
        <f>TRIM(SUBSTITUTE(A2537,TEXT(M2537,"h:mmAM/PM"),""))</f>
        <v>ROL 10-Nov</v>
      </c>
      <c r="H2537" s="34" t="b">
        <f>OR(LEFT(G2537,1)="Y",LEFT(G2537,1)="B",LEFT(G2537,1)="R")</f>
        <v>1</v>
      </c>
      <c r="I2537" s="34" t="str">
        <f>IF(H2537,LEFT(G2537,FIND(" ",G2537)-1),MID(G2537,FIND(" ",G2537)+1,9))</f>
        <v>ROL</v>
      </c>
      <c r="J2537" s="34" t="str">
        <f>TRIM(SUBSTITUTE(G2537,I2537,""))</f>
        <v>10-Nov</v>
      </c>
      <c r="K2537" s="34">
        <f>LEFT(J2537,2-ISERROR(1*MID(J2537,2,1)))*1</f>
        <v>10</v>
      </c>
      <c r="L2537" s="34" t="str">
        <f>IF(LEN(I2537)=3,I2537,LEFT(I2537,1)&amp;MID(I2537,3,1)&amp;RIGHT(I2537,1))</f>
        <v>ROL</v>
      </c>
      <c r="M2537" s="42">
        <f>TIMEVALUE(SUBSTITUTE(SUBSTITUTE(F2537,"P"," P"),"A"," A"))</f>
        <v>0.52152777777777781</v>
      </c>
      <c r="N2537" s="34">
        <f t="shared" si="128"/>
        <v>10</v>
      </c>
      <c r="O2537" s="34" t="str">
        <f t="shared" si="129"/>
        <v>ROL10</v>
      </c>
      <c r="P2537" s="44">
        <f>INDEX(Workings!$R$14:$R$853,MATCH(O2537,Workings!$U$14:$U$853,0))</f>
        <v>0.51597222222222217</v>
      </c>
      <c r="Q2537" s="34">
        <f t="shared" si="130"/>
        <v>8</v>
      </c>
      <c r="S2537"/>
    </row>
    <row r="2538" spans="1:19" ht="15" x14ac:dyDescent="0.25">
      <c r="A2538" s="34" t="s">
        <v>212</v>
      </c>
      <c r="B2538" s="34">
        <f>SEARCH("PM",A2538)</f>
        <v>18</v>
      </c>
      <c r="C2538" s="34" t="e">
        <f>SEARCH("AM",A2538)</f>
        <v>#VALUE!</v>
      </c>
      <c r="D2538" s="34">
        <f>IFERROR(B2538,C2538)</f>
        <v>18</v>
      </c>
      <c r="E2538" s="34" t="str">
        <f>IFERROR(MID(A2538,D2538-5,1)," ")</f>
        <v xml:space="preserve"> </v>
      </c>
      <c r="F2538" s="34" t="str">
        <f>MID(A2538,IF(E2538="1",D2538-5,D2538-4),IF(E2538="1",7,6))</f>
        <v>1:07PM</v>
      </c>
      <c r="G2538" s="34" t="str">
        <f>TRIM(SUBSTITUTE(A2538,TEXT(M2538,"h:mmAM/PM"),""))</f>
        <v>10/Nov R/O/L</v>
      </c>
      <c r="H2538" s="34" t="b">
        <f>OR(LEFT(G2538,1)="Y",LEFT(G2538,1)="B",LEFT(G2538,1)="R")</f>
        <v>0</v>
      </c>
      <c r="I2538" s="34" t="str">
        <f>IF(H2538,LEFT(G2538,FIND(" ",G2538)-1),MID(G2538,FIND(" ",G2538)+1,9))</f>
        <v>R/O/L</v>
      </c>
      <c r="J2538" s="34" t="str">
        <f>TRIM(SUBSTITUTE(G2538,I2538,""))</f>
        <v>10/Nov</v>
      </c>
      <c r="K2538" s="34">
        <f>LEFT(J2538,2-ISERROR(1*MID(J2538,2,1)))*1</f>
        <v>10</v>
      </c>
      <c r="L2538" s="34" t="str">
        <f>IF(LEN(I2538)=3,I2538,LEFT(I2538,1)&amp;MID(I2538,3,1)&amp;RIGHT(I2538,1))</f>
        <v>ROL</v>
      </c>
      <c r="M2538" s="42">
        <f>TIMEVALUE(SUBSTITUTE(SUBSTITUTE(F2538,"P"," P"),"A"," A"))</f>
        <v>0.54652777777777783</v>
      </c>
      <c r="N2538" s="34">
        <f t="shared" si="128"/>
        <v>11</v>
      </c>
      <c r="O2538" s="34" t="str">
        <f t="shared" si="129"/>
        <v>ROL11</v>
      </c>
      <c r="P2538" s="44">
        <f>INDEX(Workings!$R$14:$R$853,MATCH(O2538,Workings!$U$14:$U$853,0))</f>
        <v>0.53680555555555554</v>
      </c>
      <c r="Q2538" s="34">
        <f t="shared" si="130"/>
        <v>14</v>
      </c>
      <c r="S2538"/>
    </row>
    <row r="2539" spans="1:19" ht="15" x14ac:dyDescent="0.25">
      <c r="A2539" s="34" t="s">
        <v>2376</v>
      </c>
      <c r="B2539" s="34">
        <f>SEARCH("PM",A2539)</f>
        <v>5</v>
      </c>
      <c r="C2539" s="34" t="e">
        <f>SEARCH("AM",A2539)</f>
        <v>#VALUE!</v>
      </c>
      <c r="D2539" s="34">
        <f>IFERROR(B2539,C2539)</f>
        <v>5</v>
      </c>
      <c r="E2539" s="34" t="str">
        <f>IFERROR(MID(A2539,D2539-5,1)," ")</f>
        <v xml:space="preserve"> </v>
      </c>
      <c r="F2539" s="34" t="str">
        <f>MID(A2539,IF(E2539="1",D2539-5,D2539-4),IF(E2539="1",7,6))</f>
        <v>1:27PM</v>
      </c>
      <c r="G2539" s="34" t="str">
        <f>TRIM(SUBSTITUTE(A2539,TEXT(M2539,"h:mmAM/PM"),""))</f>
        <v>10-Nov ROL</v>
      </c>
      <c r="H2539" s="34" t="b">
        <f>OR(LEFT(G2539,1)="Y",LEFT(G2539,1)="B",LEFT(G2539,1)="R")</f>
        <v>0</v>
      </c>
      <c r="I2539" s="34" t="str">
        <f>IF(H2539,LEFT(G2539,FIND(" ",G2539)-1),MID(G2539,FIND(" ",G2539)+1,9))</f>
        <v>ROL</v>
      </c>
      <c r="J2539" s="34" t="str">
        <f>TRIM(SUBSTITUTE(G2539,I2539,""))</f>
        <v>10-Nov</v>
      </c>
      <c r="K2539" s="34">
        <f>LEFT(J2539,2-ISERROR(1*MID(J2539,2,1)))*1</f>
        <v>10</v>
      </c>
      <c r="L2539" s="34" t="str">
        <f>IF(LEN(I2539)=3,I2539,LEFT(I2539,1)&amp;MID(I2539,3,1)&amp;RIGHT(I2539,1))</f>
        <v>ROL</v>
      </c>
      <c r="M2539" s="42">
        <f>TIMEVALUE(SUBSTITUTE(SUBSTITUTE(F2539,"P"," P"),"A"," A"))</f>
        <v>0.56041666666666667</v>
      </c>
      <c r="N2539" s="34">
        <f t="shared" si="128"/>
        <v>12</v>
      </c>
      <c r="O2539" s="34" t="str">
        <f t="shared" si="129"/>
        <v>ROL12</v>
      </c>
      <c r="P2539" s="44">
        <f>INDEX(Workings!$R$14:$R$853,MATCH(O2539,Workings!$U$14:$U$853,0))</f>
        <v>0.55763888888888891</v>
      </c>
      <c r="Q2539" s="34">
        <f t="shared" si="130"/>
        <v>4</v>
      </c>
      <c r="S2539"/>
    </row>
    <row r="2540" spans="1:19" ht="15" x14ac:dyDescent="0.25">
      <c r="A2540" s="34" t="s">
        <v>2838</v>
      </c>
      <c r="B2540" s="34">
        <f>SEARCH("PM",A2540)</f>
        <v>11</v>
      </c>
      <c r="C2540" s="34" t="e">
        <f>SEARCH("AM",A2540)</f>
        <v>#VALUE!</v>
      </c>
      <c r="D2540" s="34">
        <f>IFERROR(B2540,C2540)</f>
        <v>11</v>
      </c>
      <c r="E2540" s="34" t="str">
        <f>IFERROR(MID(A2540,D2540-5,1)," ")</f>
        <v xml:space="preserve"> </v>
      </c>
      <c r="F2540" s="34" t="str">
        <f>MID(A2540,IF(E2540="1",D2540-5,D2540-4),IF(E2540="1",7,6))</f>
        <v>1:57PM</v>
      </c>
      <c r="G2540" s="34" t="str">
        <f>TRIM(SUBSTITUTE(A2540,TEXT(M2540,"h:mmAM/PM"),""))</f>
        <v>R/O/L 10-Nov</v>
      </c>
      <c r="H2540" s="34" t="b">
        <f>OR(LEFT(G2540,1)="Y",LEFT(G2540,1)="B",LEFT(G2540,1)="R")</f>
        <v>1</v>
      </c>
      <c r="I2540" s="34" t="str">
        <f>IF(H2540,LEFT(G2540,FIND(" ",G2540)-1),MID(G2540,FIND(" ",G2540)+1,9))</f>
        <v>R/O/L</v>
      </c>
      <c r="J2540" s="34" t="str">
        <f>TRIM(SUBSTITUTE(G2540,I2540,""))</f>
        <v>10-Nov</v>
      </c>
      <c r="K2540" s="34">
        <f>LEFT(J2540,2-ISERROR(1*MID(J2540,2,1)))*1</f>
        <v>10</v>
      </c>
      <c r="L2540" s="34" t="str">
        <f>IF(LEN(I2540)=3,I2540,LEFT(I2540,1)&amp;MID(I2540,3,1)&amp;RIGHT(I2540,1))</f>
        <v>ROL</v>
      </c>
      <c r="M2540" s="42">
        <f>TIMEVALUE(SUBSTITUTE(SUBSTITUTE(F2540,"P"," P"),"A"," A"))</f>
        <v>0.58124999999999993</v>
      </c>
      <c r="N2540" s="34">
        <f t="shared" si="128"/>
        <v>13</v>
      </c>
      <c r="O2540" s="34" t="str">
        <f t="shared" si="129"/>
        <v>ROL13</v>
      </c>
      <c r="P2540" s="44">
        <f>INDEX(Workings!$R$14:$R$853,MATCH(O2540,Workings!$U$14:$U$853,0))</f>
        <v>0.57847222222222228</v>
      </c>
      <c r="Q2540" s="34">
        <f t="shared" si="130"/>
        <v>4</v>
      </c>
      <c r="S2540"/>
    </row>
    <row r="2541" spans="1:19" ht="15" x14ac:dyDescent="0.25">
      <c r="A2541" s="34" t="s">
        <v>1501</v>
      </c>
      <c r="B2541" s="34">
        <f>SEARCH("PM",A2541)</f>
        <v>18</v>
      </c>
      <c r="C2541" s="34" t="e">
        <f>SEARCH("AM",A2541)</f>
        <v>#VALUE!</v>
      </c>
      <c r="D2541" s="34">
        <f>IFERROR(B2541,C2541)</f>
        <v>18</v>
      </c>
      <c r="E2541" s="34" t="str">
        <f>IFERROR(MID(A2541,D2541-5,1)," ")</f>
        <v xml:space="preserve"> </v>
      </c>
      <c r="F2541" s="34" t="str">
        <f>MID(A2541,IF(E2541="1",D2541-5,D2541-4),IF(E2541="1",7,6))</f>
        <v>2:27PM</v>
      </c>
      <c r="G2541" s="34" t="str">
        <f>TRIM(SUBSTITUTE(A2541,TEXT(M2541,"h:mmAM/PM"),""))</f>
        <v>10/Nov R-O-L</v>
      </c>
      <c r="H2541" s="34" t="b">
        <f>OR(LEFT(G2541,1)="Y",LEFT(G2541,1)="B",LEFT(G2541,1)="R")</f>
        <v>0</v>
      </c>
      <c r="I2541" s="34" t="str">
        <f>IF(H2541,LEFT(G2541,FIND(" ",G2541)-1),MID(G2541,FIND(" ",G2541)+1,9))</f>
        <v>R-O-L</v>
      </c>
      <c r="J2541" s="34" t="str">
        <f>TRIM(SUBSTITUTE(G2541,I2541,""))</f>
        <v>10/Nov</v>
      </c>
      <c r="K2541" s="34">
        <f>LEFT(J2541,2-ISERROR(1*MID(J2541,2,1)))*1</f>
        <v>10</v>
      </c>
      <c r="L2541" s="34" t="str">
        <f>IF(LEN(I2541)=3,I2541,LEFT(I2541,1)&amp;MID(I2541,3,1)&amp;RIGHT(I2541,1))</f>
        <v>ROL</v>
      </c>
      <c r="M2541" s="42">
        <f>TIMEVALUE(SUBSTITUTE(SUBSTITUTE(F2541,"P"," P"),"A"," A"))</f>
        <v>0.6020833333333333</v>
      </c>
      <c r="N2541" s="34">
        <f t="shared" si="128"/>
        <v>14</v>
      </c>
      <c r="O2541" s="34" t="str">
        <f t="shared" si="129"/>
        <v>ROL14</v>
      </c>
      <c r="P2541" s="44">
        <f>INDEX(Workings!$R$14:$R$853,MATCH(O2541,Workings!$U$14:$U$853,0))</f>
        <v>0.59930555555555565</v>
      </c>
      <c r="Q2541" s="34">
        <f t="shared" si="130"/>
        <v>4</v>
      </c>
      <c r="S2541"/>
    </row>
    <row r="2542" spans="1:19" ht="15" x14ac:dyDescent="0.25">
      <c r="A2542" s="34" t="s">
        <v>4210</v>
      </c>
      <c r="B2542" s="34">
        <f>SEARCH("PM",A2542)</f>
        <v>18</v>
      </c>
      <c r="C2542" s="34" t="e">
        <f>SEARCH("AM",A2542)</f>
        <v>#VALUE!</v>
      </c>
      <c r="D2542" s="34">
        <f>IFERROR(B2542,C2542)</f>
        <v>18</v>
      </c>
      <c r="E2542" s="34" t="str">
        <f>IFERROR(MID(A2542,D2542-5,1)," ")</f>
        <v xml:space="preserve"> </v>
      </c>
      <c r="F2542" s="34" t="str">
        <f>MID(A2542,IF(E2542="1",D2542-5,D2542-4),IF(E2542="1",7,6))</f>
        <v>3:00PM</v>
      </c>
      <c r="G2542" s="34" t="str">
        <f>TRIM(SUBSTITUTE(A2542,TEXT(M2542,"h:mmAM/PM"),""))</f>
        <v>10-Nov R:O:L</v>
      </c>
      <c r="H2542" s="34" t="b">
        <f>OR(LEFT(G2542,1)="Y",LEFT(G2542,1)="B",LEFT(G2542,1)="R")</f>
        <v>0</v>
      </c>
      <c r="I2542" s="34" t="str">
        <f>IF(H2542,LEFT(G2542,FIND(" ",G2542)-1),MID(G2542,FIND(" ",G2542)+1,9))</f>
        <v>R:O:L</v>
      </c>
      <c r="J2542" s="34" t="str">
        <f>TRIM(SUBSTITUTE(G2542,I2542,""))</f>
        <v>10-Nov</v>
      </c>
      <c r="K2542" s="34">
        <f>LEFT(J2542,2-ISERROR(1*MID(J2542,2,1)))*1</f>
        <v>10</v>
      </c>
      <c r="L2542" s="34" t="str">
        <f>IF(LEN(I2542)=3,I2542,LEFT(I2542,1)&amp;MID(I2542,3,1)&amp;RIGHT(I2542,1))</f>
        <v>ROL</v>
      </c>
      <c r="M2542" s="42">
        <f>TIMEVALUE(SUBSTITUTE(SUBSTITUTE(F2542,"P"," P"),"A"," A"))</f>
        <v>0.625</v>
      </c>
      <c r="N2542" s="34">
        <f t="shared" si="128"/>
        <v>15</v>
      </c>
      <c r="O2542" s="34" t="str">
        <f t="shared" si="129"/>
        <v>ROL15</v>
      </c>
      <c r="P2542" s="44">
        <f>INDEX(Workings!$R$14:$R$853,MATCH(O2542,Workings!$U$14:$U$853,0))</f>
        <v>0.62013888888888902</v>
      </c>
      <c r="Q2542" s="34">
        <f t="shared" si="130"/>
        <v>7</v>
      </c>
      <c r="S2542"/>
    </row>
    <row r="2543" spans="1:19" ht="15" x14ac:dyDescent="0.25">
      <c r="A2543" s="34" t="s">
        <v>2171</v>
      </c>
      <c r="B2543" s="34">
        <f>SEARCH("PM",A2543)</f>
        <v>12</v>
      </c>
      <c r="C2543" s="34" t="e">
        <f>SEARCH("AM",A2543)</f>
        <v>#VALUE!</v>
      </c>
      <c r="D2543" s="34">
        <f>IFERROR(B2543,C2543)</f>
        <v>12</v>
      </c>
      <c r="E2543" s="34" t="str">
        <f>IFERROR(MID(A2543,D2543-5,1)," ")</f>
        <v xml:space="preserve"> </v>
      </c>
      <c r="F2543" s="34" t="str">
        <f>MID(A2543,IF(E2543="1",D2543-5,D2543-4),IF(E2543="1",7,6))</f>
        <v>3:22PM</v>
      </c>
      <c r="G2543" s="34" t="str">
        <f>TRIM(SUBSTITUTE(A2543,TEXT(M2543,"h:mmAM/PM"),""))</f>
        <v>10-Nov R/O/L</v>
      </c>
      <c r="H2543" s="34" t="b">
        <f>OR(LEFT(G2543,1)="Y",LEFT(G2543,1)="B",LEFT(G2543,1)="R")</f>
        <v>0</v>
      </c>
      <c r="I2543" s="34" t="str">
        <f>IF(H2543,LEFT(G2543,FIND(" ",G2543)-1),MID(G2543,FIND(" ",G2543)+1,9))</f>
        <v>R/O/L</v>
      </c>
      <c r="J2543" s="34" t="str">
        <f>TRIM(SUBSTITUTE(G2543,I2543,""))</f>
        <v>10-Nov</v>
      </c>
      <c r="K2543" s="34">
        <f>LEFT(J2543,2-ISERROR(1*MID(J2543,2,1)))*1</f>
        <v>10</v>
      </c>
      <c r="L2543" s="34" t="str">
        <f>IF(LEN(I2543)=3,I2543,LEFT(I2543,1)&amp;MID(I2543,3,1)&amp;RIGHT(I2543,1))</f>
        <v>ROL</v>
      </c>
      <c r="M2543" s="42">
        <f>TIMEVALUE(SUBSTITUTE(SUBSTITUTE(F2543,"P"," P"),"A"," A"))</f>
        <v>0.64027777777777783</v>
      </c>
      <c r="N2543" s="34">
        <f t="shared" si="128"/>
        <v>16</v>
      </c>
      <c r="O2543" s="34" t="str">
        <f t="shared" si="129"/>
        <v>ROL16</v>
      </c>
      <c r="P2543" s="44">
        <f>INDEX(Workings!$R$14:$R$853,MATCH(O2543,Workings!$U$14:$U$853,0))</f>
        <v>0.64097222222222239</v>
      </c>
      <c r="Q2543" s="34">
        <f t="shared" si="130"/>
        <v>-1</v>
      </c>
      <c r="S2543"/>
    </row>
    <row r="2544" spans="1:19" ht="15" x14ac:dyDescent="0.25">
      <c r="A2544" s="34" t="s">
        <v>3361</v>
      </c>
      <c r="B2544" s="34">
        <f>SEARCH("PM",A2544)</f>
        <v>5</v>
      </c>
      <c r="C2544" s="34" t="e">
        <f>SEARCH("AM",A2544)</f>
        <v>#VALUE!</v>
      </c>
      <c r="D2544" s="34">
        <f>IFERROR(B2544,C2544)</f>
        <v>5</v>
      </c>
      <c r="E2544" s="34" t="str">
        <f>IFERROR(MID(A2544,D2544-5,1)," ")</f>
        <v xml:space="preserve"> </v>
      </c>
      <c r="F2544" s="34" t="str">
        <f>MID(A2544,IF(E2544="1",D2544-5,D2544-4),IF(E2544="1",7,6))</f>
        <v>3:57PM</v>
      </c>
      <c r="G2544" s="34" t="str">
        <f>TRIM(SUBSTITUTE(A2544,TEXT(M2544,"h:mmAM/PM"),""))</f>
        <v>10-Nov R:O:L</v>
      </c>
      <c r="H2544" s="34" t="b">
        <f>OR(LEFT(G2544,1)="Y",LEFT(G2544,1)="B",LEFT(G2544,1)="R")</f>
        <v>0</v>
      </c>
      <c r="I2544" s="34" t="str">
        <f>IF(H2544,LEFT(G2544,FIND(" ",G2544)-1),MID(G2544,FIND(" ",G2544)+1,9))</f>
        <v>R:O:L</v>
      </c>
      <c r="J2544" s="34" t="str">
        <f>TRIM(SUBSTITUTE(G2544,I2544,""))</f>
        <v>10-Nov</v>
      </c>
      <c r="K2544" s="34">
        <f>LEFT(J2544,2-ISERROR(1*MID(J2544,2,1)))*1</f>
        <v>10</v>
      </c>
      <c r="L2544" s="34" t="str">
        <f>IF(LEN(I2544)=3,I2544,LEFT(I2544,1)&amp;MID(I2544,3,1)&amp;RIGHT(I2544,1))</f>
        <v>ROL</v>
      </c>
      <c r="M2544" s="42">
        <f>TIMEVALUE(SUBSTITUTE(SUBSTITUTE(F2544,"P"," P"),"A"," A"))</f>
        <v>0.6645833333333333</v>
      </c>
      <c r="N2544" s="34">
        <f t="shared" si="128"/>
        <v>17</v>
      </c>
      <c r="O2544" s="34" t="str">
        <f t="shared" si="129"/>
        <v>ROL17</v>
      </c>
      <c r="P2544" s="44">
        <f>INDEX(Workings!$R$14:$R$853,MATCH(O2544,Workings!$U$14:$U$853,0))</f>
        <v>0.66180555555555576</v>
      </c>
      <c r="Q2544" s="34">
        <f t="shared" si="130"/>
        <v>4</v>
      </c>
      <c r="S2544"/>
    </row>
    <row r="2545" spans="1:19" ht="15" x14ac:dyDescent="0.25">
      <c r="A2545" s="34" t="s">
        <v>400</v>
      </c>
      <c r="B2545" s="34">
        <f>SEARCH("PM",A2545)</f>
        <v>5</v>
      </c>
      <c r="C2545" s="34" t="e">
        <f>SEARCH("AM",A2545)</f>
        <v>#VALUE!</v>
      </c>
      <c r="D2545" s="34">
        <f>IFERROR(B2545,C2545)</f>
        <v>5</v>
      </c>
      <c r="E2545" s="34" t="str">
        <f>IFERROR(MID(A2545,D2545-5,1)," ")</f>
        <v xml:space="preserve"> </v>
      </c>
      <c r="F2545" s="34" t="str">
        <f>MID(A2545,IF(E2545="1",D2545-5,D2545-4),IF(E2545="1",7,6))</f>
        <v>4:30PM</v>
      </c>
      <c r="G2545" s="34" t="str">
        <f>TRIM(SUBSTITUTE(A2545,TEXT(M2545,"h:mmAM/PM"),""))</f>
        <v>10/Nov R-O-L</v>
      </c>
      <c r="H2545" s="34" t="b">
        <f>OR(LEFT(G2545,1)="Y",LEFT(G2545,1)="B",LEFT(G2545,1)="R")</f>
        <v>0</v>
      </c>
      <c r="I2545" s="34" t="str">
        <f>IF(H2545,LEFT(G2545,FIND(" ",G2545)-1),MID(G2545,FIND(" ",G2545)+1,9))</f>
        <v>R-O-L</v>
      </c>
      <c r="J2545" s="34" t="str">
        <f>TRIM(SUBSTITUTE(G2545,I2545,""))</f>
        <v>10/Nov</v>
      </c>
      <c r="K2545" s="34">
        <f>LEFT(J2545,2-ISERROR(1*MID(J2545,2,1)))*1</f>
        <v>10</v>
      </c>
      <c r="L2545" s="34" t="str">
        <f>IF(LEN(I2545)=3,I2545,LEFT(I2545,1)&amp;MID(I2545,3,1)&amp;RIGHT(I2545,1))</f>
        <v>ROL</v>
      </c>
      <c r="M2545" s="42">
        <f>TIMEVALUE(SUBSTITUTE(SUBSTITUTE(F2545,"P"," P"),"A"," A"))</f>
        <v>0.6875</v>
      </c>
      <c r="N2545" s="34">
        <f t="shared" si="128"/>
        <v>18</v>
      </c>
      <c r="O2545" s="34" t="str">
        <f t="shared" si="129"/>
        <v>ROL18</v>
      </c>
      <c r="P2545" s="44">
        <f>INDEX(Workings!$R$14:$R$853,MATCH(O2545,Workings!$U$14:$U$853,0))</f>
        <v>0.68263888888888913</v>
      </c>
      <c r="Q2545" s="34">
        <f t="shared" si="130"/>
        <v>7</v>
      </c>
      <c r="S2545"/>
    </row>
    <row r="2546" spans="1:19" ht="15" x14ac:dyDescent="0.25">
      <c r="A2546" s="34" t="s">
        <v>2890</v>
      </c>
      <c r="B2546" s="34">
        <f>SEARCH("PM",A2546)</f>
        <v>5</v>
      </c>
      <c r="C2546" s="34" t="e">
        <f>SEARCH("AM",A2546)</f>
        <v>#VALUE!</v>
      </c>
      <c r="D2546" s="34">
        <f>IFERROR(B2546,C2546)</f>
        <v>5</v>
      </c>
      <c r="E2546" s="34" t="str">
        <f>IFERROR(MID(A2546,D2546-5,1)," ")</f>
        <v xml:space="preserve"> </v>
      </c>
      <c r="F2546" s="34" t="str">
        <f>MID(A2546,IF(E2546="1",D2546-5,D2546-4),IF(E2546="1",7,6))</f>
        <v>4:59PM</v>
      </c>
      <c r="G2546" s="34" t="str">
        <f>TRIM(SUBSTITUTE(A2546,TEXT(M2546,"h:mmAM/PM"),""))</f>
        <v>10/Nov R/O/L</v>
      </c>
      <c r="H2546" s="34" t="b">
        <f>OR(LEFT(G2546,1)="Y",LEFT(G2546,1)="B",LEFT(G2546,1)="R")</f>
        <v>0</v>
      </c>
      <c r="I2546" s="34" t="str">
        <f>IF(H2546,LEFT(G2546,FIND(" ",G2546)-1),MID(G2546,FIND(" ",G2546)+1,9))</f>
        <v>R/O/L</v>
      </c>
      <c r="J2546" s="34" t="str">
        <f>TRIM(SUBSTITUTE(G2546,I2546,""))</f>
        <v>10/Nov</v>
      </c>
      <c r="K2546" s="34">
        <f>LEFT(J2546,2-ISERROR(1*MID(J2546,2,1)))*1</f>
        <v>10</v>
      </c>
      <c r="L2546" s="34" t="str">
        <f>IF(LEN(I2546)=3,I2546,LEFT(I2546,1)&amp;MID(I2546,3,1)&amp;RIGHT(I2546,1))</f>
        <v>ROL</v>
      </c>
      <c r="M2546" s="42">
        <f>TIMEVALUE(SUBSTITUTE(SUBSTITUTE(F2546,"P"," P"),"A"," A"))</f>
        <v>0.70763888888888893</v>
      </c>
      <c r="N2546" s="34">
        <f t="shared" si="128"/>
        <v>19</v>
      </c>
      <c r="O2546" s="34" t="str">
        <f t="shared" si="129"/>
        <v>ROL19</v>
      </c>
      <c r="P2546" s="44">
        <f>INDEX(Workings!$R$14:$R$853,MATCH(O2546,Workings!$U$14:$U$853,0))</f>
        <v>0.7034722222222225</v>
      </c>
      <c r="Q2546" s="34">
        <f t="shared" si="130"/>
        <v>6</v>
      </c>
      <c r="S2546"/>
    </row>
    <row r="2547" spans="1:19" ht="15" x14ac:dyDescent="0.25">
      <c r="A2547" s="34" t="s">
        <v>3349</v>
      </c>
      <c r="B2547" s="34">
        <f>SEARCH("PM",A2547)</f>
        <v>5</v>
      </c>
      <c r="C2547" s="34" t="e">
        <f>SEARCH("AM",A2547)</f>
        <v>#VALUE!</v>
      </c>
      <c r="D2547" s="34">
        <f>IFERROR(B2547,C2547)</f>
        <v>5</v>
      </c>
      <c r="E2547" s="34" t="str">
        <f>IFERROR(MID(A2547,D2547-5,1)," ")</f>
        <v xml:space="preserve"> </v>
      </c>
      <c r="F2547" s="34" t="str">
        <f>MID(A2547,IF(E2547="1",D2547-5,D2547-4),IF(E2547="1",7,6))</f>
        <v>5:26PM</v>
      </c>
      <c r="G2547" s="34" t="str">
        <f>TRIM(SUBSTITUTE(A2547,TEXT(M2547,"h:mmAM/PM"),""))</f>
        <v>R:O:L 10-Nov</v>
      </c>
      <c r="H2547" s="34" t="b">
        <f>OR(LEFT(G2547,1)="Y",LEFT(G2547,1)="B",LEFT(G2547,1)="R")</f>
        <v>1</v>
      </c>
      <c r="I2547" s="34" t="str">
        <f>IF(H2547,LEFT(G2547,FIND(" ",G2547)-1),MID(G2547,FIND(" ",G2547)+1,9))</f>
        <v>R:O:L</v>
      </c>
      <c r="J2547" s="34" t="str">
        <f>TRIM(SUBSTITUTE(G2547,I2547,""))</f>
        <v>10-Nov</v>
      </c>
      <c r="K2547" s="34">
        <f>LEFT(J2547,2-ISERROR(1*MID(J2547,2,1)))*1</f>
        <v>10</v>
      </c>
      <c r="L2547" s="34" t="str">
        <f>IF(LEN(I2547)=3,I2547,LEFT(I2547,1)&amp;MID(I2547,3,1)&amp;RIGHT(I2547,1))</f>
        <v>ROL</v>
      </c>
      <c r="M2547" s="42">
        <f>TIMEVALUE(SUBSTITUTE(SUBSTITUTE(F2547,"P"," P"),"A"," A"))</f>
        <v>0.72638888888888886</v>
      </c>
      <c r="N2547" s="34">
        <f t="shared" si="128"/>
        <v>20</v>
      </c>
      <c r="O2547" s="34" t="str">
        <f t="shared" si="129"/>
        <v>ROL20</v>
      </c>
      <c r="P2547" s="44">
        <f>INDEX(Workings!$R$14:$R$853,MATCH(O2547,Workings!$U$14:$U$853,0))</f>
        <v>0.72430555555555587</v>
      </c>
      <c r="Q2547" s="34">
        <f t="shared" si="130"/>
        <v>3</v>
      </c>
      <c r="S2547"/>
    </row>
    <row r="2548" spans="1:19" ht="15" x14ac:dyDescent="0.25">
      <c r="A2548" s="34" t="s">
        <v>3813</v>
      </c>
      <c r="B2548" s="34">
        <f>SEARCH("PM",A2548)</f>
        <v>5</v>
      </c>
      <c r="C2548" s="34" t="e">
        <f>SEARCH("AM",A2548)</f>
        <v>#VALUE!</v>
      </c>
      <c r="D2548" s="34">
        <f>IFERROR(B2548,C2548)</f>
        <v>5</v>
      </c>
      <c r="E2548" s="34" t="str">
        <f>IFERROR(MID(A2548,D2548-5,1)," ")</f>
        <v xml:space="preserve"> </v>
      </c>
      <c r="F2548" s="34" t="str">
        <f>MID(A2548,IF(E2548="1",D2548-5,D2548-4),IF(E2548="1",7,6))</f>
        <v>5:52PM</v>
      </c>
      <c r="G2548" s="34" t="str">
        <f>TRIM(SUBSTITUTE(A2548,TEXT(M2548,"h:mmAM/PM"),""))</f>
        <v>10/Nov ROL</v>
      </c>
      <c r="H2548" s="34" t="b">
        <f>OR(LEFT(G2548,1)="Y",LEFT(G2548,1)="B",LEFT(G2548,1)="R")</f>
        <v>0</v>
      </c>
      <c r="I2548" s="34" t="str">
        <f>IF(H2548,LEFT(G2548,FIND(" ",G2548)-1),MID(G2548,FIND(" ",G2548)+1,9))</f>
        <v>ROL</v>
      </c>
      <c r="J2548" s="34" t="str">
        <f>TRIM(SUBSTITUTE(G2548,I2548,""))</f>
        <v>10/Nov</v>
      </c>
      <c r="K2548" s="34">
        <f>LEFT(J2548,2-ISERROR(1*MID(J2548,2,1)))*1</f>
        <v>10</v>
      </c>
      <c r="L2548" s="34" t="str">
        <f>IF(LEN(I2548)=3,I2548,LEFT(I2548,1)&amp;MID(I2548,3,1)&amp;RIGHT(I2548,1))</f>
        <v>ROL</v>
      </c>
      <c r="M2548" s="42">
        <f>TIMEVALUE(SUBSTITUTE(SUBSTITUTE(F2548,"P"," P"),"A"," A"))</f>
        <v>0.74444444444444446</v>
      </c>
      <c r="N2548" s="34">
        <f t="shared" si="128"/>
        <v>21</v>
      </c>
      <c r="O2548" s="34" t="str">
        <f t="shared" si="129"/>
        <v>ROL21</v>
      </c>
      <c r="P2548" s="44">
        <f>INDEX(Workings!$R$14:$R$853,MATCH(O2548,Workings!$U$14:$U$853,0))</f>
        <v>0.73819444444444471</v>
      </c>
      <c r="Q2548" s="34">
        <f t="shared" si="130"/>
        <v>9</v>
      </c>
      <c r="S2548"/>
    </row>
    <row r="2549" spans="1:19" ht="15" x14ac:dyDescent="0.25">
      <c r="A2549" s="34" t="s">
        <v>2487</v>
      </c>
      <c r="B2549" s="34">
        <f>SEARCH("PM",A2549)</f>
        <v>18</v>
      </c>
      <c r="C2549" s="34" t="e">
        <f>SEARCH("AM",A2549)</f>
        <v>#VALUE!</v>
      </c>
      <c r="D2549" s="34">
        <f>IFERROR(B2549,C2549)</f>
        <v>18</v>
      </c>
      <c r="E2549" s="34" t="str">
        <f>IFERROR(MID(A2549,D2549-5,1)," ")</f>
        <v xml:space="preserve"> </v>
      </c>
      <c r="F2549" s="34" t="str">
        <f>MID(A2549,IF(E2549="1",D2549-5,D2549-4),IF(E2549="1",7,6))</f>
        <v>6:14PM</v>
      </c>
      <c r="G2549" s="34" t="str">
        <f>TRIM(SUBSTITUTE(A2549,TEXT(M2549,"h:mmAM/PM"),""))</f>
        <v>R/O/L 10/Nov</v>
      </c>
      <c r="H2549" s="34" t="b">
        <f>OR(LEFT(G2549,1)="Y",LEFT(G2549,1)="B",LEFT(G2549,1)="R")</f>
        <v>1</v>
      </c>
      <c r="I2549" s="34" t="str">
        <f>IF(H2549,LEFT(G2549,FIND(" ",G2549)-1),MID(G2549,FIND(" ",G2549)+1,9))</f>
        <v>R/O/L</v>
      </c>
      <c r="J2549" s="34" t="str">
        <f>TRIM(SUBSTITUTE(G2549,I2549,""))</f>
        <v>10/Nov</v>
      </c>
      <c r="K2549" s="34">
        <f>LEFT(J2549,2-ISERROR(1*MID(J2549,2,1)))*1</f>
        <v>10</v>
      </c>
      <c r="L2549" s="34" t="str">
        <f>IF(LEN(I2549)=3,I2549,LEFT(I2549,1)&amp;MID(I2549,3,1)&amp;RIGHT(I2549,1))</f>
        <v>ROL</v>
      </c>
      <c r="M2549" s="42">
        <f>TIMEVALUE(SUBSTITUTE(SUBSTITUTE(F2549,"P"," P"),"A"," A"))</f>
        <v>0.7597222222222223</v>
      </c>
      <c r="N2549" s="34">
        <f t="shared" si="128"/>
        <v>22</v>
      </c>
      <c r="O2549" s="34" t="str">
        <f t="shared" si="129"/>
        <v>ROL22</v>
      </c>
      <c r="P2549" s="44">
        <f>INDEX(Workings!$R$14:$R$853,MATCH(O2549,Workings!$U$14:$U$853,0))</f>
        <v>0.75208333333333355</v>
      </c>
      <c r="Q2549" s="34">
        <f t="shared" si="130"/>
        <v>11</v>
      </c>
      <c r="S2549"/>
    </row>
    <row r="2550" spans="1:19" ht="15" x14ac:dyDescent="0.25">
      <c r="A2550" s="34" t="s">
        <v>2555</v>
      </c>
      <c r="B2550" s="34">
        <f>SEARCH("PM",A2550)</f>
        <v>11</v>
      </c>
      <c r="C2550" s="34" t="e">
        <f>SEARCH("AM",A2550)</f>
        <v>#VALUE!</v>
      </c>
      <c r="D2550" s="34">
        <f>IFERROR(B2550,C2550)</f>
        <v>11</v>
      </c>
      <c r="E2550" s="34" t="str">
        <f>IFERROR(MID(A2550,D2550-5,1)," ")</f>
        <v xml:space="preserve"> </v>
      </c>
      <c r="F2550" s="34" t="str">
        <f>MID(A2550,IF(E2550="1",D2550-5,D2550-4),IF(E2550="1",7,6))</f>
        <v>6:29PM</v>
      </c>
      <c r="G2550" s="34" t="str">
        <f>TRIM(SUBSTITUTE(A2550,TEXT(M2550,"h:mmAM/PM"),""))</f>
        <v>R:O:L 10/Nov</v>
      </c>
      <c r="H2550" s="34" t="b">
        <f>OR(LEFT(G2550,1)="Y",LEFT(G2550,1)="B",LEFT(G2550,1)="R")</f>
        <v>1</v>
      </c>
      <c r="I2550" s="34" t="str">
        <f>IF(H2550,LEFT(G2550,FIND(" ",G2550)-1),MID(G2550,FIND(" ",G2550)+1,9))</f>
        <v>R:O:L</v>
      </c>
      <c r="J2550" s="34" t="str">
        <f>TRIM(SUBSTITUTE(G2550,I2550,""))</f>
        <v>10/Nov</v>
      </c>
      <c r="K2550" s="34">
        <f>LEFT(J2550,2-ISERROR(1*MID(J2550,2,1)))*1</f>
        <v>10</v>
      </c>
      <c r="L2550" s="34" t="str">
        <f>IF(LEN(I2550)=3,I2550,LEFT(I2550,1)&amp;MID(I2550,3,1)&amp;RIGHT(I2550,1))</f>
        <v>ROL</v>
      </c>
      <c r="M2550" s="42">
        <f>TIMEVALUE(SUBSTITUTE(SUBSTITUTE(F2550,"P"," P"),"A"," A"))</f>
        <v>0.77013888888888893</v>
      </c>
      <c r="N2550" s="34">
        <f t="shared" si="128"/>
        <v>23</v>
      </c>
      <c r="O2550" s="34" t="str">
        <f t="shared" si="129"/>
        <v>ROL23</v>
      </c>
      <c r="P2550" s="44">
        <f>INDEX(Workings!$R$14:$R$853,MATCH(O2550,Workings!$U$14:$U$853,0))</f>
        <v>0.76597222222222239</v>
      </c>
      <c r="Q2550" s="34">
        <f t="shared" si="130"/>
        <v>6</v>
      </c>
      <c r="S2550"/>
    </row>
    <row r="2551" spans="1:19" ht="15" x14ac:dyDescent="0.25">
      <c r="A2551" s="34" t="s">
        <v>1126</v>
      </c>
      <c r="B2551" s="34">
        <f>SEARCH("PM",A2551)</f>
        <v>5</v>
      </c>
      <c r="C2551" s="34" t="e">
        <f>SEARCH("AM",A2551)</f>
        <v>#VALUE!</v>
      </c>
      <c r="D2551" s="34">
        <f>IFERROR(B2551,C2551)</f>
        <v>5</v>
      </c>
      <c r="E2551" s="34" t="str">
        <f>IFERROR(MID(A2551,D2551-5,1)," ")</f>
        <v xml:space="preserve"> </v>
      </c>
      <c r="F2551" s="34" t="str">
        <f>MID(A2551,IF(E2551="1",D2551-5,D2551-4),IF(E2551="1",7,6))</f>
        <v>6:46PM</v>
      </c>
      <c r="G2551" s="34" t="str">
        <f>TRIM(SUBSTITUTE(A2551,TEXT(M2551,"h:mmAM/PM"),""))</f>
        <v>10-Nov R:O:L</v>
      </c>
      <c r="H2551" s="34" t="b">
        <f>OR(LEFT(G2551,1)="Y",LEFT(G2551,1)="B",LEFT(G2551,1)="R")</f>
        <v>0</v>
      </c>
      <c r="I2551" s="34" t="str">
        <f>IF(H2551,LEFT(G2551,FIND(" ",G2551)-1),MID(G2551,FIND(" ",G2551)+1,9))</f>
        <v>R:O:L</v>
      </c>
      <c r="J2551" s="34" t="str">
        <f>TRIM(SUBSTITUTE(G2551,I2551,""))</f>
        <v>10-Nov</v>
      </c>
      <c r="K2551" s="34">
        <f>LEFT(J2551,2-ISERROR(1*MID(J2551,2,1)))*1</f>
        <v>10</v>
      </c>
      <c r="L2551" s="34" t="str">
        <f>IF(LEN(I2551)=3,I2551,LEFT(I2551,1)&amp;MID(I2551,3,1)&amp;RIGHT(I2551,1))</f>
        <v>ROL</v>
      </c>
      <c r="M2551" s="42">
        <f>TIMEVALUE(SUBSTITUTE(SUBSTITUTE(F2551,"P"," P"),"A"," A"))</f>
        <v>0.78194444444444444</v>
      </c>
      <c r="N2551" s="34">
        <f t="shared" si="128"/>
        <v>24</v>
      </c>
      <c r="O2551" s="34" t="str">
        <f t="shared" si="129"/>
        <v>ROL24</v>
      </c>
      <c r="P2551" s="44">
        <f>INDEX(Workings!$R$14:$R$853,MATCH(O2551,Workings!$U$14:$U$853,0))</f>
        <v>0.77986111111111123</v>
      </c>
      <c r="Q2551" s="34">
        <f t="shared" si="130"/>
        <v>3</v>
      </c>
      <c r="S2551"/>
    </row>
    <row r="2552" spans="1:19" ht="15" x14ac:dyDescent="0.25">
      <c r="A2552" s="34" t="s">
        <v>747</v>
      </c>
      <c r="B2552" s="34">
        <f>SEARCH("PM",A2552)</f>
        <v>5</v>
      </c>
      <c r="C2552" s="34" t="e">
        <f>SEARCH("AM",A2552)</f>
        <v>#VALUE!</v>
      </c>
      <c r="D2552" s="34">
        <f>IFERROR(B2552,C2552)</f>
        <v>5</v>
      </c>
      <c r="E2552" s="34" t="str">
        <f>IFERROR(MID(A2552,D2552-5,1)," ")</f>
        <v xml:space="preserve"> </v>
      </c>
      <c r="F2552" s="34" t="str">
        <f>MID(A2552,IF(E2552="1",D2552-5,D2552-4),IF(E2552="1",7,6))</f>
        <v>7:09PM</v>
      </c>
      <c r="G2552" s="34" t="str">
        <f>TRIM(SUBSTITUTE(A2552,TEXT(M2552,"h:mmAM/PM"),""))</f>
        <v>R:O:L 10-Nov</v>
      </c>
      <c r="H2552" s="34" t="b">
        <f>OR(LEFT(G2552,1)="Y",LEFT(G2552,1)="B",LEFT(G2552,1)="R")</f>
        <v>1</v>
      </c>
      <c r="I2552" s="34" t="str">
        <f>IF(H2552,LEFT(G2552,FIND(" ",G2552)-1),MID(G2552,FIND(" ",G2552)+1,9))</f>
        <v>R:O:L</v>
      </c>
      <c r="J2552" s="34" t="str">
        <f>TRIM(SUBSTITUTE(G2552,I2552,""))</f>
        <v>10-Nov</v>
      </c>
      <c r="K2552" s="34">
        <f>LEFT(J2552,2-ISERROR(1*MID(J2552,2,1)))*1</f>
        <v>10</v>
      </c>
      <c r="L2552" s="34" t="str">
        <f>IF(LEN(I2552)=3,I2552,LEFT(I2552,1)&amp;MID(I2552,3,1)&amp;RIGHT(I2552,1))</f>
        <v>ROL</v>
      </c>
      <c r="M2552" s="42">
        <f>TIMEVALUE(SUBSTITUTE(SUBSTITUTE(F2552,"P"," P"),"A"," A"))</f>
        <v>0.79791666666666661</v>
      </c>
      <c r="N2552" s="34">
        <f t="shared" si="128"/>
        <v>25</v>
      </c>
      <c r="O2552" s="34" t="str">
        <f t="shared" si="129"/>
        <v>ROL25</v>
      </c>
      <c r="P2552" s="44">
        <f>INDEX(Workings!$R$14:$R$853,MATCH(O2552,Workings!$U$14:$U$853,0))</f>
        <v>0.79375000000000007</v>
      </c>
      <c r="Q2552" s="34">
        <f t="shared" si="130"/>
        <v>6</v>
      </c>
      <c r="S2552"/>
    </row>
    <row r="2553" spans="1:19" ht="15" x14ac:dyDescent="0.25">
      <c r="A2553" s="34" t="s">
        <v>3821</v>
      </c>
      <c r="B2553" s="34">
        <f>SEARCH("PM",A2553)</f>
        <v>5</v>
      </c>
      <c r="C2553" s="34" t="e">
        <f>SEARCH("AM",A2553)</f>
        <v>#VALUE!</v>
      </c>
      <c r="D2553" s="34">
        <f>IFERROR(B2553,C2553)</f>
        <v>5</v>
      </c>
      <c r="E2553" s="34" t="str">
        <f>IFERROR(MID(A2553,D2553-5,1)," ")</f>
        <v xml:space="preserve"> </v>
      </c>
      <c r="F2553" s="34" t="str">
        <f>MID(A2553,IF(E2553="1",D2553-5,D2553-4),IF(E2553="1",7,6))</f>
        <v>7:28PM</v>
      </c>
      <c r="G2553" s="34" t="str">
        <f>TRIM(SUBSTITUTE(A2553,TEXT(M2553,"h:mmAM/PM"),""))</f>
        <v>R-O-L 10/Nov</v>
      </c>
      <c r="H2553" s="34" t="b">
        <f>OR(LEFT(G2553,1)="Y",LEFT(G2553,1)="B",LEFT(G2553,1)="R")</f>
        <v>1</v>
      </c>
      <c r="I2553" s="34" t="str">
        <f>IF(H2553,LEFT(G2553,FIND(" ",G2553)-1),MID(G2553,FIND(" ",G2553)+1,9))</f>
        <v>R-O-L</v>
      </c>
      <c r="J2553" s="34" t="str">
        <f>TRIM(SUBSTITUTE(G2553,I2553,""))</f>
        <v>10/Nov</v>
      </c>
      <c r="K2553" s="34">
        <f>LEFT(J2553,2-ISERROR(1*MID(J2553,2,1)))*1</f>
        <v>10</v>
      </c>
      <c r="L2553" s="34" t="str">
        <f>IF(LEN(I2553)=3,I2553,LEFT(I2553,1)&amp;MID(I2553,3,1)&amp;RIGHT(I2553,1))</f>
        <v>ROL</v>
      </c>
      <c r="M2553" s="42">
        <f>TIMEVALUE(SUBSTITUTE(SUBSTITUTE(F2553,"P"," P"),"A"," A"))</f>
        <v>0.81111111111111101</v>
      </c>
      <c r="N2553" s="34">
        <f t="shared" si="128"/>
        <v>26</v>
      </c>
      <c r="O2553" s="34" t="str">
        <f t="shared" si="129"/>
        <v>ROL26</v>
      </c>
      <c r="P2553" s="44">
        <f>INDEX(Workings!$R$14:$R$853,MATCH(O2553,Workings!$U$14:$U$853,0))</f>
        <v>0.80763888888888891</v>
      </c>
      <c r="Q2553" s="34">
        <f t="shared" si="130"/>
        <v>5</v>
      </c>
      <c r="S2553"/>
    </row>
    <row r="2554" spans="1:19" ht="15" x14ac:dyDescent="0.25">
      <c r="A2554" s="34" t="s">
        <v>1650</v>
      </c>
      <c r="B2554" s="34">
        <f>SEARCH("PM",A2554)</f>
        <v>18</v>
      </c>
      <c r="C2554" s="34" t="e">
        <f>SEARCH("AM",A2554)</f>
        <v>#VALUE!</v>
      </c>
      <c r="D2554" s="34">
        <f>IFERROR(B2554,C2554)</f>
        <v>18</v>
      </c>
      <c r="E2554" s="34" t="str">
        <f>IFERROR(MID(A2554,D2554-5,1)," ")</f>
        <v xml:space="preserve"> </v>
      </c>
      <c r="F2554" s="34" t="str">
        <f>MID(A2554,IF(E2554="1",D2554-5,D2554-4),IF(E2554="1",7,6))</f>
        <v>8:31PM</v>
      </c>
      <c r="G2554" s="34" t="str">
        <f>TRIM(SUBSTITUTE(A2554,TEXT(M2554,"h:mmAM/PM"),""))</f>
        <v>10/Nov R-O-L</v>
      </c>
      <c r="H2554" s="34" t="b">
        <f>OR(LEFT(G2554,1)="Y",LEFT(G2554,1)="B",LEFT(G2554,1)="R")</f>
        <v>0</v>
      </c>
      <c r="I2554" s="34" t="str">
        <f>IF(H2554,LEFT(G2554,FIND(" ",G2554)-1),MID(G2554,FIND(" ",G2554)+1,9))</f>
        <v>R-O-L</v>
      </c>
      <c r="J2554" s="34" t="str">
        <f>TRIM(SUBSTITUTE(G2554,I2554,""))</f>
        <v>10/Nov</v>
      </c>
      <c r="K2554" s="34">
        <f>LEFT(J2554,2-ISERROR(1*MID(J2554,2,1)))*1</f>
        <v>10</v>
      </c>
      <c r="L2554" s="34" t="str">
        <f>IF(LEN(I2554)=3,I2554,LEFT(I2554,1)&amp;MID(I2554,3,1)&amp;RIGHT(I2554,1))</f>
        <v>ROL</v>
      </c>
      <c r="M2554" s="42">
        <f>TIMEVALUE(SUBSTITUTE(SUBSTITUTE(F2554,"P"," P"),"A"," A"))</f>
        <v>0.85486111111111107</v>
      </c>
      <c r="N2554" s="34">
        <f t="shared" si="128"/>
        <v>27</v>
      </c>
      <c r="O2554" s="34" t="str">
        <f t="shared" si="129"/>
        <v>ROL27</v>
      </c>
      <c r="P2554" s="44">
        <f>INDEX(Workings!$R$14:$R$853,MATCH(O2554,Workings!$U$14:$U$853,0))</f>
        <v>0.84930555555555554</v>
      </c>
      <c r="Q2554" s="34">
        <f t="shared" si="130"/>
        <v>8</v>
      </c>
      <c r="S2554"/>
    </row>
    <row r="2555" spans="1:19" ht="15" x14ac:dyDescent="0.25">
      <c r="A2555" s="34" t="s">
        <v>2500</v>
      </c>
      <c r="B2555" s="34">
        <f>SEARCH("PM",A2555)</f>
        <v>18</v>
      </c>
      <c r="C2555" s="34" t="e">
        <f>SEARCH("AM",A2555)</f>
        <v>#VALUE!</v>
      </c>
      <c r="D2555" s="34">
        <f>IFERROR(B2555,C2555)</f>
        <v>18</v>
      </c>
      <c r="E2555" s="34" t="str">
        <f>IFERROR(MID(A2555,D2555-5,1)," ")</f>
        <v xml:space="preserve"> </v>
      </c>
      <c r="F2555" s="34" t="str">
        <f>MID(A2555,IF(E2555="1",D2555-5,D2555-4),IF(E2555="1",7,6))</f>
        <v>9:31PM</v>
      </c>
      <c r="G2555" s="34" t="str">
        <f>TRIM(SUBSTITUTE(A2555,TEXT(M2555,"h:mmAM/PM"),""))</f>
        <v>R-O-L 10/Nov</v>
      </c>
      <c r="H2555" s="34" t="b">
        <f>OR(LEFT(G2555,1)="Y",LEFT(G2555,1)="B",LEFT(G2555,1)="R")</f>
        <v>1</v>
      </c>
      <c r="I2555" s="34" t="str">
        <f>IF(H2555,LEFT(G2555,FIND(" ",G2555)-1),MID(G2555,FIND(" ",G2555)+1,9))</f>
        <v>R-O-L</v>
      </c>
      <c r="J2555" s="34" t="str">
        <f>TRIM(SUBSTITUTE(G2555,I2555,""))</f>
        <v>10/Nov</v>
      </c>
      <c r="K2555" s="34">
        <f>LEFT(J2555,2-ISERROR(1*MID(J2555,2,1)))*1</f>
        <v>10</v>
      </c>
      <c r="L2555" s="34" t="str">
        <f>IF(LEN(I2555)=3,I2555,LEFT(I2555,1)&amp;MID(I2555,3,1)&amp;RIGHT(I2555,1))</f>
        <v>ROL</v>
      </c>
      <c r="M2555" s="42">
        <f>TIMEVALUE(SUBSTITUTE(SUBSTITUTE(F2555,"P"," P"),"A"," A"))</f>
        <v>0.8965277777777777</v>
      </c>
      <c r="N2555" s="34">
        <f t="shared" si="128"/>
        <v>28</v>
      </c>
      <c r="O2555" s="34" t="str">
        <f t="shared" si="129"/>
        <v>ROL28</v>
      </c>
      <c r="P2555" s="44">
        <f>INDEX(Workings!$R$14:$R$853,MATCH(O2555,Workings!$U$14:$U$853,0))</f>
        <v>0.89097222222222217</v>
      </c>
      <c r="Q2555" s="34">
        <f t="shared" si="130"/>
        <v>8</v>
      </c>
      <c r="S2555"/>
    </row>
    <row r="2556" spans="1:19" ht="15" x14ac:dyDescent="0.25">
      <c r="A2556" s="34" t="s">
        <v>1903</v>
      </c>
      <c r="B2556" s="34">
        <f>SEARCH("PM",A2556)</f>
        <v>6</v>
      </c>
      <c r="C2556" s="34" t="e">
        <f>SEARCH("AM",A2556)</f>
        <v>#VALUE!</v>
      </c>
      <c r="D2556" s="34">
        <f>IFERROR(B2556,C2556)</f>
        <v>6</v>
      </c>
      <c r="E2556" s="34" t="str">
        <f>IFERROR(MID(A2556,D2556-5,1)," ")</f>
        <v>1</v>
      </c>
      <c r="F2556" s="34" t="str">
        <f>MID(A2556,IF(E2556="1",D2556-5,D2556-4),IF(E2556="1",7,6))</f>
        <v>10:34PM</v>
      </c>
      <c r="G2556" s="34" t="str">
        <f>TRIM(SUBSTITUTE(A2556,TEXT(M2556,"h:mmAM/PM"),""))</f>
        <v>ROL 10/Nov</v>
      </c>
      <c r="H2556" s="34" t="b">
        <f>OR(LEFT(G2556,1)="Y",LEFT(G2556,1)="B",LEFT(G2556,1)="R")</f>
        <v>1</v>
      </c>
      <c r="I2556" s="34" t="str">
        <f>IF(H2556,LEFT(G2556,FIND(" ",G2556)-1),MID(G2556,FIND(" ",G2556)+1,9))</f>
        <v>ROL</v>
      </c>
      <c r="J2556" s="34" t="str">
        <f>TRIM(SUBSTITUTE(G2556,I2556,""))</f>
        <v>10/Nov</v>
      </c>
      <c r="K2556" s="34">
        <f>LEFT(J2556,2-ISERROR(1*MID(J2556,2,1)))*1</f>
        <v>10</v>
      </c>
      <c r="L2556" s="34" t="str">
        <f>IF(LEN(I2556)=3,I2556,LEFT(I2556,1)&amp;MID(I2556,3,1)&amp;RIGHT(I2556,1))</f>
        <v>ROL</v>
      </c>
      <c r="M2556" s="42">
        <f>TIMEVALUE(SUBSTITUTE(SUBSTITUTE(F2556,"P"," P"),"A"," A"))</f>
        <v>0.94027777777777777</v>
      </c>
      <c r="N2556" s="34">
        <f t="shared" si="128"/>
        <v>29</v>
      </c>
      <c r="O2556" s="34" t="str">
        <f t="shared" si="129"/>
        <v>ROL29</v>
      </c>
      <c r="P2556" s="44">
        <f>INDEX(Workings!$R$14:$R$853,MATCH(O2556,Workings!$U$14:$U$853,0))</f>
        <v>0.9326388888888888</v>
      </c>
      <c r="Q2556" s="34">
        <f t="shared" si="130"/>
        <v>11</v>
      </c>
      <c r="S2556"/>
    </row>
    <row r="2557" spans="1:19" ht="15" x14ac:dyDescent="0.25">
      <c r="A2557" s="34" t="s">
        <v>1148</v>
      </c>
      <c r="B2557" s="34">
        <f>SEARCH("PM",A2557)</f>
        <v>6</v>
      </c>
      <c r="C2557" s="34" t="e">
        <f>SEARCH("AM",A2557)</f>
        <v>#VALUE!</v>
      </c>
      <c r="D2557" s="34">
        <f>IFERROR(B2557,C2557)</f>
        <v>6</v>
      </c>
      <c r="E2557" s="34" t="str">
        <f>IFERROR(MID(A2557,D2557-5,1)," ")</f>
        <v>1</v>
      </c>
      <c r="F2557" s="34" t="str">
        <f>MID(A2557,IF(E2557="1",D2557-5,D2557-4),IF(E2557="1",7,6))</f>
        <v>11:32PM</v>
      </c>
      <c r="G2557" s="34" t="str">
        <f>TRIM(SUBSTITUTE(A2557,TEXT(M2557,"h:mmAM/PM"),""))</f>
        <v>10/Nov R/O/L</v>
      </c>
      <c r="H2557" s="34" t="b">
        <f>OR(LEFT(G2557,1)="Y",LEFT(G2557,1)="B",LEFT(G2557,1)="R")</f>
        <v>0</v>
      </c>
      <c r="I2557" s="34" t="str">
        <f>IF(H2557,LEFT(G2557,FIND(" ",G2557)-1),MID(G2557,FIND(" ",G2557)+1,9))</f>
        <v>R/O/L</v>
      </c>
      <c r="J2557" s="34" t="str">
        <f>TRIM(SUBSTITUTE(G2557,I2557,""))</f>
        <v>10/Nov</v>
      </c>
      <c r="K2557" s="34">
        <f>LEFT(J2557,2-ISERROR(1*MID(J2557,2,1)))*1</f>
        <v>10</v>
      </c>
      <c r="L2557" s="34" t="str">
        <f>IF(LEN(I2557)=3,I2557,LEFT(I2557,1)&amp;MID(I2557,3,1)&amp;RIGHT(I2557,1))</f>
        <v>ROL</v>
      </c>
      <c r="M2557" s="42">
        <f>TIMEVALUE(SUBSTITUTE(SUBSTITUTE(F2557,"P"," P"),"A"," A"))</f>
        <v>0.98055555555555562</v>
      </c>
      <c r="N2557" s="34">
        <f t="shared" si="128"/>
        <v>30</v>
      </c>
      <c r="O2557" s="34" t="str">
        <f t="shared" si="129"/>
        <v>ROL30</v>
      </c>
      <c r="P2557" s="44">
        <f>INDEX(Workings!$R$14:$R$853,MATCH(O2557,Workings!$U$14:$U$853,0))</f>
        <v>0.97430555555555542</v>
      </c>
      <c r="Q2557" s="34">
        <f t="shared" si="130"/>
        <v>9</v>
      </c>
      <c r="S2557"/>
    </row>
    <row r="2558" spans="1:19" ht="15" x14ac:dyDescent="0.25">
      <c r="A2558" s="34" t="s">
        <v>1956</v>
      </c>
      <c r="B2558" s="34" t="e">
        <f>SEARCH("PM",A2558)</f>
        <v>#VALUE!</v>
      </c>
      <c r="C2558" s="34">
        <f>SEARCH("AM",A2558)</f>
        <v>17</v>
      </c>
      <c r="D2558" s="34">
        <f>IFERROR(B2558,C2558)</f>
        <v>17</v>
      </c>
      <c r="E2558" s="34" t="str">
        <f>IFERROR(MID(A2558,D2558-5,1)," ")</f>
        <v xml:space="preserve"> </v>
      </c>
      <c r="F2558" s="34" t="str">
        <f>MID(A2558,IF(E2558="1",D2558-5,D2558-4),IF(E2558="1",7,6))</f>
        <v>7:40AM</v>
      </c>
      <c r="G2558" s="34" t="str">
        <f>TRIM(SUBSTITUTE(A2558,TEXT(M2558,"h:mmAM/PM"),""))</f>
        <v>6/Nov R-O-M</v>
      </c>
      <c r="H2558" s="34" t="b">
        <f>OR(LEFT(G2558,1)="Y",LEFT(G2558,1)="B",LEFT(G2558,1)="R")</f>
        <v>0</v>
      </c>
      <c r="I2558" s="34" t="str">
        <f>IF(H2558,LEFT(G2558,FIND(" ",G2558)-1),MID(G2558,FIND(" ",G2558)+1,9))</f>
        <v>R-O-M</v>
      </c>
      <c r="J2558" s="34" t="str">
        <f>TRIM(SUBSTITUTE(G2558,I2558,""))</f>
        <v>6/Nov</v>
      </c>
      <c r="K2558" s="34">
        <f>LEFT(J2558,2-ISERROR(1*MID(J2558,2,1)))*1</f>
        <v>6</v>
      </c>
      <c r="L2558" s="34" t="str">
        <f>IF(LEN(I2558)=3,I2558,LEFT(I2558,1)&amp;MID(I2558,3,1)&amp;RIGHT(I2558,1))</f>
        <v>ROM</v>
      </c>
      <c r="M2558" s="42">
        <f>TIMEVALUE(SUBSTITUTE(SUBSTITUTE(F2558,"P"," P"),"A"," A"))</f>
        <v>0.31944444444444448</v>
      </c>
      <c r="N2558" s="34">
        <f t="shared" si="128"/>
        <v>1</v>
      </c>
      <c r="O2558" s="34" t="str">
        <f t="shared" si="129"/>
        <v>ROM1</v>
      </c>
      <c r="P2558" s="44">
        <f>INDEX(Workings!$R$14:$R$853,MATCH(O2558,Workings!$U$14:$U$853,0))</f>
        <v>0.31458333333333327</v>
      </c>
      <c r="Q2558" s="34">
        <f t="shared" si="130"/>
        <v>7</v>
      </c>
      <c r="S2558"/>
    </row>
    <row r="2559" spans="1:19" ht="15" x14ac:dyDescent="0.25">
      <c r="A2559" s="34" t="s">
        <v>1075</v>
      </c>
      <c r="B2559" s="34" t="e">
        <f>SEARCH("PM",A2559)</f>
        <v>#VALUE!</v>
      </c>
      <c r="C2559" s="34">
        <f>SEARCH("AM",A2559)</f>
        <v>5</v>
      </c>
      <c r="D2559" s="34">
        <f>IFERROR(B2559,C2559)</f>
        <v>5</v>
      </c>
      <c r="E2559" s="34" t="str">
        <f>IFERROR(MID(A2559,D2559-5,1)," ")</f>
        <v xml:space="preserve"> </v>
      </c>
      <c r="F2559" s="34" t="str">
        <f>MID(A2559,IF(E2559="1",D2559-5,D2559-4),IF(E2559="1",7,6))</f>
        <v>8:22AM</v>
      </c>
      <c r="G2559" s="34" t="str">
        <f>TRIM(SUBSTITUTE(A2559,TEXT(M2559,"h:mmAM/PM"),""))</f>
        <v>R:O:M 6/Nov</v>
      </c>
      <c r="H2559" s="34" t="b">
        <f>OR(LEFT(G2559,1)="Y",LEFT(G2559,1)="B",LEFT(G2559,1)="R")</f>
        <v>1</v>
      </c>
      <c r="I2559" s="34" t="str">
        <f>IF(H2559,LEFT(G2559,FIND(" ",G2559)-1),MID(G2559,FIND(" ",G2559)+1,9))</f>
        <v>R:O:M</v>
      </c>
      <c r="J2559" s="34" t="str">
        <f>TRIM(SUBSTITUTE(G2559,I2559,""))</f>
        <v>6/Nov</v>
      </c>
      <c r="K2559" s="34">
        <f>LEFT(J2559,2-ISERROR(1*MID(J2559,2,1)))*1</f>
        <v>6</v>
      </c>
      <c r="L2559" s="34" t="str">
        <f>IF(LEN(I2559)=3,I2559,LEFT(I2559,1)&amp;MID(I2559,3,1)&amp;RIGHT(I2559,1))</f>
        <v>ROM</v>
      </c>
      <c r="M2559" s="42">
        <f>TIMEVALUE(SUBSTITUTE(SUBSTITUTE(F2559,"P"," P"),"A"," A"))</f>
        <v>0.34861111111111115</v>
      </c>
      <c r="N2559" s="34">
        <f t="shared" si="128"/>
        <v>2</v>
      </c>
      <c r="O2559" s="34" t="str">
        <f t="shared" si="129"/>
        <v>ROM2</v>
      </c>
      <c r="P2559" s="44">
        <f>INDEX(Workings!$R$14:$R$853,MATCH(O2559,Workings!$U$14:$U$853,0))</f>
        <v>0.34236111111111106</v>
      </c>
      <c r="Q2559" s="34">
        <f t="shared" si="130"/>
        <v>9</v>
      </c>
      <c r="S2559"/>
    </row>
    <row r="2560" spans="1:19" ht="15" x14ac:dyDescent="0.25">
      <c r="A2560" s="34" t="s">
        <v>3594</v>
      </c>
      <c r="B2560" s="34" t="e">
        <f>SEARCH("PM",A2560)</f>
        <v>#VALUE!</v>
      </c>
      <c r="C2560" s="34">
        <f>SEARCH("AM",A2560)</f>
        <v>15</v>
      </c>
      <c r="D2560" s="34">
        <f>IFERROR(B2560,C2560)</f>
        <v>15</v>
      </c>
      <c r="E2560" s="34" t="str">
        <f>IFERROR(MID(A2560,D2560-5,1)," ")</f>
        <v xml:space="preserve"> </v>
      </c>
      <c r="F2560" s="34" t="str">
        <f>MID(A2560,IF(E2560="1",D2560-5,D2560-4),IF(E2560="1",7,6))</f>
        <v>9:00AM</v>
      </c>
      <c r="G2560" s="34" t="str">
        <f>TRIM(SUBSTITUTE(A2560,TEXT(M2560,"h:mmAM/PM"),""))</f>
        <v>6/Nov ROM</v>
      </c>
      <c r="H2560" s="34" t="b">
        <f>OR(LEFT(G2560,1)="Y",LEFT(G2560,1)="B",LEFT(G2560,1)="R")</f>
        <v>0</v>
      </c>
      <c r="I2560" s="34" t="str">
        <f>IF(H2560,LEFT(G2560,FIND(" ",G2560)-1),MID(G2560,FIND(" ",G2560)+1,9))</f>
        <v>ROM</v>
      </c>
      <c r="J2560" s="34" t="str">
        <f>TRIM(SUBSTITUTE(G2560,I2560,""))</f>
        <v>6/Nov</v>
      </c>
      <c r="K2560" s="34">
        <f>LEFT(J2560,2-ISERROR(1*MID(J2560,2,1)))*1</f>
        <v>6</v>
      </c>
      <c r="L2560" s="34" t="str">
        <f>IF(LEN(I2560)=3,I2560,LEFT(I2560,1)&amp;MID(I2560,3,1)&amp;RIGHT(I2560,1))</f>
        <v>ROM</v>
      </c>
      <c r="M2560" s="42">
        <f>TIMEVALUE(SUBSTITUTE(SUBSTITUTE(F2560,"P"," P"),"A"," A"))</f>
        <v>0.375</v>
      </c>
      <c r="N2560" s="34">
        <f t="shared" si="128"/>
        <v>3</v>
      </c>
      <c r="O2560" s="34" t="str">
        <f t="shared" si="129"/>
        <v>ROM3</v>
      </c>
      <c r="P2560" s="44">
        <f>INDEX(Workings!$R$14:$R$853,MATCH(O2560,Workings!$U$14:$U$853,0))</f>
        <v>0.37013888888888885</v>
      </c>
      <c r="Q2560" s="34">
        <f t="shared" si="130"/>
        <v>7</v>
      </c>
      <c r="S2560"/>
    </row>
    <row r="2561" spans="1:19" ht="15" x14ac:dyDescent="0.25">
      <c r="A2561" s="34" t="s">
        <v>3001</v>
      </c>
      <c r="B2561" s="34" t="e">
        <f>SEARCH("PM",A2561)</f>
        <v>#VALUE!</v>
      </c>
      <c r="C2561" s="34">
        <f>SEARCH("AM",A2561)</f>
        <v>11</v>
      </c>
      <c r="D2561" s="34">
        <f>IFERROR(B2561,C2561)</f>
        <v>11</v>
      </c>
      <c r="E2561" s="34" t="str">
        <f>IFERROR(MID(A2561,D2561-5,1)," ")</f>
        <v xml:space="preserve"> </v>
      </c>
      <c r="F2561" s="34" t="str">
        <f>MID(A2561,IF(E2561="1",D2561-5,D2561-4),IF(E2561="1",7,6))</f>
        <v>9:38AM</v>
      </c>
      <c r="G2561" s="34" t="str">
        <f>TRIM(SUBSTITUTE(A2561,TEXT(M2561,"h:mmAM/PM"),""))</f>
        <v>6/Nov ROM</v>
      </c>
      <c r="H2561" s="34" t="b">
        <f>OR(LEFT(G2561,1)="Y",LEFT(G2561,1)="B",LEFT(G2561,1)="R")</f>
        <v>0</v>
      </c>
      <c r="I2561" s="34" t="str">
        <f>IF(H2561,LEFT(G2561,FIND(" ",G2561)-1),MID(G2561,FIND(" ",G2561)+1,9))</f>
        <v>ROM</v>
      </c>
      <c r="J2561" s="34" t="str">
        <f>TRIM(SUBSTITUTE(G2561,I2561,""))</f>
        <v>6/Nov</v>
      </c>
      <c r="K2561" s="34">
        <f>LEFT(J2561,2-ISERROR(1*MID(J2561,2,1)))*1</f>
        <v>6</v>
      </c>
      <c r="L2561" s="34" t="str">
        <f>IF(LEN(I2561)=3,I2561,LEFT(I2561,1)&amp;MID(I2561,3,1)&amp;RIGHT(I2561,1))</f>
        <v>ROM</v>
      </c>
      <c r="M2561" s="42">
        <f>TIMEVALUE(SUBSTITUTE(SUBSTITUTE(F2561,"P"," P"),"A"," A"))</f>
        <v>0.40138888888888885</v>
      </c>
      <c r="N2561" s="34">
        <f t="shared" si="128"/>
        <v>4</v>
      </c>
      <c r="O2561" s="34" t="str">
        <f t="shared" si="129"/>
        <v>ROM4</v>
      </c>
      <c r="P2561" s="44">
        <f>INDEX(Workings!$R$14:$R$853,MATCH(O2561,Workings!$U$14:$U$853,0))</f>
        <v>0.39791666666666664</v>
      </c>
      <c r="Q2561" s="34">
        <f t="shared" si="130"/>
        <v>5</v>
      </c>
      <c r="S2561"/>
    </row>
    <row r="2562" spans="1:19" ht="15" x14ac:dyDescent="0.25">
      <c r="A2562" s="34" t="s">
        <v>1724</v>
      </c>
      <c r="B2562" s="34" t="e">
        <f>SEARCH("PM",A2562)</f>
        <v>#VALUE!</v>
      </c>
      <c r="C2562" s="34">
        <f>SEARCH("AM",A2562)</f>
        <v>6</v>
      </c>
      <c r="D2562" s="34">
        <f>IFERROR(B2562,C2562)</f>
        <v>6</v>
      </c>
      <c r="E2562" s="34" t="str">
        <f>IFERROR(MID(A2562,D2562-5,1)," ")</f>
        <v>1</v>
      </c>
      <c r="F2562" s="34" t="str">
        <f>MID(A2562,IF(E2562="1",D2562-5,D2562-4),IF(E2562="1",7,6))</f>
        <v>10:08AM</v>
      </c>
      <c r="G2562" s="34" t="str">
        <f>TRIM(SUBSTITUTE(A2562,TEXT(M2562,"h:mmAM/PM"),""))</f>
        <v>6/Nov R/O/M</v>
      </c>
      <c r="H2562" s="34" t="b">
        <f>OR(LEFT(G2562,1)="Y",LEFT(G2562,1)="B",LEFT(G2562,1)="R")</f>
        <v>0</v>
      </c>
      <c r="I2562" s="34" t="str">
        <f>IF(H2562,LEFT(G2562,FIND(" ",G2562)-1),MID(G2562,FIND(" ",G2562)+1,9))</f>
        <v>R/O/M</v>
      </c>
      <c r="J2562" s="34" t="str">
        <f>TRIM(SUBSTITUTE(G2562,I2562,""))</f>
        <v>6/Nov</v>
      </c>
      <c r="K2562" s="34">
        <f>LEFT(J2562,2-ISERROR(1*MID(J2562,2,1)))*1</f>
        <v>6</v>
      </c>
      <c r="L2562" s="34" t="str">
        <f>IF(LEN(I2562)=3,I2562,LEFT(I2562,1)&amp;MID(I2562,3,1)&amp;RIGHT(I2562,1))</f>
        <v>ROM</v>
      </c>
      <c r="M2562" s="42">
        <f>TIMEVALUE(SUBSTITUTE(SUBSTITUTE(F2562,"P"," P"),"A"," A"))</f>
        <v>0.42222222222222222</v>
      </c>
      <c r="N2562" s="34">
        <f t="shared" si="128"/>
        <v>5</v>
      </c>
      <c r="O2562" s="34" t="str">
        <f t="shared" si="129"/>
        <v>ROM5</v>
      </c>
      <c r="P2562" s="44">
        <f>INDEX(Workings!$R$14:$R$853,MATCH(O2562,Workings!$U$14:$U$853,0))</f>
        <v>0.41874999999999996</v>
      </c>
      <c r="Q2562" s="34">
        <f t="shared" si="130"/>
        <v>5</v>
      </c>
      <c r="S2562"/>
    </row>
    <row r="2563" spans="1:19" ht="15" x14ac:dyDescent="0.25">
      <c r="A2563" s="34" t="s">
        <v>823</v>
      </c>
      <c r="B2563" s="34" t="e">
        <f>SEARCH("PM",A2563)</f>
        <v>#VALUE!</v>
      </c>
      <c r="C2563" s="34">
        <f>SEARCH("AM",A2563)</f>
        <v>12</v>
      </c>
      <c r="D2563" s="34">
        <f>IFERROR(B2563,C2563)</f>
        <v>12</v>
      </c>
      <c r="E2563" s="34" t="str">
        <f>IFERROR(MID(A2563,D2563-5,1)," ")</f>
        <v>1</v>
      </c>
      <c r="F2563" s="34" t="str">
        <f>MID(A2563,IF(E2563="1",D2563-5,D2563-4),IF(E2563="1",7,6))</f>
        <v>10:42AM</v>
      </c>
      <c r="G2563" s="34" t="str">
        <f>TRIM(SUBSTITUTE(A2563,TEXT(M2563,"h:mmAM/PM"),""))</f>
        <v>6-Nov ROM</v>
      </c>
      <c r="H2563" s="34" t="b">
        <f>OR(LEFT(G2563,1)="Y",LEFT(G2563,1)="B",LEFT(G2563,1)="R")</f>
        <v>0</v>
      </c>
      <c r="I2563" s="34" t="str">
        <f>IF(H2563,LEFT(G2563,FIND(" ",G2563)-1),MID(G2563,FIND(" ",G2563)+1,9))</f>
        <v>ROM</v>
      </c>
      <c r="J2563" s="34" t="str">
        <f>TRIM(SUBSTITUTE(G2563,I2563,""))</f>
        <v>6-Nov</v>
      </c>
      <c r="K2563" s="34">
        <f>LEFT(J2563,2-ISERROR(1*MID(J2563,2,1)))*1</f>
        <v>6</v>
      </c>
      <c r="L2563" s="34" t="str">
        <f>IF(LEN(I2563)=3,I2563,LEFT(I2563,1)&amp;MID(I2563,3,1)&amp;RIGHT(I2563,1))</f>
        <v>ROM</v>
      </c>
      <c r="M2563" s="42">
        <f>TIMEVALUE(SUBSTITUTE(SUBSTITUTE(F2563,"P"," P"),"A"," A"))</f>
        <v>0.4458333333333333</v>
      </c>
      <c r="N2563" s="34">
        <f t="shared" si="128"/>
        <v>6</v>
      </c>
      <c r="O2563" s="34" t="str">
        <f t="shared" si="129"/>
        <v>ROM6</v>
      </c>
      <c r="P2563" s="44">
        <f>INDEX(Workings!$R$14:$R$853,MATCH(O2563,Workings!$U$14:$U$853,0))</f>
        <v>0.43958333333333327</v>
      </c>
      <c r="Q2563" s="34">
        <f t="shared" si="130"/>
        <v>9</v>
      </c>
      <c r="S2563"/>
    </row>
    <row r="2564" spans="1:19" ht="15" x14ac:dyDescent="0.25">
      <c r="A2564" s="34" t="s">
        <v>502</v>
      </c>
      <c r="B2564" s="34" t="e">
        <f>SEARCH("PM",A2564)</f>
        <v>#VALUE!</v>
      </c>
      <c r="C2564" s="34">
        <f>SEARCH("AM",A2564)</f>
        <v>16</v>
      </c>
      <c r="D2564" s="34">
        <f>IFERROR(B2564,C2564)</f>
        <v>16</v>
      </c>
      <c r="E2564" s="34" t="str">
        <f>IFERROR(MID(A2564,D2564-5,1)," ")</f>
        <v>1</v>
      </c>
      <c r="F2564" s="34" t="str">
        <f>MID(A2564,IF(E2564="1",D2564-5,D2564-4),IF(E2564="1",7,6))</f>
        <v>11:08AM</v>
      </c>
      <c r="G2564" s="34" t="str">
        <f>TRIM(SUBSTITUTE(A2564,TEXT(M2564,"h:mmAM/PM"),""))</f>
        <v>6-Nov ROM</v>
      </c>
      <c r="H2564" s="34" t="b">
        <f>OR(LEFT(G2564,1)="Y",LEFT(G2564,1)="B",LEFT(G2564,1)="R")</f>
        <v>0</v>
      </c>
      <c r="I2564" s="34" t="str">
        <f>IF(H2564,LEFT(G2564,FIND(" ",G2564)-1),MID(G2564,FIND(" ",G2564)+1,9))</f>
        <v>ROM</v>
      </c>
      <c r="J2564" s="34" t="str">
        <f>TRIM(SUBSTITUTE(G2564,I2564,""))</f>
        <v>6-Nov</v>
      </c>
      <c r="K2564" s="34">
        <f>LEFT(J2564,2-ISERROR(1*MID(J2564,2,1)))*1</f>
        <v>6</v>
      </c>
      <c r="L2564" s="34" t="str">
        <f>IF(LEN(I2564)=3,I2564,LEFT(I2564,1)&amp;MID(I2564,3,1)&amp;RIGHT(I2564,1))</f>
        <v>ROM</v>
      </c>
      <c r="M2564" s="42">
        <f>TIMEVALUE(SUBSTITUTE(SUBSTITUTE(F2564,"P"," P"),"A"," A"))</f>
        <v>0.46388888888888885</v>
      </c>
      <c r="N2564" s="34">
        <f t="shared" si="128"/>
        <v>7</v>
      </c>
      <c r="O2564" s="34" t="str">
        <f t="shared" si="129"/>
        <v>ROM7</v>
      </c>
      <c r="P2564" s="44">
        <f>INDEX(Workings!$R$14:$R$853,MATCH(O2564,Workings!$U$14:$U$853,0))</f>
        <v>0.46041666666666659</v>
      </c>
      <c r="Q2564" s="34">
        <f t="shared" si="130"/>
        <v>5</v>
      </c>
      <c r="S2564"/>
    </row>
    <row r="2565" spans="1:19" ht="15" x14ac:dyDescent="0.25">
      <c r="A2565" s="34" t="s">
        <v>3978</v>
      </c>
      <c r="B2565" s="34" t="e">
        <f>SEARCH("PM",A2565)</f>
        <v>#VALUE!</v>
      </c>
      <c r="C2565" s="34">
        <f>SEARCH("AM",A2565)</f>
        <v>16</v>
      </c>
      <c r="D2565" s="34">
        <f>IFERROR(B2565,C2565)</f>
        <v>16</v>
      </c>
      <c r="E2565" s="34" t="str">
        <f>IFERROR(MID(A2565,D2565-5,1)," ")</f>
        <v>1</v>
      </c>
      <c r="F2565" s="34" t="str">
        <f>MID(A2565,IF(E2565="1",D2565-5,D2565-4),IF(E2565="1",7,6))</f>
        <v>11:40AM</v>
      </c>
      <c r="G2565" s="34" t="str">
        <f>TRIM(SUBSTITUTE(A2565,TEXT(M2565,"h:mmAM/PM"),""))</f>
        <v>6/Nov ROM</v>
      </c>
      <c r="H2565" s="34" t="b">
        <f>OR(LEFT(G2565,1)="Y",LEFT(G2565,1)="B",LEFT(G2565,1)="R")</f>
        <v>0</v>
      </c>
      <c r="I2565" s="34" t="str">
        <f>IF(H2565,LEFT(G2565,FIND(" ",G2565)-1),MID(G2565,FIND(" ",G2565)+1,9))</f>
        <v>ROM</v>
      </c>
      <c r="J2565" s="34" t="str">
        <f>TRIM(SUBSTITUTE(G2565,I2565,""))</f>
        <v>6/Nov</v>
      </c>
      <c r="K2565" s="34">
        <f>LEFT(J2565,2-ISERROR(1*MID(J2565,2,1)))*1</f>
        <v>6</v>
      </c>
      <c r="L2565" s="34" t="str">
        <f>IF(LEN(I2565)=3,I2565,LEFT(I2565,1)&amp;MID(I2565,3,1)&amp;RIGHT(I2565,1))</f>
        <v>ROM</v>
      </c>
      <c r="M2565" s="42">
        <f>TIMEVALUE(SUBSTITUTE(SUBSTITUTE(F2565,"P"," P"),"A"," A"))</f>
        <v>0.4861111111111111</v>
      </c>
      <c r="N2565" s="34">
        <f t="shared" si="128"/>
        <v>8</v>
      </c>
      <c r="O2565" s="34" t="str">
        <f t="shared" si="129"/>
        <v>ROM8</v>
      </c>
      <c r="P2565" s="44">
        <f>INDEX(Workings!$R$14:$R$853,MATCH(O2565,Workings!$U$14:$U$853,0))</f>
        <v>0.4812499999999999</v>
      </c>
      <c r="Q2565" s="34">
        <f t="shared" si="130"/>
        <v>7</v>
      </c>
      <c r="S2565"/>
    </row>
    <row r="2566" spans="1:19" ht="15" x14ac:dyDescent="0.25">
      <c r="A2566" s="34" t="s">
        <v>1348</v>
      </c>
      <c r="B2566" s="34">
        <f>SEARCH("PM",A2566)</f>
        <v>12</v>
      </c>
      <c r="C2566" s="34" t="e">
        <f>SEARCH("AM",A2566)</f>
        <v>#VALUE!</v>
      </c>
      <c r="D2566" s="34">
        <f>IFERROR(B2566,C2566)</f>
        <v>12</v>
      </c>
      <c r="E2566" s="34" t="str">
        <f>IFERROR(MID(A2566,D2566-5,1)," ")</f>
        <v>1</v>
      </c>
      <c r="F2566" s="34" t="str">
        <f>MID(A2566,IF(E2566="1",D2566-5,D2566-4),IF(E2566="1",7,6))</f>
        <v>12:12PM</v>
      </c>
      <c r="G2566" s="34" t="str">
        <f>TRIM(SUBSTITUTE(A2566,TEXT(M2566,"h:mmAM/PM"),""))</f>
        <v>R-O-M 6/Nov</v>
      </c>
      <c r="H2566" s="34" t="b">
        <f>OR(LEFT(G2566,1)="Y",LEFT(G2566,1)="B",LEFT(G2566,1)="R")</f>
        <v>1</v>
      </c>
      <c r="I2566" s="34" t="str">
        <f>IF(H2566,LEFT(G2566,FIND(" ",G2566)-1),MID(G2566,FIND(" ",G2566)+1,9))</f>
        <v>R-O-M</v>
      </c>
      <c r="J2566" s="34" t="str">
        <f>TRIM(SUBSTITUTE(G2566,I2566,""))</f>
        <v>6/Nov</v>
      </c>
      <c r="K2566" s="34">
        <f>LEFT(J2566,2-ISERROR(1*MID(J2566,2,1)))*1</f>
        <v>6</v>
      </c>
      <c r="L2566" s="34" t="str">
        <f>IF(LEN(I2566)=3,I2566,LEFT(I2566,1)&amp;MID(I2566,3,1)&amp;RIGHT(I2566,1))</f>
        <v>ROM</v>
      </c>
      <c r="M2566" s="42">
        <f>TIMEVALUE(SUBSTITUTE(SUBSTITUTE(F2566,"P"," P"),"A"," A"))</f>
        <v>0.5083333333333333</v>
      </c>
      <c r="N2566" s="34">
        <f t="shared" si="128"/>
        <v>9</v>
      </c>
      <c r="O2566" s="34" t="str">
        <f t="shared" si="129"/>
        <v>ROM9</v>
      </c>
      <c r="P2566" s="44">
        <f>INDEX(Workings!$R$14:$R$853,MATCH(O2566,Workings!$U$14:$U$853,0))</f>
        <v>0.50208333333333321</v>
      </c>
      <c r="Q2566" s="34">
        <f t="shared" si="130"/>
        <v>9</v>
      </c>
      <c r="S2566"/>
    </row>
    <row r="2567" spans="1:19" ht="15" x14ac:dyDescent="0.25">
      <c r="A2567" s="34" t="s">
        <v>3120</v>
      </c>
      <c r="B2567" s="34">
        <f>SEARCH("PM",A2567)</f>
        <v>12</v>
      </c>
      <c r="C2567" s="34" t="e">
        <f>SEARCH("AM",A2567)</f>
        <v>#VALUE!</v>
      </c>
      <c r="D2567" s="34">
        <f>IFERROR(B2567,C2567)</f>
        <v>12</v>
      </c>
      <c r="E2567" s="34" t="str">
        <f>IFERROR(MID(A2567,D2567-5,1)," ")</f>
        <v>1</v>
      </c>
      <c r="F2567" s="34" t="str">
        <f>MID(A2567,IF(E2567="1",D2567-5,D2567-4),IF(E2567="1",7,6))</f>
        <v>12:39PM</v>
      </c>
      <c r="G2567" s="34" t="str">
        <f>TRIM(SUBSTITUTE(A2567,TEXT(M2567,"h:mmAM/PM"),""))</f>
        <v>6-Nov R-O-M</v>
      </c>
      <c r="H2567" s="34" t="b">
        <f>OR(LEFT(G2567,1)="Y",LEFT(G2567,1)="B",LEFT(G2567,1)="R")</f>
        <v>0</v>
      </c>
      <c r="I2567" s="34" t="str">
        <f>IF(H2567,LEFT(G2567,FIND(" ",G2567)-1),MID(G2567,FIND(" ",G2567)+1,9))</f>
        <v>R-O-M</v>
      </c>
      <c r="J2567" s="34" t="str">
        <f>TRIM(SUBSTITUTE(G2567,I2567,""))</f>
        <v>6-Nov</v>
      </c>
      <c r="K2567" s="34">
        <f>LEFT(J2567,2-ISERROR(1*MID(J2567,2,1)))*1</f>
        <v>6</v>
      </c>
      <c r="L2567" s="34" t="str">
        <f>IF(LEN(I2567)=3,I2567,LEFT(I2567,1)&amp;MID(I2567,3,1)&amp;RIGHT(I2567,1))</f>
        <v>ROM</v>
      </c>
      <c r="M2567" s="42">
        <f>TIMEVALUE(SUBSTITUTE(SUBSTITUTE(F2567,"P"," P"),"A"," A"))</f>
        <v>0.52708333333333335</v>
      </c>
      <c r="N2567" s="34">
        <f t="shared" si="128"/>
        <v>10</v>
      </c>
      <c r="O2567" s="34" t="str">
        <f t="shared" si="129"/>
        <v>ROM10</v>
      </c>
      <c r="P2567" s="44">
        <f>INDEX(Workings!$R$14:$R$853,MATCH(O2567,Workings!$U$14:$U$853,0))</f>
        <v>0.52291666666666659</v>
      </c>
      <c r="Q2567" s="34">
        <f t="shared" si="130"/>
        <v>6</v>
      </c>
      <c r="S2567"/>
    </row>
    <row r="2568" spans="1:19" ht="15" x14ac:dyDescent="0.25">
      <c r="A2568" s="34" t="s">
        <v>4138</v>
      </c>
      <c r="B2568" s="34">
        <f>SEARCH("PM",A2568)</f>
        <v>11</v>
      </c>
      <c r="C2568" s="34" t="e">
        <f>SEARCH("AM",A2568)</f>
        <v>#VALUE!</v>
      </c>
      <c r="D2568" s="34">
        <f>IFERROR(B2568,C2568)</f>
        <v>11</v>
      </c>
      <c r="E2568" s="34" t="str">
        <f>IFERROR(MID(A2568,D2568-5,1)," ")</f>
        <v xml:space="preserve"> </v>
      </c>
      <c r="F2568" s="34" t="str">
        <f>MID(A2568,IF(E2568="1",D2568-5,D2568-4),IF(E2568="1",7,6))</f>
        <v>1:10PM</v>
      </c>
      <c r="G2568" s="34" t="str">
        <f>TRIM(SUBSTITUTE(A2568,TEXT(M2568,"h:mmAM/PM"),""))</f>
        <v>R:O:M 6/Nov</v>
      </c>
      <c r="H2568" s="34" t="b">
        <f>OR(LEFT(G2568,1)="Y",LEFT(G2568,1)="B",LEFT(G2568,1)="R")</f>
        <v>1</v>
      </c>
      <c r="I2568" s="34" t="str">
        <f>IF(H2568,LEFT(G2568,FIND(" ",G2568)-1),MID(G2568,FIND(" ",G2568)+1,9))</f>
        <v>R:O:M</v>
      </c>
      <c r="J2568" s="34" t="str">
        <f>TRIM(SUBSTITUTE(G2568,I2568,""))</f>
        <v>6/Nov</v>
      </c>
      <c r="K2568" s="34">
        <f>LEFT(J2568,2-ISERROR(1*MID(J2568,2,1)))*1</f>
        <v>6</v>
      </c>
      <c r="L2568" s="34" t="str">
        <f>IF(LEN(I2568)=3,I2568,LEFT(I2568,1)&amp;MID(I2568,3,1)&amp;RIGHT(I2568,1))</f>
        <v>ROM</v>
      </c>
      <c r="M2568" s="42">
        <f>TIMEVALUE(SUBSTITUTE(SUBSTITUTE(F2568,"P"," P"),"A"," A"))</f>
        <v>0.54861111111111105</v>
      </c>
      <c r="N2568" s="34">
        <f t="shared" si="128"/>
        <v>11</v>
      </c>
      <c r="O2568" s="34" t="str">
        <f t="shared" si="129"/>
        <v>ROM11</v>
      </c>
      <c r="P2568" s="44">
        <f>INDEX(Workings!$R$14:$R$853,MATCH(O2568,Workings!$U$14:$U$853,0))</f>
        <v>0.54374999999999996</v>
      </c>
      <c r="Q2568" s="34">
        <f t="shared" si="130"/>
        <v>7</v>
      </c>
      <c r="S2568"/>
    </row>
    <row r="2569" spans="1:19" ht="15" x14ac:dyDescent="0.25">
      <c r="A2569" s="34" t="s">
        <v>403</v>
      </c>
      <c r="B2569" s="34">
        <f>SEARCH("PM",A2569)</f>
        <v>5</v>
      </c>
      <c r="C2569" s="34" t="e">
        <f>SEARCH("AM",A2569)</f>
        <v>#VALUE!</v>
      </c>
      <c r="D2569" s="34">
        <f>IFERROR(B2569,C2569)</f>
        <v>5</v>
      </c>
      <c r="E2569" s="34" t="str">
        <f>IFERROR(MID(A2569,D2569-5,1)," ")</f>
        <v xml:space="preserve"> </v>
      </c>
      <c r="F2569" s="34" t="str">
        <f>MID(A2569,IF(E2569="1",D2569-5,D2569-4),IF(E2569="1",7,6))</f>
        <v>1:39PM</v>
      </c>
      <c r="G2569" s="34" t="str">
        <f>TRIM(SUBSTITUTE(A2569,TEXT(M2569,"h:mmAM/PM"),""))</f>
        <v>6/Nov R/O/M</v>
      </c>
      <c r="H2569" s="34" t="b">
        <f>OR(LEFT(G2569,1)="Y",LEFT(G2569,1)="B",LEFT(G2569,1)="R")</f>
        <v>0</v>
      </c>
      <c r="I2569" s="34" t="str">
        <f>IF(H2569,LEFT(G2569,FIND(" ",G2569)-1),MID(G2569,FIND(" ",G2569)+1,9))</f>
        <v>R/O/M</v>
      </c>
      <c r="J2569" s="34" t="str">
        <f>TRIM(SUBSTITUTE(G2569,I2569,""))</f>
        <v>6/Nov</v>
      </c>
      <c r="K2569" s="34">
        <f>LEFT(J2569,2-ISERROR(1*MID(J2569,2,1)))*1</f>
        <v>6</v>
      </c>
      <c r="L2569" s="34" t="str">
        <f>IF(LEN(I2569)=3,I2569,LEFT(I2569,1)&amp;MID(I2569,3,1)&amp;RIGHT(I2569,1))</f>
        <v>ROM</v>
      </c>
      <c r="M2569" s="42">
        <f>TIMEVALUE(SUBSTITUTE(SUBSTITUTE(F2569,"P"," P"),"A"," A"))</f>
        <v>0.56874999999999998</v>
      </c>
      <c r="N2569" s="34">
        <f t="shared" ref="N2569:N2632" si="131">1+(L2569=L2568)*(K2569=K2568)*N2568</f>
        <v>12</v>
      </c>
      <c r="O2569" s="34" t="str">
        <f t="shared" ref="O2569:O2632" si="132">L2569&amp;N2569</f>
        <v>ROM12</v>
      </c>
      <c r="P2569" s="44">
        <f>INDEX(Workings!$R$14:$R$853,MATCH(O2569,Workings!$U$14:$U$853,0))</f>
        <v>0.56458333333333333</v>
      </c>
      <c r="Q2569" s="34">
        <f t="shared" ref="Q2569:Q2632" si="133">ROUND((M2569-P2569)*60*24,5)</f>
        <v>6</v>
      </c>
      <c r="S2569"/>
    </row>
    <row r="2570" spans="1:19" ht="15" x14ac:dyDescent="0.25">
      <c r="A2570" s="34" t="s">
        <v>2836</v>
      </c>
      <c r="B2570" s="34">
        <f>SEARCH("PM",A2570)</f>
        <v>17</v>
      </c>
      <c r="C2570" s="34" t="e">
        <f>SEARCH("AM",A2570)</f>
        <v>#VALUE!</v>
      </c>
      <c r="D2570" s="34">
        <f>IFERROR(B2570,C2570)</f>
        <v>17</v>
      </c>
      <c r="E2570" s="34" t="str">
        <f>IFERROR(MID(A2570,D2570-5,1)," ")</f>
        <v xml:space="preserve"> </v>
      </c>
      <c r="F2570" s="34" t="str">
        <f>MID(A2570,IF(E2570="1",D2570-5,D2570-4),IF(E2570="1",7,6))</f>
        <v>2:10PM</v>
      </c>
      <c r="G2570" s="34" t="str">
        <f>TRIM(SUBSTITUTE(A2570,TEXT(M2570,"h:mmAM/PM"),""))</f>
        <v>R-O-M 6/Nov</v>
      </c>
      <c r="H2570" s="34" t="b">
        <f>OR(LEFT(G2570,1)="Y",LEFT(G2570,1)="B",LEFT(G2570,1)="R")</f>
        <v>1</v>
      </c>
      <c r="I2570" s="34" t="str">
        <f>IF(H2570,LEFT(G2570,FIND(" ",G2570)-1),MID(G2570,FIND(" ",G2570)+1,9))</f>
        <v>R-O-M</v>
      </c>
      <c r="J2570" s="34" t="str">
        <f>TRIM(SUBSTITUTE(G2570,I2570,""))</f>
        <v>6/Nov</v>
      </c>
      <c r="K2570" s="34">
        <f>LEFT(J2570,2-ISERROR(1*MID(J2570,2,1)))*1</f>
        <v>6</v>
      </c>
      <c r="L2570" s="34" t="str">
        <f>IF(LEN(I2570)=3,I2570,LEFT(I2570,1)&amp;MID(I2570,3,1)&amp;RIGHT(I2570,1))</f>
        <v>ROM</v>
      </c>
      <c r="M2570" s="42">
        <f>TIMEVALUE(SUBSTITUTE(SUBSTITUTE(F2570,"P"," P"),"A"," A"))</f>
        <v>0.59027777777777779</v>
      </c>
      <c r="N2570" s="34">
        <f t="shared" si="131"/>
        <v>13</v>
      </c>
      <c r="O2570" s="34" t="str">
        <f t="shared" si="132"/>
        <v>ROM13</v>
      </c>
      <c r="P2570" s="44">
        <f>INDEX(Workings!$R$14:$R$853,MATCH(O2570,Workings!$U$14:$U$853,0))</f>
        <v>0.5854166666666667</v>
      </c>
      <c r="Q2570" s="34">
        <f t="shared" si="133"/>
        <v>7</v>
      </c>
      <c r="S2570"/>
    </row>
    <row r="2571" spans="1:19" ht="15" x14ac:dyDescent="0.25">
      <c r="A2571" s="34" t="s">
        <v>3125</v>
      </c>
      <c r="B2571" s="34">
        <f>SEARCH("PM",A2571)</f>
        <v>11</v>
      </c>
      <c r="C2571" s="34" t="e">
        <f>SEARCH("AM",A2571)</f>
        <v>#VALUE!</v>
      </c>
      <c r="D2571" s="34">
        <f>IFERROR(B2571,C2571)</f>
        <v>11</v>
      </c>
      <c r="E2571" s="34" t="str">
        <f>IFERROR(MID(A2571,D2571-5,1)," ")</f>
        <v xml:space="preserve"> </v>
      </c>
      <c r="F2571" s="34" t="str">
        <f>MID(A2571,IF(E2571="1",D2571-5,D2571-4),IF(E2571="1",7,6))</f>
        <v>2:37PM</v>
      </c>
      <c r="G2571" s="34" t="str">
        <f>TRIM(SUBSTITUTE(A2571,TEXT(M2571,"h:mmAM/PM"),""))</f>
        <v>R:O:M 6/Nov</v>
      </c>
      <c r="H2571" s="34" t="b">
        <f>OR(LEFT(G2571,1)="Y",LEFT(G2571,1)="B",LEFT(G2571,1)="R")</f>
        <v>1</v>
      </c>
      <c r="I2571" s="34" t="str">
        <f>IF(H2571,LEFT(G2571,FIND(" ",G2571)-1),MID(G2571,FIND(" ",G2571)+1,9))</f>
        <v>R:O:M</v>
      </c>
      <c r="J2571" s="34" t="str">
        <f>TRIM(SUBSTITUTE(G2571,I2571,""))</f>
        <v>6/Nov</v>
      </c>
      <c r="K2571" s="34">
        <f>LEFT(J2571,2-ISERROR(1*MID(J2571,2,1)))*1</f>
        <v>6</v>
      </c>
      <c r="L2571" s="34" t="str">
        <f>IF(LEN(I2571)=3,I2571,LEFT(I2571,1)&amp;MID(I2571,3,1)&amp;RIGHT(I2571,1))</f>
        <v>ROM</v>
      </c>
      <c r="M2571" s="42">
        <f>TIMEVALUE(SUBSTITUTE(SUBSTITUTE(F2571,"P"," P"),"A"," A"))</f>
        <v>0.60902777777777783</v>
      </c>
      <c r="N2571" s="34">
        <f t="shared" si="131"/>
        <v>14</v>
      </c>
      <c r="O2571" s="34" t="str">
        <f t="shared" si="132"/>
        <v>ROM14</v>
      </c>
      <c r="P2571" s="44">
        <f>INDEX(Workings!$R$14:$R$853,MATCH(O2571,Workings!$U$14:$U$853,0))</f>
        <v>0.60625000000000007</v>
      </c>
      <c r="Q2571" s="34">
        <f t="shared" si="133"/>
        <v>4</v>
      </c>
      <c r="S2571"/>
    </row>
    <row r="2572" spans="1:19" ht="15" x14ac:dyDescent="0.25">
      <c r="A2572" s="34" t="s">
        <v>2494</v>
      </c>
      <c r="B2572" s="34">
        <f>SEARCH("PM",A2572)</f>
        <v>17</v>
      </c>
      <c r="C2572" s="34" t="e">
        <f>SEARCH("AM",A2572)</f>
        <v>#VALUE!</v>
      </c>
      <c r="D2572" s="34">
        <f>IFERROR(B2572,C2572)</f>
        <v>17</v>
      </c>
      <c r="E2572" s="34" t="str">
        <f>IFERROR(MID(A2572,D2572-5,1)," ")</f>
        <v xml:space="preserve"> </v>
      </c>
      <c r="F2572" s="34" t="str">
        <f>MID(A2572,IF(E2572="1",D2572-5,D2572-4),IF(E2572="1",7,6))</f>
        <v>3:10PM</v>
      </c>
      <c r="G2572" s="34" t="str">
        <f>TRIM(SUBSTITUTE(A2572,TEXT(M2572,"h:mmAM/PM"),""))</f>
        <v>R:O:M 6/Nov</v>
      </c>
      <c r="H2572" s="34" t="b">
        <f>OR(LEFT(G2572,1)="Y",LEFT(G2572,1)="B",LEFT(G2572,1)="R")</f>
        <v>1</v>
      </c>
      <c r="I2572" s="34" t="str">
        <f>IF(H2572,LEFT(G2572,FIND(" ",G2572)-1),MID(G2572,FIND(" ",G2572)+1,9))</f>
        <v>R:O:M</v>
      </c>
      <c r="J2572" s="34" t="str">
        <f>TRIM(SUBSTITUTE(G2572,I2572,""))</f>
        <v>6/Nov</v>
      </c>
      <c r="K2572" s="34">
        <f>LEFT(J2572,2-ISERROR(1*MID(J2572,2,1)))*1</f>
        <v>6</v>
      </c>
      <c r="L2572" s="34" t="str">
        <f>IF(LEN(I2572)=3,I2572,LEFT(I2572,1)&amp;MID(I2572,3,1)&amp;RIGHT(I2572,1))</f>
        <v>ROM</v>
      </c>
      <c r="M2572" s="42">
        <f>TIMEVALUE(SUBSTITUTE(SUBSTITUTE(F2572,"P"," P"),"A"," A"))</f>
        <v>0.63194444444444442</v>
      </c>
      <c r="N2572" s="34">
        <f t="shared" si="131"/>
        <v>15</v>
      </c>
      <c r="O2572" s="34" t="str">
        <f t="shared" si="132"/>
        <v>ROM15</v>
      </c>
      <c r="P2572" s="44">
        <f>INDEX(Workings!$R$14:$R$853,MATCH(O2572,Workings!$U$14:$U$853,0))</f>
        <v>0.62708333333333344</v>
      </c>
      <c r="Q2572" s="34">
        <f t="shared" si="133"/>
        <v>7</v>
      </c>
      <c r="S2572"/>
    </row>
    <row r="2573" spans="1:19" ht="15" x14ac:dyDescent="0.25">
      <c r="A2573" s="34" t="s">
        <v>1247</v>
      </c>
      <c r="B2573" s="34">
        <f>SEARCH("PM",A2573)</f>
        <v>5</v>
      </c>
      <c r="C2573" s="34" t="e">
        <f>SEARCH("AM",A2573)</f>
        <v>#VALUE!</v>
      </c>
      <c r="D2573" s="34">
        <f>IFERROR(B2573,C2573)</f>
        <v>5</v>
      </c>
      <c r="E2573" s="34" t="str">
        <f>IFERROR(MID(A2573,D2573-5,1)," ")</f>
        <v xml:space="preserve"> </v>
      </c>
      <c r="F2573" s="34" t="str">
        <f>MID(A2573,IF(E2573="1",D2573-5,D2573-4),IF(E2573="1",7,6))</f>
        <v>3:40PM</v>
      </c>
      <c r="G2573" s="34" t="str">
        <f>TRIM(SUBSTITUTE(A2573,TEXT(M2573,"h:mmAM/PM"),""))</f>
        <v>6/Nov R/O/M</v>
      </c>
      <c r="H2573" s="34" t="b">
        <f>OR(LEFT(G2573,1)="Y",LEFT(G2573,1)="B",LEFT(G2573,1)="R")</f>
        <v>0</v>
      </c>
      <c r="I2573" s="34" t="str">
        <f>IF(H2573,LEFT(G2573,FIND(" ",G2573)-1),MID(G2573,FIND(" ",G2573)+1,9))</f>
        <v>R/O/M</v>
      </c>
      <c r="J2573" s="34" t="str">
        <f>TRIM(SUBSTITUTE(G2573,I2573,""))</f>
        <v>6/Nov</v>
      </c>
      <c r="K2573" s="34">
        <f>LEFT(J2573,2-ISERROR(1*MID(J2573,2,1)))*1</f>
        <v>6</v>
      </c>
      <c r="L2573" s="34" t="str">
        <f>IF(LEN(I2573)=3,I2573,LEFT(I2573,1)&amp;MID(I2573,3,1)&amp;RIGHT(I2573,1))</f>
        <v>ROM</v>
      </c>
      <c r="M2573" s="42">
        <f>TIMEVALUE(SUBSTITUTE(SUBSTITUTE(F2573,"P"," P"),"A"," A"))</f>
        <v>0.65277777777777779</v>
      </c>
      <c r="N2573" s="34">
        <f t="shared" si="131"/>
        <v>16</v>
      </c>
      <c r="O2573" s="34" t="str">
        <f t="shared" si="132"/>
        <v>ROM16</v>
      </c>
      <c r="P2573" s="44">
        <f>INDEX(Workings!$R$14:$R$853,MATCH(O2573,Workings!$U$14:$U$853,0))</f>
        <v>0.64791666666666681</v>
      </c>
      <c r="Q2573" s="34">
        <f t="shared" si="133"/>
        <v>7</v>
      </c>
      <c r="S2573"/>
    </row>
    <row r="2574" spans="1:19" ht="15" x14ac:dyDescent="0.25">
      <c r="A2574" s="34" t="s">
        <v>2775</v>
      </c>
      <c r="B2574" s="34">
        <f>SEARCH("PM",A2574)</f>
        <v>11</v>
      </c>
      <c r="C2574" s="34" t="e">
        <f>SEARCH("AM",A2574)</f>
        <v>#VALUE!</v>
      </c>
      <c r="D2574" s="34">
        <f>IFERROR(B2574,C2574)</f>
        <v>11</v>
      </c>
      <c r="E2574" s="34" t="str">
        <f>IFERROR(MID(A2574,D2574-5,1)," ")</f>
        <v xml:space="preserve"> </v>
      </c>
      <c r="F2574" s="34" t="str">
        <f>MID(A2574,IF(E2574="1",D2574-5,D2574-4),IF(E2574="1",7,6))</f>
        <v>4:11PM</v>
      </c>
      <c r="G2574" s="34" t="str">
        <f>TRIM(SUBSTITUTE(A2574,TEXT(M2574,"h:mmAM/PM"),""))</f>
        <v>R:O:M 6/Nov</v>
      </c>
      <c r="H2574" s="34" t="b">
        <f>OR(LEFT(G2574,1)="Y",LEFT(G2574,1)="B",LEFT(G2574,1)="R")</f>
        <v>1</v>
      </c>
      <c r="I2574" s="34" t="str">
        <f>IF(H2574,LEFT(G2574,FIND(" ",G2574)-1),MID(G2574,FIND(" ",G2574)+1,9))</f>
        <v>R:O:M</v>
      </c>
      <c r="J2574" s="34" t="str">
        <f>TRIM(SUBSTITUTE(G2574,I2574,""))</f>
        <v>6/Nov</v>
      </c>
      <c r="K2574" s="34">
        <f>LEFT(J2574,2-ISERROR(1*MID(J2574,2,1)))*1</f>
        <v>6</v>
      </c>
      <c r="L2574" s="34" t="str">
        <f>IF(LEN(I2574)=3,I2574,LEFT(I2574,1)&amp;MID(I2574,3,1)&amp;RIGHT(I2574,1))</f>
        <v>ROM</v>
      </c>
      <c r="M2574" s="42">
        <f>TIMEVALUE(SUBSTITUTE(SUBSTITUTE(F2574,"P"," P"),"A"," A"))</f>
        <v>0.6743055555555556</v>
      </c>
      <c r="N2574" s="34">
        <f t="shared" si="131"/>
        <v>17</v>
      </c>
      <c r="O2574" s="34" t="str">
        <f t="shared" si="132"/>
        <v>ROM17</v>
      </c>
      <c r="P2574" s="44">
        <f>INDEX(Workings!$R$14:$R$853,MATCH(O2574,Workings!$U$14:$U$853,0))</f>
        <v>0.66875000000000018</v>
      </c>
      <c r="Q2574" s="34">
        <f t="shared" si="133"/>
        <v>8</v>
      </c>
      <c r="S2574"/>
    </row>
    <row r="2575" spans="1:19" ht="15" x14ac:dyDescent="0.25">
      <c r="A2575" s="34" t="s">
        <v>1635</v>
      </c>
      <c r="B2575" s="34">
        <f>SEARCH("PM",A2575)</f>
        <v>11</v>
      </c>
      <c r="C2575" s="34" t="e">
        <f>SEARCH("AM",A2575)</f>
        <v>#VALUE!</v>
      </c>
      <c r="D2575" s="34">
        <f>IFERROR(B2575,C2575)</f>
        <v>11</v>
      </c>
      <c r="E2575" s="34" t="str">
        <f>IFERROR(MID(A2575,D2575-5,1)," ")</f>
        <v xml:space="preserve"> </v>
      </c>
      <c r="F2575" s="34" t="str">
        <f>MID(A2575,IF(E2575="1",D2575-5,D2575-4),IF(E2575="1",7,6))</f>
        <v>4:45PM</v>
      </c>
      <c r="G2575" s="34" t="str">
        <f>TRIM(SUBSTITUTE(A2575,TEXT(M2575,"h:mmAM/PM"),""))</f>
        <v>6-Nov R-O-M</v>
      </c>
      <c r="H2575" s="34" t="b">
        <f>OR(LEFT(G2575,1)="Y",LEFT(G2575,1)="B",LEFT(G2575,1)="R")</f>
        <v>0</v>
      </c>
      <c r="I2575" s="34" t="str">
        <f>IF(H2575,LEFT(G2575,FIND(" ",G2575)-1),MID(G2575,FIND(" ",G2575)+1,9))</f>
        <v>R-O-M</v>
      </c>
      <c r="J2575" s="34" t="str">
        <f>TRIM(SUBSTITUTE(G2575,I2575,""))</f>
        <v>6-Nov</v>
      </c>
      <c r="K2575" s="34">
        <f>LEFT(J2575,2-ISERROR(1*MID(J2575,2,1)))*1</f>
        <v>6</v>
      </c>
      <c r="L2575" s="34" t="str">
        <f>IF(LEN(I2575)=3,I2575,LEFT(I2575,1)&amp;MID(I2575,3,1)&amp;RIGHT(I2575,1))</f>
        <v>ROM</v>
      </c>
      <c r="M2575" s="42">
        <f>TIMEVALUE(SUBSTITUTE(SUBSTITUTE(F2575,"P"," P"),"A"," A"))</f>
        <v>0.69791666666666663</v>
      </c>
      <c r="N2575" s="34">
        <f t="shared" si="131"/>
        <v>18</v>
      </c>
      <c r="O2575" s="34" t="str">
        <f t="shared" si="132"/>
        <v>ROM18</v>
      </c>
      <c r="P2575" s="44">
        <f>INDEX(Workings!$R$14:$R$853,MATCH(O2575,Workings!$U$14:$U$853,0))</f>
        <v>0.68958333333333355</v>
      </c>
      <c r="Q2575" s="34">
        <f t="shared" si="133"/>
        <v>12</v>
      </c>
      <c r="S2575"/>
    </row>
    <row r="2576" spans="1:19" ht="15" x14ac:dyDescent="0.25">
      <c r="A2576" s="34" t="s">
        <v>3780</v>
      </c>
      <c r="B2576" s="34">
        <f>SEARCH("PM",A2576)</f>
        <v>5</v>
      </c>
      <c r="C2576" s="34" t="e">
        <f>SEARCH("AM",A2576)</f>
        <v>#VALUE!</v>
      </c>
      <c r="D2576" s="34">
        <f>IFERROR(B2576,C2576)</f>
        <v>5</v>
      </c>
      <c r="E2576" s="34" t="str">
        <f>IFERROR(MID(A2576,D2576-5,1)," ")</f>
        <v xml:space="preserve"> </v>
      </c>
      <c r="F2576" s="34" t="str">
        <f>MID(A2576,IF(E2576="1",D2576-5,D2576-4),IF(E2576="1",7,6))</f>
        <v>5:13PM</v>
      </c>
      <c r="G2576" s="34" t="str">
        <f>TRIM(SUBSTITUTE(A2576,TEXT(M2576,"h:mmAM/PM"),""))</f>
        <v>6-Nov R/O/M</v>
      </c>
      <c r="H2576" s="34" t="b">
        <f>OR(LEFT(G2576,1)="Y",LEFT(G2576,1)="B",LEFT(G2576,1)="R")</f>
        <v>0</v>
      </c>
      <c r="I2576" s="34" t="str">
        <f>IF(H2576,LEFT(G2576,FIND(" ",G2576)-1),MID(G2576,FIND(" ",G2576)+1,9))</f>
        <v>R/O/M</v>
      </c>
      <c r="J2576" s="34" t="str">
        <f>TRIM(SUBSTITUTE(G2576,I2576,""))</f>
        <v>6-Nov</v>
      </c>
      <c r="K2576" s="34">
        <f>LEFT(J2576,2-ISERROR(1*MID(J2576,2,1)))*1</f>
        <v>6</v>
      </c>
      <c r="L2576" s="34" t="str">
        <f>IF(LEN(I2576)=3,I2576,LEFT(I2576,1)&amp;MID(I2576,3,1)&amp;RIGHT(I2576,1))</f>
        <v>ROM</v>
      </c>
      <c r="M2576" s="42">
        <f>TIMEVALUE(SUBSTITUTE(SUBSTITUTE(F2576,"P"," P"),"A"," A"))</f>
        <v>0.71736111111111101</v>
      </c>
      <c r="N2576" s="34">
        <f t="shared" si="131"/>
        <v>19</v>
      </c>
      <c r="O2576" s="34" t="str">
        <f t="shared" si="132"/>
        <v>ROM19</v>
      </c>
      <c r="P2576" s="44">
        <f>INDEX(Workings!$R$14:$R$853,MATCH(O2576,Workings!$U$14:$U$853,0))</f>
        <v>0.71041666666666692</v>
      </c>
      <c r="Q2576" s="34">
        <f t="shared" si="133"/>
        <v>10</v>
      </c>
      <c r="S2576"/>
    </row>
    <row r="2577" spans="1:19" ht="15" x14ac:dyDescent="0.25">
      <c r="A2577" s="34" t="s">
        <v>3491</v>
      </c>
      <c r="B2577" s="34">
        <f>SEARCH("PM",A2577)</f>
        <v>5</v>
      </c>
      <c r="C2577" s="34" t="e">
        <f>SEARCH("AM",A2577)</f>
        <v>#VALUE!</v>
      </c>
      <c r="D2577" s="34">
        <f>IFERROR(B2577,C2577)</f>
        <v>5</v>
      </c>
      <c r="E2577" s="34" t="str">
        <f>IFERROR(MID(A2577,D2577-5,1)," ")</f>
        <v xml:space="preserve"> </v>
      </c>
      <c r="F2577" s="34" t="str">
        <f>MID(A2577,IF(E2577="1",D2577-5,D2577-4),IF(E2577="1",7,6))</f>
        <v>5:35PM</v>
      </c>
      <c r="G2577" s="34" t="str">
        <f>TRIM(SUBSTITUTE(A2577,TEXT(M2577,"h:mmAM/PM"),""))</f>
        <v>6-Nov R:O:M</v>
      </c>
      <c r="H2577" s="34" t="b">
        <f>OR(LEFT(G2577,1)="Y",LEFT(G2577,1)="B",LEFT(G2577,1)="R")</f>
        <v>0</v>
      </c>
      <c r="I2577" s="34" t="str">
        <f>IF(H2577,LEFT(G2577,FIND(" ",G2577)-1),MID(G2577,FIND(" ",G2577)+1,9))</f>
        <v>R:O:M</v>
      </c>
      <c r="J2577" s="34" t="str">
        <f>TRIM(SUBSTITUTE(G2577,I2577,""))</f>
        <v>6-Nov</v>
      </c>
      <c r="K2577" s="34">
        <f>LEFT(J2577,2-ISERROR(1*MID(J2577,2,1)))*1</f>
        <v>6</v>
      </c>
      <c r="L2577" s="34" t="str">
        <f>IF(LEN(I2577)=3,I2577,LEFT(I2577,1)&amp;MID(I2577,3,1)&amp;RIGHT(I2577,1))</f>
        <v>ROM</v>
      </c>
      <c r="M2577" s="42">
        <f>TIMEVALUE(SUBSTITUTE(SUBSTITUTE(F2577,"P"," P"),"A"," A"))</f>
        <v>0.73263888888888884</v>
      </c>
      <c r="N2577" s="34">
        <f t="shared" si="131"/>
        <v>20</v>
      </c>
      <c r="O2577" s="34" t="str">
        <f t="shared" si="132"/>
        <v>ROM20</v>
      </c>
      <c r="P2577" s="44">
        <f>INDEX(Workings!$R$14:$R$853,MATCH(O2577,Workings!$U$14:$U$853,0))</f>
        <v>0.73125000000000029</v>
      </c>
      <c r="Q2577" s="34">
        <f t="shared" si="133"/>
        <v>2</v>
      </c>
      <c r="S2577"/>
    </row>
    <row r="2578" spans="1:19" ht="15" x14ac:dyDescent="0.25">
      <c r="A2578" s="34" t="s">
        <v>641</v>
      </c>
      <c r="B2578" s="34">
        <f>SEARCH("PM",A2578)</f>
        <v>17</v>
      </c>
      <c r="C2578" s="34" t="e">
        <f>SEARCH("AM",A2578)</f>
        <v>#VALUE!</v>
      </c>
      <c r="D2578" s="34">
        <f>IFERROR(B2578,C2578)</f>
        <v>17</v>
      </c>
      <c r="E2578" s="34" t="str">
        <f>IFERROR(MID(A2578,D2578-5,1)," ")</f>
        <v xml:space="preserve"> </v>
      </c>
      <c r="F2578" s="34" t="str">
        <f>MID(A2578,IF(E2578="1",D2578-5,D2578-4),IF(E2578="1",7,6))</f>
        <v>6:01PM</v>
      </c>
      <c r="G2578" s="34" t="str">
        <f>TRIM(SUBSTITUTE(A2578,TEXT(M2578,"h:mmAM/PM"),""))</f>
        <v>R-O-M 6-Nov</v>
      </c>
      <c r="H2578" s="34" t="b">
        <f>OR(LEFT(G2578,1)="Y",LEFT(G2578,1)="B",LEFT(G2578,1)="R")</f>
        <v>1</v>
      </c>
      <c r="I2578" s="34" t="str">
        <f>IF(H2578,LEFT(G2578,FIND(" ",G2578)-1),MID(G2578,FIND(" ",G2578)+1,9))</f>
        <v>R-O-M</v>
      </c>
      <c r="J2578" s="34" t="str">
        <f>TRIM(SUBSTITUTE(G2578,I2578,""))</f>
        <v>6-Nov</v>
      </c>
      <c r="K2578" s="34">
        <f>LEFT(J2578,2-ISERROR(1*MID(J2578,2,1)))*1</f>
        <v>6</v>
      </c>
      <c r="L2578" s="34" t="str">
        <f>IF(LEN(I2578)=3,I2578,LEFT(I2578,1)&amp;MID(I2578,3,1)&amp;RIGHT(I2578,1))</f>
        <v>ROM</v>
      </c>
      <c r="M2578" s="42">
        <f>TIMEVALUE(SUBSTITUTE(SUBSTITUTE(F2578,"P"," P"),"A"," A"))</f>
        <v>0.75069444444444444</v>
      </c>
      <c r="N2578" s="34">
        <f t="shared" si="131"/>
        <v>21</v>
      </c>
      <c r="O2578" s="34" t="str">
        <f t="shared" si="132"/>
        <v>ROM21</v>
      </c>
      <c r="P2578" s="44">
        <f>INDEX(Workings!$R$14:$R$853,MATCH(O2578,Workings!$U$14:$U$853,0))</f>
        <v>0.74513888888888913</v>
      </c>
      <c r="Q2578" s="34">
        <f t="shared" si="133"/>
        <v>8</v>
      </c>
      <c r="S2578"/>
    </row>
    <row r="2579" spans="1:19" ht="15" x14ac:dyDescent="0.25">
      <c r="A2579" s="34" t="s">
        <v>3766</v>
      </c>
      <c r="B2579" s="34">
        <f>SEARCH("PM",A2579)</f>
        <v>17</v>
      </c>
      <c r="C2579" s="34" t="e">
        <f>SEARCH("AM",A2579)</f>
        <v>#VALUE!</v>
      </c>
      <c r="D2579" s="34">
        <f>IFERROR(B2579,C2579)</f>
        <v>17</v>
      </c>
      <c r="E2579" s="34" t="str">
        <f>IFERROR(MID(A2579,D2579-5,1)," ")</f>
        <v xml:space="preserve"> </v>
      </c>
      <c r="F2579" s="34" t="str">
        <f>MID(A2579,IF(E2579="1",D2579-5,D2579-4),IF(E2579="1",7,6))</f>
        <v>6:20PM</v>
      </c>
      <c r="G2579" s="34" t="str">
        <f>TRIM(SUBSTITUTE(A2579,TEXT(M2579,"h:mmAM/PM"),""))</f>
        <v>6-Nov R:O:M</v>
      </c>
      <c r="H2579" s="34" t="b">
        <f>OR(LEFT(G2579,1)="Y",LEFT(G2579,1)="B",LEFT(G2579,1)="R")</f>
        <v>0</v>
      </c>
      <c r="I2579" s="34" t="str">
        <f>IF(H2579,LEFT(G2579,FIND(" ",G2579)-1),MID(G2579,FIND(" ",G2579)+1,9))</f>
        <v>R:O:M</v>
      </c>
      <c r="J2579" s="34" t="str">
        <f>TRIM(SUBSTITUTE(G2579,I2579,""))</f>
        <v>6-Nov</v>
      </c>
      <c r="K2579" s="34">
        <f>LEFT(J2579,2-ISERROR(1*MID(J2579,2,1)))*1</f>
        <v>6</v>
      </c>
      <c r="L2579" s="34" t="str">
        <f>IF(LEN(I2579)=3,I2579,LEFT(I2579,1)&amp;MID(I2579,3,1)&amp;RIGHT(I2579,1))</f>
        <v>ROM</v>
      </c>
      <c r="M2579" s="42">
        <f>TIMEVALUE(SUBSTITUTE(SUBSTITUTE(F2579,"P"," P"),"A"," A"))</f>
        <v>0.76388888888888884</v>
      </c>
      <c r="N2579" s="34">
        <f t="shared" si="131"/>
        <v>22</v>
      </c>
      <c r="O2579" s="34" t="str">
        <f t="shared" si="132"/>
        <v>ROM22</v>
      </c>
      <c r="P2579" s="44">
        <f>INDEX(Workings!$R$14:$R$853,MATCH(O2579,Workings!$U$14:$U$853,0))</f>
        <v>0.75902777777777797</v>
      </c>
      <c r="Q2579" s="34">
        <f t="shared" si="133"/>
        <v>7</v>
      </c>
      <c r="S2579"/>
    </row>
    <row r="2580" spans="1:19" ht="15" x14ac:dyDescent="0.25">
      <c r="A2580" s="34" t="s">
        <v>1339</v>
      </c>
      <c r="B2580" s="34">
        <f>SEARCH("PM",A2580)</f>
        <v>11</v>
      </c>
      <c r="C2580" s="34" t="e">
        <f>SEARCH("AM",A2580)</f>
        <v>#VALUE!</v>
      </c>
      <c r="D2580" s="34">
        <f>IFERROR(B2580,C2580)</f>
        <v>11</v>
      </c>
      <c r="E2580" s="34" t="str">
        <f>IFERROR(MID(A2580,D2580-5,1)," ")</f>
        <v xml:space="preserve"> </v>
      </c>
      <c r="F2580" s="34" t="str">
        <f>MID(A2580,IF(E2580="1",D2580-5,D2580-4),IF(E2580="1",7,6))</f>
        <v>6:48PM</v>
      </c>
      <c r="G2580" s="34" t="str">
        <f>TRIM(SUBSTITUTE(A2580,TEXT(M2580,"h:mmAM/PM"),""))</f>
        <v>6-Nov R/O/M</v>
      </c>
      <c r="H2580" s="34" t="b">
        <f>OR(LEFT(G2580,1)="Y",LEFT(G2580,1)="B",LEFT(G2580,1)="R")</f>
        <v>0</v>
      </c>
      <c r="I2580" s="34" t="str">
        <f>IF(H2580,LEFT(G2580,FIND(" ",G2580)-1),MID(G2580,FIND(" ",G2580)+1,9))</f>
        <v>R/O/M</v>
      </c>
      <c r="J2580" s="34" t="str">
        <f>TRIM(SUBSTITUTE(G2580,I2580,""))</f>
        <v>6-Nov</v>
      </c>
      <c r="K2580" s="34">
        <f>LEFT(J2580,2-ISERROR(1*MID(J2580,2,1)))*1</f>
        <v>6</v>
      </c>
      <c r="L2580" s="34" t="str">
        <f>IF(LEN(I2580)=3,I2580,LEFT(I2580,1)&amp;MID(I2580,3,1)&amp;RIGHT(I2580,1))</f>
        <v>ROM</v>
      </c>
      <c r="M2580" s="42">
        <f>TIMEVALUE(SUBSTITUTE(SUBSTITUTE(F2580,"P"," P"),"A"," A"))</f>
        <v>0.78333333333333333</v>
      </c>
      <c r="N2580" s="34">
        <f t="shared" si="131"/>
        <v>23</v>
      </c>
      <c r="O2580" s="34" t="str">
        <f t="shared" si="132"/>
        <v>ROM23</v>
      </c>
      <c r="P2580" s="44">
        <f>INDEX(Workings!$R$14:$R$853,MATCH(O2580,Workings!$U$14:$U$853,0))</f>
        <v>0.77291666666666681</v>
      </c>
      <c r="Q2580" s="34">
        <f t="shared" si="133"/>
        <v>15</v>
      </c>
      <c r="S2580"/>
    </row>
    <row r="2581" spans="1:19" ht="15" x14ac:dyDescent="0.25">
      <c r="A2581" s="34" t="s">
        <v>1466</v>
      </c>
      <c r="B2581" s="34">
        <f>SEARCH("PM",A2581)</f>
        <v>17</v>
      </c>
      <c r="C2581" s="34" t="e">
        <f>SEARCH("AM",A2581)</f>
        <v>#VALUE!</v>
      </c>
      <c r="D2581" s="34">
        <f>IFERROR(B2581,C2581)</f>
        <v>17</v>
      </c>
      <c r="E2581" s="34" t="str">
        <f>IFERROR(MID(A2581,D2581-5,1)," ")</f>
        <v xml:space="preserve"> </v>
      </c>
      <c r="F2581" s="34" t="str">
        <f>MID(A2581,IF(E2581="1",D2581-5,D2581-4),IF(E2581="1",7,6))</f>
        <v>7:02PM</v>
      </c>
      <c r="G2581" s="34" t="str">
        <f>TRIM(SUBSTITUTE(A2581,TEXT(M2581,"h:mmAM/PM"),""))</f>
        <v>6-Nov R:O:M</v>
      </c>
      <c r="H2581" s="34" t="b">
        <f>OR(LEFT(G2581,1)="Y",LEFT(G2581,1)="B",LEFT(G2581,1)="R")</f>
        <v>0</v>
      </c>
      <c r="I2581" s="34" t="str">
        <f>IF(H2581,LEFT(G2581,FIND(" ",G2581)-1),MID(G2581,FIND(" ",G2581)+1,9))</f>
        <v>R:O:M</v>
      </c>
      <c r="J2581" s="34" t="str">
        <f>TRIM(SUBSTITUTE(G2581,I2581,""))</f>
        <v>6-Nov</v>
      </c>
      <c r="K2581" s="34">
        <f>LEFT(J2581,2-ISERROR(1*MID(J2581,2,1)))*1</f>
        <v>6</v>
      </c>
      <c r="L2581" s="34" t="str">
        <f>IF(LEN(I2581)=3,I2581,LEFT(I2581,1)&amp;MID(I2581,3,1)&amp;RIGHT(I2581,1))</f>
        <v>ROM</v>
      </c>
      <c r="M2581" s="42">
        <f>TIMEVALUE(SUBSTITUTE(SUBSTITUTE(F2581,"P"," P"),"A"," A"))</f>
        <v>0.79305555555555562</v>
      </c>
      <c r="N2581" s="34">
        <f t="shared" si="131"/>
        <v>24</v>
      </c>
      <c r="O2581" s="34" t="str">
        <f t="shared" si="132"/>
        <v>ROM24</v>
      </c>
      <c r="P2581" s="44">
        <f>INDEX(Workings!$R$14:$R$853,MATCH(O2581,Workings!$U$14:$U$853,0))</f>
        <v>0.78680555555555565</v>
      </c>
      <c r="Q2581" s="34">
        <f t="shared" si="133"/>
        <v>9</v>
      </c>
      <c r="S2581"/>
    </row>
    <row r="2582" spans="1:19" ht="15" x14ac:dyDescent="0.25">
      <c r="A2582" s="34" t="s">
        <v>739</v>
      </c>
      <c r="B2582" s="34">
        <f>SEARCH("PM",A2582)</f>
        <v>5</v>
      </c>
      <c r="C2582" s="34" t="e">
        <f>SEARCH("AM",A2582)</f>
        <v>#VALUE!</v>
      </c>
      <c r="D2582" s="34">
        <f>IFERROR(B2582,C2582)</f>
        <v>5</v>
      </c>
      <c r="E2582" s="34" t="str">
        <f>IFERROR(MID(A2582,D2582-5,1)," ")</f>
        <v xml:space="preserve"> </v>
      </c>
      <c r="F2582" s="34" t="str">
        <f>MID(A2582,IF(E2582="1",D2582-5,D2582-4),IF(E2582="1",7,6))</f>
        <v>7:17PM</v>
      </c>
      <c r="G2582" s="34" t="str">
        <f>TRIM(SUBSTITUTE(A2582,TEXT(M2582,"h:mmAM/PM"),""))</f>
        <v>R-O-M 6-Nov</v>
      </c>
      <c r="H2582" s="34" t="b">
        <f>OR(LEFT(G2582,1)="Y",LEFT(G2582,1)="B",LEFT(G2582,1)="R")</f>
        <v>1</v>
      </c>
      <c r="I2582" s="34" t="str">
        <f>IF(H2582,LEFT(G2582,FIND(" ",G2582)-1),MID(G2582,FIND(" ",G2582)+1,9))</f>
        <v>R-O-M</v>
      </c>
      <c r="J2582" s="34" t="str">
        <f>TRIM(SUBSTITUTE(G2582,I2582,""))</f>
        <v>6-Nov</v>
      </c>
      <c r="K2582" s="34">
        <f>LEFT(J2582,2-ISERROR(1*MID(J2582,2,1)))*1</f>
        <v>6</v>
      </c>
      <c r="L2582" s="34" t="str">
        <f>IF(LEN(I2582)=3,I2582,LEFT(I2582,1)&amp;MID(I2582,3,1)&amp;RIGHT(I2582,1))</f>
        <v>ROM</v>
      </c>
      <c r="M2582" s="42">
        <f>TIMEVALUE(SUBSTITUTE(SUBSTITUTE(F2582,"P"," P"),"A"," A"))</f>
        <v>0.80347222222222225</v>
      </c>
      <c r="N2582" s="34">
        <f t="shared" si="131"/>
        <v>25</v>
      </c>
      <c r="O2582" s="34" t="str">
        <f t="shared" si="132"/>
        <v>ROM25</v>
      </c>
      <c r="P2582" s="44">
        <f>INDEX(Workings!$R$14:$R$853,MATCH(O2582,Workings!$U$14:$U$853,0))</f>
        <v>0.80069444444444449</v>
      </c>
      <c r="Q2582" s="34">
        <f t="shared" si="133"/>
        <v>4</v>
      </c>
      <c r="S2582"/>
    </row>
    <row r="2583" spans="1:19" ht="15" x14ac:dyDescent="0.25">
      <c r="A2583" s="34" t="s">
        <v>360</v>
      </c>
      <c r="B2583" s="34">
        <f>SEARCH("PM",A2583)</f>
        <v>5</v>
      </c>
      <c r="C2583" s="34" t="e">
        <f>SEARCH("AM",A2583)</f>
        <v>#VALUE!</v>
      </c>
      <c r="D2583" s="34">
        <f>IFERROR(B2583,C2583)</f>
        <v>5</v>
      </c>
      <c r="E2583" s="34" t="str">
        <f>IFERROR(MID(A2583,D2583-5,1)," ")</f>
        <v xml:space="preserve"> </v>
      </c>
      <c r="F2583" s="34" t="str">
        <f>MID(A2583,IF(E2583="1",D2583-5,D2583-4),IF(E2583="1",7,6))</f>
        <v>7:43PM</v>
      </c>
      <c r="G2583" s="34" t="str">
        <f>TRIM(SUBSTITUTE(A2583,TEXT(M2583,"h:mmAM/PM"),""))</f>
        <v>R:O:M 6/Nov</v>
      </c>
      <c r="H2583" s="34" t="b">
        <f>OR(LEFT(G2583,1)="Y",LEFT(G2583,1)="B",LEFT(G2583,1)="R")</f>
        <v>1</v>
      </c>
      <c r="I2583" s="34" t="str">
        <f>IF(H2583,LEFT(G2583,FIND(" ",G2583)-1),MID(G2583,FIND(" ",G2583)+1,9))</f>
        <v>R:O:M</v>
      </c>
      <c r="J2583" s="34" t="str">
        <f>TRIM(SUBSTITUTE(G2583,I2583,""))</f>
        <v>6/Nov</v>
      </c>
      <c r="K2583" s="34">
        <f>LEFT(J2583,2-ISERROR(1*MID(J2583,2,1)))*1</f>
        <v>6</v>
      </c>
      <c r="L2583" s="34" t="str">
        <f>IF(LEN(I2583)=3,I2583,LEFT(I2583,1)&amp;MID(I2583,3,1)&amp;RIGHT(I2583,1))</f>
        <v>ROM</v>
      </c>
      <c r="M2583" s="42">
        <f>TIMEVALUE(SUBSTITUTE(SUBSTITUTE(F2583,"P"," P"),"A"," A"))</f>
        <v>0.82152777777777775</v>
      </c>
      <c r="N2583" s="34">
        <f t="shared" si="131"/>
        <v>26</v>
      </c>
      <c r="O2583" s="34" t="str">
        <f t="shared" si="132"/>
        <v>ROM26</v>
      </c>
      <c r="P2583" s="44">
        <f>INDEX(Workings!$R$14:$R$853,MATCH(O2583,Workings!$U$14:$U$853,0))</f>
        <v>0.81458333333333333</v>
      </c>
      <c r="Q2583" s="34">
        <f t="shared" si="133"/>
        <v>10</v>
      </c>
      <c r="S2583"/>
    </row>
    <row r="2584" spans="1:19" ht="15" x14ac:dyDescent="0.25">
      <c r="A2584" s="34" t="s">
        <v>770</v>
      </c>
      <c r="B2584" s="34">
        <f>SEARCH("PM",A2584)</f>
        <v>15</v>
      </c>
      <c r="C2584" s="34" t="e">
        <f>SEARCH("AM",A2584)</f>
        <v>#VALUE!</v>
      </c>
      <c r="D2584" s="34">
        <f>IFERROR(B2584,C2584)</f>
        <v>15</v>
      </c>
      <c r="E2584" s="34" t="str">
        <f>IFERROR(MID(A2584,D2584-5,1)," ")</f>
        <v xml:space="preserve"> </v>
      </c>
      <c r="F2584" s="34" t="str">
        <f>MID(A2584,IF(E2584="1",D2584-5,D2584-4),IF(E2584="1",7,6))</f>
        <v>8:36PM</v>
      </c>
      <c r="G2584" s="34" t="str">
        <f>TRIM(SUBSTITUTE(A2584,TEXT(M2584,"h:mmAM/PM"),""))</f>
        <v>ROM 6/Nov</v>
      </c>
      <c r="H2584" s="34" t="b">
        <f>OR(LEFT(G2584,1)="Y",LEFT(G2584,1)="B",LEFT(G2584,1)="R")</f>
        <v>1</v>
      </c>
      <c r="I2584" s="34" t="str">
        <f>IF(H2584,LEFT(G2584,FIND(" ",G2584)-1),MID(G2584,FIND(" ",G2584)+1,9))</f>
        <v>ROM</v>
      </c>
      <c r="J2584" s="34" t="str">
        <f>TRIM(SUBSTITUTE(G2584,I2584,""))</f>
        <v>6/Nov</v>
      </c>
      <c r="K2584" s="34">
        <f>LEFT(J2584,2-ISERROR(1*MID(J2584,2,1)))*1</f>
        <v>6</v>
      </c>
      <c r="L2584" s="34" t="str">
        <f>IF(LEN(I2584)=3,I2584,LEFT(I2584,1)&amp;MID(I2584,3,1)&amp;RIGHT(I2584,1))</f>
        <v>ROM</v>
      </c>
      <c r="M2584" s="42">
        <f>TIMEVALUE(SUBSTITUTE(SUBSTITUTE(F2584,"P"," P"),"A"," A"))</f>
        <v>0.85833333333333339</v>
      </c>
      <c r="N2584" s="34">
        <f t="shared" si="131"/>
        <v>27</v>
      </c>
      <c r="O2584" s="34" t="str">
        <f t="shared" si="132"/>
        <v>ROM27</v>
      </c>
      <c r="P2584" s="44">
        <f>INDEX(Workings!$R$14:$R$853,MATCH(O2584,Workings!$U$14:$U$853,0))</f>
        <v>0.85624999999999996</v>
      </c>
      <c r="Q2584" s="34">
        <f t="shared" si="133"/>
        <v>3</v>
      </c>
      <c r="S2584"/>
    </row>
    <row r="2585" spans="1:19" ht="15" x14ac:dyDescent="0.25">
      <c r="A2585" s="34" t="s">
        <v>3116</v>
      </c>
      <c r="B2585" s="34">
        <f>SEARCH("PM",A2585)</f>
        <v>9</v>
      </c>
      <c r="C2585" s="34" t="e">
        <f>SEARCH("AM",A2585)</f>
        <v>#VALUE!</v>
      </c>
      <c r="D2585" s="34">
        <f>IFERROR(B2585,C2585)</f>
        <v>9</v>
      </c>
      <c r="E2585" s="34" t="str">
        <f>IFERROR(MID(A2585,D2585-5,1)," ")</f>
        <v xml:space="preserve"> </v>
      </c>
      <c r="F2585" s="34" t="str">
        <f>MID(A2585,IF(E2585="1",D2585-5,D2585-4),IF(E2585="1",7,6))</f>
        <v>9:38PM</v>
      </c>
      <c r="G2585" s="34" t="str">
        <f>TRIM(SUBSTITUTE(A2585,TEXT(M2585,"h:mmAM/PM"),""))</f>
        <v>ROM 6-Nov</v>
      </c>
      <c r="H2585" s="34" t="b">
        <f>OR(LEFT(G2585,1)="Y",LEFT(G2585,1)="B",LEFT(G2585,1)="R")</f>
        <v>1</v>
      </c>
      <c r="I2585" s="34" t="str">
        <f>IF(H2585,LEFT(G2585,FIND(" ",G2585)-1),MID(G2585,FIND(" ",G2585)+1,9))</f>
        <v>ROM</v>
      </c>
      <c r="J2585" s="34" t="str">
        <f>TRIM(SUBSTITUTE(G2585,I2585,""))</f>
        <v>6-Nov</v>
      </c>
      <c r="K2585" s="34">
        <f>LEFT(J2585,2-ISERROR(1*MID(J2585,2,1)))*1</f>
        <v>6</v>
      </c>
      <c r="L2585" s="34" t="str">
        <f>IF(LEN(I2585)=3,I2585,LEFT(I2585,1)&amp;MID(I2585,3,1)&amp;RIGHT(I2585,1))</f>
        <v>ROM</v>
      </c>
      <c r="M2585" s="42">
        <f>TIMEVALUE(SUBSTITUTE(SUBSTITUTE(F2585,"P"," P"),"A"," A"))</f>
        <v>0.90138888888888891</v>
      </c>
      <c r="N2585" s="34">
        <f t="shared" si="131"/>
        <v>28</v>
      </c>
      <c r="O2585" s="34" t="str">
        <f t="shared" si="132"/>
        <v>ROM28</v>
      </c>
      <c r="P2585" s="44">
        <f>INDEX(Workings!$R$14:$R$853,MATCH(O2585,Workings!$U$14:$U$853,0))</f>
        <v>0.89791666666666659</v>
      </c>
      <c r="Q2585" s="34">
        <f t="shared" si="133"/>
        <v>5</v>
      </c>
      <c r="S2585"/>
    </row>
    <row r="2586" spans="1:19" ht="15" x14ac:dyDescent="0.25">
      <c r="A2586" s="34" t="s">
        <v>3368</v>
      </c>
      <c r="B2586" s="34">
        <f>SEARCH("PM",A2586)</f>
        <v>18</v>
      </c>
      <c r="C2586" s="34" t="e">
        <f>SEARCH("AM",A2586)</f>
        <v>#VALUE!</v>
      </c>
      <c r="D2586" s="34">
        <f>IFERROR(B2586,C2586)</f>
        <v>18</v>
      </c>
      <c r="E2586" s="34" t="str">
        <f>IFERROR(MID(A2586,D2586-5,1)," ")</f>
        <v>1</v>
      </c>
      <c r="F2586" s="34" t="str">
        <f>MID(A2586,IF(E2586="1",D2586-5,D2586-4),IF(E2586="1",7,6))</f>
        <v>10:42PM</v>
      </c>
      <c r="G2586" s="34" t="str">
        <f>TRIM(SUBSTITUTE(A2586,TEXT(M2586,"h:mmAM/PM"),""))</f>
        <v>6/Nov R:O:M</v>
      </c>
      <c r="H2586" s="34" t="b">
        <f>OR(LEFT(G2586,1)="Y",LEFT(G2586,1)="B",LEFT(G2586,1)="R")</f>
        <v>0</v>
      </c>
      <c r="I2586" s="34" t="str">
        <f>IF(H2586,LEFT(G2586,FIND(" ",G2586)-1),MID(G2586,FIND(" ",G2586)+1,9))</f>
        <v>R:O:M</v>
      </c>
      <c r="J2586" s="34" t="str">
        <f>TRIM(SUBSTITUTE(G2586,I2586,""))</f>
        <v>6/Nov</v>
      </c>
      <c r="K2586" s="34">
        <f>LEFT(J2586,2-ISERROR(1*MID(J2586,2,1)))*1</f>
        <v>6</v>
      </c>
      <c r="L2586" s="34" t="str">
        <f>IF(LEN(I2586)=3,I2586,LEFT(I2586,1)&amp;MID(I2586,3,1)&amp;RIGHT(I2586,1))</f>
        <v>ROM</v>
      </c>
      <c r="M2586" s="42">
        <f>TIMEVALUE(SUBSTITUTE(SUBSTITUTE(F2586,"P"," P"),"A"," A"))</f>
        <v>0.9458333333333333</v>
      </c>
      <c r="N2586" s="34">
        <f t="shared" si="131"/>
        <v>29</v>
      </c>
      <c r="O2586" s="34" t="str">
        <f t="shared" si="132"/>
        <v>ROM29</v>
      </c>
      <c r="P2586" s="44">
        <f>INDEX(Workings!$R$14:$R$853,MATCH(O2586,Workings!$U$14:$U$853,0))</f>
        <v>0.93958333333333321</v>
      </c>
      <c r="Q2586" s="34">
        <f t="shared" si="133"/>
        <v>9</v>
      </c>
      <c r="S2586"/>
    </row>
    <row r="2587" spans="1:19" ht="15" x14ac:dyDescent="0.25">
      <c r="A2587" s="34" t="s">
        <v>1209</v>
      </c>
      <c r="B2587" s="34">
        <f>SEARCH("PM",A2587)</f>
        <v>12</v>
      </c>
      <c r="C2587" s="34" t="e">
        <f>SEARCH("AM",A2587)</f>
        <v>#VALUE!</v>
      </c>
      <c r="D2587" s="34">
        <f>IFERROR(B2587,C2587)</f>
        <v>12</v>
      </c>
      <c r="E2587" s="34" t="str">
        <f>IFERROR(MID(A2587,D2587-5,1)," ")</f>
        <v>1</v>
      </c>
      <c r="F2587" s="34" t="str">
        <f>MID(A2587,IF(E2587="1",D2587-5,D2587-4),IF(E2587="1",7,6))</f>
        <v>11:46PM</v>
      </c>
      <c r="G2587" s="34" t="str">
        <f>TRIM(SUBSTITUTE(A2587,TEXT(M2587,"h:mmAM/PM"),""))</f>
        <v>R:O:M 6/Nov</v>
      </c>
      <c r="H2587" s="34" t="b">
        <f>OR(LEFT(G2587,1)="Y",LEFT(G2587,1)="B",LEFT(G2587,1)="R")</f>
        <v>1</v>
      </c>
      <c r="I2587" s="34" t="str">
        <f>IF(H2587,LEFT(G2587,FIND(" ",G2587)-1),MID(G2587,FIND(" ",G2587)+1,9))</f>
        <v>R:O:M</v>
      </c>
      <c r="J2587" s="34" t="str">
        <f>TRIM(SUBSTITUTE(G2587,I2587,""))</f>
        <v>6/Nov</v>
      </c>
      <c r="K2587" s="34">
        <f>LEFT(J2587,2-ISERROR(1*MID(J2587,2,1)))*1</f>
        <v>6</v>
      </c>
      <c r="L2587" s="34" t="str">
        <f>IF(LEN(I2587)=3,I2587,LEFT(I2587,1)&amp;MID(I2587,3,1)&amp;RIGHT(I2587,1))</f>
        <v>ROM</v>
      </c>
      <c r="M2587" s="42">
        <f>TIMEVALUE(SUBSTITUTE(SUBSTITUTE(F2587,"P"," P"),"A"," A"))</f>
        <v>0.9902777777777777</v>
      </c>
      <c r="N2587" s="34">
        <f t="shared" si="131"/>
        <v>30</v>
      </c>
      <c r="O2587" s="34" t="str">
        <f t="shared" si="132"/>
        <v>ROM30</v>
      </c>
      <c r="P2587" s="44">
        <f>INDEX(Workings!$R$14:$R$853,MATCH(O2587,Workings!$U$14:$U$853,0))</f>
        <v>0.98124999999999984</v>
      </c>
      <c r="Q2587" s="34">
        <f t="shared" si="133"/>
        <v>13</v>
      </c>
      <c r="S2587"/>
    </row>
    <row r="2588" spans="1:19" ht="15" x14ac:dyDescent="0.25">
      <c r="A2588" s="34" t="s">
        <v>1134</v>
      </c>
      <c r="B2588" s="34" t="e">
        <f>SEARCH("PM",A2588)</f>
        <v>#VALUE!</v>
      </c>
      <c r="C2588" s="34">
        <f>SEARCH("AM",A2588)</f>
        <v>17</v>
      </c>
      <c r="D2588" s="34">
        <f>IFERROR(B2588,C2588)</f>
        <v>17</v>
      </c>
      <c r="E2588" s="34" t="str">
        <f>IFERROR(MID(A2588,D2588-5,1)," ")</f>
        <v xml:space="preserve"> </v>
      </c>
      <c r="F2588" s="34" t="str">
        <f>MID(A2588,IF(E2588="1",D2588-5,D2588-4),IF(E2588="1",7,6))</f>
        <v>7:36AM</v>
      </c>
      <c r="G2588" s="34" t="str">
        <f>TRIM(SUBSTITUTE(A2588,TEXT(M2588,"h:mmAM/PM"),""))</f>
        <v>R-O-M 7/Nov</v>
      </c>
      <c r="H2588" s="34" t="b">
        <f>OR(LEFT(G2588,1)="Y",LEFT(G2588,1)="B",LEFT(G2588,1)="R")</f>
        <v>1</v>
      </c>
      <c r="I2588" s="34" t="str">
        <f>IF(H2588,LEFT(G2588,FIND(" ",G2588)-1),MID(G2588,FIND(" ",G2588)+1,9))</f>
        <v>R-O-M</v>
      </c>
      <c r="J2588" s="34" t="str">
        <f>TRIM(SUBSTITUTE(G2588,I2588,""))</f>
        <v>7/Nov</v>
      </c>
      <c r="K2588" s="34">
        <f>LEFT(J2588,2-ISERROR(1*MID(J2588,2,1)))*1</f>
        <v>7</v>
      </c>
      <c r="L2588" s="34" t="str">
        <f>IF(LEN(I2588)=3,I2588,LEFT(I2588,1)&amp;MID(I2588,3,1)&amp;RIGHT(I2588,1))</f>
        <v>ROM</v>
      </c>
      <c r="M2588" s="42">
        <f>TIMEVALUE(SUBSTITUTE(SUBSTITUTE(F2588,"P"," P"),"A"," A"))</f>
        <v>0.31666666666666665</v>
      </c>
      <c r="N2588" s="34">
        <f t="shared" si="131"/>
        <v>1</v>
      </c>
      <c r="O2588" s="34" t="str">
        <f t="shared" si="132"/>
        <v>ROM1</v>
      </c>
      <c r="P2588" s="44">
        <f>INDEX(Workings!$R$14:$R$853,MATCH(O2588,Workings!$U$14:$U$853,0))</f>
        <v>0.31458333333333327</v>
      </c>
      <c r="Q2588" s="34">
        <f t="shared" si="133"/>
        <v>3</v>
      </c>
      <c r="S2588"/>
    </row>
    <row r="2589" spans="1:19" ht="15" x14ac:dyDescent="0.25">
      <c r="A2589" s="34" t="s">
        <v>2635</v>
      </c>
      <c r="B2589" s="34" t="e">
        <f>SEARCH("PM",A2589)</f>
        <v>#VALUE!</v>
      </c>
      <c r="C2589" s="34">
        <f>SEARCH("AM",A2589)</f>
        <v>17</v>
      </c>
      <c r="D2589" s="34">
        <f>IFERROR(B2589,C2589)</f>
        <v>17</v>
      </c>
      <c r="E2589" s="34" t="str">
        <f>IFERROR(MID(A2589,D2589-5,1)," ")</f>
        <v xml:space="preserve"> </v>
      </c>
      <c r="F2589" s="34" t="str">
        <f>MID(A2589,IF(E2589="1",D2589-5,D2589-4),IF(E2589="1",7,6))</f>
        <v>8:24AM</v>
      </c>
      <c r="G2589" s="34" t="str">
        <f>TRIM(SUBSTITUTE(A2589,TEXT(M2589,"h:mmAM/PM"),""))</f>
        <v>7-Nov R/O/M</v>
      </c>
      <c r="H2589" s="34" t="b">
        <f>OR(LEFT(G2589,1)="Y",LEFT(G2589,1)="B",LEFT(G2589,1)="R")</f>
        <v>0</v>
      </c>
      <c r="I2589" s="34" t="str">
        <f>IF(H2589,LEFT(G2589,FIND(" ",G2589)-1),MID(G2589,FIND(" ",G2589)+1,9))</f>
        <v>R/O/M</v>
      </c>
      <c r="J2589" s="34" t="str">
        <f>TRIM(SUBSTITUTE(G2589,I2589,""))</f>
        <v>7-Nov</v>
      </c>
      <c r="K2589" s="34">
        <f>LEFT(J2589,2-ISERROR(1*MID(J2589,2,1)))*1</f>
        <v>7</v>
      </c>
      <c r="L2589" s="34" t="str">
        <f>IF(LEN(I2589)=3,I2589,LEFT(I2589,1)&amp;MID(I2589,3,1)&amp;RIGHT(I2589,1))</f>
        <v>ROM</v>
      </c>
      <c r="M2589" s="42">
        <f>TIMEVALUE(SUBSTITUTE(SUBSTITUTE(F2589,"P"," P"),"A"," A"))</f>
        <v>0.35000000000000003</v>
      </c>
      <c r="N2589" s="34">
        <f t="shared" si="131"/>
        <v>2</v>
      </c>
      <c r="O2589" s="34" t="str">
        <f t="shared" si="132"/>
        <v>ROM2</v>
      </c>
      <c r="P2589" s="44">
        <f>INDEX(Workings!$R$14:$R$853,MATCH(O2589,Workings!$U$14:$U$853,0))</f>
        <v>0.34236111111111106</v>
      </c>
      <c r="Q2589" s="34">
        <f t="shared" si="133"/>
        <v>11</v>
      </c>
      <c r="S2589"/>
    </row>
    <row r="2590" spans="1:19" ht="15" x14ac:dyDescent="0.25">
      <c r="A2590" s="34" t="s">
        <v>1283</v>
      </c>
      <c r="B2590" s="34" t="e">
        <f>SEARCH("PM",A2590)</f>
        <v>#VALUE!</v>
      </c>
      <c r="C2590" s="34">
        <f>SEARCH("AM",A2590)</f>
        <v>5</v>
      </c>
      <c r="D2590" s="34">
        <f>IFERROR(B2590,C2590)</f>
        <v>5</v>
      </c>
      <c r="E2590" s="34" t="str">
        <f>IFERROR(MID(A2590,D2590-5,1)," ")</f>
        <v xml:space="preserve"> </v>
      </c>
      <c r="F2590" s="34" t="str">
        <f>MID(A2590,IF(E2590="1",D2590-5,D2590-4),IF(E2590="1",7,6))</f>
        <v>8:59AM</v>
      </c>
      <c r="G2590" s="34" t="str">
        <f>TRIM(SUBSTITUTE(A2590,TEXT(M2590,"h:mmAM/PM"),""))</f>
        <v>ROM 7-Nov</v>
      </c>
      <c r="H2590" s="34" t="b">
        <f>OR(LEFT(G2590,1)="Y",LEFT(G2590,1)="B",LEFT(G2590,1)="R")</f>
        <v>1</v>
      </c>
      <c r="I2590" s="34" t="str">
        <f>IF(H2590,LEFT(G2590,FIND(" ",G2590)-1),MID(G2590,FIND(" ",G2590)+1,9))</f>
        <v>ROM</v>
      </c>
      <c r="J2590" s="34" t="str">
        <f>TRIM(SUBSTITUTE(G2590,I2590,""))</f>
        <v>7-Nov</v>
      </c>
      <c r="K2590" s="34">
        <f>LEFT(J2590,2-ISERROR(1*MID(J2590,2,1)))*1</f>
        <v>7</v>
      </c>
      <c r="L2590" s="34" t="str">
        <f>IF(LEN(I2590)=3,I2590,LEFT(I2590,1)&amp;MID(I2590,3,1)&amp;RIGHT(I2590,1))</f>
        <v>ROM</v>
      </c>
      <c r="M2590" s="42">
        <f>TIMEVALUE(SUBSTITUTE(SUBSTITUTE(F2590,"P"," P"),"A"," A"))</f>
        <v>0.3743055555555555</v>
      </c>
      <c r="N2590" s="34">
        <f t="shared" si="131"/>
        <v>3</v>
      </c>
      <c r="O2590" s="34" t="str">
        <f t="shared" si="132"/>
        <v>ROM3</v>
      </c>
      <c r="P2590" s="44">
        <f>INDEX(Workings!$R$14:$R$853,MATCH(O2590,Workings!$U$14:$U$853,0))</f>
        <v>0.37013888888888885</v>
      </c>
      <c r="Q2590" s="34">
        <f t="shared" si="133"/>
        <v>6</v>
      </c>
      <c r="S2590"/>
    </row>
    <row r="2591" spans="1:19" ht="15" x14ac:dyDescent="0.25">
      <c r="A2591" s="34" t="s">
        <v>1023</v>
      </c>
      <c r="B2591" s="34" t="e">
        <f>SEARCH("PM",A2591)</f>
        <v>#VALUE!</v>
      </c>
      <c r="C2591" s="34">
        <f>SEARCH("AM",A2591)</f>
        <v>5</v>
      </c>
      <c r="D2591" s="34">
        <f>IFERROR(B2591,C2591)</f>
        <v>5</v>
      </c>
      <c r="E2591" s="34" t="str">
        <f>IFERROR(MID(A2591,D2591-5,1)," ")</f>
        <v xml:space="preserve"> </v>
      </c>
      <c r="F2591" s="34" t="str">
        <f>MID(A2591,IF(E2591="1",D2591-5,D2591-4),IF(E2591="1",7,6))</f>
        <v>9:43AM</v>
      </c>
      <c r="G2591" s="34" t="str">
        <f>TRIM(SUBSTITUTE(A2591,TEXT(M2591,"h:mmAM/PM"),""))</f>
        <v>R:O:M 7-Nov</v>
      </c>
      <c r="H2591" s="34" t="b">
        <f>OR(LEFT(G2591,1)="Y",LEFT(G2591,1)="B",LEFT(G2591,1)="R")</f>
        <v>1</v>
      </c>
      <c r="I2591" s="34" t="str">
        <f>IF(H2591,LEFT(G2591,FIND(" ",G2591)-1),MID(G2591,FIND(" ",G2591)+1,9))</f>
        <v>R:O:M</v>
      </c>
      <c r="J2591" s="34" t="str">
        <f>TRIM(SUBSTITUTE(G2591,I2591,""))</f>
        <v>7-Nov</v>
      </c>
      <c r="K2591" s="34">
        <f>LEFT(J2591,2-ISERROR(1*MID(J2591,2,1)))*1</f>
        <v>7</v>
      </c>
      <c r="L2591" s="34" t="str">
        <f>IF(LEN(I2591)=3,I2591,LEFT(I2591,1)&amp;MID(I2591,3,1)&amp;RIGHT(I2591,1))</f>
        <v>ROM</v>
      </c>
      <c r="M2591" s="42">
        <f>TIMEVALUE(SUBSTITUTE(SUBSTITUTE(F2591,"P"," P"),"A"," A"))</f>
        <v>0.40486111111111112</v>
      </c>
      <c r="N2591" s="34">
        <f t="shared" si="131"/>
        <v>4</v>
      </c>
      <c r="O2591" s="34" t="str">
        <f t="shared" si="132"/>
        <v>ROM4</v>
      </c>
      <c r="P2591" s="44">
        <f>INDEX(Workings!$R$14:$R$853,MATCH(O2591,Workings!$U$14:$U$853,0))</f>
        <v>0.39791666666666664</v>
      </c>
      <c r="Q2591" s="34">
        <f t="shared" si="133"/>
        <v>10</v>
      </c>
      <c r="S2591"/>
    </row>
    <row r="2592" spans="1:19" ht="15" x14ac:dyDescent="0.25">
      <c r="A2592" s="34" t="s">
        <v>1695</v>
      </c>
      <c r="B2592" s="34" t="e">
        <f>SEARCH("PM",A2592)</f>
        <v>#VALUE!</v>
      </c>
      <c r="C2592" s="34">
        <f>SEARCH("AM",A2592)</f>
        <v>6</v>
      </c>
      <c r="D2592" s="34">
        <f>IFERROR(B2592,C2592)</f>
        <v>6</v>
      </c>
      <c r="E2592" s="34" t="str">
        <f>IFERROR(MID(A2592,D2592-5,1)," ")</f>
        <v>1</v>
      </c>
      <c r="F2592" s="34" t="str">
        <f>MID(A2592,IF(E2592="1",D2592-5,D2592-4),IF(E2592="1",7,6))</f>
        <v>10:07AM</v>
      </c>
      <c r="G2592" s="34" t="str">
        <f>TRIM(SUBSTITUTE(A2592,TEXT(M2592,"h:mmAM/PM"),""))</f>
        <v>R:O:M 7-Nov</v>
      </c>
      <c r="H2592" s="34" t="b">
        <f>OR(LEFT(G2592,1)="Y",LEFT(G2592,1)="B",LEFT(G2592,1)="R")</f>
        <v>1</v>
      </c>
      <c r="I2592" s="34" t="str">
        <f>IF(H2592,LEFT(G2592,FIND(" ",G2592)-1),MID(G2592,FIND(" ",G2592)+1,9))</f>
        <v>R:O:M</v>
      </c>
      <c r="J2592" s="34" t="str">
        <f>TRIM(SUBSTITUTE(G2592,I2592,""))</f>
        <v>7-Nov</v>
      </c>
      <c r="K2592" s="34">
        <f>LEFT(J2592,2-ISERROR(1*MID(J2592,2,1)))*1</f>
        <v>7</v>
      </c>
      <c r="L2592" s="34" t="str">
        <f>IF(LEN(I2592)=3,I2592,LEFT(I2592,1)&amp;MID(I2592,3,1)&amp;RIGHT(I2592,1))</f>
        <v>ROM</v>
      </c>
      <c r="M2592" s="42">
        <f>TIMEVALUE(SUBSTITUTE(SUBSTITUTE(F2592,"P"," P"),"A"," A"))</f>
        <v>0.42152777777777778</v>
      </c>
      <c r="N2592" s="34">
        <f t="shared" si="131"/>
        <v>5</v>
      </c>
      <c r="O2592" s="34" t="str">
        <f t="shared" si="132"/>
        <v>ROM5</v>
      </c>
      <c r="P2592" s="44">
        <f>INDEX(Workings!$R$14:$R$853,MATCH(O2592,Workings!$U$14:$U$853,0))</f>
        <v>0.41874999999999996</v>
      </c>
      <c r="Q2592" s="34">
        <f t="shared" si="133"/>
        <v>4</v>
      </c>
      <c r="S2592"/>
    </row>
    <row r="2593" spans="1:19" ht="15" x14ac:dyDescent="0.25">
      <c r="A2593" s="34" t="s">
        <v>2664</v>
      </c>
      <c r="B2593" s="34" t="e">
        <f>SEARCH("PM",A2593)</f>
        <v>#VALUE!</v>
      </c>
      <c r="C2593" s="34">
        <f>SEARCH("AM",A2593)</f>
        <v>6</v>
      </c>
      <c r="D2593" s="34">
        <f>IFERROR(B2593,C2593)</f>
        <v>6</v>
      </c>
      <c r="E2593" s="34" t="str">
        <f>IFERROR(MID(A2593,D2593-5,1)," ")</f>
        <v>1</v>
      </c>
      <c r="F2593" s="34" t="str">
        <f>MID(A2593,IF(E2593="1",D2593-5,D2593-4),IF(E2593="1",7,6))</f>
        <v>10:44AM</v>
      </c>
      <c r="G2593" s="34" t="str">
        <f>TRIM(SUBSTITUTE(A2593,TEXT(M2593,"h:mmAM/PM"),""))</f>
        <v>7/Nov ROM</v>
      </c>
      <c r="H2593" s="34" t="b">
        <f>OR(LEFT(G2593,1)="Y",LEFT(G2593,1)="B",LEFT(G2593,1)="R")</f>
        <v>0</v>
      </c>
      <c r="I2593" s="34" t="str">
        <f>IF(H2593,LEFT(G2593,FIND(" ",G2593)-1),MID(G2593,FIND(" ",G2593)+1,9))</f>
        <v>ROM</v>
      </c>
      <c r="J2593" s="34" t="str">
        <f>TRIM(SUBSTITUTE(G2593,I2593,""))</f>
        <v>7/Nov</v>
      </c>
      <c r="K2593" s="34">
        <f>LEFT(J2593,2-ISERROR(1*MID(J2593,2,1)))*1</f>
        <v>7</v>
      </c>
      <c r="L2593" s="34" t="str">
        <f>IF(LEN(I2593)=3,I2593,LEFT(I2593,1)&amp;MID(I2593,3,1)&amp;RIGHT(I2593,1))</f>
        <v>ROM</v>
      </c>
      <c r="M2593" s="42">
        <f>TIMEVALUE(SUBSTITUTE(SUBSTITUTE(F2593,"P"," P"),"A"," A"))</f>
        <v>0.44722222222222219</v>
      </c>
      <c r="N2593" s="34">
        <f t="shared" si="131"/>
        <v>6</v>
      </c>
      <c r="O2593" s="34" t="str">
        <f t="shared" si="132"/>
        <v>ROM6</v>
      </c>
      <c r="P2593" s="44">
        <f>INDEX(Workings!$R$14:$R$853,MATCH(O2593,Workings!$U$14:$U$853,0))</f>
        <v>0.43958333333333327</v>
      </c>
      <c r="Q2593" s="34">
        <f t="shared" si="133"/>
        <v>11</v>
      </c>
      <c r="S2593"/>
    </row>
    <row r="2594" spans="1:19" ht="15" x14ac:dyDescent="0.25">
      <c r="A2594" s="34" t="s">
        <v>1038</v>
      </c>
      <c r="B2594" s="34" t="e">
        <f>SEARCH("PM",A2594)</f>
        <v>#VALUE!</v>
      </c>
      <c r="C2594" s="34">
        <f>SEARCH("AM",A2594)</f>
        <v>12</v>
      </c>
      <c r="D2594" s="34">
        <f>IFERROR(B2594,C2594)</f>
        <v>12</v>
      </c>
      <c r="E2594" s="34" t="str">
        <f>IFERROR(MID(A2594,D2594-5,1)," ")</f>
        <v>1</v>
      </c>
      <c r="F2594" s="34" t="str">
        <f>MID(A2594,IF(E2594="1",D2594-5,D2594-4),IF(E2594="1",7,6))</f>
        <v>11:14AM</v>
      </c>
      <c r="G2594" s="34" t="str">
        <f>TRIM(SUBSTITUTE(A2594,TEXT(M2594,"h:mmAM/PM"),""))</f>
        <v>R/O/M 7-Nov</v>
      </c>
      <c r="H2594" s="34" t="b">
        <f>OR(LEFT(G2594,1)="Y",LEFT(G2594,1)="B",LEFT(G2594,1)="R")</f>
        <v>1</v>
      </c>
      <c r="I2594" s="34" t="str">
        <f>IF(H2594,LEFT(G2594,FIND(" ",G2594)-1),MID(G2594,FIND(" ",G2594)+1,9))</f>
        <v>R/O/M</v>
      </c>
      <c r="J2594" s="34" t="str">
        <f>TRIM(SUBSTITUTE(G2594,I2594,""))</f>
        <v>7-Nov</v>
      </c>
      <c r="K2594" s="34">
        <f>LEFT(J2594,2-ISERROR(1*MID(J2594,2,1)))*1</f>
        <v>7</v>
      </c>
      <c r="L2594" s="34" t="str">
        <f>IF(LEN(I2594)=3,I2594,LEFT(I2594,1)&amp;MID(I2594,3,1)&amp;RIGHT(I2594,1))</f>
        <v>ROM</v>
      </c>
      <c r="M2594" s="42">
        <f>TIMEVALUE(SUBSTITUTE(SUBSTITUTE(F2594,"P"," P"),"A"," A"))</f>
        <v>0.4680555555555555</v>
      </c>
      <c r="N2594" s="34">
        <f t="shared" si="131"/>
        <v>7</v>
      </c>
      <c r="O2594" s="34" t="str">
        <f t="shared" si="132"/>
        <v>ROM7</v>
      </c>
      <c r="P2594" s="44">
        <f>INDEX(Workings!$R$14:$R$853,MATCH(O2594,Workings!$U$14:$U$853,0))</f>
        <v>0.46041666666666659</v>
      </c>
      <c r="Q2594" s="34">
        <f t="shared" si="133"/>
        <v>11</v>
      </c>
      <c r="S2594"/>
    </row>
    <row r="2595" spans="1:19" ht="15" x14ac:dyDescent="0.25">
      <c r="A2595" s="34" t="s">
        <v>1665</v>
      </c>
      <c r="B2595" s="34" t="e">
        <f>SEARCH("PM",A2595)</f>
        <v>#VALUE!</v>
      </c>
      <c r="C2595" s="34">
        <f>SEARCH("AM",A2595)</f>
        <v>6</v>
      </c>
      <c r="D2595" s="34">
        <f>IFERROR(B2595,C2595)</f>
        <v>6</v>
      </c>
      <c r="E2595" s="34" t="str">
        <f>IFERROR(MID(A2595,D2595-5,1)," ")</f>
        <v>1</v>
      </c>
      <c r="F2595" s="34" t="str">
        <f>MID(A2595,IF(E2595="1",D2595-5,D2595-4),IF(E2595="1",7,6))</f>
        <v>11:36AM</v>
      </c>
      <c r="G2595" s="34" t="str">
        <f>TRIM(SUBSTITUTE(A2595,TEXT(M2595,"h:mmAM/PM"),""))</f>
        <v>7/Nov R:O:M</v>
      </c>
      <c r="H2595" s="34" t="b">
        <f>OR(LEFT(G2595,1)="Y",LEFT(G2595,1)="B",LEFT(G2595,1)="R")</f>
        <v>0</v>
      </c>
      <c r="I2595" s="34" t="str">
        <f>IF(H2595,LEFT(G2595,FIND(" ",G2595)-1),MID(G2595,FIND(" ",G2595)+1,9))</f>
        <v>R:O:M</v>
      </c>
      <c r="J2595" s="34" t="str">
        <f>TRIM(SUBSTITUTE(G2595,I2595,""))</f>
        <v>7/Nov</v>
      </c>
      <c r="K2595" s="34">
        <f>LEFT(J2595,2-ISERROR(1*MID(J2595,2,1)))*1</f>
        <v>7</v>
      </c>
      <c r="L2595" s="34" t="str">
        <f>IF(LEN(I2595)=3,I2595,LEFT(I2595,1)&amp;MID(I2595,3,1)&amp;RIGHT(I2595,1))</f>
        <v>ROM</v>
      </c>
      <c r="M2595" s="42">
        <f>TIMEVALUE(SUBSTITUTE(SUBSTITUTE(F2595,"P"," P"),"A"," A"))</f>
        <v>0.48333333333333334</v>
      </c>
      <c r="N2595" s="34">
        <f t="shared" si="131"/>
        <v>8</v>
      </c>
      <c r="O2595" s="34" t="str">
        <f t="shared" si="132"/>
        <v>ROM8</v>
      </c>
      <c r="P2595" s="44">
        <f>INDEX(Workings!$R$14:$R$853,MATCH(O2595,Workings!$U$14:$U$853,0))</f>
        <v>0.4812499999999999</v>
      </c>
      <c r="Q2595" s="34">
        <f t="shared" si="133"/>
        <v>3</v>
      </c>
      <c r="S2595"/>
    </row>
    <row r="2596" spans="1:19" ht="15" x14ac:dyDescent="0.25">
      <c r="A2596" s="34" t="s">
        <v>253</v>
      </c>
      <c r="B2596" s="34">
        <f>SEARCH("PM",A2596)</f>
        <v>12</v>
      </c>
      <c r="C2596" s="34" t="e">
        <f>SEARCH("AM",A2596)</f>
        <v>#VALUE!</v>
      </c>
      <c r="D2596" s="34">
        <f>IFERROR(B2596,C2596)</f>
        <v>12</v>
      </c>
      <c r="E2596" s="34" t="str">
        <f>IFERROR(MID(A2596,D2596-5,1)," ")</f>
        <v>1</v>
      </c>
      <c r="F2596" s="34" t="str">
        <f>MID(A2596,IF(E2596="1",D2596-5,D2596-4),IF(E2596="1",7,6))</f>
        <v>12:07PM</v>
      </c>
      <c r="G2596" s="34" t="str">
        <f>TRIM(SUBSTITUTE(A2596,TEXT(M2596,"h:mmAM/PM"),""))</f>
        <v>R-O-M 7-Nov</v>
      </c>
      <c r="H2596" s="34" t="b">
        <f>OR(LEFT(G2596,1)="Y",LEFT(G2596,1)="B",LEFT(G2596,1)="R")</f>
        <v>1</v>
      </c>
      <c r="I2596" s="34" t="str">
        <f>IF(H2596,LEFT(G2596,FIND(" ",G2596)-1),MID(G2596,FIND(" ",G2596)+1,9))</f>
        <v>R-O-M</v>
      </c>
      <c r="J2596" s="34" t="str">
        <f>TRIM(SUBSTITUTE(G2596,I2596,""))</f>
        <v>7-Nov</v>
      </c>
      <c r="K2596" s="34">
        <f>LEFT(J2596,2-ISERROR(1*MID(J2596,2,1)))*1</f>
        <v>7</v>
      </c>
      <c r="L2596" s="34" t="str">
        <f>IF(LEN(I2596)=3,I2596,LEFT(I2596,1)&amp;MID(I2596,3,1)&amp;RIGHT(I2596,1))</f>
        <v>ROM</v>
      </c>
      <c r="M2596" s="42">
        <f>TIMEVALUE(SUBSTITUTE(SUBSTITUTE(F2596,"P"," P"),"A"," A"))</f>
        <v>0.50486111111111109</v>
      </c>
      <c r="N2596" s="34">
        <f t="shared" si="131"/>
        <v>9</v>
      </c>
      <c r="O2596" s="34" t="str">
        <f t="shared" si="132"/>
        <v>ROM9</v>
      </c>
      <c r="P2596" s="44">
        <f>INDEX(Workings!$R$14:$R$853,MATCH(O2596,Workings!$U$14:$U$853,0))</f>
        <v>0.50208333333333321</v>
      </c>
      <c r="Q2596" s="34">
        <f t="shared" si="133"/>
        <v>4</v>
      </c>
      <c r="S2596"/>
    </row>
    <row r="2597" spans="1:19" ht="15" x14ac:dyDescent="0.25">
      <c r="A2597" s="34" t="s">
        <v>2201</v>
      </c>
      <c r="B2597" s="34">
        <f>SEARCH("PM",A2597)</f>
        <v>12</v>
      </c>
      <c r="C2597" s="34" t="e">
        <f>SEARCH("AM",A2597)</f>
        <v>#VALUE!</v>
      </c>
      <c r="D2597" s="34">
        <f>IFERROR(B2597,C2597)</f>
        <v>12</v>
      </c>
      <c r="E2597" s="34" t="str">
        <f>IFERROR(MID(A2597,D2597-5,1)," ")</f>
        <v>1</v>
      </c>
      <c r="F2597" s="34" t="str">
        <f>MID(A2597,IF(E2597="1",D2597-5,D2597-4),IF(E2597="1",7,6))</f>
        <v>12:40PM</v>
      </c>
      <c r="G2597" s="34" t="str">
        <f>TRIM(SUBSTITUTE(A2597,TEXT(M2597,"h:mmAM/PM"),""))</f>
        <v>7/Nov R-O-M</v>
      </c>
      <c r="H2597" s="34" t="b">
        <f>OR(LEFT(G2597,1)="Y",LEFT(G2597,1)="B",LEFT(G2597,1)="R")</f>
        <v>0</v>
      </c>
      <c r="I2597" s="34" t="str">
        <f>IF(H2597,LEFT(G2597,FIND(" ",G2597)-1),MID(G2597,FIND(" ",G2597)+1,9))</f>
        <v>R-O-M</v>
      </c>
      <c r="J2597" s="34" t="str">
        <f>TRIM(SUBSTITUTE(G2597,I2597,""))</f>
        <v>7/Nov</v>
      </c>
      <c r="K2597" s="34">
        <f>LEFT(J2597,2-ISERROR(1*MID(J2597,2,1)))*1</f>
        <v>7</v>
      </c>
      <c r="L2597" s="34" t="str">
        <f>IF(LEN(I2597)=3,I2597,LEFT(I2597,1)&amp;MID(I2597,3,1)&amp;RIGHT(I2597,1))</f>
        <v>ROM</v>
      </c>
      <c r="M2597" s="42">
        <f>TIMEVALUE(SUBSTITUTE(SUBSTITUTE(F2597,"P"," P"),"A"," A"))</f>
        <v>0.52777777777777779</v>
      </c>
      <c r="N2597" s="34">
        <f t="shared" si="131"/>
        <v>10</v>
      </c>
      <c r="O2597" s="34" t="str">
        <f t="shared" si="132"/>
        <v>ROM10</v>
      </c>
      <c r="P2597" s="44">
        <f>INDEX(Workings!$R$14:$R$853,MATCH(O2597,Workings!$U$14:$U$853,0))</f>
        <v>0.52291666666666659</v>
      </c>
      <c r="Q2597" s="34">
        <f t="shared" si="133"/>
        <v>7</v>
      </c>
      <c r="S2597"/>
    </row>
    <row r="2598" spans="1:19" ht="15" x14ac:dyDescent="0.25">
      <c r="A2598" s="34" t="s">
        <v>2534</v>
      </c>
      <c r="B2598" s="34">
        <f>SEARCH("PM",A2598)</f>
        <v>11</v>
      </c>
      <c r="C2598" s="34" t="e">
        <f>SEARCH("AM",A2598)</f>
        <v>#VALUE!</v>
      </c>
      <c r="D2598" s="34">
        <f>IFERROR(B2598,C2598)</f>
        <v>11</v>
      </c>
      <c r="E2598" s="34" t="str">
        <f>IFERROR(MID(A2598,D2598-5,1)," ")</f>
        <v xml:space="preserve"> </v>
      </c>
      <c r="F2598" s="34" t="str">
        <f>MID(A2598,IF(E2598="1",D2598-5,D2598-4),IF(E2598="1",7,6))</f>
        <v>1:14PM</v>
      </c>
      <c r="G2598" s="34" t="str">
        <f>TRIM(SUBSTITUTE(A2598,TEXT(M2598,"h:mmAM/PM"),""))</f>
        <v>R:O:M 7/Nov</v>
      </c>
      <c r="H2598" s="34" t="b">
        <f>OR(LEFT(G2598,1)="Y",LEFT(G2598,1)="B",LEFT(G2598,1)="R")</f>
        <v>1</v>
      </c>
      <c r="I2598" s="34" t="str">
        <f>IF(H2598,LEFT(G2598,FIND(" ",G2598)-1),MID(G2598,FIND(" ",G2598)+1,9))</f>
        <v>R:O:M</v>
      </c>
      <c r="J2598" s="34" t="str">
        <f>TRIM(SUBSTITUTE(G2598,I2598,""))</f>
        <v>7/Nov</v>
      </c>
      <c r="K2598" s="34">
        <f>LEFT(J2598,2-ISERROR(1*MID(J2598,2,1)))*1</f>
        <v>7</v>
      </c>
      <c r="L2598" s="34" t="str">
        <f>IF(LEN(I2598)=3,I2598,LEFT(I2598,1)&amp;MID(I2598,3,1)&amp;RIGHT(I2598,1))</f>
        <v>ROM</v>
      </c>
      <c r="M2598" s="42">
        <f>TIMEVALUE(SUBSTITUTE(SUBSTITUTE(F2598,"P"," P"),"A"," A"))</f>
        <v>0.55138888888888882</v>
      </c>
      <c r="N2598" s="34">
        <f t="shared" si="131"/>
        <v>11</v>
      </c>
      <c r="O2598" s="34" t="str">
        <f t="shared" si="132"/>
        <v>ROM11</v>
      </c>
      <c r="P2598" s="44">
        <f>INDEX(Workings!$R$14:$R$853,MATCH(O2598,Workings!$U$14:$U$853,0))</f>
        <v>0.54374999999999996</v>
      </c>
      <c r="Q2598" s="34">
        <f t="shared" si="133"/>
        <v>11</v>
      </c>
      <c r="S2598"/>
    </row>
    <row r="2599" spans="1:19" ht="15" x14ac:dyDescent="0.25">
      <c r="A2599" s="34" t="s">
        <v>3558</v>
      </c>
      <c r="B2599" s="34">
        <f>SEARCH("PM",A2599)</f>
        <v>5</v>
      </c>
      <c r="C2599" s="34" t="e">
        <f>SEARCH("AM",A2599)</f>
        <v>#VALUE!</v>
      </c>
      <c r="D2599" s="34">
        <f>IFERROR(B2599,C2599)</f>
        <v>5</v>
      </c>
      <c r="E2599" s="34" t="str">
        <f>IFERROR(MID(A2599,D2599-5,1)," ")</f>
        <v xml:space="preserve"> </v>
      </c>
      <c r="F2599" s="34" t="str">
        <f>MID(A2599,IF(E2599="1",D2599-5,D2599-4),IF(E2599="1",7,6))</f>
        <v>1:35PM</v>
      </c>
      <c r="G2599" s="34" t="str">
        <f>TRIM(SUBSTITUTE(A2599,TEXT(M2599,"h:mmAM/PM"),""))</f>
        <v>7/Nov R/O/M</v>
      </c>
      <c r="H2599" s="34" t="b">
        <f>OR(LEFT(G2599,1)="Y",LEFT(G2599,1)="B",LEFT(G2599,1)="R")</f>
        <v>0</v>
      </c>
      <c r="I2599" s="34" t="str">
        <f>IF(H2599,LEFT(G2599,FIND(" ",G2599)-1),MID(G2599,FIND(" ",G2599)+1,9))</f>
        <v>R/O/M</v>
      </c>
      <c r="J2599" s="34" t="str">
        <f>TRIM(SUBSTITUTE(G2599,I2599,""))</f>
        <v>7/Nov</v>
      </c>
      <c r="K2599" s="34">
        <f>LEFT(J2599,2-ISERROR(1*MID(J2599,2,1)))*1</f>
        <v>7</v>
      </c>
      <c r="L2599" s="34" t="str">
        <f>IF(LEN(I2599)=3,I2599,LEFT(I2599,1)&amp;MID(I2599,3,1)&amp;RIGHT(I2599,1))</f>
        <v>ROM</v>
      </c>
      <c r="M2599" s="42">
        <f>TIMEVALUE(SUBSTITUTE(SUBSTITUTE(F2599,"P"," P"),"A"," A"))</f>
        <v>0.56597222222222221</v>
      </c>
      <c r="N2599" s="34">
        <f t="shared" si="131"/>
        <v>12</v>
      </c>
      <c r="O2599" s="34" t="str">
        <f t="shared" si="132"/>
        <v>ROM12</v>
      </c>
      <c r="P2599" s="44">
        <f>INDEX(Workings!$R$14:$R$853,MATCH(O2599,Workings!$U$14:$U$853,0))</f>
        <v>0.56458333333333333</v>
      </c>
      <c r="Q2599" s="34">
        <f t="shared" si="133"/>
        <v>2</v>
      </c>
      <c r="S2599"/>
    </row>
    <row r="2600" spans="1:19" ht="15" x14ac:dyDescent="0.25">
      <c r="A2600" s="34" t="s">
        <v>3675</v>
      </c>
      <c r="B2600" s="34">
        <f>SEARCH("PM",A2600)</f>
        <v>5</v>
      </c>
      <c r="C2600" s="34" t="e">
        <f>SEARCH("AM",A2600)</f>
        <v>#VALUE!</v>
      </c>
      <c r="D2600" s="34">
        <f>IFERROR(B2600,C2600)</f>
        <v>5</v>
      </c>
      <c r="E2600" s="34" t="str">
        <f>IFERROR(MID(A2600,D2600-5,1)," ")</f>
        <v xml:space="preserve"> </v>
      </c>
      <c r="F2600" s="34" t="str">
        <f>MID(A2600,IF(E2600="1",D2600-5,D2600-4),IF(E2600="1",7,6))</f>
        <v>2:12PM</v>
      </c>
      <c r="G2600" s="34" t="str">
        <f>TRIM(SUBSTITUTE(A2600,TEXT(M2600,"h:mmAM/PM"),""))</f>
        <v>7-Nov ROM</v>
      </c>
      <c r="H2600" s="34" t="b">
        <f>OR(LEFT(G2600,1)="Y",LEFT(G2600,1)="B",LEFT(G2600,1)="R")</f>
        <v>0</v>
      </c>
      <c r="I2600" s="34" t="str">
        <f>IF(H2600,LEFT(G2600,FIND(" ",G2600)-1),MID(G2600,FIND(" ",G2600)+1,9))</f>
        <v>ROM</v>
      </c>
      <c r="J2600" s="34" t="str">
        <f>TRIM(SUBSTITUTE(G2600,I2600,""))</f>
        <v>7-Nov</v>
      </c>
      <c r="K2600" s="34">
        <f>LEFT(J2600,2-ISERROR(1*MID(J2600,2,1)))*1</f>
        <v>7</v>
      </c>
      <c r="L2600" s="34" t="str">
        <f>IF(LEN(I2600)=3,I2600,LEFT(I2600,1)&amp;MID(I2600,3,1)&amp;RIGHT(I2600,1))</f>
        <v>ROM</v>
      </c>
      <c r="M2600" s="42">
        <f>TIMEVALUE(SUBSTITUTE(SUBSTITUTE(F2600,"P"," P"),"A"," A"))</f>
        <v>0.59166666666666667</v>
      </c>
      <c r="N2600" s="34">
        <f t="shared" si="131"/>
        <v>13</v>
      </c>
      <c r="O2600" s="34" t="str">
        <f t="shared" si="132"/>
        <v>ROM13</v>
      </c>
      <c r="P2600" s="44">
        <f>INDEX(Workings!$R$14:$R$853,MATCH(O2600,Workings!$U$14:$U$853,0))</f>
        <v>0.5854166666666667</v>
      </c>
      <c r="Q2600" s="34">
        <f t="shared" si="133"/>
        <v>9</v>
      </c>
      <c r="S2600"/>
    </row>
    <row r="2601" spans="1:19" ht="15" x14ac:dyDescent="0.25">
      <c r="A2601" s="34" t="s">
        <v>1282</v>
      </c>
      <c r="B2601" s="34">
        <f>SEARCH("PM",A2601)</f>
        <v>17</v>
      </c>
      <c r="C2601" s="34" t="e">
        <f>SEARCH("AM",A2601)</f>
        <v>#VALUE!</v>
      </c>
      <c r="D2601" s="34">
        <f>IFERROR(B2601,C2601)</f>
        <v>17</v>
      </c>
      <c r="E2601" s="34" t="str">
        <f>IFERROR(MID(A2601,D2601-5,1)," ")</f>
        <v xml:space="preserve"> </v>
      </c>
      <c r="F2601" s="34" t="str">
        <f>MID(A2601,IF(E2601="1",D2601-5,D2601-4),IF(E2601="1",7,6))</f>
        <v>2:39PM</v>
      </c>
      <c r="G2601" s="34" t="str">
        <f>TRIM(SUBSTITUTE(A2601,TEXT(M2601,"h:mmAM/PM"),""))</f>
        <v>7/Nov R-O-M</v>
      </c>
      <c r="H2601" s="34" t="b">
        <f>OR(LEFT(G2601,1)="Y",LEFT(G2601,1)="B",LEFT(G2601,1)="R")</f>
        <v>0</v>
      </c>
      <c r="I2601" s="34" t="str">
        <f>IF(H2601,LEFT(G2601,FIND(" ",G2601)-1),MID(G2601,FIND(" ",G2601)+1,9))</f>
        <v>R-O-M</v>
      </c>
      <c r="J2601" s="34" t="str">
        <f>TRIM(SUBSTITUTE(G2601,I2601,""))</f>
        <v>7/Nov</v>
      </c>
      <c r="K2601" s="34">
        <f>LEFT(J2601,2-ISERROR(1*MID(J2601,2,1)))*1</f>
        <v>7</v>
      </c>
      <c r="L2601" s="34" t="str">
        <f>IF(LEN(I2601)=3,I2601,LEFT(I2601,1)&amp;MID(I2601,3,1)&amp;RIGHT(I2601,1))</f>
        <v>ROM</v>
      </c>
      <c r="M2601" s="42">
        <f>TIMEVALUE(SUBSTITUTE(SUBSTITUTE(F2601,"P"," P"),"A"," A"))</f>
        <v>0.61041666666666672</v>
      </c>
      <c r="N2601" s="34">
        <f t="shared" si="131"/>
        <v>14</v>
      </c>
      <c r="O2601" s="34" t="str">
        <f t="shared" si="132"/>
        <v>ROM14</v>
      </c>
      <c r="P2601" s="44">
        <f>INDEX(Workings!$R$14:$R$853,MATCH(O2601,Workings!$U$14:$U$853,0))</f>
        <v>0.60625000000000007</v>
      </c>
      <c r="Q2601" s="34">
        <f t="shared" si="133"/>
        <v>6</v>
      </c>
      <c r="S2601"/>
    </row>
    <row r="2602" spans="1:19" ht="15" x14ac:dyDescent="0.25">
      <c r="A2602" s="34" t="s">
        <v>3473</v>
      </c>
      <c r="B2602" s="34">
        <f>SEARCH("PM",A2602)</f>
        <v>17</v>
      </c>
      <c r="C2602" s="34" t="e">
        <f>SEARCH("AM",A2602)</f>
        <v>#VALUE!</v>
      </c>
      <c r="D2602" s="34">
        <f>IFERROR(B2602,C2602)</f>
        <v>17</v>
      </c>
      <c r="E2602" s="34" t="str">
        <f>IFERROR(MID(A2602,D2602-5,1)," ")</f>
        <v xml:space="preserve"> </v>
      </c>
      <c r="F2602" s="34" t="str">
        <f>MID(A2602,IF(E2602="1",D2602-5,D2602-4),IF(E2602="1",7,6))</f>
        <v>3:09PM</v>
      </c>
      <c r="G2602" s="34" t="str">
        <f>TRIM(SUBSTITUTE(A2602,TEXT(M2602,"h:mmAM/PM"),""))</f>
        <v>R-O-M 7/Nov</v>
      </c>
      <c r="H2602" s="34" t="b">
        <f>OR(LEFT(G2602,1)="Y",LEFT(G2602,1)="B",LEFT(G2602,1)="R")</f>
        <v>1</v>
      </c>
      <c r="I2602" s="34" t="str">
        <f>IF(H2602,LEFT(G2602,FIND(" ",G2602)-1),MID(G2602,FIND(" ",G2602)+1,9))</f>
        <v>R-O-M</v>
      </c>
      <c r="J2602" s="34" t="str">
        <f>TRIM(SUBSTITUTE(G2602,I2602,""))</f>
        <v>7/Nov</v>
      </c>
      <c r="K2602" s="34">
        <f>LEFT(J2602,2-ISERROR(1*MID(J2602,2,1)))*1</f>
        <v>7</v>
      </c>
      <c r="L2602" s="34" t="str">
        <f>IF(LEN(I2602)=3,I2602,LEFT(I2602,1)&amp;MID(I2602,3,1)&amp;RIGHT(I2602,1))</f>
        <v>ROM</v>
      </c>
      <c r="M2602" s="42">
        <f>TIMEVALUE(SUBSTITUTE(SUBSTITUTE(F2602,"P"," P"),"A"," A"))</f>
        <v>0.63124999999999998</v>
      </c>
      <c r="N2602" s="34">
        <f t="shared" si="131"/>
        <v>15</v>
      </c>
      <c r="O2602" s="34" t="str">
        <f t="shared" si="132"/>
        <v>ROM15</v>
      </c>
      <c r="P2602" s="44">
        <f>INDEX(Workings!$R$14:$R$853,MATCH(O2602,Workings!$U$14:$U$853,0))</f>
        <v>0.62708333333333344</v>
      </c>
      <c r="Q2602" s="34">
        <f t="shared" si="133"/>
        <v>6</v>
      </c>
      <c r="S2602"/>
    </row>
    <row r="2603" spans="1:19" ht="15" x14ac:dyDescent="0.25">
      <c r="A2603" s="34" t="s">
        <v>1010</v>
      </c>
      <c r="B2603" s="34">
        <f>SEARCH("PM",A2603)</f>
        <v>5</v>
      </c>
      <c r="C2603" s="34" t="e">
        <f>SEARCH("AM",A2603)</f>
        <v>#VALUE!</v>
      </c>
      <c r="D2603" s="34">
        <f>IFERROR(B2603,C2603)</f>
        <v>5</v>
      </c>
      <c r="E2603" s="34" t="str">
        <f>IFERROR(MID(A2603,D2603-5,1)," ")</f>
        <v xml:space="preserve"> </v>
      </c>
      <c r="F2603" s="34" t="str">
        <f>MID(A2603,IF(E2603="1",D2603-5,D2603-4),IF(E2603="1",7,6))</f>
        <v>3:45PM</v>
      </c>
      <c r="G2603" s="34" t="str">
        <f>TRIM(SUBSTITUTE(A2603,TEXT(M2603,"h:mmAM/PM"),""))</f>
        <v>7-Nov R/O/M</v>
      </c>
      <c r="H2603" s="34" t="b">
        <f>OR(LEFT(G2603,1)="Y",LEFT(G2603,1)="B",LEFT(G2603,1)="R")</f>
        <v>0</v>
      </c>
      <c r="I2603" s="34" t="str">
        <f>IF(H2603,LEFT(G2603,FIND(" ",G2603)-1),MID(G2603,FIND(" ",G2603)+1,9))</f>
        <v>R/O/M</v>
      </c>
      <c r="J2603" s="34" t="str">
        <f>TRIM(SUBSTITUTE(G2603,I2603,""))</f>
        <v>7-Nov</v>
      </c>
      <c r="K2603" s="34">
        <f>LEFT(J2603,2-ISERROR(1*MID(J2603,2,1)))*1</f>
        <v>7</v>
      </c>
      <c r="L2603" s="34" t="str">
        <f>IF(LEN(I2603)=3,I2603,LEFT(I2603,1)&amp;MID(I2603,3,1)&amp;RIGHT(I2603,1))</f>
        <v>ROM</v>
      </c>
      <c r="M2603" s="42">
        <f>TIMEVALUE(SUBSTITUTE(SUBSTITUTE(F2603,"P"," P"),"A"," A"))</f>
        <v>0.65625</v>
      </c>
      <c r="N2603" s="34">
        <f t="shared" si="131"/>
        <v>16</v>
      </c>
      <c r="O2603" s="34" t="str">
        <f t="shared" si="132"/>
        <v>ROM16</v>
      </c>
      <c r="P2603" s="44">
        <f>INDEX(Workings!$R$14:$R$853,MATCH(O2603,Workings!$U$14:$U$853,0))</f>
        <v>0.64791666666666681</v>
      </c>
      <c r="Q2603" s="34">
        <f t="shared" si="133"/>
        <v>12</v>
      </c>
      <c r="S2603"/>
    </row>
    <row r="2604" spans="1:19" ht="15" x14ac:dyDescent="0.25">
      <c r="A2604" s="34" t="s">
        <v>4020</v>
      </c>
      <c r="B2604" s="34">
        <f>SEARCH("PM",A2604)</f>
        <v>5</v>
      </c>
      <c r="C2604" s="34" t="e">
        <f>SEARCH("AM",A2604)</f>
        <v>#VALUE!</v>
      </c>
      <c r="D2604" s="34">
        <f>IFERROR(B2604,C2604)</f>
        <v>5</v>
      </c>
      <c r="E2604" s="34" t="str">
        <f>IFERROR(MID(A2604,D2604-5,1)," ")</f>
        <v xml:space="preserve"> </v>
      </c>
      <c r="F2604" s="34" t="str">
        <f>MID(A2604,IF(E2604="1",D2604-5,D2604-4),IF(E2604="1",7,6))</f>
        <v>4:08PM</v>
      </c>
      <c r="G2604" s="34" t="str">
        <f>TRIM(SUBSTITUTE(A2604,TEXT(M2604,"h:mmAM/PM"),""))</f>
        <v>7-Nov R/O/M</v>
      </c>
      <c r="H2604" s="34" t="b">
        <f>OR(LEFT(G2604,1)="Y",LEFT(G2604,1)="B",LEFT(G2604,1)="R")</f>
        <v>0</v>
      </c>
      <c r="I2604" s="34" t="str">
        <f>IF(H2604,LEFT(G2604,FIND(" ",G2604)-1),MID(G2604,FIND(" ",G2604)+1,9))</f>
        <v>R/O/M</v>
      </c>
      <c r="J2604" s="34" t="str">
        <f>TRIM(SUBSTITUTE(G2604,I2604,""))</f>
        <v>7-Nov</v>
      </c>
      <c r="K2604" s="34">
        <f>LEFT(J2604,2-ISERROR(1*MID(J2604,2,1)))*1</f>
        <v>7</v>
      </c>
      <c r="L2604" s="34" t="str">
        <f>IF(LEN(I2604)=3,I2604,LEFT(I2604,1)&amp;MID(I2604,3,1)&amp;RIGHT(I2604,1))</f>
        <v>ROM</v>
      </c>
      <c r="M2604" s="42">
        <f>TIMEVALUE(SUBSTITUTE(SUBSTITUTE(F2604,"P"," P"),"A"," A"))</f>
        <v>0.67222222222222217</v>
      </c>
      <c r="N2604" s="34">
        <f t="shared" si="131"/>
        <v>17</v>
      </c>
      <c r="O2604" s="34" t="str">
        <f t="shared" si="132"/>
        <v>ROM17</v>
      </c>
      <c r="P2604" s="44">
        <f>INDEX(Workings!$R$14:$R$853,MATCH(O2604,Workings!$U$14:$U$853,0))</f>
        <v>0.66875000000000018</v>
      </c>
      <c r="Q2604" s="34">
        <f t="shared" si="133"/>
        <v>5</v>
      </c>
      <c r="S2604"/>
    </row>
    <row r="2605" spans="1:19" ht="15" x14ac:dyDescent="0.25">
      <c r="A2605" s="34" t="s">
        <v>226</v>
      </c>
      <c r="B2605" s="34">
        <f>SEARCH("PM",A2605)</f>
        <v>5</v>
      </c>
      <c r="C2605" s="34" t="e">
        <f>SEARCH("AM",A2605)</f>
        <v>#VALUE!</v>
      </c>
      <c r="D2605" s="34">
        <f>IFERROR(B2605,C2605)</f>
        <v>5</v>
      </c>
      <c r="E2605" s="34" t="str">
        <f>IFERROR(MID(A2605,D2605-5,1)," ")</f>
        <v xml:space="preserve"> </v>
      </c>
      <c r="F2605" s="34" t="str">
        <f>MID(A2605,IF(E2605="1",D2605-5,D2605-4),IF(E2605="1",7,6))</f>
        <v>4:40PM</v>
      </c>
      <c r="G2605" s="34" t="str">
        <f>TRIM(SUBSTITUTE(A2605,TEXT(M2605,"h:mmAM/PM"),""))</f>
        <v>7-Nov R-O-M</v>
      </c>
      <c r="H2605" s="34" t="b">
        <f>OR(LEFT(G2605,1)="Y",LEFT(G2605,1)="B",LEFT(G2605,1)="R")</f>
        <v>0</v>
      </c>
      <c r="I2605" s="34" t="str">
        <f>IF(H2605,LEFT(G2605,FIND(" ",G2605)-1),MID(G2605,FIND(" ",G2605)+1,9))</f>
        <v>R-O-M</v>
      </c>
      <c r="J2605" s="34" t="str">
        <f>TRIM(SUBSTITUTE(G2605,I2605,""))</f>
        <v>7-Nov</v>
      </c>
      <c r="K2605" s="34">
        <f>LEFT(J2605,2-ISERROR(1*MID(J2605,2,1)))*1</f>
        <v>7</v>
      </c>
      <c r="L2605" s="34" t="str">
        <f>IF(LEN(I2605)=3,I2605,LEFT(I2605,1)&amp;MID(I2605,3,1)&amp;RIGHT(I2605,1))</f>
        <v>ROM</v>
      </c>
      <c r="M2605" s="42">
        <f>TIMEVALUE(SUBSTITUTE(SUBSTITUTE(F2605,"P"," P"),"A"," A"))</f>
        <v>0.69444444444444453</v>
      </c>
      <c r="N2605" s="34">
        <f t="shared" si="131"/>
        <v>18</v>
      </c>
      <c r="O2605" s="34" t="str">
        <f t="shared" si="132"/>
        <v>ROM18</v>
      </c>
      <c r="P2605" s="44">
        <f>INDEX(Workings!$R$14:$R$853,MATCH(O2605,Workings!$U$14:$U$853,0))</f>
        <v>0.68958333333333355</v>
      </c>
      <c r="Q2605" s="34">
        <f t="shared" si="133"/>
        <v>7</v>
      </c>
      <c r="S2605"/>
    </row>
    <row r="2606" spans="1:19" ht="15" x14ac:dyDescent="0.25">
      <c r="A2606" s="34" t="s">
        <v>3646</v>
      </c>
      <c r="B2606" s="34">
        <f>SEARCH("PM",A2606)</f>
        <v>5</v>
      </c>
      <c r="C2606" s="34" t="e">
        <f>SEARCH("AM",A2606)</f>
        <v>#VALUE!</v>
      </c>
      <c r="D2606" s="34">
        <f>IFERROR(B2606,C2606)</f>
        <v>5</v>
      </c>
      <c r="E2606" s="34" t="str">
        <f>IFERROR(MID(A2606,D2606-5,1)," ")</f>
        <v xml:space="preserve"> </v>
      </c>
      <c r="F2606" s="34" t="str">
        <f>MID(A2606,IF(E2606="1",D2606-5,D2606-4),IF(E2606="1",7,6))</f>
        <v>5:07PM</v>
      </c>
      <c r="G2606" s="34" t="str">
        <f>TRIM(SUBSTITUTE(A2606,TEXT(M2606,"h:mmAM/PM"),""))</f>
        <v>7-Nov ROM</v>
      </c>
      <c r="H2606" s="34" t="b">
        <f>OR(LEFT(G2606,1)="Y",LEFT(G2606,1)="B",LEFT(G2606,1)="R")</f>
        <v>0</v>
      </c>
      <c r="I2606" s="34" t="str">
        <f>IF(H2606,LEFT(G2606,FIND(" ",G2606)-1),MID(G2606,FIND(" ",G2606)+1,9))</f>
        <v>ROM</v>
      </c>
      <c r="J2606" s="34" t="str">
        <f>TRIM(SUBSTITUTE(G2606,I2606,""))</f>
        <v>7-Nov</v>
      </c>
      <c r="K2606" s="34">
        <f>LEFT(J2606,2-ISERROR(1*MID(J2606,2,1)))*1</f>
        <v>7</v>
      </c>
      <c r="L2606" s="34" t="str">
        <f>IF(LEN(I2606)=3,I2606,LEFT(I2606,1)&amp;MID(I2606,3,1)&amp;RIGHT(I2606,1))</f>
        <v>ROM</v>
      </c>
      <c r="M2606" s="42">
        <f>TIMEVALUE(SUBSTITUTE(SUBSTITUTE(F2606,"P"," P"),"A"," A"))</f>
        <v>0.71319444444444446</v>
      </c>
      <c r="N2606" s="34">
        <f t="shared" si="131"/>
        <v>19</v>
      </c>
      <c r="O2606" s="34" t="str">
        <f t="shared" si="132"/>
        <v>ROM19</v>
      </c>
      <c r="P2606" s="44">
        <f>INDEX(Workings!$R$14:$R$853,MATCH(O2606,Workings!$U$14:$U$853,0))</f>
        <v>0.71041666666666692</v>
      </c>
      <c r="Q2606" s="34">
        <f t="shared" si="133"/>
        <v>4</v>
      </c>
      <c r="S2606"/>
    </row>
    <row r="2607" spans="1:19" ht="15" x14ac:dyDescent="0.25">
      <c r="A2607" s="34" t="s">
        <v>2573</v>
      </c>
      <c r="B2607" s="34">
        <f>SEARCH("PM",A2607)</f>
        <v>11</v>
      </c>
      <c r="C2607" s="34" t="e">
        <f>SEARCH("AM",A2607)</f>
        <v>#VALUE!</v>
      </c>
      <c r="D2607" s="34">
        <f>IFERROR(B2607,C2607)</f>
        <v>11</v>
      </c>
      <c r="E2607" s="34" t="str">
        <f>IFERROR(MID(A2607,D2607-5,1)," ")</f>
        <v xml:space="preserve"> </v>
      </c>
      <c r="F2607" s="34" t="str">
        <f>MID(A2607,IF(E2607="1",D2607-5,D2607-4),IF(E2607="1",7,6))</f>
        <v>5:40PM</v>
      </c>
      <c r="G2607" s="34" t="str">
        <f>TRIM(SUBSTITUTE(A2607,TEXT(M2607,"h:mmAM/PM"),""))</f>
        <v>R:O:M 7/Nov</v>
      </c>
      <c r="H2607" s="34" t="b">
        <f>OR(LEFT(G2607,1)="Y",LEFT(G2607,1)="B",LEFT(G2607,1)="R")</f>
        <v>1</v>
      </c>
      <c r="I2607" s="34" t="str">
        <f>IF(H2607,LEFT(G2607,FIND(" ",G2607)-1),MID(G2607,FIND(" ",G2607)+1,9))</f>
        <v>R:O:M</v>
      </c>
      <c r="J2607" s="34" t="str">
        <f>TRIM(SUBSTITUTE(G2607,I2607,""))</f>
        <v>7/Nov</v>
      </c>
      <c r="K2607" s="34">
        <f>LEFT(J2607,2-ISERROR(1*MID(J2607,2,1)))*1</f>
        <v>7</v>
      </c>
      <c r="L2607" s="34" t="str">
        <f>IF(LEN(I2607)=3,I2607,LEFT(I2607,1)&amp;MID(I2607,3,1)&amp;RIGHT(I2607,1))</f>
        <v>ROM</v>
      </c>
      <c r="M2607" s="42">
        <f>TIMEVALUE(SUBSTITUTE(SUBSTITUTE(F2607,"P"," P"),"A"," A"))</f>
        <v>0.73611111111111116</v>
      </c>
      <c r="N2607" s="34">
        <f t="shared" si="131"/>
        <v>20</v>
      </c>
      <c r="O2607" s="34" t="str">
        <f t="shared" si="132"/>
        <v>ROM20</v>
      </c>
      <c r="P2607" s="44">
        <f>INDEX(Workings!$R$14:$R$853,MATCH(O2607,Workings!$U$14:$U$853,0))</f>
        <v>0.73125000000000029</v>
      </c>
      <c r="Q2607" s="34">
        <f t="shared" si="133"/>
        <v>7</v>
      </c>
      <c r="S2607"/>
    </row>
    <row r="2608" spans="1:19" ht="15" x14ac:dyDescent="0.25">
      <c r="A2608" s="34" t="s">
        <v>3429</v>
      </c>
      <c r="B2608" s="34">
        <f>SEARCH("PM",A2608)</f>
        <v>11</v>
      </c>
      <c r="C2608" s="34" t="e">
        <f>SEARCH("AM",A2608)</f>
        <v>#VALUE!</v>
      </c>
      <c r="D2608" s="34">
        <f>IFERROR(B2608,C2608)</f>
        <v>11</v>
      </c>
      <c r="E2608" s="34" t="str">
        <f>IFERROR(MID(A2608,D2608-5,1)," ")</f>
        <v xml:space="preserve"> </v>
      </c>
      <c r="F2608" s="34" t="str">
        <f>MID(A2608,IF(E2608="1",D2608-5,D2608-4),IF(E2608="1",7,6))</f>
        <v>6:05PM</v>
      </c>
      <c r="G2608" s="34" t="str">
        <f>TRIM(SUBSTITUTE(A2608,TEXT(M2608,"h:mmAM/PM"),""))</f>
        <v>R-O-M 7/Nov</v>
      </c>
      <c r="H2608" s="34" t="b">
        <f>OR(LEFT(G2608,1)="Y",LEFT(G2608,1)="B",LEFT(G2608,1)="R")</f>
        <v>1</v>
      </c>
      <c r="I2608" s="34" t="str">
        <f>IF(H2608,LEFT(G2608,FIND(" ",G2608)-1),MID(G2608,FIND(" ",G2608)+1,9))</f>
        <v>R-O-M</v>
      </c>
      <c r="J2608" s="34" t="str">
        <f>TRIM(SUBSTITUTE(G2608,I2608,""))</f>
        <v>7/Nov</v>
      </c>
      <c r="K2608" s="34">
        <f>LEFT(J2608,2-ISERROR(1*MID(J2608,2,1)))*1</f>
        <v>7</v>
      </c>
      <c r="L2608" s="34" t="str">
        <f>IF(LEN(I2608)=3,I2608,LEFT(I2608,1)&amp;MID(I2608,3,1)&amp;RIGHT(I2608,1))</f>
        <v>ROM</v>
      </c>
      <c r="M2608" s="42">
        <f>TIMEVALUE(SUBSTITUTE(SUBSTITUTE(F2608,"P"," P"),"A"," A"))</f>
        <v>0.75347222222222221</v>
      </c>
      <c r="N2608" s="34">
        <f t="shared" si="131"/>
        <v>21</v>
      </c>
      <c r="O2608" s="34" t="str">
        <f t="shared" si="132"/>
        <v>ROM21</v>
      </c>
      <c r="P2608" s="44">
        <f>INDEX(Workings!$R$14:$R$853,MATCH(O2608,Workings!$U$14:$U$853,0))</f>
        <v>0.74513888888888913</v>
      </c>
      <c r="Q2608" s="34">
        <f t="shared" si="133"/>
        <v>12</v>
      </c>
      <c r="S2608"/>
    </row>
    <row r="2609" spans="1:19" ht="15" x14ac:dyDescent="0.25">
      <c r="A2609" s="34" t="s">
        <v>1346</v>
      </c>
      <c r="B2609" s="34">
        <f>SEARCH("PM",A2609)</f>
        <v>11</v>
      </c>
      <c r="C2609" s="34" t="e">
        <f>SEARCH("AM",A2609)</f>
        <v>#VALUE!</v>
      </c>
      <c r="D2609" s="34">
        <f>IFERROR(B2609,C2609)</f>
        <v>11</v>
      </c>
      <c r="E2609" s="34" t="str">
        <f>IFERROR(MID(A2609,D2609-5,1)," ")</f>
        <v xml:space="preserve"> </v>
      </c>
      <c r="F2609" s="34" t="str">
        <f>MID(A2609,IF(E2609="1",D2609-5,D2609-4),IF(E2609="1",7,6))</f>
        <v>6:21PM</v>
      </c>
      <c r="G2609" s="34" t="str">
        <f>TRIM(SUBSTITUTE(A2609,TEXT(M2609,"h:mmAM/PM"),""))</f>
        <v>7/Nov R/O/M</v>
      </c>
      <c r="H2609" s="34" t="b">
        <f>OR(LEFT(G2609,1)="Y",LEFT(G2609,1)="B",LEFT(G2609,1)="R")</f>
        <v>0</v>
      </c>
      <c r="I2609" s="34" t="str">
        <f>IF(H2609,LEFT(G2609,FIND(" ",G2609)-1),MID(G2609,FIND(" ",G2609)+1,9))</f>
        <v>R/O/M</v>
      </c>
      <c r="J2609" s="34" t="str">
        <f>TRIM(SUBSTITUTE(G2609,I2609,""))</f>
        <v>7/Nov</v>
      </c>
      <c r="K2609" s="34">
        <f>LEFT(J2609,2-ISERROR(1*MID(J2609,2,1)))*1</f>
        <v>7</v>
      </c>
      <c r="L2609" s="34" t="str">
        <f>IF(LEN(I2609)=3,I2609,LEFT(I2609,1)&amp;MID(I2609,3,1)&amp;RIGHT(I2609,1))</f>
        <v>ROM</v>
      </c>
      <c r="M2609" s="42">
        <f>TIMEVALUE(SUBSTITUTE(SUBSTITUTE(F2609,"P"," P"),"A"," A"))</f>
        <v>0.76458333333333339</v>
      </c>
      <c r="N2609" s="34">
        <f t="shared" si="131"/>
        <v>22</v>
      </c>
      <c r="O2609" s="34" t="str">
        <f t="shared" si="132"/>
        <v>ROM22</v>
      </c>
      <c r="P2609" s="44">
        <f>INDEX(Workings!$R$14:$R$853,MATCH(O2609,Workings!$U$14:$U$853,0))</f>
        <v>0.75902777777777797</v>
      </c>
      <c r="Q2609" s="34">
        <f t="shared" si="133"/>
        <v>8</v>
      </c>
      <c r="S2609"/>
    </row>
    <row r="2610" spans="1:19" ht="15" x14ac:dyDescent="0.25">
      <c r="A2610" s="34" t="s">
        <v>3327</v>
      </c>
      <c r="B2610" s="34">
        <f>SEARCH("PM",A2610)</f>
        <v>11</v>
      </c>
      <c r="C2610" s="34" t="e">
        <f>SEARCH("AM",A2610)</f>
        <v>#VALUE!</v>
      </c>
      <c r="D2610" s="34">
        <f>IFERROR(B2610,C2610)</f>
        <v>11</v>
      </c>
      <c r="E2610" s="34" t="str">
        <f>IFERROR(MID(A2610,D2610-5,1)," ")</f>
        <v xml:space="preserve"> </v>
      </c>
      <c r="F2610" s="34" t="str">
        <f>MID(A2610,IF(E2610="1",D2610-5,D2610-4),IF(E2610="1",7,6))</f>
        <v>6:42PM</v>
      </c>
      <c r="G2610" s="34" t="str">
        <f>TRIM(SUBSTITUTE(A2610,TEXT(M2610,"h:mmAM/PM"),""))</f>
        <v>7/Nov R/O/M</v>
      </c>
      <c r="H2610" s="34" t="b">
        <f>OR(LEFT(G2610,1)="Y",LEFT(G2610,1)="B",LEFT(G2610,1)="R")</f>
        <v>0</v>
      </c>
      <c r="I2610" s="34" t="str">
        <f>IF(H2610,LEFT(G2610,FIND(" ",G2610)-1),MID(G2610,FIND(" ",G2610)+1,9))</f>
        <v>R/O/M</v>
      </c>
      <c r="J2610" s="34" t="str">
        <f>TRIM(SUBSTITUTE(G2610,I2610,""))</f>
        <v>7/Nov</v>
      </c>
      <c r="K2610" s="34">
        <f>LEFT(J2610,2-ISERROR(1*MID(J2610,2,1)))*1</f>
        <v>7</v>
      </c>
      <c r="L2610" s="34" t="str">
        <f>IF(LEN(I2610)=3,I2610,LEFT(I2610,1)&amp;MID(I2610,3,1)&amp;RIGHT(I2610,1))</f>
        <v>ROM</v>
      </c>
      <c r="M2610" s="42">
        <f>TIMEVALUE(SUBSTITUTE(SUBSTITUTE(F2610,"P"," P"),"A"," A"))</f>
        <v>0.77916666666666667</v>
      </c>
      <c r="N2610" s="34">
        <f t="shared" si="131"/>
        <v>23</v>
      </c>
      <c r="O2610" s="34" t="str">
        <f t="shared" si="132"/>
        <v>ROM23</v>
      </c>
      <c r="P2610" s="44">
        <f>INDEX(Workings!$R$14:$R$853,MATCH(O2610,Workings!$U$14:$U$853,0))</f>
        <v>0.77291666666666681</v>
      </c>
      <c r="Q2610" s="34">
        <f t="shared" si="133"/>
        <v>9</v>
      </c>
      <c r="S2610"/>
    </row>
    <row r="2611" spans="1:19" ht="15" x14ac:dyDescent="0.25">
      <c r="A2611" s="34" t="s">
        <v>435</v>
      </c>
      <c r="B2611" s="34">
        <f>SEARCH("PM",A2611)</f>
        <v>11</v>
      </c>
      <c r="C2611" s="34" t="e">
        <f>SEARCH("AM",A2611)</f>
        <v>#VALUE!</v>
      </c>
      <c r="D2611" s="34">
        <f>IFERROR(B2611,C2611)</f>
        <v>11</v>
      </c>
      <c r="E2611" s="34" t="str">
        <f>IFERROR(MID(A2611,D2611-5,1)," ")</f>
        <v xml:space="preserve"> </v>
      </c>
      <c r="F2611" s="34" t="str">
        <f>MID(A2611,IF(E2611="1",D2611-5,D2611-4),IF(E2611="1",7,6))</f>
        <v>7:04PM</v>
      </c>
      <c r="G2611" s="34" t="str">
        <f>TRIM(SUBSTITUTE(A2611,TEXT(M2611,"h:mmAM/PM"),""))</f>
        <v>7/Nov R:O:M</v>
      </c>
      <c r="H2611" s="34" t="b">
        <f>OR(LEFT(G2611,1)="Y",LEFT(G2611,1)="B",LEFT(G2611,1)="R")</f>
        <v>0</v>
      </c>
      <c r="I2611" s="34" t="str">
        <f>IF(H2611,LEFT(G2611,FIND(" ",G2611)-1),MID(G2611,FIND(" ",G2611)+1,9))</f>
        <v>R:O:M</v>
      </c>
      <c r="J2611" s="34" t="str">
        <f>TRIM(SUBSTITUTE(G2611,I2611,""))</f>
        <v>7/Nov</v>
      </c>
      <c r="K2611" s="34">
        <f>LEFT(J2611,2-ISERROR(1*MID(J2611,2,1)))*1</f>
        <v>7</v>
      </c>
      <c r="L2611" s="34" t="str">
        <f>IF(LEN(I2611)=3,I2611,LEFT(I2611,1)&amp;MID(I2611,3,1)&amp;RIGHT(I2611,1))</f>
        <v>ROM</v>
      </c>
      <c r="M2611" s="42">
        <f>TIMEVALUE(SUBSTITUTE(SUBSTITUTE(F2611,"P"," P"),"A"," A"))</f>
        <v>0.7944444444444444</v>
      </c>
      <c r="N2611" s="34">
        <f t="shared" si="131"/>
        <v>24</v>
      </c>
      <c r="O2611" s="34" t="str">
        <f t="shared" si="132"/>
        <v>ROM24</v>
      </c>
      <c r="P2611" s="44">
        <f>INDEX(Workings!$R$14:$R$853,MATCH(O2611,Workings!$U$14:$U$853,0))</f>
        <v>0.78680555555555565</v>
      </c>
      <c r="Q2611" s="34">
        <f t="shared" si="133"/>
        <v>11</v>
      </c>
      <c r="S2611"/>
    </row>
    <row r="2612" spans="1:19" ht="15" x14ac:dyDescent="0.25">
      <c r="A2612" s="34" t="s">
        <v>1893</v>
      </c>
      <c r="B2612" s="34">
        <f>SEARCH("PM",A2612)</f>
        <v>5</v>
      </c>
      <c r="C2612" s="34" t="e">
        <f>SEARCH("AM",A2612)</f>
        <v>#VALUE!</v>
      </c>
      <c r="D2612" s="34">
        <f>IFERROR(B2612,C2612)</f>
        <v>5</v>
      </c>
      <c r="E2612" s="34" t="str">
        <f>IFERROR(MID(A2612,D2612-5,1)," ")</f>
        <v xml:space="preserve"> </v>
      </c>
      <c r="F2612" s="34" t="str">
        <f>MID(A2612,IF(E2612="1",D2612-5,D2612-4),IF(E2612="1",7,6))</f>
        <v>7:13PM</v>
      </c>
      <c r="G2612" s="34" t="str">
        <f>TRIM(SUBSTITUTE(A2612,TEXT(M2612,"h:mmAM/PM"),""))</f>
        <v>7-Nov R-O-M</v>
      </c>
      <c r="H2612" s="34" t="b">
        <f>OR(LEFT(G2612,1)="Y",LEFT(G2612,1)="B",LEFT(G2612,1)="R")</f>
        <v>0</v>
      </c>
      <c r="I2612" s="34" t="str">
        <f>IF(H2612,LEFT(G2612,FIND(" ",G2612)-1),MID(G2612,FIND(" ",G2612)+1,9))</f>
        <v>R-O-M</v>
      </c>
      <c r="J2612" s="34" t="str">
        <f>TRIM(SUBSTITUTE(G2612,I2612,""))</f>
        <v>7-Nov</v>
      </c>
      <c r="K2612" s="34">
        <f>LEFT(J2612,2-ISERROR(1*MID(J2612,2,1)))*1</f>
        <v>7</v>
      </c>
      <c r="L2612" s="34" t="str">
        <f>IF(LEN(I2612)=3,I2612,LEFT(I2612,1)&amp;MID(I2612,3,1)&amp;RIGHT(I2612,1))</f>
        <v>ROM</v>
      </c>
      <c r="M2612" s="42">
        <f>TIMEVALUE(SUBSTITUTE(SUBSTITUTE(F2612,"P"," P"),"A"," A"))</f>
        <v>0.80069444444444438</v>
      </c>
      <c r="N2612" s="34">
        <f t="shared" si="131"/>
        <v>25</v>
      </c>
      <c r="O2612" s="34" t="str">
        <f t="shared" si="132"/>
        <v>ROM25</v>
      </c>
      <c r="P2612" s="44">
        <f>INDEX(Workings!$R$14:$R$853,MATCH(O2612,Workings!$U$14:$U$853,0))</f>
        <v>0.80069444444444449</v>
      </c>
      <c r="Q2612" s="34">
        <f t="shared" si="133"/>
        <v>0</v>
      </c>
      <c r="S2612"/>
    </row>
    <row r="2613" spans="1:19" ht="15" x14ac:dyDescent="0.25">
      <c r="A2613" s="34" t="s">
        <v>2322</v>
      </c>
      <c r="B2613" s="34">
        <f>SEARCH("PM",A2613)</f>
        <v>11</v>
      </c>
      <c r="C2613" s="34" t="e">
        <f>SEARCH("AM",A2613)</f>
        <v>#VALUE!</v>
      </c>
      <c r="D2613" s="34">
        <f>IFERROR(B2613,C2613)</f>
        <v>11</v>
      </c>
      <c r="E2613" s="34" t="str">
        <f>IFERROR(MID(A2613,D2613-5,1)," ")</f>
        <v xml:space="preserve"> </v>
      </c>
      <c r="F2613" s="34" t="str">
        <f>MID(A2613,IF(E2613="1",D2613-5,D2613-4),IF(E2613="1",7,6))</f>
        <v>7:40PM</v>
      </c>
      <c r="G2613" s="34" t="str">
        <f>TRIM(SUBSTITUTE(A2613,TEXT(M2613,"h:mmAM/PM"),""))</f>
        <v>7-Nov R/O/M</v>
      </c>
      <c r="H2613" s="34" t="b">
        <f>OR(LEFT(G2613,1)="Y",LEFT(G2613,1)="B",LEFT(G2613,1)="R")</f>
        <v>0</v>
      </c>
      <c r="I2613" s="34" t="str">
        <f>IF(H2613,LEFT(G2613,FIND(" ",G2613)-1),MID(G2613,FIND(" ",G2613)+1,9))</f>
        <v>R/O/M</v>
      </c>
      <c r="J2613" s="34" t="str">
        <f>TRIM(SUBSTITUTE(G2613,I2613,""))</f>
        <v>7-Nov</v>
      </c>
      <c r="K2613" s="34">
        <f>LEFT(J2613,2-ISERROR(1*MID(J2613,2,1)))*1</f>
        <v>7</v>
      </c>
      <c r="L2613" s="34" t="str">
        <f>IF(LEN(I2613)=3,I2613,LEFT(I2613,1)&amp;MID(I2613,3,1)&amp;RIGHT(I2613,1))</f>
        <v>ROM</v>
      </c>
      <c r="M2613" s="42">
        <f>TIMEVALUE(SUBSTITUTE(SUBSTITUTE(F2613,"P"," P"),"A"," A"))</f>
        <v>0.81944444444444453</v>
      </c>
      <c r="N2613" s="34">
        <f t="shared" si="131"/>
        <v>26</v>
      </c>
      <c r="O2613" s="34" t="str">
        <f t="shared" si="132"/>
        <v>ROM26</v>
      </c>
      <c r="P2613" s="44">
        <f>INDEX(Workings!$R$14:$R$853,MATCH(O2613,Workings!$U$14:$U$853,0))</f>
        <v>0.81458333333333333</v>
      </c>
      <c r="Q2613" s="34">
        <f t="shared" si="133"/>
        <v>7</v>
      </c>
      <c r="S2613"/>
    </row>
    <row r="2614" spans="1:19" ht="15" x14ac:dyDescent="0.25">
      <c r="A2614" s="34" t="s">
        <v>3321</v>
      </c>
      <c r="B2614" s="34">
        <f>SEARCH("PM",A2614)</f>
        <v>5</v>
      </c>
      <c r="C2614" s="34" t="e">
        <f>SEARCH("AM",A2614)</f>
        <v>#VALUE!</v>
      </c>
      <c r="D2614" s="34">
        <f>IFERROR(B2614,C2614)</f>
        <v>5</v>
      </c>
      <c r="E2614" s="34" t="str">
        <f>IFERROR(MID(A2614,D2614-5,1)," ")</f>
        <v xml:space="preserve"> </v>
      </c>
      <c r="F2614" s="34" t="str">
        <f>MID(A2614,IF(E2614="1",D2614-5,D2614-4),IF(E2614="1",7,6))</f>
        <v>8:41PM</v>
      </c>
      <c r="G2614" s="34" t="str">
        <f>TRIM(SUBSTITUTE(A2614,TEXT(M2614,"h:mmAM/PM"),""))</f>
        <v>7-Nov R/O/M</v>
      </c>
      <c r="H2614" s="34" t="b">
        <f>OR(LEFT(G2614,1)="Y",LEFT(G2614,1)="B",LEFT(G2614,1)="R")</f>
        <v>0</v>
      </c>
      <c r="I2614" s="34" t="str">
        <f>IF(H2614,LEFT(G2614,FIND(" ",G2614)-1),MID(G2614,FIND(" ",G2614)+1,9))</f>
        <v>R/O/M</v>
      </c>
      <c r="J2614" s="34" t="str">
        <f>TRIM(SUBSTITUTE(G2614,I2614,""))</f>
        <v>7-Nov</v>
      </c>
      <c r="K2614" s="34">
        <f>LEFT(J2614,2-ISERROR(1*MID(J2614,2,1)))*1</f>
        <v>7</v>
      </c>
      <c r="L2614" s="34" t="str">
        <f>IF(LEN(I2614)=3,I2614,LEFT(I2614,1)&amp;MID(I2614,3,1)&amp;RIGHT(I2614,1))</f>
        <v>ROM</v>
      </c>
      <c r="M2614" s="42">
        <f>TIMEVALUE(SUBSTITUTE(SUBSTITUTE(F2614,"P"," P"),"A"," A"))</f>
        <v>0.8618055555555556</v>
      </c>
      <c r="N2614" s="34">
        <f t="shared" si="131"/>
        <v>27</v>
      </c>
      <c r="O2614" s="34" t="str">
        <f t="shared" si="132"/>
        <v>ROM27</v>
      </c>
      <c r="P2614" s="44">
        <f>INDEX(Workings!$R$14:$R$853,MATCH(O2614,Workings!$U$14:$U$853,0))</f>
        <v>0.85624999999999996</v>
      </c>
      <c r="Q2614" s="34">
        <f t="shared" si="133"/>
        <v>8</v>
      </c>
      <c r="S2614"/>
    </row>
    <row r="2615" spans="1:19" ht="15" x14ac:dyDescent="0.25">
      <c r="A2615" s="34" t="s">
        <v>807</v>
      </c>
      <c r="B2615" s="34">
        <f>SEARCH("PM",A2615)</f>
        <v>17</v>
      </c>
      <c r="C2615" s="34" t="e">
        <f>SEARCH("AM",A2615)</f>
        <v>#VALUE!</v>
      </c>
      <c r="D2615" s="34">
        <f>IFERROR(B2615,C2615)</f>
        <v>17</v>
      </c>
      <c r="E2615" s="34" t="str">
        <f>IFERROR(MID(A2615,D2615-5,1)," ")</f>
        <v xml:space="preserve"> </v>
      </c>
      <c r="F2615" s="34" t="str">
        <f>MID(A2615,IF(E2615="1",D2615-5,D2615-4),IF(E2615="1",7,6))</f>
        <v>9:39PM</v>
      </c>
      <c r="G2615" s="34" t="str">
        <f>TRIM(SUBSTITUTE(A2615,TEXT(M2615,"h:mmAM/PM"),""))</f>
        <v>R:O:M 7-Nov</v>
      </c>
      <c r="H2615" s="34" t="b">
        <f>OR(LEFT(G2615,1)="Y",LEFT(G2615,1)="B",LEFT(G2615,1)="R")</f>
        <v>1</v>
      </c>
      <c r="I2615" s="34" t="str">
        <f>IF(H2615,LEFT(G2615,FIND(" ",G2615)-1),MID(G2615,FIND(" ",G2615)+1,9))</f>
        <v>R:O:M</v>
      </c>
      <c r="J2615" s="34" t="str">
        <f>TRIM(SUBSTITUTE(G2615,I2615,""))</f>
        <v>7-Nov</v>
      </c>
      <c r="K2615" s="34">
        <f>LEFT(J2615,2-ISERROR(1*MID(J2615,2,1)))*1</f>
        <v>7</v>
      </c>
      <c r="L2615" s="34" t="str">
        <f>IF(LEN(I2615)=3,I2615,LEFT(I2615,1)&amp;MID(I2615,3,1)&amp;RIGHT(I2615,1))</f>
        <v>ROM</v>
      </c>
      <c r="M2615" s="42">
        <f>TIMEVALUE(SUBSTITUTE(SUBSTITUTE(F2615,"P"," P"),"A"," A"))</f>
        <v>0.90208333333333324</v>
      </c>
      <c r="N2615" s="34">
        <f t="shared" si="131"/>
        <v>28</v>
      </c>
      <c r="O2615" s="34" t="str">
        <f t="shared" si="132"/>
        <v>ROM28</v>
      </c>
      <c r="P2615" s="44">
        <f>INDEX(Workings!$R$14:$R$853,MATCH(O2615,Workings!$U$14:$U$853,0))</f>
        <v>0.89791666666666659</v>
      </c>
      <c r="Q2615" s="34">
        <f t="shared" si="133"/>
        <v>6</v>
      </c>
      <c r="S2615"/>
    </row>
    <row r="2616" spans="1:19" ht="15" x14ac:dyDescent="0.25">
      <c r="A2616" s="34" t="s">
        <v>2931</v>
      </c>
      <c r="B2616" s="34">
        <f>SEARCH("PM",A2616)</f>
        <v>6</v>
      </c>
      <c r="C2616" s="34" t="e">
        <f>SEARCH("AM",A2616)</f>
        <v>#VALUE!</v>
      </c>
      <c r="D2616" s="34">
        <f>IFERROR(B2616,C2616)</f>
        <v>6</v>
      </c>
      <c r="E2616" s="34" t="str">
        <f>IFERROR(MID(A2616,D2616-5,1)," ")</f>
        <v>1</v>
      </c>
      <c r="F2616" s="34" t="str">
        <f>MID(A2616,IF(E2616="1",D2616-5,D2616-4),IF(E2616="1",7,6))</f>
        <v>10:40PM</v>
      </c>
      <c r="G2616" s="34" t="str">
        <f>TRIM(SUBSTITUTE(A2616,TEXT(M2616,"h:mmAM/PM"),""))</f>
        <v>7-Nov ROM</v>
      </c>
      <c r="H2616" s="34" t="b">
        <f>OR(LEFT(G2616,1)="Y",LEFT(G2616,1)="B",LEFT(G2616,1)="R")</f>
        <v>0</v>
      </c>
      <c r="I2616" s="34" t="str">
        <f>IF(H2616,LEFT(G2616,FIND(" ",G2616)-1),MID(G2616,FIND(" ",G2616)+1,9))</f>
        <v>ROM</v>
      </c>
      <c r="J2616" s="34" t="str">
        <f>TRIM(SUBSTITUTE(G2616,I2616,""))</f>
        <v>7-Nov</v>
      </c>
      <c r="K2616" s="34">
        <f>LEFT(J2616,2-ISERROR(1*MID(J2616,2,1)))*1</f>
        <v>7</v>
      </c>
      <c r="L2616" s="34" t="str">
        <f>IF(LEN(I2616)=3,I2616,LEFT(I2616,1)&amp;MID(I2616,3,1)&amp;RIGHT(I2616,1))</f>
        <v>ROM</v>
      </c>
      <c r="M2616" s="42">
        <f>TIMEVALUE(SUBSTITUTE(SUBSTITUTE(F2616,"P"," P"),"A"," A"))</f>
        <v>0.94444444444444453</v>
      </c>
      <c r="N2616" s="34">
        <f t="shared" si="131"/>
        <v>29</v>
      </c>
      <c r="O2616" s="34" t="str">
        <f t="shared" si="132"/>
        <v>ROM29</v>
      </c>
      <c r="P2616" s="44">
        <f>INDEX(Workings!$R$14:$R$853,MATCH(O2616,Workings!$U$14:$U$853,0))</f>
        <v>0.93958333333333321</v>
      </c>
      <c r="Q2616" s="34">
        <f t="shared" si="133"/>
        <v>7</v>
      </c>
      <c r="S2616"/>
    </row>
    <row r="2617" spans="1:19" ht="15" x14ac:dyDescent="0.25">
      <c r="A2617" s="34" t="s">
        <v>3739</v>
      </c>
      <c r="B2617" s="34">
        <f>SEARCH("PM",A2617)</f>
        <v>6</v>
      </c>
      <c r="C2617" s="34" t="e">
        <f>SEARCH("AM",A2617)</f>
        <v>#VALUE!</v>
      </c>
      <c r="D2617" s="34">
        <f>IFERROR(B2617,C2617)</f>
        <v>6</v>
      </c>
      <c r="E2617" s="34" t="str">
        <f>IFERROR(MID(A2617,D2617-5,1)," ")</f>
        <v>1</v>
      </c>
      <c r="F2617" s="34" t="str">
        <f>MID(A2617,IF(E2617="1",D2617-5,D2617-4),IF(E2617="1",7,6))</f>
        <v>11:42PM</v>
      </c>
      <c r="G2617" s="34" t="str">
        <f>TRIM(SUBSTITUTE(A2617,TEXT(M2617,"h:mmAM/PM"),""))</f>
        <v>7-Nov ROM</v>
      </c>
      <c r="H2617" s="34" t="b">
        <f>OR(LEFT(G2617,1)="Y",LEFT(G2617,1)="B",LEFT(G2617,1)="R")</f>
        <v>0</v>
      </c>
      <c r="I2617" s="34" t="str">
        <f>IF(H2617,LEFT(G2617,FIND(" ",G2617)-1),MID(G2617,FIND(" ",G2617)+1,9))</f>
        <v>ROM</v>
      </c>
      <c r="J2617" s="34" t="str">
        <f>TRIM(SUBSTITUTE(G2617,I2617,""))</f>
        <v>7-Nov</v>
      </c>
      <c r="K2617" s="34">
        <f>LEFT(J2617,2-ISERROR(1*MID(J2617,2,1)))*1</f>
        <v>7</v>
      </c>
      <c r="L2617" s="34" t="str">
        <f>IF(LEN(I2617)=3,I2617,LEFT(I2617,1)&amp;MID(I2617,3,1)&amp;RIGHT(I2617,1))</f>
        <v>ROM</v>
      </c>
      <c r="M2617" s="42">
        <f>TIMEVALUE(SUBSTITUTE(SUBSTITUTE(F2617,"P"," P"),"A"," A"))</f>
        <v>0.98749999999999993</v>
      </c>
      <c r="N2617" s="34">
        <f t="shared" si="131"/>
        <v>30</v>
      </c>
      <c r="O2617" s="34" t="str">
        <f t="shared" si="132"/>
        <v>ROM30</v>
      </c>
      <c r="P2617" s="44">
        <f>INDEX(Workings!$R$14:$R$853,MATCH(O2617,Workings!$U$14:$U$853,0))</f>
        <v>0.98124999999999984</v>
      </c>
      <c r="Q2617" s="34">
        <f t="shared" si="133"/>
        <v>9</v>
      </c>
      <c r="S2617"/>
    </row>
    <row r="2618" spans="1:19" ht="15" x14ac:dyDescent="0.25">
      <c r="A2618" s="34" t="s">
        <v>583</v>
      </c>
      <c r="B2618" s="34" t="e">
        <f>SEARCH("PM",A2618)</f>
        <v>#VALUE!</v>
      </c>
      <c r="C2618" s="34">
        <f>SEARCH("AM",A2618)</f>
        <v>11</v>
      </c>
      <c r="D2618" s="34">
        <f>IFERROR(B2618,C2618)</f>
        <v>11</v>
      </c>
      <c r="E2618" s="34" t="str">
        <f>IFERROR(MID(A2618,D2618-5,1)," ")</f>
        <v xml:space="preserve"> </v>
      </c>
      <c r="F2618" s="34" t="str">
        <f>MID(A2618,IF(E2618="1",D2618-5,D2618-4),IF(E2618="1",7,6))</f>
        <v>7:41AM</v>
      </c>
      <c r="G2618" s="34" t="str">
        <f>TRIM(SUBSTITUTE(A2618,TEXT(M2618,"h:mmAM/PM"),""))</f>
        <v>8/Nov R-O-M</v>
      </c>
      <c r="H2618" s="34" t="b">
        <f>OR(LEFT(G2618,1)="Y",LEFT(G2618,1)="B",LEFT(G2618,1)="R")</f>
        <v>0</v>
      </c>
      <c r="I2618" s="34" t="str">
        <f>IF(H2618,LEFT(G2618,FIND(" ",G2618)-1),MID(G2618,FIND(" ",G2618)+1,9))</f>
        <v>R-O-M</v>
      </c>
      <c r="J2618" s="34" t="str">
        <f>TRIM(SUBSTITUTE(G2618,I2618,""))</f>
        <v>8/Nov</v>
      </c>
      <c r="K2618" s="34">
        <f>LEFT(J2618,2-ISERROR(1*MID(J2618,2,1)))*1</f>
        <v>8</v>
      </c>
      <c r="L2618" s="34" t="str">
        <f>IF(LEN(I2618)=3,I2618,LEFT(I2618,1)&amp;MID(I2618,3,1)&amp;RIGHT(I2618,1))</f>
        <v>ROM</v>
      </c>
      <c r="M2618" s="42">
        <f>TIMEVALUE(SUBSTITUTE(SUBSTITUTE(F2618,"P"," P"),"A"," A"))</f>
        <v>0.32013888888888892</v>
      </c>
      <c r="N2618" s="34">
        <f t="shared" si="131"/>
        <v>1</v>
      </c>
      <c r="O2618" s="34" t="str">
        <f t="shared" si="132"/>
        <v>ROM1</v>
      </c>
      <c r="P2618" s="44">
        <f>INDEX(Workings!$R$14:$R$853,MATCH(O2618,Workings!$U$14:$U$853,0))</f>
        <v>0.31458333333333327</v>
      </c>
      <c r="Q2618" s="34">
        <f t="shared" si="133"/>
        <v>8</v>
      </c>
      <c r="S2618"/>
    </row>
    <row r="2619" spans="1:19" ht="15" x14ac:dyDescent="0.25">
      <c r="A2619" s="34" t="s">
        <v>2929</v>
      </c>
      <c r="B2619" s="34" t="e">
        <f>SEARCH("PM",A2619)</f>
        <v>#VALUE!</v>
      </c>
      <c r="C2619" s="34">
        <f>SEARCH("AM",A2619)</f>
        <v>5</v>
      </c>
      <c r="D2619" s="34">
        <f>IFERROR(B2619,C2619)</f>
        <v>5</v>
      </c>
      <c r="E2619" s="34" t="str">
        <f>IFERROR(MID(A2619,D2619-5,1)," ")</f>
        <v xml:space="preserve"> </v>
      </c>
      <c r="F2619" s="34" t="str">
        <f>MID(A2619,IF(E2619="1",D2619-5,D2619-4),IF(E2619="1",7,6))</f>
        <v>8:19AM</v>
      </c>
      <c r="G2619" s="34" t="str">
        <f>TRIM(SUBSTITUTE(A2619,TEXT(M2619,"h:mmAM/PM"),""))</f>
        <v>8/Nov R-O-M</v>
      </c>
      <c r="H2619" s="34" t="b">
        <f>OR(LEFT(G2619,1)="Y",LEFT(G2619,1)="B",LEFT(G2619,1)="R")</f>
        <v>0</v>
      </c>
      <c r="I2619" s="34" t="str">
        <f>IF(H2619,LEFT(G2619,FIND(" ",G2619)-1),MID(G2619,FIND(" ",G2619)+1,9))</f>
        <v>R-O-M</v>
      </c>
      <c r="J2619" s="34" t="str">
        <f>TRIM(SUBSTITUTE(G2619,I2619,""))</f>
        <v>8/Nov</v>
      </c>
      <c r="K2619" s="34">
        <f>LEFT(J2619,2-ISERROR(1*MID(J2619,2,1)))*1</f>
        <v>8</v>
      </c>
      <c r="L2619" s="34" t="str">
        <f>IF(LEN(I2619)=3,I2619,LEFT(I2619,1)&amp;MID(I2619,3,1)&amp;RIGHT(I2619,1))</f>
        <v>ROM</v>
      </c>
      <c r="M2619" s="42">
        <f>TIMEVALUE(SUBSTITUTE(SUBSTITUTE(F2619,"P"," P"),"A"," A"))</f>
        <v>0.34652777777777777</v>
      </c>
      <c r="N2619" s="34">
        <f t="shared" si="131"/>
        <v>2</v>
      </c>
      <c r="O2619" s="34" t="str">
        <f t="shared" si="132"/>
        <v>ROM2</v>
      </c>
      <c r="P2619" s="44">
        <f>INDEX(Workings!$R$14:$R$853,MATCH(O2619,Workings!$U$14:$U$853,0))</f>
        <v>0.34236111111111106</v>
      </c>
      <c r="Q2619" s="34">
        <f t="shared" si="133"/>
        <v>6</v>
      </c>
      <c r="S2619"/>
    </row>
    <row r="2620" spans="1:19" ht="15" x14ac:dyDescent="0.25">
      <c r="A2620" s="34" t="s">
        <v>3394</v>
      </c>
      <c r="B2620" s="34" t="e">
        <f>SEARCH("PM",A2620)</f>
        <v>#VALUE!</v>
      </c>
      <c r="C2620" s="34">
        <f>SEARCH("AM",A2620)</f>
        <v>5</v>
      </c>
      <c r="D2620" s="34">
        <f>IFERROR(B2620,C2620)</f>
        <v>5</v>
      </c>
      <c r="E2620" s="34" t="str">
        <f>IFERROR(MID(A2620,D2620-5,1)," ")</f>
        <v xml:space="preserve"> </v>
      </c>
      <c r="F2620" s="34" t="str">
        <f>MID(A2620,IF(E2620="1",D2620-5,D2620-4),IF(E2620="1",7,6))</f>
        <v>9:03AM</v>
      </c>
      <c r="G2620" s="34" t="str">
        <f>TRIM(SUBSTITUTE(A2620,TEXT(M2620,"h:mmAM/PM"),""))</f>
        <v>ROM 8-Nov</v>
      </c>
      <c r="H2620" s="34" t="b">
        <f>OR(LEFT(G2620,1)="Y",LEFT(G2620,1)="B",LEFT(G2620,1)="R")</f>
        <v>1</v>
      </c>
      <c r="I2620" s="34" t="str">
        <f>IF(H2620,LEFT(G2620,FIND(" ",G2620)-1),MID(G2620,FIND(" ",G2620)+1,9))</f>
        <v>ROM</v>
      </c>
      <c r="J2620" s="34" t="str">
        <f>TRIM(SUBSTITUTE(G2620,I2620,""))</f>
        <v>8-Nov</v>
      </c>
      <c r="K2620" s="34">
        <f>LEFT(J2620,2-ISERROR(1*MID(J2620,2,1)))*1</f>
        <v>8</v>
      </c>
      <c r="L2620" s="34" t="str">
        <f>IF(LEN(I2620)=3,I2620,LEFT(I2620,1)&amp;MID(I2620,3,1)&amp;RIGHT(I2620,1))</f>
        <v>ROM</v>
      </c>
      <c r="M2620" s="42">
        <f>TIMEVALUE(SUBSTITUTE(SUBSTITUTE(F2620,"P"," P"),"A"," A"))</f>
        <v>0.37708333333333338</v>
      </c>
      <c r="N2620" s="34">
        <f t="shared" si="131"/>
        <v>3</v>
      </c>
      <c r="O2620" s="34" t="str">
        <f t="shared" si="132"/>
        <v>ROM3</v>
      </c>
      <c r="P2620" s="44">
        <f>INDEX(Workings!$R$14:$R$853,MATCH(O2620,Workings!$U$14:$U$853,0))</f>
        <v>0.37013888888888885</v>
      </c>
      <c r="Q2620" s="34">
        <f t="shared" si="133"/>
        <v>10</v>
      </c>
      <c r="S2620"/>
    </row>
    <row r="2621" spans="1:19" ht="15" x14ac:dyDescent="0.25">
      <c r="A2621" s="34" t="s">
        <v>3420</v>
      </c>
      <c r="B2621" s="34" t="e">
        <f>SEARCH("PM",A2621)</f>
        <v>#VALUE!</v>
      </c>
      <c r="C2621" s="34">
        <f>SEARCH("AM",A2621)</f>
        <v>17</v>
      </c>
      <c r="D2621" s="34">
        <f>IFERROR(B2621,C2621)</f>
        <v>17</v>
      </c>
      <c r="E2621" s="34" t="str">
        <f>IFERROR(MID(A2621,D2621-5,1)," ")</f>
        <v xml:space="preserve"> </v>
      </c>
      <c r="F2621" s="34" t="str">
        <f>MID(A2621,IF(E2621="1",D2621-5,D2621-4),IF(E2621="1",7,6))</f>
        <v>9:43AM</v>
      </c>
      <c r="G2621" s="34" t="str">
        <f>TRIM(SUBSTITUTE(A2621,TEXT(M2621,"h:mmAM/PM"),""))</f>
        <v>R:O:M 8/Nov</v>
      </c>
      <c r="H2621" s="34" t="b">
        <f>OR(LEFT(G2621,1)="Y",LEFT(G2621,1)="B",LEFT(G2621,1)="R")</f>
        <v>1</v>
      </c>
      <c r="I2621" s="34" t="str">
        <f>IF(H2621,LEFT(G2621,FIND(" ",G2621)-1),MID(G2621,FIND(" ",G2621)+1,9))</f>
        <v>R:O:M</v>
      </c>
      <c r="J2621" s="34" t="str">
        <f>TRIM(SUBSTITUTE(G2621,I2621,""))</f>
        <v>8/Nov</v>
      </c>
      <c r="K2621" s="34">
        <f>LEFT(J2621,2-ISERROR(1*MID(J2621,2,1)))*1</f>
        <v>8</v>
      </c>
      <c r="L2621" s="34" t="str">
        <f>IF(LEN(I2621)=3,I2621,LEFT(I2621,1)&amp;MID(I2621,3,1)&amp;RIGHT(I2621,1))</f>
        <v>ROM</v>
      </c>
      <c r="M2621" s="42">
        <f>TIMEVALUE(SUBSTITUTE(SUBSTITUTE(F2621,"P"," P"),"A"," A"))</f>
        <v>0.40486111111111112</v>
      </c>
      <c r="N2621" s="34">
        <f t="shared" si="131"/>
        <v>4</v>
      </c>
      <c r="O2621" s="34" t="str">
        <f t="shared" si="132"/>
        <v>ROM4</v>
      </c>
      <c r="P2621" s="44">
        <f>INDEX(Workings!$R$14:$R$853,MATCH(O2621,Workings!$U$14:$U$853,0))</f>
        <v>0.39791666666666664</v>
      </c>
      <c r="Q2621" s="34">
        <f t="shared" si="133"/>
        <v>10</v>
      </c>
      <c r="S2621"/>
    </row>
    <row r="2622" spans="1:19" ht="15" x14ac:dyDescent="0.25">
      <c r="A2622" s="34" t="s">
        <v>2717</v>
      </c>
      <c r="B2622" s="34" t="e">
        <f>SEARCH("PM",A2622)</f>
        <v>#VALUE!</v>
      </c>
      <c r="C2622" s="34">
        <f>SEARCH("AM",A2622)</f>
        <v>10</v>
      </c>
      <c r="D2622" s="34">
        <f>IFERROR(B2622,C2622)</f>
        <v>10</v>
      </c>
      <c r="E2622" s="34" t="str">
        <f>IFERROR(MID(A2622,D2622-5,1)," ")</f>
        <v>1</v>
      </c>
      <c r="F2622" s="34" t="str">
        <f>MID(A2622,IF(E2622="1",D2622-5,D2622-4),IF(E2622="1",7,6))</f>
        <v>10:15AM</v>
      </c>
      <c r="G2622" s="34" t="str">
        <f>TRIM(SUBSTITUTE(A2622,TEXT(M2622,"h:mmAM/PM"),""))</f>
        <v>ROM 8-Nov</v>
      </c>
      <c r="H2622" s="34" t="b">
        <f>OR(LEFT(G2622,1)="Y",LEFT(G2622,1)="B",LEFT(G2622,1)="R")</f>
        <v>1</v>
      </c>
      <c r="I2622" s="34" t="str">
        <f>IF(H2622,LEFT(G2622,FIND(" ",G2622)-1),MID(G2622,FIND(" ",G2622)+1,9))</f>
        <v>ROM</v>
      </c>
      <c r="J2622" s="34" t="str">
        <f>TRIM(SUBSTITUTE(G2622,I2622,""))</f>
        <v>8-Nov</v>
      </c>
      <c r="K2622" s="34">
        <f>LEFT(J2622,2-ISERROR(1*MID(J2622,2,1)))*1</f>
        <v>8</v>
      </c>
      <c r="L2622" s="34" t="str">
        <f>IF(LEN(I2622)=3,I2622,LEFT(I2622,1)&amp;MID(I2622,3,1)&amp;RIGHT(I2622,1))</f>
        <v>ROM</v>
      </c>
      <c r="M2622" s="42">
        <f>TIMEVALUE(SUBSTITUTE(SUBSTITUTE(F2622,"P"," P"),"A"," A"))</f>
        <v>0.42708333333333331</v>
      </c>
      <c r="N2622" s="34">
        <f t="shared" si="131"/>
        <v>5</v>
      </c>
      <c r="O2622" s="34" t="str">
        <f t="shared" si="132"/>
        <v>ROM5</v>
      </c>
      <c r="P2622" s="44">
        <f>INDEX(Workings!$R$14:$R$853,MATCH(O2622,Workings!$U$14:$U$853,0))</f>
        <v>0.41874999999999996</v>
      </c>
      <c r="Q2622" s="34">
        <f t="shared" si="133"/>
        <v>12</v>
      </c>
      <c r="S2622"/>
    </row>
    <row r="2623" spans="1:19" ht="15" x14ac:dyDescent="0.25">
      <c r="A2623" s="34" t="s">
        <v>2960</v>
      </c>
      <c r="B2623" s="34" t="e">
        <f>SEARCH("PM",A2623)</f>
        <v>#VALUE!</v>
      </c>
      <c r="C2623" s="34">
        <f>SEARCH("AM",A2623)</f>
        <v>18</v>
      </c>
      <c r="D2623" s="34">
        <f>IFERROR(B2623,C2623)</f>
        <v>18</v>
      </c>
      <c r="E2623" s="34" t="str">
        <f>IFERROR(MID(A2623,D2623-5,1)," ")</f>
        <v>1</v>
      </c>
      <c r="F2623" s="34" t="str">
        <f>MID(A2623,IF(E2623="1",D2623-5,D2623-4),IF(E2623="1",7,6))</f>
        <v>10:39AM</v>
      </c>
      <c r="G2623" s="34" t="str">
        <f>TRIM(SUBSTITUTE(A2623,TEXT(M2623,"h:mmAM/PM"),""))</f>
        <v>R:O:M 8/Nov</v>
      </c>
      <c r="H2623" s="34" t="b">
        <f>OR(LEFT(G2623,1)="Y",LEFT(G2623,1)="B",LEFT(G2623,1)="R")</f>
        <v>1</v>
      </c>
      <c r="I2623" s="34" t="str">
        <f>IF(H2623,LEFT(G2623,FIND(" ",G2623)-1),MID(G2623,FIND(" ",G2623)+1,9))</f>
        <v>R:O:M</v>
      </c>
      <c r="J2623" s="34" t="str">
        <f>TRIM(SUBSTITUTE(G2623,I2623,""))</f>
        <v>8/Nov</v>
      </c>
      <c r="K2623" s="34">
        <f>LEFT(J2623,2-ISERROR(1*MID(J2623,2,1)))*1</f>
        <v>8</v>
      </c>
      <c r="L2623" s="34" t="str">
        <f>IF(LEN(I2623)=3,I2623,LEFT(I2623,1)&amp;MID(I2623,3,1)&amp;RIGHT(I2623,1))</f>
        <v>ROM</v>
      </c>
      <c r="M2623" s="42">
        <f>TIMEVALUE(SUBSTITUTE(SUBSTITUTE(F2623,"P"," P"),"A"," A"))</f>
        <v>0.44375000000000003</v>
      </c>
      <c r="N2623" s="34">
        <f t="shared" si="131"/>
        <v>6</v>
      </c>
      <c r="O2623" s="34" t="str">
        <f t="shared" si="132"/>
        <v>ROM6</v>
      </c>
      <c r="P2623" s="44">
        <f>INDEX(Workings!$R$14:$R$853,MATCH(O2623,Workings!$U$14:$U$853,0))</f>
        <v>0.43958333333333327</v>
      </c>
      <c r="Q2623" s="34">
        <f t="shared" si="133"/>
        <v>6</v>
      </c>
      <c r="S2623"/>
    </row>
    <row r="2624" spans="1:19" ht="15" x14ac:dyDescent="0.25">
      <c r="A2624" s="34" t="s">
        <v>4085</v>
      </c>
      <c r="B2624" s="34" t="e">
        <f>SEARCH("PM",A2624)</f>
        <v>#VALUE!</v>
      </c>
      <c r="C2624" s="34">
        <f>SEARCH("AM",A2624)</f>
        <v>6</v>
      </c>
      <c r="D2624" s="34">
        <f>IFERROR(B2624,C2624)</f>
        <v>6</v>
      </c>
      <c r="E2624" s="34" t="str">
        <f>IFERROR(MID(A2624,D2624-5,1)," ")</f>
        <v>1</v>
      </c>
      <c r="F2624" s="34" t="str">
        <f>MID(A2624,IF(E2624="1",D2624-5,D2624-4),IF(E2624="1",7,6))</f>
        <v>11:07AM</v>
      </c>
      <c r="G2624" s="34" t="str">
        <f>TRIM(SUBSTITUTE(A2624,TEXT(M2624,"h:mmAM/PM"),""))</f>
        <v>8-Nov R-O-M</v>
      </c>
      <c r="H2624" s="34" t="b">
        <f>OR(LEFT(G2624,1)="Y",LEFT(G2624,1)="B",LEFT(G2624,1)="R")</f>
        <v>0</v>
      </c>
      <c r="I2624" s="34" t="str">
        <f>IF(H2624,LEFT(G2624,FIND(" ",G2624)-1),MID(G2624,FIND(" ",G2624)+1,9))</f>
        <v>R-O-M</v>
      </c>
      <c r="J2624" s="34" t="str">
        <f>TRIM(SUBSTITUTE(G2624,I2624,""))</f>
        <v>8-Nov</v>
      </c>
      <c r="K2624" s="34">
        <f>LEFT(J2624,2-ISERROR(1*MID(J2624,2,1)))*1</f>
        <v>8</v>
      </c>
      <c r="L2624" s="34" t="str">
        <f>IF(LEN(I2624)=3,I2624,LEFT(I2624,1)&amp;MID(I2624,3,1)&amp;RIGHT(I2624,1))</f>
        <v>ROM</v>
      </c>
      <c r="M2624" s="42">
        <f>TIMEVALUE(SUBSTITUTE(SUBSTITUTE(F2624,"P"," P"),"A"," A"))</f>
        <v>0.46319444444444446</v>
      </c>
      <c r="N2624" s="34">
        <f t="shared" si="131"/>
        <v>7</v>
      </c>
      <c r="O2624" s="34" t="str">
        <f t="shared" si="132"/>
        <v>ROM7</v>
      </c>
      <c r="P2624" s="44">
        <f>INDEX(Workings!$R$14:$R$853,MATCH(O2624,Workings!$U$14:$U$853,0))</f>
        <v>0.46041666666666659</v>
      </c>
      <c r="Q2624" s="34">
        <f t="shared" si="133"/>
        <v>4</v>
      </c>
      <c r="S2624"/>
    </row>
    <row r="2625" spans="1:19" ht="15" x14ac:dyDescent="0.25">
      <c r="A2625" s="34" t="s">
        <v>3621</v>
      </c>
      <c r="B2625" s="34" t="e">
        <f>SEARCH("PM",A2625)</f>
        <v>#VALUE!</v>
      </c>
      <c r="C2625" s="34">
        <f>SEARCH("AM",A2625)</f>
        <v>16</v>
      </c>
      <c r="D2625" s="34">
        <f>IFERROR(B2625,C2625)</f>
        <v>16</v>
      </c>
      <c r="E2625" s="34" t="str">
        <f>IFERROR(MID(A2625,D2625-5,1)," ")</f>
        <v>1</v>
      </c>
      <c r="F2625" s="34" t="str">
        <f>MID(A2625,IF(E2625="1",D2625-5,D2625-4),IF(E2625="1",7,6))</f>
        <v>11:41AM</v>
      </c>
      <c r="G2625" s="34" t="str">
        <f>TRIM(SUBSTITUTE(A2625,TEXT(M2625,"h:mmAM/PM"),""))</f>
        <v>8-Nov ROM</v>
      </c>
      <c r="H2625" s="34" t="b">
        <f>OR(LEFT(G2625,1)="Y",LEFT(G2625,1)="B",LEFT(G2625,1)="R")</f>
        <v>0</v>
      </c>
      <c r="I2625" s="34" t="str">
        <f>IF(H2625,LEFT(G2625,FIND(" ",G2625)-1),MID(G2625,FIND(" ",G2625)+1,9))</f>
        <v>ROM</v>
      </c>
      <c r="J2625" s="34" t="str">
        <f>TRIM(SUBSTITUTE(G2625,I2625,""))</f>
        <v>8-Nov</v>
      </c>
      <c r="K2625" s="34">
        <f>LEFT(J2625,2-ISERROR(1*MID(J2625,2,1)))*1</f>
        <v>8</v>
      </c>
      <c r="L2625" s="34" t="str">
        <f>IF(LEN(I2625)=3,I2625,LEFT(I2625,1)&amp;MID(I2625,3,1)&amp;RIGHT(I2625,1))</f>
        <v>ROM</v>
      </c>
      <c r="M2625" s="42">
        <f>TIMEVALUE(SUBSTITUTE(SUBSTITUTE(F2625,"P"," P"),"A"," A"))</f>
        <v>0.48680555555555555</v>
      </c>
      <c r="N2625" s="34">
        <f t="shared" si="131"/>
        <v>8</v>
      </c>
      <c r="O2625" s="34" t="str">
        <f t="shared" si="132"/>
        <v>ROM8</v>
      </c>
      <c r="P2625" s="44">
        <f>INDEX(Workings!$R$14:$R$853,MATCH(O2625,Workings!$U$14:$U$853,0))</f>
        <v>0.4812499999999999</v>
      </c>
      <c r="Q2625" s="34">
        <f t="shared" si="133"/>
        <v>8</v>
      </c>
      <c r="S2625"/>
    </row>
    <row r="2626" spans="1:19" ht="15" x14ac:dyDescent="0.25">
      <c r="A2626" s="34" t="s">
        <v>3486</v>
      </c>
      <c r="B2626" s="34">
        <f>SEARCH("PM",A2626)</f>
        <v>6</v>
      </c>
      <c r="C2626" s="34" t="e">
        <f>SEARCH("AM",A2626)</f>
        <v>#VALUE!</v>
      </c>
      <c r="D2626" s="34">
        <f>IFERROR(B2626,C2626)</f>
        <v>6</v>
      </c>
      <c r="E2626" s="34" t="str">
        <f>IFERROR(MID(A2626,D2626-5,1)," ")</f>
        <v>1</v>
      </c>
      <c r="F2626" s="34" t="str">
        <f>MID(A2626,IF(E2626="1",D2626-5,D2626-4),IF(E2626="1",7,6))</f>
        <v>12:04PM</v>
      </c>
      <c r="G2626" s="34" t="str">
        <f>TRIM(SUBSTITUTE(A2626,TEXT(M2626,"h:mmAM/PM"),""))</f>
        <v>R-O-M 8/Nov</v>
      </c>
      <c r="H2626" s="34" t="b">
        <f>OR(LEFT(G2626,1)="Y",LEFT(G2626,1)="B",LEFT(G2626,1)="R")</f>
        <v>1</v>
      </c>
      <c r="I2626" s="34" t="str">
        <f>IF(H2626,LEFT(G2626,FIND(" ",G2626)-1),MID(G2626,FIND(" ",G2626)+1,9))</f>
        <v>R-O-M</v>
      </c>
      <c r="J2626" s="34" t="str">
        <f>TRIM(SUBSTITUTE(G2626,I2626,""))</f>
        <v>8/Nov</v>
      </c>
      <c r="K2626" s="34">
        <f>LEFT(J2626,2-ISERROR(1*MID(J2626,2,1)))*1</f>
        <v>8</v>
      </c>
      <c r="L2626" s="34" t="str">
        <f>IF(LEN(I2626)=3,I2626,LEFT(I2626,1)&amp;MID(I2626,3,1)&amp;RIGHT(I2626,1))</f>
        <v>ROM</v>
      </c>
      <c r="M2626" s="42">
        <f>TIMEVALUE(SUBSTITUTE(SUBSTITUTE(F2626,"P"," P"),"A"," A"))</f>
        <v>0.50277777777777777</v>
      </c>
      <c r="N2626" s="34">
        <f t="shared" si="131"/>
        <v>9</v>
      </c>
      <c r="O2626" s="34" t="str">
        <f t="shared" si="132"/>
        <v>ROM9</v>
      </c>
      <c r="P2626" s="44">
        <f>INDEX(Workings!$R$14:$R$853,MATCH(O2626,Workings!$U$14:$U$853,0))</f>
        <v>0.50208333333333321</v>
      </c>
      <c r="Q2626" s="34">
        <f t="shared" si="133"/>
        <v>1</v>
      </c>
      <c r="S2626"/>
    </row>
    <row r="2627" spans="1:19" ht="15" x14ac:dyDescent="0.25">
      <c r="A2627" s="34" t="s">
        <v>485</v>
      </c>
      <c r="B2627" s="34">
        <f>SEARCH("PM",A2627)</f>
        <v>6</v>
      </c>
      <c r="C2627" s="34" t="e">
        <f>SEARCH("AM",A2627)</f>
        <v>#VALUE!</v>
      </c>
      <c r="D2627" s="34">
        <f>IFERROR(B2627,C2627)</f>
        <v>6</v>
      </c>
      <c r="E2627" s="34" t="str">
        <f>IFERROR(MID(A2627,D2627-5,1)," ")</f>
        <v>1</v>
      </c>
      <c r="F2627" s="34" t="str">
        <f>MID(A2627,IF(E2627="1",D2627-5,D2627-4),IF(E2627="1",7,6))</f>
        <v>12:51PM</v>
      </c>
      <c r="G2627" s="34" t="str">
        <f>TRIM(SUBSTITUTE(A2627,TEXT(M2627,"h:mmAM/PM"),""))</f>
        <v>8/Nov R-O-M</v>
      </c>
      <c r="H2627" s="34" t="b">
        <f>OR(LEFT(G2627,1)="Y",LEFT(G2627,1)="B",LEFT(G2627,1)="R")</f>
        <v>0</v>
      </c>
      <c r="I2627" s="34" t="str">
        <f>IF(H2627,LEFT(G2627,FIND(" ",G2627)-1),MID(G2627,FIND(" ",G2627)+1,9))</f>
        <v>R-O-M</v>
      </c>
      <c r="J2627" s="34" t="str">
        <f>TRIM(SUBSTITUTE(G2627,I2627,""))</f>
        <v>8/Nov</v>
      </c>
      <c r="K2627" s="34">
        <f>LEFT(J2627,2-ISERROR(1*MID(J2627,2,1)))*1</f>
        <v>8</v>
      </c>
      <c r="L2627" s="34" t="str">
        <f>IF(LEN(I2627)=3,I2627,LEFT(I2627,1)&amp;MID(I2627,3,1)&amp;RIGHT(I2627,1))</f>
        <v>ROM</v>
      </c>
      <c r="M2627" s="42">
        <f>TIMEVALUE(SUBSTITUTE(SUBSTITUTE(F2627,"P"," P"),"A"," A"))</f>
        <v>0.53541666666666665</v>
      </c>
      <c r="N2627" s="34">
        <f t="shared" si="131"/>
        <v>10</v>
      </c>
      <c r="O2627" s="34" t="str">
        <f t="shared" si="132"/>
        <v>ROM10</v>
      </c>
      <c r="P2627" s="44">
        <f>INDEX(Workings!$R$14:$R$853,MATCH(O2627,Workings!$U$14:$U$853,0))</f>
        <v>0.52291666666666659</v>
      </c>
      <c r="Q2627" s="34">
        <f t="shared" si="133"/>
        <v>18</v>
      </c>
      <c r="S2627"/>
    </row>
    <row r="2628" spans="1:19" ht="15" x14ac:dyDescent="0.25">
      <c r="A2628" s="34" t="s">
        <v>2043</v>
      </c>
      <c r="B2628" s="34">
        <f>SEARCH("PM",A2628)</f>
        <v>11</v>
      </c>
      <c r="C2628" s="34" t="e">
        <f>SEARCH("AM",A2628)</f>
        <v>#VALUE!</v>
      </c>
      <c r="D2628" s="34">
        <f>IFERROR(B2628,C2628)</f>
        <v>11</v>
      </c>
      <c r="E2628" s="34" t="str">
        <f>IFERROR(MID(A2628,D2628-5,1)," ")</f>
        <v xml:space="preserve"> </v>
      </c>
      <c r="F2628" s="34" t="str">
        <f>MID(A2628,IF(E2628="1",D2628-5,D2628-4),IF(E2628="1",7,6))</f>
        <v>1:12PM</v>
      </c>
      <c r="G2628" s="34" t="str">
        <f>TRIM(SUBSTITUTE(A2628,TEXT(M2628,"h:mmAM/PM"),""))</f>
        <v>R-O-M 8/Nov</v>
      </c>
      <c r="H2628" s="34" t="b">
        <f>OR(LEFT(G2628,1)="Y",LEFT(G2628,1)="B",LEFT(G2628,1)="R")</f>
        <v>1</v>
      </c>
      <c r="I2628" s="34" t="str">
        <f>IF(H2628,LEFT(G2628,FIND(" ",G2628)-1),MID(G2628,FIND(" ",G2628)+1,9))</f>
        <v>R-O-M</v>
      </c>
      <c r="J2628" s="34" t="str">
        <f>TRIM(SUBSTITUTE(G2628,I2628,""))</f>
        <v>8/Nov</v>
      </c>
      <c r="K2628" s="34">
        <f>LEFT(J2628,2-ISERROR(1*MID(J2628,2,1)))*1</f>
        <v>8</v>
      </c>
      <c r="L2628" s="34" t="str">
        <f>IF(LEN(I2628)=3,I2628,LEFT(I2628,1)&amp;MID(I2628,3,1)&amp;RIGHT(I2628,1))</f>
        <v>ROM</v>
      </c>
      <c r="M2628" s="42">
        <f>TIMEVALUE(SUBSTITUTE(SUBSTITUTE(F2628,"P"," P"),"A"," A"))</f>
        <v>0.54999999999999993</v>
      </c>
      <c r="N2628" s="34">
        <f t="shared" si="131"/>
        <v>11</v>
      </c>
      <c r="O2628" s="34" t="str">
        <f t="shared" si="132"/>
        <v>ROM11</v>
      </c>
      <c r="P2628" s="44">
        <f>INDEX(Workings!$R$14:$R$853,MATCH(O2628,Workings!$U$14:$U$853,0))</f>
        <v>0.54374999999999996</v>
      </c>
      <c r="Q2628" s="34">
        <f t="shared" si="133"/>
        <v>9</v>
      </c>
      <c r="S2628"/>
    </row>
    <row r="2629" spans="1:19" ht="15" x14ac:dyDescent="0.25">
      <c r="A2629" s="34" t="s">
        <v>1952</v>
      </c>
      <c r="B2629" s="34">
        <f>SEARCH("PM",A2629)</f>
        <v>5</v>
      </c>
      <c r="C2629" s="34" t="e">
        <f>SEARCH("AM",A2629)</f>
        <v>#VALUE!</v>
      </c>
      <c r="D2629" s="34">
        <f>IFERROR(B2629,C2629)</f>
        <v>5</v>
      </c>
      <c r="E2629" s="34" t="str">
        <f>IFERROR(MID(A2629,D2629-5,1)," ")</f>
        <v xml:space="preserve"> </v>
      </c>
      <c r="F2629" s="34" t="str">
        <f>MID(A2629,IF(E2629="1",D2629-5,D2629-4),IF(E2629="1",7,6))</f>
        <v>1:42PM</v>
      </c>
      <c r="G2629" s="34" t="str">
        <f>TRIM(SUBSTITUTE(A2629,TEXT(M2629,"h:mmAM/PM"),""))</f>
        <v>R:O:M 8/Nov</v>
      </c>
      <c r="H2629" s="34" t="b">
        <f>OR(LEFT(G2629,1)="Y",LEFT(G2629,1)="B",LEFT(G2629,1)="R")</f>
        <v>1</v>
      </c>
      <c r="I2629" s="34" t="str">
        <f>IF(H2629,LEFT(G2629,FIND(" ",G2629)-1),MID(G2629,FIND(" ",G2629)+1,9))</f>
        <v>R:O:M</v>
      </c>
      <c r="J2629" s="34" t="str">
        <f>TRIM(SUBSTITUTE(G2629,I2629,""))</f>
        <v>8/Nov</v>
      </c>
      <c r="K2629" s="34">
        <f>LEFT(J2629,2-ISERROR(1*MID(J2629,2,1)))*1</f>
        <v>8</v>
      </c>
      <c r="L2629" s="34" t="str">
        <f>IF(LEN(I2629)=3,I2629,LEFT(I2629,1)&amp;MID(I2629,3,1)&amp;RIGHT(I2629,1))</f>
        <v>ROM</v>
      </c>
      <c r="M2629" s="42">
        <f>TIMEVALUE(SUBSTITUTE(SUBSTITUTE(F2629,"P"," P"),"A"," A"))</f>
        <v>0.5708333333333333</v>
      </c>
      <c r="N2629" s="34">
        <f t="shared" si="131"/>
        <v>12</v>
      </c>
      <c r="O2629" s="34" t="str">
        <f t="shared" si="132"/>
        <v>ROM12</v>
      </c>
      <c r="P2629" s="44">
        <f>INDEX(Workings!$R$14:$R$853,MATCH(O2629,Workings!$U$14:$U$853,0))</f>
        <v>0.56458333333333333</v>
      </c>
      <c r="Q2629" s="34">
        <f t="shared" si="133"/>
        <v>9</v>
      </c>
      <c r="S2629"/>
    </row>
    <row r="2630" spans="1:19" ht="15" x14ac:dyDescent="0.25">
      <c r="A2630" s="34" t="s">
        <v>1823</v>
      </c>
      <c r="B2630" s="34">
        <f>SEARCH("PM",A2630)</f>
        <v>17</v>
      </c>
      <c r="C2630" s="34" t="e">
        <f>SEARCH("AM",A2630)</f>
        <v>#VALUE!</v>
      </c>
      <c r="D2630" s="34">
        <f>IFERROR(B2630,C2630)</f>
        <v>17</v>
      </c>
      <c r="E2630" s="34" t="str">
        <f>IFERROR(MID(A2630,D2630-5,1)," ")</f>
        <v xml:space="preserve"> </v>
      </c>
      <c r="F2630" s="34" t="str">
        <f>MID(A2630,IF(E2630="1",D2630-5,D2630-4),IF(E2630="1",7,6))</f>
        <v>2:11PM</v>
      </c>
      <c r="G2630" s="34" t="str">
        <f>TRIM(SUBSTITUTE(A2630,TEXT(M2630,"h:mmAM/PM"),""))</f>
        <v>R:O:M 8-Nov</v>
      </c>
      <c r="H2630" s="34" t="b">
        <f>OR(LEFT(G2630,1)="Y",LEFT(G2630,1)="B",LEFT(G2630,1)="R")</f>
        <v>1</v>
      </c>
      <c r="I2630" s="34" t="str">
        <f>IF(H2630,LEFT(G2630,FIND(" ",G2630)-1),MID(G2630,FIND(" ",G2630)+1,9))</f>
        <v>R:O:M</v>
      </c>
      <c r="J2630" s="34" t="str">
        <f>TRIM(SUBSTITUTE(G2630,I2630,""))</f>
        <v>8-Nov</v>
      </c>
      <c r="K2630" s="34">
        <f>LEFT(J2630,2-ISERROR(1*MID(J2630,2,1)))*1</f>
        <v>8</v>
      </c>
      <c r="L2630" s="34" t="str">
        <f>IF(LEN(I2630)=3,I2630,LEFT(I2630,1)&amp;MID(I2630,3,1)&amp;RIGHT(I2630,1))</f>
        <v>ROM</v>
      </c>
      <c r="M2630" s="42">
        <f>TIMEVALUE(SUBSTITUTE(SUBSTITUTE(F2630,"P"," P"),"A"," A"))</f>
        <v>0.59097222222222223</v>
      </c>
      <c r="N2630" s="34">
        <f t="shared" si="131"/>
        <v>13</v>
      </c>
      <c r="O2630" s="34" t="str">
        <f t="shared" si="132"/>
        <v>ROM13</v>
      </c>
      <c r="P2630" s="44">
        <f>INDEX(Workings!$R$14:$R$853,MATCH(O2630,Workings!$U$14:$U$853,0))</f>
        <v>0.5854166666666667</v>
      </c>
      <c r="Q2630" s="34">
        <f t="shared" si="133"/>
        <v>8</v>
      </c>
      <c r="S2630"/>
    </row>
    <row r="2631" spans="1:19" ht="15" x14ac:dyDescent="0.25">
      <c r="A2631" s="34" t="s">
        <v>3767</v>
      </c>
      <c r="B2631" s="34">
        <f>SEARCH("PM",A2631)</f>
        <v>5</v>
      </c>
      <c r="C2631" s="34" t="e">
        <f>SEARCH("AM",A2631)</f>
        <v>#VALUE!</v>
      </c>
      <c r="D2631" s="34">
        <f>IFERROR(B2631,C2631)</f>
        <v>5</v>
      </c>
      <c r="E2631" s="34" t="str">
        <f>IFERROR(MID(A2631,D2631-5,1)," ")</f>
        <v xml:space="preserve"> </v>
      </c>
      <c r="F2631" s="34" t="str">
        <f>MID(A2631,IF(E2631="1",D2631-5,D2631-4),IF(E2631="1",7,6))</f>
        <v>2:41PM</v>
      </c>
      <c r="G2631" s="34" t="str">
        <f>TRIM(SUBSTITUTE(A2631,TEXT(M2631,"h:mmAM/PM"),""))</f>
        <v>R-O-M 8/Nov</v>
      </c>
      <c r="H2631" s="34" t="b">
        <f>OR(LEFT(G2631,1)="Y",LEFT(G2631,1)="B",LEFT(G2631,1)="R")</f>
        <v>1</v>
      </c>
      <c r="I2631" s="34" t="str">
        <f>IF(H2631,LEFT(G2631,FIND(" ",G2631)-1),MID(G2631,FIND(" ",G2631)+1,9))</f>
        <v>R-O-M</v>
      </c>
      <c r="J2631" s="34" t="str">
        <f>TRIM(SUBSTITUTE(G2631,I2631,""))</f>
        <v>8/Nov</v>
      </c>
      <c r="K2631" s="34">
        <f>LEFT(J2631,2-ISERROR(1*MID(J2631,2,1)))*1</f>
        <v>8</v>
      </c>
      <c r="L2631" s="34" t="str">
        <f>IF(LEN(I2631)=3,I2631,LEFT(I2631,1)&amp;MID(I2631,3,1)&amp;RIGHT(I2631,1))</f>
        <v>ROM</v>
      </c>
      <c r="M2631" s="42">
        <f>TIMEVALUE(SUBSTITUTE(SUBSTITUTE(F2631,"P"," P"),"A"," A"))</f>
        <v>0.6118055555555556</v>
      </c>
      <c r="N2631" s="34">
        <f t="shared" si="131"/>
        <v>14</v>
      </c>
      <c r="O2631" s="34" t="str">
        <f t="shared" si="132"/>
        <v>ROM14</v>
      </c>
      <c r="P2631" s="44">
        <f>INDEX(Workings!$R$14:$R$853,MATCH(O2631,Workings!$U$14:$U$853,0))</f>
        <v>0.60625000000000007</v>
      </c>
      <c r="Q2631" s="34">
        <f t="shared" si="133"/>
        <v>8</v>
      </c>
      <c r="S2631"/>
    </row>
    <row r="2632" spans="1:19" ht="15" x14ac:dyDescent="0.25">
      <c r="A2632" s="34" t="s">
        <v>1289</v>
      </c>
      <c r="B2632" s="34">
        <f>SEARCH("PM",A2632)</f>
        <v>9</v>
      </c>
      <c r="C2632" s="34" t="e">
        <f>SEARCH("AM",A2632)</f>
        <v>#VALUE!</v>
      </c>
      <c r="D2632" s="34">
        <f>IFERROR(B2632,C2632)</f>
        <v>9</v>
      </c>
      <c r="E2632" s="34" t="str">
        <f>IFERROR(MID(A2632,D2632-5,1)," ")</f>
        <v xml:space="preserve"> </v>
      </c>
      <c r="F2632" s="34" t="str">
        <f>MID(A2632,IF(E2632="1",D2632-5,D2632-4),IF(E2632="1",7,6))</f>
        <v>3:14PM</v>
      </c>
      <c r="G2632" s="34" t="str">
        <f>TRIM(SUBSTITUTE(A2632,TEXT(M2632,"h:mmAM/PM"),""))</f>
        <v>ROM 8-Nov</v>
      </c>
      <c r="H2632" s="34" t="b">
        <f>OR(LEFT(G2632,1)="Y",LEFT(G2632,1)="B",LEFT(G2632,1)="R")</f>
        <v>1</v>
      </c>
      <c r="I2632" s="34" t="str">
        <f>IF(H2632,LEFT(G2632,FIND(" ",G2632)-1),MID(G2632,FIND(" ",G2632)+1,9))</f>
        <v>ROM</v>
      </c>
      <c r="J2632" s="34" t="str">
        <f>TRIM(SUBSTITUTE(G2632,I2632,""))</f>
        <v>8-Nov</v>
      </c>
      <c r="K2632" s="34">
        <f>LEFT(J2632,2-ISERROR(1*MID(J2632,2,1)))*1</f>
        <v>8</v>
      </c>
      <c r="L2632" s="34" t="str">
        <f>IF(LEN(I2632)=3,I2632,LEFT(I2632,1)&amp;MID(I2632,3,1)&amp;RIGHT(I2632,1))</f>
        <v>ROM</v>
      </c>
      <c r="M2632" s="42">
        <f>TIMEVALUE(SUBSTITUTE(SUBSTITUTE(F2632,"P"," P"),"A"," A"))</f>
        <v>0.63472222222222219</v>
      </c>
      <c r="N2632" s="34">
        <f t="shared" si="131"/>
        <v>15</v>
      </c>
      <c r="O2632" s="34" t="str">
        <f t="shared" si="132"/>
        <v>ROM15</v>
      </c>
      <c r="P2632" s="44">
        <f>INDEX(Workings!$R$14:$R$853,MATCH(O2632,Workings!$U$14:$U$853,0))</f>
        <v>0.62708333333333344</v>
      </c>
      <c r="Q2632" s="34">
        <f t="shared" si="133"/>
        <v>11</v>
      </c>
      <c r="S2632"/>
    </row>
    <row r="2633" spans="1:19" ht="15" x14ac:dyDescent="0.25">
      <c r="A2633" s="34" t="s">
        <v>2226</v>
      </c>
      <c r="B2633" s="34">
        <f>SEARCH("PM",A2633)</f>
        <v>17</v>
      </c>
      <c r="C2633" s="34" t="e">
        <f>SEARCH("AM",A2633)</f>
        <v>#VALUE!</v>
      </c>
      <c r="D2633" s="34">
        <f>IFERROR(B2633,C2633)</f>
        <v>17</v>
      </c>
      <c r="E2633" s="34" t="str">
        <f>IFERROR(MID(A2633,D2633-5,1)," ")</f>
        <v xml:space="preserve"> </v>
      </c>
      <c r="F2633" s="34" t="str">
        <f>MID(A2633,IF(E2633="1",D2633-5,D2633-4),IF(E2633="1",7,6))</f>
        <v>3:38PM</v>
      </c>
      <c r="G2633" s="34" t="str">
        <f>TRIM(SUBSTITUTE(A2633,TEXT(M2633,"h:mmAM/PM"),""))</f>
        <v>R:O:M 8/Nov</v>
      </c>
      <c r="H2633" s="34" t="b">
        <f>OR(LEFT(G2633,1)="Y",LEFT(G2633,1)="B",LEFT(G2633,1)="R")</f>
        <v>1</v>
      </c>
      <c r="I2633" s="34" t="str">
        <f>IF(H2633,LEFT(G2633,FIND(" ",G2633)-1),MID(G2633,FIND(" ",G2633)+1,9))</f>
        <v>R:O:M</v>
      </c>
      <c r="J2633" s="34" t="str">
        <f>TRIM(SUBSTITUTE(G2633,I2633,""))</f>
        <v>8/Nov</v>
      </c>
      <c r="K2633" s="34">
        <f>LEFT(J2633,2-ISERROR(1*MID(J2633,2,1)))*1</f>
        <v>8</v>
      </c>
      <c r="L2633" s="34" t="str">
        <f>IF(LEN(I2633)=3,I2633,LEFT(I2633,1)&amp;MID(I2633,3,1)&amp;RIGHT(I2633,1))</f>
        <v>ROM</v>
      </c>
      <c r="M2633" s="42">
        <f>TIMEVALUE(SUBSTITUTE(SUBSTITUTE(F2633,"P"," P"),"A"," A"))</f>
        <v>0.65138888888888891</v>
      </c>
      <c r="N2633" s="34">
        <f t="shared" ref="N2633:N2696" si="134">1+(L2633=L2632)*(K2633=K2632)*N2632</f>
        <v>16</v>
      </c>
      <c r="O2633" s="34" t="str">
        <f t="shared" ref="O2633:O2696" si="135">L2633&amp;N2633</f>
        <v>ROM16</v>
      </c>
      <c r="P2633" s="44">
        <f>INDEX(Workings!$R$14:$R$853,MATCH(O2633,Workings!$U$14:$U$853,0))</f>
        <v>0.64791666666666681</v>
      </c>
      <c r="Q2633" s="34">
        <f t="shared" ref="Q2633:Q2696" si="136">ROUND((M2633-P2633)*60*24,5)</f>
        <v>5</v>
      </c>
      <c r="S2633"/>
    </row>
    <row r="2634" spans="1:19" ht="15" x14ac:dyDescent="0.25">
      <c r="A2634" s="34" t="s">
        <v>3063</v>
      </c>
      <c r="B2634" s="34">
        <f>SEARCH("PM",A2634)</f>
        <v>5</v>
      </c>
      <c r="C2634" s="34" t="e">
        <f>SEARCH("AM",A2634)</f>
        <v>#VALUE!</v>
      </c>
      <c r="D2634" s="34">
        <f>IFERROR(B2634,C2634)</f>
        <v>5</v>
      </c>
      <c r="E2634" s="34" t="str">
        <f>IFERROR(MID(A2634,D2634-5,1)," ")</f>
        <v xml:space="preserve"> </v>
      </c>
      <c r="F2634" s="34" t="str">
        <f>MID(A2634,IF(E2634="1",D2634-5,D2634-4),IF(E2634="1",7,6))</f>
        <v>4:15PM</v>
      </c>
      <c r="G2634" s="34" t="str">
        <f>TRIM(SUBSTITUTE(A2634,TEXT(M2634,"h:mmAM/PM"),""))</f>
        <v>8-Nov R/O/M</v>
      </c>
      <c r="H2634" s="34" t="b">
        <f>OR(LEFT(G2634,1)="Y",LEFT(G2634,1)="B",LEFT(G2634,1)="R")</f>
        <v>0</v>
      </c>
      <c r="I2634" s="34" t="str">
        <f>IF(H2634,LEFT(G2634,FIND(" ",G2634)-1),MID(G2634,FIND(" ",G2634)+1,9))</f>
        <v>R/O/M</v>
      </c>
      <c r="J2634" s="34" t="str">
        <f>TRIM(SUBSTITUTE(G2634,I2634,""))</f>
        <v>8-Nov</v>
      </c>
      <c r="K2634" s="34">
        <f>LEFT(J2634,2-ISERROR(1*MID(J2634,2,1)))*1</f>
        <v>8</v>
      </c>
      <c r="L2634" s="34" t="str">
        <f>IF(LEN(I2634)=3,I2634,LEFT(I2634,1)&amp;MID(I2634,3,1)&amp;RIGHT(I2634,1))</f>
        <v>ROM</v>
      </c>
      <c r="M2634" s="42">
        <f>TIMEVALUE(SUBSTITUTE(SUBSTITUTE(F2634,"P"," P"),"A"," A"))</f>
        <v>0.67708333333333337</v>
      </c>
      <c r="N2634" s="34">
        <f t="shared" si="134"/>
        <v>17</v>
      </c>
      <c r="O2634" s="34" t="str">
        <f t="shared" si="135"/>
        <v>ROM17</v>
      </c>
      <c r="P2634" s="44">
        <f>INDEX(Workings!$R$14:$R$853,MATCH(O2634,Workings!$U$14:$U$853,0))</f>
        <v>0.66875000000000018</v>
      </c>
      <c r="Q2634" s="34">
        <f t="shared" si="136"/>
        <v>12</v>
      </c>
      <c r="S2634"/>
    </row>
    <row r="2635" spans="1:19" ht="15" x14ac:dyDescent="0.25">
      <c r="A2635" s="34" t="s">
        <v>3323</v>
      </c>
      <c r="B2635" s="34">
        <f>SEARCH("PM",A2635)</f>
        <v>5</v>
      </c>
      <c r="C2635" s="34" t="e">
        <f>SEARCH("AM",A2635)</f>
        <v>#VALUE!</v>
      </c>
      <c r="D2635" s="34">
        <f>IFERROR(B2635,C2635)</f>
        <v>5</v>
      </c>
      <c r="E2635" s="34" t="str">
        <f>IFERROR(MID(A2635,D2635-5,1)," ")</f>
        <v xml:space="preserve"> </v>
      </c>
      <c r="F2635" s="34" t="str">
        <f>MID(A2635,IF(E2635="1",D2635-5,D2635-4),IF(E2635="1",7,6))</f>
        <v>4:33PM</v>
      </c>
      <c r="G2635" s="34" t="str">
        <f>TRIM(SUBSTITUTE(A2635,TEXT(M2635,"h:mmAM/PM"),""))</f>
        <v>R/O/M 8/Nov</v>
      </c>
      <c r="H2635" s="34" t="b">
        <f>OR(LEFT(G2635,1)="Y",LEFT(G2635,1)="B",LEFT(G2635,1)="R")</f>
        <v>1</v>
      </c>
      <c r="I2635" s="34" t="str">
        <f>IF(H2635,LEFT(G2635,FIND(" ",G2635)-1),MID(G2635,FIND(" ",G2635)+1,9))</f>
        <v>R/O/M</v>
      </c>
      <c r="J2635" s="34" t="str">
        <f>TRIM(SUBSTITUTE(G2635,I2635,""))</f>
        <v>8/Nov</v>
      </c>
      <c r="K2635" s="34">
        <f>LEFT(J2635,2-ISERROR(1*MID(J2635,2,1)))*1</f>
        <v>8</v>
      </c>
      <c r="L2635" s="34" t="str">
        <f>IF(LEN(I2635)=3,I2635,LEFT(I2635,1)&amp;MID(I2635,3,1)&amp;RIGHT(I2635,1))</f>
        <v>ROM</v>
      </c>
      <c r="M2635" s="42">
        <f>TIMEVALUE(SUBSTITUTE(SUBSTITUTE(F2635,"P"," P"),"A"," A"))</f>
        <v>0.68958333333333333</v>
      </c>
      <c r="N2635" s="34">
        <f t="shared" si="134"/>
        <v>18</v>
      </c>
      <c r="O2635" s="34" t="str">
        <f t="shared" si="135"/>
        <v>ROM18</v>
      </c>
      <c r="P2635" s="44">
        <f>INDEX(Workings!$R$14:$R$853,MATCH(O2635,Workings!$U$14:$U$853,0))</f>
        <v>0.68958333333333355</v>
      </c>
      <c r="Q2635" s="34">
        <f t="shared" si="136"/>
        <v>0</v>
      </c>
      <c r="S2635"/>
    </row>
    <row r="2636" spans="1:19" ht="15" x14ac:dyDescent="0.25">
      <c r="A2636" s="34" t="s">
        <v>1298</v>
      </c>
      <c r="B2636" s="34">
        <f>SEARCH("PM",A2636)</f>
        <v>17</v>
      </c>
      <c r="C2636" s="34" t="e">
        <f>SEARCH("AM",A2636)</f>
        <v>#VALUE!</v>
      </c>
      <c r="D2636" s="34">
        <f>IFERROR(B2636,C2636)</f>
        <v>17</v>
      </c>
      <c r="E2636" s="34" t="str">
        <f>IFERROR(MID(A2636,D2636-5,1)," ")</f>
        <v xml:space="preserve"> </v>
      </c>
      <c r="F2636" s="34" t="str">
        <f>MID(A2636,IF(E2636="1",D2636-5,D2636-4),IF(E2636="1",7,6))</f>
        <v>5:13PM</v>
      </c>
      <c r="G2636" s="34" t="str">
        <f>TRIM(SUBSTITUTE(A2636,TEXT(M2636,"h:mmAM/PM"),""))</f>
        <v>8/Nov R:O:M</v>
      </c>
      <c r="H2636" s="34" t="b">
        <f>OR(LEFT(G2636,1)="Y",LEFT(G2636,1)="B",LEFT(G2636,1)="R")</f>
        <v>0</v>
      </c>
      <c r="I2636" s="34" t="str">
        <f>IF(H2636,LEFT(G2636,FIND(" ",G2636)-1),MID(G2636,FIND(" ",G2636)+1,9))</f>
        <v>R:O:M</v>
      </c>
      <c r="J2636" s="34" t="str">
        <f>TRIM(SUBSTITUTE(G2636,I2636,""))</f>
        <v>8/Nov</v>
      </c>
      <c r="K2636" s="34">
        <f>LEFT(J2636,2-ISERROR(1*MID(J2636,2,1)))*1</f>
        <v>8</v>
      </c>
      <c r="L2636" s="34" t="str">
        <f>IF(LEN(I2636)=3,I2636,LEFT(I2636,1)&amp;MID(I2636,3,1)&amp;RIGHT(I2636,1))</f>
        <v>ROM</v>
      </c>
      <c r="M2636" s="42">
        <f>TIMEVALUE(SUBSTITUTE(SUBSTITUTE(F2636,"P"," P"),"A"," A"))</f>
        <v>0.71736111111111101</v>
      </c>
      <c r="N2636" s="34">
        <f t="shared" si="134"/>
        <v>19</v>
      </c>
      <c r="O2636" s="34" t="str">
        <f t="shared" si="135"/>
        <v>ROM19</v>
      </c>
      <c r="P2636" s="44">
        <f>INDEX(Workings!$R$14:$R$853,MATCH(O2636,Workings!$U$14:$U$853,0))</f>
        <v>0.71041666666666692</v>
      </c>
      <c r="Q2636" s="34">
        <f t="shared" si="136"/>
        <v>10</v>
      </c>
      <c r="S2636"/>
    </row>
    <row r="2637" spans="1:19" ht="15" x14ac:dyDescent="0.25">
      <c r="A2637" s="34" t="s">
        <v>2627</v>
      </c>
      <c r="B2637" s="34">
        <f>SEARCH("PM",A2637)</f>
        <v>17</v>
      </c>
      <c r="C2637" s="34" t="e">
        <f>SEARCH("AM",A2637)</f>
        <v>#VALUE!</v>
      </c>
      <c r="D2637" s="34">
        <f>IFERROR(B2637,C2637)</f>
        <v>17</v>
      </c>
      <c r="E2637" s="34" t="str">
        <f>IFERROR(MID(A2637,D2637-5,1)," ")</f>
        <v xml:space="preserve"> </v>
      </c>
      <c r="F2637" s="34" t="str">
        <f>MID(A2637,IF(E2637="1",D2637-5,D2637-4),IF(E2637="1",7,6))</f>
        <v>5:31PM</v>
      </c>
      <c r="G2637" s="34" t="str">
        <f>TRIM(SUBSTITUTE(A2637,TEXT(M2637,"h:mmAM/PM"),""))</f>
        <v>R/O/M 8-Nov</v>
      </c>
      <c r="H2637" s="34" t="b">
        <f>OR(LEFT(G2637,1)="Y",LEFT(G2637,1)="B",LEFT(G2637,1)="R")</f>
        <v>1</v>
      </c>
      <c r="I2637" s="34" t="str">
        <f>IF(H2637,LEFT(G2637,FIND(" ",G2637)-1),MID(G2637,FIND(" ",G2637)+1,9))</f>
        <v>R/O/M</v>
      </c>
      <c r="J2637" s="34" t="str">
        <f>TRIM(SUBSTITUTE(G2637,I2637,""))</f>
        <v>8-Nov</v>
      </c>
      <c r="K2637" s="34">
        <f>LEFT(J2637,2-ISERROR(1*MID(J2637,2,1)))*1</f>
        <v>8</v>
      </c>
      <c r="L2637" s="34" t="str">
        <f>IF(LEN(I2637)=3,I2637,LEFT(I2637,1)&amp;MID(I2637,3,1)&amp;RIGHT(I2637,1))</f>
        <v>ROM</v>
      </c>
      <c r="M2637" s="42">
        <f>TIMEVALUE(SUBSTITUTE(SUBSTITUTE(F2637,"P"," P"),"A"," A"))</f>
        <v>0.72986111111111107</v>
      </c>
      <c r="N2637" s="34">
        <f t="shared" si="134"/>
        <v>20</v>
      </c>
      <c r="O2637" s="34" t="str">
        <f t="shared" si="135"/>
        <v>ROM20</v>
      </c>
      <c r="P2637" s="44">
        <f>INDEX(Workings!$R$14:$R$853,MATCH(O2637,Workings!$U$14:$U$853,0))</f>
        <v>0.73125000000000029</v>
      </c>
      <c r="Q2637" s="34">
        <f t="shared" si="136"/>
        <v>-2</v>
      </c>
      <c r="S2637"/>
    </row>
    <row r="2638" spans="1:19" ht="15" x14ac:dyDescent="0.25">
      <c r="A2638" s="34" t="s">
        <v>164</v>
      </c>
      <c r="B2638" s="34">
        <f>SEARCH("PM",A2638)</f>
        <v>5</v>
      </c>
      <c r="C2638" s="34" t="e">
        <f>SEARCH("AM",A2638)</f>
        <v>#VALUE!</v>
      </c>
      <c r="D2638" s="34">
        <f>IFERROR(B2638,C2638)</f>
        <v>5</v>
      </c>
      <c r="E2638" s="34" t="str">
        <f>IFERROR(MID(A2638,D2638-5,1)," ")</f>
        <v xml:space="preserve"> </v>
      </c>
      <c r="F2638" s="34" t="str">
        <f>MID(A2638,IF(E2638="1",D2638-5,D2638-4),IF(E2638="1",7,6))</f>
        <v>5:57PM</v>
      </c>
      <c r="G2638" s="34" t="str">
        <f>TRIM(SUBSTITUTE(A2638,TEXT(M2638,"h:mmAM/PM"),""))</f>
        <v>8-Nov R-O-M</v>
      </c>
      <c r="H2638" s="34" t="b">
        <f>OR(LEFT(G2638,1)="Y",LEFT(G2638,1)="B",LEFT(G2638,1)="R")</f>
        <v>0</v>
      </c>
      <c r="I2638" s="34" t="str">
        <f>IF(H2638,LEFT(G2638,FIND(" ",G2638)-1),MID(G2638,FIND(" ",G2638)+1,9))</f>
        <v>R-O-M</v>
      </c>
      <c r="J2638" s="34" t="str">
        <f>TRIM(SUBSTITUTE(G2638,I2638,""))</f>
        <v>8-Nov</v>
      </c>
      <c r="K2638" s="34">
        <f>LEFT(J2638,2-ISERROR(1*MID(J2638,2,1)))*1</f>
        <v>8</v>
      </c>
      <c r="L2638" s="34" t="str">
        <f>IF(LEN(I2638)=3,I2638,LEFT(I2638,1)&amp;MID(I2638,3,1)&amp;RIGHT(I2638,1))</f>
        <v>ROM</v>
      </c>
      <c r="M2638" s="42">
        <f>TIMEVALUE(SUBSTITUTE(SUBSTITUTE(F2638,"P"," P"),"A"," A"))</f>
        <v>0.74791666666666667</v>
      </c>
      <c r="N2638" s="34">
        <f t="shared" si="134"/>
        <v>21</v>
      </c>
      <c r="O2638" s="34" t="str">
        <f t="shared" si="135"/>
        <v>ROM21</v>
      </c>
      <c r="P2638" s="44">
        <f>INDEX(Workings!$R$14:$R$853,MATCH(O2638,Workings!$U$14:$U$853,0))</f>
        <v>0.74513888888888913</v>
      </c>
      <c r="Q2638" s="34">
        <f t="shared" si="136"/>
        <v>4</v>
      </c>
      <c r="S2638"/>
    </row>
    <row r="2639" spans="1:19" ht="15" x14ac:dyDescent="0.25">
      <c r="A2639" s="34" t="s">
        <v>3085</v>
      </c>
      <c r="B2639" s="34">
        <f>SEARCH("PM",A2639)</f>
        <v>11</v>
      </c>
      <c r="C2639" s="34" t="e">
        <f>SEARCH("AM",A2639)</f>
        <v>#VALUE!</v>
      </c>
      <c r="D2639" s="34">
        <f>IFERROR(B2639,C2639)</f>
        <v>11</v>
      </c>
      <c r="E2639" s="34" t="str">
        <f>IFERROR(MID(A2639,D2639-5,1)," ")</f>
        <v xml:space="preserve"> </v>
      </c>
      <c r="F2639" s="34" t="str">
        <f>MID(A2639,IF(E2639="1",D2639-5,D2639-4),IF(E2639="1",7,6))</f>
        <v>6:31PM</v>
      </c>
      <c r="G2639" s="34" t="str">
        <f>TRIM(SUBSTITUTE(A2639,TEXT(M2639,"h:mmAM/PM"),""))</f>
        <v>8/Nov R/O/M</v>
      </c>
      <c r="H2639" s="34" t="b">
        <f>OR(LEFT(G2639,1)="Y",LEFT(G2639,1)="B",LEFT(G2639,1)="R")</f>
        <v>0</v>
      </c>
      <c r="I2639" s="34" t="str">
        <f>IF(H2639,LEFT(G2639,FIND(" ",G2639)-1),MID(G2639,FIND(" ",G2639)+1,9))</f>
        <v>R/O/M</v>
      </c>
      <c r="J2639" s="34" t="str">
        <f>TRIM(SUBSTITUTE(G2639,I2639,""))</f>
        <v>8/Nov</v>
      </c>
      <c r="K2639" s="34">
        <f>LEFT(J2639,2-ISERROR(1*MID(J2639,2,1)))*1</f>
        <v>8</v>
      </c>
      <c r="L2639" s="34" t="str">
        <f>IF(LEN(I2639)=3,I2639,LEFT(I2639,1)&amp;MID(I2639,3,1)&amp;RIGHT(I2639,1))</f>
        <v>ROM</v>
      </c>
      <c r="M2639" s="42">
        <f>TIMEVALUE(SUBSTITUTE(SUBSTITUTE(F2639,"P"," P"),"A"," A"))</f>
        <v>0.7715277777777777</v>
      </c>
      <c r="N2639" s="34">
        <f t="shared" si="134"/>
        <v>22</v>
      </c>
      <c r="O2639" s="34" t="str">
        <f t="shared" si="135"/>
        <v>ROM22</v>
      </c>
      <c r="P2639" s="44">
        <f>INDEX(Workings!$R$14:$R$853,MATCH(O2639,Workings!$U$14:$U$853,0))</f>
        <v>0.75902777777777797</v>
      </c>
      <c r="Q2639" s="34">
        <f t="shared" si="136"/>
        <v>18</v>
      </c>
      <c r="S2639"/>
    </row>
    <row r="2640" spans="1:19" ht="15" x14ac:dyDescent="0.25">
      <c r="A2640" s="34" t="s">
        <v>4215</v>
      </c>
      <c r="B2640" s="34">
        <f>SEARCH("PM",A2640)</f>
        <v>17</v>
      </c>
      <c r="C2640" s="34" t="e">
        <f>SEARCH("AM",A2640)</f>
        <v>#VALUE!</v>
      </c>
      <c r="D2640" s="34">
        <f>IFERROR(B2640,C2640)</f>
        <v>17</v>
      </c>
      <c r="E2640" s="34" t="str">
        <f>IFERROR(MID(A2640,D2640-5,1)," ")</f>
        <v xml:space="preserve"> </v>
      </c>
      <c r="F2640" s="34" t="str">
        <f>MID(A2640,IF(E2640="1",D2640-5,D2640-4),IF(E2640="1",7,6))</f>
        <v>6:43PM</v>
      </c>
      <c r="G2640" s="34" t="str">
        <f>TRIM(SUBSTITUTE(A2640,TEXT(M2640,"h:mmAM/PM"),""))</f>
        <v>R:O:M 8/Nov</v>
      </c>
      <c r="H2640" s="34" t="b">
        <f>OR(LEFT(G2640,1)="Y",LEFT(G2640,1)="B",LEFT(G2640,1)="R")</f>
        <v>1</v>
      </c>
      <c r="I2640" s="34" t="str">
        <f>IF(H2640,LEFT(G2640,FIND(" ",G2640)-1),MID(G2640,FIND(" ",G2640)+1,9))</f>
        <v>R:O:M</v>
      </c>
      <c r="J2640" s="34" t="str">
        <f>TRIM(SUBSTITUTE(G2640,I2640,""))</f>
        <v>8/Nov</v>
      </c>
      <c r="K2640" s="34">
        <f>LEFT(J2640,2-ISERROR(1*MID(J2640,2,1)))*1</f>
        <v>8</v>
      </c>
      <c r="L2640" s="34" t="str">
        <f>IF(LEN(I2640)=3,I2640,LEFT(I2640,1)&amp;MID(I2640,3,1)&amp;RIGHT(I2640,1))</f>
        <v>ROM</v>
      </c>
      <c r="M2640" s="42">
        <f>TIMEVALUE(SUBSTITUTE(SUBSTITUTE(F2640,"P"," P"),"A"," A"))</f>
        <v>0.77986111111111101</v>
      </c>
      <c r="N2640" s="34">
        <f t="shared" si="134"/>
        <v>23</v>
      </c>
      <c r="O2640" s="34" t="str">
        <f t="shared" si="135"/>
        <v>ROM23</v>
      </c>
      <c r="P2640" s="44">
        <f>INDEX(Workings!$R$14:$R$853,MATCH(O2640,Workings!$U$14:$U$853,0))</f>
        <v>0.77291666666666681</v>
      </c>
      <c r="Q2640" s="34">
        <f t="shared" si="136"/>
        <v>10</v>
      </c>
      <c r="S2640"/>
    </row>
    <row r="2641" spans="1:19" ht="15" x14ac:dyDescent="0.25">
      <c r="A2641" s="34" t="s">
        <v>2860</v>
      </c>
      <c r="B2641" s="34">
        <f>SEARCH("PM",A2641)</f>
        <v>11</v>
      </c>
      <c r="C2641" s="34" t="e">
        <f>SEARCH("AM",A2641)</f>
        <v>#VALUE!</v>
      </c>
      <c r="D2641" s="34">
        <f>IFERROR(B2641,C2641)</f>
        <v>11</v>
      </c>
      <c r="E2641" s="34" t="str">
        <f>IFERROR(MID(A2641,D2641-5,1)," ")</f>
        <v xml:space="preserve"> </v>
      </c>
      <c r="F2641" s="34" t="str">
        <f>MID(A2641,IF(E2641="1",D2641-5,D2641-4),IF(E2641="1",7,6))</f>
        <v>6:54PM</v>
      </c>
      <c r="G2641" s="34" t="str">
        <f>TRIM(SUBSTITUTE(A2641,TEXT(M2641,"h:mmAM/PM"),""))</f>
        <v>8-Nov R/O/M</v>
      </c>
      <c r="H2641" s="34" t="b">
        <f>OR(LEFT(G2641,1)="Y",LEFT(G2641,1)="B",LEFT(G2641,1)="R")</f>
        <v>0</v>
      </c>
      <c r="I2641" s="34" t="str">
        <f>IF(H2641,LEFT(G2641,FIND(" ",G2641)-1),MID(G2641,FIND(" ",G2641)+1,9))</f>
        <v>R/O/M</v>
      </c>
      <c r="J2641" s="34" t="str">
        <f>TRIM(SUBSTITUTE(G2641,I2641,""))</f>
        <v>8-Nov</v>
      </c>
      <c r="K2641" s="34">
        <f>LEFT(J2641,2-ISERROR(1*MID(J2641,2,1)))*1</f>
        <v>8</v>
      </c>
      <c r="L2641" s="34" t="str">
        <f>IF(LEN(I2641)=3,I2641,LEFT(I2641,1)&amp;MID(I2641,3,1)&amp;RIGHT(I2641,1))</f>
        <v>ROM</v>
      </c>
      <c r="M2641" s="42">
        <f>TIMEVALUE(SUBSTITUTE(SUBSTITUTE(F2641,"P"," P"),"A"," A"))</f>
        <v>0.78749999999999998</v>
      </c>
      <c r="N2641" s="34">
        <f t="shared" si="134"/>
        <v>24</v>
      </c>
      <c r="O2641" s="34" t="str">
        <f t="shared" si="135"/>
        <v>ROM24</v>
      </c>
      <c r="P2641" s="44">
        <f>INDEX(Workings!$R$14:$R$853,MATCH(O2641,Workings!$U$14:$U$853,0))</f>
        <v>0.78680555555555565</v>
      </c>
      <c r="Q2641" s="34">
        <f t="shared" si="136"/>
        <v>1</v>
      </c>
      <c r="S2641"/>
    </row>
    <row r="2642" spans="1:19" ht="15" x14ac:dyDescent="0.25">
      <c r="A2642" s="34" t="s">
        <v>1176</v>
      </c>
      <c r="B2642" s="34">
        <f>SEARCH("PM",A2642)</f>
        <v>5</v>
      </c>
      <c r="C2642" s="34" t="e">
        <f>SEARCH("AM",A2642)</f>
        <v>#VALUE!</v>
      </c>
      <c r="D2642" s="34">
        <f>IFERROR(B2642,C2642)</f>
        <v>5</v>
      </c>
      <c r="E2642" s="34" t="str">
        <f>IFERROR(MID(A2642,D2642-5,1)," ")</f>
        <v xml:space="preserve"> </v>
      </c>
      <c r="F2642" s="34" t="str">
        <f>MID(A2642,IF(E2642="1",D2642-5,D2642-4),IF(E2642="1",7,6))</f>
        <v>7:17PM</v>
      </c>
      <c r="G2642" s="34" t="str">
        <f>TRIM(SUBSTITUTE(A2642,TEXT(M2642,"h:mmAM/PM"),""))</f>
        <v>8/Nov R/O/M</v>
      </c>
      <c r="H2642" s="34" t="b">
        <f>OR(LEFT(G2642,1)="Y",LEFT(G2642,1)="B",LEFT(G2642,1)="R")</f>
        <v>0</v>
      </c>
      <c r="I2642" s="34" t="str">
        <f>IF(H2642,LEFT(G2642,FIND(" ",G2642)-1),MID(G2642,FIND(" ",G2642)+1,9))</f>
        <v>R/O/M</v>
      </c>
      <c r="J2642" s="34" t="str">
        <f>TRIM(SUBSTITUTE(G2642,I2642,""))</f>
        <v>8/Nov</v>
      </c>
      <c r="K2642" s="34">
        <f>LEFT(J2642,2-ISERROR(1*MID(J2642,2,1)))*1</f>
        <v>8</v>
      </c>
      <c r="L2642" s="34" t="str">
        <f>IF(LEN(I2642)=3,I2642,LEFT(I2642,1)&amp;MID(I2642,3,1)&amp;RIGHT(I2642,1))</f>
        <v>ROM</v>
      </c>
      <c r="M2642" s="42">
        <f>TIMEVALUE(SUBSTITUTE(SUBSTITUTE(F2642,"P"," P"),"A"," A"))</f>
        <v>0.80347222222222225</v>
      </c>
      <c r="N2642" s="34">
        <f t="shared" si="134"/>
        <v>25</v>
      </c>
      <c r="O2642" s="34" t="str">
        <f t="shared" si="135"/>
        <v>ROM25</v>
      </c>
      <c r="P2642" s="44">
        <f>INDEX(Workings!$R$14:$R$853,MATCH(O2642,Workings!$U$14:$U$853,0))</f>
        <v>0.80069444444444449</v>
      </c>
      <c r="Q2642" s="34">
        <f t="shared" si="136"/>
        <v>4</v>
      </c>
      <c r="S2642"/>
    </row>
    <row r="2643" spans="1:19" ht="15" x14ac:dyDescent="0.25">
      <c r="A2643" s="34" t="s">
        <v>945</v>
      </c>
      <c r="B2643" s="34">
        <f>SEARCH("PM",A2643)</f>
        <v>17</v>
      </c>
      <c r="C2643" s="34" t="e">
        <f>SEARCH("AM",A2643)</f>
        <v>#VALUE!</v>
      </c>
      <c r="D2643" s="34">
        <f>IFERROR(B2643,C2643)</f>
        <v>17</v>
      </c>
      <c r="E2643" s="34" t="str">
        <f>IFERROR(MID(A2643,D2643-5,1)," ")</f>
        <v xml:space="preserve"> </v>
      </c>
      <c r="F2643" s="34" t="str">
        <f>MID(A2643,IF(E2643="1",D2643-5,D2643-4),IF(E2643="1",7,6))</f>
        <v>7:43PM</v>
      </c>
      <c r="G2643" s="34" t="str">
        <f>TRIM(SUBSTITUTE(A2643,TEXT(M2643,"h:mmAM/PM"),""))</f>
        <v>8/Nov R/O/M</v>
      </c>
      <c r="H2643" s="34" t="b">
        <f>OR(LEFT(G2643,1)="Y",LEFT(G2643,1)="B",LEFT(G2643,1)="R")</f>
        <v>0</v>
      </c>
      <c r="I2643" s="34" t="str">
        <f>IF(H2643,LEFT(G2643,FIND(" ",G2643)-1),MID(G2643,FIND(" ",G2643)+1,9))</f>
        <v>R/O/M</v>
      </c>
      <c r="J2643" s="34" t="str">
        <f>TRIM(SUBSTITUTE(G2643,I2643,""))</f>
        <v>8/Nov</v>
      </c>
      <c r="K2643" s="34">
        <f>LEFT(J2643,2-ISERROR(1*MID(J2643,2,1)))*1</f>
        <v>8</v>
      </c>
      <c r="L2643" s="34" t="str">
        <f>IF(LEN(I2643)=3,I2643,LEFT(I2643,1)&amp;MID(I2643,3,1)&amp;RIGHT(I2643,1))</f>
        <v>ROM</v>
      </c>
      <c r="M2643" s="42">
        <f>TIMEVALUE(SUBSTITUTE(SUBSTITUTE(F2643,"P"," P"),"A"," A"))</f>
        <v>0.82152777777777775</v>
      </c>
      <c r="N2643" s="34">
        <f t="shared" si="134"/>
        <v>26</v>
      </c>
      <c r="O2643" s="34" t="str">
        <f t="shared" si="135"/>
        <v>ROM26</v>
      </c>
      <c r="P2643" s="44">
        <f>INDEX(Workings!$R$14:$R$853,MATCH(O2643,Workings!$U$14:$U$853,0))</f>
        <v>0.81458333333333333</v>
      </c>
      <c r="Q2643" s="34">
        <f t="shared" si="136"/>
        <v>10</v>
      </c>
      <c r="S2643"/>
    </row>
    <row r="2644" spans="1:19" ht="15" x14ac:dyDescent="0.25">
      <c r="A2644" s="34" t="s">
        <v>3867</v>
      </c>
      <c r="B2644" s="34">
        <f>SEARCH("PM",A2644)</f>
        <v>5</v>
      </c>
      <c r="C2644" s="34" t="e">
        <f>SEARCH("AM",A2644)</f>
        <v>#VALUE!</v>
      </c>
      <c r="D2644" s="34">
        <f>IFERROR(B2644,C2644)</f>
        <v>5</v>
      </c>
      <c r="E2644" s="34" t="str">
        <f>IFERROR(MID(A2644,D2644-5,1)," ")</f>
        <v xml:space="preserve"> </v>
      </c>
      <c r="F2644" s="34" t="str">
        <f>MID(A2644,IF(E2644="1",D2644-5,D2644-4),IF(E2644="1",7,6))</f>
        <v>8:41PM</v>
      </c>
      <c r="G2644" s="34" t="str">
        <f>TRIM(SUBSTITUTE(A2644,TEXT(M2644,"h:mmAM/PM"),""))</f>
        <v>8-Nov R/O/M</v>
      </c>
      <c r="H2644" s="34" t="b">
        <f>OR(LEFT(G2644,1)="Y",LEFT(G2644,1)="B",LEFT(G2644,1)="R")</f>
        <v>0</v>
      </c>
      <c r="I2644" s="34" t="str">
        <f>IF(H2644,LEFT(G2644,FIND(" ",G2644)-1),MID(G2644,FIND(" ",G2644)+1,9))</f>
        <v>R/O/M</v>
      </c>
      <c r="J2644" s="34" t="str">
        <f>TRIM(SUBSTITUTE(G2644,I2644,""))</f>
        <v>8-Nov</v>
      </c>
      <c r="K2644" s="34">
        <f>LEFT(J2644,2-ISERROR(1*MID(J2644,2,1)))*1</f>
        <v>8</v>
      </c>
      <c r="L2644" s="34" t="str">
        <f>IF(LEN(I2644)=3,I2644,LEFT(I2644,1)&amp;MID(I2644,3,1)&amp;RIGHT(I2644,1))</f>
        <v>ROM</v>
      </c>
      <c r="M2644" s="42">
        <f>TIMEVALUE(SUBSTITUTE(SUBSTITUTE(F2644,"P"," P"),"A"," A"))</f>
        <v>0.8618055555555556</v>
      </c>
      <c r="N2644" s="34">
        <f t="shared" si="134"/>
        <v>27</v>
      </c>
      <c r="O2644" s="34" t="str">
        <f t="shared" si="135"/>
        <v>ROM27</v>
      </c>
      <c r="P2644" s="44">
        <f>INDEX(Workings!$R$14:$R$853,MATCH(O2644,Workings!$U$14:$U$853,0))</f>
        <v>0.85624999999999996</v>
      </c>
      <c r="Q2644" s="34">
        <f t="shared" si="136"/>
        <v>8</v>
      </c>
      <c r="S2644"/>
    </row>
    <row r="2645" spans="1:19" ht="15" x14ac:dyDescent="0.25">
      <c r="A2645" s="34" t="s">
        <v>1533</v>
      </c>
      <c r="B2645" s="34">
        <f>SEARCH("PM",A2645)</f>
        <v>9</v>
      </c>
      <c r="C2645" s="34" t="e">
        <f>SEARCH("AM",A2645)</f>
        <v>#VALUE!</v>
      </c>
      <c r="D2645" s="34">
        <f>IFERROR(B2645,C2645)</f>
        <v>9</v>
      </c>
      <c r="E2645" s="34" t="str">
        <f>IFERROR(MID(A2645,D2645-5,1)," ")</f>
        <v xml:space="preserve"> </v>
      </c>
      <c r="F2645" s="34" t="str">
        <f>MID(A2645,IF(E2645="1",D2645-5,D2645-4),IF(E2645="1",7,6))</f>
        <v>9:44PM</v>
      </c>
      <c r="G2645" s="34" t="str">
        <f>TRIM(SUBSTITUTE(A2645,TEXT(M2645,"h:mmAM/PM"),""))</f>
        <v>ROM 8/Nov</v>
      </c>
      <c r="H2645" s="34" t="b">
        <f>OR(LEFT(G2645,1)="Y",LEFT(G2645,1)="B",LEFT(G2645,1)="R")</f>
        <v>1</v>
      </c>
      <c r="I2645" s="34" t="str">
        <f>IF(H2645,LEFT(G2645,FIND(" ",G2645)-1),MID(G2645,FIND(" ",G2645)+1,9))</f>
        <v>ROM</v>
      </c>
      <c r="J2645" s="34" t="str">
        <f>TRIM(SUBSTITUTE(G2645,I2645,""))</f>
        <v>8/Nov</v>
      </c>
      <c r="K2645" s="34">
        <f>LEFT(J2645,2-ISERROR(1*MID(J2645,2,1)))*1</f>
        <v>8</v>
      </c>
      <c r="L2645" s="34" t="str">
        <f>IF(LEN(I2645)=3,I2645,LEFT(I2645,1)&amp;MID(I2645,3,1)&amp;RIGHT(I2645,1))</f>
        <v>ROM</v>
      </c>
      <c r="M2645" s="42">
        <f>TIMEVALUE(SUBSTITUTE(SUBSTITUTE(F2645,"P"," P"),"A"," A"))</f>
        <v>0.90555555555555556</v>
      </c>
      <c r="N2645" s="34">
        <f t="shared" si="134"/>
        <v>28</v>
      </c>
      <c r="O2645" s="34" t="str">
        <f t="shared" si="135"/>
        <v>ROM28</v>
      </c>
      <c r="P2645" s="44">
        <f>INDEX(Workings!$R$14:$R$853,MATCH(O2645,Workings!$U$14:$U$853,0))</f>
        <v>0.89791666666666659</v>
      </c>
      <c r="Q2645" s="34">
        <f t="shared" si="136"/>
        <v>11</v>
      </c>
      <c r="S2645"/>
    </row>
    <row r="2646" spans="1:19" ht="15" x14ac:dyDescent="0.25">
      <c r="A2646" s="34" t="s">
        <v>2140</v>
      </c>
      <c r="B2646" s="34">
        <f>SEARCH("PM",A2646)</f>
        <v>6</v>
      </c>
      <c r="C2646" s="34" t="e">
        <f>SEARCH("AM",A2646)</f>
        <v>#VALUE!</v>
      </c>
      <c r="D2646" s="34">
        <f>IFERROR(B2646,C2646)</f>
        <v>6</v>
      </c>
      <c r="E2646" s="34" t="str">
        <f>IFERROR(MID(A2646,D2646-5,1)," ")</f>
        <v>1</v>
      </c>
      <c r="F2646" s="34" t="str">
        <f>MID(A2646,IF(E2646="1",D2646-5,D2646-4),IF(E2646="1",7,6))</f>
        <v>10:43PM</v>
      </c>
      <c r="G2646" s="34" t="str">
        <f>TRIM(SUBSTITUTE(A2646,TEXT(M2646,"h:mmAM/PM"),""))</f>
        <v>R:O:M 8-Nov</v>
      </c>
      <c r="H2646" s="34" t="b">
        <f>OR(LEFT(G2646,1)="Y",LEFT(G2646,1)="B",LEFT(G2646,1)="R")</f>
        <v>1</v>
      </c>
      <c r="I2646" s="34" t="str">
        <f>IF(H2646,LEFT(G2646,FIND(" ",G2646)-1),MID(G2646,FIND(" ",G2646)+1,9))</f>
        <v>R:O:M</v>
      </c>
      <c r="J2646" s="34" t="str">
        <f>TRIM(SUBSTITUTE(G2646,I2646,""))</f>
        <v>8-Nov</v>
      </c>
      <c r="K2646" s="34">
        <f>LEFT(J2646,2-ISERROR(1*MID(J2646,2,1)))*1</f>
        <v>8</v>
      </c>
      <c r="L2646" s="34" t="str">
        <f>IF(LEN(I2646)=3,I2646,LEFT(I2646,1)&amp;MID(I2646,3,1)&amp;RIGHT(I2646,1))</f>
        <v>ROM</v>
      </c>
      <c r="M2646" s="42">
        <f>TIMEVALUE(SUBSTITUTE(SUBSTITUTE(F2646,"P"," P"),"A"," A"))</f>
        <v>0.94652777777777775</v>
      </c>
      <c r="N2646" s="34">
        <f t="shared" si="134"/>
        <v>29</v>
      </c>
      <c r="O2646" s="34" t="str">
        <f t="shared" si="135"/>
        <v>ROM29</v>
      </c>
      <c r="P2646" s="44">
        <f>INDEX(Workings!$R$14:$R$853,MATCH(O2646,Workings!$U$14:$U$853,0))</f>
        <v>0.93958333333333321</v>
      </c>
      <c r="Q2646" s="34">
        <f t="shared" si="136"/>
        <v>10</v>
      </c>
      <c r="S2646"/>
    </row>
    <row r="2647" spans="1:19" ht="15" x14ac:dyDescent="0.25">
      <c r="A2647" s="34" t="s">
        <v>4069</v>
      </c>
      <c r="B2647" s="34">
        <f>SEARCH("PM",A2647)</f>
        <v>12</v>
      </c>
      <c r="C2647" s="34" t="e">
        <f>SEARCH("AM",A2647)</f>
        <v>#VALUE!</v>
      </c>
      <c r="D2647" s="34">
        <f>IFERROR(B2647,C2647)</f>
        <v>12</v>
      </c>
      <c r="E2647" s="34" t="str">
        <f>IFERROR(MID(A2647,D2647-5,1)," ")</f>
        <v>1</v>
      </c>
      <c r="F2647" s="34" t="str">
        <f>MID(A2647,IF(E2647="1",D2647-5,D2647-4),IF(E2647="1",7,6))</f>
        <v>11:39PM</v>
      </c>
      <c r="G2647" s="34" t="str">
        <f>TRIM(SUBSTITUTE(A2647,TEXT(M2647,"h:mmAM/PM"),""))</f>
        <v>8/Nov R:O:M</v>
      </c>
      <c r="H2647" s="34" t="b">
        <f>OR(LEFT(G2647,1)="Y",LEFT(G2647,1)="B",LEFT(G2647,1)="R")</f>
        <v>0</v>
      </c>
      <c r="I2647" s="34" t="str">
        <f>IF(H2647,LEFT(G2647,FIND(" ",G2647)-1),MID(G2647,FIND(" ",G2647)+1,9))</f>
        <v>R:O:M</v>
      </c>
      <c r="J2647" s="34" t="str">
        <f>TRIM(SUBSTITUTE(G2647,I2647,""))</f>
        <v>8/Nov</v>
      </c>
      <c r="K2647" s="34">
        <f>LEFT(J2647,2-ISERROR(1*MID(J2647,2,1)))*1</f>
        <v>8</v>
      </c>
      <c r="L2647" s="34" t="str">
        <f>IF(LEN(I2647)=3,I2647,LEFT(I2647,1)&amp;MID(I2647,3,1)&amp;RIGHT(I2647,1))</f>
        <v>ROM</v>
      </c>
      <c r="M2647" s="42">
        <f>TIMEVALUE(SUBSTITUTE(SUBSTITUTE(F2647,"P"," P"),"A"," A"))</f>
        <v>0.98541666666666661</v>
      </c>
      <c r="N2647" s="34">
        <f t="shared" si="134"/>
        <v>30</v>
      </c>
      <c r="O2647" s="34" t="str">
        <f t="shared" si="135"/>
        <v>ROM30</v>
      </c>
      <c r="P2647" s="44">
        <f>INDEX(Workings!$R$14:$R$853,MATCH(O2647,Workings!$U$14:$U$853,0))</f>
        <v>0.98124999999999984</v>
      </c>
      <c r="Q2647" s="34">
        <f t="shared" si="136"/>
        <v>6</v>
      </c>
      <c r="S2647"/>
    </row>
    <row r="2648" spans="1:19" ht="15" x14ac:dyDescent="0.25">
      <c r="A2648" s="34" t="s">
        <v>131</v>
      </c>
      <c r="B2648" s="34" t="e">
        <f>SEARCH("PM",A2648)</f>
        <v>#VALUE!</v>
      </c>
      <c r="C2648" s="34">
        <f>SEARCH("AM",A2648)</f>
        <v>17</v>
      </c>
      <c r="D2648" s="34">
        <f>IFERROR(B2648,C2648)</f>
        <v>17</v>
      </c>
      <c r="E2648" s="34" t="str">
        <f>IFERROR(MID(A2648,D2648-5,1)," ")</f>
        <v xml:space="preserve"> </v>
      </c>
      <c r="F2648" s="34" t="str">
        <f>MID(A2648,IF(E2648="1",D2648-5,D2648-4),IF(E2648="1",7,6))</f>
        <v>7:38AM</v>
      </c>
      <c r="G2648" s="34" t="str">
        <f>TRIM(SUBSTITUTE(A2648,TEXT(M2648,"h:mmAM/PM"),""))</f>
        <v>R:O:M 9-Nov</v>
      </c>
      <c r="H2648" s="34" t="b">
        <f>OR(LEFT(G2648,1)="Y",LEFT(G2648,1)="B",LEFT(G2648,1)="R")</f>
        <v>1</v>
      </c>
      <c r="I2648" s="34" t="str">
        <f>IF(H2648,LEFT(G2648,FIND(" ",G2648)-1),MID(G2648,FIND(" ",G2648)+1,9))</f>
        <v>R:O:M</v>
      </c>
      <c r="J2648" s="34" t="str">
        <f>TRIM(SUBSTITUTE(G2648,I2648,""))</f>
        <v>9-Nov</v>
      </c>
      <c r="K2648" s="34">
        <f>LEFT(J2648,2-ISERROR(1*MID(J2648,2,1)))*1</f>
        <v>9</v>
      </c>
      <c r="L2648" s="34" t="str">
        <f>IF(LEN(I2648)=3,I2648,LEFT(I2648,1)&amp;MID(I2648,3,1)&amp;RIGHT(I2648,1))</f>
        <v>ROM</v>
      </c>
      <c r="M2648" s="42">
        <f>TIMEVALUE(SUBSTITUTE(SUBSTITUTE(F2648,"P"," P"),"A"," A"))</f>
        <v>0.31805555555555554</v>
      </c>
      <c r="N2648" s="34">
        <f t="shared" si="134"/>
        <v>1</v>
      </c>
      <c r="O2648" s="34" t="str">
        <f t="shared" si="135"/>
        <v>ROM1</v>
      </c>
      <c r="P2648" s="44">
        <f>INDEX(Workings!$R$14:$R$853,MATCH(O2648,Workings!$U$14:$U$853,0))</f>
        <v>0.31458333333333327</v>
      </c>
      <c r="Q2648" s="34">
        <f t="shared" si="136"/>
        <v>5</v>
      </c>
      <c r="S2648"/>
    </row>
    <row r="2649" spans="1:19" ht="15" x14ac:dyDescent="0.25">
      <c r="A2649" s="34" t="s">
        <v>1494</v>
      </c>
      <c r="B2649" s="34" t="e">
        <f>SEARCH("PM",A2649)</f>
        <v>#VALUE!</v>
      </c>
      <c r="C2649" s="34">
        <f>SEARCH("AM",A2649)</f>
        <v>5</v>
      </c>
      <c r="D2649" s="34">
        <f>IFERROR(B2649,C2649)</f>
        <v>5</v>
      </c>
      <c r="E2649" s="34" t="str">
        <f>IFERROR(MID(A2649,D2649-5,1)," ")</f>
        <v xml:space="preserve"> </v>
      </c>
      <c r="F2649" s="34" t="str">
        <f>MID(A2649,IF(E2649="1",D2649-5,D2649-4),IF(E2649="1",7,6))</f>
        <v>8:27AM</v>
      </c>
      <c r="G2649" s="34" t="str">
        <f>TRIM(SUBSTITUTE(A2649,TEXT(M2649,"h:mmAM/PM"),""))</f>
        <v>R/O/M 9/Nov</v>
      </c>
      <c r="H2649" s="34" t="b">
        <f>OR(LEFT(G2649,1)="Y",LEFT(G2649,1)="B",LEFT(G2649,1)="R")</f>
        <v>1</v>
      </c>
      <c r="I2649" s="34" t="str">
        <f>IF(H2649,LEFT(G2649,FIND(" ",G2649)-1),MID(G2649,FIND(" ",G2649)+1,9))</f>
        <v>R/O/M</v>
      </c>
      <c r="J2649" s="34" t="str">
        <f>TRIM(SUBSTITUTE(G2649,I2649,""))</f>
        <v>9/Nov</v>
      </c>
      <c r="K2649" s="34">
        <f>LEFT(J2649,2-ISERROR(1*MID(J2649,2,1)))*1</f>
        <v>9</v>
      </c>
      <c r="L2649" s="34" t="str">
        <f>IF(LEN(I2649)=3,I2649,LEFT(I2649,1)&amp;MID(I2649,3,1)&amp;RIGHT(I2649,1))</f>
        <v>ROM</v>
      </c>
      <c r="M2649" s="42">
        <f>TIMEVALUE(SUBSTITUTE(SUBSTITUTE(F2649,"P"," P"),"A"," A"))</f>
        <v>0.3520833333333333</v>
      </c>
      <c r="N2649" s="34">
        <f t="shared" si="134"/>
        <v>2</v>
      </c>
      <c r="O2649" s="34" t="str">
        <f t="shared" si="135"/>
        <v>ROM2</v>
      </c>
      <c r="P2649" s="44">
        <f>INDEX(Workings!$R$14:$R$853,MATCH(O2649,Workings!$U$14:$U$853,0))</f>
        <v>0.34236111111111106</v>
      </c>
      <c r="Q2649" s="34">
        <f t="shared" si="136"/>
        <v>14</v>
      </c>
      <c r="S2649"/>
    </row>
    <row r="2650" spans="1:19" ht="15" x14ac:dyDescent="0.25">
      <c r="A2650" s="34" t="s">
        <v>1189</v>
      </c>
      <c r="B2650" s="34" t="e">
        <f>SEARCH("PM",A2650)</f>
        <v>#VALUE!</v>
      </c>
      <c r="C2650" s="34">
        <f>SEARCH("AM",A2650)</f>
        <v>11</v>
      </c>
      <c r="D2650" s="34">
        <f>IFERROR(B2650,C2650)</f>
        <v>11</v>
      </c>
      <c r="E2650" s="34" t="str">
        <f>IFERROR(MID(A2650,D2650-5,1)," ")</f>
        <v xml:space="preserve"> </v>
      </c>
      <c r="F2650" s="34" t="str">
        <f>MID(A2650,IF(E2650="1",D2650-5,D2650-4),IF(E2650="1",7,6))</f>
        <v>9:02AM</v>
      </c>
      <c r="G2650" s="34" t="str">
        <f>TRIM(SUBSTITUTE(A2650,TEXT(M2650,"h:mmAM/PM"),""))</f>
        <v>9/Nov ROM</v>
      </c>
      <c r="H2650" s="34" t="b">
        <f>OR(LEFT(G2650,1)="Y",LEFT(G2650,1)="B",LEFT(G2650,1)="R")</f>
        <v>0</v>
      </c>
      <c r="I2650" s="34" t="str">
        <f>IF(H2650,LEFT(G2650,FIND(" ",G2650)-1),MID(G2650,FIND(" ",G2650)+1,9))</f>
        <v>ROM</v>
      </c>
      <c r="J2650" s="34" t="str">
        <f>TRIM(SUBSTITUTE(G2650,I2650,""))</f>
        <v>9/Nov</v>
      </c>
      <c r="K2650" s="34">
        <f>LEFT(J2650,2-ISERROR(1*MID(J2650,2,1)))*1</f>
        <v>9</v>
      </c>
      <c r="L2650" s="34" t="str">
        <f>IF(LEN(I2650)=3,I2650,LEFT(I2650,1)&amp;MID(I2650,3,1)&amp;RIGHT(I2650,1))</f>
        <v>ROM</v>
      </c>
      <c r="M2650" s="42">
        <f>TIMEVALUE(SUBSTITUTE(SUBSTITUTE(F2650,"P"," P"),"A"," A"))</f>
        <v>0.37638888888888888</v>
      </c>
      <c r="N2650" s="34">
        <f t="shared" si="134"/>
        <v>3</v>
      </c>
      <c r="O2650" s="34" t="str">
        <f t="shared" si="135"/>
        <v>ROM3</v>
      </c>
      <c r="P2650" s="44">
        <f>INDEX(Workings!$R$14:$R$853,MATCH(O2650,Workings!$U$14:$U$853,0))</f>
        <v>0.37013888888888885</v>
      </c>
      <c r="Q2650" s="34">
        <f t="shared" si="136"/>
        <v>9</v>
      </c>
      <c r="S2650"/>
    </row>
    <row r="2651" spans="1:19" ht="15" x14ac:dyDescent="0.25">
      <c r="A2651" s="34" t="s">
        <v>1420</v>
      </c>
      <c r="B2651" s="34" t="e">
        <f>SEARCH("PM",A2651)</f>
        <v>#VALUE!</v>
      </c>
      <c r="C2651" s="34">
        <f>SEARCH("AM",A2651)</f>
        <v>5</v>
      </c>
      <c r="D2651" s="34">
        <f>IFERROR(B2651,C2651)</f>
        <v>5</v>
      </c>
      <c r="E2651" s="34" t="str">
        <f>IFERROR(MID(A2651,D2651-5,1)," ")</f>
        <v xml:space="preserve"> </v>
      </c>
      <c r="F2651" s="34" t="str">
        <f>MID(A2651,IF(E2651="1",D2651-5,D2651-4),IF(E2651="1",7,6))</f>
        <v>9:38AM</v>
      </c>
      <c r="G2651" s="34" t="str">
        <f>TRIM(SUBSTITUTE(A2651,TEXT(M2651,"h:mmAM/PM"),""))</f>
        <v>9/Nov ROM</v>
      </c>
      <c r="H2651" s="34" t="b">
        <f>OR(LEFT(G2651,1)="Y",LEFT(G2651,1)="B",LEFT(G2651,1)="R")</f>
        <v>0</v>
      </c>
      <c r="I2651" s="34" t="str">
        <f>IF(H2651,LEFT(G2651,FIND(" ",G2651)-1),MID(G2651,FIND(" ",G2651)+1,9))</f>
        <v>ROM</v>
      </c>
      <c r="J2651" s="34" t="str">
        <f>TRIM(SUBSTITUTE(G2651,I2651,""))</f>
        <v>9/Nov</v>
      </c>
      <c r="K2651" s="34">
        <f>LEFT(J2651,2-ISERROR(1*MID(J2651,2,1)))*1</f>
        <v>9</v>
      </c>
      <c r="L2651" s="34" t="str">
        <f>IF(LEN(I2651)=3,I2651,LEFT(I2651,1)&amp;MID(I2651,3,1)&amp;RIGHT(I2651,1))</f>
        <v>ROM</v>
      </c>
      <c r="M2651" s="42">
        <f>TIMEVALUE(SUBSTITUTE(SUBSTITUTE(F2651,"P"," P"),"A"," A"))</f>
        <v>0.40138888888888885</v>
      </c>
      <c r="N2651" s="34">
        <f t="shared" si="134"/>
        <v>4</v>
      </c>
      <c r="O2651" s="34" t="str">
        <f t="shared" si="135"/>
        <v>ROM4</v>
      </c>
      <c r="P2651" s="44">
        <f>INDEX(Workings!$R$14:$R$853,MATCH(O2651,Workings!$U$14:$U$853,0))</f>
        <v>0.39791666666666664</v>
      </c>
      <c r="Q2651" s="34">
        <f t="shared" si="136"/>
        <v>5</v>
      </c>
      <c r="S2651"/>
    </row>
    <row r="2652" spans="1:19" ht="15" x14ac:dyDescent="0.25">
      <c r="A2652" s="34" t="s">
        <v>531</v>
      </c>
      <c r="B2652" s="34" t="e">
        <f>SEARCH("PM",A2652)</f>
        <v>#VALUE!</v>
      </c>
      <c r="C2652" s="34">
        <f>SEARCH("AM",A2652)</f>
        <v>18</v>
      </c>
      <c r="D2652" s="34">
        <f>IFERROR(B2652,C2652)</f>
        <v>18</v>
      </c>
      <c r="E2652" s="34" t="str">
        <f>IFERROR(MID(A2652,D2652-5,1)," ")</f>
        <v>1</v>
      </c>
      <c r="F2652" s="34" t="str">
        <f>MID(A2652,IF(E2652="1",D2652-5,D2652-4),IF(E2652="1",7,6))</f>
        <v>10:03AM</v>
      </c>
      <c r="G2652" s="34" t="str">
        <f>TRIM(SUBSTITUTE(A2652,TEXT(M2652,"h:mmAM/PM"),""))</f>
        <v>R-O-M 9-Nov</v>
      </c>
      <c r="H2652" s="34" t="b">
        <f>OR(LEFT(G2652,1)="Y",LEFT(G2652,1)="B",LEFT(G2652,1)="R")</f>
        <v>1</v>
      </c>
      <c r="I2652" s="34" t="str">
        <f>IF(H2652,LEFT(G2652,FIND(" ",G2652)-1),MID(G2652,FIND(" ",G2652)+1,9))</f>
        <v>R-O-M</v>
      </c>
      <c r="J2652" s="34" t="str">
        <f>TRIM(SUBSTITUTE(G2652,I2652,""))</f>
        <v>9-Nov</v>
      </c>
      <c r="K2652" s="34">
        <f>LEFT(J2652,2-ISERROR(1*MID(J2652,2,1)))*1</f>
        <v>9</v>
      </c>
      <c r="L2652" s="34" t="str">
        <f>IF(LEN(I2652)=3,I2652,LEFT(I2652,1)&amp;MID(I2652,3,1)&amp;RIGHT(I2652,1))</f>
        <v>ROM</v>
      </c>
      <c r="M2652" s="42">
        <f>TIMEVALUE(SUBSTITUTE(SUBSTITUTE(F2652,"P"," P"),"A"," A"))</f>
        <v>0.41875000000000001</v>
      </c>
      <c r="N2652" s="34">
        <f t="shared" si="134"/>
        <v>5</v>
      </c>
      <c r="O2652" s="34" t="str">
        <f t="shared" si="135"/>
        <v>ROM5</v>
      </c>
      <c r="P2652" s="44">
        <f>INDEX(Workings!$R$14:$R$853,MATCH(O2652,Workings!$U$14:$U$853,0))</f>
        <v>0.41874999999999996</v>
      </c>
      <c r="Q2652" s="34">
        <f t="shared" si="136"/>
        <v>0</v>
      </c>
      <c r="S2652"/>
    </row>
    <row r="2653" spans="1:19" ht="15" x14ac:dyDescent="0.25">
      <c r="A2653" s="34" t="s">
        <v>1808</v>
      </c>
      <c r="B2653" s="34" t="e">
        <f>SEARCH("PM",A2653)</f>
        <v>#VALUE!</v>
      </c>
      <c r="C2653" s="34">
        <f>SEARCH("AM",A2653)</f>
        <v>18</v>
      </c>
      <c r="D2653" s="34">
        <f>IFERROR(B2653,C2653)</f>
        <v>18</v>
      </c>
      <c r="E2653" s="34" t="str">
        <f>IFERROR(MID(A2653,D2653-5,1)," ")</f>
        <v>1</v>
      </c>
      <c r="F2653" s="34" t="str">
        <f>MID(A2653,IF(E2653="1",D2653-5,D2653-4),IF(E2653="1",7,6))</f>
        <v>10:39AM</v>
      </c>
      <c r="G2653" s="34" t="str">
        <f>TRIM(SUBSTITUTE(A2653,TEXT(M2653,"h:mmAM/PM"),""))</f>
        <v>9-Nov R:O:M</v>
      </c>
      <c r="H2653" s="34" t="b">
        <f>OR(LEFT(G2653,1)="Y",LEFT(G2653,1)="B",LEFT(G2653,1)="R")</f>
        <v>0</v>
      </c>
      <c r="I2653" s="34" t="str">
        <f>IF(H2653,LEFT(G2653,FIND(" ",G2653)-1),MID(G2653,FIND(" ",G2653)+1,9))</f>
        <v>R:O:M</v>
      </c>
      <c r="J2653" s="34" t="str">
        <f>TRIM(SUBSTITUTE(G2653,I2653,""))</f>
        <v>9-Nov</v>
      </c>
      <c r="K2653" s="34">
        <f>LEFT(J2653,2-ISERROR(1*MID(J2653,2,1)))*1</f>
        <v>9</v>
      </c>
      <c r="L2653" s="34" t="str">
        <f>IF(LEN(I2653)=3,I2653,LEFT(I2653,1)&amp;MID(I2653,3,1)&amp;RIGHT(I2653,1))</f>
        <v>ROM</v>
      </c>
      <c r="M2653" s="42">
        <f>TIMEVALUE(SUBSTITUTE(SUBSTITUTE(F2653,"P"," P"),"A"," A"))</f>
        <v>0.44375000000000003</v>
      </c>
      <c r="N2653" s="34">
        <f t="shared" si="134"/>
        <v>6</v>
      </c>
      <c r="O2653" s="34" t="str">
        <f t="shared" si="135"/>
        <v>ROM6</v>
      </c>
      <c r="P2653" s="44">
        <f>INDEX(Workings!$R$14:$R$853,MATCH(O2653,Workings!$U$14:$U$853,0))</f>
        <v>0.43958333333333327</v>
      </c>
      <c r="Q2653" s="34">
        <f t="shared" si="136"/>
        <v>6</v>
      </c>
      <c r="S2653"/>
    </row>
    <row r="2654" spans="1:19" ht="15" x14ac:dyDescent="0.25">
      <c r="A2654" s="34" t="s">
        <v>2225</v>
      </c>
      <c r="B2654" s="34" t="e">
        <f>SEARCH("PM",A2654)</f>
        <v>#VALUE!</v>
      </c>
      <c r="C2654" s="34">
        <f>SEARCH("AM",A2654)</f>
        <v>12</v>
      </c>
      <c r="D2654" s="34">
        <f>IFERROR(B2654,C2654)</f>
        <v>12</v>
      </c>
      <c r="E2654" s="34" t="str">
        <f>IFERROR(MID(A2654,D2654-5,1)," ")</f>
        <v>1</v>
      </c>
      <c r="F2654" s="34" t="str">
        <f>MID(A2654,IF(E2654="1",D2654-5,D2654-4),IF(E2654="1",7,6))</f>
        <v>11:11AM</v>
      </c>
      <c r="G2654" s="34" t="str">
        <f>TRIM(SUBSTITUTE(A2654,TEXT(M2654,"h:mmAM/PM"),""))</f>
        <v>9-Nov R/O/M</v>
      </c>
      <c r="H2654" s="34" t="b">
        <f>OR(LEFT(G2654,1)="Y",LEFT(G2654,1)="B",LEFT(G2654,1)="R")</f>
        <v>0</v>
      </c>
      <c r="I2654" s="34" t="str">
        <f>IF(H2654,LEFT(G2654,FIND(" ",G2654)-1),MID(G2654,FIND(" ",G2654)+1,9))</f>
        <v>R/O/M</v>
      </c>
      <c r="J2654" s="34" t="str">
        <f>TRIM(SUBSTITUTE(G2654,I2654,""))</f>
        <v>9-Nov</v>
      </c>
      <c r="K2654" s="34">
        <f>LEFT(J2654,2-ISERROR(1*MID(J2654,2,1)))*1</f>
        <v>9</v>
      </c>
      <c r="L2654" s="34" t="str">
        <f>IF(LEN(I2654)=3,I2654,LEFT(I2654,1)&amp;MID(I2654,3,1)&amp;RIGHT(I2654,1))</f>
        <v>ROM</v>
      </c>
      <c r="M2654" s="42">
        <f>TIMEVALUE(SUBSTITUTE(SUBSTITUTE(F2654,"P"," P"),"A"," A"))</f>
        <v>0.46597222222222223</v>
      </c>
      <c r="N2654" s="34">
        <f t="shared" si="134"/>
        <v>7</v>
      </c>
      <c r="O2654" s="34" t="str">
        <f t="shared" si="135"/>
        <v>ROM7</v>
      </c>
      <c r="P2654" s="44">
        <f>INDEX(Workings!$R$14:$R$853,MATCH(O2654,Workings!$U$14:$U$853,0))</f>
        <v>0.46041666666666659</v>
      </c>
      <c r="Q2654" s="34">
        <f t="shared" si="136"/>
        <v>8</v>
      </c>
      <c r="S2654"/>
    </row>
    <row r="2655" spans="1:19" ht="15" x14ac:dyDescent="0.25">
      <c r="A2655" s="34" t="s">
        <v>120</v>
      </c>
      <c r="B2655" s="34" t="e">
        <f>SEARCH("PM",A2655)</f>
        <v>#VALUE!</v>
      </c>
      <c r="C2655" s="34">
        <f>SEARCH("AM",A2655)</f>
        <v>16</v>
      </c>
      <c r="D2655" s="34">
        <f>IFERROR(B2655,C2655)</f>
        <v>16</v>
      </c>
      <c r="E2655" s="34" t="str">
        <f>IFERROR(MID(A2655,D2655-5,1)," ")</f>
        <v>1</v>
      </c>
      <c r="F2655" s="34" t="str">
        <f>MID(A2655,IF(E2655="1",D2655-5,D2655-4),IF(E2655="1",7,6))</f>
        <v>11:40AM</v>
      </c>
      <c r="G2655" s="34" t="str">
        <f>TRIM(SUBSTITUTE(A2655,TEXT(M2655,"h:mmAM/PM"),""))</f>
        <v>9/Nov ROM</v>
      </c>
      <c r="H2655" s="34" t="b">
        <f>OR(LEFT(G2655,1)="Y",LEFT(G2655,1)="B",LEFT(G2655,1)="R")</f>
        <v>0</v>
      </c>
      <c r="I2655" s="34" t="str">
        <f>IF(H2655,LEFT(G2655,FIND(" ",G2655)-1),MID(G2655,FIND(" ",G2655)+1,9))</f>
        <v>ROM</v>
      </c>
      <c r="J2655" s="34" t="str">
        <f>TRIM(SUBSTITUTE(G2655,I2655,""))</f>
        <v>9/Nov</v>
      </c>
      <c r="K2655" s="34">
        <f>LEFT(J2655,2-ISERROR(1*MID(J2655,2,1)))*1</f>
        <v>9</v>
      </c>
      <c r="L2655" s="34" t="str">
        <f>IF(LEN(I2655)=3,I2655,LEFT(I2655,1)&amp;MID(I2655,3,1)&amp;RIGHT(I2655,1))</f>
        <v>ROM</v>
      </c>
      <c r="M2655" s="42">
        <f>TIMEVALUE(SUBSTITUTE(SUBSTITUTE(F2655,"P"," P"),"A"," A"))</f>
        <v>0.4861111111111111</v>
      </c>
      <c r="N2655" s="34">
        <f t="shared" si="134"/>
        <v>8</v>
      </c>
      <c r="O2655" s="34" t="str">
        <f t="shared" si="135"/>
        <v>ROM8</v>
      </c>
      <c r="P2655" s="44">
        <f>INDEX(Workings!$R$14:$R$853,MATCH(O2655,Workings!$U$14:$U$853,0))</f>
        <v>0.4812499999999999</v>
      </c>
      <c r="Q2655" s="34">
        <f t="shared" si="136"/>
        <v>7</v>
      </c>
      <c r="S2655"/>
    </row>
    <row r="2656" spans="1:19" ht="15" x14ac:dyDescent="0.25">
      <c r="A2656" s="34" t="s">
        <v>1628</v>
      </c>
      <c r="B2656" s="34">
        <f>SEARCH("PM",A2656)</f>
        <v>6</v>
      </c>
      <c r="C2656" s="34" t="e">
        <f>SEARCH("AM",A2656)</f>
        <v>#VALUE!</v>
      </c>
      <c r="D2656" s="34">
        <f>IFERROR(B2656,C2656)</f>
        <v>6</v>
      </c>
      <c r="E2656" s="34" t="str">
        <f>IFERROR(MID(A2656,D2656-5,1)," ")</f>
        <v>1</v>
      </c>
      <c r="F2656" s="34" t="str">
        <f>MID(A2656,IF(E2656="1",D2656-5,D2656-4),IF(E2656="1",7,6))</f>
        <v>12:15PM</v>
      </c>
      <c r="G2656" s="34" t="str">
        <f>TRIM(SUBSTITUTE(A2656,TEXT(M2656,"h:mmAM/PM"),""))</f>
        <v>9/Nov R:O:M</v>
      </c>
      <c r="H2656" s="34" t="b">
        <f>OR(LEFT(G2656,1)="Y",LEFT(G2656,1)="B",LEFT(G2656,1)="R")</f>
        <v>0</v>
      </c>
      <c r="I2656" s="34" t="str">
        <f>IF(H2656,LEFT(G2656,FIND(" ",G2656)-1),MID(G2656,FIND(" ",G2656)+1,9))</f>
        <v>R:O:M</v>
      </c>
      <c r="J2656" s="34" t="str">
        <f>TRIM(SUBSTITUTE(G2656,I2656,""))</f>
        <v>9/Nov</v>
      </c>
      <c r="K2656" s="34">
        <f>LEFT(J2656,2-ISERROR(1*MID(J2656,2,1)))*1</f>
        <v>9</v>
      </c>
      <c r="L2656" s="34" t="str">
        <f>IF(LEN(I2656)=3,I2656,LEFT(I2656,1)&amp;MID(I2656,3,1)&amp;RIGHT(I2656,1))</f>
        <v>ROM</v>
      </c>
      <c r="M2656" s="42">
        <f>TIMEVALUE(SUBSTITUTE(SUBSTITUTE(F2656,"P"," P"),"A"," A"))</f>
        <v>0.51041666666666663</v>
      </c>
      <c r="N2656" s="34">
        <f t="shared" si="134"/>
        <v>9</v>
      </c>
      <c r="O2656" s="34" t="str">
        <f t="shared" si="135"/>
        <v>ROM9</v>
      </c>
      <c r="P2656" s="44">
        <f>INDEX(Workings!$R$14:$R$853,MATCH(O2656,Workings!$U$14:$U$853,0))</f>
        <v>0.50208333333333321</v>
      </c>
      <c r="Q2656" s="34">
        <f t="shared" si="136"/>
        <v>12</v>
      </c>
      <c r="S2656"/>
    </row>
    <row r="2657" spans="1:19" ht="15" x14ac:dyDescent="0.25">
      <c r="A2657" s="34" t="s">
        <v>2340</v>
      </c>
      <c r="B2657" s="34">
        <f>SEARCH("PM",A2657)</f>
        <v>12</v>
      </c>
      <c r="C2657" s="34" t="e">
        <f>SEARCH("AM",A2657)</f>
        <v>#VALUE!</v>
      </c>
      <c r="D2657" s="34">
        <f>IFERROR(B2657,C2657)</f>
        <v>12</v>
      </c>
      <c r="E2657" s="34" t="str">
        <f>IFERROR(MID(A2657,D2657-5,1)," ")</f>
        <v>1</v>
      </c>
      <c r="F2657" s="34" t="str">
        <f>MID(A2657,IF(E2657="1",D2657-5,D2657-4),IF(E2657="1",7,6))</f>
        <v>12:41PM</v>
      </c>
      <c r="G2657" s="34" t="str">
        <f>TRIM(SUBSTITUTE(A2657,TEXT(M2657,"h:mmAM/PM"),""))</f>
        <v>9/Nov R/O/M</v>
      </c>
      <c r="H2657" s="34" t="b">
        <f>OR(LEFT(G2657,1)="Y",LEFT(G2657,1)="B",LEFT(G2657,1)="R")</f>
        <v>0</v>
      </c>
      <c r="I2657" s="34" t="str">
        <f>IF(H2657,LEFT(G2657,FIND(" ",G2657)-1),MID(G2657,FIND(" ",G2657)+1,9))</f>
        <v>R/O/M</v>
      </c>
      <c r="J2657" s="34" t="str">
        <f>TRIM(SUBSTITUTE(G2657,I2657,""))</f>
        <v>9/Nov</v>
      </c>
      <c r="K2657" s="34">
        <f>LEFT(J2657,2-ISERROR(1*MID(J2657,2,1)))*1</f>
        <v>9</v>
      </c>
      <c r="L2657" s="34" t="str">
        <f>IF(LEN(I2657)=3,I2657,LEFT(I2657,1)&amp;MID(I2657,3,1)&amp;RIGHT(I2657,1))</f>
        <v>ROM</v>
      </c>
      <c r="M2657" s="42">
        <f>TIMEVALUE(SUBSTITUTE(SUBSTITUTE(F2657,"P"," P"),"A"," A"))</f>
        <v>0.52847222222222223</v>
      </c>
      <c r="N2657" s="34">
        <f t="shared" si="134"/>
        <v>10</v>
      </c>
      <c r="O2657" s="34" t="str">
        <f t="shared" si="135"/>
        <v>ROM10</v>
      </c>
      <c r="P2657" s="44">
        <f>INDEX(Workings!$R$14:$R$853,MATCH(O2657,Workings!$U$14:$U$853,0))</f>
        <v>0.52291666666666659</v>
      </c>
      <c r="Q2657" s="34">
        <f t="shared" si="136"/>
        <v>8</v>
      </c>
      <c r="S2657"/>
    </row>
    <row r="2658" spans="1:19" ht="15" x14ac:dyDescent="0.25">
      <c r="A2658" s="34" t="s">
        <v>61</v>
      </c>
      <c r="B2658" s="34">
        <f>SEARCH("PM",A2658)</f>
        <v>9</v>
      </c>
      <c r="C2658" s="34" t="e">
        <f>SEARCH("AM",A2658)</f>
        <v>#VALUE!</v>
      </c>
      <c r="D2658" s="34">
        <f>IFERROR(B2658,C2658)</f>
        <v>9</v>
      </c>
      <c r="E2658" s="34" t="str">
        <f>IFERROR(MID(A2658,D2658-5,1)," ")</f>
        <v xml:space="preserve"> </v>
      </c>
      <c r="F2658" s="34" t="str">
        <f>MID(A2658,IF(E2658="1",D2658-5,D2658-4),IF(E2658="1",7,6))</f>
        <v>1:11PM</v>
      </c>
      <c r="G2658" s="34" t="str">
        <f>TRIM(SUBSTITUTE(A2658,TEXT(M2658,"h:mmAM/PM"),""))</f>
        <v>ROM 9/Nov</v>
      </c>
      <c r="H2658" s="34" t="b">
        <f>OR(LEFT(G2658,1)="Y",LEFT(G2658,1)="B",LEFT(G2658,1)="R")</f>
        <v>1</v>
      </c>
      <c r="I2658" s="34" t="str">
        <f>IF(H2658,LEFT(G2658,FIND(" ",G2658)-1),MID(G2658,FIND(" ",G2658)+1,9))</f>
        <v>ROM</v>
      </c>
      <c r="J2658" s="34" t="str">
        <f>TRIM(SUBSTITUTE(G2658,I2658,""))</f>
        <v>9/Nov</v>
      </c>
      <c r="K2658" s="34">
        <f>LEFT(J2658,2-ISERROR(1*MID(J2658,2,1)))*1</f>
        <v>9</v>
      </c>
      <c r="L2658" s="34" t="str">
        <f>IF(LEN(I2658)=3,I2658,LEFT(I2658,1)&amp;MID(I2658,3,1)&amp;RIGHT(I2658,1))</f>
        <v>ROM</v>
      </c>
      <c r="M2658" s="42">
        <f>TIMEVALUE(SUBSTITUTE(SUBSTITUTE(F2658,"P"," P"),"A"," A"))</f>
        <v>0.5493055555555556</v>
      </c>
      <c r="N2658" s="34">
        <f t="shared" si="134"/>
        <v>11</v>
      </c>
      <c r="O2658" s="34" t="str">
        <f t="shared" si="135"/>
        <v>ROM11</v>
      </c>
      <c r="P2658" s="44">
        <f>INDEX(Workings!$R$14:$R$853,MATCH(O2658,Workings!$U$14:$U$853,0))</f>
        <v>0.54374999999999996</v>
      </c>
      <c r="Q2658" s="34">
        <f t="shared" si="136"/>
        <v>8</v>
      </c>
      <c r="S2658"/>
    </row>
    <row r="2659" spans="1:19" ht="15" x14ac:dyDescent="0.25">
      <c r="A2659" s="34" t="s">
        <v>3475</v>
      </c>
      <c r="B2659" s="34">
        <f>SEARCH("PM",A2659)</f>
        <v>11</v>
      </c>
      <c r="C2659" s="34" t="e">
        <f>SEARCH("AM",A2659)</f>
        <v>#VALUE!</v>
      </c>
      <c r="D2659" s="34">
        <f>IFERROR(B2659,C2659)</f>
        <v>11</v>
      </c>
      <c r="E2659" s="34" t="str">
        <f>IFERROR(MID(A2659,D2659-5,1)," ")</f>
        <v xml:space="preserve"> </v>
      </c>
      <c r="F2659" s="34" t="str">
        <f>MID(A2659,IF(E2659="1",D2659-5,D2659-4),IF(E2659="1",7,6))</f>
        <v>1:42PM</v>
      </c>
      <c r="G2659" s="34" t="str">
        <f>TRIM(SUBSTITUTE(A2659,TEXT(M2659,"h:mmAM/PM"),""))</f>
        <v>R:O:M 9-Nov</v>
      </c>
      <c r="H2659" s="34" t="b">
        <f>OR(LEFT(G2659,1)="Y",LEFT(G2659,1)="B",LEFT(G2659,1)="R")</f>
        <v>1</v>
      </c>
      <c r="I2659" s="34" t="str">
        <f>IF(H2659,LEFT(G2659,FIND(" ",G2659)-1),MID(G2659,FIND(" ",G2659)+1,9))</f>
        <v>R:O:M</v>
      </c>
      <c r="J2659" s="34" t="str">
        <f>TRIM(SUBSTITUTE(G2659,I2659,""))</f>
        <v>9-Nov</v>
      </c>
      <c r="K2659" s="34">
        <f>LEFT(J2659,2-ISERROR(1*MID(J2659,2,1)))*1</f>
        <v>9</v>
      </c>
      <c r="L2659" s="34" t="str">
        <f>IF(LEN(I2659)=3,I2659,LEFT(I2659,1)&amp;MID(I2659,3,1)&amp;RIGHT(I2659,1))</f>
        <v>ROM</v>
      </c>
      <c r="M2659" s="42">
        <f>TIMEVALUE(SUBSTITUTE(SUBSTITUTE(F2659,"P"," P"),"A"," A"))</f>
        <v>0.5708333333333333</v>
      </c>
      <c r="N2659" s="34">
        <f t="shared" si="134"/>
        <v>12</v>
      </c>
      <c r="O2659" s="34" t="str">
        <f t="shared" si="135"/>
        <v>ROM12</v>
      </c>
      <c r="P2659" s="44">
        <f>INDEX(Workings!$R$14:$R$853,MATCH(O2659,Workings!$U$14:$U$853,0))</f>
        <v>0.56458333333333333</v>
      </c>
      <c r="Q2659" s="34">
        <f t="shared" si="136"/>
        <v>9</v>
      </c>
      <c r="S2659"/>
    </row>
    <row r="2660" spans="1:19" ht="15" x14ac:dyDescent="0.25">
      <c r="A2660" s="34" t="s">
        <v>3733</v>
      </c>
      <c r="B2660" s="34">
        <f>SEARCH("PM",A2660)</f>
        <v>17</v>
      </c>
      <c r="C2660" s="34" t="e">
        <f>SEARCH("AM",A2660)</f>
        <v>#VALUE!</v>
      </c>
      <c r="D2660" s="34">
        <f>IFERROR(B2660,C2660)</f>
        <v>17</v>
      </c>
      <c r="E2660" s="34" t="str">
        <f>IFERROR(MID(A2660,D2660-5,1)," ")</f>
        <v xml:space="preserve"> </v>
      </c>
      <c r="F2660" s="34" t="str">
        <f>MID(A2660,IF(E2660="1",D2660-5,D2660-4),IF(E2660="1",7,6))</f>
        <v>2:14PM</v>
      </c>
      <c r="G2660" s="34" t="str">
        <f>TRIM(SUBSTITUTE(A2660,TEXT(M2660,"h:mmAM/PM"),""))</f>
        <v>9/Nov R-O-M</v>
      </c>
      <c r="H2660" s="34" t="b">
        <f>OR(LEFT(G2660,1)="Y",LEFT(G2660,1)="B",LEFT(G2660,1)="R")</f>
        <v>0</v>
      </c>
      <c r="I2660" s="34" t="str">
        <f>IF(H2660,LEFT(G2660,FIND(" ",G2660)-1),MID(G2660,FIND(" ",G2660)+1,9))</f>
        <v>R-O-M</v>
      </c>
      <c r="J2660" s="34" t="str">
        <f>TRIM(SUBSTITUTE(G2660,I2660,""))</f>
        <v>9/Nov</v>
      </c>
      <c r="K2660" s="34">
        <f>LEFT(J2660,2-ISERROR(1*MID(J2660,2,1)))*1</f>
        <v>9</v>
      </c>
      <c r="L2660" s="34" t="str">
        <f>IF(LEN(I2660)=3,I2660,LEFT(I2660,1)&amp;MID(I2660,3,1)&amp;RIGHT(I2660,1))</f>
        <v>ROM</v>
      </c>
      <c r="M2660" s="42">
        <f>TIMEVALUE(SUBSTITUTE(SUBSTITUTE(F2660,"P"," P"),"A"," A"))</f>
        <v>0.59305555555555556</v>
      </c>
      <c r="N2660" s="34">
        <f t="shared" si="134"/>
        <v>13</v>
      </c>
      <c r="O2660" s="34" t="str">
        <f t="shared" si="135"/>
        <v>ROM13</v>
      </c>
      <c r="P2660" s="44">
        <f>INDEX(Workings!$R$14:$R$853,MATCH(O2660,Workings!$U$14:$U$853,0))</f>
        <v>0.5854166666666667</v>
      </c>
      <c r="Q2660" s="34">
        <f t="shared" si="136"/>
        <v>11</v>
      </c>
      <c r="S2660"/>
    </row>
    <row r="2661" spans="1:19" ht="15" x14ac:dyDescent="0.25">
      <c r="A2661" s="34" t="s">
        <v>2206</v>
      </c>
      <c r="B2661" s="34">
        <f>SEARCH("PM",A2661)</f>
        <v>9</v>
      </c>
      <c r="C2661" s="34" t="e">
        <f>SEARCH("AM",A2661)</f>
        <v>#VALUE!</v>
      </c>
      <c r="D2661" s="34">
        <f>IFERROR(B2661,C2661)</f>
        <v>9</v>
      </c>
      <c r="E2661" s="34" t="str">
        <f>IFERROR(MID(A2661,D2661-5,1)," ")</f>
        <v xml:space="preserve"> </v>
      </c>
      <c r="F2661" s="34" t="str">
        <f>MID(A2661,IF(E2661="1",D2661-5,D2661-4),IF(E2661="1",7,6))</f>
        <v>2:37PM</v>
      </c>
      <c r="G2661" s="34" t="str">
        <f>TRIM(SUBSTITUTE(A2661,TEXT(M2661,"h:mmAM/PM"),""))</f>
        <v>ROM 9/Nov</v>
      </c>
      <c r="H2661" s="34" t="b">
        <f>OR(LEFT(G2661,1)="Y",LEFT(G2661,1)="B",LEFT(G2661,1)="R")</f>
        <v>1</v>
      </c>
      <c r="I2661" s="34" t="str">
        <f>IF(H2661,LEFT(G2661,FIND(" ",G2661)-1),MID(G2661,FIND(" ",G2661)+1,9))</f>
        <v>ROM</v>
      </c>
      <c r="J2661" s="34" t="str">
        <f>TRIM(SUBSTITUTE(G2661,I2661,""))</f>
        <v>9/Nov</v>
      </c>
      <c r="K2661" s="34">
        <f>LEFT(J2661,2-ISERROR(1*MID(J2661,2,1)))*1</f>
        <v>9</v>
      </c>
      <c r="L2661" s="34" t="str">
        <f>IF(LEN(I2661)=3,I2661,LEFT(I2661,1)&amp;MID(I2661,3,1)&amp;RIGHT(I2661,1))</f>
        <v>ROM</v>
      </c>
      <c r="M2661" s="42">
        <f>TIMEVALUE(SUBSTITUTE(SUBSTITUTE(F2661,"P"," P"),"A"," A"))</f>
        <v>0.60902777777777783</v>
      </c>
      <c r="N2661" s="34">
        <f t="shared" si="134"/>
        <v>14</v>
      </c>
      <c r="O2661" s="34" t="str">
        <f t="shared" si="135"/>
        <v>ROM14</v>
      </c>
      <c r="P2661" s="44">
        <f>INDEX(Workings!$R$14:$R$853,MATCH(O2661,Workings!$U$14:$U$853,0))</f>
        <v>0.60625000000000007</v>
      </c>
      <c r="Q2661" s="34">
        <f t="shared" si="136"/>
        <v>4</v>
      </c>
      <c r="S2661"/>
    </row>
    <row r="2662" spans="1:19" ht="15" x14ac:dyDescent="0.25">
      <c r="A2662" s="34" t="s">
        <v>1609</v>
      </c>
      <c r="B2662" s="34">
        <f>SEARCH("PM",A2662)</f>
        <v>5</v>
      </c>
      <c r="C2662" s="34" t="e">
        <f>SEARCH("AM",A2662)</f>
        <v>#VALUE!</v>
      </c>
      <c r="D2662" s="34">
        <f>IFERROR(B2662,C2662)</f>
        <v>5</v>
      </c>
      <c r="E2662" s="34" t="str">
        <f>IFERROR(MID(A2662,D2662-5,1)," ")</f>
        <v xml:space="preserve"> </v>
      </c>
      <c r="F2662" s="34" t="str">
        <f>MID(A2662,IF(E2662="1",D2662-5,D2662-4),IF(E2662="1",7,6))</f>
        <v>3:13PM</v>
      </c>
      <c r="G2662" s="34" t="str">
        <f>TRIM(SUBSTITUTE(A2662,TEXT(M2662,"h:mmAM/PM"),""))</f>
        <v>R-O-M 9/Nov</v>
      </c>
      <c r="H2662" s="34" t="b">
        <f>OR(LEFT(G2662,1)="Y",LEFT(G2662,1)="B",LEFT(G2662,1)="R")</f>
        <v>1</v>
      </c>
      <c r="I2662" s="34" t="str">
        <f>IF(H2662,LEFT(G2662,FIND(" ",G2662)-1),MID(G2662,FIND(" ",G2662)+1,9))</f>
        <v>R-O-M</v>
      </c>
      <c r="J2662" s="34" t="str">
        <f>TRIM(SUBSTITUTE(G2662,I2662,""))</f>
        <v>9/Nov</v>
      </c>
      <c r="K2662" s="34">
        <f>LEFT(J2662,2-ISERROR(1*MID(J2662,2,1)))*1</f>
        <v>9</v>
      </c>
      <c r="L2662" s="34" t="str">
        <f>IF(LEN(I2662)=3,I2662,LEFT(I2662,1)&amp;MID(I2662,3,1)&amp;RIGHT(I2662,1))</f>
        <v>ROM</v>
      </c>
      <c r="M2662" s="42">
        <f>TIMEVALUE(SUBSTITUTE(SUBSTITUTE(F2662,"P"," P"),"A"," A"))</f>
        <v>0.63402777777777775</v>
      </c>
      <c r="N2662" s="34">
        <f t="shared" si="134"/>
        <v>15</v>
      </c>
      <c r="O2662" s="34" t="str">
        <f t="shared" si="135"/>
        <v>ROM15</v>
      </c>
      <c r="P2662" s="44">
        <f>INDEX(Workings!$R$14:$R$853,MATCH(O2662,Workings!$U$14:$U$853,0))</f>
        <v>0.62708333333333344</v>
      </c>
      <c r="Q2662" s="34">
        <f t="shared" si="136"/>
        <v>10</v>
      </c>
      <c r="S2662"/>
    </row>
    <row r="2663" spans="1:19" ht="15" x14ac:dyDescent="0.25">
      <c r="A2663" s="34" t="s">
        <v>462</v>
      </c>
      <c r="B2663" s="34">
        <f>SEARCH("PM",A2663)</f>
        <v>11</v>
      </c>
      <c r="C2663" s="34" t="e">
        <f>SEARCH("AM",A2663)</f>
        <v>#VALUE!</v>
      </c>
      <c r="D2663" s="34">
        <f>IFERROR(B2663,C2663)</f>
        <v>11</v>
      </c>
      <c r="E2663" s="34" t="str">
        <f>IFERROR(MID(A2663,D2663-5,1)," ")</f>
        <v xml:space="preserve"> </v>
      </c>
      <c r="F2663" s="34" t="str">
        <f>MID(A2663,IF(E2663="1",D2663-5,D2663-4),IF(E2663="1",7,6))</f>
        <v>3:42PM</v>
      </c>
      <c r="G2663" s="34" t="str">
        <f>TRIM(SUBSTITUTE(A2663,TEXT(M2663,"h:mmAM/PM"),""))</f>
        <v>9-Nov R:O:M</v>
      </c>
      <c r="H2663" s="34" t="b">
        <f>OR(LEFT(G2663,1)="Y",LEFT(G2663,1)="B",LEFT(G2663,1)="R")</f>
        <v>0</v>
      </c>
      <c r="I2663" s="34" t="str">
        <f>IF(H2663,LEFT(G2663,FIND(" ",G2663)-1),MID(G2663,FIND(" ",G2663)+1,9))</f>
        <v>R:O:M</v>
      </c>
      <c r="J2663" s="34" t="str">
        <f>TRIM(SUBSTITUTE(G2663,I2663,""))</f>
        <v>9-Nov</v>
      </c>
      <c r="K2663" s="34">
        <f>LEFT(J2663,2-ISERROR(1*MID(J2663,2,1)))*1</f>
        <v>9</v>
      </c>
      <c r="L2663" s="34" t="str">
        <f>IF(LEN(I2663)=3,I2663,LEFT(I2663,1)&amp;MID(I2663,3,1)&amp;RIGHT(I2663,1))</f>
        <v>ROM</v>
      </c>
      <c r="M2663" s="42">
        <f>TIMEVALUE(SUBSTITUTE(SUBSTITUTE(F2663,"P"," P"),"A"," A"))</f>
        <v>0.65416666666666667</v>
      </c>
      <c r="N2663" s="34">
        <f t="shared" si="134"/>
        <v>16</v>
      </c>
      <c r="O2663" s="34" t="str">
        <f t="shared" si="135"/>
        <v>ROM16</v>
      </c>
      <c r="P2663" s="44">
        <f>INDEX(Workings!$R$14:$R$853,MATCH(O2663,Workings!$U$14:$U$853,0))</f>
        <v>0.64791666666666681</v>
      </c>
      <c r="Q2663" s="34">
        <f t="shared" si="136"/>
        <v>9</v>
      </c>
      <c r="S2663"/>
    </row>
    <row r="2664" spans="1:19" ht="15" x14ac:dyDescent="0.25">
      <c r="A2664" s="34" t="s">
        <v>1743</v>
      </c>
      <c r="B2664" s="34">
        <f>SEARCH("PM",A2664)</f>
        <v>5</v>
      </c>
      <c r="C2664" s="34" t="e">
        <f>SEARCH("AM",A2664)</f>
        <v>#VALUE!</v>
      </c>
      <c r="D2664" s="34">
        <f>IFERROR(B2664,C2664)</f>
        <v>5</v>
      </c>
      <c r="E2664" s="34" t="str">
        <f>IFERROR(MID(A2664,D2664-5,1)," ")</f>
        <v xml:space="preserve"> </v>
      </c>
      <c r="F2664" s="34" t="str">
        <f>MID(A2664,IF(E2664="1",D2664-5,D2664-4),IF(E2664="1",7,6))</f>
        <v>4:04PM</v>
      </c>
      <c r="G2664" s="34" t="str">
        <f>TRIM(SUBSTITUTE(A2664,TEXT(M2664,"h:mmAM/PM"),""))</f>
        <v>9/Nov R-O-M</v>
      </c>
      <c r="H2664" s="34" t="b">
        <f>OR(LEFT(G2664,1)="Y",LEFT(G2664,1)="B",LEFT(G2664,1)="R")</f>
        <v>0</v>
      </c>
      <c r="I2664" s="34" t="str">
        <f>IF(H2664,LEFT(G2664,FIND(" ",G2664)-1),MID(G2664,FIND(" ",G2664)+1,9))</f>
        <v>R-O-M</v>
      </c>
      <c r="J2664" s="34" t="str">
        <f>TRIM(SUBSTITUTE(G2664,I2664,""))</f>
        <v>9/Nov</v>
      </c>
      <c r="K2664" s="34">
        <f>LEFT(J2664,2-ISERROR(1*MID(J2664,2,1)))*1</f>
        <v>9</v>
      </c>
      <c r="L2664" s="34" t="str">
        <f>IF(LEN(I2664)=3,I2664,LEFT(I2664,1)&amp;MID(I2664,3,1)&amp;RIGHT(I2664,1))</f>
        <v>ROM</v>
      </c>
      <c r="M2664" s="42">
        <f>TIMEVALUE(SUBSTITUTE(SUBSTITUTE(F2664,"P"," P"),"A"," A"))</f>
        <v>0.6694444444444444</v>
      </c>
      <c r="N2664" s="34">
        <f t="shared" si="134"/>
        <v>17</v>
      </c>
      <c r="O2664" s="34" t="str">
        <f t="shared" si="135"/>
        <v>ROM17</v>
      </c>
      <c r="P2664" s="44">
        <f>INDEX(Workings!$R$14:$R$853,MATCH(O2664,Workings!$U$14:$U$853,0))</f>
        <v>0.66875000000000018</v>
      </c>
      <c r="Q2664" s="34">
        <f t="shared" si="136"/>
        <v>1</v>
      </c>
      <c r="S2664"/>
    </row>
    <row r="2665" spans="1:19" ht="15" x14ac:dyDescent="0.25">
      <c r="A2665" s="34" t="s">
        <v>1307</v>
      </c>
      <c r="B2665" s="34">
        <f>SEARCH("PM",A2665)</f>
        <v>11</v>
      </c>
      <c r="C2665" s="34" t="e">
        <f>SEARCH("AM",A2665)</f>
        <v>#VALUE!</v>
      </c>
      <c r="D2665" s="34">
        <f>IFERROR(B2665,C2665)</f>
        <v>11</v>
      </c>
      <c r="E2665" s="34" t="str">
        <f>IFERROR(MID(A2665,D2665-5,1)," ")</f>
        <v xml:space="preserve"> </v>
      </c>
      <c r="F2665" s="34" t="str">
        <f>MID(A2665,IF(E2665="1",D2665-5,D2665-4),IF(E2665="1",7,6))</f>
        <v>4:43PM</v>
      </c>
      <c r="G2665" s="34" t="str">
        <f>TRIM(SUBSTITUTE(A2665,TEXT(M2665,"h:mmAM/PM"),""))</f>
        <v>R-O-M 9-Nov</v>
      </c>
      <c r="H2665" s="34" t="b">
        <f>OR(LEFT(G2665,1)="Y",LEFT(G2665,1)="B",LEFT(G2665,1)="R")</f>
        <v>1</v>
      </c>
      <c r="I2665" s="34" t="str">
        <f>IF(H2665,LEFT(G2665,FIND(" ",G2665)-1),MID(G2665,FIND(" ",G2665)+1,9))</f>
        <v>R-O-M</v>
      </c>
      <c r="J2665" s="34" t="str">
        <f>TRIM(SUBSTITUTE(G2665,I2665,""))</f>
        <v>9-Nov</v>
      </c>
      <c r="K2665" s="34">
        <f>LEFT(J2665,2-ISERROR(1*MID(J2665,2,1)))*1</f>
        <v>9</v>
      </c>
      <c r="L2665" s="34" t="str">
        <f>IF(LEN(I2665)=3,I2665,LEFT(I2665,1)&amp;MID(I2665,3,1)&amp;RIGHT(I2665,1))</f>
        <v>ROM</v>
      </c>
      <c r="M2665" s="42">
        <f>TIMEVALUE(SUBSTITUTE(SUBSTITUTE(F2665,"P"," P"),"A"," A"))</f>
        <v>0.69652777777777775</v>
      </c>
      <c r="N2665" s="34">
        <f t="shared" si="134"/>
        <v>18</v>
      </c>
      <c r="O2665" s="34" t="str">
        <f t="shared" si="135"/>
        <v>ROM18</v>
      </c>
      <c r="P2665" s="44">
        <f>INDEX(Workings!$R$14:$R$853,MATCH(O2665,Workings!$U$14:$U$853,0))</f>
        <v>0.68958333333333355</v>
      </c>
      <c r="Q2665" s="34">
        <f t="shared" si="136"/>
        <v>10</v>
      </c>
      <c r="S2665"/>
    </row>
    <row r="2666" spans="1:19" ht="15" x14ac:dyDescent="0.25">
      <c r="A2666" s="34" t="s">
        <v>2731</v>
      </c>
      <c r="B2666" s="34">
        <f>SEARCH("PM",A2666)</f>
        <v>5</v>
      </c>
      <c r="C2666" s="34" t="e">
        <f>SEARCH("AM",A2666)</f>
        <v>#VALUE!</v>
      </c>
      <c r="D2666" s="34">
        <f>IFERROR(B2666,C2666)</f>
        <v>5</v>
      </c>
      <c r="E2666" s="34" t="str">
        <f>IFERROR(MID(A2666,D2666-5,1)," ")</f>
        <v xml:space="preserve"> </v>
      </c>
      <c r="F2666" s="34" t="str">
        <f>MID(A2666,IF(E2666="1",D2666-5,D2666-4),IF(E2666="1",7,6))</f>
        <v>5:18PM</v>
      </c>
      <c r="G2666" s="34" t="str">
        <f>TRIM(SUBSTITUTE(A2666,TEXT(M2666,"h:mmAM/PM"),""))</f>
        <v>9/Nov ROM</v>
      </c>
      <c r="H2666" s="34" t="b">
        <f>OR(LEFT(G2666,1)="Y",LEFT(G2666,1)="B",LEFT(G2666,1)="R")</f>
        <v>0</v>
      </c>
      <c r="I2666" s="34" t="str">
        <f>IF(H2666,LEFT(G2666,FIND(" ",G2666)-1),MID(G2666,FIND(" ",G2666)+1,9))</f>
        <v>ROM</v>
      </c>
      <c r="J2666" s="34" t="str">
        <f>TRIM(SUBSTITUTE(G2666,I2666,""))</f>
        <v>9/Nov</v>
      </c>
      <c r="K2666" s="34">
        <f>LEFT(J2666,2-ISERROR(1*MID(J2666,2,1)))*1</f>
        <v>9</v>
      </c>
      <c r="L2666" s="34" t="str">
        <f>IF(LEN(I2666)=3,I2666,LEFT(I2666,1)&amp;MID(I2666,3,1)&amp;RIGHT(I2666,1))</f>
        <v>ROM</v>
      </c>
      <c r="M2666" s="42">
        <f>TIMEVALUE(SUBSTITUTE(SUBSTITUTE(F2666,"P"," P"),"A"," A"))</f>
        <v>0.72083333333333333</v>
      </c>
      <c r="N2666" s="34">
        <f t="shared" si="134"/>
        <v>19</v>
      </c>
      <c r="O2666" s="34" t="str">
        <f t="shared" si="135"/>
        <v>ROM19</v>
      </c>
      <c r="P2666" s="44">
        <f>INDEX(Workings!$R$14:$R$853,MATCH(O2666,Workings!$U$14:$U$853,0))</f>
        <v>0.71041666666666692</v>
      </c>
      <c r="Q2666" s="34">
        <f t="shared" si="136"/>
        <v>15</v>
      </c>
      <c r="S2666"/>
    </row>
    <row r="2667" spans="1:19" ht="15" x14ac:dyDescent="0.25">
      <c r="A2667" s="34" t="s">
        <v>3546</v>
      </c>
      <c r="B2667" s="34">
        <f>SEARCH("PM",A2667)</f>
        <v>5</v>
      </c>
      <c r="C2667" s="34" t="e">
        <f>SEARCH("AM",A2667)</f>
        <v>#VALUE!</v>
      </c>
      <c r="D2667" s="34">
        <f>IFERROR(B2667,C2667)</f>
        <v>5</v>
      </c>
      <c r="E2667" s="34" t="str">
        <f>IFERROR(MID(A2667,D2667-5,1)," ")</f>
        <v xml:space="preserve"> </v>
      </c>
      <c r="F2667" s="34" t="str">
        <f>MID(A2667,IF(E2667="1",D2667-5,D2667-4),IF(E2667="1",7,6))</f>
        <v>5:38PM</v>
      </c>
      <c r="G2667" s="34" t="str">
        <f>TRIM(SUBSTITUTE(A2667,TEXT(M2667,"h:mmAM/PM"),""))</f>
        <v>9/Nov R/O/M</v>
      </c>
      <c r="H2667" s="34" t="b">
        <f>OR(LEFT(G2667,1)="Y",LEFT(G2667,1)="B",LEFT(G2667,1)="R")</f>
        <v>0</v>
      </c>
      <c r="I2667" s="34" t="str">
        <f>IF(H2667,LEFT(G2667,FIND(" ",G2667)-1),MID(G2667,FIND(" ",G2667)+1,9))</f>
        <v>R/O/M</v>
      </c>
      <c r="J2667" s="34" t="str">
        <f>TRIM(SUBSTITUTE(G2667,I2667,""))</f>
        <v>9/Nov</v>
      </c>
      <c r="K2667" s="34">
        <f>LEFT(J2667,2-ISERROR(1*MID(J2667,2,1)))*1</f>
        <v>9</v>
      </c>
      <c r="L2667" s="34" t="str">
        <f>IF(LEN(I2667)=3,I2667,LEFT(I2667,1)&amp;MID(I2667,3,1)&amp;RIGHT(I2667,1))</f>
        <v>ROM</v>
      </c>
      <c r="M2667" s="42">
        <f>TIMEVALUE(SUBSTITUTE(SUBSTITUTE(F2667,"P"," P"),"A"," A"))</f>
        <v>0.73472222222222217</v>
      </c>
      <c r="N2667" s="34">
        <f t="shared" si="134"/>
        <v>20</v>
      </c>
      <c r="O2667" s="34" t="str">
        <f t="shared" si="135"/>
        <v>ROM20</v>
      </c>
      <c r="P2667" s="44">
        <f>INDEX(Workings!$R$14:$R$853,MATCH(O2667,Workings!$U$14:$U$853,0))</f>
        <v>0.73125000000000029</v>
      </c>
      <c r="Q2667" s="34">
        <f t="shared" si="136"/>
        <v>5</v>
      </c>
      <c r="S2667"/>
    </row>
    <row r="2668" spans="1:19" ht="15" x14ac:dyDescent="0.25">
      <c r="A2668" s="34" t="s">
        <v>1960</v>
      </c>
      <c r="B2668" s="34">
        <f>SEARCH("PM",A2668)</f>
        <v>17</v>
      </c>
      <c r="C2668" s="34" t="e">
        <f>SEARCH("AM",A2668)</f>
        <v>#VALUE!</v>
      </c>
      <c r="D2668" s="34">
        <f>IFERROR(B2668,C2668)</f>
        <v>17</v>
      </c>
      <c r="E2668" s="34" t="str">
        <f>IFERROR(MID(A2668,D2668-5,1)," ")</f>
        <v xml:space="preserve"> </v>
      </c>
      <c r="F2668" s="34" t="str">
        <f>MID(A2668,IF(E2668="1",D2668-5,D2668-4),IF(E2668="1",7,6))</f>
        <v>6:03PM</v>
      </c>
      <c r="G2668" s="34" t="str">
        <f>TRIM(SUBSTITUTE(A2668,TEXT(M2668,"h:mmAM/PM"),""))</f>
        <v>R:O:M 9/Nov</v>
      </c>
      <c r="H2668" s="34" t="b">
        <f>OR(LEFT(G2668,1)="Y",LEFT(G2668,1)="B",LEFT(G2668,1)="R")</f>
        <v>1</v>
      </c>
      <c r="I2668" s="34" t="str">
        <f>IF(H2668,LEFT(G2668,FIND(" ",G2668)-1),MID(G2668,FIND(" ",G2668)+1,9))</f>
        <v>R:O:M</v>
      </c>
      <c r="J2668" s="34" t="str">
        <f>TRIM(SUBSTITUTE(G2668,I2668,""))</f>
        <v>9/Nov</v>
      </c>
      <c r="K2668" s="34">
        <f>LEFT(J2668,2-ISERROR(1*MID(J2668,2,1)))*1</f>
        <v>9</v>
      </c>
      <c r="L2668" s="34" t="str">
        <f>IF(LEN(I2668)=3,I2668,LEFT(I2668,1)&amp;MID(I2668,3,1)&amp;RIGHT(I2668,1))</f>
        <v>ROM</v>
      </c>
      <c r="M2668" s="42">
        <f>TIMEVALUE(SUBSTITUTE(SUBSTITUTE(F2668,"P"," P"),"A"," A"))</f>
        <v>0.75208333333333333</v>
      </c>
      <c r="N2668" s="34">
        <f t="shared" si="134"/>
        <v>21</v>
      </c>
      <c r="O2668" s="34" t="str">
        <f t="shared" si="135"/>
        <v>ROM21</v>
      </c>
      <c r="P2668" s="44">
        <f>INDEX(Workings!$R$14:$R$853,MATCH(O2668,Workings!$U$14:$U$853,0))</f>
        <v>0.74513888888888913</v>
      </c>
      <c r="Q2668" s="34">
        <f t="shared" si="136"/>
        <v>10</v>
      </c>
      <c r="S2668"/>
    </row>
    <row r="2669" spans="1:19" ht="15" x14ac:dyDescent="0.25">
      <c r="A2669" s="34" t="s">
        <v>2893</v>
      </c>
      <c r="B2669" s="34">
        <f>SEARCH("PM",A2669)</f>
        <v>17</v>
      </c>
      <c r="C2669" s="34" t="e">
        <f>SEARCH("AM",A2669)</f>
        <v>#VALUE!</v>
      </c>
      <c r="D2669" s="34">
        <f>IFERROR(B2669,C2669)</f>
        <v>17</v>
      </c>
      <c r="E2669" s="34" t="str">
        <f>IFERROR(MID(A2669,D2669-5,1)," ")</f>
        <v xml:space="preserve"> </v>
      </c>
      <c r="F2669" s="34" t="str">
        <f>MID(A2669,IF(E2669="1",D2669-5,D2669-4),IF(E2669="1",7,6))</f>
        <v>6:22PM</v>
      </c>
      <c r="G2669" s="34" t="str">
        <f>TRIM(SUBSTITUTE(A2669,TEXT(M2669,"h:mmAM/PM"),""))</f>
        <v>9/Nov R:O:M</v>
      </c>
      <c r="H2669" s="34" t="b">
        <f>OR(LEFT(G2669,1)="Y",LEFT(G2669,1)="B",LEFT(G2669,1)="R")</f>
        <v>0</v>
      </c>
      <c r="I2669" s="34" t="str">
        <f>IF(H2669,LEFT(G2669,FIND(" ",G2669)-1),MID(G2669,FIND(" ",G2669)+1,9))</f>
        <v>R:O:M</v>
      </c>
      <c r="J2669" s="34" t="str">
        <f>TRIM(SUBSTITUTE(G2669,I2669,""))</f>
        <v>9/Nov</v>
      </c>
      <c r="K2669" s="34">
        <f>LEFT(J2669,2-ISERROR(1*MID(J2669,2,1)))*1</f>
        <v>9</v>
      </c>
      <c r="L2669" s="34" t="str">
        <f>IF(LEN(I2669)=3,I2669,LEFT(I2669,1)&amp;MID(I2669,3,1)&amp;RIGHT(I2669,1))</f>
        <v>ROM</v>
      </c>
      <c r="M2669" s="42">
        <f>TIMEVALUE(SUBSTITUTE(SUBSTITUTE(F2669,"P"," P"),"A"," A"))</f>
        <v>0.76527777777777783</v>
      </c>
      <c r="N2669" s="34">
        <f t="shared" si="134"/>
        <v>22</v>
      </c>
      <c r="O2669" s="34" t="str">
        <f t="shared" si="135"/>
        <v>ROM22</v>
      </c>
      <c r="P2669" s="44">
        <f>INDEX(Workings!$R$14:$R$853,MATCH(O2669,Workings!$U$14:$U$853,0))</f>
        <v>0.75902777777777797</v>
      </c>
      <c r="Q2669" s="34">
        <f t="shared" si="136"/>
        <v>9</v>
      </c>
      <c r="S2669"/>
    </row>
    <row r="2670" spans="1:19" ht="15" x14ac:dyDescent="0.25">
      <c r="A2670" s="34" t="s">
        <v>4249</v>
      </c>
      <c r="B2670" s="34">
        <f>SEARCH("PM",A2670)</f>
        <v>5</v>
      </c>
      <c r="C2670" s="34" t="e">
        <f>SEARCH("AM",A2670)</f>
        <v>#VALUE!</v>
      </c>
      <c r="D2670" s="34">
        <f>IFERROR(B2670,C2670)</f>
        <v>5</v>
      </c>
      <c r="E2670" s="34" t="str">
        <f>IFERROR(MID(A2670,D2670-5,1)," ")</f>
        <v xml:space="preserve"> </v>
      </c>
      <c r="F2670" s="34" t="str">
        <f>MID(A2670,IF(E2670="1",D2670-5,D2670-4),IF(E2670="1",7,6))</f>
        <v>6:40PM</v>
      </c>
      <c r="G2670" s="34" t="str">
        <f>TRIM(SUBSTITUTE(A2670,TEXT(M2670,"h:mmAM/PM"),""))</f>
        <v>9/Nov R:O:M</v>
      </c>
      <c r="H2670" s="34" t="b">
        <f>OR(LEFT(G2670,1)="Y",LEFT(G2670,1)="B",LEFT(G2670,1)="R")</f>
        <v>0</v>
      </c>
      <c r="I2670" s="34" t="str">
        <f>IF(H2670,LEFT(G2670,FIND(" ",G2670)-1),MID(G2670,FIND(" ",G2670)+1,9))</f>
        <v>R:O:M</v>
      </c>
      <c r="J2670" s="34" t="str">
        <f>TRIM(SUBSTITUTE(G2670,I2670,""))</f>
        <v>9/Nov</v>
      </c>
      <c r="K2670" s="34">
        <f>LEFT(J2670,2-ISERROR(1*MID(J2670,2,1)))*1</f>
        <v>9</v>
      </c>
      <c r="L2670" s="34" t="str">
        <f>IF(LEN(I2670)=3,I2670,LEFT(I2670,1)&amp;MID(I2670,3,1)&amp;RIGHT(I2670,1))</f>
        <v>ROM</v>
      </c>
      <c r="M2670" s="42">
        <f>TIMEVALUE(SUBSTITUTE(SUBSTITUTE(F2670,"P"," P"),"A"," A"))</f>
        <v>0.77777777777777779</v>
      </c>
      <c r="N2670" s="34">
        <f t="shared" si="134"/>
        <v>23</v>
      </c>
      <c r="O2670" s="34" t="str">
        <f t="shared" si="135"/>
        <v>ROM23</v>
      </c>
      <c r="P2670" s="44">
        <f>INDEX(Workings!$R$14:$R$853,MATCH(O2670,Workings!$U$14:$U$853,0))</f>
        <v>0.77291666666666681</v>
      </c>
      <c r="Q2670" s="34">
        <f t="shared" si="136"/>
        <v>7</v>
      </c>
      <c r="S2670"/>
    </row>
    <row r="2671" spans="1:19" ht="15" x14ac:dyDescent="0.25">
      <c r="A2671" s="34" t="s">
        <v>1942</v>
      </c>
      <c r="B2671" s="34">
        <f>SEARCH("PM",A2671)</f>
        <v>5</v>
      </c>
      <c r="C2671" s="34" t="e">
        <f>SEARCH("AM",A2671)</f>
        <v>#VALUE!</v>
      </c>
      <c r="D2671" s="34">
        <f>IFERROR(B2671,C2671)</f>
        <v>5</v>
      </c>
      <c r="E2671" s="34" t="str">
        <f>IFERROR(MID(A2671,D2671-5,1)," ")</f>
        <v xml:space="preserve"> </v>
      </c>
      <c r="F2671" s="34" t="str">
        <f>MID(A2671,IF(E2671="1",D2671-5,D2671-4),IF(E2671="1",7,6))</f>
        <v>7:02PM</v>
      </c>
      <c r="G2671" s="34" t="str">
        <f>TRIM(SUBSTITUTE(A2671,TEXT(M2671,"h:mmAM/PM"),""))</f>
        <v>ROM 9-Nov</v>
      </c>
      <c r="H2671" s="34" t="b">
        <f>OR(LEFT(G2671,1)="Y",LEFT(G2671,1)="B",LEFT(G2671,1)="R")</f>
        <v>1</v>
      </c>
      <c r="I2671" s="34" t="str">
        <f>IF(H2671,LEFT(G2671,FIND(" ",G2671)-1),MID(G2671,FIND(" ",G2671)+1,9))</f>
        <v>ROM</v>
      </c>
      <c r="J2671" s="34" t="str">
        <f>TRIM(SUBSTITUTE(G2671,I2671,""))</f>
        <v>9-Nov</v>
      </c>
      <c r="K2671" s="34">
        <f>LEFT(J2671,2-ISERROR(1*MID(J2671,2,1)))*1</f>
        <v>9</v>
      </c>
      <c r="L2671" s="34" t="str">
        <f>IF(LEN(I2671)=3,I2671,LEFT(I2671,1)&amp;MID(I2671,3,1)&amp;RIGHT(I2671,1))</f>
        <v>ROM</v>
      </c>
      <c r="M2671" s="42">
        <f>TIMEVALUE(SUBSTITUTE(SUBSTITUTE(F2671,"P"," P"),"A"," A"))</f>
        <v>0.79305555555555562</v>
      </c>
      <c r="N2671" s="34">
        <f t="shared" si="134"/>
        <v>24</v>
      </c>
      <c r="O2671" s="34" t="str">
        <f t="shared" si="135"/>
        <v>ROM24</v>
      </c>
      <c r="P2671" s="44">
        <f>INDEX(Workings!$R$14:$R$853,MATCH(O2671,Workings!$U$14:$U$853,0))</f>
        <v>0.78680555555555565</v>
      </c>
      <c r="Q2671" s="34">
        <f t="shared" si="136"/>
        <v>9</v>
      </c>
      <c r="S2671"/>
    </row>
    <row r="2672" spans="1:19" ht="15" x14ac:dyDescent="0.25">
      <c r="A2672" s="34" t="s">
        <v>1386</v>
      </c>
      <c r="B2672" s="34">
        <f>SEARCH("PM",A2672)</f>
        <v>17</v>
      </c>
      <c r="C2672" s="34" t="e">
        <f>SEARCH("AM",A2672)</f>
        <v>#VALUE!</v>
      </c>
      <c r="D2672" s="34">
        <f>IFERROR(B2672,C2672)</f>
        <v>17</v>
      </c>
      <c r="E2672" s="34" t="str">
        <f>IFERROR(MID(A2672,D2672-5,1)," ")</f>
        <v xml:space="preserve"> </v>
      </c>
      <c r="F2672" s="34" t="str">
        <f>MID(A2672,IF(E2672="1",D2672-5,D2672-4),IF(E2672="1",7,6))</f>
        <v>7:27PM</v>
      </c>
      <c r="G2672" s="34" t="str">
        <f>TRIM(SUBSTITUTE(A2672,TEXT(M2672,"h:mmAM/PM"),""))</f>
        <v>9-Nov R/O/M</v>
      </c>
      <c r="H2672" s="34" t="b">
        <f>OR(LEFT(G2672,1)="Y",LEFT(G2672,1)="B",LEFT(G2672,1)="R")</f>
        <v>0</v>
      </c>
      <c r="I2672" s="34" t="str">
        <f>IF(H2672,LEFT(G2672,FIND(" ",G2672)-1),MID(G2672,FIND(" ",G2672)+1,9))</f>
        <v>R/O/M</v>
      </c>
      <c r="J2672" s="34" t="str">
        <f>TRIM(SUBSTITUTE(G2672,I2672,""))</f>
        <v>9-Nov</v>
      </c>
      <c r="K2672" s="34">
        <f>LEFT(J2672,2-ISERROR(1*MID(J2672,2,1)))*1</f>
        <v>9</v>
      </c>
      <c r="L2672" s="34" t="str">
        <f>IF(LEN(I2672)=3,I2672,LEFT(I2672,1)&amp;MID(I2672,3,1)&amp;RIGHT(I2672,1))</f>
        <v>ROM</v>
      </c>
      <c r="M2672" s="42">
        <f>TIMEVALUE(SUBSTITUTE(SUBSTITUTE(F2672,"P"," P"),"A"," A"))</f>
        <v>0.81041666666666667</v>
      </c>
      <c r="N2672" s="34">
        <f t="shared" si="134"/>
        <v>25</v>
      </c>
      <c r="O2672" s="34" t="str">
        <f t="shared" si="135"/>
        <v>ROM25</v>
      </c>
      <c r="P2672" s="44">
        <f>INDEX(Workings!$R$14:$R$853,MATCH(O2672,Workings!$U$14:$U$853,0))</f>
        <v>0.80069444444444449</v>
      </c>
      <c r="Q2672" s="34">
        <f t="shared" si="136"/>
        <v>14</v>
      </c>
      <c r="S2672"/>
    </row>
    <row r="2673" spans="1:19" ht="15" x14ac:dyDescent="0.25">
      <c r="A2673" s="34" t="s">
        <v>960</v>
      </c>
      <c r="B2673" s="34">
        <f>SEARCH("PM",A2673)</f>
        <v>17</v>
      </c>
      <c r="C2673" s="34" t="e">
        <f>SEARCH("AM",A2673)</f>
        <v>#VALUE!</v>
      </c>
      <c r="D2673" s="34">
        <f>IFERROR(B2673,C2673)</f>
        <v>17</v>
      </c>
      <c r="E2673" s="34" t="str">
        <f>IFERROR(MID(A2673,D2673-5,1)," ")</f>
        <v xml:space="preserve"> </v>
      </c>
      <c r="F2673" s="34" t="str">
        <f>MID(A2673,IF(E2673="1",D2673-5,D2673-4),IF(E2673="1",7,6))</f>
        <v>7:46PM</v>
      </c>
      <c r="G2673" s="34" t="str">
        <f>TRIM(SUBSTITUTE(A2673,TEXT(M2673,"h:mmAM/PM"),""))</f>
        <v>R-O-M 9-Nov</v>
      </c>
      <c r="H2673" s="34" t="b">
        <f>OR(LEFT(G2673,1)="Y",LEFT(G2673,1)="B",LEFT(G2673,1)="R")</f>
        <v>1</v>
      </c>
      <c r="I2673" s="34" t="str">
        <f>IF(H2673,LEFT(G2673,FIND(" ",G2673)-1),MID(G2673,FIND(" ",G2673)+1,9))</f>
        <v>R-O-M</v>
      </c>
      <c r="J2673" s="34" t="str">
        <f>TRIM(SUBSTITUTE(G2673,I2673,""))</f>
        <v>9-Nov</v>
      </c>
      <c r="K2673" s="34">
        <f>LEFT(J2673,2-ISERROR(1*MID(J2673,2,1)))*1</f>
        <v>9</v>
      </c>
      <c r="L2673" s="34" t="str">
        <f>IF(LEN(I2673)=3,I2673,LEFT(I2673,1)&amp;MID(I2673,3,1)&amp;RIGHT(I2673,1))</f>
        <v>ROM</v>
      </c>
      <c r="M2673" s="42">
        <f>TIMEVALUE(SUBSTITUTE(SUBSTITUTE(F2673,"P"," P"),"A"," A"))</f>
        <v>0.82361111111111107</v>
      </c>
      <c r="N2673" s="34">
        <f t="shared" si="134"/>
        <v>26</v>
      </c>
      <c r="O2673" s="34" t="str">
        <f t="shared" si="135"/>
        <v>ROM26</v>
      </c>
      <c r="P2673" s="44">
        <f>INDEX(Workings!$R$14:$R$853,MATCH(O2673,Workings!$U$14:$U$853,0))</f>
        <v>0.81458333333333333</v>
      </c>
      <c r="Q2673" s="34">
        <f t="shared" si="136"/>
        <v>13</v>
      </c>
      <c r="S2673"/>
    </row>
    <row r="2674" spans="1:19" ht="15" x14ac:dyDescent="0.25">
      <c r="A2674" s="34" t="s">
        <v>2862</v>
      </c>
      <c r="B2674" s="34">
        <f>SEARCH("PM",A2674)</f>
        <v>5</v>
      </c>
      <c r="C2674" s="34" t="e">
        <f>SEARCH("AM",A2674)</f>
        <v>#VALUE!</v>
      </c>
      <c r="D2674" s="34">
        <f>IFERROR(B2674,C2674)</f>
        <v>5</v>
      </c>
      <c r="E2674" s="34" t="str">
        <f>IFERROR(MID(A2674,D2674-5,1)," ")</f>
        <v xml:space="preserve"> </v>
      </c>
      <c r="F2674" s="34" t="str">
        <f>MID(A2674,IF(E2674="1",D2674-5,D2674-4),IF(E2674="1",7,6))</f>
        <v>8:47PM</v>
      </c>
      <c r="G2674" s="34" t="str">
        <f>TRIM(SUBSTITUTE(A2674,TEXT(M2674,"h:mmAM/PM"),""))</f>
        <v>ROM 9-Nov</v>
      </c>
      <c r="H2674" s="34" t="b">
        <f>OR(LEFT(G2674,1)="Y",LEFT(G2674,1)="B",LEFT(G2674,1)="R")</f>
        <v>1</v>
      </c>
      <c r="I2674" s="34" t="str">
        <f>IF(H2674,LEFT(G2674,FIND(" ",G2674)-1),MID(G2674,FIND(" ",G2674)+1,9))</f>
        <v>ROM</v>
      </c>
      <c r="J2674" s="34" t="str">
        <f>TRIM(SUBSTITUTE(G2674,I2674,""))</f>
        <v>9-Nov</v>
      </c>
      <c r="K2674" s="34">
        <f>LEFT(J2674,2-ISERROR(1*MID(J2674,2,1)))*1</f>
        <v>9</v>
      </c>
      <c r="L2674" s="34" t="str">
        <f>IF(LEN(I2674)=3,I2674,LEFT(I2674,1)&amp;MID(I2674,3,1)&amp;RIGHT(I2674,1))</f>
        <v>ROM</v>
      </c>
      <c r="M2674" s="42">
        <f>TIMEVALUE(SUBSTITUTE(SUBSTITUTE(F2674,"P"," P"),"A"," A"))</f>
        <v>0.86597222222222225</v>
      </c>
      <c r="N2674" s="34">
        <f t="shared" si="134"/>
        <v>27</v>
      </c>
      <c r="O2674" s="34" t="str">
        <f t="shared" si="135"/>
        <v>ROM27</v>
      </c>
      <c r="P2674" s="44">
        <f>INDEX(Workings!$R$14:$R$853,MATCH(O2674,Workings!$U$14:$U$853,0))</f>
        <v>0.85624999999999996</v>
      </c>
      <c r="Q2674" s="34">
        <f t="shared" si="136"/>
        <v>14</v>
      </c>
      <c r="S2674"/>
    </row>
    <row r="2675" spans="1:19" ht="15" x14ac:dyDescent="0.25">
      <c r="A2675" s="34" t="s">
        <v>745</v>
      </c>
      <c r="B2675" s="34">
        <f>SEARCH("PM",A2675)</f>
        <v>17</v>
      </c>
      <c r="C2675" s="34" t="e">
        <f>SEARCH("AM",A2675)</f>
        <v>#VALUE!</v>
      </c>
      <c r="D2675" s="34">
        <f>IFERROR(B2675,C2675)</f>
        <v>17</v>
      </c>
      <c r="E2675" s="34" t="str">
        <f>IFERROR(MID(A2675,D2675-5,1)," ")</f>
        <v xml:space="preserve"> </v>
      </c>
      <c r="F2675" s="34" t="str">
        <f>MID(A2675,IF(E2675="1",D2675-5,D2675-4),IF(E2675="1",7,6))</f>
        <v>9:38PM</v>
      </c>
      <c r="G2675" s="34" t="str">
        <f>TRIM(SUBSTITUTE(A2675,TEXT(M2675,"h:mmAM/PM"),""))</f>
        <v>R/O/M 9-Nov</v>
      </c>
      <c r="H2675" s="34" t="b">
        <f>OR(LEFT(G2675,1)="Y",LEFT(G2675,1)="B",LEFT(G2675,1)="R")</f>
        <v>1</v>
      </c>
      <c r="I2675" s="34" t="str">
        <f>IF(H2675,LEFT(G2675,FIND(" ",G2675)-1),MID(G2675,FIND(" ",G2675)+1,9))</f>
        <v>R/O/M</v>
      </c>
      <c r="J2675" s="34" t="str">
        <f>TRIM(SUBSTITUTE(G2675,I2675,""))</f>
        <v>9-Nov</v>
      </c>
      <c r="K2675" s="34">
        <f>LEFT(J2675,2-ISERROR(1*MID(J2675,2,1)))*1</f>
        <v>9</v>
      </c>
      <c r="L2675" s="34" t="str">
        <f>IF(LEN(I2675)=3,I2675,LEFT(I2675,1)&amp;MID(I2675,3,1)&amp;RIGHT(I2675,1))</f>
        <v>ROM</v>
      </c>
      <c r="M2675" s="42">
        <f>TIMEVALUE(SUBSTITUTE(SUBSTITUTE(F2675,"P"," P"),"A"," A"))</f>
        <v>0.90138888888888891</v>
      </c>
      <c r="N2675" s="34">
        <f t="shared" si="134"/>
        <v>28</v>
      </c>
      <c r="O2675" s="34" t="str">
        <f t="shared" si="135"/>
        <v>ROM28</v>
      </c>
      <c r="P2675" s="44">
        <f>INDEX(Workings!$R$14:$R$853,MATCH(O2675,Workings!$U$14:$U$853,0))</f>
        <v>0.89791666666666659</v>
      </c>
      <c r="Q2675" s="34">
        <f t="shared" si="136"/>
        <v>5</v>
      </c>
      <c r="S2675"/>
    </row>
    <row r="2676" spans="1:19" ht="15" x14ac:dyDescent="0.25">
      <c r="A2676" s="34" t="s">
        <v>2142</v>
      </c>
      <c r="B2676" s="34">
        <f>SEARCH("PM",A2676)</f>
        <v>18</v>
      </c>
      <c r="C2676" s="34" t="e">
        <f>SEARCH("AM",A2676)</f>
        <v>#VALUE!</v>
      </c>
      <c r="D2676" s="34">
        <f>IFERROR(B2676,C2676)</f>
        <v>18</v>
      </c>
      <c r="E2676" s="34" t="str">
        <f>IFERROR(MID(A2676,D2676-5,1)," ")</f>
        <v>1</v>
      </c>
      <c r="F2676" s="34" t="str">
        <f>MID(A2676,IF(E2676="1",D2676-5,D2676-4),IF(E2676="1",7,6))</f>
        <v>10:40PM</v>
      </c>
      <c r="G2676" s="34" t="str">
        <f>TRIM(SUBSTITUTE(A2676,TEXT(M2676,"h:mmAM/PM"),""))</f>
        <v>R:O:M 9/Nov</v>
      </c>
      <c r="H2676" s="34" t="b">
        <f>OR(LEFT(G2676,1)="Y",LEFT(G2676,1)="B",LEFT(G2676,1)="R")</f>
        <v>1</v>
      </c>
      <c r="I2676" s="34" t="str">
        <f>IF(H2676,LEFT(G2676,FIND(" ",G2676)-1),MID(G2676,FIND(" ",G2676)+1,9))</f>
        <v>R:O:M</v>
      </c>
      <c r="J2676" s="34" t="str">
        <f>TRIM(SUBSTITUTE(G2676,I2676,""))</f>
        <v>9/Nov</v>
      </c>
      <c r="K2676" s="34">
        <f>LEFT(J2676,2-ISERROR(1*MID(J2676,2,1)))*1</f>
        <v>9</v>
      </c>
      <c r="L2676" s="34" t="str">
        <f>IF(LEN(I2676)=3,I2676,LEFT(I2676,1)&amp;MID(I2676,3,1)&amp;RIGHT(I2676,1))</f>
        <v>ROM</v>
      </c>
      <c r="M2676" s="42">
        <f>TIMEVALUE(SUBSTITUTE(SUBSTITUTE(F2676,"P"," P"),"A"," A"))</f>
        <v>0.94444444444444453</v>
      </c>
      <c r="N2676" s="34">
        <f t="shared" si="134"/>
        <v>29</v>
      </c>
      <c r="O2676" s="34" t="str">
        <f t="shared" si="135"/>
        <v>ROM29</v>
      </c>
      <c r="P2676" s="44">
        <f>INDEX(Workings!$R$14:$R$853,MATCH(O2676,Workings!$U$14:$U$853,0))</f>
        <v>0.93958333333333321</v>
      </c>
      <c r="Q2676" s="34">
        <f t="shared" si="136"/>
        <v>7</v>
      </c>
      <c r="S2676"/>
    </row>
    <row r="2677" spans="1:19" ht="15" x14ac:dyDescent="0.25">
      <c r="A2677" s="34" t="s">
        <v>1349</v>
      </c>
      <c r="B2677" s="34">
        <f>SEARCH("PM",A2677)</f>
        <v>6</v>
      </c>
      <c r="C2677" s="34" t="e">
        <f>SEARCH("AM",A2677)</f>
        <v>#VALUE!</v>
      </c>
      <c r="D2677" s="34">
        <f>IFERROR(B2677,C2677)</f>
        <v>6</v>
      </c>
      <c r="E2677" s="34" t="str">
        <f>IFERROR(MID(A2677,D2677-5,1)," ")</f>
        <v>1</v>
      </c>
      <c r="F2677" s="34" t="str">
        <f>MID(A2677,IF(E2677="1",D2677-5,D2677-4),IF(E2677="1",7,6))</f>
        <v>11:43PM</v>
      </c>
      <c r="G2677" s="34" t="str">
        <f>TRIM(SUBSTITUTE(A2677,TEXT(M2677,"h:mmAM/PM"),""))</f>
        <v>ROM 9/Nov</v>
      </c>
      <c r="H2677" s="34" t="b">
        <f>OR(LEFT(G2677,1)="Y",LEFT(G2677,1)="B",LEFT(G2677,1)="R")</f>
        <v>1</v>
      </c>
      <c r="I2677" s="34" t="str">
        <f>IF(H2677,LEFT(G2677,FIND(" ",G2677)-1),MID(G2677,FIND(" ",G2677)+1,9))</f>
        <v>ROM</v>
      </c>
      <c r="J2677" s="34" t="str">
        <f>TRIM(SUBSTITUTE(G2677,I2677,""))</f>
        <v>9/Nov</v>
      </c>
      <c r="K2677" s="34">
        <f>LEFT(J2677,2-ISERROR(1*MID(J2677,2,1)))*1</f>
        <v>9</v>
      </c>
      <c r="L2677" s="34" t="str">
        <f>IF(LEN(I2677)=3,I2677,LEFT(I2677,1)&amp;MID(I2677,3,1)&amp;RIGHT(I2677,1))</f>
        <v>ROM</v>
      </c>
      <c r="M2677" s="42">
        <f>TIMEVALUE(SUBSTITUTE(SUBSTITUTE(F2677,"P"," P"),"A"," A"))</f>
        <v>0.98819444444444438</v>
      </c>
      <c r="N2677" s="34">
        <f t="shared" si="134"/>
        <v>30</v>
      </c>
      <c r="O2677" s="34" t="str">
        <f t="shared" si="135"/>
        <v>ROM30</v>
      </c>
      <c r="P2677" s="44">
        <f>INDEX(Workings!$R$14:$R$853,MATCH(O2677,Workings!$U$14:$U$853,0))</f>
        <v>0.98124999999999984</v>
      </c>
      <c r="Q2677" s="34">
        <f t="shared" si="136"/>
        <v>10</v>
      </c>
      <c r="S2677"/>
    </row>
    <row r="2678" spans="1:19" ht="15" x14ac:dyDescent="0.25">
      <c r="A2678" s="34" t="s">
        <v>2221</v>
      </c>
      <c r="B2678" s="34" t="e">
        <f>SEARCH("PM",A2678)</f>
        <v>#VALUE!</v>
      </c>
      <c r="C2678" s="34">
        <f>SEARCH("AM",A2678)</f>
        <v>18</v>
      </c>
      <c r="D2678" s="34">
        <f>IFERROR(B2678,C2678)</f>
        <v>18</v>
      </c>
      <c r="E2678" s="34" t="str">
        <f>IFERROR(MID(A2678,D2678-5,1)," ")</f>
        <v xml:space="preserve"> </v>
      </c>
      <c r="F2678" s="34" t="str">
        <f>MID(A2678,IF(E2678="1",D2678-5,D2678-4),IF(E2678="1",7,6))</f>
        <v>7:39AM</v>
      </c>
      <c r="G2678" s="34" t="str">
        <f>TRIM(SUBSTITUTE(A2678,TEXT(M2678,"h:mmAM/PM"),""))</f>
        <v>10-Nov R/O/M</v>
      </c>
      <c r="H2678" s="34" t="b">
        <f>OR(LEFT(G2678,1)="Y",LEFT(G2678,1)="B",LEFT(G2678,1)="R")</f>
        <v>0</v>
      </c>
      <c r="I2678" s="34" t="str">
        <f>IF(H2678,LEFT(G2678,FIND(" ",G2678)-1),MID(G2678,FIND(" ",G2678)+1,9))</f>
        <v>R/O/M</v>
      </c>
      <c r="J2678" s="34" t="str">
        <f>TRIM(SUBSTITUTE(G2678,I2678,""))</f>
        <v>10-Nov</v>
      </c>
      <c r="K2678" s="34">
        <f>LEFT(J2678,2-ISERROR(1*MID(J2678,2,1)))*1</f>
        <v>10</v>
      </c>
      <c r="L2678" s="34" t="str">
        <f>IF(LEN(I2678)=3,I2678,LEFT(I2678,1)&amp;MID(I2678,3,1)&amp;RIGHT(I2678,1))</f>
        <v>ROM</v>
      </c>
      <c r="M2678" s="42">
        <f>TIMEVALUE(SUBSTITUTE(SUBSTITUTE(F2678,"P"," P"),"A"," A"))</f>
        <v>0.31875000000000003</v>
      </c>
      <c r="N2678" s="34">
        <f t="shared" si="134"/>
        <v>1</v>
      </c>
      <c r="O2678" s="34" t="str">
        <f t="shared" si="135"/>
        <v>ROM1</v>
      </c>
      <c r="P2678" s="44">
        <f>INDEX(Workings!$R$14:$R$853,MATCH(O2678,Workings!$U$14:$U$853,0))</f>
        <v>0.31458333333333327</v>
      </c>
      <c r="Q2678" s="34">
        <f t="shared" si="136"/>
        <v>6</v>
      </c>
      <c r="S2678"/>
    </row>
    <row r="2679" spans="1:19" ht="15" x14ac:dyDescent="0.25">
      <c r="A2679" s="34" t="s">
        <v>2528</v>
      </c>
      <c r="B2679" s="34" t="e">
        <f>SEARCH("PM",A2679)</f>
        <v>#VALUE!</v>
      </c>
      <c r="C2679" s="34">
        <f>SEARCH("AM",A2679)</f>
        <v>5</v>
      </c>
      <c r="D2679" s="34">
        <f>IFERROR(B2679,C2679)</f>
        <v>5</v>
      </c>
      <c r="E2679" s="34" t="str">
        <f>IFERROR(MID(A2679,D2679-5,1)," ")</f>
        <v xml:space="preserve"> </v>
      </c>
      <c r="F2679" s="34" t="str">
        <f>MID(A2679,IF(E2679="1",D2679-5,D2679-4),IF(E2679="1",7,6))</f>
        <v>8:27AM</v>
      </c>
      <c r="G2679" s="34" t="str">
        <f>TRIM(SUBSTITUTE(A2679,TEXT(M2679,"h:mmAM/PM"),""))</f>
        <v>R/O/M 10-Nov</v>
      </c>
      <c r="H2679" s="34" t="b">
        <f>OR(LEFT(G2679,1)="Y",LEFT(G2679,1)="B",LEFT(G2679,1)="R")</f>
        <v>1</v>
      </c>
      <c r="I2679" s="34" t="str">
        <f>IF(H2679,LEFT(G2679,FIND(" ",G2679)-1),MID(G2679,FIND(" ",G2679)+1,9))</f>
        <v>R/O/M</v>
      </c>
      <c r="J2679" s="34" t="str">
        <f>TRIM(SUBSTITUTE(G2679,I2679,""))</f>
        <v>10-Nov</v>
      </c>
      <c r="K2679" s="34">
        <f>LEFT(J2679,2-ISERROR(1*MID(J2679,2,1)))*1</f>
        <v>10</v>
      </c>
      <c r="L2679" s="34" t="str">
        <f>IF(LEN(I2679)=3,I2679,LEFT(I2679,1)&amp;MID(I2679,3,1)&amp;RIGHT(I2679,1))</f>
        <v>ROM</v>
      </c>
      <c r="M2679" s="42">
        <f>TIMEVALUE(SUBSTITUTE(SUBSTITUTE(F2679,"P"," P"),"A"," A"))</f>
        <v>0.3520833333333333</v>
      </c>
      <c r="N2679" s="34">
        <f t="shared" si="134"/>
        <v>2</v>
      </c>
      <c r="O2679" s="34" t="str">
        <f t="shared" si="135"/>
        <v>ROM2</v>
      </c>
      <c r="P2679" s="44">
        <f>INDEX(Workings!$R$14:$R$853,MATCH(O2679,Workings!$U$14:$U$853,0))</f>
        <v>0.34236111111111106</v>
      </c>
      <c r="Q2679" s="34">
        <f t="shared" si="136"/>
        <v>14</v>
      </c>
      <c r="S2679"/>
    </row>
    <row r="2680" spans="1:19" ht="15" x14ac:dyDescent="0.25">
      <c r="A2680" s="34" t="s">
        <v>1336</v>
      </c>
      <c r="B2680" s="34" t="e">
        <f>SEARCH("PM",A2680)</f>
        <v>#VALUE!</v>
      </c>
      <c r="C2680" s="34">
        <f>SEARCH("AM",A2680)</f>
        <v>11</v>
      </c>
      <c r="D2680" s="34">
        <f>IFERROR(B2680,C2680)</f>
        <v>11</v>
      </c>
      <c r="E2680" s="34" t="str">
        <f>IFERROR(MID(A2680,D2680-5,1)," ")</f>
        <v xml:space="preserve"> </v>
      </c>
      <c r="F2680" s="34" t="str">
        <f>MID(A2680,IF(E2680="1",D2680-5,D2680-4),IF(E2680="1",7,6))</f>
        <v>9:01AM</v>
      </c>
      <c r="G2680" s="34" t="str">
        <f>TRIM(SUBSTITUTE(A2680,TEXT(M2680,"h:mmAM/PM"),""))</f>
        <v>R/O/M 10-Nov</v>
      </c>
      <c r="H2680" s="34" t="b">
        <f>OR(LEFT(G2680,1)="Y",LEFT(G2680,1)="B",LEFT(G2680,1)="R")</f>
        <v>1</v>
      </c>
      <c r="I2680" s="34" t="str">
        <f>IF(H2680,LEFT(G2680,FIND(" ",G2680)-1),MID(G2680,FIND(" ",G2680)+1,9))</f>
        <v>R/O/M</v>
      </c>
      <c r="J2680" s="34" t="str">
        <f>TRIM(SUBSTITUTE(G2680,I2680,""))</f>
        <v>10-Nov</v>
      </c>
      <c r="K2680" s="34">
        <f>LEFT(J2680,2-ISERROR(1*MID(J2680,2,1)))*1</f>
        <v>10</v>
      </c>
      <c r="L2680" s="34" t="str">
        <f>IF(LEN(I2680)=3,I2680,LEFT(I2680,1)&amp;MID(I2680,3,1)&amp;RIGHT(I2680,1))</f>
        <v>ROM</v>
      </c>
      <c r="M2680" s="42">
        <f>TIMEVALUE(SUBSTITUTE(SUBSTITUTE(F2680,"P"," P"),"A"," A"))</f>
        <v>0.3756944444444445</v>
      </c>
      <c r="N2680" s="34">
        <f t="shared" si="134"/>
        <v>3</v>
      </c>
      <c r="O2680" s="34" t="str">
        <f t="shared" si="135"/>
        <v>ROM3</v>
      </c>
      <c r="P2680" s="44">
        <f>INDEX(Workings!$R$14:$R$853,MATCH(O2680,Workings!$U$14:$U$853,0))</f>
        <v>0.37013888888888885</v>
      </c>
      <c r="Q2680" s="34">
        <f t="shared" si="136"/>
        <v>8</v>
      </c>
      <c r="S2680"/>
    </row>
    <row r="2681" spans="1:19" ht="15" x14ac:dyDescent="0.25">
      <c r="A2681" s="34" t="s">
        <v>787</v>
      </c>
      <c r="B2681" s="34" t="e">
        <f>SEARCH("PM",A2681)</f>
        <v>#VALUE!</v>
      </c>
      <c r="C2681" s="34">
        <f>SEARCH("AM",A2681)</f>
        <v>18</v>
      </c>
      <c r="D2681" s="34">
        <f>IFERROR(B2681,C2681)</f>
        <v>18</v>
      </c>
      <c r="E2681" s="34" t="str">
        <f>IFERROR(MID(A2681,D2681-5,1)," ")</f>
        <v xml:space="preserve"> </v>
      </c>
      <c r="F2681" s="34" t="str">
        <f>MID(A2681,IF(E2681="1",D2681-5,D2681-4),IF(E2681="1",7,6))</f>
        <v>9:41AM</v>
      </c>
      <c r="G2681" s="34" t="str">
        <f>TRIM(SUBSTITUTE(A2681,TEXT(M2681,"h:mmAM/PM"),""))</f>
        <v>R:O:M 10-Nov</v>
      </c>
      <c r="H2681" s="34" t="b">
        <f>OR(LEFT(G2681,1)="Y",LEFT(G2681,1)="B",LEFT(G2681,1)="R")</f>
        <v>1</v>
      </c>
      <c r="I2681" s="34" t="str">
        <f>IF(H2681,LEFT(G2681,FIND(" ",G2681)-1),MID(G2681,FIND(" ",G2681)+1,9))</f>
        <v>R:O:M</v>
      </c>
      <c r="J2681" s="34" t="str">
        <f>TRIM(SUBSTITUTE(G2681,I2681,""))</f>
        <v>10-Nov</v>
      </c>
      <c r="K2681" s="34">
        <f>LEFT(J2681,2-ISERROR(1*MID(J2681,2,1)))*1</f>
        <v>10</v>
      </c>
      <c r="L2681" s="34" t="str">
        <f>IF(LEN(I2681)=3,I2681,LEFT(I2681,1)&amp;MID(I2681,3,1)&amp;RIGHT(I2681,1))</f>
        <v>ROM</v>
      </c>
      <c r="M2681" s="42">
        <f>TIMEVALUE(SUBSTITUTE(SUBSTITUTE(F2681,"P"," P"),"A"," A"))</f>
        <v>0.40347222222222223</v>
      </c>
      <c r="N2681" s="34">
        <f t="shared" si="134"/>
        <v>4</v>
      </c>
      <c r="O2681" s="34" t="str">
        <f t="shared" si="135"/>
        <v>ROM4</v>
      </c>
      <c r="P2681" s="44">
        <f>INDEX(Workings!$R$14:$R$853,MATCH(O2681,Workings!$U$14:$U$853,0))</f>
        <v>0.39791666666666664</v>
      </c>
      <c r="Q2681" s="34">
        <f t="shared" si="136"/>
        <v>8</v>
      </c>
      <c r="S2681"/>
    </row>
    <row r="2682" spans="1:19" ht="15" x14ac:dyDescent="0.25">
      <c r="A2682" s="34" t="s">
        <v>548</v>
      </c>
      <c r="B2682" s="34" t="e">
        <f>SEARCH("PM",A2682)</f>
        <v>#VALUE!</v>
      </c>
      <c r="C2682" s="34">
        <f>SEARCH("AM",A2682)</f>
        <v>6</v>
      </c>
      <c r="D2682" s="34">
        <f>IFERROR(B2682,C2682)</f>
        <v>6</v>
      </c>
      <c r="E2682" s="34" t="str">
        <f>IFERROR(MID(A2682,D2682-5,1)," ")</f>
        <v>1</v>
      </c>
      <c r="F2682" s="34" t="str">
        <f>MID(A2682,IF(E2682="1",D2682-5,D2682-4),IF(E2682="1",7,6))</f>
        <v>10:07AM</v>
      </c>
      <c r="G2682" s="34" t="str">
        <f>TRIM(SUBSTITUTE(A2682,TEXT(M2682,"h:mmAM/PM"),""))</f>
        <v>10-Nov ROM</v>
      </c>
      <c r="H2682" s="34" t="b">
        <f>OR(LEFT(G2682,1)="Y",LEFT(G2682,1)="B",LEFT(G2682,1)="R")</f>
        <v>0</v>
      </c>
      <c r="I2682" s="34" t="str">
        <f>IF(H2682,LEFT(G2682,FIND(" ",G2682)-1),MID(G2682,FIND(" ",G2682)+1,9))</f>
        <v>ROM</v>
      </c>
      <c r="J2682" s="34" t="str">
        <f>TRIM(SUBSTITUTE(G2682,I2682,""))</f>
        <v>10-Nov</v>
      </c>
      <c r="K2682" s="34">
        <f>LEFT(J2682,2-ISERROR(1*MID(J2682,2,1)))*1</f>
        <v>10</v>
      </c>
      <c r="L2682" s="34" t="str">
        <f>IF(LEN(I2682)=3,I2682,LEFT(I2682,1)&amp;MID(I2682,3,1)&amp;RIGHT(I2682,1))</f>
        <v>ROM</v>
      </c>
      <c r="M2682" s="42">
        <f>TIMEVALUE(SUBSTITUTE(SUBSTITUTE(F2682,"P"," P"),"A"," A"))</f>
        <v>0.42152777777777778</v>
      </c>
      <c r="N2682" s="34">
        <f t="shared" si="134"/>
        <v>5</v>
      </c>
      <c r="O2682" s="34" t="str">
        <f t="shared" si="135"/>
        <v>ROM5</v>
      </c>
      <c r="P2682" s="44">
        <f>INDEX(Workings!$R$14:$R$853,MATCH(O2682,Workings!$U$14:$U$853,0))</f>
        <v>0.41874999999999996</v>
      </c>
      <c r="Q2682" s="34">
        <f t="shared" si="136"/>
        <v>4</v>
      </c>
      <c r="S2682"/>
    </row>
    <row r="2683" spans="1:19" ht="15" x14ac:dyDescent="0.25">
      <c r="A2683" s="34" t="s">
        <v>1419</v>
      </c>
      <c r="B2683" s="34" t="e">
        <f>SEARCH("PM",A2683)</f>
        <v>#VALUE!</v>
      </c>
      <c r="C2683" s="34">
        <f>SEARCH("AM",A2683)</f>
        <v>13</v>
      </c>
      <c r="D2683" s="34">
        <f>IFERROR(B2683,C2683)</f>
        <v>13</v>
      </c>
      <c r="E2683" s="34" t="str">
        <f>IFERROR(MID(A2683,D2683-5,1)," ")</f>
        <v>1</v>
      </c>
      <c r="F2683" s="34" t="str">
        <f>MID(A2683,IF(E2683="1",D2683-5,D2683-4),IF(E2683="1",7,6))</f>
        <v>10:44AM</v>
      </c>
      <c r="G2683" s="34" t="str">
        <f>TRIM(SUBSTITUTE(A2683,TEXT(M2683,"h:mmAM/PM"),""))</f>
        <v>10-Nov ROM</v>
      </c>
      <c r="H2683" s="34" t="b">
        <f>OR(LEFT(G2683,1)="Y",LEFT(G2683,1)="B",LEFT(G2683,1)="R")</f>
        <v>0</v>
      </c>
      <c r="I2683" s="34" t="str">
        <f>IF(H2683,LEFT(G2683,FIND(" ",G2683)-1),MID(G2683,FIND(" ",G2683)+1,9))</f>
        <v>ROM</v>
      </c>
      <c r="J2683" s="34" t="str">
        <f>TRIM(SUBSTITUTE(G2683,I2683,""))</f>
        <v>10-Nov</v>
      </c>
      <c r="K2683" s="34">
        <f>LEFT(J2683,2-ISERROR(1*MID(J2683,2,1)))*1</f>
        <v>10</v>
      </c>
      <c r="L2683" s="34" t="str">
        <f>IF(LEN(I2683)=3,I2683,LEFT(I2683,1)&amp;MID(I2683,3,1)&amp;RIGHT(I2683,1))</f>
        <v>ROM</v>
      </c>
      <c r="M2683" s="42">
        <f>TIMEVALUE(SUBSTITUTE(SUBSTITUTE(F2683,"P"," P"),"A"," A"))</f>
        <v>0.44722222222222219</v>
      </c>
      <c r="N2683" s="34">
        <f t="shared" si="134"/>
        <v>6</v>
      </c>
      <c r="O2683" s="34" t="str">
        <f t="shared" si="135"/>
        <v>ROM6</v>
      </c>
      <c r="P2683" s="44">
        <f>INDEX(Workings!$R$14:$R$853,MATCH(O2683,Workings!$U$14:$U$853,0))</f>
        <v>0.43958333333333327</v>
      </c>
      <c r="Q2683" s="34">
        <f t="shared" si="136"/>
        <v>11</v>
      </c>
      <c r="S2683"/>
    </row>
    <row r="2684" spans="1:19" ht="15" x14ac:dyDescent="0.25">
      <c r="A2684" s="34" t="s">
        <v>3133</v>
      </c>
      <c r="B2684" s="34" t="e">
        <f>SEARCH("PM",A2684)</f>
        <v>#VALUE!</v>
      </c>
      <c r="C2684" s="34">
        <f>SEARCH("AM",A2684)</f>
        <v>6</v>
      </c>
      <c r="D2684" s="34">
        <f>IFERROR(B2684,C2684)</f>
        <v>6</v>
      </c>
      <c r="E2684" s="34" t="str">
        <f>IFERROR(MID(A2684,D2684-5,1)," ")</f>
        <v>1</v>
      </c>
      <c r="F2684" s="34" t="str">
        <f>MID(A2684,IF(E2684="1",D2684-5,D2684-4),IF(E2684="1",7,6))</f>
        <v>11:06AM</v>
      </c>
      <c r="G2684" s="34" t="str">
        <f>TRIM(SUBSTITUTE(A2684,TEXT(M2684,"h:mmAM/PM"),""))</f>
        <v>10/Nov R-O-M</v>
      </c>
      <c r="H2684" s="34" t="b">
        <f>OR(LEFT(G2684,1)="Y",LEFT(G2684,1)="B",LEFT(G2684,1)="R")</f>
        <v>0</v>
      </c>
      <c r="I2684" s="34" t="str">
        <f>IF(H2684,LEFT(G2684,FIND(" ",G2684)-1),MID(G2684,FIND(" ",G2684)+1,9))</f>
        <v>R-O-M</v>
      </c>
      <c r="J2684" s="34" t="str">
        <f>TRIM(SUBSTITUTE(G2684,I2684,""))</f>
        <v>10/Nov</v>
      </c>
      <c r="K2684" s="34">
        <f>LEFT(J2684,2-ISERROR(1*MID(J2684,2,1)))*1</f>
        <v>10</v>
      </c>
      <c r="L2684" s="34" t="str">
        <f>IF(LEN(I2684)=3,I2684,LEFT(I2684,1)&amp;MID(I2684,3,1)&amp;RIGHT(I2684,1))</f>
        <v>ROM</v>
      </c>
      <c r="M2684" s="42">
        <f>TIMEVALUE(SUBSTITUTE(SUBSTITUTE(F2684,"P"," P"),"A"," A"))</f>
        <v>0.46249999999999997</v>
      </c>
      <c r="N2684" s="34">
        <f t="shared" si="134"/>
        <v>7</v>
      </c>
      <c r="O2684" s="34" t="str">
        <f t="shared" si="135"/>
        <v>ROM7</v>
      </c>
      <c r="P2684" s="44">
        <f>INDEX(Workings!$R$14:$R$853,MATCH(O2684,Workings!$U$14:$U$853,0))</f>
        <v>0.46041666666666659</v>
      </c>
      <c r="Q2684" s="34">
        <f t="shared" si="136"/>
        <v>3</v>
      </c>
      <c r="S2684"/>
    </row>
    <row r="2685" spans="1:19" ht="15" x14ac:dyDescent="0.25">
      <c r="A2685" s="34" t="s">
        <v>1610</v>
      </c>
      <c r="B2685" s="34" t="e">
        <f>SEARCH("PM",A2685)</f>
        <v>#VALUE!</v>
      </c>
      <c r="C2685" s="34">
        <f>SEARCH("AM",A2685)</f>
        <v>19</v>
      </c>
      <c r="D2685" s="34">
        <f>IFERROR(B2685,C2685)</f>
        <v>19</v>
      </c>
      <c r="E2685" s="34" t="str">
        <f>IFERROR(MID(A2685,D2685-5,1)," ")</f>
        <v>1</v>
      </c>
      <c r="F2685" s="34" t="str">
        <f>MID(A2685,IF(E2685="1",D2685-5,D2685-4),IF(E2685="1",7,6))</f>
        <v>11:43AM</v>
      </c>
      <c r="G2685" s="34" t="str">
        <f>TRIM(SUBSTITUTE(A2685,TEXT(M2685,"h:mmAM/PM"),""))</f>
        <v>R:O:M 10-Nov</v>
      </c>
      <c r="H2685" s="34" t="b">
        <f>OR(LEFT(G2685,1)="Y",LEFT(G2685,1)="B",LEFT(G2685,1)="R")</f>
        <v>1</v>
      </c>
      <c r="I2685" s="34" t="str">
        <f>IF(H2685,LEFT(G2685,FIND(" ",G2685)-1),MID(G2685,FIND(" ",G2685)+1,9))</f>
        <v>R:O:M</v>
      </c>
      <c r="J2685" s="34" t="str">
        <f>TRIM(SUBSTITUTE(G2685,I2685,""))</f>
        <v>10-Nov</v>
      </c>
      <c r="K2685" s="34">
        <f>LEFT(J2685,2-ISERROR(1*MID(J2685,2,1)))*1</f>
        <v>10</v>
      </c>
      <c r="L2685" s="34" t="str">
        <f>IF(LEN(I2685)=3,I2685,LEFT(I2685,1)&amp;MID(I2685,3,1)&amp;RIGHT(I2685,1))</f>
        <v>ROM</v>
      </c>
      <c r="M2685" s="42">
        <f>TIMEVALUE(SUBSTITUTE(SUBSTITUTE(F2685,"P"," P"),"A"," A"))</f>
        <v>0.48819444444444443</v>
      </c>
      <c r="N2685" s="34">
        <f t="shared" si="134"/>
        <v>8</v>
      </c>
      <c r="O2685" s="34" t="str">
        <f t="shared" si="135"/>
        <v>ROM8</v>
      </c>
      <c r="P2685" s="44">
        <f>INDEX(Workings!$R$14:$R$853,MATCH(O2685,Workings!$U$14:$U$853,0))</f>
        <v>0.4812499999999999</v>
      </c>
      <c r="Q2685" s="34">
        <f t="shared" si="136"/>
        <v>10</v>
      </c>
      <c r="S2685"/>
    </row>
    <row r="2686" spans="1:19" ht="15" x14ac:dyDescent="0.25">
      <c r="A2686" s="34" t="s">
        <v>2064</v>
      </c>
      <c r="B2686" s="34">
        <f>SEARCH("PM",A2686)</f>
        <v>13</v>
      </c>
      <c r="C2686" s="34" t="e">
        <f>SEARCH("AM",A2686)</f>
        <v>#VALUE!</v>
      </c>
      <c r="D2686" s="34">
        <f>IFERROR(B2686,C2686)</f>
        <v>13</v>
      </c>
      <c r="E2686" s="34" t="str">
        <f>IFERROR(MID(A2686,D2686-5,1)," ")</f>
        <v>1</v>
      </c>
      <c r="F2686" s="34" t="str">
        <f>MID(A2686,IF(E2686="1",D2686-5,D2686-4),IF(E2686="1",7,6))</f>
        <v>12:06PM</v>
      </c>
      <c r="G2686" s="34" t="str">
        <f>TRIM(SUBSTITUTE(A2686,TEXT(M2686,"h:mmAM/PM"),""))</f>
        <v>10/Nov R:O:M</v>
      </c>
      <c r="H2686" s="34" t="b">
        <f>OR(LEFT(G2686,1)="Y",LEFT(G2686,1)="B",LEFT(G2686,1)="R")</f>
        <v>0</v>
      </c>
      <c r="I2686" s="34" t="str">
        <f>IF(H2686,LEFT(G2686,FIND(" ",G2686)-1),MID(G2686,FIND(" ",G2686)+1,9))</f>
        <v>R:O:M</v>
      </c>
      <c r="J2686" s="34" t="str">
        <f>TRIM(SUBSTITUTE(G2686,I2686,""))</f>
        <v>10/Nov</v>
      </c>
      <c r="K2686" s="34">
        <f>LEFT(J2686,2-ISERROR(1*MID(J2686,2,1)))*1</f>
        <v>10</v>
      </c>
      <c r="L2686" s="34" t="str">
        <f>IF(LEN(I2686)=3,I2686,LEFT(I2686,1)&amp;MID(I2686,3,1)&amp;RIGHT(I2686,1))</f>
        <v>ROM</v>
      </c>
      <c r="M2686" s="42">
        <f>TIMEVALUE(SUBSTITUTE(SUBSTITUTE(F2686,"P"," P"),"A"," A"))</f>
        <v>0.50416666666666665</v>
      </c>
      <c r="N2686" s="34">
        <f t="shared" si="134"/>
        <v>9</v>
      </c>
      <c r="O2686" s="34" t="str">
        <f t="shared" si="135"/>
        <v>ROM9</v>
      </c>
      <c r="P2686" s="44">
        <f>INDEX(Workings!$R$14:$R$853,MATCH(O2686,Workings!$U$14:$U$853,0))</f>
        <v>0.50208333333333321</v>
      </c>
      <c r="Q2686" s="34">
        <f t="shared" si="136"/>
        <v>3</v>
      </c>
      <c r="S2686"/>
    </row>
    <row r="2687" spans="1:19" ht="15" x14ac:dyDescent="0.25">
      <c r="A2687" s="34" t="s">
        <v>1750</v>
      </c>
      <c r="B2687" s="34">
        <f>SEARCH("PM",A2687)</f>
        <v>6</v>
      </c>
      <c r="C2687" s="34" t="e">
        <f>SEARCH("AM",A2687)</f>
        <v>#VALUE!</v>
      </c>
      <c r="D2687" s="34">
        <f>IFERROR(B2687,C2687)</f>
        <v>6</v>
      </c>
      <c r="E2687" s="34" t="str">
        <f>IFERROR(MID(A2687,D2687-5,1)," ")</f>
        <v>1</v>
      </c>
      <c r="F2687" s="34" t="str">
        <f>MID(A2687,IF(E2687="1",D2687-5,D2687-4),IF(E2687="1",7,6))</f>
        <v>12:40PM</v>
      </c>
      <c r="G2687" s="34" t="str">
        <f>TRIM(SUBSTITUTE(A2687,TEXT(M2687,"h:mmAM/PM"),""))</f>
        <v>R/O/M 10-Nov</v>
      </c>
      <c r="H2687" s="34" t="b">
        <f>OR(LEFT(G2687,1)="Y",LEFT(G2687,1)="B",LEFT(G2687,1)="R")</f>
        <v>1</v>
      </c>
      <c r="I2687" s="34" t="str">
        <f>IF(H2687,LEFT(G2687,FIND(" ",G2687)-1),MID(G2687,FIND(" ",G2687)+1,9))</f>
        <v>R/O/M</v>
      </c>
      <c r="J2687" s="34" t="str">
        <f>TRIM(SUBSTITUTE(G2687,I2687,""))</f>
        <v>10-Nov</v>
      </c>
      <c r="K2687" s="34">
        <f>LEFT(J2687,2-ISERROR(1*MID(J2687,2,1)))*1</f>
        <v>10</v>
      </c>
      <c r="L2687" s="34" t="str">
        <f>IF(LEN(I2687)=3,I2687,LEFT(I2687,1)&amp;MID(I2687,3,1)&amp;RIGHT(I2687,1))</f>
        <v>ROM</v>
      </c>
      <c r="M2687" s="42">
        <f>TIMEVALUE(SUBSTITUTE(SUBSTITUTE(F2687,"P"," P"),"A"," A"))</f>
        <v>0.52777777777777779</v>
      </c>
      <c r="N2687" s="34">
        <f t="shared" si="134"/>
        <v>10</v>
      </c>
      <c r="O2687" s="34" t="str">
        <f t="shared" si="135"/>
        <v>ROM10</v>
      </c>
      <c r="P2687" s="44">
        <f>INDEX(Workings!$R$14:$R$853,MATCH(O2687,Workings!$U$14:$U$853,0))</f>
        <v>0.52291666666666659</v>
      </c>
      <c r="Q2687" s="34">
        <f t="shared" si="136"/>
        <v>7</v>
      </c>
      <c r="S2687"/>
    </row>
    <row r="2688" spans="1:19" ht="15" x14ac:dyDescent="0.25">
      <c r="A2688" s="34" t="s">
        <v>2336</v>
      </c>
      <c r="B2688" s="34">
        <f>SEARCH("PM",A2688)</f>
        <v>18</v>
      </c>
      <c r="C2688" s="34" t="e">
        <f>SEARCH("AM",A2688)</f>
        <v>#VALUE!</v>
      </c>
      <c r="D2688" s="34">
        <f>IFERROR(B2688,C2688)</f>
        <v>18</v>
      </c>
      <c r="E2688" s="34" t="str">
        <f>IFERROR(MID(A2688,D2688-5,1)," ")</f>
        <v xml:space="preserve"> </v>
      </c>
      <c r="F2688" s="34" t="str">
        <f>MID(A2688,IF(E2688="1",D2688-5,D2688-4),IF(E2688="1",7,6))</f>
        <v>1:22PM</v>
      </c>
      <c r="G2688" s="34" t="str">
        <f>TRIM(SUBSTITUTE(A2688,TEXT(M2688,"h:mmAM/PM"),""))</f>
        <v>10/Nov R-O-M</v>
      </c>
      <c r="H2688" s="34" t="b">
        <f>OR(LEFT(G2688,1)="Y",LEFT(G2688,1)="B",LEFT(G2688,1)="R")</f>
        <v>0</v>
      </c>
      <c r="I2688" s="34" t="str">
        <f>IF(H2688,LEFT(G2688,FIND(" ",G2688)-1),MID(G2688,FIND(" ",G2688)+1,9))</f>
        <v>R-O-M</v>
      </c>
      <c r="J2688" s="34" t="str">
        <f>TRIM(SUBSTITUTE(G2688,I2688,""))</f>
        <v>10/Nov</v>
      </c>
      <c r="K2688" s="34">
        <f>LEFT(J2688,2-ISERROR(1*MID(J2688,2,1)))*1</f>
        <v>10</v>
      </c>
      <c r="L2688" s="34" t="str">
        <f>IF(LEN(I2688)=3,I2688,LEFT(I2688,1)&amp;MID(I2688,3,1)&amp;RIGHT(I2688,1))</f>
        <v>ROM</v>
      </c>
      <c r="M2688" s="42">
        <f>TIMEVALUE(SUBSTITUTE(SUBSTITUTE(F2688,"P"," P"),"A"," A"))</f>
        <v>0.55694444444444446</v>
      </c>
      <c r="N2688" s="34">
        <f t="shared" si="134"/>
        <v>11</v>
      </c>
      <c r="O2688" s="34" t="str">
        <f t="shared" si="135"/>
        <v>ROM11</v>
      </c>
      <c r="P2688" s="44">
        <f>INDEX(Workings!$R$14:$R$853,MATCH(O2688,Workings!$U$14:$U$853,0))</f>
        <v>0.54374999999999996</v>
      </c>
      <c r="Q2688" s="34">
        <f t="shared" si="136"/>
        <v>19</v>
      </c>
      <c r="S2688"/>
    </row>
    <row r="2689" spans="1:19" ht="15" x14ac:dyDescent="0.25">
      <c r="A2689" s="34" t="s">
        <v>1164</v>
      </c>
      <c r="B2689" s="34">
        <f>SEARCH("PM",A2689)</f>
        <v>18</v>
      </c>
      <c r="C2689" s="34" t="e">
        <f>SEARCH("AM",A2689)</f>
        <v>#VALUE!</v>
      </c>
      <c r="D2689" s="34">
        <f>IFERROR(B2689,C2689)</f>
        <v>18</v>
      </c>
      <c r="E2689" s="34" t="str">
        <f>IFERROR(MID(A2689,D2689-5,1)," ")</f>
        <v xml:space="preserve"> </v>
      </c>
      <c r="F2689" s="34" t="str">
        <f>MID(A2689,IF(E2689="1",D2689-5,D2689-4),IF(E2689="1",7,6))</f>
        <v>1:42PM</v>
      </c>
      <c r="G2689" s="34" t="str">
        <f>TRIM(SUBSTITUTE(A2689,TEXT(M2689,"h:mmAM/PM"),""))</f>
        <v>10-Nov R:O:M</v>
      </c>
      <c r="H2689" s="34" t="b">
        <f>OR(LEFT(G2689,1)="Y",LEFT(G2689,1)="B",LEFT(G2689,1)="R")</f>
        <v>0</v>
      </c>
      <c r="I2689" s="34" t="str">
        <f>IF(H2689,LEFT(G2689,FIND(" ",G2689)-1),MID(G2689,FIND(" ",G2689)+1,9))</f>
        <v>R:O:M</v>
      </c>
      <c r="J2689" s="34" t="str">
        <f>TRIM(SUBSTITUTE(G2689,I2689,""))</f>
        <v>10-Nov</v>
      </c>
      <c r="K2689" s="34">
        <f>LEFT(J2689,2-ISERROR(1*MID(J2689,2,1)))*1</f>
        <v>10</v>
      </c>
      <c r="L2689" s="34" t="str">
        <f>IF(LEN(I2689)=3,I2689,LEFT(I2689,1)&amp;MID(I2689,3,1)&amp;RIGHT(I2689,1))</f>
        <v>ROM</v>
      </c>
      <c r="M2689" s="42">
        <f>TIMEVALUE(SUBSTITUTE(SUBSTITUTE(F2689,"P"," P"),"A"," A"))</f>
        <v>0.5708333333333333</v>
      </c>
      <c r="N2689" s="34">
        <f t="shared" si="134"/>
        <v>12</v>
      </c>
      <c r="O2689" s="34" t="str">
        <f t="shared" si="135"/>
        <v>ROM12</v>
      </c>
      <c r="P2689" s="44">
        <f>INDEX(Workings!$R$14:$R$853,MATCH(O2689,Workings!$U$14:$U$853,0))</f>
        <v>0.56458333333333333</v>
      </c>
      <c r="Q2689" s="34">
        <f t="shared" si="136"/>
        <v>9</v>
      </c>
      <c r="S2689"/>
    </row>
    <row r="2690" spans="1:19" ht="15" x14ac:dyDescent="0.25">
      <c r="A2690" s="34" t="s">
        <v>2798</v>
      </c>
      <c r="B2690" s="34">
        <f>SEARCH("PM",A2690)</f>
        <v>5</v>
      </c>
      <c r="C2690" s="34" t="e">
        <f>SEARCH("AM",A2690)</f>
        <v>#VALUE!</v>
      </c>
      <c r="D2690" s="34">
        <f>IFERROR(B2690,C2690)</f>
        <v>5</v>
      </c>
      <c r="E2690" s="34" t="str">
        <f>IFERROR(MID(A2690,D2690-5,1)," ")</f>
        <v xml:space="preserve"> </v>
      </c>
      <c r="F2690" s="34" t="str">
        <f>MID(A2690,IF(E2690="1",D2690-5,D2690-4),IF(E2690="1",7,6))</f>
        <v>2:09PM</v>
      </c>
      <c r="G2690" s="34" t="str">
        <f>TRIM(SUBSTITUTE(A2690,TEXT(M2690,"h:mmAM/PM"),""))</f>
        <v>R-O-M 10/Nov</v>
      </c>
      <c r="H2690" s="34" t="b">
        <f>OR(LEFT(G2690,1)="Y",LEFT(G2690,1)="B",LEFT(G2690,1)="R")</f>
        <v>1</v>
      </c>
      <c r="I2690" s="34" t="str">
        <f>IF(H2690,LEFT(G2690,FIND(" ",G2690)-1),MID(G2690,FIND(" ",G2690)+1,9))</f>
        <v>R-O-M</v>
      </c>
      <c r="J2690" s="34" t="str">
        <f>TRIM(SUBSTITUTE(G2690,I2690,""))</f>
        <v>10/Nov</v>
      </c>
      <c r="K2690" s="34">
        <f>LEFT(J2690,2-ISERROR(1*MID(J2690,2,1)))*1</f>
        <v>10</v>
      </c>
      <c r="L2690" s="34" t="str">
        <f>IF(LEN(I2690)=3,I2690,LEFT(I2690,1)&amp;MID(I2690,3,1)&amp;RIGHT(I2690,1))</f>
        <v>ROM</v>
      </c>
      <c r="M2690" s="42">
        <f>TIMEVALUE(SUBSTITUTE(SUBSTITUTE(F2690,"P"," P"),"A"," A"))</f>
        <v>0.58958333333333335</v>
      </c>
      <c r="N2690" s="34">
        <f t="shared" si="134"/>
        <v>13</v>
      </c>
      <c r="O2690" s="34" t="str">
        <f t="shared" si="135"/>
        <v>ROM13</v>
      </c>
      <c r="P2690" s="44">
        <f>INDEX(Workings!$R$14:$R$853,MATCH(O2690,Workings!$U$14:$U$853,0))</f>
        <v>0.5854166666666667</v>
      </c>
      <c r="Q2690" s="34">
        <f t="shared" si="136"/>
        <v>6</v>
      </c>
      <c r="S2690"/>
    </row>
    <row r="2691" spans="1:19" ht="15" x14ac:dyDescent="0.25">
      <c r="A2691" s="34" t="s">
        <v>3034</v>
      </c>
      <c r="B2691" s="34">
        <f>SEARCH("PM",A2691)</f>
        <v>5</v>
      </c>
      <c r="C2691" s="34" t="e">
        <f>SEARCH("AM",A2691)</f>
        <v>#VALUE!</v>
      </c>
      <c r="D2691" s="34">
        <f>IFERROR(B2691,C2691)</f>
        <v>5</v>
      </c>
      <c r="E2691" s="34" t="str">
        <f>IFERROR(MID(A2691,D2691-5,1)," ")</f>
        <v xml:space="preserve"> </v>
      </c>
      <c r="F2691" s="34" t="str">
        <f>MID(A2691,IF(E2691="1",D2691-5,D2691-4),IF(E2691="1",7,6))</f>
        <v>2:42PM</v>
      </c>
      <c r="G2691" s="34" t="str">
        <f>TRIM(SUBSTITUTE(A2691,TEXT(M2691,"h:mmAM/PM"),""))</f>
        <v>R:O:M 10/Nov</v>
      </c>
      <c r="H2691" s="34" t="b">
        <f>OR(LEFT(G2691,1)="Y",LEFT(G2691,1)="B",LEFT(G2691,1)="R")</f>
        <v>1</v>
      </c>
      <c r="I2691" s="34" t="str">
        <f>IF(H2691,LEFT(G2691,FIND(" ",G2691)-1),MID(G2691,FIND(" ",G2691)+1,9))</f>
        <v>R:O:M</v>
      </c>
      <c r="J2691" s="34" t="str">
        <f>TRIM(SUBSTITUTE(G2691,I2691,""))</f>
        <v>10/Nov</v>
      </c>
      <c r="K2691" s="34">
        <f>LEFT(J2691,2-ISERROR(1*MID(J2691,2,1)))*1</f>
        <v>10</v>
      </c>
      <c r="L2691" s="34" t="str">
        <f>IF(LEN(I2691)=3,I2691,LEFT(I2691,1)&amp;MID(I2691,3,1)&amp;RIGHT(I2691,1))</f>
        <v>ROM</v>
      </c>
      <c r="M2691" s="42">
        <f>TIMEVALUE(SUBSTITUTE(SUBSTITUTE(F2691,"P"," P"),"A"," A"))</f>
        <v>0.61249999999999993</v>
      </c>
      <c r="N2691" s="34">
        <f t="shared" si="134"/>
        <v>14</v>
      </c>
      <c r="O2691" s="34" t="str">
        <f t="shared" si="135"/>
        <v>ROM14</v>
      </c>
      <c r="P2691" s="44">
        <f>INDEX(Workings!$R$14:$R$853,MATCH(O2691,Workings!$U$14:$U$853,0))</f>
        <v>0.60625000000000007</v>
      </c>
      <c r="Q2691" s="34">
        <f t="shared" si="136"/>
        <v>9</v>
      </c>
      <c r="S2691"/>
    </row>
    <row r="2692" spans="1:19" ht="15" x14ac:dyDescent="0.25">
      <c r="A2692" s="34" t="s">
        <v>497</v>
      </c>
      <c r="B2692" s="34">
        <f>SEARCH("PM",A2692)</f>
        <v>5</v>
      </c>
      <c r="C2692" s="34" t="e">
        <f>SEARCH("AM",A2692)</f>
        <v>#VALUE!</v>
      </c>
      <c r="D2692" s="34">
        <f>IFERROR(B2692,C2692)</f>
        <v>5</v>
      </c>
      <c r="E2692" s="34" t="str">
        <f>IFERROR(MID(A2692,D2692-5,1)," ")</f>
        <v xml:space="preserve"> </v>
      </c>
      <c r="F2692" s="34" t="str">
        <f>MID(A2692,IF(E2692="1",D2692-5,D2692-4),IF(E2692="1",7,6))</f>
        <v>3:09PM</v>
      </c>
      <c r="G2692" s="34" t="str">
        <f>TRIM(SUBSTITUTE(A2692,TEXT(M2692,"h:mmAM/PM"),""))</f>
        <v>R:O:M 10/Nov</v>
      </c>
      <c r="H2692" s="34" t="b">
        <f>OR(LEFT(G2692,1)="Y",LEFT(G2692,1)="B",LEFT(G2692,1)="R")</f>
        <v>1</v>
      </c>
      <c r="I2692" s="34" t="str">
        <f>IF(H2692,LEFT(G2692,FIND(" ",G2692)-1),MID(G2692,FIND(" ",G2692)+1,9))</f>
        <v>R:O:M</v>
      </c>
      <c r="J2692" s="34" t="str">
        <f>TRIM(SUBSTITUTE(G2692,I2692,""))</f>
        <v>10/Nov</v>
      </c>
      <c r="K2692" s="34">
        <f>LEFT(J2692,2-ISERROR(1*MID(J2692,2,1)))*1</f>
        <v>10</v>
      </c>
      <c r="L2692" s="34" t="str">
        <f>IF(LEN(I2692)=3,I2692,LEFT(I2692,1)&amp;MID(I2692,3,1)&amp;RIGHT(I2692,1))</f>
        <v>ROM</v>
      </c>
      <c r="M2692" s="42">
        <f>TIMEVALUE(SUBSTITUTE(SUBSTITUTE(F2692,"P"," P"),"A"," A"))</f>
        <v>0.63124999999999998</v>
      </c>
      <c r="N2692" s="34">
        <f t="shared" si="134"/>
        <v>15</v>
      </c>
      <c r="O2692" s="34" t="str">
        <f t="shared" si="135"/>
        <v>ROM15</v>
      </c>
      <c r="P2692" s="44">
        <f>INDEX(Workings!$R$14:$R$853,MATCH(O2692,Workings!$U$14:$U$853,0))</f>
        <v>0.62708333333333344</v>
      </c>
      <c r="Q2692" s="34">
        <f t="shared" si="136"/>
        <v>6</v>
      </c>
      <c r="S2692"/>
    </row>
    <row r="2693" spans="1:19" ht="15" x14ac:dyDescent="0.25">
      <c r="A2693" s="34" t="s">
        <v>965</v>
      </c>
      <c r="B2693" s="34">
        <f>SEARCH("PM",A2693)</f>
        <v>12</v>
      </c>
      <c r="C2693" s="34" t="e">
        <f>SEARCH("AM",A2693)</f>
        <v>#VALUE!</v>
      </c>
      <c r="D2693" s="34">
        <f>IFERROR(B2693,C2693)</f>
        <v>12</v>
      </c>
      <c r="E2693" s="34" t="str">
        <f>IFERROR(MID(A2693,D2693-5,1)," ")</f>
        <v xml:space="preserve"> </v>
      </c>
      <c r="F2693" s="34" t="str">
        <f>MID(A2693,IF(E2693="1",D2693-5,D2693-4),IF(E2693="1",7,6))</f>
        <v>3:37PM</v>
      </c>
      <c r="G2693" s="34" t="str">
        <f>TRIM(SUBSTITUTE(A2693,TEXT(M2693,"h:mmAM/PM"),""))</f>
        <v>10/Nov ROM</v>
      </c>
      <c r="H2693" s="34" t="b">
        <f>OR(LEFT(G2693,1)="Y",LEFT(G2693,1)="B",LEFT(G2693,1)="R")</f>
        <v>0</v>
      </c>
      <c r="I2693" s="34" t="str">
        <f>IF(H2693,LEFT(G2693,FIND(" ",G2693)-1),MID(G2693,FIND(" ",G2693)+1,9))</f>
        <v>ROM</v>
      </c>
      <c r="J2693" s="34" t="str">
        <f>TRIM(SUBSTITUTE(G2693,I2693,""))</f>
        <v>10/Nov</v>
      </c>
      <c r="K2693" s="34">
        <f>LEFT(J2693,2-ISERROR(1*MID(J2693,2,1)))*1</f>
        <v>10</v>
      </c>
      <c r="L2693" s="34" t="str">
        <f>IF(LEN(I2693)=3,I2693,LEFT(I2693,1)&amp;MID(I2693,3,1)&amp;RIGHT(I2693,1))</f>
        <v>ROM</v>
      </c>
      <c r="M2693" s="42">
        <f>TIMEVALUE(SUBSTITUTE(SUBSTITUTE(F2693,"P"," P"),"A"," A"))</f>
        <v>0.65069444444444446</v>
      </c>
      <c r="N2693" s="34">
        <f t="shared" si="134"/>
        <v>16</v>
      </c>
      <c r="O2693" s="34" t="str">
        <f t="shared" si="135"/>
        <v>ROM16</v>
      </c>
      <c r="P2693" s="44">
        <f>INDEX(Workings!$R$14:$R$853,MATCH(O2693,Workings!$U$14:$U$853,0))</f>
        <v>0.64791666666666681</v>
      </c>
      <c r="Q2693" s="34">
        <f t="shared" si="136"/>
        <v>4</v>
      </c>
      <c r="S2693"/>
    </row>
    <row r="2694" spans="1:19" ht="15" x14ac:dyDescent="0.25">
      <c r="A2694" s="34" t="s">
        <v>4204</v>
      </c>
      <c r="B2694" s="34">
        <f>SEARCH("PM",A2694)</f>
        <v>5</v>
      </c>
      <c r="C2694" s="34" t="e">
        <f>SEARCH("AM",A2694)</f>
        <v>#VALUE!</v>
      </c>
      <c r="D2694" s="34">
        <f>IFERROR(B2694,C2694)</f>
        <v>5</v>
      </c>
      <c r="E2694" s="34" t="str">
        <f>IFERROR(MID(A2694,D2694-5,1)," ")</f>
        <v xml:space="preserve"> </v>
      </c>
      <c r="F2694" s="34" t="str">
        <f>MID(A2694,IF(E2694="1",D2694-5,D2694-4),IF(E2694="1",7,6))</f>
        <v>4:07PM</v>
      </c>
      <c r="G2694" s="34" t="str">
        <f>TRIM(SUBSTITUTE(A2694,TEXT(M2694,"h:mmAM/PM"),""))</f>
        <v>R/O/M 10-Nov</v>
      </c>
      <c r="H2694" s="34" t="b">
        <f>OR(LEFT(G2694,1)="Y",LEFT(G2694,1)="B",LEFT(G2694,1)="R")</f>
        <v>1</v>
      </c>
      <c r="I2694" s="34" t="str">
        <f>IF(H2694,LEFT(G2694,FIND(" ",G2694)-1),MID(G2694,FIND(" ",G2694)+1,9))</f>
        <v>R/O/M</v>
      </c>
      <c r="J2694" s="34" t="str">
        <f>TRIM(SUBSTITUTE(G2694,I2694,""))</f>
        <v>10-Nov</v>
      </c>
      <c r="K2694" s="34">
        <f>LEFT(J2694,2-ISERROR(1*MID(J2694,2,1)))*1</f>
        <v>10</v>
      </c>
      <c r="L2694" s="34" t="str">
        <f>IF(LEN(I2694)=3,I2694,LEFT(I2694,1)&amp;MID(I2694,3,1)&amp;RIGHT(I2694,1))</f>
        <v>ROM</v>
      </c>
      <c r="M2694" s="42">
        <f>TIMEVALUE(SUBSTITUTE(SUBSTITUTE(F2694,"P"," P"),"A"," A"))</f>
        <v>0.67152777777777783</v>
      </c>
      <c r="N2694" s="34">
        <f t="shared" si="134"/>
        <v>17</v>
      </c>
      <c r="O2694" s="34" t="str">
        <f t="shared" si="135"/>
        <v>ROM17</v>
      </c>
      <c r="P2694" s="44">
        <f>INDEX(Workings!$R$14:$R$853,MATCH(O2694,Workings!$U$14:$U$853,0))</f>
        <v>0.66875000000000018</v>
      </c>
      <c r="Q2694" s="34">
        <f t="shared" si="136"/>
        <v>4</v>
      </c>
      <c r="S2694"/>
    </row>
    <row r="2695" spans="1:19" ht="15" x14ac:dyDescent="0.25">
      <c r="A2695" s="34" t="s">
        <v>1688</v>
      </c>
      <c r="B2695" s="34">
        <f>SEARCH("PM",A2695)</f>
        <v>12</v>
      </c>
      <c r="C2695" s="34" t="e">
        <f>SEARCH("AM",A2695)</f>
        <v>#VALUE!</v>
      </c>
      <c r="D2695" s="34">
        <f>IFERROR(B2695,C2695)</f>
        <v>12</v>
      </c>
      <c r="E2695" s="34" t="str">
        <f>IFERROR(MID(A2695,D2695-5,1)," ")</f>
        <v xml:space="preserve"> </v>
      </c>
      <c r="F2695" s="34" t="str">
        <f>MID(A2695,IF(E2695="1",D2695-5,D2695-4),IF(E2695="1",7,6))</f>
        <v>4:40PM</v>
      </c>
      <c r="G2695" s="34" t="str">
        <f>TRIM(SUBSTITUTE(A2695,TEXT(M2695,"h:mmAM/PM"),""))</f>
        <v>10/Nov R/O/M</v>
      </c>
      <c r="H2695" s="34" t="b">
        <f>OR(LEFT(G2695,1)="Y",LEFT(G2695,1)="B",LEFT(G2695,1)="R")</f>
        <v>0</v>
      </c>
      <c r="I2695" s="34" t="str">
        <f>IF(H2695,LEFT(G2695,FIND(" ",G2695)-1),MID(G2695,FIND(" ",G2695)+1,9))</f>
        <v>R/O/M</v>
      </c>
      <c r="J2695" s="34" t="str">
        <f>TRIM(SUBSTITUTE(G2695,I2695,""))</f>
        <v>10/Nov</v>
      </c>
      <c r="K2695" s="34">
        <f>LEFT(J2695,2-ISERROR(1*MID(J2695,2,1)))*1</f>
        <v>10</v>
      </c>
      <c r="L2695" s="34" t="str">
        <f>IF(LEN(I2695)=3,I2695,LEFT(I2695,1)&amp;MID(I2695,3,1)&amp;RIGHT(I2695,1))</f>
        <v>ROM</v>
      </c>
      <c r="M2695" s="42">
        <f>TIMEVALUE(SUBSTITUTE(SUBSTITUTE(F2695,"P"," P"),"A"," A"))</f>
        <v>0.69444444444444453</v>
      </c>
      <c r="N2695" s="34">
        <f t="shared" si="134"/>
        <v>18</v>
      </c>
      <c r="O2695" s="34" t="str">
        <f t="shared" si="135"/>
        <v>ROM18</v>
      </c>
      <c r="P2695" s="44">
        <f>INDEX(Workings!$R$14:$R$853,MATCH(O2695,Workings!$U$14:$U$853,0))</f>
        <v>0.68958333333333355</v>
      </c>
      <c r="Q2695" s="34">
        <f t="shared" si="136"/>
        <v>7</v>
      </c>
      <c r="S2695"/>
    </row>
    <row r="2696" spans="1:19" ht="15" x14ac:dyDescent="0.25">
      <c r="A2696" s="34" t="s">
        <v>3212</v>
      </c>
      <c r="B2696" s="34">
        <f>SEARCH("PM",A2696)</f>
        <v>5</v>
      </c>
      <c r="C2696" s="34" t="e">
        <f>SEARCH("AM",A2696)</f>
        <v>#VALUE!</v>
      </c>
      <c r="D2696" s="34">
        <f>IFERROR(B2696,C2696)</f>
        <v>5</v>
      </c>
      <c r="E2696" s="34" t="str">
        <f>IFERROR(MID(A2696,D2696-5,1)," ")</f>
        <v xml:space="preserve"> </v>
      </c>
      <c r="F2696" s="34" t="str">
        <f>MID(A2696,IF(E2696="1",D2696-5,D2696-4),IF(E2696="1",7,6))</f>
        <v>5:14PM</v>
      </c>
      <c r="G2696" s="34" t="str">
        <f>TRIM(SUBSTITUTE(A2696,TEXT(M2696,"h:mmAM/PM"),""))</f>
        <v>R/O/M 10-Nov</v>
      </c>
      <c r="H2696" s="34" t="b">
        <f>OR(LEFT(G2696,1)="Y",LEFT(G2696,1)="B",LEFT(G2696,1)="R")</f>
        <v>1</v>
      </c>
      <c r="I2696" s="34" t="str">
        <f>IF(H2696,LEFT(G2696,FIND(" ",G2696)-1),MID(G2696,FIND(" ",G2696)+1,9))</f>
        <v>R/O/M</v>
      </c>
      <c r="J2696" s="34" t="str">
        <f>TRIM(SUBSTITUTE(G2696,I2696,""))</f>
        <v>10-Nov</v>
      </c>
      <c r="K2696" s="34">
        <f>LEFT(J2696,2-ISERROR(1*MID(J2696,2,1)))*1</f>
        <v>10</v>
      </c>
      <c r="L2696" s="34" t="str">
        <f>IF(LEN(I2696)=3,I2696,LEFT(I2696,1)&amp;MID(I2696,3,1)&amp;RIGHT(I2696,1))</f>
        <v>ROM</v>
      </c>
      <c r="M2696" s="42">
        <f>TIMEVALUE(SUBSTITUTE(SUBSTITUTE(F2696,"P"," P"),"A"," A"))</f>
        <v>0.71805555555555556</v>
      </c>
      <c r="N2696" s="34">
        <f t="shared" si="134"/>
        <v>19</v>
      </c>
      <c r="O2696" s="34" t="str">
        <f t="shared" si="135"/>
        <v>ROM19</v>
      </c>
      <c r="P2696" s="44">
        <f>INDEX(Workings!$R$14:$R$853,MATCH(O2696,Workings!$U$14:$U$853,0))</f>
        <v>0.71041666666666692</v>
      </c>
      <c r="Q2696" s="34">
        <f t="shared" si="136"/>
        <v>11</v>
      </c>
      <c r="S2696"/>
    </row>
    <row r="2697" spans="1:19" ht="15" x14ac:dyDescent="0.25">
      <c r="A2697" s="34" t="s">
        <v>1605</v>
      </c>
      <c r="B2697" s="34">
        <f>SEARCH("PM",A2697)</f>
        <v>5</v>
      </c>
      <c r="C2697" s="34" t="e">
        <f>SEARCH("AM",A2697)</f>
        <v>#VALUE!</v>
      </c>
      <c r="D2697" s="34">
        <f>IFERROR(B2697,C2697)</f>
        <v>5</v>
      </c>
      <c r="E2697" s="34" t="str">
        <f>IFERROR(MID(A2697,D2697-5,1)," ")</f>
        <v xml:space="preserve"> </v>
      </c>
      <c r="F2697" s="34" t="str">
        <f>MID(A2697,IF(E2697="1",D2697-5,D2697-4),IF(E2697="1",7,6))</f>
        <v>5:37PM</v>
      </c>
      <c r="G2697" s="34" t="str">
        <f>TRIM(SUBSTITUTE(A2697,TEXT(M2697,"h:mmAM/PM"),""))</f>
        <v>10/Nov R-O-M</v>
      </c>
      <c r="H2697" s="34" t="b">
        <f>OR(LEFT(G2697,1)="Y",LEFT(G2697,1)="B",LEFT(G2697,1)="R")</f>
        <v>0</v>
      </c>
      <c r="I2697" s="34" t="str">
        <f>IF(H2697,LEFT(G2697,FIND(" ",G2697)-1),MID(G2697,FIND(" ",G2697)+1,9))</f>
        <v>R-O-M</v>
      </c>
      <c r="J2697" s="34" t="str">
        <f>TRIM(SUBSTITUTE(G2697,I2697,""))</f>
        <v>10/Nov</v>
      </c>
      <c r="K2697" s="34">
        <f>LEFT(J2697,2-ISERROR(1*MID(J2697,2,1)))*1</f>
        <v>10</v>
      </c>
      <c r="L2697" s="34" t="str">
        <f>IF(LEN(I2697)=3,I2697,LEFT(I2697,1)&amp;MID(I2697,3,1)&amp;RIGHT(I2697,1))</f>
        <v>ROM</v>
      </c>
      <c r="M2697" s="42">
        <f>TIMEVALUE(SUBSTITUTE(SUBSTITUTE(F2697,"P"," P"),"A"," A"))</f>
        <v>0.73402777777777783</v>
      </c>
      <c r="N2697" s="34">
        <f t="shared" ref="N2697:N2760" si="137">1+(L2697=L2696)*(K2697=K2696)*N2696</f>
        <v>20</v>
      </c>
      <c r="O2697" s="34" t="str">
        <f t="shared" ref="O2697:O2760" si="138">L2697&amp;N2697</f>
        <v>ROM20</v>
      </c>
      <c r="P2697" s="44">
        <f>INDEX(Workings!$R$14:$R$853,MATCH(O2697,Workings!$U$14:$U$853,0))</f>
        <v>0.73125000000000029</v>
      </c>
      <c r="Q2697" s="34">
        <f t="shared" ref="Q2697:Q2760" si="139">ROUND((M2697-P2697)*60*24,5)</f>
        <v>4</v>
      </c>
      <c r="S2697"/>
    </row>
    <row r="2698" spans="1:19" ht="15" x14ac:dyDescent="0.25">
      <c r="A2698" s="34" t="s">
        <v>2434</v>
      </c>
      <c r="B2698" s="34">
        <f>SEARCH("PM",A2698)</f>
        <v>5</v>
      </c>
      <c r="C2698" s="34" t="e">
        <f>SEARCH("AM",A2698)</f>
        <v>#VALUE!</v>
      </c>
      <c r="D2698" s="34">
        <f>IFERROR(B2698,C2698)</f>
        <v>5</v>
      </c>
      <c r="E2698" s="34" t="str">
        <f>IFERROR(MID(A2698,D2698-5,1)," ")</f>
        <v xml:space="preserve"> </v>
      </c>
      <c r="F2698" s="34" t="str">
        <f>MID(A2698,IF(E2698="1",D2698-5,D2698-4),IF(E2698="1",7,6))</f>
        <v>6:03PM</v>
      </c>
      <c r="G2698" s="34" t="str">
        <f>TRIM(SUBSTITUTE(A2698,TEXT(M2698,"h:mmAM/PM"),""))</f>
        <v>ROM 10/Nov</v>
      </c>
      <c r="H2698" s="34" t="b">
        <f>OR(LEFT(G2698,1)="Y",LEFT(G2698,1)="B",LEFT(G2698,1)="R")</f>
        <v>1</v>
      </c>
      <c r="I2698" s="34" t="str">
        <f>IF(H2698,LEFT(G2698,FIND(" ",G2698)-1),MID(G2698,FIND(" ",G2698)+1,9))</f>
        <v>ROM</v>
      </c>
      <c r="J2698" s="34" t="str">
        <f>TRIM(SUBSTITUTE(G2698,I2698,""))</f>
        <v>10/Nov</v>
      </c>
      <c r="K2698" s="34">
        <f>LEFT(J2698,2-ISERROR(1*MID(J2698,2,1)))*1</f>
        <v>10</v>
      </c>
      <c r="L2698" s="34" t="str">
        <f>IF(LEN(I2698)=3,I2698,LEFT(I2698,1)&amp;MID(I2698,3,1)&amp;RIGHT(I2698,1))</f>
        <v>ROM</v>
      </c>
      <c r="M2698" s="42">
        <f>TIMEVALUE(SUBSTITUTE(SUBSTITUTE(F2698,"P"," P"),"A"," A"))</f>
        <v>0.75208333333333333</v>
      </c>
      <c r="N2698" s="34">
        <f t="shared" si="137"/>
        <v>21</v>
      </c>
      <c r="O2698" s="34" t="str">
        <f t="shared" si="138"/>
        <v>ROM21</v>
      </c>
      <c r="P2698" s="44">
        <f>INDEX(Workings!$R$14:$R$853,MATCH(O2698,Workings!$U$14:$U$853,0))</f>
        <v>0.74513888888888913</v>
      </c>
      <c r="Q2698" s="34">
        <f t="shared" si="139"/>
        <v>10</v>
      </c>
      <c r="S2698"/>
    </row>
    <row r="2699" spans="1:19" ht="15" x14ac:dyDescent="0.25">
      <c r="A2699" s="34" t="s">
        <v>2460</v>
      </c>
      <c r="B2699" s="34">
        <f>SEARCH("PM",A2699)</f>
        <v>11</v>
      </c>
      <c r="C2699" s="34" t="e">
        <f>SEARCH("AM",A2699)</f>
        <v>#VALUE!</v>
      </c>
      <c r="D2699" s="34">
        <f>IFERROR(B2699,C2699)</f>
        <v>11</v>
      </c>
      <c r="E2699" s="34" t="str">
        <f>IFERROR(MID(A2699,D2699-5,1)," ")</f>
        <v xml:space="preserve"> </v>
      </c>
      <c r="F2699" s="34" t="str">
        <f>MID(A2699,IF(E2699="1",D2699-5,D2699-4),IF(E2699="1",7,6))</f>
        <v>6:23PM</v>
      </c>
      <c r="G2699" s="34" t="str">
        <f>TRIM(SUBSTITUTE(A2699,TEXT(M2699,"h:mmAM/PM"),""))</f>
        <v>R/O/M 10-Nov</v>
      </c>
      <c r="H2699" s="34" t="b">
        <f>OR(LEFT(G2699,1)="Y",LEFT(G2699,1)="B",LEFT(G2699,1)="R")</f>
        <v>1</v>
      </c>
      <c r="I2699" s="34" t="str">
        <f>IF(H2699,LEFT(G2699,FIND(" ",G2699)-1),MID(G2699,FIND(" ",G2699)+1,9))</f>
        <v>R/O/M</v>
      </c>
      <c r="J2699" s="34" t="str">
        <f>TRIM(SUBSTITUTE(G2699,I2699,""))</f>
        <v>10-Nov</v>
      </c>
      <c r="K2699" s="34">
        <f>LEFT(J2699,2-ISERROR(1*MID(J2699,2,1)))*1</f>
        <v>10</v>
      </c>
      <c r="L2699" s="34" t="str">
        <f>IF(LEN(I2699)=3,I2699,LEFT(I2699,1)&amp;MID(I2699,3,1)&amp;RIGHT(I2699,1))</f>
        <v>ROM</v>
      </c>
      <c r="M2699" s="42">
        <f>TIMEVALUE(SUBSTITUTE(SUBSTITUTE(F2699,"P"," P"),"A"," A"))</f>
        <v>0.76597222222222217</v>
      </c>
      <c r="N2699" s="34">
        <f t="shared" si="137"/>
        <v>22</v>
      </c>
      <c r="O2699" s="34" t="str">
        <f t="shared" si="138"/>
        <v>ROM22</v>
      </c>
      <c r="P2699" s="44">
        <f>INDEX(Workings!$R$14:$R$853,MATCH(O2699,Workings!$U$14:$U$853,0))</f>
        <v>0.75902777777777797</v>
      </c>
      <c r="Q2699" s="34">
        <f t="shared" si="139"/>
        <v>10</v>
      </c>
      <c r="S2699"/>
    </row>
    <row r="2700" spans="1:19" ht="15" x14ac:dyDescent="0.25">
      <c r="A2700" s="34" t="s">
        <v>2690</v>
      </c>
      <c r="B2700" s="34">
        <f>SEARCH("PM",A2700)</f>
        <v>16</v>
      </c>
      <c r="C2700" s="34" t="e">
        <f>SEARCH("AM",A2700)</f>
        <v>#VALUE!</v>
      </c>
      <c r="D2700" s="34">
        <f>IFERROR(B2700,C2700)</f>
        <v>16</v>
      </c>
      <c r="E2700" s="34" t="str">
        <f>IFERROR(MID(A2700,D2700-5,1)," ")</f>
        <v xml:space="preserve"> </v>
      </c>
      <c r="F2700" s="34" t="str">
        <f>MID(A2700,IF(E2700="1",D2700-5,D2700-4),IF(E2700="1",7,6))</f>
        <v>6:44PM</v>
      </c>
      <c r="G2700" s="34" t="str">
        <f>TRIM(SUBSTITUTE(A2700,TEXT(M2700,"h:mmAM/PM"),""))</f>
        <v>10/Nov ROM</v>
      </c>
      <c r="H2700" s="34" t="b">
        <f>OR(LEFT(G2700,1)="Y",LEFT(G2700,1)="B",LEFT(G2700,1)="R")</f>
        <v>0</v>
      </c>
      <c r="I2700" s="34" t="str">
        <f>IF(H2700,LEFT(G2700,FIND(" ",G2700)-1),MID(G2700,FIND(" ",G2700)+1,9))</f>
        <v>ROM</v>
      </c>
      <c r="J2700" s="34" t="str">
        <f>TRIM(SUBSTITUTE(G2700,I2700,""))</f>
        <v>10/Nov</v>
      </c>
      <c r="K2700" s="34">
        <f>LEFT(J2700,2-ISERROR(1*MID(J2700,2,1)))*1</f>
        <v>10</v>
      </c>
      <c r="L2700" s="34" t="str">
        <f>IF(LEN(I2700)=3,I2700,LEFT(I2700,1)&amp;MID(I2700,3,1)&amp;RIGHT(I2700,1))</f>
        <v>ROM</v>
      </c>
      <c r="M2700" s="42">
        <f>TIMEVALUE(SUBSTITUTE(SUBSTITUTE(F2700,"P"," P"),"A"," A"))</f>
        <v>0.78055555555555556</v>
      </c>
      <c r="N2700" s="34">
        <f t="shared" si="137"/>
        <v>23</v>
      </c>
      <c r="O2700" s="34" t="str">
        <f t="shared" si="138"/>
        <v>ROM23</v>
      </c>
      <c r="P2700" s="44">
        <f>INDEX(Workings!$R$14:$R$853,MATCH(O2700,Workings!$U$14:$U$853,0))</f>
        <v>0.77291666666666681</v>
      </c>
      <c r="Q2700" s="34">
        <f t="shared" si="139"/>
        <v>11</v>
      </c>
      <c r="S2700"/>
    </row>
    <row r="2701" spans="1:19" ht="15" x14ac:dyDescent="0.25">
      <c r="A2701" s="34" t="s">
        <v>3355</v>
      </c>
      <c r="B2701" s="34">
        <f>SEARCH("PM",A2701)</f>
        <v>18</v>
      </c>
      <c r="C2701" s="34" t="e">
        <f>SEARCH("AM",A2701)</f>
        <v>#VALUE!</v>
      </c>
      <c r="D2701" s="34">
        <f>IFERROR(B2701,C2701)</f>
        <v>18</v>
      </c>
      <c r="E2701" s="34" t="str">
        <f>IFERROR(MID(A2701,D2701-5,1)," ")</f>
        <v xml:space="preserve"> </v>
      </c>
      <c r="F2701" s="34" t="str">
        <f>MID(A2701,IF(E2701="1",D2701-5,D2701-4),IF(E2701="1",7,6))</f>
        <v>6:58PM</v>
      </c>
      <c r="G2701" s="34" t="str">
        <f>TRIM(SUBSTITUTE(A2701,TEXT(M2701,"h:mmAM/PM"),""))</f>
        <v>R-O-M 10-Nov</v>
      </c>
      <c r="H2701" s="34" t="b">
        <f>OR(LEFT(G2701,1)="Y",LEFT(G2701,1)="B",LEFT(G2701,1)="R")</f>
        <v>1</v>
      </c>
      <c r="I2701" s="34" t="str">
        <f>IF(H2701,LEFT(G2701,FIND(" ",G2701)-1),MID(G2701,FIND(" ",G2701)+1,9))</f>
        <v>R-O-M</v>
      </c>
      <c r="J2701" s="34" t="str">
        <f>TRIM(SUBSTITUTE(G2701,I2701,""))</f>
        <v>10-Nov</v>
      </c>
      <c r="K2701" s="34">
        <f>LEFT(J2701,2-ISERROR(1*MID(J2701,2,1)))*1</f>
        <v>10</v>
      </c>
      <c r="L2701" s="34" t="str">
        <f>IF(LEN(I2701)=3,I2701,LEFT(I2701,1)&amp;MID(I2701,3,1)&amp;RIGHT(I2701,1))</f>
        <v>ROM</v>
      </c>
      <c r="M2701" s="42">
        <f>TIMEVALUE(SUBSTITUTE(SUBSTITUTE(F2701,"P"," P"),"A"," A"))</f>
        <v>0.79027777777777775</v>
      </c>
      <c r="N2701" s="34">
        <f t="shared" si="137"/>
        <v>24</v>
      </c>
      <c r="O2701" s="34" t="str">
        <f t="shared" si="138"/>
        <v>ROM24</v>
      </c>
      <c r="P2701" s="44">
        <f>INDEX(Workings!$R$14:$R$853,MATCH(O2701,Workings!$U$14:$U$853,0))</f>
        <v>0.78680555555555565</v>
      </c>
      <c r="Q2701" s="34">
        <f t="shared" si="139"/>
        <v>5</v>
      </c>
      <c r="S2701"/>
    </row>
    <row r="2702" spans="1:19" ht="15" x14ac:dyDescent="0.25">
      <c r="A2702" s="34" t="s">
        <v>1761</v>
      </c>
      <c r="B2702" s="34">
        <f>SEARCH("PM",A2702)</f>
        <v>11</v>
      </c>
      <c r="C2702" s="34" t="e">
        <f>SEARCH("AM",A2702)</f>
        <v>#VALUE!</v>
      </c>
      <c r="D2702" s="34">
        <f>IFERROR(B2702,C2702)</f>
        <v>11</v>
      </c>
      <c r="E2702" s="34" t="str">
        <f>IFERROR(MID(A2702,D2702-5,1)," ")</f>
        <v xml:space="preserve"> </v>
      </c>
      <c r="F2702" s="34" t="str">
        <f>MID(A2702,IF(E2702="1",D2702-5,D2702-4),IF(E2702="1",7,6))</f>
        <v>7:23PM</v>
      </c>
      <c r="G2702" s="34" t="str">
        <f>TRIM(SUBSTITUTE(A2702,TEXT(M2702,"h:mmAM/PM"),""))</f>
        <v>R/O/M 10/Nov</v>
      </c>
      <c r="H2702" s="34" t="b">
        <f>OR(LEFT(G2702,1)="Y",LEFT(G2702,1)="B",LEFT(G2702,1)="R")</f>
        <v>1</v>
      </c>
      <c r="I2702" s="34" t="str">
        <f>IF(H2702,LEFT(G2702,FIND(" ",G2702)-1),MID(G2702,FIND(" ",G2702)+1,9))</f>
        <v>R/O/M</v>
      </c>
      <c r="J2702" s="34" t="str">
        <f>TRIM(SUBSTITUTE(G2702,I2702,""))</f>
        <v>10/Nov</v>
      </c>
      <c r="K2702" s="34">
        <f>LEFT(J2702,2-ISERROR(1*MID(J2702,2,1)))*1</f>
        <v>10</v>
      </c>
      <c r="L2702" s="34" t="str">
        <f>IF(LEN(I2702)=3,I2702,LEFT(I2702,1)&amp;MID(I2702,3,1)&amp;RIGHT(I2702,1))</f>
        <v>ROM</v>
      </c>
      <c r="M2702" s="42">
        <f>TIMEVALUE(SUBSTITUTE(SUBSTITUTE(F2702,"P"," P"),"A"," A"))</f>
        <v>0.80763888888888891</v>
      </c>
      <c r="N2702" s="34">
        <f t="shared" si="137"/>
        <v>25</v>
      </c>
      <c r="O2702" s="34" t="str">
        <f t="shared" si="138"/>
        <v>ROM25</v>
      </c>
      <c r="P2702" s="44">
        <f>INDEX(Workings!$R$14:$R$853,MATCH(O2702,Workings!$U$14:$U$853,0))</f>
        <v>0.80069444444444449</v>
      </c>
      <c r="Q2702" s="34">
        <f t="shared" si="139"/>
        <v>10</v>
      </c>
      <c r="S2702"/>
    </row>
    <row r="2703" spans="1:19" ht="15" x14ac:dyDescent="0.25">
      <c r="A2703" s="34" t="s">
        <v>1917</v>
      </c>
      <c r="B2703" s="34">
        <f>SEARCH("PM",A2703)</f>
        <v>12</v>
      </c>
      <c r="C2703" s="34" t="e">
        <f>SEARCH("AM",A2703)</f>
        <v>#VALUE!</v>
      </c>
      <c r="D2703" s="34">
        <f>IFERROR(B2703,C2703)</f>
        <v>12</v>
      </c>
      <c r="E2703" s="34" t="str">
        <f>IFERROR(MID(A2703,D2703-5,1)," ")</f>
        <v xml:space="preserve"> </v>
      </c>
      <c r="F2703" s="34" t="str">
        <f>MID(A2703,IF(E2703="1",D2703-5,D2703-4),IF(E2703="1",7,6))</f>
        <v>7:43PM</v>
      </c>
      <c r="G2703" s="34" t="str">
        <f>TRIM(SUBSTITUTE(A2703,TEXT(M2703,"h:mmAM/PM"),""))</f>
        <v>10/Nov R-O-M</v>
      </c>
      <c r="H2703" s="34" t="b">
        <f>OR(LEFT(G2703,1)="Y",LEFT(G2703,1)="B",LEFT(G2703,1)="R")</f>
        <v>0</v>
      </c>
      <c r="I2703" s="34" t="str">
        <f>IF(H2703,LEFT(G2703,FIND(" ",G2703)-1),MID(G2703,FIND(" ",G2703)+1,9))</f>
        <v>R-O-M</v>
      </c>
      <c r="J2703" s="34" t="str">
        <f>TRIM(SUBSTITUTE(G2703,I2703,""))</f>
        <v>10/Nov</v>
      </c>
      <c r="K2703" s="34">
        <f>LEFT(J2703,2-ISERROR(1*MID(J2703,2,1)))*1</f>
        <v>10</v>
      </c>
      <c r="L2703" s="34" t="str">
        <f>IF(LEN(I2703)=3,I2703,LEFT(I2703,1)&amp;MID(I2703,3,1)&amp;RIGHT(I2703,1))</f>
        <v>ROM</v>
      </c>
      <c r="M2703" s="42">
        <f>TIMEVALUE(SUBSTITUTE(SUBSTITUTE(F2703,"P"," P"),"A"," A"))</f>
        <v>0.82152777777777775</v>
      </c>
      <c r="N2703" s="34">
        <f t="shared" si="137"/>
        <v>26</v>
      </c>
      <c r="O2703" s="34" t="str">
        <f t="shared" si="138"/>
        <v>ROM26</v>
      </c>
      <c r="P2703" s="44">
        <f>INDEX(Workings!$R$14:$R$853,MATCH(O2703,Workings!$U$14:$U$853,0))</f>
        <v>0.81458333333333333</v>
      </c>
      <c r="Q2703" s="34">
        <f t="shared" si="139"/>
        <v>10</v>
      </c>
      <c r="S2703"/>
    </row>
    <row r="2704" spans="1:19" ht="15" x14ac:dyDescent="0.25">
      <c r="A2704" s="34" t="s">
        <v>4101</v>
      </c>
      <c r="B2704" s="34">
        <f>SEARCH("PM",A2704)</f>
        <v>11</v>
      </c>
      <c r="C2704" s="34" t="e">
        <f>SEARCH("AM",A2704)</f>
        <v>#VALUE!</v>
      </c>
      <c r="D2704" s="34">
        <f>IFERROR(B2704,C2704)</f>
        <v>11</v>
      </c>
      <c r="E2704" s="34" t="str">
        <f>IFERROR(MID(A2704,D2704-5,1)," ")</f>
        <v xml:space="preserve"> </v>
      </c>
      <c r="F2704" s="34" t="str">
        <f>MID(A2704,IF(E2704="1",D2704-5,D2704-4),IF(E2704="1",7,6))</f>
        <v>8:46PM</v>
      </c>
      <c r="G2704" s="34" t="str">
        <f>TRIM(SUBSTITUTE(A2704,TEXT(M2704,"h:mmAM/PM"),""))</f>
        <v>R-O-M 10/Nov</v>
      </c>
      <c r="H2704" s="34" t="b">
        <f>OR(LEFT(G2704,1)="Y",LEFT(G2704,1)="B",LEFT(G2704,1)="R")</f>
        <v>1</v>
      </c>
      <c r="I2704" s="34" t="str">
        <f>IF(H2704,LEFT(G2704,FIND(" ",G2704)-1),MID(G2704,FIND(" ",G2704)+1,9))</f>
        <v>R-O-M</v>
      </c>
      <c r="J2704" s="34" t="str">
        <f>TRIM(SUBSTITUTE(G2704,I2704,""))</f>
        <v>10/Nov</v>
      </c>
      <c r="K2704" s="34">
        <f>LEFT(J2704,2-ISERROR(1*MID(J2704,2,1)))*1</f>
        <v>10</v>
      </c>
      <c r="L2704" s="34" t="str">
        <f>IF(LEN(I2704)=3,I2704,LEFT(I2704,1)&amp;MID(I2704,3,1)&amp;RIGHT(I2704,1))</f>
        <v>ROM</v>
      </c>
      <c r="M2704" s="42">
        <f>TIMEVALUE(SUBSTITUTE(SUBSTITUTE(F2704,"P"," P"),"A"," A"))</f>
        <v>0.8652777777777777</v>
      </c>
      <c r="N2704" s="34">
        <f t="shared" si="137"/>
        <v>27</v>
      </c>
      <c r="O2704" s="34" t="str">
        <f t="shared" si="138"/>
        <v>ROM27</v>
      </c>
      <c r="P2704" s="44">
        <f>INDEX(Workings!$R$14:$R$853,MATCH(O2704,Workings!$U$14:$U$853,0))</f>
        <v>0.85624999999999996</v>
      </c>
      <c r="Q2704" s="34">
        <f t="shared" si="139"/>
        <v>13</v>
      </c>
      <c r="S2704"/>
    </row>
    <row r="2705" spans="1:19" ht="15" x14ac:dyDescent="0.25">
      <c r="A2705" s="34" t="s">
        <v>647</v>
      </c>
      <c r="B2705" s="34">
        <f>SEARCH("PM",A2705)</f>
        <v>9</v>
      </c>
      <c r="C2705" s="34" t="e">
        <f>SEARCH("AM",A2705)</f>
        <v>#VALUE!</v>
      </c>
      <c r="D2705" s="34">
        <f>IFERROR(B2705,C2705)</f>
        <v>9</v>
      </c>
      <c r="E2705" s="34" t="str">
        <f>IFERROR(MID(A2705,D2705-5,1)," ")</f>
        <v xml:space="preserve"> </v>
      </c>
      <c r="F2705" s="34" t="str">
        <f>MID(A2705,IF(E2705="1",D2705-5,D2705-4),IF(E2705="1",7,6))</f>
        <v>9:41PM</v>
      </c>
      <c r="G2705" s="34" t="str">
        <f>TRIM(SUBSTITUTE(A2705,TEXT(M2705,"h:mmAM/PM"),""))</f>
        <v>ROM 10/Nov</v>
      </c>
      <c r="H2705" s="34" t="b">
        <f>OR(LEFT(G2705,1)="Y",LEFT(G2705,1)="B",LEFT(G2705,1)="R")</f>
        <v>1</v>
      </c>
      <c r="I2705" s="34" t="str">
        <f>IF(H2705,LEFT(G2705,FIND(" ",G2705)-1),MID(G2705,FIND(" ",G2705)+1,9))</f>
        <v>ROM</v>
      </c>
      <c r="J2705" s="34" t="str">
        <f>TRIM(SUBSTITUTE(G2705,I2705,""))</f>
        <v>10/Nov</v>
      </c>
      <c r="K2705" s="34">
        <f>LEFT(J2705,2-ISERROR(1*MID(J2705,2,1)))*1</f>
        <v>10</v>
      </c>
      <c r="L2705" s="34" t="str">
        <f>IF(LEN(I2705)=3,I2705,LEFT(I2705,1)&amp;MID(I2705,3,1)&amp;RIGHT(I2705,1))</f>
        <v>ROM</v>
      </c>
      <c r="M2705" s="42">
        <f>TIMEVALUE(SUBSTITUTE(SUBSTITUTE(F2705,"P"," P"),"A"," A"))</f>
        <v>0.90347222222222223</v>
      </c>
      <c r="N2705" s="34">
        <f t="shared" si="137"/>
        <v>28</v>
      </c>
      <c r="O2705" s="34" t="str">
        <f t="shared" si="138"/>
        <v>ROM28</v>
      </c>
      <c r="P2705" s="44">
        <f>INDEX(Workings!$R$14:$R$853,MATCH(O2705,Workings!$U$14:$U$853,0))</f>
        <v>0.89791666666666659</v>
      </c>
      <c r="Q2705" s="34">
        <f t="shared" si="139"/>
        <v>8</v>
      </c>
      <c r="S2705"/>
    </row>
    <row r="2706" spans="1:19" ht="15" x14ac:dyDescent="0.25">
      <c r="A2706" s="34" t="s">
        <v>2678</v>
      </c>
      <c r="B2706" s="34">
        <f>SEARCH("PM",A2706)</f>
        <v>19</v>
      </c>
      <c r="C2706" s="34" t="e">
        <f>SEARCH("AM",A2706)</f>
        <v>#VALUE!</v>
      </c>
      <c r="D2706" s="34">
        <f>IFERROR(B2706,C2706)</f>
        <v>19</v>
      </c>
      <c r="E2706" s="34" t="str">
        <f>IFERROR(MID(A2706,D2706-5,1)," ")</f>
        <v>1</v>
      </c>
      <c r="F2706" s="34" t="str">
        <f>MID(A2706,IF(E2706="1",D2706-5,D2706-4),IF(E2706="1",7,6))</f>
        <v>10:43PM</v>
      </c>
      <c r="G2706" s="34" t="str">
        <f>TRIM(SUBSTITUTE(A2706,TEXT(M2706,"h:mmAM/PM"),""))</f>
        <v>10/Nov R-O-M</v>
      </c>
      <c r="H2706" s="34" t="b">
        <f>OR(LEFT(G2706,1)="Y",LEFT(G2706,1)="B",LEFT(G2706,1)="R")</f>
        <v>0</v>
      </c>
      <c r="I2706" s="34" t="str">
        <f>IF(H2706,LEFT(G2706,FIND(" ",G2706)-1),MID(G2706,FIND(" ",G2706)+1,9))</f>
        <v>R-O-M</v>
      </c>
      <c r="J2706" s="34" t="str">
        <f>TRIM(SUBSTITUTE(G2706,I2706,""))</f>
        <v>10/Nov</v>
      </c>
      <c r="K2706" s="34">
        <f>LEFT(J2706,2-ISERROR(1*MID(J2706,2,1)))*1</f>
        <v>10</v>
      </c>
      <c r="L2706" s="34" t="str">
        <f>IF(LEN(I2706)=3,I2706,LEFT(I2706,1)&amp;MID(I2706,3,1)&amp;RIGHT(I2706,1))</f>
        <v>ROM</v>
      </c>
      <c r="M2706" s="42">
        <f>TIMEVALUE(SUBSTITUTE(SUBSTITUTE(F2706,"P"," P"),"A"," A"))</f>
        <v>0.94652777777777775</v>
      </c>
      <c r="N2706" s="34">
        <f t="shared" si="137"/>
        <v>29</v>
      </c>
      <c r="O2706" s="34" t="str">
        <f t="shared" si="138"/>
        <v>ROM29</v>
      </c>
      <c r="P2706" s="44">
        <f>INDEX(Workings!$R$14:$R$853,MATCH(O2706,Workings!$U$14:$U$853,0))</f>
        <v>0.93958333333333321</v>
      </c>
      <c r="Q2706" s="34">
        <f t="shared" si="139"/>
        <v>10</v>
      </c>
      <c r="S2706"/>
    </row>
    <row r="2707" spans="1:19" ht="15" x14ac:dyDescent="0.25">
      <c r="A2707" s="34" t="s">
        <v>894</v>
      </c>
      <c r="B2707" s="34">
        <f>SEARCH("PM",A2707)</f>
        <v>13</v>
      </c>
      <c r="C2707" s="34" t="e">
        <f>SEARCH("AM",A2707)</f>
        <v>#VALUE!</v>
      </c>
      <c r="D2707" s="34">
        <f>IFERROR(B2707,C2707)</f>
        <v>13</v>
      </c>
      <c r="E2707" s="34" t="str">
        <f>IFERROR(MID(A2707,D2707-5,1)," ")</f>
        <v>1</v>
      </c>
      <c r="F2707" s="34" t="str">
        <f>MID(A2707,IF(E2707="1",D2707-5,D2707-4),IF(E2707="1",7,6))</f>
        <v>11:46PM</v>
      </c>
      <c r="G2707" s="34" t="str">
        <f>TRIM(SUBSTITUTE(A2707,TEXT(M2707,"h:mmAM/PM"),""))</f>
        <v>10/Nov R:O:M</v>
      </c>
      <c r="H2707" s="34" t="b">
        <f>OR(LEFT(G2707,1)="Y",LEFT(G2707,1)="B",LEFT(G2707,1)="R")</f>
        <v>0</v>
      </c>
      <c r="I2707" s="34" t="str">
        <f>IF(H2707,LEFT(G2707,FIND(" ",G2707)-1),MID(G2707,FIND(" ",G2707)+1,9))</f>
        <v>R:O:M</v>
      </c>
      <c r="J2707" s="34" t="str">
        <f>TRIM(SUBSTITUTE(G2707,I2707,""))</f>
        <v>10/Nov</v>
      </c>
      <c r="K2707" s="34">
        <f>LEFT(J2707,2-ISERROR(1*MID(J2707,2,1)))*1</f>
        <v>10</v>
      </c>
      <c r="L2707" s="34" t="str">
        <f>IF(LEN(I2707)=3,I2707,LEFT(I2707,1)&amp;MID(I2707,3,1)&amp;RIGHT(I2707,1))</f>
        <v>ROM</v>
      </c>
      <c r="M2707" s="42">
        <f>TIMEVALUE(SUBSTITUTE(SUBSTITUTE(F2707,"P"," P"),"A"," A"))</f>
        <v>0.9902777777777777</v>
      </c>
      <c r="N2707" s="34">
        <f t="shared" si="137"/>
        <v>30</v>
      </c>
      <c r="O2707" s="34" t="str">
        <f t="shared" si="138"/>
        <v>ROM30</v>
      </c>
      <c r="P2707" s="44">
        <f>INDEX(Workings!$R$14:$R$853,MATCH(O2707,Workings!$U$14:$U$853,0))</f>
        <v>0.98124999999999984</v>
      </c>
      <c r="Q2707" s="34">
        <f t="shared" si="139"/>
        <v>13</v>
      </c>
      <c r="S2707"/>
    </row>
    <row r="2708" spans="1:19" ht="15" x14ac:dyDescent="0.25">
      <c r="A2708" s="34" t="s">
        <v>1222</v>
      </c>
      <c r="B2708" s="34" t="e">
        <f>SEARCH("PM",A2708)</f>
        <v>#VALUE!</v>
      </c>
      <c r="C2708" s="34">
        <f>SEARCH("AM",A2708)</f>
        <v>17</v>
      </c>
      <c r="D2708" s="34">
        <f>IFERROR(B2708,C2708)</f>
        <v>17</v>
      </c>
      <c r="E2708" s="34" t="str">
        <f>IFERROR(MID(A2708,D2708-5,1)," ")</f>
        <v xml:space="preserve"> </v>
      </c>
      <c r="F2708" s="34" t="str">
        <f>MID(A2708,IF(E2708="1",D2708-5,D2708-4),IF(E2708="1",7,6))</f>
        <v>7:39AM</v>
      </c>
      <c r="G2708" s="34" t="str">
        <f>TRIM(SUBSTITUTE(A2708,TEXT(M2708,"h:mmAM/PM"),""))</f>
        <v>6/Nov Y:I:H</v>
      </c>
      <c r="H2708" s="34" t="b">
        <f>OR(LEFT(G2708,1)="Y",LEFT(G2708,1)="B",LEFT(G2708,1)="R")</f>
        <v>0</v>
      </c>
      <c r="I2708" s="34" t="str">
        <f>IF(H2708,LEFT(G2708,FIND(" ",G2708)-1),MID(G2708,FIND(" ",G2708)+1,9))</f>
        <v>Y:I:H</v>
      </c>
      <c r="J2708" s="34" t="str">
        <f>TRIM(SUBSTITUTE(G2708,I2708,""))</f>
        <v>6/Nov</v>
      </c>
      <c r="K2708" s="34">
        <f>LEFT(J2708,2-ISERROR(1*MID(J2708,2,1)))*1</f>
        <v>6</v>
      </c>
      <c r="L2708" s="34" t="str">
        <f>IF(LEN(I2708)=3,I2708,LEFT(I2708,1)&amp;MID(I2708,3,1)&amp;RIGHT(I2708,1))</f>
        <v>YIH</v>
      </c>
      <c r="M2708" s="42">
        <f>TIMEVALUE(SUBSTITUTE(SUBSTITUTE(F2708,"P"," P"),"A"," A"))</f>
        <v>0.31875000000000003</v>
      </c>
      <c r="N2708" s="34">
        <f t="shared" si="137"/>
        <v>1</v>
      </c>
      <c r="O2708" s="34" t="str">
        <f t="shared" si="138"/>
        <v>YIH1</v>
      </c>
      <c r="P2708" s="44">
        <f>INDEX(Workings!$R$14:$R$853,MATCH(O2708,Workings!$U$14:$U$853,0))</f>
        <v>0.31111111111111112</v>
      </c>
      <c r="Q2708" s="34">
        <f t="shared" si="139"/>
        <v>11</v>
      </c>
      <c r="S2708"/>
    </row>
    <row r="2709" spans="1:19" ht="15" x14ac:dyDescent="0.25">
      <c r="A2709" s="34" t="s">
        <v>3227</v>
      </c>
      <c r="B2709" s="34" t="e">
        <f>SEARCH("PM",A2709)</f>
        <v>#VALUE!</v>
      </c>
      <c r="C2709" s="34">
        <f>SEARCH("AM",A2709)</f>
        <v>5</v>
      </c>
      <c r="D2709" s="34">
        <f>IFERROR(B2709,C2709)</f>
        <v>5</v>
      </c>
      <c r="E2709" s="34" t="str">
        <f>IFERROR(MID(A2709,D2709-5,1)," ")</f>
        <v xml:space="preserve"> </v>
      </c>
      <c r="F2709" s="34" t="str">
        <f>MID(A2709,IF(E2709="1",D2709-5,D2709-4),IF(E2709="1",7,6))</f>
        <v>7:53AM</v>
      </c>
      <c r="G2709" s="34" t="str">
        <f>TRIM(SUBSTITUTE(A2709,TEXT(M2709,"h:mmAM/PM"),""))</f>
        <v>6-Nov Y:I:H</v>
      </c>
      <c r="H2709" s="34" t="b">
        <f>OR(LEFT(G2709,1)="Y",LEFT(G2709,1)="B",LEFT(G2709,1)="R")</f>
        <v>0</v>
      </c>
      <c r="I2709" s="34" t="str">
        <f>IF(H2709,LEFT(G2709,FIND(" ",G2709)-1),MID(G2709,FIND(" ",G2709)+1,9))</f>
        <v>Y:I:H</v>
      </c>
      <c r="J2709" s="34" t="str">
        <f>TRIM(SUBSTITUTE(G2709,I2709,""))</f>
        <v>6-Nov</v>
      </c>
      <c r="K2709" s="34">
        <f>LEFT(J2709,2-ISERROR(1*MID(J2709,2,1)))*1</f>
        <v>6</v>
      </c>
      <c r="L2709" s="34" t="str">
        <f>IF(LEN(I2709)=3,I2709,LEFT(I2709,1)&amp;MID(I2709,3,1)&amp;RIGHT(I2709,1))</f>
        <v>YIH</v>
      </c>
      <c r="M2709" s="42">
        <f>TIMEVALUE(SUBSTITUTE(SUBSTITUTE(F2709,"P"," P"),"A"," A"))</f>
        <v>0.32847222222222222</v>
      </c>
      <c r="N2709" s="34">
        <f t="shared" si="137"/>
        <v>2</v>
      </c>
      <c r="O2709" s="34" t="str">
        <f t="shared" si="138"/>
        <v>YIH2</v>
      </c>
      <c r="P2709" s="44">
        <f>INDEX(Workings!$R$14:$R$853,MATCH(O2709,Workings!$U$14:$U$853,0))</f>
        <v>0.32500000000000001</v>
      </c>
      <c r="Q2709" s="34">
        <f t="shared" si="139"/>
        <v>5</v>
      </c>
      <c r="S2709"/>
    </row>
    <row r="2710" spans="1:19" ht="15" x14ac:dyDescent="0.25">
      <c r="A2710" s="34" t="s">
        <v>3292</v>
      </c>
      <c r="B2710" s="34" t="e">
        <f>SEARCH("PM",A2710)</f>
        <v>#VALUE!</v>
      </c>
      <c r="C2710" s="34">
        <f>SEARCH("AM",A2710)</f>
        <v>15</v>
      </c>
      <c r="D2710" s="34">
        <f>IFERROR(B2710,C2710)</f>
        <v>15</v>
      </c>
      <c r="E2710" s="34" t="str">
        <f>IFERROR(MID(A2710,D2710-5,1)," ")</f>
        <v xml:space="preserve"> </v>
      </c>
      <c r="F2710" s="34" t="str">
        <f>MID(A2710,IF(E2710="1",D2710-5,D2710-4),IF(E2710="1",7,6))</f>
        <v>8:14AM</v>
      </c>
      <c r="G2710" s="34" t="str">
        <f>TRIM(SUBSTITUTE(A2710,TEXT(M2710,"h:mmAM/PM"),""))</f>
        <v>YIH 6/Nov</v>
      </c>
      <c r="H2710" s="34" t="b">
        <f>OR(LEFT(G2710,1)="Y",LEFT(G2710,1)="B",LEFT(G2710,1)="R")</f>
        <v>1</v>
      </c>
      <c r="I2710" s="34" t="str">
        <f>IF(H2710,LEFT(G2710,FIND(" ",G2710)-1),MID(G2710,FIND(" ",G2710)+1,9))</f>
        <v>YIH</v>
      </c>
      <c r="J2710" s="34" t="str">
        <f>TRIM(SUBSTITUTE(G2710,I2710,""))</f>
        <v>6/Nov</v>
      </c>
      <c r="K2710" s="34">
        <f>LEFT(J2710,2-ISERROR(1*MID(J2710,2,1)))*1</f>
        <v>6</v>
      </c>
      <c r="L2710" s="34" t="str">
        <f>IF(LEN(I2710)=3,I2710,LEFT(I2710,1)&amp;MID(I2710,3,1)&amp;RIGHT(I2710,1))</f>
        <v>YIH</v>
      </c>
      <c r="M2710" s="42">
        <f>TIMEVALUE(SUBSTITUTE(SUBSTITUTE(F2710,"P"," P"),"A"," A"))</f>
        <v>0.3430555555555555</v>
      </c>
      <c r="N2710" s="34">
        <f t="shared" si="137"/>
        <v>3</v>
      </c>
      <c r="O2710" s="34" t="str">
        <f t="shared" si="138"/>
        <v>YIH3</v>
      </c>
      <c r="P2710" s="44">
        <f>INDEX(Workings!$R$14:$R$853,MATCH(O2710,Workings!$U$14:$U$853,0))</f>
        <v>0.33888888888888891</v>
      </c>
      <c r="Q2710" s="34">
        <f t="shared" si="139"/>
        <v>6</v>
      </c>
      <c r="S2710"/>
    </row>
    <row r="2711" spans="1:19" ht="15" x14ac:dyDescent="0.25">
      <c r="A2711" s="34" t="s">
        <v>2063</v>
      </c>
      <c r="B2711" s="34" t="e">
        <f>SEARCH("PM",A2711)</f>
        <v>#VALUE!</v>
      </c>
      <c r="C2711" s="34">
        <f>SEARCH("AM",A2711)</f>
        <v>5</v>
      </c>
      <c r="D2711" s="34">
        <f>IFERROR(B2711,C2711)</f>
        <v>5</v>
      </c>
      <c r="E2711" s="34" t="str">
        <f>IFERROR(MID(A2711,D2711-5,1)," ")</f>
        <v xml:space="preserve"> </v>
      </c>
      <c r="F2711" s="34" t="str">
        <f>MID(A2711,IF(E2711="1",D2711-5,D2711-4),IF(E2711="1",7,6))</f>
        <v>8:34AM</v>
      </c>
      <c r="G2711" s="34" t="str">
        <f>TRIM(SUBSTITUTE(A2711,TEXT(M2711,"h:mmAM/PM"),""))</f>
        <v>YIH 6/Nov</v>
      </c>
      <c r="H2711" s="34" t="b">
        <f>OR(LEFT(G2711,1)="Y",LEFT(G2711,1)="B",LEFT(G2711,1)="R")</f>
        <v>1</v>
      </c>
      <c r="I2711" s="34" t="str">
        <f>IF(H2711,LEFT(G2711,FIND(" ",G2711)-1),MID(G2711,FIND(" ",G2711)+1,9))</f>
        <v>YIH</v>
      </c>
      <c r="J2711" s="34" t="str">
        <f>TRIM(SUBSTITUTE(G2711,I2711,""))</f>
        <v>6/Nov</v>
      </c>
      <c r="K2711" s="34">
        <f>LEFT(J2711,2-ISERROR(1*MID(J2711,2,1)))*1</f>
        <v>6</v>
      </c>
      <c r="L2711" s="34" t="str">
        <f>IF(LEN(I2711)=3,I2711,LEFT(I2711,1)&amp;MID(I2711,3,1)&amp;RIGHT(I2711,1))</f>
        <v>YIH</v>
      </c>
      <c r="M2711" s="42">
        <f>TIMEVALUE(SUBSTITUTE(SUBSTITUTE(F2711,"P"," P"),"A"," A"))</f>
        <v>0.35694444444444445</v>
      </c>
      <c r="N2711" s="34">
        <f t="shared" si="137"/>
        <v>4</v>
      </c>
      <c r="O2711" s="34" t="str">
        <f t="shared" si="138"/>
        <v>YIH4</v>
      </c>
      <c r="P2711" s="44">
        <f>INDEX(Workings!$R$14:$R$853,MATCH(O2711,Workings!$U$14:$U$853,0))</f>
        <v>0.3527777777777778</v>
      </c>
      <c r="Q2711" s="34">
        <f t="shared" si="139"/>
        <v>6</v>
      </c>
      <c r="S2711"/>
    </row>
    <row r="2712" spans="1:19" ht="15" x14ac:dyDescent="0.25">
      <c r="A2712" s="34" t="s">
        <v>1991</v>
      </c>
      <c r="B2712" s="34" t="e">
        <f>SEARCH("PM",A2712)</f>
        <v>#VALUE!</v>
      </c>
      <c r="C2712" s="34">
        <f>SEARCH("AM",A2712)</f>
        <v>11</v>
      </c>
      <c r="D2712" s="34">
        <f>IFERROR(B2712,C2712)</f>
        <v>11</v>
      </c>
      <c r="E2712" s="34" t="str">
        <f>IFERROR(MID(A2712,D2712-5,1)," ")</f>
        <v xml:space="preserve"> </v>
      </c>
      <c r="F2712" s="34" t="str">
        <f>MID(A2712,IF(E2712="1",D2712-5,D2712-4),IF(E2712="1",7,6))</f>
        <v>9:02AM</v>
      </c>
      <c r="G2712" s="34" t="str">
        <f>TRIM(SUBSTITUTE(A2712,TEXT(M2712,"h:mmAM/PM"),""))</f>
        <v>6-Nov Y/I/H</v>
      </c>
      <c r="H2712" s="34" t="b">
        <f>OR(LEFT(G2712,1)="Y",LEFT(G2712,1)="B",LEFT(G2712,1)="R")</f>
        <v>0</v>
      </c>
      <c r="I2712" s="34" t="str">
        <f>IF(H2712,LEFT(G2712,FIND(" ",G2712)-1),MID(G2712,FIND(" ",G2712)+1,9))</f>
        <v>Y/I/H</v>
      </c>
      <c r="J2712" s="34" t="str">
        <f>TRIM(SUBSTITUTE(G2712,I2712,""))</f>
        <v>6-Nov</v>
      </c>
      <c r="K2712" s="34">
        <f>LEFT(J2712,2-ISERROR(1*MID(J2712,2,1)))*1</f>
        <v>6</v>
      </c>
      <c r="L2712" s="34" t="str">
        <f>IF(LEN(I2712)=3,I2712,LEFT(I2712,1)&amp;MID(I2712,3,1)&amp;RIGHT(I2712,1))</f>
        <v>YIH</v>
      </c>
      <c r="M2712" s="42">
        <f>TIMEVALUE(SUBSTITUTE(SUBSTITUTE(F2712,"P"," P"),"A"," A"))</f>
        <v>0.37638888888888888</v>
      </c>
      <c r="N2712" s="34">
        <f t="shared" si="137"/>
        <v>5</v>
      </c>
      <c r="O2712" s="34" t="str">
        <f t="shared" si="138"/>
        <v>YIH5</v>
      </c>
      <c r="P2712" s="44">
        <f>INDEX(Workings!$R$14:$R$853,MATCH(O2712,Workings!$U$14:$U$853,0))</f>
        <v>0.3666666666666667</v>
      </c>
      <c r="Q2712" s="34">
        <f t="shared" si="139"/>
        <v>14</v>
      </c>
      <c r="S2712"/>
    </row>
    <row r="2713" spans="1:19" ht="15" x14ac:dyDescent="0.25">
      <c r="A2713" s="34" t="s">
        <v>2436</v>
      </c>
      <c r="B2713" s="34" t="e">
        <f>SEARCH("PM",A2713)</f>
        <v>#VALUE!</v>
      </c>
      <c r="C2713" s="34">
        <f>SEARCH("AM",A2713)</f>
        <v>5</v>
      </c>
      <c r="D2713" s="34">
        <f>IFERROR(B2713,C2713)</f>
        <v>5</v>
      </c>
      <c r="E2713" s="34" t="str">
        <f>IFERROR(MID(A2713,D2713-5,1)," ")</f>
        <v xml:space="preserve"> </v>
      </c>
      <c r="F2713" s="34" t="str">
        <f>MID(A2713,IF(E2713="1",D2713-5,D2713-4),IF(E2713="1",7,6))</f>
        <v>9:15AM</v>
      </c>
      <c r="G2713" s="34" t="str">
        <f>TRIM(SUBSTITUTE(A2713,TEXT(M2713,"h:mmAM/PM"),""))</f>
        <v>6/Nov YIH</v>
      </c>
      <c r="H2713" s="34" t="b">
        <f>OR(LEFT(G2713,1)="Y",LEFT(G2713,1)="B",LEFT(G2713,1)="R")</f>
        <v>0</v>
      </c>
      <c r="I2713" s="34" t="str">
        <f>IF(H2713,LEFT(G2713,FIND(" ",G2713)-1),MID(G2713,FIND(" ",G2713)+1,9))</f>
        <v>YIH</v>
      </c>
      <c r="J2713" s="34" t="str">
        <f>TRIM(SUBSTITUTE(G2713,I2713,""))</f>
        <v>6/Nov</v>
      </c>
      <c r="K2713" s="34">
        <f>LEFT(J2713,2-ISERROR(1*MID(J2713,2,1)))*1</f>
        <v>6</v>
      </c>
      <c r="L2713" s="34" t="str">
        <f>IF(LEN(I2713)=3,I2713,LEFT(I2713,1)&amp;MID(I2713,3,1)&amp;RIGHT(I2713,1))</f>
        <v>YIH</v>
      </c>
      <c r="M2713" s="42">
        <f>TIMEVALUE(SUBSTITUTE(SUBSTITUTE(F2713,"P"," P"),"A"," A"))</f>
        <v>0.38541666666666669</v>
      </c>
      <c r="N2713" s="34">
        <f t="shared" si="137"/>
        <v>6</v>
      </c>
      <c r="O2713" s="34" t="str">
        <f t="shared" si="138"/>
        <v>YIH6</v>
      </c>
      <c r="P2713" s="44">
        <f>INDEX(Workings!$R$14:$R$853,MATCH(O2713,Workings!$U$14:$U$853,0))</f>
        <v>0.38055555555555559</v>
      </c>
      <c r="Q2713" s="34">
        <f t="shared" si="139"/>
        <v>7</v>
      </c>
      <c r="S2713"/>
    </row>
    <row r="2714" spans="1:19" ht="15" x14ac:dyDescent="0.25">
      <c r="A2714" s="34" t="s">
        <v>2625</v>
      </c>
      <c r="B2714" s="34" t="e">
        <f>SEARCH("PM",A2714)</f>
        <v>#VALUE!</v>
      </c>
      <c r="C2714" s="34">
        <f>SEARCH("AM",A2714)</f>
        <v>11</v>
      </c>
      <c r="D2714" s="34">
        <f>IFERROR(B2714,C2714)</f>
        <v>11</v>
      </c>
      <c r="E2714" s="34" t="str">
        <f>IFERROR(MID(A2714,D2714-5,1)," ")</f>
        <v xml:space="preserve"> </v>
      </c>
      <c r="F2714" s="34" t="str">
        <f>MID(A2714,IF(E2714="1",D2714-5,D2714-4),IF(E2714="1",7,6))</f>
        <v>9:40AM</v>
      </c>
      <c r="G2714" s="34" t="str">
        <f>TRIM(SUBSTITUTE(A2714,TEXT(M2714,"h:mmAM/PM"),""))</f>
        <v>6-Nov Y:I:H</v>
      </c>
      <c r="H2714" s="34" t="b">
        <f>OR(LEFT(G2714,1)="Y",LEFT(G2714,1)="B",LEFT(G2714,1)="R")</f>
        <v>0</v>
      </c>
      <c r="I2714" s="34" t="str">
        <f>IF(H2714,LEFT(G2714,FIND(" ",G2714)-1),MID(G2714,FIND(" ",G2714)+1,9))</f>
        <v>Y:I:H</v>
      </c>
      <c r="J2714" s="34" t="str">
        <f>TRIM(SUBSTITUTE(G2714,I2714,""))</f>
        <v>6-Nov</v>
      </c>
      <c r="K2714" s="34">
        <f>LEFT(J2714,2-ISERROR(1*MID(J2714,2,1)))*1</f>
        <v>6</v>
      </c>
      <c r="L2714" s="34" t="str">
        <f>IF(LEN(I2714)=3,I2714,LEFT(I2714,1)&amp;MID(I2714,3,1)&amp;RIGHT(I2714,1))</f>
        <v>YIH</v>
      </c>
      <c r="M2714" s="42">
        <f>TIMEVALUE(SUBSTITUTE(SUBSTITUTE(F2714,"P"," P"),"A"," A"))</f>
        <v>0.40277777777777773</v>
      </c>
      <c r="N2714" s="34">
        <f t="shared" si="137"/>
        <v>7</v>
      </c>
      <c r="O2714" s="34" t="str">
        <f t="shared" si="138"/>
        <v>YIH7</v>
      </c>
      <c r="P2714" s="44">
        <f>INDEX(Workings!$R$14:$R$853,MATCH(O2714,Workings!$U$14:$U$853,0))</f>
        <v>0.39444444444444449</v>
      </c>
      <c r="Q2714" s="34">
        <f t="shared" si="139"/>
        <v>12</v>
      </c>
      <c r="S2714"/>
    </row>
    <row r="2715" spans="1:19" ht="15" x14ac:dyDescent="0.25">
      <c r="A2715" s="34" t="s">
        <v>756</v>
      </c>
      <c r="B2715" s="34" t="e">
        <f>SEARCH("PM",A2715)</f>
        <v>#VALUE!</v>
      </c>
      <c r="C2715" s="34">
        <f>SEARCH("AM",A2715)</f>
        <v>12</v>
      </c>
      <c r="D2715" s="34">
        <f>IFERROR(B2715,C2715)</f>
        <v>12</v>
      </c>
      <c r="E2715" s="34" t="str">
        <f>IFERROR(MID(A2715,D2715-5,1)," ")</f>
        <v>1</v>
      </c>
      <c r="F2715" s="34" t="str">
        <f>MID(A2715,IF(E2715="1",D2715-5,D2715-4),IF(E2715="1",7,6))</f>
        <v>10:01AM</v>
      </c>
      <c r="G2715" s="34" t="str">
        <f>TRIM(SUBSTITUTE(A2715,TEXT(M2715,"h:mmAM/PM"),""))</f>
        <v>6/Nov YIH</v>
      </c>
      <c r="H2715" s="34" t="b">
        <f>OR(LEFT(G2715,1)="Y",LEFT(G2715,1)="B",LEFT(G2715,1)="R")</f>
        <v>0</v>
      </c>
      <c r="I2715" s="34" t="str">
        <f>IF(H2715,LEFT(G2715,FIND(" ",G2715)-1),MID(G2715,FIND(" ",G2715)+1,9))</f>
        <v>YIH</v>
      </c>
      <c r="J2715" s="34" t="str">
        <f>TRIM(SUBSTITUTE(G2715,I2715,""))</f>
        <v>6/Nov</v>
      </c>
      <c r="K2715" s="34">
        <f>LEFT(J2715,2-ISERROR(1*MID(J2715,2,1)))*1</f>
        <v>6</v>
      </c>
      <c r="L2715" s="34" t="str">
        <f>IF(LEN(I2715)=3,I2715,LEFT(I2715,1)&amp;MID(I2715,3,1)&amp;RIGHT(I2715,1))</f>
        <v>YIH</v>
      </c>
      <c r="M2715" s="42">
        <f>TIMEVALUE(SUBSTITUTE(SUBSTITUTE(F2715,"P"," P"),"A"," A"))</f>
        <v>0.41736111111111113</v>
      </c>
      <c r="N2715" s="34">
        <f t="shared" si="137"/>
        <v>8</v>
      </c>
      <c r="O2715" s="34" t="str">
        <f t="shared" si="138"/>
        <v>YIH8</v>
      </c>
      <c r="P2715" s="44">
        <f>INDEX(Workings!$R$14:$R$853,MATCH(O2715,Workings!$U$14:$U$853,0))</f>
        <v>0.4152777777777778</v>
      </c>
      <c r="Q2715" s="34">
        <f t="shared" si="139"/>
        <v>3</v>
      </c>
      <c r="S2715"/>
    </row>
    <row r="2716" spans="1:19" ht="15" x14ac:dyDescent="0.25">
      <c r="A2716" s="34" t="s">
        <v>3210</v>
      </c>
      <c r="B2716" s="34" t="e">
        <f>SEARCH("PM",A2716)</f>
        <v>#VALUE!</v>
      </c>
      <c r="C2716" s="34">
        <f>SEARCH("AM",A2716)</f>
        <v>18</v>
      </c>
      <c r="D2716" s="34">
        <f>IFERROR(B2716,C2716)</f>
        <v>18</v>
      </c>
      <c r="E2716" s="34" t="str">
        <f>IFERROR(MID(A2716,D2716-5,1)," ")</f>
        <v>1</v>
      </c>
      <c r="F2716" s="34" t="str">
        <f>MID(A2716,IF(E2716="1",D2716-5,D2716-4),IF(E2716="1",7,6))</f>
        <v>10:37AM</v>
      </c>
      <c r="G2716" s="34" t="str">
        <f>TRIM(SUBSTITUTE(A2716,TEXT(M2716,"h:mmAM/PM"),""))</f>
        <v>6-Nov Y/I/H</v>
      </c>
      <c r="H2716" s="34" t="b">
        <f>OR(LEFT(G2716,1)="Y",LEFT(G2716,1)="B",LEFT(G2716,1)="R")</f>
        <v>0</v>
      </c>
      <c r="I2716" s="34" t="str">
        <f>IF(H2716,LEFT(G2716,FIND(" ",G2716)-1),MID(G2716,FIND(" ",G2716)+1,9))</f>
        <v>Y/I/H</v>
      </c>
      <c r="J2716" s="34" t="str">
        <f>TRIM(SUBSTITUTE(G2716,I2716,""))</f>
        <v>6-Nov</v>
      </c>
      <c r="K2716" s="34">
        <f>LEFT(J2716,2-ISERROR(1*MID(J2716,2,1)))*1</f>
        <v>6</v>
      </c>
      <c r="L2716" s="34" t="str">
        <f>IF(LEN(I2716)=3,I2716,LEFT(I2716,1)&amp;MID(I2716,3,1)&amp;RIGHT(I2716,1))</f>
        <v>YIH</v>
      </c>
      <c r="M2716" s="42">
        <f>TIMEVALUE(SUBSTITUTE(SUBSTITUTE(F2716,"P"," P"),"A"," A"))</f>
        <v>0.44236111111111115</v>
      </c>
      <c r="N2716" s="34">
        <f t="shared" si="137"/>
        <v>9</v>
      </c>
      <c r="O2716" s="34" t="str">
        <f t="shared" si="138"/>
        <v>YIH9</v>
      </c>
      <c r="P2716" s="44">
        <f>INDEX(Workings!$R$14:$R$853,MATCH(O2716,Workings!$U$14:$U$853,0))</f>
        <v>0.43611111111111112</v>
      </c>
      <c r="Q2716" s="34">
        <f t="shared" si="139"/>
        <v>9</v>
      </c>
      <c r="S2716"/>
    </row>
    <row r="2717" spans="1:19" ht="15" x14ac:dyDescent="0.25">
      <c r="A2717" s="34" t="s">
        <v>1362</v>
      </c>
      <c r="B2717" s="34" t="e">
        <f>SEARCH("PM",A2717)</f>
        <v>#VALUE!</v>
      </c>
      <c r="C2717" s="34">
        <f>SEARCH("AM",A2717)</f>
        <v>18</v>
      </c>
      <c r="D2717" s="34">
        <f>IFERROR(B2717,C2717)</f>
        <v>18</v>
      </c>
      <c r="E2717" s="34" t="str">
        <f>IFERROR(MID(A2717,D2717-5,1)," ")</f>
        <v>1</v>
      </c>
      <c r="F2717" s="34" t="str">
        <f>MID(A2717,IF(E2717="1",D2717-5,D2717-4),IF(E2717="1",7,6))</f>
        <v>11:03AM</v>
      </c>
      <c r="G2717" s="34" t="str">
        <f>TRIM(SUBSTITUTE(A2717,TEXT(M2717,"h:mmAM/PM"),""))</f>
        <v>Y-I-H 6/Nov</v>
      </c>
      <c r="H2717" s="34" t="b">
        <f>OR(LEFT(G2717,1)="Y",LEFT(G2717,1)="B",LEFT(G2717,1)="R")</f>
        <v>1</v>
      </c>
      <c r="I2717" s="34" t="str">
        <f>IF(H2717,LEFT(G2717,FIND(" ",G2717)-1),MID(G2717,FIND(" ",G2717)+1,9))</f>
        <v>Y-I-H</v>
      </c>
      <c r="J2717" s="34" t="str">
        <f>TRIM(SUBSTITUTE(G2717,I2717,""))</f>
        <v>6/Nov</v>
      </c>
      <c r="K2717" s="34">
        <f>LEFT(J2717,2-ISERROR(1*MID(J2717,2,1)))*1</f>
        <v>6</v>
      </c>
      <c r="L2717" s="34" t="str">
        <f>IF(LEN(I2717)=3,I2717,LEFT(I2717,1)&amp;MID(I2717,3,1)&amp;RIGHT(I2717,1))</f>
        <v>YIH</v>
      </c>
      <c r="M2717" s="42">
        <f>TIMEVALUE(SUBSTITUTE(SUBSTITUTE(F2717,"P"," P"),"A"," A"))</f>
        <v>0.4604166666666667</v>
      </c>
      <c r="N2717" s="34">
        <f t="shared" si="137"/>
        <v>10</v>
      </c>
      <c r="O2717" s="34" t="str">
        <f t="shared" si="138"/>
        <v>YIH10</v>
      </c>
      <c r="P2717" s="44">
        <f>INDEX(Workings!$R$14:$R$853,MATCH(O2717,Workings!$U$14:$U$853,0))</f>
        <v>0.45694444444444443</v>
      </c>
      <c r="Q2717" s="34">
        <f t="shared" si="139"/>
        <v>5</v>
      </c>
      <c r="S2717"/>
    </row>
    <row r="2718" spans="1:19" ht="15" x14ac:dyDescent="0.25">
      <c r="A2718" s="34" t="s">
        <v>3910</v>
      </c>
      <c r="B2718" s="34" t="e">
        <f>SEARCH("PM",A2718)</f>
        <v>#VALUE!</v>
      </c>
      <c r="C2718" s="34">
        <f>SEARCH("AM",A2718)</f>
        <v>6</v>
      </c>
      <c r="D2718" s="34">
        <f>IFERROR(B2718,C2718)</f>
        <v>6</v>
      </c>
      <c r="E2718" s="34" t="str">
        <f>IFERROR(MID(A2718,D2718-5,1)," ")</f>
        <v>1</v>
      </c>
      <c r="F2718" s="34" t="str">
        <f>MID(A2718,IF(E2718="1",D2718-5,D2718-4),IF(E2718="1",7,6))</f>
        <v>11:31AM</v>
      </c>
      <c r="G2718" s="34" t="str">
        <f>TRIM(SUBSTITUTE(A2718,TEXT(M2718,"h:mmAM/PM"),""))</f>
        <v>6-Nov Y:I:H</v>
      </c>
      <c r="H2718" s="34" t="b">
        <f>OR(LEFT(G2718,1)="Y",LEFT(G2718,1)="B",LEFT(G2718,1)="R")</f>
        <v>0</v>
      </c>
      <c r="I2718" s="34" t="str">
        <f>IF(H2718,LEFT(G2718,FIND(" ",G2718)-1),MID(G2718,FIND(" ",G2718)+1,9))</f>
        <v>Y:I:H</v>
      </c>
      <c r="J2718" s="34" t="str">
        <f>TRIM(SUBSTITUTE(G2718,I2718,""))</f>
        <v>6-Nov</v>
      </c>
      <c r="K2718" s="34">
        <f>LEFT(J2718,2-ISERROR(1*MID(J2718,2,1)))*1</f>
        <v>6</v>
      </c>
      <c r="L2718" s="34" t="str">
        <f>IF(LEN(I2718)=3,I2718,LEFT(I2718,1)&amp;MID(I2718,3,1)&amp;RIGHT(I2718,1))</f>
        <v>YIH</v>
      </c>
      <c r="M2718" s="42">
        <f>TIMEVALUE(SUBSTITUTE(SUBSTITUTE(F2718,"P"," P"),"A"," A"))</f>
        <v>0.47986111111111113</v>
      </c>
      <c r="N2718" s="34">
        <f t="shared" si="137"/>
        <v>11</v>
      </c>
      <c r="O2718" s="34" t="str">
        <f t="shared" si="138"/>
        <v>YIH11</v>
      </c>
      <c r="P2718" s="44">
        <f>INDEX(Workings!$R$14:$R$853,MATCH(O2718,Workings!$U$14:$U$853,0))</f>
        <v>0.47777777777777775</v>
      </c>
      <c r="Q2718" s="34">
        <f t="shared" si="139"/>
        <v>3</v>
      </c>
      <c r="S2718"/>
    </row>
    <row r="2719" spans="1:19" ht="15" x14ac:dyDescent="0.25">
      <c r="A2719" s="34" t="s">
        <v>4057</v>
      </c>
      <c r="B2719" s="34">
        <f>SEARCH("PM",A2719)</f>
        <v>6</v>
      </c>
      <c r="C2719" s="34" t="e">
        <f>SEARCH("AM",A2719)</f>
        <v>#VALUE!</v>
      </c>
      <c r="D2719" s="34">
        <f>IFERROR(B2719,C2719)</f>
        <v>6</v>
      </c>
      <c r="E2719" s="34" t="str">
        <f>IFERROR(MID(A2719,D2719-5,1)," ")</f>
        <v>1</v>
      </c>
      <c r="F2719" s="34" t="str">
        <f>MID(A2719,IF(E2719="1",D2719-5,D2719-4),IF(E2719="1",7,6))</f>
        <v>12:08PM</v>
      </c>
      <c r="G2719" s="34" t="str">
        <f>TRIM(SUBSTITUTE(A2719,TEXT(M2719,"h:mmAM/PM"),""))</f>
        <v>Y/I/H 6-Nov</v>
      </c>
      <c r="H2719" s="34" t="b">
        <f>OR(LEFT(G2719,1)="Y",LEFT(G2719,1)="B",LEFT(G2719,1)="R")</f>
        <v>1</v>
      </c>
      <c r="I2719" s="34" t="str">
        <f>IF(H2719,LEFT(G2719,FIND(" ",G2719)-1),MID(G2719,FIND(" ",G2719)+1,9))</f>
        <v>Y/I/H</v>
      </c>
      <c r="J2719" s="34" t="str">
        <f>TRIM(SUBSTITUTE(G2719,I2719,""))</f>
        <v>6-Nov</v>
      </c>
      <c r="K2719" s="34">
        <f>LEFT(J2719,2-ISERROR(1*MID(J2719,2,1)))*1</f>
        <v>6</v>
      </c>
      <c r="L2719" s="34" t="str">
        <f>IF(LEN(I2719)=3,I2719,LEFT(I2719,1)&amp;MID(I2719,3,1)&amp;RIGHT(I2719,1))</f>
        <v>YIH</v>
      </c>
      <c r="M2719" s="42">
        <f>TIMEVALUE(SUBSTITUTE(SUBSTITUTE(F2719,"P"," P"),"A"," A"))</f>
        <v>0.50555555555555554</v>
      </c>
      <c r="N2719" s="34">
        <f t="shared" si="137"/>
        <v>12</v>
      </c>
      <c r="O2719" s="34" t="str">
        <f t="shared" si="138"/>
        <v>YIH12</v>
      </c>
      <c r="P2719" s="44">
        <f>INDEX(Workings!$R$14:$R$853,MATCH(O2719,Workings!$U$14:$U$853,0))</f>
        <v>0.49861111111111106</v>
      </c>
      <c r="Q2719" s="34">
        <f t="shared" si="139"/>
        <v>10</v>
      </c>
      <c r="S2719"/>
    </row>
    <row r="2720" spans="1:19" ht="15" x14ac:dyDescent="0.25">
      <c r="A2720" s="34" t="s">
        <v>284</v>
      </c>
      <c r="B2720" s="34">
        <f>SEARCH("PM",A2720)</f>
        <v>6</v>
      </c>
      <c r="C2720" s="34" t="e">
        <f>SEARCH("AM",A2720)</f>
        <v>#VALUE!</v>
      </c>
      <c r="D2720" s="34">
        <f>IFERROR(B2720,C2720)</f>
        <v>6</v>
      </c>
      <c r="E2720" s="34" t="str">
        <f>IFERROR(MID(A2720,D2720-5,1)," ")</f>
        <v>1</v>
      </c>
      <c r="F2720" s="34" t="str">
        <f>MID(A2720,IF(E2720="1",D2720-5,D2720-4),IF(E2720="1",7,6))</f>
        <v>12:31PM</v>
      </c>
      <c r="G2720" s="34" t="str">
        <f>TRIM(SUBSTITUTE(A2720,TEXT(M2720,"h:mmAM/PM"),""))</f>
        <v>Y-I-H 6/Nov</v>
      </c>
      <c r="H2720" s="34" t="b">
        <f>OR(LEFT(G2720,1)="Y",LEFT(G2720,1)="B",LEFT(G2720,1)="R")</f>
        <v>1</v>
      </c>
      <c r="I2720" s="34" t="str">
        <f>IF(H2720,LEFT(G2720,FIND(" ",G2720)-1),MID(G2720,FIND(" ",G2720)+1,9))</f>
        <v>Y-I-H</v>
      </c>
      <c r="J2720" s="34" t="str">
        <f>TRIM(SUBSTITUTE(G2720,I2720,""))</f>
        <v>6/Nov</v>
      </c>
      <c r="K2720" s="34">
        <f>LEFT(J2720,2-ISERROR(1*MID(J2720,2,1)))*1</f>
        <v>6</v>
      </c>
      <c r="L2720" s="34" t="str">
        <f>IF(LEN(I2720)=3,I2720,LEFT(I2720,1)&amp;MID(I2720,3,1)&amp;RIGHT(I2720,1))</f>
        <v>YIH</v>
      </c>
      <c r="M2720" s="42">
        <f>TIMEVALUE(SUBSTITUTE(SUBSTITUTE(F2720,"P"," P"),"A"," A"))</f>
        <v>0.52152777777777781</v>
      </c>
      <c r="N2720" s="34">
        <f t="shared" si="137"/>
        <v>13</v>
      </c>
      <c r="O2720" s="34" t="str">
        <f t="shared" si="138"/>
        <v>YIH13</v>
      </c>
      <c r="P2720" s="44">
        <f>INDEX(Workings!$R$14:$R$853,MATCH(O2720,Workings!$U$14:$U$853,0))</f>
        <v>0.51944444444444438</v>
      </c>
      <c r="Q2720" s="34">
        <f t="shared" si="139"/>
        <v>3</v>
      </c>
      <c r="S2720"/>
    </row>
    <row r="2721" spans="1:19" ht="15" x14ac:dyDescent="0.25">
      <c r="A2721" s="34" t="s">
        <v>2136</v>
      </c>
      <c r="B2721" s="34">
        <f>SEARCH("PM",A2721)</f>
        <v>17</v>
      </c>
      <c r="C2721" s="34" t="e">
        <f>SEARCH("AM",A2721)</f>
        <v>#VALUE!</v>
      </c>
      <c r="D2721" s="34">
        <f>IFERROR(B2721,C2721)</f>
        <v>17</v>
      </c>
      <c r="E2721" s="34" t="str">
        <f>IFERROR(MID(A2721,D2721-5,1)," ")</f>
        <v xml:space="preserve"> </v>
      </c>
      <c r="F2721" s="34" t="str">
        <f>MID(A2721,IF(E2721="1",D2721-5,D2721-4),IF(E2721="1",7,6))</f>
        <v>1:11PM</v>
      </c>
      <c r="G2721" s="34" t="str">
        <f>TRIM(SUBSTITUTE(A2721,TEXT(M2721,"h:mmAM/PM"),""))</f>
        <v>6-Nov Y:I:H</v>
      </c>
      <c r="H2721" s="34" t="b">
        <f>OR(LEFT(G2721,1)="Y",LEFT(G2721,1)="B",LEFT(G2721,1)="R")</f>
        <v>0</v>
      </c>
      <c r="I2721" s="34" t="str">
        <f>IF(H2721,LEFT(G2721,FIND(" ",G2721)-1),MID(G2721,FIND(" ",G2721)+1,9))</f>
        <v>Y:I:H</v>
      </c>
      <c r="J2721" s="34" t="str">
        <f>TRIM(SUBSTITUTE(G2721,I2721,""))</f>
        <v>6-Nov</v>
      </c>
      <c r="K2721" s="34">
        <f>LEFT(J2721,2-ISERROR(1*MID(J2721,2,1)))*1</f>
        <v>6</v>
      </c>
      <c r="L2721" s="34" t="str">
        <f>IF(LEN(I2721)=3,I2721,LEFT(I2721,1)&amp;MID(I2721,3,1)&amp;RIGHT(I2721,1))</f>
        <v>YIH</v>
      </c>
      <c r="M2721" s="42">
        <f>TIMEVALUE(SUBSTITUTE(SUBSTITUTE(F2721,"P"," P"),"A"," A"))</f>
        <v>0.5493055555555556</v>
      </c>
      <c r="N2721" s="34">
        <f t="shared" si="137"/>
        <v>14</v>
      </c>
      <c r="O2721" s="34" t="str">
        <f t="shared" si="138"/>
        <v>YIH14</v>
      </c>
      <c r="P2721" s="44">
        <f>INDEX(Workings!$R$14:$R$853,MATCH(O2721,Workings!$U$14:$U$853,0))</f>
        <v>0.54027777777777775</v>
      </c>
      <c r="Q2721" s="34">
        <f t="shared" si="139"/>
        <v>13</v>
      </c>
      <c r="S2721"/>
    </row>
    <row r="2722" spans="1:19" ht="15" x14ac:dyDescent="0.25">
      <c r="A2722" s="34" t="s">
        <v>1488</v>
      </c>
      <c r="B2722" s="34">
        <f>SEARCH("PM",A2722)</f>
        <v>5</v>
      </c>
      <c r="C2722" s="34" t="e">
        <f>SEARCH("AM",A2722)</f>
        <v>#VALUE!</v>
      </c>
      <c r="D2722" s="34">
        <f>IFERROR(B2722,C2722)</f>
        <v>5</v>
      </c>
      <c r="E2722" s="34" t="str">
        <f>IFERROR(MID(A2722,D2722-5,1)," ")</f>
        <v xml:space="preserve"> </v>
      </c>
      <c r="F2722" s="34" t="str">
        <f>MID(A2722,IF(E2722="1",D2722-5,D2722-4),IF(E2722="1",7,6))</f>
        <v>1:34PM</v>
      </c>
      <c r="G2722" s="34" t="str">
        <f>TRIM(SUBSTITUTE(A2722,TEXT(M2722,"h:mmAM/PM"),""))</f>
        <v>Y:I:H 6/Nov</v>
      </c>
      <c r="H2722" s="34" t="b">
        <f>OR(LEFT(G2722,1)="Y",LEFT(G2722,1)="B",LEFT(G2722,1)="R")</f>
        <v>1</v>
      </c>
      <c r="I2722" s="34" t="str">
        <f>IF(H2722,LEFT(G2722,FIND(" ",G2722)-1),MID(G2722,FIND(" ",G2722)+1,9))</f>
        <v>Y:I:H</v>
      </c>
      <c r="J2722" s="34" t="str">
        <f>TRIM(SUBSTITUTE(G2722,I2722,""))</f>
        <v>6/Nov</v>
      </c>
      <c r="K2722" s="34">
        <f>LEFT(J2722,2-ISERROR(1*MID(J2722,2,1)))*1</f>
        <v>6</v>
      </c>
      <c r="L2722" s="34" t="str">
        <f>IF(LEN(I2722)=3,I2722,LEFT(I2722,1)&amp;MID(I2722,3,1)&amp;RIGHT(I2722,1))</f>
        <v>YIH</v>
      </c>
      <c r="M2722" s="42">
        <f>TIMEVALUE(SUBSTITUTE(SUBSTITUTE(F2722,"P"," P"),"A"," A"))</f>
        <v>0.56527777777777777</v>
      </c>
      <c r="N2722" s="34">
        <f t="shared" si="137"/>
        <v>15</v>
      </c>
      <c r="O2722" s="34" t="str">
        <f t="shared" si="138"/>
        <v>YIH15</v>
      </c>
      <c r="P2722" s="44">
        <f>INDEX(Workings!$R$14:$R$853,MATCH(O2722,Workings!$U$14:$U$853,0))</f>
        <v>0.56111111111111112</v>
      </c>
      <c r="Q2722" s="34">
        <f t="shared" si="139"/>
        <v>6</v>
      </c>
      <c r="S2722"/>
    </row>
    <row r="2723" spans="1:19" ht="15" x14ac:dyDescent="0.25">
      <c r="A2723" s="34" t="s">
        <v>1529</v>
      </c>
      <c r="B2723" s="34">
        <f>SEARCH("PM",A2723)</f>
        <v>5</v>
      </c>
      <c r="C2723" s="34" t="e">
        <f>SEARCH("AM",A2723)</f>
        <v>#VALUE!</v>
      </c>
      <c r="D2723" s="34">
        <f>IFERROR(B2723,C2723)</f>
        <v>5</v>
      </c>
      <c r="E2723" s="34" t="str">
        <f>IFERROR(MID(A2723,D2723-5,1)," ")</f>
        <v xml:space="preserve"> </v>
      </c>
      <c r="F2723" s="34" t="str">
        <f>MID(A2723,IF(E2723="1",D2723-5,D2723-4),IF(E2723="1",7,6))</f>
        <v>2:00PM</v>
      </c>
      <c r="G2723" s="34" t="str">
        <f>TRIM(SUBSTITUTE(A2723,TEXT(M2723,"h:mmAM/PM"),""))</f>
        <v>Y-I-H 6-Nov</v>
      </c>
      <c r="H2723" s="34" t="b">
        <f>OR(LEFT(G2723,1)="Y",LEFT(G2723,1)="B",LEFT(G2723,1)="R")</f>
        <v>1</v>
      </c>
      <c r="I2723" s="34" t="str">
        <f>IF(H2723,LEFT(G2723,FIND(" ",G2723)-1),MID(G2723,FIND(" ",G2723)+1,9))</f>
        <v>Y-I-H</v>
      </c>
      <c r="J2723" s="34" t="str">
        <f>TRIM(SUBSTITUTE(G2723,I2723,""))</f>
        <v>6-Nov</v>
      </c>
      <c r="K2723" s="34">
        <f>LEFT(J2723,2-ISERROR(1*MID(J2723,2,1)))*1</f>
        <v>6</v>
      </c>
      <c r="L2723" s="34" t="str">
        <f>IF(LEN(I2723)=3,I2723,LEFT(I2723,1)&amp;MID(I2723,3,1)&amp;RIGHT(I2723,1))</f>
        <v>YIH</v>
      </c>
      <c r="M2723" s="42">
        <f>TIMEVALUE(SUBSTITUTE(SUBSTITUTE(F2723,"P"," P"),"A"," A"))</f>
        <v>0.58333333333333337</v>
      </c>
      <c r="N2723" s="34">
        <f t="shared" si="137"/>
        <v>16</v>
      </c>
      <c r="O2723" s="34" t="str">
        <f t="shared" si="138"/>
        <v>YIH16</v>
      </c>
      <c r="P2723" s="44">
        <f>INDEX(Workings!$R$14:$R$853,MATCH(O2723,Workings!$U$14:$U$853,0))</f>
        <v>0.58194444444444449</v>
      </c>
      <c r="Q2723" s="34">
        <f t="shared" si="139"/>
        <v>2</v>
      </c>
      <c r="S2723"/>
    </row>
    <row r="2724" spans="1:19" ht="15" x14ac:dyDescent="0.25">
      <c r="A2724" s="34" t="s">
        <v>4018</v>
      </c>
      <c r="B2724" s="34">
        <f>SEARCH("PM",A2724)</f>
        <v>15</v>
      </c>
      <c r="C2724" s="34" t="e">
        <f>SEARCH("AM",A2724)</f>
        <v>#VALUE!</v>
      </c>
      <c r="D2724" s="34">
        <f>IFERROR(B2724,C2724)</f>
        <v>15</v>
      </c>
      <c r="E2724" s="34" t="str">
        <f>IFERROR(MID(A2724,D2724-5,1)," ")</f>
        <v xml:space="preserve"> </v>
      </c>
      <c r="F2724" s="34" t="str">
        <f>MID(A2724,IF(E2724="1",D2724-5,D2724-4),IF(E2724="1",7,6))</f>
        <v>2:38PM</v>
      </c>
      <c r="G2724" s="34" t="str">
        <f>TRIM(SUBSTITUTE(A2724,TEXT(M2724,"h:mmAM/PM"),""))</f>
        <v>YIH 6/Nov</v>
      </c>
      <c r="H2724" s="34" t="b">
        <f>OR(LEFT(G2724,1)="Y",LEFT(G2724,1)="B",LEFT(G2724,1)="R")</f>
        <v>1</v>
      </c>
      <c r="I2724" s="34" t="str">
        <f>IF(H2724,LEFT(G2724,FIND(" ",G2724)-1),MID(G2724,FIND(" ",G2724)+1,9))</f>
        <v>YIH</v>
      </c>
      <c r="J2724" s="34" t="str">
        <f>TRIM(SUBSTITUTE(G2724,I2724,""))</f>
        <v>6/Nov</v>
      </c>
      <c r="K2724" s="34">
        <f>LEFT(J2724,2-ISERROR(1*MID(J2724,2,1)))*1</f>
        <v>6</v>
      </c>
      <c r="L2724" s="34" t="str">
        <f>IF(LEN(I2724)=3,I2724,LEFT(I2724,1)&amp;MID(I2724,3,1)&amp;RIGHT(I2724,1))</f>
        <v>YIH</v>
      </c>
      <c r="M2724" s="42">
        <f>TIMEVALUE(SUBSTITUTE(SUBSTITUTE(F2724,"P"," P"),"A"," A"))</f>
        <v>0.60972222222222217</v>
      </c>
      <c r="N2724" s="34">
        <f t="shared" si="137"/>
        <v>17</v>
      </c>
      <c r="O2724" s="34" t="str">
        <f t="shared" si="138"/>
        <v>YIH17</v>
      </c>
      <c r="P2724" s="44">
        <f>INDEX(Workings!$R$14:$R$853,MATCH(O2724,Workings!$U$14:$U$853,0))</f>
        <v>0.60277777777777786</v>
      </c>
      <c r="Q2724" s="34">
        <f t="shared" si="139"/>
        <v>10</v>
      </c>
      <c r="S2724"/>
    </row>
    <row r="2725" spans="1:19" ht="15" x14ac:dyDescent="0.25">
      <c r="A2725" s="34" t="s">
        <v>3483</v>
      </c>
      <c r="B2725" s="34">
        <f>SEARCH("PM",A2725)</f>
        <v>5</v>
      </c>
      <c r="C2725" s="34" t="e">
        <f>SEARCH("AM",A2725)</f>
        <v>#VALUE!</v>
      </c>
      <c r="D2725" s="34">
        <f>IFERROR(B2725,C2725)</f>
        <v>5</v>
      </c>
      <c r="E2725" s="34" t="str">
        <f>IFERROR(MID(A2725,D2725-5,1)," ")</f>
        <v xml:space="preserve"> </v>
      </c>
      <c r="F2725" s="34" t="str">
        <f>MID(A2725,IF(E2725="1",D2725-5,D2725-4),IF(E2725="1",7,6))</f>
        <v>3:03PM</v>
      </c>
      <c r="G2725" s="34" t="str">
        <f>TRIM(SUBSTITUTE(A2725,TEXT(M2725,"h:mmAM/PM"),""))</f>
        <v>6/Nov YIH</v>
      </c>
      <c r="H2725" s="34" t="b">
        <f>OR(LEFT(G2725,1)="Y",LEFT(G2725,1)="B",LEFT(G2725,1)="R")</f>
        <v>0</v>
      </c>
      <c r="I2725" s="34" t="str">
        <f>IF(H2725,LEFT(G2725,FIND(" ",G2725)-1),MID(G2725,FIND(" ",G2725)+1,9))</f>
        <v>YIH</v>
      </c>
      <c r="J2725" s="34" t="str">
        <f>TRIM(SUBSTITUTE(G2725,I2725,""))</f>
        <v>6/Nov</v>
      </c>
      <c r="K2725" s="34">
        <f>LEFT(J2725,2-ISERROR(1*MID(J2725,2,1)))*1</f>
        <v>6</v>
      </c>
      <c r="L2725" s="34" t="str">
        <f>IF(LEN(I2725)=3,I2725,LEFT(I2725,1)&amp;MID(I2725,3,1)&amp;RIGHT(I2725,1))</f>
        <v>YIH</v>
      </c>
      <c r="M2725" s="42">
        <f>TIMEVALUE(SUBSTITUTE(SUBSTITUTE(F2725,"P"," P"),"A"," A"))</f>
        <v>0.62708333333333333</v>
      </c>
      <c r="N2725" s="34">
        <f t="shared" si="137"/>
        <v>18</v>
      </c>
      <c r="O2725" s="34" t="str">
        <f t="shared" si="138"/>
        <v>YIH18</v>
      </c>
      <c r="P2725" s="44">
        <f>INDEX(Workings!$R$14:$R$853,MATCH(O2725,Workings!$U$14:$U$853,0))</f>
        <v>0.62361111111111123</v>
      </c>
      <c r="Q2725" s="34">
        <f t="shared" si="139"/>
        <v>5</v>
      </c>
      <c r="S2725"/>
    </row>
    <row r="2726" spans="1:19" ht="15" x14ac:dyDescent="0.25">
      <c r="A2726" s="34" t="s">
        <v>1309</v>
      </c>
      <c r="B2726" s="34">
        <f>SEARCH("PM",A2726)</f>
        <v>11</v>
      </c>
      <c r="C2726" s="34" t="e">
        <f>SEARCH("AM",A2726)</f>
        <v>#VALUE!</v>
      </c>
      <c r="D2726" s="34">
        <f>IFERROR(B2726,C2726)</f>
        <v>11</v>
      </c>
      <c r="E2726" s="34" t="str">
        <f>IFERROR(MID(A2726,D2726-5,1)," ")</f>
        <v xml:space="preserve"> </v>
      </c>
      <c r="F2726" s="34" t="str">
        <f>MID(A2726,IF(E2726="1",D2726-5,D2726-4),IF(E2726="1",7,6))</f>
        <v>3:37PM</v>
      </c>
      <c r="G2726" s="34" t="str">
        <f>TRIM(SUBSTITUTE(A2726,TEXT(M2726,"h:mmAM/PM"),""))</f>
        <v>6-Nov Y/I/H</v>
      </c>
      <c r="H2726" s="34" t="b">
        <f>OR(LEFT(G2726,1)="Y",LEFT(G2726,1)="B",LEFT(G2726,1)="R")</f>
        <v>0</v>
      </c>
      <c r="I2726" s="34" t="str">
        <f>IF(H2726,LEFT(G2726,FIND(" ",G2726)-1),MID(G2726,FIND(" ",G2726)+1,9))</f>
        <v>Y/I/H</v>
      </c>
      <c r="J2726" s="34" t="str">
        <f>TRIM(SUBSTITUTE(G2726,I2726,""))</f>
        <v>6-Nov</v>
      </c>
      <c r="K2726" s="34">
        <f>LEFT(J2726,2-ISERROR(1*MID(J2726,2,1)))*1</f>
        <v>6</v>
      </c>
      <c r="L2726" s="34" t="str">
        <f>IF(LEN(I2726)=3,I2726,LEFT(I2726,1)&amp;MID(I2726,3,1)&amp;RIGHT(I2726,1))</f>
        <v>YIH</v>
      </c>
      <c r="M2726" s="42">
        <f>TIMEVALUE(SUBSTITUTE(SUBSTITUTE(F2726,"P"," P"),"A"," A"))</f>
        <v>0.65069444444444446</v>
      </c>
      <c r="N2726" s="34">
        <f t="shared" si="137"/>
        <v>19</v>
      </c>
      <c r="O2726" s="34" t="str">
        <f t="shared" si="138"/>
        <v>YIH19</v>
      </c>
      <c r="P2726" s="44">
        <f>INDEX(Workings!$R$14:$R$853,MATCH(O2726,Workings!$U$14:$U$853,0))</f>
        <v>0.6444444444444446</v>
      </c>
      <c r="Q2726" s="34">
        <f t="shared" si="139"/>
        <v>9</v>
      </c>
      <c r="S2726"/>
    </row>
    <row r="2727" spans="1:19" ht="15" x14ac:dyDescent="0.25">
      <c r="A2727" s="34" t="s">
        <v>2124</v>
      </c>
      <c r="B2727" s="34">
        <f>SEARCH("PM",A2727)</f>
        <v>17</v>
      </c>
      <c r="C2727" s="34" t="e">
        <f>SEARCH("AM",A2727)</f>
        <v>#VALUE!</v>
      </c>
      <c r="D2727" s="34">
        <f>IFERROR(B2727,C2727)</f>
        <v>17</v>
      </c>
      <c r="E2727" s="34" t="str">
        <f>IFERROR(MID(A2727,D2727-5,1)," ")</f>
        <v xml:space="preserve"> </v>
      </c>
      <c r="F2727" s="34" t="str">
        <f>MID(A2727,IF(E2727="1",D2727-5,D2727-4),IF(E2727="1",7,6))</f>
        <v>4:05PM</v>
      </c>
      <c r="G2727" s="34" t="str">
        <f>TRIM(SUBSTITUTE(A2727,TEXT(M2727,"h:mmAM/PM"),""))</f>
        <v>6/Nov Y/I/H</v>
      </c>
      <c r="H2727" s="34" t="b">
        <f>OR(LEFT(G2727,1)="Y",LEFT(G2727,1)="B",LEFT(G2727,1)="R")</f>
        <v>0</v>
      </c>
      <c r="I2727" s="34" t="str">
        <f>IF(H2727,LEFT(G2727,FIND(" ",G2727)-1),MID(G2727,FIND(" ",G2727)+1,9))</f>
        <v>Y/I/H</v>
      </c>
      <c r="J2727" s="34" t="str">
        <f>TRIM(SUBSTITUTE(G2727,I2727,""))</f>
        <v>6/Nov</v>
      </c>
      <c r="K2727" s="34">
        <f>LEFT(J2727,2-ISERROR(1*MID(J2727,2,1)))*1</f>
        <v>6</v>
      </c>
      <c r="L2727" s="34" t="str">
        <f>IF(LEN(I2727)=3,I2727,LEFT(I2727,1)&amp;MID(I2727,3,1)&amp;RIGHT(I2727,1))</f>
        <v>YIH</v>
      </c>
      <c r="M2727" s="42">
        <f>TIMEVALUE(SUBSTITUTE(SUBSTITUTE(F2727,"P"," P"),"A"," A"))</f>
        <v>0.67013888888888884</v>
      </c>
      <c r="N2727" s="34">
        <f t="shared" si="137"/>
        <v>20</v>
      </c>
      <c r="O2727" s="34" t="str">
        <f t="shared" si="138"/>
        <v>YIH20</v>
      </c>
      <c r="P2727" s="44">
        <f>INDEX(Workings!$R$14:$R$853,MATCH(O2727,Workings!$U$14:$U$853,0))</f>
        <v>0.66527777777777797</v>
      </c>
      <c r="Q2727" s="34">
        <f t="shared" si="139"/>
        <v>7</v>
      </c>
      <c r="S2727"/>
    </row>
    <row r="2728" spans="1:19" ht="15" x14ac:dyDescent="0.25">
      <c r="A2728" s="34" t="s">
        <v>1544</v>
      </c>
      <c r="B2728" s="34">
        <f>SEARCH("PM",A2728)</f>
        <v>5</v>
      </c>
      <c r="C2728" s="34" t="e">
        <f>SEARCH("AM",A2728)</f>
        <v>#VALUE!</v>
      </c>
      <c r="D2728" s="34">
        <f>IFERROR(B2728,C2728)</f>
        <v>5</v>
      </c>
      <c r="E2728" s="34" t="str">
        <f>IFERROR(MID(A2728,D2728-5,1)," ")</f>
        <v xml:space="preserve"> </v>
      </c>
      <c r="F2728" s="34" t="str">
        <f>MID(A2728,IF(E2728="1",D2728-5,D2728-4),IF(E2728="1",7,6))</f>
        <v>4:33PM</v>
      </c>
      <c r="G2728" s="34" t="str">
        <f>TRIM(SUBSTITUTE(A2728,TEXT(M2728,"h:mmAM/PM"),""))</f>
        <v>6/Nov Y-I-H</v>
      </c>
      <c r="H2728" s="34" t="b">
        <f>OR(LEFT(G2728,1)="Y",LEFT(G2728,1)="B",LEFT(G2728,1)="R")</f>
        <v>0</v>
      </c>
      <c r="I2728" s="34" t="str">
        <f>IF(H2728,LEFT(G2728,FIND(" ",G2728)-1),MID(G2728,FIND(" ",G2728)+1,9))</f>
        <v>Y-I-H</v>
      </c>
      <c r="J2728" s="34" t="str">
        <f>TRIM(SUBSTITUTE(G2728,I2728,""))</f>
        <v>6/Nov</v>
      </c>
      <c r="K2728" s="34">
        <f>LEFT(J2728,2-ISERROR(1*MID(J2728,2,1)))*1</f>
        <v>6</v>
      </c>
      <c r="L2728" s="34" t="str">
        <f>IF(LEN(I2728)=3,I2728,LEFT(I2728,1)&amp;MID(I2728,3,1)&amp;RIGHT(I2728,1))</f>
        <v>YIH</v>
      </c>
      <c r="M2728" s="42">
        <f>TIMEVALUE(SUBSTITUTE(SUBSTITUTE(F2728,"P"," P"),"A"," A"))</f>
        <v>0.68958333333333333</v>
      </c>
      <c r="N2728" s="34">
        <f t="shared" si="137"/>
        <v>21</v>
      </c>
      <c r="O2728" s="34" t="str">
        <f t="shared" si="138"/>
        <v>YIH21</v>
      </c>
      <c r="P2728" s="44">
        <f>INDEX(Workings!$R$14:$R$853,MATCH(O2728,Workings!$U$14:$U$853,0))</f>
        <v>0.68611111111111134</v>
      </c>
      <c r="Q2728" s="34">
        <f t="shared" si="139"/>
        <v>5</v>
      </c>
      <c r="S2728"/>
    </row>
    <row r="2729" spans="1:19" ht="15" x14ac:dyDescent="0.25">
      <c r="A2729" s="34" t="s">
        <v>2454</v>
      </c>
      <c r="B2729" s="34">
        <f>SEARCH("PM",A2729)</f>
        <v>5</v>
      </c>
      <c r="C2729" s="34" t="e">
        <f>SEARCH("AM",A2729)</f>
        <v>#VALUE!</v>
      </c>
      <c r="D2729" s="34">
        <f>IFERROR(B2729,C2729)</f>
        <v>5</v>
      </c>
      <c r="E2729" s="34" t="str">
        <f>IFERROR(MID(A2729,D2729-5,1)," ")</f>
        <v xml:space="preserve"> </v>
      </c>
      <c r="F2729" s="34" t="str">
        <f>MID(A2729,IF(E2729="1",D2729-5,D2729-4),IF(E2729="1",7,6))</f>
        <v>5:06PM</v>
      </c>
      <c r="G2729" s="34" t="str">
        <f>TRIM(SUBSTITUTE(A2729,TEXT(M2729,"h:mmAM/PM"),""))</f>
        <v>YIH 6-Nov</v>
      </c>
      <c r="H2729" s="34" t="b">
        <f>OR(LEFT(G2729,1)="Y",LEFT(G2729,1)="B",LEFT(G2729,1)="R")</f>
        <v>1</v>
      </c>
      <c r="I2729" s="34" t="str">
        <f>IF(H2729,LEFT(G2729,FIND(" ",G2729)-1),MID(G2729,FIND(" ",G2729)+1,9))</f>
        <v>YIH</v>
      </c>
      <c r="J2729" s="34" t="str">
        <f>TRIM(SUBSTITUTE(G2729,I2729,""))</f>
        <v>6-Nov</v>
      </c>
      <c r="K2729" s="34">
        <f>LEFT(J2729,2-ISERROR(1*MID(J2729,2,1)))*1</f>
        <v>6</v>
      </c>
      <c r="L2729" s="34" t="str">
        <f>IF(LEN(I2729)=3,I2729,LEFT(I2729,1)&amp;MID(I2729,3,1)&amp;RIGHT(I2729,1))</f>
        <v>YIH</v>
      </c>
      <c r="M2729" s="42">
        <f>TIMEVALUE(SUBSTITUTE(SUBSTITUTE(F2729,"P"," P"),"A"," A"))</f>
        <v>0.71250000000000002</v>
      </c>
      <c r="N2729" s="34">
        <f t="shared" si="137"/>
        <v>22</v>
      </c>
      <c r="O2729" s="34" t="str">
        <f t="shared" si="138"/>
        <v>YIH22</v>
      </c>
      <c r="P2729" s="44">
        <f>INDEX(Workings!$R$14:$R$853,MATCH(O2729,Workings!$U$14:$U$853,0))</f>
        <v>0.70694444444444471</v>
      </c>
      <c r="Q2729" s="34">
        <f t="shared" si="139"/>
        <v>8</v>
      </c>
      <c r="S2729"/>
    </row>
    <row r="2730" spans="1:19" ht="15" x14ac:dyDescent="0.25">
      <c r="A2730" s="34" t="s">
        <v>782</v>
      </c>
      <c r="B2730" s="34">
        <f>SEARCH("PM",A2730)</f>
        <v>5</v>
      </c>
      <c r="C2730" s="34" t="e">
        <f>SEARCH("AM",A2730)</f>
        <v>#VALUE!</v>
      </c>
      <c r="D2730" s="34">
        <f>IFERROR(B2730,C2730)</f>
        <v>5</v>
      </c>
      <c r="E2730" s="34" t="str">
        <f>IFERROR(MID(A2730,D2730-5,1)," ")</f>
        <v xml:space="preserve"> </v>
      </c>
      <c r="F2730" s="34" t="str">
        <f>MID(A2730,IF(E2730="1",D2730-5,D2730-4),IF(E2730="1",7,6))</f>
        <v>5:32PM</v>
      </c>
      <c r="G2730" s="34" t="str">
        <f>TRIM(SUBSTITUTE(A2730,TEXT(M2730,"h:mmAM/PM"),""))</f>
        <v>6/Nov YIH</v>
      </c>
      <c r="H2730" s="34" t="b">
        <f>OR(LEFT(G2730,1)="Y",LEFT(G2730,1)="B",LEFT(G2730,1)="R")</f>
        <v>0</v>
      </c>
      <c r="I2730" s="34" t="str">
        <f>IF(H2730,LEFT(G2730,FIND(" ",G2730)-1),MID(G2730,FIND(" ",G2730)+1,9))</f>
        <v>YIH</v>
      </c>
      <c r="J2730" s="34" t="str">
        <f>TRIM(SUBSTITUTE(G2730,I2730,""))</f>
        <v>6/Nov</v>
      </c>
      <c r="K2730" s="34">
        <f>LEFT(J2730,2-ISERROR(1*MID(J2730,2,1)))*1</f>
        <v>6</v>
      </c>
      <c r="L2730" s="34" t="str">
        <f>IF(LEN(I2730)=3,I2730,LEFT(I2730,1)&amp;MID(I2730,3,1)&amp;RIGHT(I2730,1))</f>
        <v>YIH</v>
      </c>
      <c r="M2730" s="42">
        <f>TIMEVALUE(SUBSTITUTE(SUBSTITUTE(F2730,"P"," P"),"A"," A"))</f>
        <v>0.73055555555555562</v>
      </c>
      <c r="N2730" s="34">
        <f t="shared" si="137"/>
        <v>23</v>
      </c>
      <c r="O2730" s="34" t="str">
        <f t="shared" si="138"/>
        <v>YIH23</v>
      </c>
      <c r="P2730" s="44">
        <f>INDEX(Workings!$R$14:$R$853,MATCH(O2730,Workings!$U$14:$U$853,0))</f>
        <v>0.72777777777777808</v>
      </c>
      <c r="Q2730" s="34">
        <f t="shared" si="139"/>
        <v>4</v>
      </c>
      <c r="S2730"/>
    </row>
    <row r="2731" spans="1:19" ht="15" x14ac:dyDescent="0.25">
      <c r="A2731" s="34" t="s">
        <v>364</v>
      </c>
      <c r="B2731" s="34">
        <f>SEARCH("PM",A2731)</f>
        <v>11</v>
      </c>
      <c r="C2731" s="34" t="e">
        <f>SEARCH("AM",A2731)</f>
        <v>#VALUE!</v>
      </c>
      <c r="D2731" s="34">
        <f>IFERROR(B2731,C2731)</f>
        <v>11</v>
      </c>
      <c r="E2731" s="34" t="str">
        <f>IFERROR(MID(A2731,D2731-5,1)," ")</f>
        <v xml:space="preserve"> </v>
      </c>
      <c r="F2731" s="34" t="str">
        <f>MID(A2731,IF(E2731="1",D2731-5,D2731-4),IF(E2731="1",7,6))</f>
        <v>6:20PM</v>
      </c>
      <c r="G2731" s="34" t="str">
        <f>TRIM(SUBSTITUTE(A2731,TEXT(M2731,"h:mmAM/PM"),""))</f>
        <v>Y-I-H 6-Nov</v>
      </c>
      <c r="H2731" s="34" t="b">
        <f>OR(LEFT(G2731,1)="Y",LEFT(G2731,1)="B",LEFT(G2731,1)="R")</f>
        <v>1</v>
      </c>
      <c r="I2731" s="34" t="str">
        <f>IF(H2731,LEFT(G2731,FIND(" ",G2731)-1),MID(G2731,FIND(" ",G2731)+1,9))</f>
        <v>Y-I-H</v>
      </c>
      <c r="J2731" s="34" t="str">
        <f>TRIM(SUBSTITUTE(G2731,I2731,""))</f>
        <v>6-Nov</v>
      </c>
      <c r="K2731" s="34">
        <f>LEFT(J2731,2-ISERROR(1*MID(J2731,2,1)))*1</f>
        <v>6</v>
      </c>
      <c r="L2731" s="34" t="str">
        <f>IF(LEN(I2731)=3,I2731,LEFT(I2731,1)&amp;MID(I2731,3,1)&amp;RIGHT(I2731,1))</f>
        <v>YIH</v>
      </c>
      <c r="M2731" s="42">
        <f>TIMEVALUE(SUBSTITUTE(SUBSTITUTE(F2731,"P"," P"),"A"," A"))</f>
        <v>0.76388888888888884</v>
      </c>
      <c r="N2731" s="34">
        <f t="shared" si="137"/>
        <v>24</v>
      </c>
      <c r="O2731" s="34" t="str">
        <f t="shared" si="138"/>
        <v>YIH24</v>
      </c>
      <c r="P2731" s="44">
        <f>INDEX(Workings!$R$14:$R$853,MATCH(O2731,Workings!$U$14:$U$853,0))</f>
        <v>0.75555555555555587</v>
      </c>
      <c r="Q2731" s="34">
        <f t="shared" si="139"/>
        <v>12</v>
      </c>
      <c r="S2731"/>
    </row>
    <row r="2732" spans="1:19" ht="15" x14ac:dyDescent="0.25">
      <c r="A2732" s="34" t="s">
        <v>3906</v>
      </c>
      <c r="B2732" s="34">
        <f>SEARCH("PM",A2732)</f>
        <v>17</v>
      </c>
      <c r="C2732" s="34" t="e">
        <f>SEARCH("AM",A2732)</f>
        <v>#VALUE!</v>
      </c>
      <c r="D2732" s="34">
        <f>IFERROR(B2732,C2732)</f>
        <v>17</v>
      </c>
      <c r="E2732" s="34" t="str">
        <f>IFERROR(MID(A2732,D2732-5,1)," ")</f>
        <v xml:space="preserve"> </v>
      </c>
      <c r="F2732" s="34" t="str">
        <f>MID(A2732,IF(E2732="1",D2732-5,D2732-4),IF(E2732="1",7,6))</f>
        <v>7:03PM</v>
      </c>
      <c r="G2732" s="34" t="str">
        <f>TRIM(SUBSTITUTE(A2732,TEXT(M2732,"h:mmAM/PM"),""))</f>
        <v>Y/I/H 6-Nov</v>
      </c>
      <c r="H2732" s="34" t="b">
        <f>OR(LEFT(G2732,1)="Y",LEFT(G2732,1)="B",LEFT(G2732,1)="R")</f>
        <v>1</v>
      </c>
      <c r="I2732" s="34" t="str">
        <f>IF(H2732,LEFT(G2732,FIND(" ",G2732)-1),MID(G2732,FIND(" ",G2732)+1,9))</f>
        <v>Y/I/H</v>
      </c>
      <c r="J2732" s="34" t="str">
        <f>TRIM(SUBSTITUTE(G2732,I2732,""))</f>
        <v>6-Nov</v>
      </c>
      <c r="K2732" s="34">
        <f>LEFT(J2732,2-ISERROR(1*MID(J2732,2,1)))*1</f>
        <v>6</v>
      </c>
      <c r="L2732" s="34" t="str">
        <f>IF(LEN(I2732)=3,I2732,LEFT(I2732,1)&amp;MID(I2732,3,1)&amp;RIGHT(I2732,1))</f>
        <v>YIH</v>
      </c>
      <c r="M2732" s="42">
        <f>TIMEVALUE(SUBSTITUTE(SUBSTITUTE(F2732,"P"," P"),"A"," A"))</f>
        <v>0.79375000000000007</v>
      </c>
      <c r="N2732" s="34">
        <f t="shared" si="137"/>
        <v>25</v>
      </c>
      <c r="O2732" s="34" t="str">
        <f t="shared" si="138"/>
        <v>YIH25</v>
      </c>
      <c r="P2732" s="44">
        <f>INDEX(Workings!$R$14:$R$853,MATCH(O2732,Workings!$U$14:$U$853,0))</f>
        <v>0.78333333333333366</v>
      </c>
      <c r="Q2732" s="34">
        <f t="shared" si="139"/>
        <v>15</v>
      </c>
      <c r="S2732"/>
    </row>
    <row r="2733" spans="1:19" ht="15" x14ac:dyDescent="0.25">
      <c r="A2733" s="34" t="s">
        <v>4014</v>
      </c>
      <c r="B2733" s="34">
        <f>SEARCH("PM",A2733)</f>
        <v>5</v>
      </c>
      <c r="C2733" s="34" t="e">
        <f>SEARCH("AM",A2733)</f>
        <v>#VALUE!</v>
      </c>
      <c r="D2733" s="34">
        <f>IFERROR(B2733,C2733)</f>
        <v>5</v>
      </c>
      <c r="E2733" s="34" t="str">
        <f>IFERROR(MID(A2733,D2733-5,1)," ")</f>
        <v xml:space="preserve"> </v>
      </c>
      <c r="F2733" s="34" t="str">
        <f>MID(A2733,IF(E2733="1",D2733-5,D2733-4),IF(E2733="1",7,6))</f>
        <v>7:30PM</v>
      </c>
      <c r="G2733" s="34" t="str">
        <f>TRIM(SUBSTITUTE(A2733,TEXT(M2733,"h:mmAM/PM"),""))</f>
        <v>6-Nov Y:I:H</v>
      </c>
      <c r="H2733" s="34" t="b">
        <f>OR(LEFT(G2733,1)="Y",LEFT(G2733,1)="B",LEFT(G2733,1)="R")</f>
        <v>0</v>
      </c>
      <c r="I2733" s="34" t="str">
        <f>IF(H2733,LEFT(G2733,FIND(" ",G2733)-1),MID(G2733,FIND(" ",G2733)+1,9))</f>
        <v>Y:I:H</v>
      </c>
      <c r="J2733" s="34" t="str">
        <f>TRIM(SUBSTITUTE(G2733,I2733,""))</f>
        <v>6-Nov</v>
      </c>
      <c r="K2733" s="34">
        <f>LEFT(J2733,2-ISERROR(1*MID(J2733,2,1)))*1</f>
        <v>6</v>
      </c>
      <c r="L2733" s="34" t="str">
        <f>IF(LEN(I2733)=3,I2733,LEFT(I2733,1)&amp;MID(I2733,3,1)&amp;RIGHT(I2733,1))</f>
        <v>YIH</v>
      </c>
      <c r="M2733" s="42">
        <f>TIMEVALUE(SUBSTITUTE(SUBSTITUTE(F2733,"P"," P"),"A"," A"))</f>
        <v>0.8125</v>
      </c>
      <c r="N2733" s="34">
        <f t="shared" si="137"/>
        <v>26</v>
      </c>
      <c r="O2733" s="34" t="str">
        <f t="shared" si="138"/>
        <v>YIH26</v>
      </c>
      <c r="P2733" s="44">
        <f>INDEX(Workings!$R$14:$R$853,MATCH(O2733,Workings!$U$14:$U$853,0))</f>
        <v>0.81111111111111145</v>
      </c>
      <c r="Q2733" s="34">
        <f t="shared" si="139"/>
        <v>2</v>
      </c>
      <c r="S2733"/>
    </row>
    <row r="2734" spans="1:19" ht="15" x14ac:dyDescent="0.25">
      <c r="A2734" s="34" t="s">
        <v>2979</v>
      </c>
      <c r="B2734" s="34">
        <f>SEARCH("PM",A2734)</f>
        <v>5</v>
      </c>
      <c r="C2734" s="34" t="e">
        <f>SEARCH("AM",A2734)</f>
        <v>#VALUE!</v>
      </c>
      <c r="D2734" s="34">
        <f>IFERROR(B2734,C2734)</f>
        <v>5</v>
      </c>
      <c r="E2734" s="34" t="str">
        <f>IFERROR(MID(A2734,D2734-5,1)," ")</f>
        <v xml:space="preserve"> </v>
      </c>
      <c r="F2734" s="34" t="str">
        <f>MID(A2734,IF(E2734="1",D2734-5,D2734-4),IF(E2734="1",7,6))</f>
        <v>8:37PM</v>
      </c>
      <c r="G2734" s="34" t="str">
        <f>TRIM(SUBSTITUTE(A2734,TEXT(M2734,"h:mmAM/PM"),""))</f>
        <v>Y/I/H 6/Nov</v>
      </c>
      <c r="H2734" s="34" t="b">
        <f>OR(LEFT(G2734,1)="Y",LEFT(G2734,1)="B",LEFT(G2734,1)="R")</f>
        <v>1</v>
      </c>
      <c r="I2734" s="34" t="str">
        <f>IF(H2734,LEFT(G2734,FIND(" ",G2734)-1),MID(G2734,FIND(" ",G2734)+1,9))</f>
        <v>Y/I/H</v>
      </c>
      <c r="J2734" s="34" t="str">
        <f>TRIM(SUBSTITUTE(G2734,I2734,""))</f>
        <v>6/Nov</v>
      </c>
      <c r="K2734" s="34">
        <f>LEFT(J2734,2-ISERROR(1*MID(J2734,2,1)))*1</f>
        <v>6</v>
      </c>
      <c r="L2734" s="34" t="str">
        <f>IF(LEN(I2734)=3,I2734,LEFT(I2734,1)&amp;MID(I2734,3,1)&amp;RIGHT(I2734,1))</f>
        <v>YIH</v>
      </c>
      <c r="M2734" s="42">
        <f>TIMEVALUE(SUBSTITUTE(SUBSTITUTE(F2734,"P"," P"),"A"," A"))</f>
        <v>0.85902777777777783</v>
      </c>
      <c r="N2734" s="34">
        <f t="shared" si="137"/>
        <v>27</v>
      </c>
      <c r="O2734" s="34" t="str">
        <f t="shared" si="138"/>
        <v>YIH27</v>
      </c>
      <c r="P2734" s="44">
        <f>INDEX(Workings!$R$14:$R$853,MATCH(O2734,Workings!$U$14:$U$853,0))</f>
        <v>0.85277777777777808</v>
      </c>
      <c r="Q2734" s="34">
        <f t="shared" si="139"/>
        <v>9</v>
      </c>
      <c r="S2734"/>
    </row>
    <row r="2735" spans="1:19" ht="15" x14ac:dyDescent="0.25">
      <c r="A2735" s="34" t="s">
        <v>1194</v>
      </c>
      <c r="B2735" s="34">
        <f>SEARCH("PM",A2735)</f>
        <v>5</v>
      </c>
      <c r="C2735" s="34" t="e">
        <f>SEARCH("AM",A2735)</f>
        <v>#VALUE!</v>
      </c>
      <c r="D2735" s="34">
        <f>IFERROR(B2735,C2735)</f>
        <v>5</v>
      </c>
      <c r="E2735" s="34" t="str">
        <f>IFERROR(MID(A2735,D2735-5,1)," ")</f>
        <v xml:space="preserve"> </v>
      </c>
      <c r="F2735" s="34" t="str">
        <f>MID(A2735,IF(E2735="1",D2735-5,D2735-4),IF(E2735="1",7,6))</f>
        <v>9:32PM</v>
      </c>
      <c r="G2735" s="34" t="str">
        <f>TRIM(SUBSTITUTE(A2735,TEXT(M2735,"h:mmAM/PM"),""))</f>
        <v>6-Nov Y-I-H</v>
      </c>
      <c r="H2735" s="34" t="b">
        <f>OR(LEFT(G2735,1)="Y",LEFT(G2735,1)="B",LEFT(G2735,1)="R")</f>
        <v>0</v>
      </c>
      <c r="I2735" s="34" t="str">
        <f>IF(H2735,LEFT(G2735,FIND(" ",G2735)-1),MID(G2735,FIND(" ",G2735)+1,9))</f>
        <v>Y-I-H</v>
      </c>
      <c r="J2735" s="34" t="str">
        <f>TRIM(SUBSTITUTE(G2735,I2735,""))</f>
        <v>6-Nov</v>
      </c>
      <c r="K2735" s="34">
        <f>LEFT(J2735,2-ISERROR(1*MID(J2735,2,1)))*1</f>
        <v>6</v>
      </c>
      <c r="L2735" s="34" t="str">
        <f>IF(LEN(I2735)=3,I2735,LEFT(I2735,1)&amp;MID(I2735,3,1)&amp;RIGHT(I2735,1))</f>
        <v>YIH</v>
      </c>
      <c r="M2735" s="42">
        <f>TIMEVALUE(SUBSTITUTE(SUBSTITUTE(F2735,"P"," P"),"A"," A"))</f>
        <v>0.89722222222222225</v>
      </c>
      <c r="N2735" s="34">
        <f t="shared" si="137"/>
        <v>28</v>
      </c>
      <c r="O2735" s="34" t="str">
        <f t="shared" si="138"/>
        <v>YIH28</v>
      </c>
      <c r="P2735" s="44">
        <f>INDEX(Workings!$R$14:$R$853,MATCH(O2735,Workings!$U$14:$U$853,0))</f>
        <v>0.89444444444444471</v>
      </c>
      <c r="Q2735" s="34">
        <f t="shared" si="139"/>
        <v>4</v>
      </c>
      <c r="S2735"/>
    </row>
    <row r="2736" spans="1:19" ht="15" x14ac:dyDescent="0.25">
      <c r="A2736" s="34" t="s">
        <v>1661</v>
      </c>
      <c r="B2736" s="34">
        <f>SEARCH("PM",A2736)</f>
        <v>16</v>
      </c>
      <c r="C2736" s="34" t="e">
        <f>SEARCH("AM",A2736)</f>
        <v>#VALUE!</v>
      </c>
      <c r="D2736" s="34">
        <f>IFERROR(B2736,C2736)</f>
        <v>16</v>
      </c>
      <c r="E2736" s="34" t="str">
        <f>IFERROR(MID(A2736,D2736-5,1)," ")</f>
        <v>1</v>
      </c>
      <c r="F2736" s="34" t="str">
        <f>MID(A2736,IF(E2736="1",D2736-5,D2736-4),IF(E2736="1",7,6))</f>
        <v>10:37PM</v>
      </c>
      <c r="G2736" s="34" t="str">
        <f>TRIM(SUBSTITUTE(A2736,TEXT(M2736,"h:mmAM/PM"),""))</f>
        <v>6/Nov YIH</v>
      </c>
      <c r="H2736" s="34" t="b">
        <f>OR(LEFT(G2736,1)="Y",LEFT(G2736,1)="B",LEFT(G2736,1)="R")</f>
        <v>0</v>
      </c>
      <c r="I2736" s="34" t="str">
        <f>IF(H2736,LEFT(G2736,FIND(" ",G2736)-1),MID(G2736,FIND(" ",G2736)+1,9))</f>
        <v>YIH</v>
      </c>
      <c r="J2736" s="34" t="str">
        <f>TRIM(SUBSTITUTE(G2736,I2736,""))</f>
        <v>6/Nov</v>
      </c>
      <c r="K2736" s="34">
        <f>LEFT(J2736,2-ISERROR(1*MID(J2736,2,1)))*1</f>
        <v>6</v>
      </c>
      <c r="L2736" s="34" t="str">
        <f>IF(LEN(I2736)=3,I2736,LEFT(I2736,1)&amp;MID(I2736,3,1)&amp;RIGHT(I2736,1))</f>
        <v>YIH</v>
      </c>
      <c r="M2736" s="42">
        <f>TIMEVALUE(SUBSTITUTE(SUBSTITUTE(F2736,"P"," P"),"A"," A"))</f>
        <v>0.94236111111111109</v>
      </c>
      <c r="N2736" s="34">
        <f t="shared" si="137"/>
        <v>29</v>
      </c>
      <c r="O2736" s="34" t="str">
        <f t="shared" si="138"/>
        <v>YIH29</v>
      </c>
      <c r="P2736" s="44">
        <f>INDEX(Workings!$R$14:$R$853,MATCH(O2736,Workings!$U$14:$U$853,0))</f>
        <v>0.93611111111111134</v>
      </c>
      <c r="Q2736" s="34">
        <f t="shared" si="139"/>
        <v>9</v>
      </c>
      <c r="S2736"/>
    </row>
    <row r="2737" spans="1:19" ht="15" x14ac:dyDescent="0.25">
      <c r="A2737" s="34" t="s">
        <v>832</v>
      </c>
      <c r="B2737" s="34">
        <f>SEARCH("PM",A2737)</f>
        <v>16</v>
      </c>
      <c r="C2737" s="34" t="e">
        <f>SEARCH("AM",A2737)</f>
        <v>#VALUE!</v>
      </c>
      <c r="D2737" s="34">
        <f>IFERROR(B2737,C2737)</f>
        <v>16</v>
      </c>
      <c r="E2737" s="34" t="str">
        <f>IFERROR(MID(A2737,D2737-5,1)," ")</f>
        <v>1</v>
      </c>
      <c r="F2737" s="34" t="str">
        <f>MID(A2737,IF(E2737="1",D2737-5,D2737-4),IF(E2737="1",7,6))</f>
        <v>11:34PM</v>
      </c>
      <c r="G2737" s="34" t="str">
        <f>TRIM(SUBSTITUTE(A2737,TEXT(M2737,"h:mmAM/PM"),""))</f>
        <v>YIH 6/Nov</v>
      </c>
      <c r="H2737" s="34" t="b">
        <f>OR(LEFT(G2737,1)="Y",LEFT(G2737,1)="B",LEFT(G2737,1)="R")</f>
        <v>1</v>
      </c>
      <c r="I2737" s="34" t="str">
        <f>IF(H2737,LEFT(G2737,FIND(" ",G2737)-1),MID(G2737,FIND(" ",G2737)+1,9))</f>
        <v>YIH</v>
      </c>
      <c r="J2737" s="34" t="str">
        <f>TRIM(SUBSTITUTE(G2737,I2737,""))</f>
        <v>6/Nov</v>
      </c>
      <c r="K2737" s="34">
        <f>LEFT(J2737,2-ISERROR(1*MID(J2737,2,1)))*1</f>
        <v>6</v>
      </c>
      <c r="L2737" s="34" t="str">
        <f>IF(LEN(I2737)=3,I2737,LEFT(I2737,1)&amp;MID(I2737,3,1)&amp;RIGHT(I2737,1))</f>
        <v>YIH</v>
      </c>
      <c r="M2737" s="42">
        <f>TIMEVALUE(SUBSTITUTE(SUBSTITUTE(F2737,"P"," P"),"A"," A"))</f>
        <v>0.9819444444444444</v>
      </c>
      <c r="N2737" s="34">
        <f t="shared" si="137"/>
        <v>30</v>
      </c>
      <c r="O2737" s="34" t="str">
        <f t="shared" si="138"/>
        <v>YIH30</v>
      </c>
      <c r="P2737" s="44">
        <f>INDEX(Workings!$R$14:$R$853,MATCH(O2737,Workings!$U$14:$U$853,0))</f>
        <v>0.97777777777777797</v>
      </c>
      <c r="Q2737" s="34">
        <f t="shared" si="139"/>
        <v>6</v>
      </c>
      <c r="S2737"/>
    </row>
    <row r="2738" spans="1:19" ht="15" x14ac:dyDescent="0.25">
      <c r="A2738" s="34" t="s">
        <v>3218</v>
      </c>
      <c r="B2738" s="34" t="e">
        <f>SEARCH("PM",A2738)</f>
        <v>#VALUE!</v>
      </c>
      <c r="C2738" s="34">
        <f>SEARCH("AM",A2738)</f>
        <v>5</v>
      </c>
      <c r="D2738" s="34">
        <f>IFERROR(B2738,C2738)</f>
        <v>5</v>
      </c>
      <c r="E2738" s="34" t="str">
        <f>IFERROR(MID(A2738,D2738-5,1)," ")</f>
        <v xml:space="preserve"> </v>
      </c>
      <c r="F2738" s="34" t="str">
        <f>MID(A2738,IF(E2738="1",D2738-5,D2738-4),IF(E2738="1",7,6))</f>
        <v>7:38AM</v>
      </c>
      <c r="G2738" s="34" t="str">
        <f>TRIM(SUBSTITUTE(A2738,TEXT(M2738,"h:mmAM/PM"),""))</f>
        <v>7-Nov YIH</v>
      </c>
      <c r="H2738" s="34" t="b">
        <f>OR(LEFT(G2738,1)="Y",LEFT(G2738,1)="B",LEFT(G2738,1)="R")</f>
        <v>0</v>
      </c>
      <c r="I2738" s="34" t="str">
        <f>IF(H2738,LEFT(G2738,FIND(" ",G2738)-1),MID(G2738,FIND(" ",G2738)+1,9))</f>
        <v>YIH</v>
      </c>
      <c r="J2738" s="34" t="str">
        <f>TRIM(SUBSTITUTE(G2738,I2738,""))</f>
        <v>7-Nov</v>
      </c>
      <c r="K2738" s="34">
        <f>LEFT(J2738,2-ISERROR(1*MID(J2738,2,1)))*1</f>
        <v>7</v>
      </c>
      <c r="L2738" s="34" t="str">
        <f>IF(LEN(I2738)=3,I2738,LEFT(I2738,1)&amp;MID(I2738,3,1)&amp;RIGHT(I2738,1))</f>
        <v>YIH</v>
      </c>
      <c r="M2738" s="42">
        <f>TIMEVALUE(SUBSTITUTE(SUBSTITUTE(F2738,"P"," P"),"A"," A"))</f>
        <v>0.31805555555555554</v>
      </c>
      <c r="N2738" s="34">
        <f t="shared" si="137"/>
        <v>1</v>
      </c>
      <c r="O2738" s="34" t="str">
        <f t="shared" si="138"/>
        <v>YIH1</v>
      </c>
      <c r="P2738" s="44">
        <f>INDEX(Workings!$R$14:$R$853,MATCH(O2738,Workings!$U$14:$U$853,0))</f>
        <v>0.31111111111111112</v>
      </c>
      <c r="Q2738" s="34">
        <f t="shared" si="139"/>
        <v>10</v>
      </c>
      <c r="S2738"/>
    </row>
    <row r="2739" spans="1:19" ht="15" x14ac:dyDescent="0.25">
      <c r="A2739" s="34" t="s">
        <v>3862</v>
      </c>
      <c r="B2739" s="34" t="e">
        <f>SEARCH("PM",A2739)</f>
        <v>#VALUE!</v>
      </c>
      <c r="C2739" s="34">
        <f>SEARCH("AM",A2739)</f>
        <v>11</v>
      </c>
      <c r="D2739" s="34">
        <f>IFERROR(B2739,C2739)</f>
        <v>11</v>
      </c>
      <c r="E2739" s="34" t="str">
        <f>IFERROR(MID(A2739,D2739-5,1)," ")</f>
        <v xml:space="preserve"> </v>
      </c>
      <c r="F2739" s="34" t="str">
        <f>MID(A2739,IF(E2739="1",D2739-5,D2739-4),IF(E2739="1",7,6))</f>
        <v>7:46AM</v>
      </c>
      <c r="G2739" s="34" t="str">
        <f>TRIM(SUBSTITUTE(A2739,TEXT(M2739,"h:mmAM/PM"),""))</f>
        <v>Y-I-H 7/Nov</v>
      </c>
      <c r="H2739" s="34" t="b">
        <f>OR(LEFT(G2739,1)="Y",LEFT(G2739,1)="B",LEFT(G2739,1)="R")</f>
        <v>1</v>
      </c>
      <c r="I2739" s="34" t="str">
        <f>IF(H2739,LEFT(G2739,FIND(" ",G2739)-1),MID(G2739,FIND(" ",G2739)+1,9))</f>
        <v>Y-I-H</v>
      </c>
      <c r="J2739" s="34" t="str">
        <f>TRIM(SUBSTITUTE(G2739,I2739,""))</f>
        <v>7/Nov</v>
      </c>
      <c r="K2739" s="34">
        <f>LEFT(J2739,2-ISERROR(1*MID(J2739,2,1)))*1</f>
        <v>7</v>
      </c>
      <c r="L2739" s="34" t="str">
        <f>IF(LEN(I2739)=3,I2739,LEFT(I2739,1)&amp;MID(I2739,3,1)&amp;RIGHT(I2739,1))</f>
        <v>YIH</v>
      </c>
      <c r="M2739" s="42">
        <f>TIMEVALUE(SUBSTITUTE(SUBSTITUTE(F2739,"P"," P"),"A"," A"))</f>
        <v>0.32361111111111113</v>
      </c>
      <c r="N2739" s="34">
        <f t="shared" si="137"/>
        <v>2</v>
      </c>
      <c r="O2739" s="34" t="str">
        <f t="shared" si="138"/>
        <v>YIH2</v>
      </c>
      <c r="P2739" s="44">
        <f>INDEX(Workings!$R$14:$R$853,MATCH(O2739,Workings!$U$14:$U$853,0))</f>
        <v>0.32500000000000001</v>
      </c>
      <c r="Q2739" s="34">
        <f t="shared" si="139"/>
        <v>-2</v>
      </c>
      <c r="S2739"/>
    </row>
    <row r="2740" spans="1:19" ht="15" x14ac:dyDescent="0.25">
      <c r="A2740" s="34" t="s">
        <v>1351</v>
      </c>
      <c r="B2740" s="34" t="e">
        <f>SEARCH("PM",A2740)</f>
        <v>#VALUE!</v>
      </c>
      <c r="C2740" s="34">
        <f>SEARCH("AM",A2740)</f>
        <v>17</v>
      </c>
      <c r="D2740" s="34">
        <f>IFERROR(B2740,C2740)</f>
        <v>17</v>
      </c>
      <c r="E2740" s="34" t="str">
        <f>IFERROR(MID(A2740,D2740-5,1)," ")</f>
        <v xml:space="preserve"> </v>
      </c>
      <c r="F2740" s="34" t="str">
        <f>MID(A2740,IF(E2740="1",D2740-5,D2740-4),IF(E2740="1",7,6))</f>
        <v>8:19AM</v>
      </c>
      <c r="G2740" s="34" t="str">
        <f>TRIM(SUBSTITUTE(A2740,TEXT(M2740,"h:mmAM/PM"),""))</f>
        <v>Y/I/H 7/Nov</v>
      </c>
      <c r="H2740" s="34" t="b">
        <f>OR(LEFT(G2740,1)="Y",LEFT(G2740,1)="B",LEFT(G2740,1)="R")</f>
        <v>1</v>
      </c>
      <c r="I2740" s="34" t="str">
        <f>IF(H2740,LEFT(G2740,FIND(" ",G2740)-1),MID(G2740,FIND(" ",G2740)+1,9))</f>
        <v>Y/I/H</v>
      </c>
      <c r="J2740" s="34" t="str">
        <f>TRIM(SUBSTITUTE(G2740,I2740,""))</f>
        <v>7/Nov</v>
      </c>
      <c r="K2740" s="34">
        <f>LEFT(J2740,2-ISERROR(1*MID(J2740,2,1)))*1</f>
        <v>7</v>
      </c>
      <c r="L2740" s="34" t="str">
        <f>IF(LEN(I2740)=3,I2740,LEFT(I2740,1)&amp;MID(I2740,3,1)&amp;RIGHT(I2740,1))</f>
        <v>YIH</v>
      </c>
      <c r="M2740" s="42">
        <f>TIMEVALUE(SUBSTITUTE(SUBSTITUTE(F2740,"P"," P"),"A"," A"))</f>
        <v>0.34652777777777777</v>
      </c>
      <c r="N2740" s="34">
        <f t="shared" si="137"/>
        <v>3</v>
      </c>
      <c r="O2740" s="34" t="str">
        <f t="shared" si="138"/>
        <v>YIH3</v>
      </c>
      <c r="P2740" s="44">
        <f>INDEX(Workings!$R$14:$R$853,MATCH(O2740,Workings!$U$14:$U$853,0))</f>
        <v>0.33888888888888891</v>
      </c>
      <c r="Q2740" s="34">
        <f t="shared" si="139"/>
        <v>11</v>
      </c>
      <c r="S2740"/>
    </row>
    <row r="2741" spans="1:19" ht="15" x14ac:dyDescent="0.25">
      <c r="A2741" s="34" t="s">
        <v>4143</v>
      </c>
      <c r="B2741" s="34" t="e">
        <f>SEARCH("PM",A2741)</f>
        <v>#VALUE!</v>
      </c>
      <c r="C2741" s="34">
        <f>SEARCH("AM",A2741)</f>
        <v>17</v>
      </c>
      <c r="D2741" s="34">
        <f>IFERROR(B2741,C2741)</f>
        <v>17</v>
      </c>
      <c r="E2741" s="34" t="str">
        <f>IFERROR(MID(A2741,D2741-5,1)," ")</f>
        <v xml:space="preserve"> </v>
      </c>
      <c r="F2741" s="34" t="str">
        <f>MID(A2741,IF(E2741="1",D2741-5,D2741-4),IF(E2741="1",7,6))</f>
        <v>8:34AM</v>
      </c>
      <c r="G2741" s="34" t="str">
        <f>TRIM(SUBSTITUTE(A2741,TEXT(M2741,"h:mmAM/PM"),""))</f>
        <v>7-Nov Y:I:H</v>
      </c>
      <c r="H2741" s="34" t="b">
        <f>OR(LEFT(G2741,1)="Y",LEFT(G2741,1)="B",LEFT(G2741,1)="R")</f>
        <v>0</v>
      </c>
      <c r="I2741" s="34" t="str">
        <f>IF(H2741,LEFT(G2741,FIND(" ",G2741)-1),MID(G2741,FIND(" ",G2741)+1,9))</f>
        <v>Y:I:H</v>
      </c>
      <c r="J2741" s="34" t="str">
        <f>TRIM(SUBSTITUTE(G2741,I2741,""))</f>
        <v>7-Nov</v>
      </c>
      <c r="K2741" s="34">
        <f>LEFT(J2741,2-ISERROR(1*MID(J2741,2,1)))*1</f>
        <v>7</v>
      </c>
      <c r="L2741" s="34" t="str">
        <f>IF(LEN(I2741)=3,I2741,LEFT(I2741,1)&amp;MID(I2741,3,1)&amp;RIGHT(I2741,1))</f>
        <v>YIH</v>
      </c>
      <c r="M2741" s="42">
        <f>TIMEVALUE(SUBSTITUTE(SUBSTITUTE(F2741,"P"," P"),"A"," A"))</f>
        <v>0.35694444444444445</v>
      </c>
      <c r="N2741" s="34">
        <f t="shared" si="137"/>
        <v>4</v>
      </c>
      <c r="O2741" s="34" t="str">
        <f t="shared" si="138"/>
        <v>YIH4</v>
      </c>
      <c r="P2741" s="44">
        <f>INDEX(Workings!$R$14:$R$853,MATCH(O2741,Workings!$U$14:$U$853,0))</f>
        <v>0.3527777777777778</v>
      </c>
      <c r="Q2741" s="34">
        <f t="shared" si="139"/>
        <v>6</v>
      </c>
      <c r="S2741"/>
    </row>
    <row r="2742" spans="1:19" ht="15" x14ac:dyDescent="0.25">
      <c r="A2742" s="34" t="s">
        <v>899</v>
      </c>
      <c r="B2742" s="34" t="e">
        <f>SEARCH("PM",A2742)</f>
        <v>#VALUE!</v>
      </c>
      <c r="C2742" s="34">
        <f>SEARCH("AM",A2742)</f>
        <v>11</v>
      </c>
      <c r="D2742" s="34">
        <f>IFERROR(B2742,C2742)</f>
        <v>11</v>
      </c>
      <c r="E2742" s="34" t="str">
        <f>IFERROR(MID(A2742,D2742-5,1)," ")</f>
        <v xml:space="preserve"> </v>
      </c>
      <c r="F2742" s="34" t="str">
        <f>MID(A2742,IF(E2742="1",D2742-5,D2742-4),IF(E2742="1",7,6))</f>
        <v>8:51AM</v>
      </c>
      <c r="G2742" s="34" t="str">
        <f>TRIM(SUBSTITUTE(A2742,TEXT(M2742,"h:mmAM/PM"),""))</f>
        <v>Y/I/H 7-Nov</v>
      </c>
      <c r="H2742" s="34" t="b">
        <f>OR(LEFT(G2742,1)="Y",LEFT(G2742,1)="B",LEFT(G2742,1)="R")</f>
        <v>1</v>
      </c>
      <c r="I2742" s="34" t="str">
        <f>IF(H2742,LEFT(G2742,FIND(" ",G2742)-1),MID(G2742,FIND(" ",G2742)+1,9))</f>
        <v>Y/I/H</v>
      </c>
      <c r="J2742" s="34" t="str">
        <f>TRIM(SUBSTITUTE(G2742,I2742,""))</f>
        <v>7-Nov</v>
      </c>
      <c r="K2742" s="34">
        <f>LEFT(J2742,2-ISERROR(1*MID(J2742,2,1)))*1</f>
        <v>7</v>
      </c>
      <c r="L2742" s="34" t="str">
        <f>IF(LEN(I2742)=3,I2742,LEFT(I2742,1)&amp;MID(I2742,3,1)&amp;RIGHT(I2742,1))</f>
        <v>YIH</v>
      </c>
      <c r="M2742" s="42">
        <f>TIMEVALUE(SUBSTITUTE(SUBSTITUTE(F2742,"P"," P"),"A"," A"))</f>
        <v>0.36874999999999997</v>
      </c>
      <c r="N2742" s="34">
        <f t="shared" si="137"/>
        <v>5</v>
      </c>
      <c r="O2742" s="34" t="str">
        <f t="shared" si="138"/>
        <v>YIH5</v>
      </c>
      <c r="P2742" s="44">
        <f>INDEX(Workings!$R$14:$R$853,MATCH(O2742,Workings!$U$14:$U$853,0))</f>
        <v>0.3666666666666667</v>
      </c>
      <c r="Q2742" s="34">
        <f t="shared" si="139"/>
        <v>3</v>
      </c>
      <c r="S2742"/>
    </row>
    <row r="2743" spans="1:19" ht="15" x14ac:dyDescent="0.25">
      <c r="A2743" s="34" t="s">
        <v>1123</v>
      </c>
      <c r="B2743" s="34" t="e">
        <f>SEARCH("PM",A2743)</f>
        <v>#VALUE!</v>
      </c>
      <c r="C2743" s="34">
        <f>SEARCH("AM",A2743)</f>
        <v>17</v>
      </c>
      <c r="D2743" s="34">
        <f>IFERROR(B2743,C2743)</f>
        <v>17</v>
      </c>
      <c r="E2743" s="34" t="str">
        <f>IFERROR(MID(A2743,D2743-5,1)," ")</f>
        <v xml:space="preserve"> </v>
      </c>
      <c r="F2743" s="34" t="str">
        <f>MID(A2743,IF(E2743="1",D2743-5,D2743-4),IF(E2743="1",7,6))</f>
        <v>9:13AM</v>
      </c>
      <c r="G2743" s="34" t="str">
        <f>TRIM(SUBSTITUTE(A2743,TEXT(M2743,"h:mmAM/PM"),""))</f>
        <v>Y:I:H 7/Nov</v>
      </c>
      <c r="H2743" s="34" t="b">
        <f>OR(LEFT(G2743,1)="Y",LEFT(G2743,1)="B",LEFT(G2743,1)="R")</f>
        <v>1</v>
      </c>
      <c r="I2743" s="34" t="str">
        <f>IF(H2743,LEFT(G2743,FIND(" ",G2743)-1),MID(G2743,FIND(" ",G2743)+1,9))</f>
        <v>Y:I:H</v>
      </c>
      <c r="J2743" s="34" t="str">
        <f>TRIM(SUBSTITUTE(G2743,I2743,""))</f>
        <v>7/Nov</v>
      </c>
      <c r="K2743" s="34">
        <f>LEFT(J2743,2-ISERROR(1*MID(J2743,2,1)))*1</f>
        <v>7</v>
      </c>
      <c r="L2743" s="34" t="str">
        <f>IF(LEN(I2743)=3,I2743,LEFT(I2743,1)&amp;MID(I2743,3,1)&amp;RIGHT(I2743,1))</f>
        <v>YIH</v>
      </c>
      <c r="M2743" s="42">
        <f>TIMEVALUE(SUBSTITUTE(SUBSTITUTE(F2743,"P"," P"),"A"," A"))</f>
        <v>0.3840277777777778</v>
      </c>
      <c r="N2743" s="34">
        <f t="shared" si="137"/>
        <v>6</v>
      </c>
      <c r="O2743" s="34" t="str">
        <f t="shared" si="138"/>
        <v>YIH6</v>
      </c>
      <c r="P2743" s="44">
        <f>INDEX(Workings!$R$14:$R$853,MATCH(O2743,Workings!$U$14:$U$853,0))</f>
        <v>0.38055555555555559</v>
      </c>
      <c r="Q2743" s="34">
        <f t="shared" si="139"/>
        <v>5</v>
      </c>
      <c r="S2743"/>
    </row>
    <row r="2744" spans="1:19" ht="15" x14ac:dyDescent="0.25">
      <c r="A2744" s="34" t="s">
        <v>458</v>
      </c>
      <c r="B2744" s="34" t="e">
        <f>SEARCH("PM",A2744)</f>
        <v>#VALUE!</v>
      </c>
      <c r="C2744" s="34">
        <f>SEARCH("AM",A2744)</f>
        <v>11</v>
      </c>
      <c r="D2744" s="34">
        <f>IFERROR(B2744,C2744)</f>
        <v>11</v>
      </c>
      <c r="E2744" s="34" t="str">
        <f>IFERROR(MID(A2744,D2744-5,1)," ")</f>
        <v xml:space="preserve"> </v>
      </c>
      <c r="F2744" s="34" t="str">
        <f>MID(A2744,IF(E2744="1",D2744-5,D2744-4),IF(E2744="1",7,6))</f>
        <v>9:39AM</v>
      </c>
      <c r="G2744" s="34" t="str">
        <f>TRIM(SUBSTITUTE(A2744,TEXT(M2744,"h:mmAM/PM"),""))</f>
        <v>Y:I:H 7-Nov</v>
      </c>
      <c r="H2744" s="34" t="b">
        <f>OR(LEFT(G2744,1)="Y",LEFT(G2744,1)="B",LEFT(G2744,1)="R")</f>
        <v>1</v>
      </c>
      <c r="I2744" s="34" t="str">
        <f>IF(H2744,LEFT(G2744,FIND(" ",G2744)-1),MID(G2744,FIND(" ",G2744)+1,9))</f>
        <v>Y:I:H</v>
      </c>
      <c r="J2744" s="34" t="str">
        <f>TRIM(SUBSTITUTE(G2744,I2744,""))</f>
        <v>7-Nov</v>
      </c>
      <c r="K2744" s="34">
        <f>LEFT(J2744,2-ISERROR(1*MID(J2744,2,1)))*1</f>
        <v>7</v>
      </c>
      <c r="L2744" s="34" t="str">
        <f>IF(LEN(I2744)=3,I2744,LEFT(I2744,1)&amp;MID(I2744,3,1)&amp;RIGHT(I2744,1))</f>
        <v>YIH</v>
      </c>
      <c r="M2744" s="42">
        <f>TIMEVALUE(SUBSTITUTE(SUBSTITUTE(F2744,"P"," P"),"A"," A"))</f>
        <v>0.40208333333333335</v>
      </c>
      <c r="N2744" s="34">
        <f t="shared" si="137"/>
        <v>7</v>
      </c>
      <c r="O2744" s="34" t="str">
        <f t="shared" si="138"/>
        <v>YIH7</v>
      </c>
      <c r="P2744" s="44">
        <f>INDEX(Workings!$R$14:$R$853,MATCH(O2744,Workings!$U$14:$U$853,0))</f>
        <v>0.39444444444444449</v>
      </c>
      <c r="Q2744" s="34">
        <f t="shared" si="139"/>
        <v>11</v>
      </c>
      <c r="S2744"/>
    </row>
    <row r="2745" spans="1:19" ht="15" x14ac:dyDescent="0.25">
      <c r="A2745" s="34" t="s">
        <v>3901</v>
      </c>
      <c r="B2745" s="34" t="e">
        <f>SEARCH("PM",A2745)</f>
        <v>#VALUE!</v>
      </c>
      <c r="C2745" s="34">
        <f>SEARCH("AM",A2745)</f>
        <v>6</v>
      </c>
      <c r="D2745" s="34">
        <f>IFERROR(B2745,C2745)</f>
        <v>6</v>
      </c>
      <c r="E2745" s="34" t="str">
        <f>IFERROR(MID(A2745,D2745-5,1)," ")</f>
        <v>1</v>
      </c>
      <c r="F2745" s="34" t="str">
        <f>MID(A2745,IF(E2745="1",D2745-5,D2745-4),IF(E2745="1",7,6))</f>
        <v>10:05AM</v>
      </c>
      <c r="G2745" s="34" t="str">
        <f>TRIM(SUBSTITUTE(A2745,TEXT(M2745,"h:mmAM/PM"),""))</f>
        <v>7-Nov YIH</v>
      </c>
      <c r="H2745" s="34" t="b">
        <f>OR(LEFT(G2745,1)="Y",LEFT(G2745,1)="B",LEFT(G2745,1)="R")</f>
        <v>0</v>
      </c>
      <c r="I2745" s="34" t="str">
        <f>IF(H2745,LEFT(G2745,FIND(" ",G2745)-1),MID(G2745,FIND(" ",G2745)+1,9))</f>
        <v>YIH</v>
      </c>
      <c r="J2745" s="34" t="str">
        <f>TRIM(SUBSTITUTE(G2745,I2745,""))</f>
        <v>7-Nov</v>
      </c>
      <c r="K2745" s="34">
        <f>LEFT(J2745,2-ISERROR(1*MID(J2745,2,1)))*1</f>
        <v>7</v>
      </c>
      <c r="L2745" s="34" t="str">
        <f>IF(LEN(I2745)=3,I2745,LEFT(I2745,1)&amp;MID(I2745,3,1)&amp;RIGHT(I2745,1))</f>
        <v>YIH</v>
      </c>
      <c r="M2745" s="42">
        <f>TIMEVALUE(SUBSTITUTE(SUBSTITUTE(F2745,"P"," P"),"A"," A"))</f>
        <v>0.4201388888888889</v>
      </c>
      <c r="N2745" s="34">
        <f t="shared" si="137"/>
        <v>8</v>
      </c>
      <c r="O2745" s="34" t="str">
        <f t="shared" si="138"/>
        <v>YIH8</v>
      </c>
      <c r="P2745" s="44">
        <f>INDEX(Workings!$R$14:$R$853,MATCH(O2745,Workings!$U$14:$U$853,0))</f>
        <v>0.4152777777777778</v>
      </c>
      <c r="Q2745" s="34">
        <f t="shared" si="139"/>
        <v>7</v>
      </c>
      <c r="S2745"/>
    </row>
    <row r="2746" spans="1:19" ht="15" x14ac:dyDescent="0.25">
      <c r="A2746" s="34" t="s">
        <v>215</v>
      </c>
      <c r="B2746" s="34" t="e">
        <f>SEARCH("PM",A2746)</f>
        <v>#VALUE!</v>
      </c>
      <c r="C2746" s="34">
        <f>SEARCH("AM",A2746)</f>
        <v>6</v>
      </c>
      <c r="D2746" s="34">
        <f>IFERROR(B2746,C2746)</f>
        <v>6</v>
      </c>
      <c r="E2746" s="34" t="str">
        <f>IFERROR(MID(A2746,D2746-5,1)," ")</f>
        <v>1</v>
      </c>
      <c r="F2746" s="34" t="str">
        <f>MID(A2746,IF(E2746="1",D2746-5,D2746-4),IF(E2746="1",7,6))</f>
        <v>10:39AM</v>
      </c>
      <c r="G2746" s="34" t="str">
        <f>TRIM(SUBSTITUTE(A2746,TEXT(M2746,"h:mmAM/PM"),""))</f>
        <v>7/Nov Y-I-H</v>
      </c>
      <c r="H2746" s="34" t="b">
        <f>OR(LEFT(G2746,1)="Y",LEFT(G2746,1)="B",LEFT(G2746,1)="R")</f>
        <v>0</v>
      </c>
      <c r="I2746" s="34" t="str">
        <f>IF(H2746,LEFT(G2746,FIND(" ",G2746)-1),MID(G2746,FIND(" ",G2746)+1,9))</f>
        <v>Y-I-H</v>
      </c>
      <c r="J2746" s="34" t="str">
        <f>TRIM(SUBSTITUTE(G2746,I2746,""))</f>
        <v>7/Nov</v>
      </c>
      <c r="K2746" s="34">
        <f>LEFT(J2746,2-ISERROR(1*MID(J2746,2,1)))*1</f>
        <v>7</v>
      </c>
      <c r="L2746" s="34" t="str">
        <f>IF(LEN(I2746)=3,I2746,LEFT(I2746,1)&amp;MID(I2746,3,1)&amp;RIGHT(I2746,1))</f>
        <v>YIH</v>
      </c>
      <c r="M2746" s="42">
        <f>TIMEVALUE(SUBSTITUTE(SUBSTITUTE(F2746,"P"," P"),"A"," A"))</f>
        <v>0.44375000000000003</v>
      </c>
      <c r="N2746" s="34">
        <f t="shared" si="137"/>
        <v>9</v>
      </c>
      <c r="O2746" s="34" t="str">
        <f t="shared" si="138"/>
        <v>YIH9</v>
      </c>
      <c r="P2746" s="44">
        <f>INDEX(Workings!$R$14:$R$853,MATCH(O2746,Workings!$U$14:$U$853,0))</f>
        <v>0.43611111111111112</v>
      </c>
      <c r="Q2746" s="34">
        <f t="shared" si="139"/>
        <v>11</v>
      </c>
      <c r="S2746"/>
    </row>
    <row r="2747" spans="1:19" ht="15" x14ac:dyDescent="0.25">
      <c r="A2747" s="34" t="s">
        <v>1361</v>
      </c>
      <c r="B2747" s="34" t="e">
        <f>SEARCH("PM",A2747)</f>
        <v>#VALUE!</v>
      </c>
      <c r="C2747" s="34">
        <f>SEARCH("AM",A2747)</f>
        <v>6</v>
      </c>
      <c r="D2747" s="34">
        <f>IFERROR(B2747,C2747)</f>
        <v>6</v>
      </c>
      <c r="E2747" s="34" t="str">
        <f>IFERROR(MID(A2747,D2747-5,1)," ")</f>
        <v>1</v>
      </c>
      <c r="F2747" s="34" t="str">
        <f>MID(A2747,IF(E2747="1",D2747-5,D2747-4),IF(E2747="1",7,6))</f>
        <v>11:13AM</v>
      </c>
      <c r="G2747" s="34" t="str">
        <f>TRIM(SUBSTITUTE(A2747,TEXT(M2747,"h:mmAM/PM"),""))</f>
        <v>7/Nov Y-I-H</v>
      </c>
      <c r="H2747" s="34" t="b">
        <f>OR(LEFT(G2747,1)="Y",LEFT(G2747,1)="B",LEFT(G2747,1)="R")</f>
        <v>0</v>
      </c>
      <c r="I2747" s="34" t="str">
        <f>IF(H2747,LEFT(G2747,FIND(" ",G2747)-1),MID(G2747,FIND(" ",G2747)+1,9))</f>
        <v>Y-I-H</v>
      </c>
      <c r="J2747" s="34" t="str">
        <f>TRIM(SUBSTITUTE(G2747,I2747,""))</f>
        <v>7/Nov</v>
      </c>
      <c r="K2747" s="34">
        <f>LEFT(J2747,2-ISERROR(1*MID(J2747,2,1)))*1</f>
        <v>7</v>
      </c>
      <c r="L2747" s="34" t="str">
        <f>IF(LEN(I2747)=3,I2747,LEFT(I2747,1)&amp;MID(I2747,3,1)&amp;RIGHT(I2747,1))</f>
        <v>YIH</v>
      </c>
      <c r="M2747" s="42">
        <f>TIMEVALUE(SUBSTITUTE(SUBSTITUTE(F2747,"P"," P"),"A"," A"))</f>
        <v>0.46736111111111112</v>
      </c>
      <c r="N2747" s="34">
        <f t="shared" si="137"/>
        <v>10</v>
      </c>
      <c r="O2747" s="34" t="str">
        <f t="shared" si="138"/>
        <v>YIH10</v>
      </c>
      <c r="P2747" s="44">
        <f>INDEX(Workings!$R$14:$R$853,MATCH(O2747,Workings!$U$14:$U$853,0))</f>
        <v>0.45694444444444443</v>
      </c>
      <c r="Q2747" s="34">
        <f t="shared" si="139"/>
        <v>15</v>
      </c>
      <c r="S2747"/>
    </row>
    <row r="2748" spans="1:19" ht="15" x14ac:dyDescent="0.25">
      <c r="A2748" s="34" t="s">
        <v>2079</v>
      </c>
      <c r="B2748" s="34" t="e">
        <f>SEARCH("PM",A2748)</f>
        <v>#VALUE!</v>
      </c>
      <c r="C2748" s="34">
        <f>SEARCH("AM",A2748)</f>
        <v>16</v>
      </c>
      <c r="D2748" s="34">
        <f>IFERROR(B2748,C2748)</f>
        <v>16</v>
      </c>
      <c r="E2748" s="34" t="str">
        <f>IFERROR(MID(A2748,D2748-5,1)," ")</f>
        <v>1</v>
      </c>
      <c r="F2748" s="34" t="str">
        <f>MID(A2748,IF(E2748="1",D2748-5,D2748-4),IF(E2748="1",7,6))</f>
        <v>11:33AM</v>
      </c>
      <c r="G2748" s="34" t="str">
        <f>TRIM(SUBSTITUTE(A2748,TEXT(M2748,"h:mmAM/PM"),""))</f>
        <v>YIH 7/Nov</v>
      </c>
      <c r="H2748" s="34" t="b">
        <f>OR(LEFT(G2748,1)="Y",LEFT(G2748,1)="B",LEFT(G2748,1)="R")</f>
        <v>1</v>
      </c>
      <c r="I2748" s="34" t="str">
        <f>IF(H2748,LEFT(G2748,FIND(" ",G2748)-1),MID(G2748,FIND(" ",G2748)+1,9))</f>
        <v>YIH</v>
      </c>
      <c r="J2748" s="34" t="str">
        <f>TRIM(SUBSTITUTE(G2748,I2748,""))</f>
        <v>7/Nov</v>
      </c>
      <c r="K2748" s="34">
        <f>LEFT(J2748,2-ISERROR(1*MID(J2748,2,1)))*1</f>
        <v>7</v>
      </c>
      <c r="L2748" s="34" t="str">
        <f>IF(LEN(I2748)=3,I2748,LEFT(I2748,1)&amp;MID(I2748,3,1)&amp;RIGHT(I2748,1))</f>
        <v>YIH</v>
      </c>
      <c r="M2748" s="42">
        <f>TIMEVALUE(SUBSTITUTE(SUBSTITUTE(F2748,"P"," P"),"A"," A"))</f>
        <v>0.48125000000000001</v>
      </c>
      <c r="N2748" s="34">
        <f t="shared" si="137"/>
        <v>11</v>
      </c>
      <c r="O2748" s="34" t="str">
        <f t="shared" si="138"/>
        <v>YIH11</v>
      </c>
      <c r="P2748" s="44">
        <f>INDEX(Workings!$R$14:$R$853,MATCH(O2748,Workings!$U$14:$U$853,0))</f>
        <v>0.47777777777777775</v>
      </c>
      <c r="Q2748" s="34">
        <f t="shared" si="139"/>
        <v>5</v>
      </c>
      <c r="S2748"/>
    </row>
    <row r="2749" spans="1:19" ht="15" x14ac:dyDescent="0.25">
      <c r="A2749" s="34" t="s">
        <v>2711</v>
      </c>
      <c r="B2749" s="34">
        <f>SEARCH("PM",A2749)</f>
        <v>6</v>
      </c>
      <c r="C2749" s="34" t="e">
        <f>SEARCH("AM",A2749)</f>
        <v>#VALUE!</v>
      </c>
      <c r="D2749" s="34">
        <f>IFERROR(B2749,C2749)</f>
        <v>6</v>
      </c>
      <c r="E2749" s="34" t="str">
        <f>IFERROR(MID(A2749,D2749-5,1)," ")</f>
        <v>1</v>
      </c>
      <c r="F2749" s="34" t="str">
        <f>MID(A2749,IF(E2749="1",D2749-5,D2749-4),IF(E2749="1",7,6))</f>
        <v>12:05PM</v>
      </c>
      <c r="G2749" s="34" t="str">
        <f>TRIM(SUBSTITUTE(A2749,TEXT(M2749,"h:mmAM/PM"),""))</f>
        <v>Y-I-H 7/Nov</v>
      </c>
      <c r="H2749" s="34" t="b">
        <f>OR(LEFT(G2749,1)="Y",LEFT(G2749,1)="B",LEFT(G2749,1)="R")</f>
        <v>1</v>
      </c>
      <c r="I2749" s="34" t="str">
        <f>IF(H2749,LEFT(G2749,FIND(" ",G2749)-1),MID(G2749,FIND(" ",G2749)+1,9))</f>
        <v>Y-I-H</v>
      </c>
      <c r="J2749" s="34" t="str">
        <f>TRIM(SUBSTITUTE(G2749,I2749,""))</f>
        <v>7/Nov</v>
      </c>
      <c r="K2749" s="34">
        <f>LEFT(J2749,2-ISERROR(1*MID(J2749,2,1)))*1</f>
        <v>7</v>
      </c>
      <c r="L2749" s="34" t="str">
        <f>IF(LEN(I2749)=3,I2749,LEFT(I2749,1)&amp;MID(I2749,3,1)&amp;RIGHT(I2749,1))</f>
        <v>YIH</v>
      </c>
      <c r="M2749" s="42">
        <f>TIMEVALUE(SUBSTITUTE(SUBSTITUTE(F2749,"P"," P"),"A"," A"))</f>
        <v>0.50347222222222221</v>
      </c>
      <c r="N2749" s="34">
        <f t="shared" si="137"/>
        <v>12</v>
      </c>
      <c r="O2749" s="34" t="str">
        <f t="shared" si="138"/>
        <v>YIH12</v>
      </c>
      <c r="P2749" s="44">
        <f>INDEX(Workings!$R$14:$R$853,MATCH(O2749,Workings!$U$14:$U$853,0))</f>
        <v>0.49861111111111106</v>
      </c>
      <c r="Q2749" s="34">
        <f t="shared" si="139"/>
        <v>7</v>
      </c>
      <c r="S2749"/>
    </row>
    <row r="2750" spans="1:19" ht="15" x14ac:dyDescent="0.25">
      <c r="A2750" s="34" t="s">
        <v>4093</v>
      </c>
      <c r="B2750" s="34">
        <f>SEARCH("PM",A2750)</f>
        <v>6</v>
      </c>
      <c r="C2750" s="34" t="e">
        <f>SEARCH("AM",A2750)</f>
        <v>#VALUE!</v>
      </c>
      <c r="D2750" s="34">
        <f>IFERROR(B2750,C2750)</f>
        <v>6</v>
      </c>
      <c r="E2750" s="34" t="str">
        <f>IFERROR(MID(A2750,D2750-5,1)," ")</f>
        <v>1</v>
      </c>
      <c r="F2750" s="34" t="str">
        <f>MID(A2750,IF(E2750="1",D2750-5,D2750-4),IF(E2750="1",7,6))</f>
        <v>12:31PM</v>
      </c>
      <c r="G2750" s="34" t="str">
        <f>TRIM(SUBSTITUTE(A2750,TEXT(M2750,"h:mmAM/PM"),""))</f>
        <v>7/Nov YIH</v>
      </c>
      <c r="H2750" s="34" t="b">
        <f>OR(LEFT(G2750,1)="Y",LEFT(G2750,1)="B",LEFT(G2750,1)="R")</f>
        <v>0</v>
      </c>
      <c r="I2750" s="34" t="str">
        <f>IF(H2750,LEFT(G2750,FIND(" ",G2750)-1),MID(G2750,FIND(" ",G2750)+1,9))</f>
        <v>YIH</v>
      </c>
      <c r="J2750" s="34" t="str">
        <f>TRIM(SUBSTITUTE(G2750,I2750,""))</f>
        <v>7/Nov</v>
      </c>
      <c r="K2750" s="34">
        <f>LEFT(J2750,2-ISERROR(1*MID(J2750,2,1)))*1</f>
        <v>7</v>
      </c>
      <c r="L2750" s="34" t="str">
        <f>IF(LEN(I2750)=3,I2750,LEFT(I2750,1)&amp;MID(I2750,3,1)&amp;RIGHT(I2750,1))</f>
        <v>YIH</v>
      </c>
      <c r="M2750" s="42">
        <f>TIMEVALUE(SUBSTITUTE(SUBSTITUTE(F2750,"P"," P"),"A"," A"))</f>
        <v>0.52152777777777781</v>
      </c>
      <c r="N2750" s="34">
        <f t="shared" si="137"/>
        <v>13</v>
      </c>
      <c r="O2750" s="34" t="str">
        <f t="shared" si="138"/>
        <v>YIH13</v>
      </c>
      <c r="P2750" s="44">
        <f>INDEX(Workings!$R$14:$R$853,MATCH(O2750,Workings!$U$14:$U$853,0))</f>
        <v>0.51944444444444438</v>
      </c>
      <c r="Q2750" s="34">
        <f t="shared" si="139"/>
        <v>3</v>
      </c>
      <c r="S2750"/>
    </row>
    <row r="2751" spans="1:19" ht="15" x14ac:dyDescent="0.25">
      <c r="A2751" s="34" t="s">
        <v>3984</v>
      </c>
      <c r="B2751" s="34">
        <f>SEARCH("PM",A2751)</f>
        <v>5</v>
      </c>
      <c r="C2751" s="34" t="e">
        <f>SEARCH("AM",A2751)</f>
        <v>#VALUE!</v>
      </c>
      <c r="D2751" s="34">
        <f>IFERROR(B2751,C2751)</f>
        <v>5</v>
      </c>
      <c r="E2751" s="34" t="str">
        <f>IFERROR(MID(A2751,D2751-5,1)," ")</f>
        <v xml:space="preserve"> </v>
      </c>
      <c r="F2751" s="34" t="str">
        <f>MID(A2751,IF(E2751="1",D2751-5,D2751-4),IF(E2751="1",7,6))</f>
        <v>1:03PM</v>
      </c>
      <c r="G2751" s="34" t="str">
        <f>TRIM(SUBSTITUTE(A2751,TEXT(M2751,"h:mmAM/PM"),""))</f>
        <v>7-Nov YIH</v>
      </c>
      <c r="H2751" s="34" t="b">
        <f>OR(LEFT(G2751,1)="Y",LEFT(G2751,1)="B",LEFT(G2751,1)="R")</f>
        <v>0</v>
      </c>
      <c r="I2751" s="34" t="str">
        <f>IF(H2751,LEFT(G2751,FIND(" ",G2751)-1),MID(G2751,FIND(" ",G2751)+1,9))</f>
        <v>YIH</v>
      </c>
      <c r="J2751" s="34" t="str">
        <f>TRIM(SUBSTITUTE(G2751,I2751,""))</f>
        <v>7-Nov</v>
      </c>
      <c r="K2751" s="34">
        <f>LEFT(J2751,2-ISERROR(1*MID(J2751,2,1)))*1</f>
        <v>7</v>
      </c>
      <c r="L2751" s="34" t="str">
        <f>IF(LEN(I2751)=3,I2751,LEFT(I2751,1)&amp;MID(I2751,3,1)&amp;RIGHT(I2751,1))</f>
        <v>YIH</v>
      </c>
      <c r="M2751" s="42">
        <f>TIMEVALUE(SUBSTITUTE(SUBSTITUTE(F2751,"P"," P"),"A"," A"))</f>
        <v>0.54375000000000007</v>
      </c>
      <c r="N2751" s="34">
        <f t="shared" si="137"/>
        <v>14</v>
      </c>
      <c r="O2751" s="34" t="str">
        <f t="shared" si="138"/>
        <v>YIH14</v>
      </c>
      <c r="P2751" s="44">
        <f>INDEX(Workings!$R$14:$R$853,MATCH(O2751,Workings!$U$14:$U$853,0))</f>
        <v>0.54027777777777775</v>
      </c>
      <c r="Q2751" s="34">
        <f t="shared" si="139"/>
        <v>5</v>
      </c>
      <c r="S2751"/>
    </row>
    <row r="2752" spans="1:19" ht="15" x14ac:dyDescent="0.25">
      <c r="A2752" s="34" t="s">
        <v>3898</v>
      </c>
      <c r="B2752" s="34">
        <f>SEARCH("PM",A2752)</f>
        <v>11</v>
      </c>
      <c r="C2752" s="34" t="e">
        <f>SEARCH("AM",A2752)</f>
        <v>#VALUE!</v>
      </c>
      <c r="D2752" s="34">
        <f>IFERROR(B2752,C2752)</f>
        <v>11</v>
      </c>
      <c r="E2752" s="34" t="str">
        <f>IFERROR(MID(A2752,D2752-5,1)," ")</f>
        <v xml:space="preserve"> </v>
      </c>
      <c r="F2752" s="34" t="str">
        <f>MID(A2752,IF(E2752="1",D2752-5,D2752-4),IF(E2752="1",7,6))</f>
        <v>1:37PM</v>
      </c>
      <c r="G2752" s="34" t="str">
        <f>TRIM(SUBSTITUTE(A2752,TEXT(M2752,"h:mmAM/PM"),""))</f>
        <v>7-Nov YIH</v>
      </c>
      <c r="H2752" s="34" t="b">
        <f>OR(LEFT(G2752,1)="Y",LEFT(G2752,1)="B",LEFT(G2752,1)="R")</f>
        <v>0</v>
      </c>
      <c r="I2752" s="34" t="str">
        <f>IF(H2752,LEFT(G2752,FIND(" ",G2752)-1),MID(G2752,FIND(" ",G2752)+1,9))</f>
        <v>YIH</v>
      </c>
      <c r="J2752" s="34" t="str">
        <f>TRIM(SUBSTITUTE(G2752,I2752,""))</f>
        <v>7-Nov</v>
      </c>
      <c r="K2752" s="34">
        <f>LEFT(J2752,2-ISERROR(1*MID(J2752,2,1)))*1</f>
        <v>7</v>
      </c>
      <c r="L2752" s="34" t="str">
        <f>IF(LEN(I2752)=3,I2752,LEFT(I2752,1)&amp;MID(I2752,3,1)&amp;RIGHT(I2752,1))</f>
        <v>YIH</v>
      </c>
      <c r="M2752" s="42">
        <f>TIMEVALUE(SUBSTITUTE(SUBSTITUTE(F2752,"P"," P"),"A"," A"))</f>
        <v>0.56736111111111109</v>
      </c>
      <c r="N2752" s="34">
        <f t="shared" si="137"/>
        <v>15</v>
      </c>
      <c r="O2752" s="34" t="str">
        <f t="shared" si="138"/>
        <v>YIH15</v>
      </c>
      <c r="P2752" s="44">
        <f>INDEX(Workings!$R$14:$R$853,MATCH(O2752,Workings!$U$14:$U$853,0))</f>
        <v>0.56111111111111112</v>
      </c>
      <c r="Q2752" s="34">
        <f t="shared" si="139"/>
        <v>9</v>
      </c>
      <c r="S2752"/>
    </row>
    <row r="2753" spans="1:19" ht="15" x14ac:dyDescent="0.25">
      <c r="A2753" s="34" t="s">
        <v>1551</v>
      </c>
      <c r="B2753" s="34">
        <f>SEARCH("PM",A2753)</f>
        <v>15</v>
      </c>
      <c r="C2753" s="34" t="e">
        <f>SEARCH("AM",A2753)</f>
        <v>#VALUE!</v>
      </c>
      <c r="D2753" s="34">
        <f>IFERROR(B2753,C2753)</f>
        <v>15</v>
      </c>
      <c r="E2753" s="34" t="str">
        <f>IFERROR(MID(A2753,D2753-5,1)," ")</f>
        <v xml:space="preserve"> </v>
      </c>
      <c r="F2753" s="34" t="str">
        <f>MID(A2753,IF(E2753="1",D2753-5,D2753-4),IF(E2753="1",7,6))</f>
        <v>2:06PM</v>
      </c>
      <c r="G2753" s="34" t="str">
        <f>TRIM(SUBSTITUTE(A2753,TEXT(M2753,"h:mmAM/PM"),""))</f>
        <v>7-Nov YIH</v>
      </c>
      <c r="H2753" s="34" t="b">
        <f>OR(LEFT(G2753,1)="Y",LEFT(G2753,1)="B",LEFT(G2753,1)="R")</f>
        <v>0</v>
      </c>
      <c r="I2753" s="34" t="str">
        <f>IF(H2753,LEFT(G2753,FIND(" ",G2753)-1),MID(G2753,FIND(" ",G2753)+1,9))</f>
        <v>YIH</v>
      </c>
      <c r="J2753" s="34" t="str">
        <f>TRIM(SUBSTITUTE(G2753,I2753,""))</f>
        <v>7-Nov</v>
      </c>
      <c r="K2753" s="34">
        <f>LEFT(J2753,2-ISERROR(1*MID(J2753,2,1)))*1</f>
        <v>7</v>
      </c>
      <c r="L2753" s="34" t="str">
        <f>IF(LEN(I2753)=3,I2753,LEFT(I2753,1)&amp;MID(I2753,3,1)&amp;RIGHT(I2753,1))</f>
        <v>YIH</v>
      </c>
      <c r="M2753" s="42">
        <f>TIMEVALUE(SUBSTITUTE(SUBSTITUTE(F2753,"P"," P"),"A"," A"))</f>
        <v>0.58750000000000002</v>
      </c>
      <c r="N2753" s="34">
        <f t="shared" si="137"/>
        <v>16</v>
      </c>
      <c r="O2753" s="34" t="str">
        <f t="shared" si="138"/>
        <v>YIH16</v>
      </c>
      <c r="P2753" s="44">
        <f>INDEX(Workings!$R$14:$R$853,MATCH(O2753,Workings!$U$14:$U$853,0))</f>
        <v>0.58194444444444449</v>
      </c>
      <c r="Q2753" s="34">
        <f t="shared" si="139"/>
        <v>8</v>
      </c>
      <c r="S2753"/>
    </row>
    <row r="2754" spans="1:19" ht="15" x14ac:dyDescent="0.25">
      <c r="A2754" s="34" t="s">
        <v>3551</v>
      </c>
      <c r="B2754" s="34">
        <f>SEARCH("PM",A2754)</f>
        <v>9</v>
      </c>
      <c r="C2754" s="34" t="e">
        <f>SEARCH("AM",A2754)</f>
        <v>#VALUE!</v>
      </c>
      <c r="D2754" s="34">
        <f>IFERROR(B2754,C2754)</f>
        <v>9</v>
      </c>
      <c r="E2754" s="34" t="str">
        <f>IFERROR(MID(A2754,D2754-5,1)," ")</f>
        <v xml:space="preserve"> </v>
      </c>
      <c r="F2754" s="34" t="str">
        <f>MID(A2754,IF(E2754="1",D2754-5,D2754-4),IF(E2754="1",7,6))</f>
        <v>2:32PM</v>
      </c>
      <c r="G2754" s="34" t="str">
        <f>TRIM(SUBSTITUTE(A2754,TEXT(M2754,"h:mmAM/PM"),""))</f>
        <v>YIH 7/Nov</v>
      </c>
      <c r="H2754" s="34" t="b">
        <f>OR(LEFT(G2754,1)="Y",LEFT(G2754,1)="B",LEFT(G2754,1)="R")</f>
        <v>1</v>
      </c>
      <c r="I2754" s="34" t="str">
        <f>IF(H2754,LEFT(G2754,FIND(" ",G2754)-1),MID(G2754,FIND(" ",G2754)+1,9))</f>
        <v>YIH</v>
      </c>
      <c r="J2754" s="34" t="str">
        <f>TRIM(SUBSTITUTE(G2754,I2754,""))</f>
        <v>7/Nov</v>
      </c>
      <c r="K2754" s="34">
        <f>LEFT(J2754,2-ISERROR(1*MID(J2754,2,1)))*1</f>
        <v>7</v>
      </c>
      <c r="L2754" s="34" t="str">
        <f>IF(LEN(I2754)=3,I2754,LEFT(I2754,1)&amp;MID(I2754,3,1)&amp;RIGHT(I2754,1))</f>
        <v>YIH</v>
      </c>
      <c r="M2754" s="42">
        <f>TIMEVALUE(SUBSTITUTE(SUBSTITUTE(F2754,"P"," P"),"A"," A"))</f>
        <v>0.60555555555555551</v>
      </c>
      <c r="N2754" s="34">
        <f t="shared" si="137"/>
        <v>17</v>
      </c>
      <c r="O2754" s="34" t="str">
        <f t="shared" si="138"/>
        <v>YIH17</v>
      </c>
      <c r="P2754" s="44">
        <f>INDEX(Workings!$R$14:$R$853,MATCH(O2754,Workings!$U$14:$U$853,0))</f>
        <v>0.60277777777777786</v>
      </c>
      <c r="Q2754" s="34">
        <f t="shared" si="139"/>
        <v>4</v>
      </c>
      <c r="S2754"/>
    </row>
    <row r="2755" spans="1:19" ht="15" x14ac:dyDescent="0.25">
      <c r="A2755" s="34" t="s">
        <v>777</v>
      </c>
      <c r="B2755" s="34">
        <f>SEARCH("PM",A2755)</f>
        <v>5</v>
      </c>
      <c r="C2755" s="34" t="e">
        <f>SEARCH("AM",A2755)</f>
        <v>#VALUE!</v>
      </c>
      <c r="D2755" s="34">
        <f>IFERROR(B2755,C2755)</f>
        <v>5</v>
      </c>
      <c r="E2755" s="34" t="str">
        <f>IFERROR(MID(A2755,D2755-5,1)," ")</f>
        <v xml:space="preserve"> </v>
      </c>
      <c r="F2755" s="34" t="str">
        <f>MID(A2755,IF(E2755="1",D2755-5,D2755-4),IF(E2755="1",7,6))</f>
        <v>3:03PM</v>
      </c>
      <c r="G2755" s="34" t="str">
        <f>TRIM(SUBSTITUTE(A2755,TEXT(M2755,"h:mmAM/PM"),""))</f>
        <v>7/Nov Y/I/H</v>
      </c>
      <c r="H2755" s="34" t="b">
        <f>OR(LEFT(G2755,1)="Y",LEFT(G2755,1)="B",LEFT(G2755,1)="R")</f>
        <v>0</v>
      </c>
      <c r="I2755" s="34" t="str">
        <f>IF(H2755,LEFT(G2755,FIND(" ",G2755)-1),MID(G2755,FIND(" ",G2755)+1,9))</f>
        <v>Y/I/H</v>
      </c>
      <c r="J2755" s="34" t="str">
        <f>TRIM(SUBSTITUTE(G2755,I2755,""))</f>
        <v>7/Nov</v>
      </c>
      <c r="K2755" s="34">
        <f>LEFT(J2755,2-ISERROR(1*MID(J2755,2,1)))*1</f>
        <v>7</v>
      </c>
      <c r="L2755" s="34" t="str">
        <f>IF(LEN(I2755)=3,I2755,LEFT(I2755,1)&amp;MID(I2755,3,1)&amp;RIGHT(I2755,1))</f>
        <v>YIH</v>
      </c>
      <c r="M2755" s="42">
        <f>TIMEVALUE(SUBSTITUTE(SUBSTITUTE(F2755,"P"," P"),"A"," A"))</f>
        <v>0.62708333333333333</v>
      </c>
      <c r="N2755" s="34">
        <f t="shared" si="137"/>
        <v>18</v>
      </c>
      <c r="O2755" s="34" t="str">
        <f t="shared" si="138"/>
        <v>YIH18</v>
      </c>
      <c r="P2755" s="44">
        <f>INDEX(Workings!$R$14:$R$853,MATCH(O2755,Workings!$U$14:$U$853,0))</f>
        <v>0.62361111111111123</v>
      </c>
      <c r="Q2755" s="34">
        <f t="shared" si="139"/>
        <v>5</v>
      </c>
      <c r="S2755"/>
    </row>
    <row r="2756" spans="1:19" ht="15" x14ac:dyDescent="0.25">
      <c r="A2756" s="34" t="s">
        <v>1509</v>
      </c>
      <c r="B2756" s="34">
        <f>SEARCH("PM",A2756)</f>
        <v>5</v>
      </c>
      <c r="C2756" s="34" t="e">
        <f>SEARCH("AM",A2756)</f>
        <v>#VALUE!</v>
      </c>
      <c r="D2756" s="34">
        <f>IFERROR(B2756,C2756)</f>
        <v>5</v>
      </c>
      <c r="E2756" s="34" t="str">
        <f>IFERROR(MID(A2756,D2756-5,1)," ")</f>
        <v xml:space="preserve"> </v>
      </c>
      <c r="F2756" s="34" t="str">
        <f>MID(A2756,IF(E2756="1",D2756-5,D2756-4),IF(E2756="1",7,6))</f>
        <v>3:40PM</v>
      </c>
      <c r="G2756" s="34" t="str">
        <f>TRIM(SUBSTITUTE(A2756,TEXT(M2756,"h:mmAM/PM"),""))</f>
        <v>Y-I-H 7/Nov</v>
      </c>
      <c r="H2756" s="34" t="b">
        <f>OR(LEFT(G2756,1)="Y",LEFT(G2756,1)="B",LEFT(G2756,1)="R")</f>
        <v>1</v>
      </c>
      <c r="I2756" s="34" t="str">
        <f>IF(H2756,LEFT(G2756,FIND(" ",G2756)-1),MID(G2756,FIND(" ",G2756)+1,9))</f>
        <v>Y-I-H</v>
      </c>
      <c r="J2756" s="34" t="str">
        <f>TRIM(SUBSTITUTE(G2756,I2756,""))</f>
        <v>7/Nov</v>
      </c>
      <c r="K2756" s="34">
        <f>LEFT(J2756,2-ISERROR(1*MID(J2756,2,1)))*1</f>
        <v>7</v>
      </c>
      <c r="L2756" s="34" t="str">
        <f>IF(LEN(I2756)=3,I2756,LEFT(I2756,1)&amp;MID(I2756,3,1)&amp;RIGHT(I2756,1))</f>
        <v>YIH</v>
      </c>
      <c r="M2756" s="42">
        <f>TIMEVALUE(SUBSTITUTE(SUBSTITUTE(F2756,"P"," P"),"A"," A"))</f>
        <v>0.65277777777777779</v>
      </c>
      <c r="N2756" s="34">
        <f t="shared" si="137"/>
        <v>19</v>
      </c>
      <c r="O2756" s="34" t="str">
        <f t="shared" si="138"/>
        <v>YIH19</v>
      </c>
      <c r="P2756" s="44">
        <f>INDEX(Workings!$R$14:$R$853,MATCH(O2756,Workings!$U$14:$U$853,0))</f>
        <v>0.6444444444444446</v>
      </c>
      <c r="Q2756" s="34">
        <f t="shared" si="139"/>
        <v>12</v>
      </c>
      <c r="S2756"/>
    </row>
    <row r="2757" spans="1:19" ht="15" x14ac:dyDescent="0.25">
      <c r="A2757" s="34" t="s">
        <v>2038</v>
      </c>
      <c r="B2757" s="34">
        <f>SEARCH("PM",A2757)</f>
        <v>17</v>
      </c>
      <c r="C2757" s="34" t="e">
        <f>SEARCH("AM",A2757)</f>
        <v>#VALUE!</v>
      </c>
      <c r="D2757" s="34">
        <f>IFERROR(B2757,C2757)</f>
        <v>17</v>
      </c>
      <c r="E2757" s="34" t="str">
        <f>IFERROR(MID(A2757,D2757-5,1)," ")</f>
        <v xml:space="preserve"> </v>
      </c>
      <c r="F2757" s="34" t="str">
        <f>MID(A2757,IF(E2757="1",D2757-5,D2757-4),IF(E2757="1",7,6))</f>
        <v>4:07PM</v>
      </c>
      <c r="G2757" s="34" t="str">
        <f>TRIM(SUBSTITUTE(A2757,TEXT(M2757,"h:mmAM/PM"),""))</f>
        <v>7/Nov Y:I:H</v>
      </c>
      <c r="H2757" s="34" t="b">
        <f>OR(LEFT(G2757,1)="Y",LEFT(G2757,1)="B",LEFT(G2757,1)="R")</f>
        <v>0</v>
      </c>
      <c r="I2757" s="34" t="str">
        <f>IF(H2757,LEFT(G2757,FIND(" ",G2757)-1),MID(G2757,FIND(" ",G2757)+1,9))</f>
        <v>Y:I:H</v>
      </c>
      <c r="J2757" s="34" t="str">
        <f>TRIM(SUBSTITUTE(G2757,I2757,""))</f>
        <v>7/Nov</v>
      </c>
      <c r="K2757" s="34">
        <f>LEFT(J2757,2-ISERROR(1*MID(J2757,2,1)))*1</f>
        <v>7</v>
      </c>
      <c r="L2757" s="34" t="str">
        <f>IF(LEN(I2757)=3,I2757,LEFT(I2757,1)&amp;MID(I2757,3,1)&amp;RIGHT(I2757,1))</f>
        <v>YIH</v>
      </c>
      <c r="M2757" s="42">
        <f>TIMEVALUE(SUBSTITUTE(SUBSTITUTE(F2757,"P"," P"),"A"," A"))</f>
        <v>0.67152777777777783</v>
      </c>
      <c r="N2757" s="34">
        <f t="shared" si="137"/>
        <v>20</v>
      </c>
      <c r="O2757" s="34" t="str">
        <f t="shared" si="138"/>
        <v>YIH20</v>
      </c>
      <c r="P2757" s="44">
        <f>INDEX(Workings!$R$14:$R$853,MATCH(O2757,Workings!$U$14:$U$853,0))</f>
        <v>0.66527777777777797</v>
      </c>
      <c r="Q2757" s="34">
        <f t="shared" si="139"/>
        <v>9</v>
      </c>
      <c r="S2757"/>
    </row>
    <row r="2758" spans="1:19" ht="15" x14ac:dyDescent="0.25">
      <c r="A2758" s="34" t="s">
        <v>1936</v>
      </c>
      <c r="B2758" s="34">
        <f>SEARCH("PM",A2758)</f>
        <v>5</v>
      </c>
      <c r="C2758" s="34" t="e">
        <f>SEARCH("AM",A2758)</f>
        <v>#VALUE!</v>
      </c>
      <c r="D2758" s="34">
        <f>IFERROR(B2758,C2758)</f>
        <v>5</v>
      </c>
      <c r="E2758" s="34" t="str">
        <f>IFERROR(MID(A2758,D2758-5,1)," ")</f>
        <v xml:space="preserve"> </v>
      </c>
      <c r="F2758" s="34" t="str">
        <f>MID(A2758,IF(E2758="1",D2758-5,D2758-4),IF(E2758="1",7,6))</f>
        <v>4:35PM</v>
      </c>
      <c r="G2758" s="34" t="str">
        <f>TRIM(SUBSTITUTE(A2758,TEXT(M2758,"h:mmAM/PM"),""))</f>
        <v>7/Nov Y-I-H</v>
      </c>
      <c r="H2758" s="34" t="b">
        <f>OR(LEFT(G2758,1)="Y",LEFT(G2758,1)="B",LEFT(G2758,1)="R")</f>
        <v>0</v>
      </c>
      <c r="I2758" s="34" t="str">
        <f>IF(H2758,LEFT(G2758,FIND(" ",G2758)-1),MID(G2758,FIND(" ",G2758)+1,9))</f>
        <v>Y-I-H</v>
      </c>
      <c r="J2758" s="34" t="str">
        <f>TRIM(SUBSTITUTE(G2758,I2758,""))</f>
        <v>7/Nov</v>
      </c>
      <c r="K2758" s="34">
        <f>LEFT(J2758,2-ISERROR(1*MID(J2758,2,1)))*1</f>
        <v>7</v>
      </c>
      <c r="L2758" s="34" t="str">
        <f>IF(LEN(I2758)=3,I2758,LEFT(I2758,1)&amp;MID(I2758,3,1)&amp;RIGHT(I2758,1))</f>
        <v>YIH</v>
      </c>
      <c r="M2758" s="42">
        <f>TIMEVALUE(SUBSTITUTE(SUBSTITUTE(F2758,"P"," P"),"A"," A"))</f>
        <v>0.69097222222222221</v>
      </c>
      <c r="N2758" s="34">
        <f t="shared" si="137"/>
        <v>21</v>
      </c>
      <c r="O2758" s="34" t="str">
        <f t="shared" si="138"/>
        <v>YIH21</v>
      </c>
      <c r="P2758" s="44">
        <f>INDEX(Workings!$R$14:$R$853,MATCH(O2758,Workings!$U$14:$U$853,0))</f>
        <v>0.68611111111111134</v>
      </c>
      <c r="Q2758" s="34">
        <f t="shared" si="139"/>
        <v>7</v>
      </c>
      <c r="S2758"/>
    </row>
    <row r="2759" spans="1:19" ht="15" x14ac:dyDescent="0.25">
      <c r="A2759" s="34" t="s">
        <v>1845</v>
      </c>
      <c r="B2759" s="34">
        <f>SEARCH("PM",A2759)</f>
        <v>11</v>
      </c>
      <c r="C2759" s="34" t="e">
        <f>SEARCH("AM",A2759)</f>
        <v>#VALUE!</v>
      </c>
      <c r="D2759" s="34">
        <f>IFERROR(B2759,C2759)</f>
        <v>11</v>
      </c>
      <c r="E2759" s="34" t="str">
        <f>IFERROR(MID(A2759,D2759-5,1)," ")</f>
        <v xml:space="preserve"> </v>
      </c>
      <c r="F2759" s="34" t="str">
        <f>MID(A2759,IF(E2759="1",D2759-5,D2759-4),IF(E2759="1",7,6))</f>
        <v>5:11PM</v>
      </c>
      <c r="G2759" s="34" t="str">
        <f>TRIM(SUBSTITUTE(A2759,TEXT(M2759,"h:mmAM/PM"),""))</f>
        <v>7/Nov Y:I:H</v>
      </c>
      <c r="H2759" s="34" t="b">
        <f>OR(LEFT(G2759,1)="Y",LEFT(G2759,1)="B",LEFT(G2759,1)="R")</f>
        <v>0</v>
      </c>
      <c r="I2759" s="34" t="str">
        <f>IF(H2759,LEFT(G2759,FIND(" ",G2759)-1),MID(G2759,FIND(" ",G2759)+1,9))</f>
        <v>Y:I:H</v>
      </c>
      <c r="J2759" s="34" t="str">
        <f>TRIM(SUBSTITUTE(G2759,I2759,""))</f>
        <v>7/Nov</v>
      </c>
      <c r="K2759" s="34">
        <f>LEFT(J2759,2-ISERROR(1*MID(J2759,2,1)))*1</f>
        <v>7</v>
      </c>
      <c r="L2759" s="34" t="str">
        <f>IF(LEN(I2759)=3,I2759,LEFT(I2759,1)&amp;MID(I2759,3,1)&amp;RIGHT(I2759,1))</f>
        <v>YIH</v>
      </c>
      <c r="M2759" s="42">
        <f>TIMEVALUE(SUBSTITUTE(SUBSTITUTE(F2759,"P"," P"),"A"," A"))</f>
        <v>0.71597222222222223</v>
      </c>
      <c r="N2759" s="34">
        <f t="shared" si="137"/>
        <v>22</v>
      </c>
      <c r="O2759" s="34" t="str">
        <f t="shared" si="138"/>
        <v>YIH22</v>
      </c>
      <c r="P2759" s="44">
        <f>INDEX(Workings!$R$14:$R$853,MATCH(O2759,Workings!$U$14:$U$853,0))</f>
        <v>0.70694444444444471</v>
      </c>
      <c r="Q2759" s="34">
        <f t="shared" si="139"/>
        <v>13</v>
      </c>
      <c r="S2759"/>
    </row>
    <row r="2760" spans="1:19" ht="15" x14ac:dyDescent="0.25">
      <c r="A2760" s="34" t="s">
        <v>931</v>
      </c>
      <c r="B2760" s="34">
        <f>SEARCH("PM",A2760)</f>
        <v>5</v>
      </c>
      <c r="C2760" s="34" t="e">
        <f>SEARCH("AM",A2760)</f>
        <v>#VALUE!</v>
      </c>
      <c r="D2760" s="34">
        <f>IFERROR(B2760,C2760)</f>
        <v>5</v>
      </c>
      <c r="E2760" s="34" t="str">
        <f>IFERROR(MID(A2760,D2760-5,1)," ")</f>
        <v xml:space="preserve"> </v>
      </c>
      <c r="F2760" s="34" t="str">
        <f>MID(A2760,IF(E2760="1",D2760-5,D2760-4),IF(E2760="1",7,6))</f>
        <v>5:33PM</v>
      </c>
      <c r="G2760" s="34" t="str">
        <f>TRIM(SUBSTITUTE(A2760,TEXT(M2760,"h:mmAM/PM"),""))</f>
        <v>7/Nov Y/I/H</v>
      </c>
      <c r="H2760" s="34" t="b">
        <f>OR(LEFT(G2760,1)="Y",LEFT(G2760,1)="B",LEFT(G2760,1)="R")</f>
        <v>0</v>
      </c>
      <c r="I2760" s="34" t="str">
        <f>IF(H2760,LEFT(G2760,FIND(" ",G2760)-1),MID(G2760,FIND(" ",G2760)+1,9))</f>
        <v>Y/I/H</v>
      </c>
      <c r="J2760" s="34" t="str">
        <f>TRIM(SUBSTITUTE(G2760,I2760,""))</f>
        <v>7/Nov</v>
      </c>
      <c r="K2760" s="34">
        <f>LEFT(J2760,2-ISERROR(1*MID(J2760,2,1)))*1</f>
        <v>7</v>
      </c>
      <c r="L2760" s="34" t="str">
        <f>IF(LEN(I2760)=3,I2760,LEFT(I2760,1)&amp;MID(I2760,3,1)&amp;RIGHT(I2760,1))</f>
        <v>YIH</v>
      </c>
      <c r="M2760" s="42">
        <f>TIMEVALUE(SUBSTITUTE(SUBSTITUTE(F2760,"P"," P"),"A"," A"))</f>
        <v>0.73125000000000007</v>
      </c>
      <c r="N2760" s="34">
        <f t="shared" si="137"/>
        <v>23</v>
      </c>
      <c r="O2760" s="34" t="str">
        <f t="shared" si="138"/>
        <v>YIH23</v>
      </c>
      <c r="P2760" s="44">
        <f>INDEX(Workings!$R$14:$R$853,MATCH(O2760,Workings!$U$14:$U$853,0))</f>
        <v>0.72777777777777808</v>
      </c>
      <c r="Q2760" s="34">
        <f t="shared" si="139"/>
        <v>5</v>
      </c>
      <c r="S2760"/>
    </row>
    <row r="2761" spans="1:19" ht="15" x14ac:dyDescent="0.25">
      <c r="A2761" s="34" t="s">
        <v>501</v>
      </c>
      <c r="B2761" s="34">
        <f>SEARCH("PM",A2761)</f>
        <v>17</v>
      </c>
      <c r="C2761" s="34" t="e">
        <f>SEARCH("AM",A2761)</f>
        <v>#VALUE!</v>
      </c>
      <c r="D2761" s="34">
        <f>IFERROR(B2761,C2761)</f>
        <v>17</v>
      </c>
      <c r="E2761" s="34" t="str">
        <f>IFERROR(MID(A2761,D2761-5,1)," ")</f>
        <v xml:space="preserve"> </v>
      </c>
      <c r="F2761" s="34" t="str">
        <f>MID(A2761,IF(E2761="1",D2761-5,D2761-4),IF(E2761="1",7,6))</f>
        <v>6:17PM</v>
      </c>
      <c r="G2761" s="34" t="str">
        <f>TRIM(SUBSTITUTE(A2761,TEXT(M2761,"h:mmAM/PM"),""))</f>
        <v>Y-I-H 7/Nov</v>
      </c>
      <c r="H2761" s="34" t="b">
        <f>OR(LEFT(G2761,1)="Y",LEFT(G2761,1)="B",LEFT(G2761,1)="R")</f>
        <v>1</v>
      </c>
      <c r="I2761" s="34" t="str">
        <f>IF(H2761,LEFT(G2761,FIND(" ",G2761)-1),MID(G2761,FIND(" ",G2761)+1,9))</f>
        <v>Y-I-H</v>
      </c>
      <c r="J2761" s="34" t="str">
        <f>TRIM(SUBSTITUTE(G2761,I2761,""))</f>
        <v>7/Nov</v>
      </c>
      <c r="K2761" s="34">
        <f>LEFT(J2761,2-ISERROR(1*MID(J2761,2,1)))*1</f>
        <v>7</v>
      </c>
      <c r="L2761" s="34" t="str">
        <f>IF(LEN(I2761)=3,I2761,LEFT(I2761,1)&amp;MID(I2761,3,1)&amp;RIGHT(I2761,1))</f>
        <v>YIH</v>
      </c>
      <c r="M2761" s="42">
        <f>TIMEVALUE(SUBSTITUTE(SUBSTITUTE(F2761,"P"," P"),"A"," A"))</f>
        <v>0.76180555555555562</v>
      </c>
      <c r="N2761" s="34">
        <f t="shared" ref="N2761:N2824" si="140">1+(L2761=L2760)*(K2761=K2760)*N2760</f>
        <v>24</v>
      </c>
      <c r="O2761" s="34" t="str">
        <f t="shared" ref="O2761:O2824" si="141">L2761&amp;N2761</f>
        <v>YIH24</v>
      </c>
      <c r="P2761" s="44">
        <f>INDEX(Workings!$R$14:$R$853,MATCH(O2761,Workings!$U$14:$U$853,0))</f>
        <v>0.75555555555555587</v>
      </c>
      <c r="Q2761" s="34">
        <f t="shared" ref="Q2761:Q2824" si="142">ROUND((M2761-P2761)*60*24,5)</f>
        <v>9</v>
      </c>
      <c r="S2761"/>
    </row>
    <row r="2762" spans="1:19" ht="15" x14ac:dyDescent="0.25">
      <c r="A2762" s="34" t="s">
        <v>2204</v>
      </c>
      <c r="B2762" s="34">
        <f>SEARCH("PM",A2762)</f>
        <v>11</v>
      </c>
      <c r="C2762" s="34" t="e">
        <f>SEARCH("AM",A2762)</f>
        <v>#VALUE!</v>
      </c>
      <c r="D2762" s="34">
        <f>IFERROR(B2762,C2762)</f>
        <v>11</v>
      </c>
      <c r="E2762" s="34" t="str">
        <f>IFERROR(MID(A2762,D2762-5,1)," ")</f>
        <v xml:space="preserve"> </v>
      </c>
      <c r="F2762" s="34" t="str">
        <f>MID(A2762,IF(E2762="1",D2762-5,D2762-4),IF(E2762="1",7,6))</f>
        <v>6:58PM</v>
      </c>
      <c r="G2762" s="34" t="str">
        <f>TRIM(SUBSTITUTE(A2762,TEXT(M2762,"h:mmAM/PM"),""))</f>
        <v>Y/I/H 7-Nov</v>
      </c>
      <c r="H2762" s="34" t="b">
        <f>OR(LEFT(G2762,1)="Y",LEFT(G2762,1)="B",LEFT(G2762,1)="R")</f>
        <v>1</v>
      </c>
      <c r="I2762" s="34" t="str">
        <f>IF(H2762,LEFT(G2762,FIND(" ",G2762)-1),MID(G2762,FIND(" ",G2762)+1,9))</f>
        <v>Y/I/H</v>
      </c>
      <c r="J2762" s="34" t="str">
        <f>TRIM(SUBSTITUTE(G2762,I2762,""))</f>
        <v>7-Nov</v>
      </c>
      <c r="K2762" s="34">
        <f>LEFT(J2762,2-ISERROR(1*MID(J2762,2,1)))*1</f>
        <v>7</v>
      </c>
      <c r="L2762" s="34" t="str">
        <f>IF(LEN(I2762)=3,I2762,LEFT(I2762,1)&amp;MID(I2762,3,1)&amp;RIGHT(I2762,1))</f>
        <v>YIH</v>
      </c>
      <c r="M2762" s="42">
        <f>TIMEVALUE(SUBSTITUTE(SUBSTITUTE(F2762,"P"," P"),"A"," A"))</f>
        <v>0.79027777777777775</v>
      </c>
      <c r="N2762" s="34">
        <f t="shared" si="140"/>
        <v>25</v>
      </c>
      <c r="O2762" s="34" t="str">
        <f t="shared" si="141"/>
        <v>YIH25</v>
      </c>
      <c r="P2762" s="44">
        <f>INDEX(Workings!$R$14:$R$853,MATCH(O2762,Workings!$U$14:$U$853,0))</f>
        <v>0.78333333333333366</v>
      </c>
      <c r="Q2762" s="34">
        <f t="shared" si="142"/>
        <v>10</v>
      </c>
      <c r="S2762"/>
    </row>
    <row r="2763" spans="1:19" ht="15" x14ac:dyDescent="0.25">
      <c r="A2763" s="34" t="s">
        <v>2725</v>
      </c>
      <c r="B2763" s="34">
        <f>SEARCH("PM",A2763)</f>
        <v>5</v>
      </c>
      <c r="C2763" s="34" t="e">
        <f>SEARCH("AM",A2763)</f>
        <v>#VALUE!</v>
      </c>
      <c r="D2763" s="34">
        <f>IFERROR(B2763,C2763)</f>
        <v>5</v>
      </c>
      <c r="E2763" s="34" t="str">
        <f>IFERROR(MID(A2763,D2763-5,1)," ")</f>
        <v xml:space="preserve"> </v>
      </c>
      <c r="F2763" s="34" t="str">
        <f>MID(A2763,IF(E2763="1",D2763-5,D2763-4),IF(E2763="1",7,6))</f>
        <v>7:40PM</v>
      </c>
      <c r="G2763" s="34" t="str">
        <f>TRIM(SUBSTITUTE(A2763,TEXT(M2763,"h:mmAM/PM"),""))</f>
        <v>Y/I/H 7/Nov</v>
      </c>
      <c r="H2763" s="34" t="b">
        <f>OR(LEFT(G2763,1)="Y",LEFT(G2763,1)="B",LEFT(G2763,1)="R")</f>
        <v>1</v>
      </c>
      <c r="I2763" s="34" t="str">
        <f>IF(H2763,LEFT(G2763,FIND(" ",G2763)-1),MID(G2763,FIND(" ",G2763)+1,9))</f>
        <v>Y/I/H</v>
      </c>
      <c r="J2763" s="34" t="str">
        <f>TRIM(SUBSTITUTE(G2763,I2763,""))</f>
        <v>7/Nov</v>
      </c>
      <c r="K2763" s="34">
        <f>LEFT(J2763,2-ISERROR(1*MID(J2763,2,1)))*1</f>
        <v>7</v>
      </c>
      <c r="L2763" s="34" t="str">
        <f>IF(LEN(I2763)=3,I2763,LEFT(I2763,1)&amp;MID(I2763,3,1)&amp;RIGHT(I2763,1))</f>
        <v>YIH</v>
      </c>
      <c r="M2763" s="42">
        <f>TIMEVALUE(SUBSTITUTE(SUBSTITUTE(F2763,"P"," P"),"A"," A"))</f>
        <v>0.81944444444444453</v>
      </c>
      <c r="N2763" s="34">
        <f t="shared" si="140"/>
        <v>26</v>
      </c>
      <c r="O2763" s="34" t="str">
        <f t="shared" si="141"/>
        <v>YIH26</v>
      </c>
      <c r="P2763" s="44">
        <f>INDEX(Workings!$R$14:$R$853,MATCH(O2763,Workings!$U$14:$U$853,0))</f>
        <v>0.81111111111111145</v>
      </c>
      <c r="Q2763" s="34">
        <f t="shared" si="142"/>
        <v>12</v>
      </c>
      <c r="S2763"/>
    </row>
    <row r="2764" spans="1:19" ht="15" x14ac:dyDescent="0.25">
      <c r="A2764" s="34" t="s">
        <v>402</v>
      </c>
      <c r="B2764" s="34">
        <f>SEARCH("PM",A2764)</f>
        <v>11</v>
      </c>
      <c r="C2764" s="34" t="e">
        <f>SEARCH("AM",A2764)</f>
        <v>#VALUE!</v>
      </c>
      <c r="D2764" s="34">
        <f>IFERROR(B2764,C2764)</f>
        <v>11</v>
      </c>
      <c r="E2764" s="34" t="str">
        <f>IFERROR(MID(A2764,D2764-5,1)," ")</f>
        <v xml:space="preserve"> </v>
      </c>
      <c r="F2764" s="34" t="str">
        <f>MID(A2764,IF(E2764="1",D2764-5,D2764-4),IF(E2764="1",7,6))</f>
        <v>8:37PM</v>
      </c>
      <c r="G2764" s="34" t="str">
        <f>TRIM(SUBSTITUTE(A2764,TEXT(M2764,"h:mmAM/PM"),""))</f>
        <v>7-Nov YIH</v>
      </c>
      <c r="H2764" s="34" t="b">
        <f>OR(LEFT(G2764,1)="Y",LEFT(G2764,1)="B",LEFT(G2764,1)="R")</f>
        <v>0</v>
      </c>
      <c r="I2764" s="34" t="str">
        <f>IF(H2764,LEFT(G2764,FIND(" ",G2764)-1),MID(G2764,FIND(" ",G2764)+1,9))</f>
        <v>YIH</v>
      </c>
      <c r="J2764" s="34" t="str">
        <f>TRIM(SUBSTITUTE(G2764,I2764,""))</f>
        <v>7-Nov</v>
      </c>
      <c r="K2764" s="34">
        <f>LEFT(J2764,2-ISERROR(1*MID(J2764,2,1)))*1</f>
        <v>7</v>
      </c>
      <c r="L2764" s="34" t="str">
        <f>IF(LEN(I2764)=3,I2764,LEFT(I2764,1)&amp;MID(I2764,3,1)&amp;RIGHT(I2764,1))</f>
        <v>YIH</v>
      </c>
      <c r="M2764" s="42">
        <f>TIMEVALUE(SUBSTITUTE(SUBSTITUTE(F2764,"P"," P"),"A"," A"))</f>
        <v>0.85902777777777783</v>
      </c>
      <c r="N2764" s="34">
        <f t="shared" si="140"/>
        <v>27</v>
      </c>
      <c r="O2764" s="34" t="str">
        <f t="shared" si="141"/>
        <v>YIH27</v>
      </c>
      <c r="P2764" s="44">
        <f>INDEX(Workings!$R$14:$R$853,MATCH(O2764,Workings!$U$14:$U$853,0))</f>
        <v>0.85277777777777808</v>
      </c>
      <c r="Q2764" s="34">
        <f t="shared" si="142"/>
        <v>9</v>
      </c>
      <c r="S2764"/>
    </row>
    <row r="2765" spans="1:19" ht="15" x14ac:dyDescent="0.25">
      <c r="A2765" s="34" t="s">
        <v>440</v>
      </c>
      <c r="B2765" s="34">
        <f>SEARCH("PM",A2765)</f>
        <v>17</v>
      </c>
      <c r="C2765" s="34" t="e">
        <f>SEARCH("AM",A2765)</f>
        <v>#VALUE!</v>
      </c>
      <c r="D2765" s="34">
        <f>IFERROR(B2765,C2765)</f>
        <v>17</v>
      </c>
      <c r="E2765" s="34" t="str">
        <f>IFERROR(MID(A2765,D2765-5,1)," ")</f>
        <v xml:space="preserve"> </v>
      </c>
      <c r="F2765" s="34" t="str">
        <f>MID(A2765,IF(E2765="1",D2765-5,D2765-4),IF(E2765="1",7,6))</f>
        <v>9:45PM</v>
      </c>
      <c r="G2765" s="34" t="str">
        <f>TRIM(SUBSTITUTE(A2765,TEXT(M2765,"h:mmAM/PM"),""))</f>
        <v>Y-I-H 7-Nov</v>
      </c>
      <c r="H2765" s="34" t="b">
        <f>OR(LEFT(G2765,1)="Y",LEFT(G2765,1)="B",LEFT(G2765,1)="R")</f>
        <v>1</v>
      </c>
      <c r="I2765" s="34" t="str">
        <f>IF(H2765,LEFT(G2765,FIND(" ",G2765)-1),MID(G2765,FIND(" ",G2765)+1,9))</f>
        <v>Y-I-H</v>
      </c>
      <c r="J2765" s="34" t="str">
        <f>TRIM(SUBSTITUTE(G2765,I2765,""))</f>
        <v>7-Nov</v>
      </c>
      <c r="K2765" s="34">
        <f>LEFT(J2765,2-ISERROR(1*MID(J2765,2,1)))*1</f>
        <v>7</v>
      </c>
      <c r="L2765" s="34" t="str">
        <f>IF(LEN(I2765)=3,I2765,LEFT(I2765,1)&amp;MID(I2765,3,1)&amp;RIGHT(I2765,1))</f>
        <v>YIH</v>
      </c>
      <c r="M2765" s="42">
        <f>TIMEVALUE(SUBSTITUTE(SUBSTITUTE(F2765,"P"," P"),"A"," A"))</f>
        <v>0.90625</v>
      </c>
      <c r="N2765" s="34">
        <f t="shared" si="140"/>
        <v>28</v>
      </c>
      <c r="O2765" s="34" t="str">
        <f t="shared" si="141"/>
        <v>YIH28</v>
      </c>
      <c r="P2765" s="44">
        <f>INDEX(Workings!$R$14:$R$853,MATCH(O2765,Workings!$U$14:$U$853,0))</f>
        <v>0.89444444444444471</v>
      </c>
      <c r="Q2765" s="34">
        <f t="shared" si="142"/>
        <v>17</v>
      </c>
      <c r="S2765"/>
    </row>
    <row r="2766" spans="1:19" ht="15" x14ac:dyDescent="0.25">
      <c r="A2766" s="34" t="s">
        <v>1503</v>
      </c>
      <c r="B2766" s="34">
        <f>SEARCH("PM",A2766)</f>
        <v>12</v>
      </c>
      <c r="C2766" s="34" t="e">
        <f>SEARCH("AM",A2766)</f>
        <v>#VALUE!</v>
      </c>
      <c r="D2766" s="34">
        <f>IFERROR(B2766,C2766)</f>
        <v>12</v>
      </c>
      <c r="E2766" s="34" t="str">
        <f>IFERROR(MID(A2766,D2766-5,1)," ")</f>
        <v>1</v>
      </c>
      <c r="F2766" s="34" t="str">
        <f>MID(A2766,IF(E2766="1",D2766-5,D2766-4),IF(E2766="1",7,6))</f>
        <v>10:34PM</v>
      </c>
      <c r="G2766" s="34" t="str">
        <f>TRIM(SUBSTITUTE(A2766,TEXT(M2766,"h:mmAM/PM"),""))</f>
        <v>7/Nov Y-I-H</v>
      </c>
      <c r="H2766" s="34" t="b">
        <f>OR(LEFT(G2766,1)="Y",LEFT(G2766,1)="B",LEFT(G2766,1)="R")</f>
        <v>0</v>
      </c>
      <c r="I2766" s="34" t="str">
        <f>IF(H2766,LEFT(G2766,FIND(" ",G2766)-1),MID(G2766,FIND(" ",G2766)+1,9))</f>
        <v>Y-I-H</v>
      </c>
      <c r="J2766" s="34" t="str">
        <f>TRIM(SUBSTITUTE(G2766,I2766,""))</f>
        <v>7/Nov</v>
      </c>
      <c r="K2766" s="34">
        <f>LEFT(J2766,2-ISERROR(1*MID(J2766,2,1)))*1</f>
        <v>7</v>
      </c>
      <c r="L2766" s="34" t="str">
        <f>IF(LEN(I2766)=3,I2766,LEFT(I2766,1)&amp;MID(I2766,3,1)&amp;RIGHT(I2766,1))</f>
        <v>YIH</v>
      </c>
      <c r="M2766" s="42">
        <f>TIMEVALUE(SUBSTITUTE(SUBSTITUTE(F2766,"P"," P"),"A"," A"))</f>
        <v>0.94027777777777777</v>
      </c>
      <c r="N2766" s="34">
        <f t="shared" si="140"/>
        <v>29</v>
      </c>
      <c r="O2766" s="34" t="str">
        <f t="shared" si="141"/>
        <v>YIH29</v>
      </c>
      <c r="P2766" s="44">
        <f>INDEX(Workings!$R$14:$R$853,MATCH(O2766,Workings!$U$14:$U$853,0))</f>
        <v>0.93611111111111134</v>
      </c>
      <c r="Q2766" s="34">
        <f t="shared" si="142"/>
        <v>6</v>
      </c>
      <c r="S2766"/>
    </row>
    <row r="2767" spans="1:19" ht="15" x14ac:dyDescent="0.25">
      <c r="A2767" s="34" t="s">
        <v>2301</v>
      </c>
      <c r="B2767" s="34">
        <f>SEARCH("PM",A2767)</f>
        <v>12</v>
      </c>
      <c r="C2767" s="34" t="e">
        <f>SEARCH("AM",A2767)</f>
        <v>#VALUE!</v>
      </c>
      <c r="D2767" s="34">
        <f>IFERROR(B2767,C2767)</f>
        <v>12</v>
      </c>
      <c r="E2767" s="34" t="str">
        <f>IFERROR(MID(A2767,D2767-5,1)," ")</f>
        <v>1</v>
      </c>
      <c r="F2767" s="34" t="str">
        <f>MID(A2767,IF(E2767="1",D2767-5,D2767-4),IF(E2767="1",7,6))</f>
        <v>11:34PM</v>
      </c>
      <c r="G2767" s="34" t="str">
        <f>TRIM(SUBSTITUTE(A2767,TEXT(M2767,"h:mmAM/PM"),""))</f>
        <v>7/Nov Y/I/H</v>
      </c>
      <c r="H2767" s="34" t="b">
        <f>OR(LEFT(G2767,1)="Y",LEFT(G2767,1)="B",LEFT(G2767,1)="R")</f>
        <v>0</v>
      </c>
      <c r="I2767" s="34" t="str">
        <f>IF(H2767,LEFT(G2767,FIND(" ",G2767)-1),MID(G2767,FIND(" ",G2767)+1,9))</f>
        <v>Y/I/H</v>
      </c>
      <c r="J2767" s="34" t="str">
        <f>TRIM(SUBSTITUTE(G2767,I2767,""))</f>
        <v>7/Nov</v>
      </c>
      <c r="K2767" s="34">
        <f>LEFT(J2767,2-ISERROR(1*MID(J2767,2,1)))*1</f>
        <v>7</v>
      </c>
      <c r="L2767" s="34" t="str">
        <f>IF(LEN(I2767)=3,I2767,LEFT(I2767,1)&amp;MID(I2767,3,1)&amp;RIGHT(I2767,1))</f>
        <v>YIH</v>
      </c>
      <c r="M2767" s="42">
        <f>TIMEVALUE(SUBSTITUTE(SUBSTITUTE(F2767,"P"," P"),"A"," A"))</f>
        <v>0.9819444444444444</v>
      </c>
      <c r="N2767" s="34">
        <f t="shared" si="140"/>
        <v>30</v>
      </c>
      <c r="O2767" s="34" t="str">
        <f t="shared" si="141"/>
        <v>YIH30</v>
      </c>
      <c r="P2767" s="44">
        <f>INDEX(Workings!$R$14:$R$853,MATCH(O2767,Workings!$U$14:$U$853,0))</f>
        <v>0.97777777777777797</v>
      </c>
      <c r="Q2767" s="34">
        <f t="shared" si="142"/>
        <v>6</v>
      </c>
      <c r="S2767"/>
    </row>
    <row r="2768" spans="1:19" ht="15" x14ac:dyDescent="0.25">
      <c r="A2768" s="34" t="s">
        <v>879</v>
      </c>
      <c r="B2768" s="34" t="e">
        <f>SEARCH("PM",A2768)</f>
        <v>#VALUE!</v>
      </c>
      <c r="C2768" s="34">
        <f>SEARCH("AM",A2768)</f>
        <v>5</v>
      </c>
      <c r="D2768" s="34">
        <f>IFERROR(B2768,C2768)</f>
        <v>5</v>
      </c>
      <c r="E2768" s="34" t="str">
        <f>IFERROR(MID(A2768,D2768-5,1)," ")</f>
        <v xml:space="preserve"> </v>
      </c>
      <c r="F2768" s="34" t="str">
        <f>MID(A2768,IF(E2768="1",D2768-5,D2768-4),IF(E2768="1",7,6))</f>
        <v>7:38AM</v>
      </c>
      <c r="G2768" s="34" t="str">
        <f>TRIM(SUBSTITUTE(A2768,TEXT(M2768,"h:mmAM/PM"),""))</f>
        <v>Y-I-H 8/Nov</v>
      </c>
      <c r="H2768" s="34" t="b">
        <f>OR(LEFT(G2768,1)="Y",LEFT(G2768,1)="B",LEFT(G2768,1)="R")</f>
        <v>1</v>
      </c>
      <c r="I2768" s="34" t="str">
        <f>IF(H2768,LEFT(G2768,FIND(" ",G2768)-1),MID(G2768,FIND(" ",G2768)+1,9))</f>
        <v>Y-I-H</v>
      </c>
      <c r="J2768" s="34" t="str">
        <f>TRIM(SUBSTITUTE(G2768,I2768,""))</f>
        <v>8/Nov</v>
      </c>
      <c r="K2768" s="34">
        <f>LEFT(J2768,2-ISERROR(1*MID(J2768,2,1)))*1</f>
        <v>8</v>
      </c>
      <c r="L2768" s="34" t="str">
        <f>IF(LEN(I2768)=3,I2768,LEFT(I2768,1)&amp;MID(I2768,3,1)&amp;RIGHT(I2768,1))</f>
        <v>YIH</v>
      </c>
      <c r="M2768" s="42">
        <f>TIMEVALUE(SUBSTITUTE(SUBSTITUTE(F2768,"P"," P"),"A"," A"))</f>
        <v>0.31805555555555554</v>
      </c>
      <c r="N2768" s="34">
        <f t="shared" si="140"/>
        <v>1</v>
      </c>
      <c r="O2768" s="34" t="str">
        <f t="shared" si="141"/>
        <v>YIH1</v>
      </c>
      <c r="P2768" s="44">
        <f>INDEX(Workings!$R$14:$R$853,MATCH(O2768,Workings!$U$14:$U$853,0))</f>
        <v>0.31111111111111112</v>
      </c>
      <c r="Q2768" s="34">
        <f t="shared" si="142"/>
        <v>10</v>
      </c>
      <c r="S2768"/>
    </row>
    <row r="2769" spans="1:19" ht="15" x14ac:dyDescent="0.25">
      <c r="A2769" s="34" t="s">
        <v>3143</v>
      </c>
      <c r="B2769" s="34" t="e">
        <f>SEARCH("PM",A2769)</f>
        <v>#VALUE!</v>
      </c>
      <c r="C2769" s="34">
        <f>SEARCH("AM",A2769)</f>
        <v>17</v>
      </c>
      <c r="D2769" s="34">
        <f>IFERROR(B2769,C2769)</f>
        <v>17</v>
      </c>
      <c r="E2769" s="34" t="str">
        <f>IFERROR(MID(A2769,D2769-5,1)," ")</f>
        <v xml:space="preserve"> </v>
      </c>
      <c r="F2769" s="34" t="str">
        <f>MID(A2769,IF(E2769="1",D2769-5,D2769-4),IF(E2769="1",7,6))</f>
        <v>7:55AM</v>
      </c>
      <c r="G2769" s="34" t="str">
        <f>TRIM(SUBSTITUTE(A2769,TEXT(M2769,"h:mmAM/PM"),""))</f>
        <v>Y/I/H 8-Nov</v>
      </c>
      <c r="H2769" s="34" t="b">
        <f>OR(LEFT(G2769,1)="Y",LEFT(G2769,1)="B",LEFT(G2769,1)="R")</f>
        <v>1</v>
      </c>
      <c r="I2769" s="34" t="str">
        <f>IF(H2769,LEFT(G2769,FIND(" ",G2769)-1),MID(G2769,FIND(" ",G2769)+1,9))</f>
        <v>Y/I/H</v>
      </c>
      <c r="J2769" s="34" t="str">
        <f>TRIM(SUBSTITUTE(G2769,I2769,""))</f>
        <v>8-Nov</v>
      </c>
      <c r="K2769" s="34">
        <f>LEFT(J2769,2-ISERROR(1*MID(J2769,2,1)))*1</f>
        <v>8</v>
      </c>
      <c r="L2769" s="34" t="str">
        <f>IF(LEN(I2769)=3,I2769,LEFT(I2769,1)&amp;MID(I2769,3,1)&amp;RIGHT(I2769,1))</f>
        <v>YIH</v>
      </c>
      <c r="M2769" s="42">
        <f>TIMEVALUE(SUBSTITUTE(SUBSTITUTE(F2769,"P"," P"),"A"," A"))</f>
        <v>0.3298611111111111</v>
      </c>
      <c r="N2769" s="34">
        <f t="shared" si="140"/>
        <v>2</v>
      </c>
      <c r="O2769" s="34" t="str">
        <f t="shared" si="141"/>
        <v>YIH2</v>
      </c>
      <c r="P2769" s="44">
        <f>INDEX(Workings!$R$14:$R$853,MATCH(O2769,Workings!$U$14:$U$853,0))</f>
        <v>0.32500000000000001</v>
      </c>
      <c r="Q2769" s="34">
        <f t="shared" si="142"/>
        <v>7</v>
      </c>
      <c r="S2769"/>
    </row>
    <row r="2770" spans="1:19" ht="15" x14ac:dyDescent="0.25">
      <c r="A2770" s="34" t="s">
        <v>1692</v>
      </c>
      <c r="B2770" s="34" t="e">
        <f>SEARCH("PM",A2770)</f>
        <v>#VALUE!</v>
      </c>
      <c r="C2770" s="34">
        <f>SEARCH("AM",A2770)</f>
        <v>5</v>
      </c>
      <c r="D2770" s="34">
        <f>IFERROR(B2770,C2770)</f>
        <v>5</v>
      </c>
      <c r="E2770" s="34" t="str">
        <f>IFERROR(MID(A2770,D2770-5,1)," ")</f>
        <v xml:space="preserve"> </v>
      </c>
      <c r="F2770" s="34" t="str">
        <f>MID(A2770,IF(E2770="1",D2770-5,D2770-4),IF(E2770="1",7,6))</f>
        <v>8:11AM</v>
      </c>
      <c r="G2770" s="34" t="str">
        <f>TRIM(SUBSTITUTE(A2770,TEXT(M2770,"h:mmAM/PM"),""))</f>
        <v>8/Nov Y-I-H</v>
      </c>
      <c r="H2770" s="34" t="b">
        <f>OR(LEFT(G2770,1)="Y",LEFT(G2770,1)="B",LEFT(G2770,1)="R")</f>
        <v>0</v>
      </c>
      <c r="I2770" s="34" t="str">
        <f>IF(H2770,LEFT(G2770,FIND(" ",G2770)-1),MID(G2770,FIND(" ",G2770)+1,9))</f>
        <v>Y-I-H</v>
      </c>
      <c r="J2770" s="34" t="str">
        <f>TRIM(SUBSTITUTE(G2770,I2770,""))</f>
        <v>8/Nov</v>
      </c>
      <c r="K2770" s="34">
        <f>LEFT(J2770,2-ISERROR(1*MID(J2770,2,1)))*1</f>
        <v>8</v>
      </c>
      <c r="L2770" s="34" t="str">
        <f>IF(LEN(I2770)=3,I2770,LEFT(I2770,1)&amp;MID(I2770,3,1)&amp;RIGHT(I2770,1))</f>
        <v>YIH</v>
      </c>
      <c r="M2770" s="42">
        <f>TIMEVALUE(SUBSTITUTE(SUBSTITUTE(F2770,"P"," P"),"A"," A"))</f>
        <v>0.34097222222222223</v>
      </c>
      <c r="N2770" s="34">
        <f t="shared" si="140"/>
        <v>3</v>
      </c>
      <c r="O2770" s="34" t="str">
        <f t="shared" si="141"/>
        <v>YIH3</v>
      </c>
      <c r="P2770" s="44">
        <f>INDEX(Workings!$R$14:$R$853,MATCH(O2770,Workings!$U$14:$U$853,0))</f>
        <v>0.33888888888888891</v>
      </c>
      <c r="Q2770" s="34">
        <f t="shared" si="142"/>
        <v>3</v>
      </c>
      <c r="S2770"/>
    </row>
    <row r="2771" spans="1:19" ht="15" x14ac:dyDescent="0.25">
      <c r="A2771" s="34" t="s">
        <v>592</v>
      </c>
      <c r="B2771" s="34" t="e">
        <f>SEARCH("PM",A2771)</f>
        <v>#VALUE!</v>
      </c>
      <c r="C2771" s="34">
        <f>SEARCH("AM",A2771)</f>
        <v>11</v>
      </c>
      <c r="D2771" s="34">
        <f>IFERROR(B2771,C2771)</f>
        <v>11</v>
      </c>
      <c r="E2771" s="34" t="str">
        <f>IFERROR(MID(A2771,D2771-5,1)," ")</f>
        <v xml:space="preserve"> </v>
      </c>
      <c r="F2771" s="34" t="str">
        <f>MID(A2771,IF(E2771="1",D2771-5,D2771-4),IF(E2771="1",7,6))</f>
        <v>8:37AM</v>
      </c>
      <c r="G2771" s="34" t="str">
        <f>TRIM(SUBSTITUTE(A2771,TEXT(M2771,"h:mmAM/PM"),""))</f>
        <v>Y/I/H 8-Nov</v>
      </c>
      <c r="H2771" s="34" t="b">
        <f>OR(LEFT(G2771,1)="Y",LEFT(G2771,1)="B",LEFT(G2771,1)="R")</f>
        <v>1</v>
      </c>
      <c r="I2771" s="34" t="str">
        <f>IF(H2771,LEFT(G2771,FIND(" ",G2771)-1),MID(G2771,FIND(" ",G2771)+1,9))</f>
        <v>Y/I/H</v>
      </c>
      <c r="J2771" s="34" t="str">
        <f>TRIM(SUBSTITUTE(G2771,I2771,""))</f>
        <v>8-Nov</v>
      </c>
      <c r="K2771" s="34">
        <f>LEFT(J2771,2-ISERROR(1*MID(J2771,2,1)))*1</f>
        <v>8</v>
      </c>
      <c r="L2771" s="34" t="str">
        <f>IF(LEN(I2771)=3,I2771,LEFT(I2771,1)&amp;MID(I2771,3,1)&amp;RIGHT(I2771,1))</f>
        <v>YIH</v>
      </c>
      <c r="M2771" s="42">
        <f>TIMEVALUE(SUBSTITUTE(SUBSTITUTE(F2771,"P"," P"),"A"," A"))</f>
        <v>0.35902777777777778</v>
      </c>
      <c r="N2771" s="34">
        <f t="shared" si="140"/>
        <v>4</v>
      </c>
      <c r="O2771" s="34" t="str">
        <f t="shared" si="141"/>
        <v>YIH4</v>
      </c>
      <c r="P2771" s="44">
        <f>INDEX(Workings!$R$14:$R$853,MATCH(O2771,Workings!$U$14:$U$853,0))</f>
        <v>0.3527777777777778</v>
      </c>
      <c r="Q2771" s="34">
        <f t="shared" si="142"/>
        <v>9</v>
      </c>
      <c r="S2771"/>
    </row>
    <row r="2772" spans="1:19" ht="15" x14ac:dyDescent="0.25">
      <c r="A2772" s="34" t="s">
        <v>250</v>
      </c>
      <c r="B2772" s="34" t="e">
        <f>SEARCH("PM",A2772)</f>
        <v>#VALUE!</v>
      </c>
      <c r="C2772" s="34">
        <f>SEARCH("AM",A2772)</f>
        <v>5</v>
      </c>
      <c r="D2772" s="34">
        <f>IFERROR(B2772,C2772)</f>
        <v>5</v>
      </c>
      <c r="E2772" s="34" t="str">
        <f>IFERROR(MID(A2772,D2772-5,1)," ")</f>
        <v xml:space="preserve"> </v>
      </c>
      <c r="F2772" s="34" t="str">
        <f>MID(A2772,IF(E2772="1",D2772-5,D2772-4),IF(E2772="1",7,6))</f>
        <v>8:54AM</v>
      </c>
      <c r="G2772" s="34" t="str">
        <f>TRIM(SUBSTITUTE(A2772,TEXT(M2772,"h:mmAM/PM"),""))</f>
        <v>8/Nov Y-I-H</v>
      </c>
      <c r="H2772" s="34" t="b">
        <f>OR(LEFT(G2772,1)="Y",LEFT(G2772,1)="B",LEFT(G2772,1)="R")</f>
        <v>0</v>
      </c>
      <c r="I2772" s="34" t="str">
        <f>IF(H2772,LEFT(G2772,FIND(" ",G2772)-1),MID(G2772,FIND(" ",G2772)+1,9))</f>
        <v>Y-I-H</v>
      </c>
      <c r="J2772" s="34" t="str">
        <f>TRIM(SUBSTITUTE(G2772,I2772,""))</f>
        <v>8/Nov</v>
      </c>
      <c r="K2772" s="34">
        <f>LEFT(J2772,2-ISERROR(1*MID(J2772,2,1)))*1</f>
        <v>8</v>
      </c>
      <c r="L2772" s="34" t="str">
        <f>IF(LEN(I2772)=3,I2772,LEFT(I2772,1)&amp;MID(I2772,3,1)&amp;RIGHT(I2772,1))</f>
        <v>YIH</v>
      </c>
      <c r="M2772" s="42">
        <f>TIMEVALUE(SUBSTITUTE(SUBSTITUTE(F2772,"P"," P"),"A"," A"))</f>
        <v>0.37083333333333335</v>
      </c>
      <c r="N2772" s="34">
        <f t="shared" si="140"/>
        <v>5</v>
      </c>
      <c r="O2772" s="34" t="str">
        <f t="shared" si="141"/>
        <v>YIH5</v>
      </c>
      <c r="P2772" s="44">
        <f>INDEX(Workings!$R$14:$R$853,MATCH(O2772,Workings!$U$14:$U$853,0))</f>
        <v>0.3666666666666667</v>
      </c>
      <c r="Q2772" s="34">
        <f t="shared" si="142"/>
        <v>6</v>
      </c>
      <c r="S2772"/>
    </row>
    <row r="2773" spans="1:19" ht="15" x14ac:dyDescent="0.25">
      <c r="A2773" s="34" t="s">
        <v>526</v>
      </c>
      <c r="B2773" s="34" t="e">
        <f>SEARCH("PM",A2773)</f>
        <v>#VALUE!</v>
      </c>
      <c r="C2773" s="34">
        <f>SEARCH("AM",A2773)</f>
        <v>5</v>
      </c>
      <c r="D2773" s="34">
        <f>IFERROR(B2773,C2773)</f>
        <v>5</v>
      </c>
      <c r="E2773" s="34" t="str">
        <f>IFERROR(MID(A2773,D2773-5,1)," ")</f>
        <v xml:space="preserve"> </v>
      </c>
      <c r="F2773" s="34" t="str">
        <f>MID(A2773,IF(E2773="1",D2773-5,D2773-4),IF(E2773="1",7,6))</f>
        <v>9:18AM</v>
      </c>
      <c r="G2773" s="34" t="str">
        <f>TRIM(SUBSTITUTE(A2773,TEXT(M2773,"h:mmAM/PM"),""))</f>
        <v>8/Nov Y-I-H</v>
      </c>
      <c r="H2773" s="34" t="b">
        <f>OR(LEFT(G2773,1)="Y",LEFT(G2773,1)="B",LEFT(G2773,1)="R")</f>
        <v>0</v>
      </c>
      <c r="I2773" s="34" t="str">
        <f>IF(H2773,LEFT(G2773,FIND(" ",G2773)-1),MID(G2773,FIND(" ",G2773)+1,9))</f>
        <v>Y-I-H</v>
      </c>
      <c r="J2773" s="34" t="str">
        <f>TRIM(SUBSTITUTE(G2773,I2773,""))</f>
        <v>8/Nov</v>
      </c>
      <c r="K2773" s="34">
        <f>LEFT(J2773,2-ISERROR(1*MID(J2773,2,1)))*1</f>
        <v>8</v>
      </c>
      <c r="L2773" s="34" t="str">
        <f>IF(LEN(I2773)=3,I2773,LEFT(I2773,1)&amp;MID(I2773,3,1)&amp;RIGHT(I2773,1))</f>
        <v>YIH</v>
      </c>
      <c r="M2773" s="42">
        <f>TIMEVALUE(SUBSTITUTE(SUBSTITUTE(F2773,"P"," P"),"A"," A"))</f>
        <v>0.38750000000000001</v>
      </c>
      <c r="N2773" s="34">
        <f t="shared" si="140"/>
        <v>6</v>
      </c>
      <c r="O2773" s="34" t="str">
        <f t="shared" si="141"/>
        <v>YIH6</v>
      </c>
      <c r="P2773" s="44">
        <f>INDEX(Workings!$R$14:$R$853,MATCH(O2773,Workings!$U$14:$U$853,0))</f>
        <v>0.38055555555555559</v>
      </c>
      <c r="Q2773" s="34">
        <f t="shared" si="142"/>
        <v>10</v>
      </c>
      <c r="S2773"/>
    </row>
    <row r="2774" spans="1:19" ht="15" x14ac:dyDescent="0.25">
      <c r="A2774" s="34" t="s">
        <v>3580</v>
      </c>
      <c r="B2774" s="34" t="e">
        <f>SEARCH("PM",A2774)</f>
        <v>#VALUE!</v>
      </c>
      <c r="C2774" s="34">
        <f>SEARCH("AM",A2774)</f>
        <v>11</v>
      </c>
      <c r="D2774" s="34">
        <f>IFERROR(B2774,C2774)</f>
        <v>11</v>
      </c>
      <c r="E2774" s="34" t="str">
        <f>IFERROR(MID(A2774,D2774-5,1)," ")</f>
        <v xml:space="preserve"> </v>
      </c>
      <c r="F2774" s="34" t="str">
        <f>MID(A2774,IF(E2774="1",D2774-5,D2774-4),IF(E2774="1",7,6))</f>
        <v>9:38AM</v>
      </c>
      <c r="G2774" s="34" t="str">
        <f>TRIM(SUBSTITUTE(A2774,TEXT(M2774,"h:mmAM/PM"),""))</f>
        <v>8/Nov Y/I/H</v>
      </c>
      <c r="H2774" s="34" t="b">
        <f>OR(LEFT(G2774,1)="Y",LEFT(G2774,1)="B",LEFT(G2774,1)="R")</f>
        <v>0</v>
      </c>
      <c r="I2774" s="34" t="str">
        <f>IF(H2774,LEFT(G2774,FIND(" ",G2774)-1),MID(G2774,FIND(" ",G2774)+1,9))</f>
        <v>Y/I/H</v>
      </c>
      <c r="J2774" s="34" t="str">
        <f>TRIM(SUBSTITUTE(G2774,I2774,""))</f>
        <v>8/Nov</v>
      </c>
      <c r="K2774" s="34">
        <f>LEFT(J2774,2-ISERROR(1*MID(J2774,2,1)))*1</f>
        <v>8</v>
      </c>
      <c r="L2774" s="34" t="str">
        <f>IF(LEN(I2774)=3,I2774,LEFT(I2774,1)&amp;MID(I2774,3,1)&amp;RIGHT(I2774,1))</f>
        <v>YIH</v>
      </c>
      <c r="M2774" s="42">
        <f>TIMEVALUE(SUBSTITUTE(SUBSTITUTE(F2774,"P"," P"),"A"," A"))</f>
        <v>0.40138888888888885</v>
      </c>
      <c r="N2774" s="34">
        <f t="shared" si="140"/>
        <v>7</v>
      </c>
      <c r="O2774" s="34" t="str">
        <f t="shared" si="141"/>
        <v>YIH7</v>
      </c>
      <c r="P2774" s="44">
        <f>INDEX(Workings!$R$14:$R$853,MATCH(O2774,Workings!$U$14:$U$853,0))</f>
        <v>0.39444444444444449</v>
      </c>
      <c r="Q2774" s="34">
        <f t="shared" si="142"/>
        <v>10</v>
      </c>
      <c r="S2774"/>
    </row>
    <row r="2775" spans="1:19" ht="15" x14ac:dyDescent="0.25">
      <c r="A2775" s="34" t="s">
        <v>1731</v>
      </c>
      <c r="B2775" s="34" t="e">
        <f>SEARCH("PM",A2775)</f>
        <v>#VALUE!</v>
      </c>
      <c r="C2775" s="34">
        <f>SEARCH("AM",A2775)</f>
        <v>6</v>
      </c>
      <c r="D2775" s="34">
        <f>IFERROR(B2775,C2775)</f>
        <v>6</v>
      </c>
      <c r="E2775" s="34" t="str">
        <f>IFERROR(MID(A2775,D2775-5,1)," ")</f>
        <v>1</v>
      </c>
      <c r="F2775" s="34" t="str">
        <f>MID(A2775,IF(E2775="1",D2775-5,D2775-4),IF(E2775="1",7,6))</f>
        <v>10:05AM</v>
      </c>
      <c r="G2775" s="34" t="str">
        <f>TRIM(SUBSTITUTE(A2775,TEXT(M2775,"h:mmAM/PM"),""))</f>
        <v>Y:I:H 8/Nov</v>
      </c>
      <c r="H2775" s="34" t="b">
        <f>OR(LEFT(G2775,1)="Y",LEFT(G2775,1)="B",LEFT(G2775,1)="R")</f>
        <v>1</v>
      </c>
      <c r="I2775" s="34" t="str">
        <f>IF(H2775,LEFT(G2775,FIND(" ",G2775)-1),MID(G2775,FIND(" ",G2775)+1,9))</f>
        <v>Y:I:H</v>
      </c>
      <c r="J2775" s="34" t="str">
        <f>TRIM(SUBSTITUTE(G2775,I2775,""))</f>
        <v>8/Nov</v>
      </c>
      <c r="K2775" s="34">
        <f>LEFT(J2775,2-ISERROR(1*MID(J2775,2,1)))*1</f>
        <v>8</v>
      </c>
      <c r="L2775" s="34" t="str">
        <f>IF(LEN(I2775)=3,I2775,LEFT(I2775,1)&amp;MID(I2775,3,1)&amp;RIGHT(I2775,1))</f>
        <v>YIH</v>
      </c>
      <c r="M2775" s="42">
        <f>TIMEVALUE(SUBSTITUTE(SUBSTITUTE(F2775,"P"," P"),"A"," A"))</f>
        <v>0.4201388888888889</v>
      </c>
      <c r="N2775" s="34">
        <f t="shared" si="140"/>
        <v>8</v>
      </c>
      <c r="O2775" s="34" t="str">
        <f t="shared" si="141"/>
        <v>YIH8</v>
      </c>
      <c r="P2775" s="44">
        <f>INDEX(Workings!$R$14:$R$853,MATCH(O2775,Workings!$U$14:$U$853,0))</f>
        <v>0.4152777777777778</v>
      </c>
      <c r="Q2775" s="34">
        <f t="shared" si="142"/>
        <v>7</v>
      </c>
      <c r="S2775"/>
    </row>
    <row r="2776" spans="1:19" ht="15" x14ac:dyDescent="0.25">
      <c r="A2776" s="34" t="s">
        <v>2330</v>
      </c>
      <c r="B2776" s="34" t="e">
        <f>SEARCH("PM",A2776)</f>
        <v>#VALUE!</v>
      </c>
      <c r="C2776" s="34">
        <f>SEARCH("AM",A2776)</f>
        <v>6</v>
      </c>
      <c r="D2776" s="34">
        <f>IFERROR(B2776,C2776)</f>
        <v>6</v>
      </c>
      <c r="E2776" s="34" t="str">
        <f>IFERROR(MID(A2776,D2776-5,1)," ")</f>
        <v>1</v>
      </c>
      <c r="F2776" s="34" t="str">
        <f>MID(A2776,IF(E2776="1",D2776-5,D2776-4),IF(E2776="1",7,6))</f>
        <v>10:35AM</v>
      </c>
      <c r="G2776" s="34" t="str">
        <f>TRIM(SUBSTITUTE(A2776,TEXT(M2776,"h:mmAM/PM"),""))</f>
        <v>Y:I:H 8/Nov</v>
      </c>
      <c r="H2776" s="34" t="b">
        <f>OR(LEFT(G2776,1)="Y",LEFT(G2776,1)="B",LEFT(G2776,1)="R")</f>
        <v>1</v>
      </c>
      <c r="I2776" s="34" t="str">
        <f>IF(H2776,LEFT(G2776,FIND(" ",G2776)-1),MID(G2776,FIND(" ",G2776)+1,9))</f>
        <v>Y:I:H</v>
      </c>
      <c r="J2776" s="34" t="str">
        <f>TRIM(SUBSTITUTE(G2776,I2776,""))</f>
        <v>8/Nov</v>
      </c>
      <c r="K2776" s="34">
        <f>LEFT(J2776,2-ISERROR(1*MID(J2776,2,1)))*1</f>
        <v>8</v>
      </c>
      <c r="L2776" s="34" t="str">
        <f>IF(LEN(I2776)=3,I2776,LEFT(I2776,1)&amp;MID(I2776,3,1)&amp;RIGHT(I2776,1))</f>
        <v>YIH</v>
      </c>
      <c r="M2776" s="42">
        <f>TIMEVALUE(SUBSTITUTE(SUBSTITUTE(F2776,"P"," P"),"A"," A"))</f>
        <v>0.44097222222222227</v>
      </c>
      <c r="N2776" s="34">
        <f t="shared" si="140"/>
        <v>9</v>
      </c>
      <c r="O2776" s="34" t="str">
        <f t="shared" si="141"/>
        <v>YIH9</v>
      </c>
      <c r="P2776" s="44">
        <f>INDEX(Workings!$R$14:$R$853,MATCH(O2776,Workings!$U$14:$U$853,0))</f>
        <v>0.43611111111111112</v>
      </c>
      <c r="Q2776" s="34">
        <f t="shared" si="142"/>
        <v>7</v>
      </c>
      <c r="S2776"/>
    </row>
    <row r="2777" spans="1:19" ht="15" x14ac:dyDescent="0.25">
      <c r="A2777" s="34" t="s">
        <v>3742</v>
      </c>
      <c r="B2777" s="34" t="e">
        <f>SEARCH("PM",A2777)</f>
        <v>#VALUE!</v>
      </c>
      <c r="C2777" s="34">
        <f>SEARCH("AM",A2777)</f>
        <v>6</v>
      </c>
      <c r="D2777" s="34">
        <f>IFERROR(B2777,C2777)</f>
        <v>6</v>
      </c>
      <c r="E2777" s="34" t="str">
        <f>IFERROR(MID(A2777,D2777-5,1)," ")</f>
        <v>1</v>
      </c>
      <c r="F2777" s="34" t="str">
        <f>MID(A2777,IF(E2777="1",D2777-5,D2777-4),IF(E2777="1",7,6))</f>
        <v>11:03AM</v>
      </c>
      <c r="G2777" s="34" t="str">
        <f>TRIM(SUBSTITUTE(A2777,TEXT(M2777,"h:mmAM/PM"),""))</f>
        <v>Y/I/H 8-Nov</v>
      </c>
      <c r="H2777" s="34" t="b">
        <f>OR(LEFT(G2777,1)="Y",LEFT(G2777,1)="B",LEFT(G2777,1)="R")</f>
        <v>1</v>
      </c>
      <c r="I2777" s="34" t="str">
        <f>IF(H2777,LEFT(G2777,FIND(" ",G2777)-1),MID(G2777,FIND(" ",G2777)+1,9))</f>
        <v>Y/I/H</v>
      </c>
      <c r="J2777" s="34" t="str">
        <f>TRIM(SUBSTITUTE(G2777,I2777,""))</f>
        <v>8-Nov</v>
      </c>
      <c r="K2777" s="34">
        <f>LEFT(J2777,2-ISERROR(1*MID(J2777,2,1)))*1</f>
        <v>8</v>
      </c>
      <c r="L2777" s="34" t="str">
        <f>IF(LEN(I2777)=3,I2777,LEFT(I2777,1)&amp;MID(I2777,3,1)&amp;RIGHT(I2777,1))</f>
        <v>YIH</v>
      </c>
      <c r="M2777" s="42">
        <f>TIMEVALUE(SUBSTITUTE(SUBSTITUTE(F2777,"P"," P"),"A"," A"))</f>
        <v>0.4604166666666667</v>
      </c>
      <c r="N2777" s="34">
        <f t="shared" si="140"/>
        <v>10</v>
      </c>
      <c r="O2777" s="34" t="str">
        <f t="shared" si="141"/>
        <v>YIH10</v>
      </c>
      <c r="P2777" s="44">
        <f>INDEX(Workings!$R$14:$R$853,MATCH(O2777,Workings!$U$14:$U$853,0))</f>
        <v>0.45694444444444443</v>
      </c>
      <c r="Q2777" s="34">
        <f t="shared" si="142"/>
        <v>5</v>
      </c>
      <c r="S2777"/>
    </row>
    <row r="2778" spans="1:19" ht="15" x14ac:dyDescent="0.25">
      <c r="A2778" s="34" t="s">
        <v>3432</v>
      </c>
      <c r="B2778" s="34" t="e">
        <f>SEARCH("PM",A2778)</f>
        <v>#VALUE!</v>
      </c>
      <c r="C2778" s="34">
        <f>SEARCH("AM",A2778)</f>
        <v>6</v>
      </c>
      <c r="D2778" s="34">
        <f>IFERROR(B2778,C2778)</f>
        <v>6</v>
      </c>
      <c r="E2778" s="34" t="str">
        <f>IFERROR(MID(A2778,D2778-5,1)," ")</f>
        <v>1</v>
      </c>
      <c r="F2778" s="34" t="str">
        <f>MID(A2778,IF(E2778="1",D2778-5,D2778-4),IF(E2778="1",7,6))</f>
        <v>11:38AM</v>
      </c>
      <c r="G2778" s="34" t="str">
        <f>TRIM(SUBSTITUTE(A2778,TEXT(M2778,"h:mmAM/PM"),""))</f>
        <v>8/Nov Y/I/H</v>
      </c>
      <c r="H2778" s="34" t="b">
        <f>OR(LEFT(G2778,1)="Y",LEFT(G2778,1)="B",LEFT(G2778,1)="R")</f>
        <v>0</v>
      </c>
      <c r="I2778" s="34" t="str">
        <f>IF(H2778,LEFT(G2778,FIND(" ",G2778)-1),MID(G2778,FIND(" ",G2778)+1,9))</f>
        <v>Y/I/H</v>
      </c>
      <c r="J2778" s="34" t="str">
        <f>TRIM(SUBSTITUTE(G2778,I2778,""))</f>
        <v>8/Nov</v>
      </c>
      <c r="K2778" s="34">
        <f>LEFT(J2778,2-ISERROR(1*MID(J2778,2,1)))*1</f>
        <v>8</v>
      </c>
      <c r="L2778" s="34" t="str">
        <f>IF(LEN(I2778)=3,I2778,LEFT(I2778,1)&amp;MID(I2778,3,1)&amp;RIGHT(I2778,1))</f>
        <v>YIH</v>
      </c>
      <c r="M2778" s="42">
        <f>TIMEVALUE(SUBSTITUTE(SUBSTITUTE(F2778,"P"," P"),"A"," A"))</f>
        <v>0.48472222222222222</v>
      </c>
      <c r="N2778" s="34">
        <f t="shared" si="140"/>
        <v>11</v>
      </c>
      <c r="O2778" s="34" t="str">
        <f t="shared" si="141"/>
        <v>YIH11</v>
      </c>
      <c r="P2778" s="44">
        <f>INDEX(Workings!$R$14:$R$853,MATCH(O2778,Workings!$U$14:$U$853,0))</f>
        <v>0.47777777777777775</v>
      </c>
      <c r="Q2778" s="34">
        <f t="shared" si="142"/>
        <v>10</v>
      </c>
      <c r="S2778"/>
    </row>
    <row r="2779" spans="1:19" ht="15" x14ac:dyDescent="0.25">
      <c r="A2779" s="34" t="s">
        <v>1577</v>
      </c>
      <c r="B2779" s="34">
        <f>SEARCH("PM",A2779)</f>
        <v>6</v>
      </c>
      <c r="C2779" s="34" t="e">
        <f>SEARCH("AM",A2779)</f>
        <v>#VALUE!</v>
      </c>
      <c r="D2779" s="34">
        <f>IFERROR(B2779,C2779)</f>
        <v>6</v>
      </c>
      <c r="E2779" s="34" t="str">
        <f>IFERROR(MID(A2779,D2779-5,1)," ")</f>
        <v>1</v>
      </c>
      <c r="F2779" s="34" t="str">
        <f>MID(A2779,IF(E2779="1",D2779-5,D2779-4),IF(E2779="1",7,6))</f>
        <v>12:10PM</v>
      </c>
      <c r="G2779" s="34" t="str">
        <f>TRIM(SUBSTITUTE(A2779,TEXT(M2779,"h:mmAM/PM"),""))</f>
        <v>YIH 8/Nov</v>
      </c>
      <c r="H2779" s="34" t="b">
        <f>OR(LEFT(G2779,1)="Y",LEFT(G2779,1)="B",LEFT(G2779,1)="R")</f>
        <v>1</v>
      </c>
      <c r="I2779" s="34" t="str">
        <f>IF(H2779,LEFT(G2779,FIND(" ",G2779)-1),MID(G2779,FIND(" ",G2779)+1,9))</f>
        <v>YIH</v>
      </c>
      <c r="J2779" s="34" t="str">
        <f>TRIM(SUBSTITUTE(G2779,I2779,""))</f>
        <v>8/Nov</v>
      </c>
      <c r="K2779" s="34">
        <f>LEFT(J2779,2-ISERROR(1*MID(J2779,2,1)))*1</f>
        <v>8</v>
      </c>
      <c r="L2779" s="34" t="str">
        <f>IF(LEN(I2779)=3,I2779,LEFT(I2779,1)&amp;MID(I2779,3,1)&amp;RIGHT(I2779,1))</f>
        <v>YIH</v>
      </c>
      <c r="M2779" s="42">
        <f>TIMEVALUE(SUBSTITUTE(SUBSTITUTE(F2779,"P"," P"),"A"," A"))</f>
        <v>0.50694444444444442</v>
      </c>
      <c r="N2779" s="34">
        <f t="shared" si="140"/>
        <v>12</v>
      </c>
      <c r="O2779" s="34" t="str">
        <f t="shared" si="141"/>
        <v>YIH12</v>
      </c>
      <c r="P2779" s="44">
        <f>INDEX(Workings!$R$14:$R$853,MATCH(O2779,Workings!$U$14:$U$853,0))</f>
        <v>0.49861111111111106</v>
      </c>
      <c r="Q2779" s="34">
        <f t="shared" si="142"/>
        <v>12</v>
      </c>
      <c r="S2779"/>
    </row>
    <row r="2780" spans="1:19" ht="15" x14ac:dyDescent="0.25">
      <c r="A2780" s="34" t="s">
        <v>2749</v>
      </c>
      <c r="B2780" s="34">
        <f>SEARCH("PM",A2780)</f>
        <v>16</v>
      </c>
      <c r="C2780" s="34" t="e">
        <f>SEARCH("AM",A2780)</f>
        <v>#VALUE!</v>
      </c>
      <c r="D2780" s="34">
        <f>IFERROR(B2780,C2780)</f>
        <v>16</v>
      </c>
      <c r="E2780" s="34" t="str">
        <f>IFERROR(MID(A2780,D2780-5,1)," ")</f>
        <v>1</v>
      </c>
      <c r="F2780" s="34" t="str">
        <f>MID(A2780,IF(E2780="1",D2780-5,D2780-4),IF(E2780="1",7,6))</f>
        <v>12:36PM</v>
      </c>
      <c r="G2780" s="34" t="str">
        <f>TRIM(SUBSTITUTE(A2780,TEXT(M2780,"h:mmAM/PM"),""))</f>
        <v>8/Nov YIH</v>
      </c>
      <c r="H2780" s="34" t="b">
        <f>OR(LEFT(G2780,1)="Y",LEFT(G2780,1)="B",LEFT(G2780,1)="R")</f>
        <v>0</v>
      </c>
      <c r="I2780" s="34" t="str">
        <f>IF(H2780,LEFT(G2780,FIND(" ",G2780)-1),MID(G2780,FIND(" ",G2780)+1,9))</f>
        <v>YIH</v>
      </c>
      <c r="J2780" s="34" t="str">
        <f>TRIM(SUBSTITUTE(G2780,I2780,""))</f>
        <v>8/Nov</v>
      </c>
      <c r="K2780" s="34">
        <f>LEFT(J2780,2-ISERROR(1*MID(J2780,2,1)))*1</f>
        <v>8</v>
      </c>
      <c r="L2780" s="34" t="str">
        <f>IF(LEN(I2780)=3,I2780,LEFT(I2780,1)&amp;MID(I2780,3,1)&amp;RIGHT(I2780,1))</f>
        <v>YIH</v>
      </c>
      <c r="M2780" s="42">
        <f>TIMEVALUE(SUBSTITUTE(SUBSTITUTE(F2780,"P"," P"),"A"," A"))</f>
        <v>0.52500000000000002</v>
      </c>
      <c r="N2780" s="34">
        <f t="shared" si="140"/>
        <v>13</v>
      </c>
      <c r="O2780" s="34" t="str">
        <f t="shared" si="141"/>
        <v>YIH13</v>
      </c>
      <c r="P2780" s="44">
        <f>INDEX(Workings!$R$14:$R$853,MATCH(O2780,Workings!$U$14:$U$853,0))</f>
        <v>0.51944444444444438</v>
      </c>
      <c r="Q2780" s="34">
        <f t="shared" si="142"/>
        <v>8</v>
      </c>
      <c r="S2780"/>
    </row>
    <row r="2781" spans="1:19" ht="15" x14ac:dyDescent="0.25">
      <c r="A2781" s="34" t="s">
        <v>224</v>
      </c>
      <c r="B2781" s="34">
        <f>SEARCH("PM",A2781)</f>
        <v>11</v>
      </c>
      <c r="C2781" s="34" t="e">
        <f>SEARCH("AM",A2781)</f>
        <v>#VALUE!</v>
      </c>
      <c r="D2781" s="34">
        <f>IFERROR(B2781,C2781)</f>
        <v>11</v>
      </c>
      <c r="E2781" s="34" t="str">
        <f>IFERROR(MID(A2781,D2781-5,1)," ")</f>
        <v xml:space="preserve"> </v>
      </c>
      <c r="F2781" s="34" t="str">
        <f>MID(A2781,IF(E2781="1",D2781-5,D2781-4),IF(E2781="1",7,6))</f>
        <v>1:07PM</v>
      </c>
      <c r="G2781" s="34" t="str">
        <f>TRIM(SUBSTITUTE(A2781,TEXT(M2781,"h:mmAM/PM"),""))</f>
        <v>8-Nov Y:I:H</v>
      </c>
      <c r="H2781" s="34" t="b">
        <f>OR(LEFT(G2781,1)="Y",LEFT(G2781,1)="B",LEFT(G2781,1)="R")</f>
        <v>0</v>
      </c>
      <c r="I2781" s="34" t="str">
        <f>IF(H2781,LEFT(G2781,FIND(" ",G2781)-1),MID(G2781,FIND(" ",G2781)+1,9))</f>
        <v>Y:I:H</v>
      </c>
      <c r="J2781" s="34" t="str">
        <f>TRIM(SUBSTITUTE(G2781,I2781,""))</f>
        <v>8-Nov</v>
      </c>
      <c r="K2781" s="34">
        <f>LEFT(J2781,2-ISERROR(1*MID(J2781,2,1)))*1</f>
        <v>8</v>
      </c>
      <c r="L2781" s="34" t="str">
        <f>IF(LEN(I2781)=3,I2781,LEFT(I2781,1)&amp;MID(I2781,3,1)&amp;RIGHT(I2781,1))</f>
        <v>YIH</v>
      </c>
      <c r="M2781" s="42">
        <f>TIMEVALUE(SUBSTITUTE(SUBSTITUTE(F2781,"P"," P"),"A"," A"))</f>
        <v>0.54652777777777783</v>
      </c>
      <c r="N2781" s="34">
        <f t="shared" si="140"/>
        <v>14</v>
      </c>
      <c r="O2781" s="34" t="str">
        <f t="shared" si="141"/>
        <v>YIH14</v>
      </c>
      <c r="P2781" s="44">
        <f>INDEX(Workings!$R$14:$R$853,MATCH(O2781,Workings!$U$14:$U$853,0))</f>
        <v>0.54027777777777775</v>
      </c>
      <c r="Q2781" s="34">
        <f t="shared" si="142"/>
        <v>9</v>
      </c>
      <c r="S2781"/>
    </row>
    <row r="2782" spans="1:19" ht="15" x14ac:dyDescent="0.25">
      <c r="A2782" s="34" t="s">
        <v>1502</v>
      </c>
      <c r="B2782" s="34">
        <f>SEARCH("PM",A2782)</f>
        <v>9</v>
      </c>
      <c r="C2782" s="34" t="e">
        <f>SEARCH("AM",A2782)</f>
        <v>#VALUE!</v>
      </c>
      <c r="D2782" s="34">
        <f>IFERROR(B2782,C2782)</f>
        <v>9</v>
      </c>
      <c r="E2782" s="34" t="str">
        <f>IFERROR(MID(A2782,D2782-5,1)," ")</f>
        <v xml:space="preserve"> </v>
      </c>
      <c r="F2782" s="34" t="str">
        <f>MID(A2782,IF(E2782="1",D2782-5,D2782-4),IF(E2782="1",7,6))</f>
        <v>1:44PM</v>
      </c>
      <c r="G2782" s="34" t="str">
        <f>TRIM(SUBSTITUTE(A2782,TEXT(M2782,"h:mmAM/PM"),""))</f>
        <v>YIH 8-Nov</v>
      </c>
      <c r="H2782" s="34" t="b">
        <f>OR(LEFT(G2782,1)="Y",LEFT(G2782,1)="B",LEFT(G2782,1)="R")</f>
        <v>1</v>
      </c>
      <c r="I2782" s="34" t="str">
        <f>IF(H2782,LEFT(G2782,FIND(" ",G2782)-1),MID(G2782,FIND(" ",G2782)+1,9))</f>
        <v>YIH</v>
      </c>
      <c r="J2782" s="34" t="str">
        <f>TRIM(SUBSTITUTE(G2782,I2782,""))</f>
        <v>8-Nov</v>
      </c>
      <c r="K2782" s="34">
        <f>LEFT(J2782,2-ISERROR(1*MID(J2782,2,1)))*1</f>
        <v>8</v>
      </c>
      <c r="L2782" s="34" t="str">
        <f>IF(LEN(I2782)=3,I2782,LEFT(I2782,1)&amp;MID(I2782,3,1)&amp;RIGHT(I2782,1))</f>
        <v>YIH</v>
      </c>
      <c r="M2782" s="42">
        <f>TIMEVALUE(SUBSTITUTE(SUBSTITUTE(F2782,"P"," P"),"A"," A"))</f>
        <v>0.57222222222222219</v>
      </c>
      <c r="N2782" s="34">
        <f t="shared" si="140"/>
        <v>15</v>
      </c>
      <c r="O2782" s="34" t="str">
        <f t="shared" si="141"/>
        <v>YIH15</v>
      </c>
      <c r="P2782" s="44">
        <f>INDEX(Workings!$R$14:$R$853,MATCH(O2782,Workings!$U$14:$U$853,0))</f>
        <v>0.56111111111111112</v>
      </c>
      <c r="Q2782" s="34">
        <f t="shared" si="142"/>
        <v>16</v>
      </c>
      <c r="S2782"/>
    </row>
    <row r="2783" spans="1:19" ht="15" x14ac:dyDescent="0.25">
      <c r="A2783" s="34" t="s">
        <v>3154</v>
      </c>
      <c r="B2783" s="34">
        <f>SEARCH("PM",A2783)</f>
        <v>17</v>
      </c>
      <c r="C2783" s="34" t="e">
        <f>SEARCH("AM",A2783)</f>
        <v>#VALUE!</v>
      </c>
      <c r="D2783" s="34">
        <f>IFERROR(B2783,C2783)</f>
        <v>17</v>
      </c>
      <c r="E2783" s="34" t="str">
        <f>IFERROR(MID(A2783,D2783-5,1)," ")</f>
        <v xml:space="preserve"> </v>
      </c>
      <c r="F2783" s="34" t="str">
        <f>MID(A2783,IF(E2783="1",D2783-5,D2783-4),IF(E2783="1",7,6))</f>
        <v>2:11PM</v>
      </c>
      <c r="G2783" s="34" t="str">
        <f>TRIM(SUBSTITUTE(A2783,TEXT(M2783,"h:mmAM/PM"),""))</f>
        <v>8/Nov Y/I/H</v>
      </c>
      <c r="H2783" s="34" t="b">
        <f>OR(LEFT(G2783,1)="Y",LEFT(G2783,1)="B",LEFT(G2783,1)="R")</f>
        <v>0</v>
      </c>
      <c r="I2783" s="34" t="str">
        <f>IF(H2783,LEFT(G2783,FIND(" ",G2783)-1),MID(G2783,FIND(" ",G2783)+1,9))</f>
        <v>Y/I/H</v>
      </c>
      <c r="J2783" s="34" t="str">
        <f>TRIM(SUBSTITUTE(G2783,I2783,""))</f>
        <v>8/Nov</v>
      </c>
      <c r="K2783" s="34">
        <f>LEFT(J2783,2-ISERROR(1*MID(J2783,2,1)))*1</f>
        <v>8</v>
      </c>
      <c r="L2783" s="34" t="str">
        <f>IF(LEN(I2783)=3,I2783,LEFT(I2783,1)&amp;MID(I2783,3,1)&amp;RIGHT(I2783,1))</f>
        <v>YIH</v>
      </c>
      <c r="M2783" s="42">
        <f>TIMEVALUE(SUBSTITUTE(SUBSTITUTE(F2783,"P"," P"),"A"," A"))</f>
        <v>0.59097222222222223</v>
      </c>
      <c r="N2783" s="34">
        <f t="shared" si="140"/>
        <v>16</v>
      </c>
      <c r="O2783" s="34" t="str">
        <f t="shared" si="141"/>
        <v>YIH16</v>
      </c>
      <c r="P2783" s="44">
        <f>INDEX(Workings!$R$14:$R$853,MATCH(O2783,Workings!$U$14:$U$853,0))</f>
        <v>0.58194444444444449</v>
      </c>
      <c r="Q2783" s="34">
        <f t="shared" si="142"/>
        <v>13</v>
      </c>
      <c r="S2783"/>
    </row>
    <row r="2784" spans="1:19" ht="15" x14ac:dyDescent="0.25">
      <c r="A2784" s="34" t="s">
        <v>3393</v>
      </c>
      <c r="B2784" s="34">
        <f>SEARCH("PM",A2784)</f>
        <v>17</v>
      </c>
      <c r="C2784" s="34" t="e">
        <f>SEARCH("AM",A2784)</f>
        <v>#VALUE!</v>
      </c>
      <c r="D2784" s="34">
        <f>IFERROR(B2784,C2784)</f>
        <v>17</v>
      </c>
      <c r="E2784" s="34" t="str">
        <f>IFERROR(MID(A2784,D2784-5,1)," ")</f>
        <v xml:space="preserve"> </v>
      </c>
      <c r="F2784" s="34" t="str">
        <f>MID(A2784,IF(E2784="1",D2784-5,D2784-4),IF(E2784="1",7,6))</f>
        <v>2:39PM</v>
      </c>
      <c r="G2784" s="34" t="str">
        <f>TRIM(SUBSTITUTE(A2784,TEXT(M2784,"h:mmAM/PM"),""))</f>
        <v>8-Nov Y/I/H</v>
      </c>
      <c r="H2784" s="34" t="b">
        <f>OR(LEFT(G2784,1)="Y",LEFT(G2784,1)="B",LEFT(G2784,1)="R")</f>
        <v>0</v>
      </c>
      <c r="I2784" s="34" t="str">
        <f>IF(H2784,LEFT(G2784,FIND(" ",G2784)-1),MID(G2784,FIND(" ",G2784)+1,9))</f>
        <v>Y/I/H</v>
      </c>
      <c r="J2784" s="34" t="str">
        <f>TRIM(SUBSTITUTE(G2784,I2784,""))</f>
        <v>8-Nov</v>
      </c>
      <c r="K2784" s="34">
        <f>LEFT(J2784,2-ISERROR(1*MID(J2784,2,1)))*1</f>
        <v>8</v>
      </c>
      <c r="L2784" s="34" t="str">
        <f>IF(LEN(I2784)=3,I2784,LEFT(I2784,1)&amp;MID(I2784,3,1)&amp;RIGHT(I2784,1))</f>
        <v>YIH</v>
      </c>
      <c r="M2784" s="42">
        <f>TIMEVALUE(SUBSTITUTE(SUBSTITUTE(F2784,"P"," P"),"A"," A"))</f>
        <v>0.61041666666666672</v>
      </c>
      <c r="N2784" s="34">
        <f t="shared" si="140"/>
        <v>17</v>
      </c>
      <c r="O2784" s="34" t="str">
        <f t="shared" si="141"/>
        <v>YIH17</v>
      </c>
      <c r="P2784" s="44">
        <f>INDEX(Workings!$R$14:$R$853,MATCH(O2784,Workings!$U$14:$U$853,0))</f>
        <v>0.60277777777777786</v>
      </c>
      <c r="Q2784" s="34">
        <f t="shared" si="142"/>
        <v>11</v>
      </c>
      <c r="S2784"/>
    </row>
    <row r="2785" spans="1:19" ht="15" x14ac:dyDescent="0.25">
      <c r="A2785" s="34" t="s">
        <v>1484</v>
      </c>
      <c r="B2785" s="34">
        <f>SEARCH("PM",A2785)</f>
        <v>11</v>
      </c>
      <c r="C2785" s="34" t="e">
        <f>SEARCH("AM",A2785)</f>
        <v>#VALUE!</v>
      </c>
      <c r="D2785" s="34">
        <f>IFERROR(B2785,C2785)</f>
        <v>11</v>
      </c>
      <c r="E2785" s="34" t="str">
        <f>IFERROR(MID(A2785,D2785-5,1)," ")</f>
        <v xml:space="preserve"> </v>
      </c>
      <c r="F2785" s="34" t="str">
        <f>MID(A2785,IF(E2785="1",D2785-5,D2785-4),IF(E2785="1",7,6))</f>
        <v>3:09PM</v>
      </c>
      <c r="G2785" s="34" t="str">
        <f>TRIM(SUBSTITUTE(A2785,TEXT(M2785,"h:mmAM/PM"),""))</f>
        <v>Y/I/H 8-Nov</v>
      </c>
      <c r="H2785" s="34" t="b">
        <f>OR(LEFT(G2785,1)="Y",LEFT(G2785,1)="B",LEFT(G2785,1)="R")</f>
        <v>1</v>
      </c>
      <c r="I2785" s="34" t="str">
        <f>IF(H2785,LEFT(G2785,FIND(" ",G2785)-1),MID(G2785,FIND(" ",G2785)+1,9))</f>
        <v>Y/I/H</v>
      </c>
      <c r="J2785" s="34" t="str">
        <f>TRIM(SUBSTITUTE(G2785,I2785,""))</f>
        <v>8-Nov</v>
      </c>
      <c r="K2785" s="34">
        <f>LEFT(J2785,2-ISERROR(1*MID(J2785,2,1)))*1</f>
        <v>8</v>
      </c>
      <c r="L2785" s="34" t="str">
        <f>IF(LEN(I2785)=3,I2785,LEFT(I2785,1)&amp;MID(I2785,3,1)&amp;RIGHT(I2785,1))</f>
        <v>YIH</v>
      </c>
      <c r="M2785" s="42">
        <f>TIMEVALUE(SUBSTITUTE(SUBSTITUTE(F2785,"P"," P"),"A"," A"))</f>
        <v>0.63124999999999998</v>
      </c>
      <c r="N2785" s="34">
        <f t="shared" si="140"/>
        <v>18</v>
      </c>
      <c r="O2785" s="34" t="str">
        <f t="shared" si="141"/>
        <v>YIH18</v>
      </c>
      <c r="P2785" s="44">
        <f>INDEX(Workings!$R$14:$R$853,MATCH(O2785,Workings!$U$14:$U$853,0))</f>
        <v>0.62361111111111123</v>
      </c>
      <c r="Q2785" s="34">
        <f t="shared" si="142"/>
        <v>11</v>
      </c>
      <c r="S2785"/>
    </row>
    <row r="2786" spans="1:19" ht="15" x14ac:dyDescent="0.25">
      <c r="A2786" s="34" t="s">
        <v>1733</v>
      </c>
      <c r="B2786" s="34">
        <f>SEARCH("PM",A2786)</f>
        <v>11</v>
      </c>
      <c r="C2786" s="34" t="e">
        <f>SEARCH("AM",A2786)</f>
        <v>#VALUE!</v>
      </c>
      <c r="D2786" s="34">
        <f>IFERROR(B2786,C2786)</f>
        <v>11</v>
      </c>
      <c r="E2786" s="34" t="str">
        <f>IFERROR(MID(A2786,D2786-5,1)," ")</f>
        <v xml:space="preserve"> </v>
      </c>
      <c r="F2786" s="34" t="str">
        <f>MID(A2786,IF(E2786="1",D2786-5,D2786-4),IF(E2786="1",7,6))</f>
        <v>3:32PM</v>
      </c>
      <c r="G2786" s="34" t="str">
        <f>TRIM(SUBSTITUTE(A2786,TEXT(M2786,"h:mmAM/PM"),""))</f>
        <v>8/Nov YIH</v>
      </c>
      <c r="H2786" s="34" t="b">
        <f>OR(LEFT(G2786,1)="Y",LEFT(G2786,1)="B",LEFT(G2786,1)="R")</f>
        <v>0</v>
      </c>
      <c r="I2786" s="34" t="str">
        <f>IF(H2786,LEFT(G2786,FIND(" ",G2786)-1),MID(G2786,FIND(" ",G2786)+1,9))</f>
        <v>YIH</v>
      </c>
      <c r="J2786" s="34" t="str">
        <f>TRIM(SUBSTITUTE(G2786,I2786,""))</f>
        <v>8/Nov</v>
      </c>
      <c r="K2786" s="34">
        <f>LEFT(J2786,2-ISERROR(1*MID(J2786,2,1)))*1</f>
        <v>8</v>
      </c>
      <c r="L2786" s="34" t="str">
        <f>IF(LEN(I2786)=3,I2786,LEFT(I2786,1)&amp;MID(I2786,3,1)&amp;RIGHT(I2786,1))</f>
        <v>YIH</v>
      </c>
      <c r="M2786" s="42">
        <f>TIMEVALUE(SUBSTITUTE(SUBSTITUTE(F2786,"P"," P"),"A"," A"))</f>
        <v>0.64722222222222225</v>
      </c>
      <c r="N2786" s="34">
        <f t="shared" si="140"/>
        <v>19</v>
      </c>
      <c r="O2786" s="34" t="str">
        <f t="shared" si="141"/>
        <v>YIH19</v>
      </c>
      <c r="P2786" s="44">
        <f>INDEX(Workings!$R$14:$R$853,MATCH(O2786,Workings!$U$14:$U$853,0))</f>
        <v>0.6444444444444446</v>
      </c>
      <c r="Q2786" s="34">
        <f t="shared" si="142"/>
        <v>4</v>
      </c>
      <c r="S2786"/>
    </row>
    <row r="2787" spans="1:19" ht="15" x14ac:dyDescent="0.25">
      <c r="A2787" s="34" t="s">
        <v>2217</v>
      </c>
      <c r="B2787" s="34">
        <f>SEARCH("PM",A2787)</f>
        <v>11</v>
      </c>
      <c r="C2787" s="34" t="e">
        <f>SEARCH("AM",A2787)</f>
        <v>#VALUE!</v>
      </c>
      <c r="D2787" s="34">
        <f>IFERROR(B2787,C2787)</f>
        <v>11</v>
      </c>
      <c r="E2787" s="34" t="str">
        <f>IFERROR(MID(A2787,D2787-5,1)," ")</f>
        <v xml:space="preserve"> </v>
      </c>
      <c r="F2787" s="34" t="str">
        <f>MID(A2787,IF(E2787="1",D2787-5,D2787-4),IF(E2787="1",7,6))</f>
        <v>4:05PM</v>
      </c>
      <c r="G2787" s="34" t="str">
        <f>TRIM(SUBSTITUTE(A2787,TEXT(M2787,"h:mmAM/PM"),""))</f>
        <v>Y-I-H 8/Nov</v>
      </c>
      <c r="H2787" s="34" t="b">
        <f>OR(LEFT(G2787,1)="Y",LEFT(G2787,1)="B",LEFT(G2787,1)="R")</f>
        <v>1</v>
      </c>
      <c r="I2787" s="34" t="str">
        <f>IF(H2787,LEFT(G2787,FIND(" ",G2787)-1),MID(G2787,FIND(" ",G2787)+1,9))</f>
        <v>Y-I-H</v>
      </c>
      <c r="J2787" s="34" t="str">
        <f>TRIM(SUBSTITUTE(G2787,I2787,""))</f>
        <v>8/Nov</v>
      </c>
      <c r="K2787" s="34">
        <f>LEFT(J2787,2-ISERROR(1*MID(J2787,2,1)))*1</f>
        <v>8</v>
      </c>
      <c r="L2787" s="34" t="str">
        <f>IF(LEN(I2787)=3,I2787,LEFT(I2787,1)&amp;MID(I2787,3,1)&amp;RIGHT(I2787,1))</f>
        <v>YIH</v>
      </c>
      <c r="M2787" s="42">
        <f>TIMEVALUE(SUBSTITUTE(SUBSTITUTE(F2787,"P"," P"),"A"," A"))</f>
        <v>0.67013888888888884</v>
      </c>
      <c r="N2787" s="34">
        <f t="shared" si="140"/>
        <v>20</v>
      </c>
      <c r="O2787" s="34" t="str">
        <f t="shared" si="141"/>
        <v>YIH20</v>
      </c>
      <c r="P2787" s="44">
        <f>INDEX(Workings!$R$14:$R$853,MATCH(O2787,Workings!$U$14:$U$853,0))</f>
        <v>0.66527777777777797</v>
      </c>
      <c r="Q2787" s="34">
        <f t="shared" si="142"/>
        <v>7</v>
      </c>
      <c r="S2787"/>
    </row>
    <row r="2788" spans="1:19" ht="15" x14ac:dyDescent="0.25">
      <c r="A2788" s="34" t="s">
        <v>793</v>
      </c>
      <c r="B2788" s="34">
        <f>SEARCH("PM",A2788)</f>
        <v>11</v>
      </c>
      <c r="C2788" s="34" t="e">
        <f>SEARCH("AM",A2788)</f>
        <v>#VALUE!</v>
      </c>
      <c r="D2788" s="34">
        <f>IFERROR(B2788,C2788)</f>
        <v>11</v>
      </c>
      <c r="E2788" s="34" t="str">
        <f>IFERROR(MID(A2788,D2788-5,1)," ")</f>
        <v xml:space="preserve"> </v>
      </c>
      <c r="F2788" s="34" t="str">
        <f>MID(A2788,IF(E2788="1",D2788-5,D2788-4),IF(E2788="1",7,6))</f>
        <v>4:38PM</v>
      </c>
      <c r="G2788" s="34" t="str">
        <f>TRIM(SUBSTITUTE(A2788,TEXT(M2788,"h:mmAM/PM"),""))</f>
        <v>8/Nov Y:I:H</v>
      </c>
      <c r="H2788" s="34" t="b">
        <f>OR(LEFT(G2788,1)="Y",LEFT(G2788,1)="B",LEFT(G2788,1)="R")</f>
        <v>0</v>
      </c>
      <c r="I2788" s="34" t="str">
        <f>IF(H2788,LEFT(G2788,FIND(" ",G2788)-1),MID(G2788,FIND(" ",G2788)+1,9))</f>
        <v>Y:I:H</v>
      </c>
      <c r="J2788" s="34" t="str">
        <f>TRIM(SUBSTITUTE(G2788,I2788,""))</f>
        <v>8/Nov</v>
      </c>
      <c r="K2788" s="34">
        <f>LEFT(J2788,2-ISERROR(1*MID(J2788,2,1)))*1</f>
        <v>8</v>
      </c>
      <c r="L2788" s="34" t="str">
        <f>IF(LEN(I2788)=3,I2788,LEFT(I2788,1)&amp;MID(I2788,3,1)&amp;RIGHT(I2788,1))</f>
        <v>YIH</v>
      </c>
      <c r="M2788" s="42">
        <f>TIMEVALUE(SUBSTITUTE(SUBSTITUTE(F2788,"P"," P"),"A"," A"))</f>
        <v>0.69305555555555554</v>
      </c>
      <c r="N2788" s="34">
        <f t="shared" si="140"/>
        <v>21</v>
      </c>
      <c r="O2788" s="34" t="str">
        <f t="shared" si="141"/>
        <v>YIH21</v>
      </c>
      <c r="P2788" s="44">
        <f>INDEX(Workings!$R$14:$R$853,MATCH(O2788,Workings!$U$14:$U$853,0))</f>
        <v>0.68611111111111134</v>
      </c>
      <c r="Q2788" s="34">
        <f t="shared" si="142"/>
        <v>10</v>
      </c>
      <c r="S2788"/>
    </row>
    <row r="2789" spans="1:19" ht="15" x14ac:dyDescent="0.25">
      <c r="A2789" s="34" t="s">
        <v>2744</v>
      </c>
      <c r="B2789" s="34">
        <f>SEARCH("PM",A2789)</f>
        <v>17</v>
      </c>
      <c r="C2789" s="34" t="e">
        <f>SEARCH("AM",A2789)</f>
        <v>#VALUE!</v>
      </c>
      <c r="D2789" s="34">
        <f>IFERROR(B2789,C2789)</f>
        <v>17</v>
      </c>
      <c r="E2789" s="34" t="str">
        <f>IFERROR(MID(A2789,D2789-5,1)," ")</f>
        <v xml:space="preserve"> </v>
      </c>
      <c r="F2789" s="34" t="str">
        <f>MID(A2789,IF(E2789="1",D2789-5,D2789-4),IF(E2789="1",7,6))</f>
        <v>5:08PM</v>
      </c>
      <c r="G2789" s="34" t="str">
        <f>TRIM(SUBSTITUTE(A2789,TEXT(M2789,"h:mmAM/PM"),""))</f>
        <v>Y:I:H 8-Nov</v>
      </c>
      <c r="H2789" s="34" t="b">
        <f>OR(LEFT(G2789,1)="Y",LEFT(G2789,1)="B",LEFT(G2789,1)="R")</f>
        <v>1</v>
      </c>
      <c r="I2789" s="34" t="str">
        <f>IF(H2789,LEFT(G2789,FIND(" ",G2789)-1),MID(G2789,FIND(" ",G2789)+1,9))</f>
        <v>Y:I:H</v>
      </c>
      <c r="J2789" s="34" t="str">
        <f>TRIM(SUBSTITUTE(G2789,I2789,""))</f>
        <v>8-Nov</v>
      </c>
      <c r="K2789" s="34">
        <f>LEFT(J2789,2-ISERROR(1*MID(J2789,2,1)))*1</f>
        <v>8</v>
      </c>
      <c r="L2789" s="34" t="str">
        <f>IF(LEN(I2789)=3,I2789,LEFT(I2789,1)&amp;MID(I2789,3,1)&amp;RIGHT(I2789,1))</f>
        <v>YIH</v>
      </c>
      <c r="M2789" s="42">
        <f>TIMEVALUE(SUBSTITUTE(SUBSTITUTE(F2789,"P"," P"),"A"," A"))</f>
        <v>0.71388888888888891</v>
      </c>
      <c r="N2789" s="34">
        <f t="shared" si="140"/>
        <v>22</v>
      </c>
      <c r="O2789" s="34" t="str">
        <f t="shared" si="141"/>
        <v>YIH22</v>
      </c>
      <c r="P2789" s="44">
        <f>INDEX(Workings!$R$14:$R$853,MATCH(O2789,Workings!$U$14:$U$853,0))</f>
        <v>0.70694444444444471</v>
      </c>
      <c r="Q2789" s="34">
        <f t="shared" si="142"/>
        <v>10</v>
      </c>
      <c r="S2789"/>
    </row>
    <row r="2790" spans="1:19" ht="15" x14ac:dyDescent="0.25">
      <c r="A2790" s="34" t="s">
        <v>3363</v>
      </c>
      <c r="B2790" s="34">
        <f>SEARCH("PM",A2790)</f>
        <v>15</v>
      </c>
      <c r="C2790" s="34" t="e">
        <f>SEARCH("AM",A2790)</f>
        <v>#VALUE!</v>
      </c>
      <c r="D2790" s="34">
        <f>IFERROR(B2790,C2790)</f>
        <v>15</v>
      </c>
      <c r="E2790" s="34" t="str">
        <f>IFERROR(MID(A2790,D2790-5,1)," ")</f>
        <v xml:space="preserve"> </v>
      </c>
      <c r="F2790" s="34" t="str">
        <f>MID(A2790,IF(E2790="1",D2790-5,D2790-4),IF(E2790="1",7,6))</f>
        <v>5:39PM</v>
      </c>
      <c r="G2790" s="34" t="str">
        <f>TRIM(SUBSTITUTE(A2790,TEXT(M2790,"h:mmAM/PM"),""))</f>
        <v>YIH 8/Nov</v>
      </c>
      <c r="H2790" s="34" t="b">
        <f>OR(LEFT(G2790,1)="Y",LEFT(G2790,1)="B",LEFT(G2790,1)="R")</f>
        <v>1</v>
      </c>
      <c r="I2790" s="34" t="str">
        <f>IF(H2790,LEFT(G2790,FIND(" ",G2790)-1),MID(G2790,FIND(" ",G2790)+1,9))</f>
        <v>YIH</v>
      </c>
      <c r="J2790" s="34" t="str">
        <f>TRIM(SUBSTITUTE(G2790,I2790,""))</f>
        <v>8/Nov</v>
      </c>
      <c r="K2790" s="34">
        <f>LEFT(J2790,2-ISERROR(1*MID(J2790,2,1)))*1</f>
        <v>8</v>
      </c>
      <c r="L2790" s="34" t="str">
        <f>IF(LEN(I2790)=3,I2790,LEFT(I2790,1)&amp;MID(I2790,3,1)&amp;RIGHT(I2790,1))</f>
        <v>YIH</v>
      </c>
      <c r="M2790" s="42">
        <f>TIMEVALUE(SUBSTITUTE(SUBSTITUTE(F2790,"P"," P"),"A"," A"))</f>
        <v>0.73541666666666661</v>
      </c>
      <c r="N2790" s="34">
        <f t="shared" si="140"/>
        <v>23</v>
      </c>
      <c r="O2790" s="34" t="str">
        <f t="shared" si="141"/>
        <v>YIH23</v>
      </c>
      <c r="P2790" s="44">
        <f>INDEX(Workings!$R$14:$R$853,MATCH(O2790,Workings!$U$14:$U$853,0))</f>
        <v>0.72777777777777808</v>
      </c>
      <c r="Q2790" s="34">
        <f t="shared" si="142"/>
        <v>11</v>
      </c>
      <c r="S2790"/>
    </row>
    <row r="2791" spans="1:19" ht="15" x14ac:dyDescent="0.25">
      <c r="A2791" s="34" t="s">
        <v>1726</v>
      </c>
      <c r="B2791" s="34">
        <f>SEARCH("PM",A2791)</f>
        <v>9</v>
      </c>
      <c r="C2791" s="34" t="e">
        <f>SEARCH("AM",A2791)</f>
        <v>#VALUE!</v>
      </c>
      <c r="D2791" s="34">
        <f>IFERROR(B2791,C2791)</f>
        <v>9</v>
      </c>
      <c r="E2791" s="34" t="str">
        <f>IFERROR(MID(A2791,D2791-5,1)," ")</f>
        <v xml:space="preserve"> </v>
      </c>
      <c r="F2791" s="34" t="str">
        <f>MID(A2791,IF(E2791="1",D2791-5,D2791-4),IF(E2791="1",7,6))</f>
        <v>6:10PM</v>
      </c>
      <c r="G2791" s="34" t="str">
        <f>TRIM(SUBSTITUTE(A2791,TEXT(M2791,"h:mmAM/PM"),""))</f>
        <v>YIH 8/Nov</v>
      </c>
      <c r="H2791" s="34" t="b">
        <f>OR(LEFT(G2791,1)="Y",LEFT(G2791,1)="B",LEFT(G2791,1)="R")</f>
        <v>1</v>
      </c>
      <c r="I2791" s="34" t="str">
        <f>IF(H2791,LEFT(G2791,FIND(" ",G2791)-1),MID(G2791,FIND(" ",G2791)+1,9))</f>
        <v>YIH</v>
      </c>
      <c r="J2791" s="34" t="str">
        <f>TRIM(SUBSTITUTE(G2791,I2791,""))</f>
        <v>8/Nov</v>
      </c>
      <c r="K2791" s="34">
        <f>LEFT(J2791,2-ISERROR(1*MID(J2791,2,1)))*1</f>
        <v>8</v>
      </c>
      <c r="L2791" s="34" t="str">
        <f>IF(LEN(I2791)=3,I2791,LEFT(I2791,1)&amp;MID(I2791,3,1)&amp;RIGHT(I2791,1))</f>
        <v>YIH</v>
      </c>
      <c r="M2791" s="42">
        <f>TIMEVALUE(SUBSTITUTE(SUBSTITUTE(F2791,"P"," P"),"A"," A"))</f>
        <v>0.75694444444444453</v>
      </c>
      <c r="N2791" s="34">
        <f t="shared" si="140"/>
        <v>24</v>
      </c>
      <c r="O2791" s="34" t="str">
        <f t="shared" si="141"/>
        <v>YIH24</v>
      </c>
      <c r="P2791" s="44">
        <f>INDEX(Workings!$R$14:$R$853,MATCH(O2791,Workings!$U$14:$U$853,0))</f>
        <v>0.75555555555555587</v>
      </c>
      <c r="Q2791" s="34">
        <f t="shared" si="142"/>
        <v>2</v>
      </c>
      <c r="S2791"/>
    </row>
    <row r="2792" spans="1:19" ht="15" x14ac:dyDescent="0.25">
      <c r="A2792" s="34" t="s">
        <v>4198</v>
      </c>
      <c r="B2792" s="34">
        <f>SEARCH("PM",A2792)</f>
        <v>5</v>
      </c>
      <c r="C2792" s="34" t="e">
        <f>SEARCH("AM",A2792)</f>
        <v>#VALUE!</v>
      </c>
      <c r="D2792" s="34">
        <f>IFERROR(B2792,C2792)</f>
        <v>5</v>
      </c>
      <c r="E2792" s="34" t="str">
        <f>IFERROR(MID(A2792,D2792-5,1)," ")</f>
        <v xml:space="preserve"> </v>
      </c>
      <c r="F2792" s="34" t="str">
        <f>MID(A2792,IF(E2792="1",D2792-5,D2792-4),IF(E2792="1",7,6))</f>
        <v>6:59PM</v>
      </c>
      <c r="G2792" s="34" t="str">
        <f>TRIM(SUBSTITUTE(A2792,TEXT(M2792,"h:mmAM/PM"),""))</f>
        <v>YIH 8-Nov</v>
      </c>
      <c r="H2792" s="34" t="b">
        <f>OR(LEFT(G2792,1)="Y",LEFT(G2792,1)="B",LEFT(G2792,1)="R")</f>
        <v>1</v>
      </c>
      <c r="I2792" s="34" t="str">
        <f>IF(H2792,LEFT(G2792,FIND(" ",G2792)-1),MID(G2792,FIND(" ",G2792)+1,9))</f>
        <v>YIH</v>
      </c>
      <c r="J2792" s="34" t="str">
        <f>TRIM(SUBSTITUTE(G2792,I2792,""))</f>
        <v>8-Nov</v>
      </c>
      <c r="K2792" s="34">
        <f>LEFT(J2792,2-ISERROR(1*MID(J2792,2,1)))*1</f>
        <v>8</v>
      </c>
      <c r="L2792" s="34" t="str">
        <f>IF(LEN(I2792)=3,I2792,LEFT(I2792,1)&amp;MID(I2792,3,1)&amp;RIGHT(I2792,1))</f>
        <v>YIH</v>
      </c>
      <c r="M2792" s="42">
        <f>TIMEVALUE(SUBSTITUTE(SUBSTITUTE(F2792,"P"," P"),"A"," A"))</f>
        <v>0.7909722222222223</v>
      </c>
      <c r="N2792" s="34">
        <f t="shared" si="140"/>
        <v>25</v>
      </c>
      <c r="O2792" s="34" t="str">
        <f t="shared" si="141"/>
        <v>YIH25</v>
      </c>
      <c r="P2792" s="44">
        <f>INDEX(Workings!$R$14:$R$853,MATCH(O2792,Workings!$U$14:$U$853,0))</f>
        <v>0.78333333333333366</v>
      </c>
      <c r="Q2792" s="34">
        <f t="shared" si="142"/>
        <v>11</v>
      </c>
      <c r="S2792"/>
    </row>
    <row r="2793" spans="1:19" ht="15" x14ac:dyDescent="0.25">
      <c r="A2793" s="34" t="s">
        <v>4013</v>
      </c>
      <c r="B2793" s="34">
        <f>SEARCH("PM",A2793)</f>
        <v>17</v>
      </c>
      <c r="C2793" s="34" t="e">
        <f>SEARCH("AM",A2793)</f>
        <v>#VALUE!</v>
      </c>
      <c r="D2793" s="34">
        <f>IFERROR(B2793,C2793)</f>
        <v>17</v>
      </c>
      <c r="E2793" s="34" t="str">
        <f>IFERROR(MID(A2793,D2793-5,1)," ")</f>
        <v xml:space="preserve"> </v>
      </c>
      <c r="F2793" s="34" t="str">
        <f>MID(A2793,IF(E2793="1",D2793-5,D2793-4),IF(E2793="1",7,6))</f>
        <v>7:34PM</v>
      </c>
      <c r="G2793" s="34" t="str">
        <f>TRIM(SUBSTITUTE(A2793,TEXT(M2793,"h:mmAM/PM"),""))</f>
        <v>8-Nov Y:I:H</v>
      </c>
      <c r="H2793" s="34" t="b">
        <f>OR(LEFT(G2793,1)="Y",LEFT(G2793,1)="B",LEFT(G2793,1)="R")</f>
        <v>0</v>
      </c>
      <c r="I2793" s="34" t="str">
        <f>IF(H2793,LEFT(G2793,FIND(" ",G2793)-1),MID(G2793,FIND(" ",G2793)+1,9))</f>
        <v>Y:I:H</v>
      </c>
      <c r="J2793" s="34" t="str">
        <f>TRIM(SUBSTITUTE(G2793,I2793,""))</f>
        <v>8-Nov</v>
      </c>
      <c r="K2793" s="34">
        <f>LEFT(J2793,2-ISERROR(1*MID(J2793,2,1)))*1</f>
        <v>8</v>
      </c>
      <c r="L2793" s="34" t="str">
        <f>IF(LEN(I2793)=3,I2793,LEFT(I2793,1)&amp;MID(I2793,3,1)&amp;RIGHT(I2793,1))</f>
        <v>YIH</v>
      </c>
      <c r="M2793" s="42">
        <f>TIMEVALUE(SUBSTITUTE(SUBSTITUTE(F2793,"P"," P"),"A"," A"))</f>
        <v>0.81527777777777777</v>
      </c>
      <c r="N2793" s="34">
        <f t="shared" si="140"/>
        <v>26</v>
      </c>
      <c r="O2793" s="34" t="str">
        <f t="shared" si="141"/>
        <v>YIH26</v>
      </c>
      <c r="P2793" s="44">
        <f>INDEX(Workings!$R$14:$R$853,MATCH(O2793,Workings!$U$14:$U$853,0))</f>
        <v>0.81111111111111145</v>
      </c>
      <c r="Q2793" s="34">
        <f t="shared" si="142"/>
        <v>6</v>
      </c>
      <c r="S2793"/>
    </row>
    <row r="2794" spans="1:19" ht="15" x14ac:dyDescent="0.25">
      <c r="A2794" s="34" t="s">
        <v>1850</v>
      </c>
      <c r="B2794" s="34">
        <f>SEARCH("PM",A2794)</f>
        <v>11</v>
      </c>
      <c r="C2794" s="34" t="e">
        <f>SEARCH("AM",A2794)</f>
        <v>#VALUE!</v>
      </c>
      <c r="D2794" s="34">
        <f>IFERROR(B2794,C2794)</f>
        <v>11</v>
      </c>
      <c r="E2794" s="34" t="str">
        <f>IFERROR(MID(A2794,D2794-5,1)," ")</f>
        <v xml:space="preserve"> </v>
      </c>
      <c r="F2794" s="34" t="str">
        <f>MID(A2794,IF(E2794="1",D2794-5,D2794-4),IF(E2794="1",7,6))</f>
        <v>8:35PM</v>
      </c>
      <c r="G2794" s="34" t="str">
        <f>TRIM(SUBSTITUTE(A2794,TEXT(M2794,"h:mmAM/PM"),""))</f>
        <v>Y-I-H 8/Nov</v>
      </c>
      <c r="H2794" s="34" t="b">
        <f>OR(LEFT(G2794,1)="Y",LEFT(G2794,1)="B",LEFT(G2794,1)="R")</f>
        <v>1</v>
      </c>
      <c r="I2794" s="34" t="str">
        <f>IF(H2794,LEFT(G2794,FIND(" ",G2794)-1),MID(G2794,FIND(" ",G2794)+1,9))</f>
        <v>Y-I-H</v>
      </c>
      <c r="J2794" s="34" t="str">
        <f>TRIM(SUBSTITUTE(G2794,I2794,""))</f>
        <v>8/Nov</v>
      </c>
      <c r="K2794" s="34">
        <f>LEFT(J2794,2-ISERROR(1*MID(J2794,2,1)))*1</f>
        <v>8</v>
      </c>
      <c r="L2794" s="34" t="str">
        <f>IF(LEN(I2794)=3,I2794,LEFT(I2794,1)&amp;MID(I2794,3,1)&amp;RIGHT(I2794,1))</f>
        <v>YIH</v>
      </c>
      <c r="M2794" s="42">
        <f>TIMEVALUE(SUBSTITUTE(SUBSTITUTE(F2794,"P"," P"),"A"," A"))</f>
        <v>0.85763888888888884</v>
      </c>
      <c r="N2794" s="34">
        <f t="shared" si="140"/>
        <v>27</v>
      </c>
      <c r="O2794" s="34" t="str">
        <f t="shared" si="141"/>
        <v>YIH27</v>
      </c>
      <c r="P2794" s="44">
        <f>INDEX(Workings!$R$14:$R$853,MATCH(O2794,Workings!$U$14:$U$853,0))</f>
        <v>0.85277777777777808</v>
      </c>
      <c r="Q2794" s="34">
        <f t="shared" si="142"/>
        <v>7</v>
      </c>
      <c r="S2794"/>
    </row>
    <row r="2795" spans="1:19" ht="15" x14ac:dyDescent="0.25">
      <c r="A2795" s="34" t="s">
        <v>1875</v>
      </c>
      <c r="B2795" s="34">
        <f>SEARCH("PM",A2795)</f>
        <v>17</v>
      </c>
      <c r="C2795" s="34" t="e">
        <f>SEARCH("AM",A2795)</f>
        <v>#VALUE!</v>
      </c>
      <c r="D2795" s="34">
        <f>IFERROR(B2795,C2795)</f>
        <v>17</v>
      </c>
      <c r="E2795" s="34" t="str">
        <f>IFERROR(MID(A2795,D2795-5,1)," ")</f>
        <v xml:space="preserve"> </v>
      </c>
      <c r="F2795" s="34" t="str">
        <f>MID(A2795,IF(E2795="1",D2795-5,D2795-4),IF(E2795="1",7,6))</f>
        <v>9:44PM</v>
      </c>
      <c r="G2795" s="34" t="str">
        <f>TRIM(SUBSTITUTE(A2795,TEXT(M2795,"h:mmAM/PM"),""))</f>
        <v>8-Nov Y/I/H</v>
      </c>
      <c r="H2795" s="34" t="b">
        <f>OR(LEFT(G2795,1)="Y",LEFT(G2795,1)="B",LEFT(G2795,1)="R")</f>
        <v>0</v>
      </c>
      <c r="I2795" s="34" t="str">
        <f>IF(H2795,LEFT(G2795,FIND(" ",G2795)-1),MID(G2795,FIND(" ",G2795)+1,9))</f>
        <v>Y/I/H</v>
      </c>
      <c r="J2795" s="34" t="str">
        <f>TRIM(SUBSTITUTE(G2795,I2795,""))</f>
        <v>8-Nov</v>
      </c>
      <c r="K2795" s="34">
        <f>LEFT(J2795,2-ISERROR(1*MID(J2795,2,1)))*1</f>
        <v>8</v>
      </c>
      <c r="L2795" s="34" t="str">
        <f>IF(LEN(I2795)=3,I2795,LEFT(I2795,1)&amp;MID(I2795,3,1)&amp;RIGHT(I2795,1))</f>
        <v>YIH</v>
      </c>
      <c r="M2795" s="42">
        <f>TIMEVALUE(SUBSTITUTE(SUBSTITUTE(F2795,"P"," P"),"A"," A"))</f>
        <v>0.90555555555555556</v>
      </c>
      <c r="N2795" s="34">
        <f t="shared" si="140"/>
        <v>28</v>
      </c>
      <c r="O2795" s="34" t="str">
        <f t="shared" si="141"/>
        <v>YIH28</v>
      </c>
      <c r="P2795" s="44">
        <f>INDEX(Workings!$R$14:$R$853,MATCH(O2795,Workings!$U$14:$U$853,0))</f>
        <v>0.89444444444444471</v>
      </c>
      <c r="Q2795" s="34">
        <f t="shared" si="142"/>
        <v>16</v>
      </c>
      <c r="S2795"/>
    </row>
    <row r="2796" spans="1:19" ht="15" x14ac:dyDescent="0.25">
      <c r="A2796" s="34" t="s">
        <v>3720</v>
      </c>
      <c r="B2796" s="34">
        <f>SEARCH("PM",A2796)</f>
        <v>18</v>
      </c>
      <c r="C2796" s="34" t="e">
        <f>SEARCH("AM",A2796)</f>
        <v>#VALUE!</v>
      </c>
      <c r="D2796" s="34">
        <f>IFERROR(B2796,C2796)</f>
        <v>18</v>
      </c>
      <c r="E2796" s="34" t="str">
        <f>IFERROR(MID(A2796,D2796-5,1)," ")</f>
        <v>1</v>
      </c>
      <c r="F2796" s="34" t="str">
        <f>MID(A2796,IF(E2796="1",D2796-5,D2796-4),IF(E2796="1",7,6))</f>
        <v>10:38PM</v>
      </c>
      <c r="G2796" s="34" t="str">
        <f>TRIM(SUBSTITUTE(A2796,TEXT(M2796,"h:mmAM/PM"),""))</f>
        <v>Y-I-H 8/Nov</v>
      </c>
      <c r="H2796" s="34" t="b">
        <f>OR(LEFT(G2796,1)="Y",LEFT(G2796,1)="B",LEFT(G2796,1)="R")</f>
        <v>1</v>
      </c>
      <c r="I2796" s="34" t="str">
        <f>IF(H2796,LEFT(G2796,FIND(" ",G2796)-1),MID(G2796,FIND(" ",G2796)+1,9))</f>
        <v>Y-I-H</v>
      </c>
      <c r="J2796" s="34" t="str">
        <f>TRIM(SUBSTITUTE(G2796,I2796,""))</f>
        <v>8/Nov</v>
      </c>
      <c r="K2796" s="34">
        <f>LEFT(J2796,2-ISERROR(1*MID(J2796,2,1)))*1</f>
        <v>8</v>
      </c>
      <c r="L2796" s="34" t="str">
        <f>IF(LEN(I2796)=3,I2796,LEFT(I2796,1)&amp;MID(I2796,3,1)&amp;RIGHT(I2796,1))</f>
        <v>YIH</v>
      </c>
      <c r="M2796" s="42">
        <f>TIMEVALUE(SUBSTITUTE(SUBSTITUTE(F2796,"P"," P"),"A"," A"))</f>
        <v>0.94305555555555554</v>
      </c>
      <c r="N2796" s="34">
        <f t="shared" si="140"/>
        <v>29</v>
      </c>
      <c r="O2796" s="34" t="str">
        <f t="shared" si="141"/>
        <v>YIH29</v>
      </c>
      <c r="P2796" s="44">
        <f>INDEX(Workings!$R$14:$R$853,MATCH(O2796,Workings!$U$14:$U$853,0))</f>
        <v>0.93611111111111134</v>
      </c>
      <c r="Q2796" s="34">
        <f t="shared" si="142"/>
        <v>10</v>
      </c>
      <c r="S2796"/>
    </row>
    <row r="2797" spans="1:19" ht="15" x14ac:dyDescent="0.25">
      <c r="A2797" s="34" t="s">
        <v>576</v>
      </c>
      <c r="B2797" s="34">
        <f>SEARCH("PM",A2797)</f>
        <v>12</v>
      </c>
      <c r="C2797" s="34" t="e">
        <f>SEARCH("AM",A2797)</f>
        <v>#VALUE!</v>
      </c>
      <c r="D2797" s="34">
        <f>IFERROR(B2797,C2797)</f>
        <v>12</v>
      </c>
      <c r="E2797" s="34" t="str">
        <f>IFERROR(MID(A2797,D2797-5,1)," ")</f>
        <v>1</v>
      </c>
      <c r="F2797" s="34" t="str">
        <f>MID(A2797,IF(E2797="1",D2797-5,D2797-4),IF(E2797="1",7,6))</f>
        <v>11:31PM</v>
      </c>
      <c r="G2797" s="34" t="str">
        <f>TRIM(SUBSTITUTE(A2797,TEXT(M2797,"h:mmAM/PM"),""))</f>
        <v>8/Nov YIH</v>
      </c>
      <c r="H2797" s="34" t="b">
        <f>OR(LEFT(G2797,1)="Y",LEFT(G2797,1)="B",LEFT(G2797,1)="R")</f>
        <v>0</v>
      </c>
      <c r="I2797" s="34" t="str">
        <f>IF(H2797,LEFT(G2797,FIND(" ",G2797)-1),MID(G2797,FIND(" ",G2797)+1,9))</f>
        <v>YIH</v>
      </c>
      <c r="J2797" s="34" t="str">
        <f>TRIM(SUBSTITUTE(G2797,I2797,""))</f>
        <v>8/Nov</v>
      </c>
      <c r="K2797" s="34">
        <f>LEFT(J2797,2-ISERROR(1*MID(J2797,2,1)))*1</f>
        <v>8</v>
      </c>
      <c r="L2797" s="34" t="str">
        <f>IF(LEN(I2797)=3,I2797,LEFT(I2797,1)&amp;MID(I2797,3,1)&amp;RIGHT(I2797,1))</f>
        <v>YIH</v>
      </c>
      <c r="M2797" s="42">
        <f>TIMEVALUE(SUBSTITUTE(SUBSTITUTE(F2797,"P"," P"),"A"," A"))</f>
        <v>0.97986111111111107</v>
      </c>
      <c r="N2797" s="34">
        <f t="shared" si="140"/>
        <v>30</v>
      </c>
      <c r="O2797" s="34" t="str">
        <f t="shared" si="141"/>
        <v>YIH30</v>
      </c>
      <c r="P2797" s="44">
        <f>INDEX(Workings!$R$14:$R$853,MATCH(O2797,Workings!$U$14:$U$853,0))</f>
        <v>0.97777777777777797</v>
      </c>
      <c r="Q2797" s="34">
        <f t="shared" si="142"/>
        <v>3</v>
      </c>
      <c r="S2797"/>
    </row>
    <row r="2798" spans="1:19" ht="15" x14ac:dyDescent="0.25">
      <c r="A2798" s="34" t="s">
        <v>697</v>
      </c>
      <c r="B2798" s="34" t="e">
        <f>SEARCH("PM",A2798)</f>
        <v>#VALUE!</v>
      </c>
      <c r="C2798" s="34">
        <f>SEARCH("AM",A2798)</f>
        <v>5</v>
      </c>
      <c r="D2798" s="34">
        <f>IFERROR(B2798,C2798)</f>
        <v>5</v>
      </c>
      <c r="E2798" s="34" t="str">
        <f>IFERROR(MID(A2798,D2798-5,1)," ")</f>
        <v xml:space="preserve"> </v>
      </c>
      <c r="F2798" s="34" t="str">
        <f>MID(A2798,IF(E2798="1",D2798-5,D2798-4),IF(E2798="1",7,6))</f>
        <v>7:31AM</v>
      </c>
      <c r="G2798" s="34" t="str">
        <f>TRIM(SUBSTITUTE(A2798,TEXT(M2798,"h:mmAM/PM"),""))</f>
        <v>Y-I-H 9-Nov</v>
      </c>
      <c r="H2798" s="34" t="b">
        <f>OR(LEFT(G2798,1)="Y",LEFT(G2798,1)="B",LEFT(G2798,1)="R")</f>
        <v>1</v>
      </c>
      <c r="I2798" s="34" t="str">
        <f>IF(H2798,LEFT(G2798,FIND(" ",G2798)-1),MID(G2798,FIND(" ",G2798)+1,9))</f>
        <v>Y-I-H</v>
      </c>
      <c r="J2798" s="34" t="str">
        <f>TRIM(SUBSTITUTE(G2798,I2798,""))</f>
        <v>9-Nov</v>
      </c>
      <c r="K2798" s="34">
        <f>LEFT(J2798,2-ISERROR(1*MID(J2798,2,1)))*1</f>
        <v>9</v>
      </c>
      <c r="L2798" s="34" t="str">
        <f>IF(LEN(I2798)=3,I2798,LEFT(I2798,1)&amp;MID(I2798,3,1)&amp;RIGHT(I2798,1))</f>
        <v>YIH</v>
      </c>
      <c r="M2798" s="42">
        <f>TIMEVALUE(SUBSTITUTE(SUBSTITUTE(F2798,"P"," P"),"A"," A"))</f>
        <v>0.31319444444444444</v>
      </c>
      <c r="N2798" s="34">
        <f t="shared" si="140"/>
        <v>1</v>
      </c>
      <c r="O2798" s="34" t="str">
        <f t="shared" si="141"/>
        <v>YIH1</v>
      </c>
      <c r="P2798" s="44">
        <f>INDEX(Workings!$R$14:$R$853,MATCH(O2798,Workings!$U$14:$U$853,0))</f>
        <v>0.31111111111111112</v>
      </c>
      <c r="Q2798" s="34">
        <f t="shared" si="142"/>
        <v>3</v>
      </c>
      <c r="S2798"/>
    </row>
    <row r="2799" spans="1:19" ht="15" x14ac:dyDescent="0.25">
      <c r="A2799" s="34" t="s">
        <v>3756</v>
      </c>
      <c r="B2799" s="34" t="e">
        <f>SEARCH("PM",A2799)</f>
        <v>#VALUE!</v>
      </c>
      <c r="C2799" s="34">
        <f>SEARCH("AM",A2799)</f>
        <v>11</v>
      </c>
      <c r="D2799" s="34">
        <f>IFERROR(B2799,C2799)</f>
        <v>11</v>
      </c>
      <c r="E2799" s="34" t="str">
        <f>IFERROR(MID(A2799,D2799-5,1)," ")</f>
        <v xml:space="preserve"> </v>
      </c>
      <c r="F2799" s="34" t="str">
        <f>MID(A2799,IF(E2799="1",D2799-5,D2799-4),IF(E2799="1",7,6))</f>
        <v>7:59AM</v>
      </c>
      <c r="G2799" s="34" t="str">
        <f>TRIM(SUBSTITUTE(A2799,TEXT(M2799,"h:mmAM/PM"),""))</f>
        <v>9-Nov Y/I/H</v>
      </c>
      <c r="H2799" s="34" t="b">
        <f>OR(LEFT(G2799,1)="Y",LEFT(G2799,1)="B",LEFT(G2799,1)="R")</f>
        <v>0</v>
      </c>
      <c r="I2799" s="34" t="str">
        <f>IF(H2799,LEFT(G2799,FIND(" ",G2799)-1),MID(G2799,FIND(" ",G2799)+1,9))</f>
        <v>Y/I/H</v>
      </c>
      <c r="J2799" s="34" t="str">
        <f>TRIM(SUBSTITUTE(G2799,I2799,""))</f>
        <v>9-Nov</v>
      </c>
      <c r="K2799" s="34">
        <f>LEFT(J2799,2-ISERROR(1*MID(J2799,2,1)))*1</f>
        <v>9</v>
      </c>
      <c r="L2799" s="34" t="str">
        <f>IF(LEN(I2799)=3,I2799,LEFT(I2799,1)&amp;MID(I2799,3,1)&amp;RIGHT(I2799,1))</f>
        <v>YIH</v>
      </c>
      <c r="M2799" s="42">
        <f>TIMEVALUE(SUBSTITUTE(SUBSTITUTE(F2799,"P"," P"),"A"," A"))</f>
        <v>0.33263888888888887</v>
      </c>
      <c r="N2799" s="34">
        <f t="shared" si="140"/>
        <v>2</v>
      </c>
      <c r="O2799" s="34" t="str">
        <f t="shared" si="141"/>
        <v>YIH2</v>
      </c>
      <c r="P2799" s="44">
        <f>INDEX(Workings!$R$14:$R$853,MATCH(O2799,Workings!$U$14:$U$853,0))</f>
        <v>0.32500000000000001</v>
      </c>
      <c r="Q2799" s="34">
        <f t="shared" si="142"/>
        <v>11</v>
      </c>
      <c r="S2799"/>
    </row>
    <row r="2800" spans="1:19" ht="15" x14ac:dyDescent="0.25">
      <c r="A2800" s="34" t="s">
        <v>3663</v>
      </c>
      <c r="B2800" s="34" t="e">
        <f>SEARCH("PM",A2800)</f>
        <v>#VALUE!</v>
      </c>
      <c r="C2800" s="34">
        <f>SEARCH("AM",A2800)</f>
        <v>5</v>
      </c>
      <c r="D2800" s="34">
        <f>IFERROR(B2800,C2800)</f>
        <v>5</v>
      </c>
      <c r="E2800" s="34" t="str">
        <f>IFERROR(MID(A2800,D2800-5,1)," ")</f>
        <v xml:space="preserve"> </v>
      </c>
      <c r="F2800" s="34" t="str">
        <f>MID(A2800,IF(E2800="1",D2800-5,D2800-4),IF(E2800="1",7,6))</f>
        <v>8:16AM</v>
      </c>
      <c r="G2800" s="34" t="str">
        <f>TRIM(SUBSTITUTE(A2800,TEXT(M2800,"h:mmAM/PM"),""))</f>
        <v>9/Nov Y-I-H</v>
      </c>
      <c r="H2800" s="34" t="b">
        <f>OR(LEFT(G2800,1)="Y",LEFT(G2800,1)="B",LEFT(G2800,1)="R")</f>
        <v>0</v>
      </c>
      <c r="I2800" s="34" t="str">
        <f>IF(H2800,LEFT(G2800,FIND(" ",G2800)-1),MID(G2800,FIND(" ",G2800)+1,9))</f>
        <v>Y-I-H</v>
      </c>
      <c r="J2800" s="34" t="str">
        <f>TRIM(SUBSTITUTE(G2800,I2800,""))</f>
        <v>9/Nov</v>
      </c>
      <c r="K2800" s="34">
        <f>LEFT(J2800,2-ISERROR(1*MID(J2800,2,1)))*1</f>
        <v>9</v>
      </c>
      <c r="L2800" s="34" t="str">
        <f>IF(LEN(I2800)=3,I2800,LEFT(I2800,1)&amp;MID(I2800,3,1)&amp;RIGHT(I2800,1))</f>
        <v>YIH</v>
      </c>
      <c r="M2800" s="42">
        <f>TIMEVALUE(SUBSTITUTE(SUBSTITUTE(F2800,"P"," P"),"A"," A"))</f>
        <v>0.3444444444444445</v>
      </c>
      <c r="N2800" s="34">
        <f t="shared" si="140"/>
        <v>3</v>
      </c>
      <c r="O2800" s="34" t="str">
        <f t="shared" si="141"/>
        <v>YIH3</v>
      </c>
      <c r="P2800" s="44">
        <f>INDEX(Workings!$R$14:$R$853,MATCH(O2800,Workings!$U$14:$U$853,0))</f>
        <v>0.33888888888888891</v>
      </c>
      <c r="Q2800" s="34">
        <f t="shared" si="142"/>
        <v>8</v>
      </c>
      <c r="S2800"/>
    </row>
    <row r="2801" spans="1:19" ht="15" x14ac:dyDescent="0.25">
      <c r="A2801" s="34" t="s">
        <v>2621</v>
      </c>
      <c r="B2801" s="34" t="e">
        <f>SEARCH("PM",A2801)</f>
        <v>#VALUE!</v>
      </c>
      <c r="C2801" s="34">
        <f>SEARCH("AM",A2801)</f>
        <v>5</v>
      </c>
      <c r="D2801" s="34">
        <f>IFERROR(B2801,C2801)</f>
        <v>5</v>
      </c>
      <c r="E2801" s="34" t="str">
        <f>IFERROR(MID(A2801,D2801-5,1)," ")</f>
        <v xml:space="preserve"> </v>
      </c>
      <c r="F2801" s="34" t="str">
        <f>MID(A2801,IF(E2801="1",D2801-5,D2801-4),IF(E2801="1",7,6))</f>
        <v>8:35AM</v>
      </c>
      <c r="G2801" s="34" t="str">
        <f>TRIM(SUBSTITUTE(A2801,TEXT(M2801,"h:mmAM/PM"),""))</f>
        <v>Y/I/H 9/Nov</v>
      </c>
      <c r="H2801" s="34" t="b">
        <f>OR(LEFT(G2801,1)="Y",LEFT(G2801,1)="B",LEFT(G2801,1)="R")</f>
        <v>1</v>
      </c>
      <c r="I2801" s="34" t="str">
        <f>IF(H2801,LEFT(G2801,FIND(" ",G2801)-1),MID(G2801,FIND(" ",G2801)+1,9))</f>
        <v>Y/I/H</v>
      </c>
      <c r="J2801" s="34" t="str">
        <f>TRIM(SUBSTITUTE(G2801,I2801,""))</f>
        <v>9/Nov</v>
      </c>
      <c r="K2801" s="34">
        <f>LEFT(J2801,2-ISERROR(1*MID(J2801,2,1)))*1</f>
        <v>9</v>
      </c>
      <c r="L2801" s="34" t="str">
        <f>IF(LEN(I2801)=3,I2801,LEFT(I2801,1)&amp;MID(I2801,3,1)&amp;RIGHT(I2801,1))</f>
        <v>YIH</v>
      </c>
      <c r="M2801" s="42">
        <f>TIMEVALUE(SUBSTITUTE(SUBSTITUTE(F2801,"P"," P"),"A"," A"))</f>
        <v>0.3576388888888889</v>
      </c>
      <c r="N2801" s="34">
        <f t="shared" si="140"/>
        <v>4</v>
      </c>
      <c r="O2801" s="34" t="str">
        <f t="shared" si="141"/>
        <v>YIH4</v>
      </c>
      <c r="P2801" s="44">
        <f>INDEX(Workings!$R$14:$R$853,MATCH(O2801,Workings!$U$14:$U$853,0))</f>
        <v>0.3527777777777778</v>
      </c>
      <c r="Q2801" s="34">
        <f t="shared" si="142"/>
        <v>7</v>
      </c>
      <c r="S2801"/>
    </row>
    <row r="2802" spans="1:19" ht="15" x14ac:dyDescent="0.25">
      <c r="A2802" s="34" t="s">
        <v>2714</v>
      </c>
      <c r="B2802" s="34" t="e">
        <f>SEARCH("PM",A2802)</f>
        <v>#VALUE!</v>
      </c>
      <c r="C2802" s="34">
        <f>SEARCH("AM",A2802)</f>
        <v>11</v>
      </c>
      <c r="D2802" s="34">
        <f>IFERROR(B2802,C2802)</f>
        <v>11</v>
      </c>
      <c r="E2802" s="34" t="str">
        <f>IFERROR(MID(A2802,D2802-5,1)," ")</f>
        <v xml:space="preserve"> </v>
      </c>
      <c r="F2802" s="34" t="str">
        <f>MID(A2802,IF(E2802="1",D2802-5,D2802-4),IF(E2802="1",7,6))</f>
        <v>8:58AM</v>
      </c>
      <c r="G2802" s="34" t="str">
        <f>TRIM(SUBSTITUTE(A2802,TEXT(M2802,"h:mmAM/PM"),""))</f>
        <v>Y-I-H 9/Nov</v>
      </c>
      <c r="H2802" s="34" t="b">
        <f>OR(LEFT(G2802,1)="Y",LEFT(G2802,1)="B",LEFT(G2802,1)="R")</f>
        <v>1</v>
      </c>
      <c r="I2802" s="34" t="str">
        <f>IF(H2802,LEFT(G2802,FIND(" ",G2802)-1),MID(G2802,FIND(" ",G2802)+1,9))</f>
        <v>Y-I-H</v>
      </c>
      <c r="J2802" s="34" t="str">
        <f>TRIM(SUBSTITUTE(G2802,I2802,""))</f>
        <v>9/Nov</v>
      </c>
      <c r="K2802" s="34">
        <f>LEFT(J2802,2-ISERROR(1*MID(J2802,2,1)))*1</f>
        <v>9</v>
      </c>
      <c r="L2802" s="34" t="str">
        <f>IF(LEN(I2802)=3,I2802,LEFT(I2802,1)&amp;MID(I2802,3,1)&amp;RIGHT(I2802,1))</f>
        <v>YIH</v>
      </c>
      <c r="M2802" s="42">
        <f>TIMEVALUE(SUBSTITUTE(SUBSTITUTE(F2802,"P"," P"),"A"," A"))</f>
        <v>0.37361111111111112</v>
      </c>
      <c r="N2802" s="34">
        <f t="shared" si="140"/>
        <v>5</v>
      </c>
      <c r="O2802" s="34" t="str">
        <f t="shared" si="141"/>
        <v>YIH5</v>
      </c>
      <c r="P2802" s="44">
        <f>INDEX(Workings!$R$14:$R$853,MATCH(O2802,Workings!$U$14:$U$853,0))</f>
        <v>0.3666666666666667</v>
      </c>
      <c r="Q2802" s="34">
        <f t="shared" si="142"/>
        <v>10</v>
      </c>
      <c r="S2802"/>
    </row>
    <row r="2803" spans="1:19" ht="15" x14ac:dyDescent="0.25">
      <c r="A2803" s="34" t="s">
        <v>3793</v>
      </c>
      <c r="B2803" s="34" t="e">
        <f>SEARCH("PM",A2803)</f>
        <v>#VALUE!</v>
      </c>
      <c r="C2803" s="34">
        <f>SEARCH("AM",A2803)</f>
        <v>17</v>
      </c>
      <c r="D2803" s="34">
        <f>IFERROR(B2803,C2803)</f>
        <v>17</v>
      </c>
      <c r="E2803" s="34" t="str">
        <f>IFERROR(MID(A2803,D2803-5,1)," ")</f>
        <v xml:space="preserve"> </v>
      </c>
      <c r="F2803" s="34" t="str">
        <f>MID(A2803,IF(E2803="1",D2803-5,D2803-4),IF(E2803="1",7,6))</f>
        <v>9:20AM</v>
      </c>
      <c r="G2803" s="34" t="str">
        <f>TRIM(SUBSTITUTE(A2803,TEXT(M2803,"h:mmAM/PM"),""))</f>
        <v>9/Nov Y/I/H</v>
      </c>
      <c r="H2803" s="34" t="b">
        <f>OR(LEFT(G2803,1)="Y",LEFT(G2803,1)="B",LEFT(G2803,1)="R")</f>
        <v>0</v>
      </c>
      <c r="I2803" s="34" t="str">
        <f>IF(H2803,LEFT(G2803,FIND(" ",G2803)-1),MID(G2803,FIND(" ",G2803)+1,9))</f>
        <v>Y/I/H</v>
      </c>
      <c r="J2803" s="34" t="str">
        <f>TRIM(SUBSTITUTE(G2803,I2803,""))</f>
        <v>9/Nov</v>
      </c>
      <c r="K2803" s="34">
        <f>LEFT(J2803,2-ISERROR(1*MID(J2803,2,1)))*1</f>
        <v>9</v>
      </c>
      <c r="L2803" s="34" t="str">
        <f>IF(LEN(I2803)=3,I2803,LEFT(I2803,1)&amp;MID(I2803,3,1)&amp;RIGHT(I2803,1))</f>
        <v>YIH</v>
      </c>
      <c r="M2803" s="42">
        <f>TIMEVALUE(SUBSTITUTE(SUBSTITUTE(F2803,"P"," P"),"A"," A"))</f>
        <v>0.3888888888888889</v>
      </c>
      <c r="N2803" s="34">
        <f t="shared" si="140"/>
        <v>6</v>
      </c>
      <c r="O2803" s="34" t="str">
        <f t="shared" si="141"/>
        <v>YIH6</v>
      </c>
      <c r="P2803" s="44">
        <f>INDEX(Workings!$R$14:$R$853,MATCH(O2803,Workings!$U$14:$U$853,0))</f>
        <v>0.38055555555555559</v>
      </c>
      <c r="Q2803" s="34">
        <f t="shared" si="142"/>
        <v>12</v>
      </c>
      <c r="S2803"/>
    </row>
    <row r="2804" spans="1:19" ht="15" x14ac:dyDescent="0.25">
      <c r="A2804" s="34" t="s">
        <v>3331</v>
      </c>
      <c r="B2804" s="34" t="e">
        <f>SEARCH("PM",A2804)</f>
        <v>#VALUE!</v>
      </c>
      <c r="C2804" s="34">
        <f>SEARCH("AM",A2804)</f>
        <v>15</v>
      </c>
      <c r="D2804" s="34">
        <f>IFERROR(B2804,C2804)</f>
        <v>15</v>
      </c>
      <c r="E2804" s="34" t="str">
        <f>IFERROR(MID(A2804,D2804-5,1)," ")</f>
        <v xml:space="preserve"> </v>
      </c>
      <c r="F2804" s="34" t="str">
        <f>MID(A2804,IF(E2804="1",D2804-5,D2804-4),IF(E2804="1",7,6))</f>
        <v>9:34AM</v>
      </c>
      <c r="G2804" s="34" t="str">
        <f>TRIM(SUBSTITUTE(A2804,TEXT(M2804,"h:mmAM/PM"),""))</f>
        <v>YIH 9/Nov</v>
      </c>
      <c r="H2804" s="34" t="b">
        <f>OR(LEFT(G2804,1)="Y",LEFT(G2804,1)="B",LEFT(G2804,1)="R")</f>
        <v>1</v>
      </c>
      <c r="I2804" s="34" t="str">
        <f>IF(H2804,LEFT(G2804,FIND(" ",G2804)-1),MID(G2804,FIND(" ",G2804)+1,9))</f>
        <v>YIH</v>
      </c>
      <c r="J2804" s="34" t="str">
        <f>TRIM(SUBSTITUTE(G2804,I2804,""))</f>
        <v>9/Nov</v>
      </c>
      <c r="K2804" s="34">
        <f>LEFT(J2804,2-ISERROR(1*MID(J2804,2,1)))*1</f>
        <v>9</v>
      </c>
      <c r="L2804" s="34" t="str">
        <f>IF(LEN(I2804)=3,I2804,LEFT(I2804,1)&amp;MID(I2804,3,1)&amp;RIGHT(I2804,1))</f>
        <v>YIH</v>
      </c>
      <c r="M2804" s="42">
        <f>TIMEVALUE(SUBSTITUTE(SUBSTITUTE(F2804,"P"," P"),"A"," A"))</f>
        <v>0.39861111111111108</v>
      </c>
      <c r="N2804" s="34">
        <f t="shared" si="140"/>
        <v>7</v>
      </c>
      <c r="O2804" s="34" t="str">
        <f t="shared" si="141"/>
        <v>YIH7</v>
      </c>
      <c r="P2804" s="44">
        <f>INDEX(Workings!$R$14:$R$853,MATCH(O2804,Workings!$U$14:$U$853,0))</f>
        <v>0.39444444444444449</v>
      </c>
      <c r="Q2804" s="34">
        <f t="shared" si="142"/>
        <v>6</v>
      </c>
      <c r="S2804"/>
    </row>
    <row r="2805" spans="1:19" ht="15" x14ac:dyDescent="0.25">
      <c r="A2805" s="34" t="s">
        <v>681</v>
      </c>
      <c r="B2805" s="34" t="e">
        <f>SEARCH("PM",A2805)</f>
        <v>#VALUE!</v>
      </c>
      <c r="C2805" s="34">
        <f>SEARCH("AM",A2805)</f>
        <v>18</v>
      </c>
      <c r="D2805" s="34">
        <f>IFERROR(B2805,C2805)</f>
        <v>18</v>
      </c>
      <c r="E2805" s="34" t="str">
        <f>IFERROR(MID(A2805,D2805-5,1)," ")</f>
        <v>1</v>
      </c>
      <c r="F2805" s="34" t="str">
        <f>MID(A2805,IF(E2805="1",D2805-5,D2805-4),IF(E2805="1",7,6))</f>
        <v>10:04AM</v>
      </c>
      <c r="G2805" s="34" t="str">
        <f>TRIM(SUBSTITUTE(A2805,TEXT(M2805,"h:mmAM/PM"),""))</f>
        <v>9-Nov Y-I-H</v>
      </c>
      <c r="H2805" s="34" t="b">
        <f>OR(LEFT(G2805,1)="Y",LEFT(G2805,1)="B",LEFT(G2805,1)="R")</f>
        <v>0</v>
      </c>
      <c r="I2805" s="34" t="str">
        <f>IF(H2805,LEFT(G2805,FIND(" ",G2805)-1),MID(G2805,FIND(" ",G2805)+1,9))</f>
        <v>Y-I-H</v>
      </c>
      <c r="J2805" s="34" t="str">
        <f>TRIM(SUBSTITUTE(G2805,I2805,""))</f>
        <v>9-Nov</v>
      </c>
      <c r="K2805" s="34">
        <f>LEFT(J2805,2-ISERROR(1*MID(J2805,2,1)))*1</f>
        <v>9</v>
      </c>
      <c r="L2805" s="34" t="str">
        <f>IF(LEN(I2805)=3,I2805,LEFT(I2805,1)&amp;MID(I2805,3,1)&amp;RIGHT(I2805,1))</f>
        <v>YIH</v>
      </c>
      <c r="M2805" s="42">
        <f>TIMEVALUE(SUBSTITUTE(SUBSTITUTE(F2805,"P"," P"),"A"," A"))</f>
        <v>0.41944444444444445</v>
      </c>
      <c r="N2805" s="34">
        <f t="shared" si="140"/>
        <v>8</v>
      </c>
      <c r="O2805" s="34" t="str">
        <f t="shared" si="141"/>
        <v>YIH8</v>
      </c>
      <c r="P2805" s="44">
        <f>INDEX(Workings!$R$14:$R$853,MATCH(O2805,Workings!$U$14:$U$853,0))</f>
        <v>0.4152777777777778</v>
      </c>
      <c r="Q2805" s="34">
        <f t="shared" si="142"/>
        <v>6</v>
      </c>
      <c r="S2805"/>
    </row>
    <row r="2806" spans="1:19" ht="15" x14ac:dyDescent="0.25">
      <c r="A2806" s="34" t="s">
        <v>821</v>
      </c>
      <c r="B2806" s="34" t="e">
        <f>SEARCH("PM",A2806)</f>
        <v>#VALUE!</v>
      </c>
      <c r="C2806" s="34">
        <f>SEARCH("AM",A2806)</f>
        <v>18</v>
      </c>
      <c r="D2806" s="34">
        <f>IFERROR(B2806,C2806)</f>
        <v>18</v>
      </c>
      <c r="E2806" s="34" t="str">
        <f>IFERROR(MID(A2806,D2806-5,1)," ")</f>
        <v>1</v>
      </c>
      <c r="F2806" s="34" t="str">
        <f>MID(A2806,IF(E2806="1",D2806-5,D2806-4),IF(E2806="1",7,6))</f>
        <v>10:35AM</v>
      </c>
      <c r="G2806" s="34" t="str">
        <f>TRIM(SUBSTITUTE(A2806,TEXT(M2806,"h:mmAM/PM"),""))</f>
        <v>9-Nov Y/I/H</v>
      </c>
      <c r="H2806" s="34" t="b">
        <f>OR(LEFT(G2806,1)="Y",LEFT(G2806,1)="B",LEFT(G2806,1)="R")</f>
        <v>0</v>
      </c>
      <c r="I2806" s="34" t="str">
        <f>IF(H2806,LEFT(G2806,FIND(" ",G2806)-1),MID(G2806,FIND(" ",G2806)+1,9))</f>
        <v>Y/I/H</v>
      </c>
      <c r="J2806" s="34" t="str">
        <f>TRIM(SUBSTITUTE(G2806,I2806,""))</f>
        <v>9-Nov</v>
      </c>
      <c r="K2806" s="34">
        <f>LEFT(J2806,2-ISERROR(1*MID(J2806,2,1)))*1</f>
        <v>9</v>
      </c>
      <c r="L2806" s="34" t="str">
        <f>IF(LEN(I2806)=3,I2806,LEFT(I2806,1)&amp;MID(I2806,3,1)&amp;RIGHT(I2806,1))</f>
        <v>YIH</v>
      </c>
      <c r="M2806" s="42">
        <f>TIMEVALUE(SUBSTITUTE(SUBSTITUTE(F2806,"P"," P"),"A"," A"))</f>
        <v>0.44097222222222227</v>
      </c>
      <c r="N2806" s="34">
        <f t="shared" si="140"/>
        <v>9</v>
      </c>
      <c r="O2806" s="34" t="str">
        <f t="shared" si="141"/>
        <v>YIH9</v>
      </c>
      <c r="P2806" s="44">
        <f>INDEX(Workings!$R$14:$R$853,MATCH(O2806,Workings!$U$14:$U$853,0))</f>
        <v>0.43611111111111112</v>
      </c>
      <c r="Q2806" s="34">
        <f t="shared" si="142"/>
        <v>7</v>
      </c>
      <c r="S2806"/>
    </row>
    <row r="2807" spans="1:19" ht="15" x14ac:dyDescent="0.25">
      <c r="A2807" s="34" t="s">
        <v>975</v>
      </c>
      <c r="B2807" s="34" t="e">
        <f>SEARCH("PM",A2807)</f>
        <v>#VALUE!</v>
      </c>
      <c r="C2807" s="34">
        <f>SEARCH("AM",A2807)</f>
        <v>6</v>
      </c>
      <c r="D2807" s="34">
        <f>IFERROR(B2807,C2807)</f>
        <v>6</v>
      </c>
      <c r="E2807" s="34" t="str">
        <f>IFERROR(MID(A2807,D2807-5,1)," ")</f>
        <v>1</v>
      </c>
      <c r="F2807" s="34" t="str">
        <f>MID(A2807,IF(E2807="1",D2807-5,D2807-4),IF(E2807="1",7,6))</f>
        <v>11:08AM</v>
      </c>
      <c r="G2807" s="34" t="str">
        <f>TRIM(SUBSTITUTE(A2807,TEXT(M2807,"h:mmAM/PM"),""))</f>
        <v>Y-I-H 9/Nov</v>
      </c>
      <c r="H2807" s="34" t="b">
        <f>OR(LEFT(G2807,1)="Y",LEFT(G2807,1)="B",LEFT(G2807,1)="R")</f>
        <v>1</v>
      </c>
      <c r="I2807" s="34" t="str">
        <f>IF(H2807,LEFT(G2807,FIND(" ",G2807)-1),MID(G2807,FIND(" ",G2807)+1,9))</f>
        <v>Y-I-H</v>
      </c>
      <c r="J2807" s="34" t="str">
        <f>TRIM(SUBSTITUTE(G2807,I2807,""))</f>
        <v>9/Nov</v>
      </c>
      <c r="K2807" s="34">
        <f>LEFT(J2807,2-ISERROR(1*MID(J2807,2,1)))*1</f>
        <v>9</v>
      </c>
      <c r="L2807" s="34" t="str">
        <f>IF(LEN(I2807)=3,I2807,LEFT(I2807,1)&amp;MID(I2807,3,1)&amp;RIGHT(I2807,1))</f>
        <v>YIH</v>
      </c>
      <c r="M2807" s="42">
        <f>TIMEVALUE(SUBSTITUTE(SUBSTITUTE(F2807,"P"," P"),"A"," A"))</f>
        <v>0.46388888888888885</v>
      </c>
      <c r="N2807" s="34">
        <f t="shared" si="140"/>
        <v>10</v>
      </c>
      <c r="O2807" s="34" t="str">
        <f t="shared" si="141"/>
        <v>YIH10</v>
      </c>
      <c r="P2807" s="44">
        <f>INDEX(Workings!$R$14:$R$853,MATCH(O2807,Workings!$U$14:$U$853,0))</f>
        <v>0.45694444444444443</v>
      </c>
      <c r="Q2807" s="34">
        <f t="shared" si="142"/>
        <v>10</v>
      </c>
      <c r="S2807"/>
    </row>
    <row r="2808" spans="1:19" ht="15" x14ac:dyDescent="0.25">
      <c r="A2808" s="34" t="s">
        <v>2212</v>
      </c>
      <c r="B2808" s="34" t="e">
        <f>SEARCH("PM",A2808)</f>
        <v>#VALUE!</v>
      </c>
      <c r="C2808" s="34">
        <f>SEARCH("AM",A2808)</f>
        <v>12</v>
      </c>
      <c r="D2808" s="34">
        <f>IFERROR(B2808,C2808)</f>
        <v>12</v>
      </c>
      <c r="E2808" s="34" t="str">
        <f>IFERROR(MID(A2808,D2808-5,1)," ")</f>
        <v>1</v>
      </c>
      <c r="F2808" s="34" t="str">
        <f>MID(A2808,IF(E2808="1",D2808-5,D2808-4),IF(E2808="1",7,6))</f>
        <v>11:37AM</v>
      </c>
      <c r="G2808" s="34" t="str">
        <f>TRIM(SUBSTITUTE(A2808,TEXT(M2808,"h:mmAM/PM"),""))</f>
        <v>9-Nov YIH</v>
      </c>
      <c r="H2808" s="34" t="b">
        <f>OR(LEFT(G2808,1)="Y",LEFT(G2808,1)="B",LEFT(G2808,1)="R")</f>
        <v>0</v>
      </c>
      <c r="I2808" s="34" t="str">
        <f>IF(H2808,LEFT(G2808,FIND(" ",G2808)-1),MID(G2808,FIND(" ",G2808)+1,9))</f>
        <v>YIH</v>
      </c>
      <c r="J2808" s="34" t="str">
        <f>TRIM(SUBSTITUTE(G2808,I2808,""))</f>
        <v>9-Nov</v>
      </c>
      <c r="K2808" s="34">
        <f>LEFT(J2808,2-ISERROR(1*MID(J2808,2,1)))*1</f>
        <v>9</v>
      </c>
      <c r="L2808" s="34" t="str">
        <f>IF(LEN(I2808)=3,I2808,LEFT(I2808,1)&amp;MID(I2808,3,1)&amp;RIGHT(I2808,1))</f>
        <v>YIH</v>
      </c>
      <c r="M2808" s="42">
        <f>TIMEVALUE(SUBSTITUTE(SUBSTITUTE(F2808,"P"," P"),"A"," A"))</f>
        <v>0.48402777777777778</v>
      </c>
      <c r="N2808" s="34">
        <f t="shared" si="140"/>
        <v>11</v>
      </c>
      <c r="O2808" s="34" t="str">
        <f t="shared" si="141"/>
        <v>YIH11</v>
      </c>
      <c r="P2808" s="44">
        <f>INDEX(Workings!$R$14:$R$853,MATCH(O2808,Workings!$U$14:$U$853,0))</f>
        <v>0.47777777777777775</v>
      </c>
      <c r="Q2808" s="34">
        <f t="shared" si="142"/>
        <v>9</v>
      </c>
      <c r="S2808"/>
    </row>
    <row r="2809" spans="1:19" ht="15" x14ac:dyDescent="0.25">
      <c r="A2809" s="34" t="s">
        <v>1938</v>
      </c>
      <c r="B2809" s="34">
        <f>SEARCH("PM",A2809)</f>
        <v>16</v>
      </c>
      <c r="C2809" s="34" t="e">
        <f>SEARCH("AM",A2809)</f>
        <v>#VALUE!</v>
      </c>
      <c r="D2809" s="34">
        <f>IFERROR(B2809,C2809)</f>
        <v>16</v>
      </c>
      <c r="E2809" s="34" t="str">
        <f>IFERROR(MID(A2809,D2809-5,1)," ")</f>
        <v>1</v>
      </c>
      <c r="F2809" s="34" t="str">
        <f>MID(A2809,IF(E2809="1",D2809-5,D2809-4),IF(E2809="1",7,6))</f>
        <v>12:07PM</v>
      </c>
      <c r="G2809" s="34" t="str">
        <f>TRIM(SUBSTITUTE(A2809,TEXT(M2809,"h:mmAM/PM"),""))</f>
        <v>9-Nov YIH</v>
      </c>
      <c r="H2809" s="34" t="b">
        <f>OR(LEFT(G2809,1)="Y",LEFT(G2809,1)="B",LEFT(G2809,1)="R")</f>
        <v>0</v>
      </c>
      <c r="I2809" s="34" t="str">
        <f>IF(H2809,LEFT(G2809,FIND(" ",G2809)-1),MID(G2809,FIND(" ",G2809)+1,9))</f>
        <v>YIH</v>
      </c>
      <c r="J2809" s="34" t="str">
        <f>TRIM(SUBSTITUTE(G2809,I2809,""))</f>
        <v>9-Nov</v>
      </c>
      <c r="K2809" s="34">
        <f>LEFT(J2809,2-ISERROR(1*MID(J2809,2,1)))*1</f>
        <v>9</v>
      </c>
      <c r="L2809" s="34" t="str">
        <f>IF(LEN(I2809)=3,I2809,LEFT(I2809,1)&amp;MID(I2809,3,1)&amp;RIGHT(I2809,1))</f>
        <v>YIH</v>
      </c>
      <c r="M2809" s="42">
        <f>TIMEVALUE(SUBSTITUTE(SUBSTITUTE(F2809,"P"," P"),"A"," A"))</f>
        <v>0.50486111111111109</v>
      </c>
      <c r="N2809" s="34">
        <f t="shared" si="140"/>
        <v>12</v>
      </c>
      <c r="O2809" s="34" t="str">
        <f t="shared" si="141"/>
        <v>YIH12</v>
      </c>
      <c r="P2809" s="44">
        <f>INDEX(Workings!$R$14:$R$853,MATCH(O2809,Workings!$U$14:$U$853,0))</f>
        <v>0.49861111111111106</v>
      </c>
      <c r="Q2809" s="34">
        <f t="shared" si="142"/>
        <v>9</v>
      </c>
      <c r="S2809"/>
    </row>
    <row r="2810" spans="1:19" ht="15" x14ac:dyDescent="0.25">
      <c r="A2810" s="34" t="s">
        <v>2333</v>
      </c>
      <c r="B2810" s="34">
        <f>SEARCH("PM",A2810)</f>
        <v>18</v>
      </c>
      <c r="C2810" s="34" t="e">
        <f>SEARCH("AM",A2810)</f>
        <v>#VALUE!</v>
      </c>
      <c r="D2810" s="34">
        <f>IFERROR(B2810,C2810)</f>
        <v>18</v>
      </c>
      <c r="E2810" s="34" t="str">
        <f>IFERROR(MID(A2810,D2810-5,1)," ")</f>
        <v>1</v>
      </c>
      <c r="F2810" s="34" t="str">
        <f>MID(A2810,IF(E2810="1",D2810-5,D2810-4),IF(E2810="1",7,6))</f>
        <v>12:37PM</v>
      </c>
      <c r="G2810" s="34" t="str">
        <f>TRIM(SUBSTITUTE(A2810,TEXT(M2810,"h:mmAM/PM"),""))</f>
        <v>Y-I-H 9-Nov</v>
      </c>
      <c r="H2810" s="34" t="b">
        <f>OR(LEFT(G2810,1)="Y",LEFT(G2810,1)="B",LEFT(G2810,1)="R")</f>
        <v>1</v>
      </c>
      <c r="I2810" s="34" t="str">
        <f>IF(H2810,LEFT(G2810,FIND(" ",G2810)-1),MID(G2810,FIND(" ",G2810)+1,9))</f>
        <v>Y-I-H</v>
      </c>
      <c r="J2810" s="34" t="str">
        <f>TRIM(SUBSTITUTE(G2810,I2810,""))</f>
        <v>9-Nov</v>
      </c>
      <c r="K2810" s="34">
        <f>LEFT(J2810,2-ISERROR(1*MID(J2810,2,1)))*1</f>
        <v>9</v>
      </c>
      <c r="L2810" s="34" t="str">
        <f>IF(LEN(I2810)=3,I2810,LEFT(I2810,1)&amp;MID(I2810,3,1)&amp;RIGHT(I2810,1))</f>
        <v>YIH</v>
      </c>
      <c r="M2810" s="42">
        <f>TIMEVALUE(SUBSTITUTE(SUBSTITUTE(F2810,"P"," P"),"A"," A"))</f>
        <v>0.52569444444444446</v>
      </c>
      <c r="N2810" s="34">
        <f t="shared" si="140"/>
        <v>13</v>
      </c>
      <c r="O2810" s="34" t="str">
        <f t="shared" si="141"/>
        <v>YIH13</v>
      </c>
      <c r="P2810" s="44">
        <f>INDEX(Workings!$R$14:$R$853,MATCH(O2810,Workings!$U$14:$U$853,0))</f>
        <v>0.51944444444444438</v>
      </c>
      <c r="Q2810" s="34">
        <f t="shared" si="142"/>
        <v>9</v>
      </c>
      <c r="S2810"/>
    </row>
    <row r="2811" spans="1:19" ht="15" x14ac:dyDescent="0.25">
      <c r="A2811" s="34" t="s">
        <v>376</v>
      </c>
      <c r="B2811" s="34">
        <f>SEARCH("PM",A2811)</f>
        <v>17</v>
      </c>
      <c r="C2811" s="34" t="e">
        <f>SEARCH("AM",A2811)</f>
        <v>#VALUE!</v>
      </c>
      <c r="D2811" s="34">
        <f>IFERROR(B2811,C2811)</f>
        <v>17</v>
      </c>
      <c r="E2811" s="34" t="str">
        <f>IFERROR(MID(A2811,D2811-5,1)," ")</f>
        <v xml:space="preserve"> </v>
      </c>
      <c r="F2811" s="34" t="str">
        <f>MID(A2811,IF(E2811="1",D2811-5,D2811-4),IF(E2811="1",7,6))</f>
        <v>1:09PM</v>
      </c>
      <c r="G2811" s="34" t="str">
        <f>TRIM(SUBSTITUTE(A2811,TEXT(M2811,"h:mmAM/PM"),""))</f>
        <v>Y:I:H 9-Nov</v>
      </c>
      <c r="H2811" s="34" t="b">
        <f>OR(LEFT(G2811,1)="Y",LEFT(G2811,1)="B",LEFT(G2811,1)="R")</f>
        <v>1</v>
      </c>
      <c r="I2811" s="34" t="str">
        <f>IF(H2811,LEFT(G2811,FIND(" ",G2811)-1),MID(G2811,FIND(" ",G2811)+1,9))</f>
        <v>Y:I:H</v>
      </c>
      <c r="J2811" s="34" t="str">
        <f>TRIM(SUBSTITUTE(G2811,I2811,""))</f>
        <v>9-Nov</v>
      </c>
      <c r="K2811" s="34">
        <f>LEFT(J2811,2-ISERROR(1*MID(J2811,2,1)))*1</f>
        <v>9</v>
      </c>
      <c r="L2811" s="34" t="str">
        <f>IF(LEN(I2811)=3,I2811,LEFT(I2811,1)&amp;MID(I2811,3,1)&amp;RIGHT(I2811,1))</f>
        <v>YIH</v>
      </c>
      <c r="M2811" s="42">
        <f>TIMEVALUE(SUBSTITUTE(SUBSTITUTE(F2811,"P"," P"),"A"," A"))</f>
        <v>0.54791666666666672</v>
      </c>
      <c r="N2811" s="34">
        <f t="shared" si="140"/>
        <v>14</v>
      </c>
      <c r="O2811" s="34" t="str">
        <f t="shared" si="141"/>
        <v>YIH14</v>
      </c>
      <c r="P2811" s="44">
        <f>INDEX(Workings!$R$14:$R$853,MATCH(O2811,Workings!$U$14:$U$853,0))</f>
        <v>0.54027777777777775</v>
      </c>
      <c r="Q2811" s="34">
        <f t="shared" si="142"/>
        <v>11</v>
      </c>
      <c r="S2811"/>
    </row>
    <row r="2812" spans="1:19" ht="15" x14ac:dyDescent="0.25">
      <c r="A2812" s="34" t="s">
        <v>3082</v>
      </c>
      <c r="B2812" s="34">
        <f>SEARCH("PM",A2812)</f>
        <v>5</v>
      </c>
      <c r="C2812" s="34" t="e">
        <f>SEARCH("AM",A2812)</f>
        <v>#VALUE!</v>
      </c>
      <c r="D2812" s="34">
        <f>IFERROR(B2812,C2812)</f>
        <v>5</v>
      </c>
      <c r="E2812" s="34" t="str">
        <f>IFERROR(MID(A2812,D2812-5,1)," ")</f>
        <v xml:space="preserve"> </v>
      </c>
      <c r="F2812" s="34" t="str">
        <f>MID(A2812,IF(E2812="1",D2812-5,D2812-4),IF(E2812="1",7,6))</f>
        <v>1:27PM</v>
      </c>
      <c r="G2812" s="34" t="str">
        <f>TRIM(SUBSTITUTE(A2812,TEXT(M2812,"h:mmAM/PM"),""))</f>
        <v>9/Nov Y-I-H</v>
      </c>
      <c r="H2812" s="34" t="b">
        <f>OR(LEFT(G2812,1)="Y",LEFT(G2812,1)="B",LEFT(G2812,1)="R")</f>
        <v>0</v>
      </c>
      <c r="I2812" s="34" t="str">
        <f>IF(H2812,LEFT(G2812,FIND(" ",G2812)-1),MID(G2812,FIND(" ",G2812)+1,9))</f>
        <v>Y-I-H</v>
      </c>
      <c r="J2812" s="34" t="str">
        <f>TRIM(SUBSTITUTE(G2812,I2812,""))</f>
        <v>9/Nov</v>
      </c>
      <c r="K2812" s="34">
        <f>LEFT(J2812,2-ISERROR(1*MID(J2812,2,1)))*1</f>
        <v>9</v>
      </c>
      <c r="L2812" s="34" t="str">
        <f>IF(LEN(I2812)=3,I2812,LEFT(I2812,1)&amp;MID(I2812,3,1)&amp;RIGHT(I2812,1))</f>
        <v>YIH</v>
      </c>
      <c r="M2812" s="42">
        <f>TIMEVALUE(SUBSTITUTE(SUBSTITUTE(F2812,"P"," P"),"A"," A"))</f>
        <v>0.56041666666666667</v>
      </c>
      <c r="N2812" s="34">
        <f t="shared" si="140"/>
        <v>15</v>
      </c>
      <c r="O2812" s="34" t="str">
        <f t="shared" si="141"/>
        <v>YIH15</v>
      </c>
      <c r="P2812" s="44">
        <f>INDEX(Workings!$R$14:$R$853,MATCH(O2812,Workings!$U$14:$U$853,0))</f>
        <v>0.56111111111111112</v>
      </c>
      <c r="Q2812" s="34">
        <f t="shared" si="142"/>
        <v>-1</v>
      </c>
      <c r="S2812"/>
    </row>
    <row r="2813" spans="1:19" ht="15" x14ac:dyDescent="0.25">
      <c r="A2813" s="34" t="s">
        <v>137</v>
      </c>
      <c r="B2813" s="34">
        <f>SEARCH("PM",A2813)</f>
        <v>11</v>
      </c>
      <c r="C2813" s="34" t="e">
        <f>SEARCH("AM",A2813)</f>
        <v>#VALUE!</v>
      </c>
      <c r="D2813" s="34">
        <f>IFERROR(B2813,C2813)</f>
        <v>11</v>
      </c>
      <c r="E2813" s="34" t="str">
        <f>IFERROR(MID(A2813,D2813-5,1)," ")</f>
        <v xml:space="preserve"> </v>
      </c>
      <c r="F2813" s="34" t="str">
        <f>MID(A2813,IF(E2813="1",D2813-5,D2813-4),IF(E2813="1",7,6))</f>
        <v>2:06PM</v>
      </c>
      <c r="G2813" s="34" t="str">
        <f>TRIM(SUBSTITUTE(A2813,TEXT(M2813,"h:mmAM/PM"),""))</f>
        <v>Y/I/H 9/Nov</v>
      </c>
      <c r="H2813" s="34" t="b">
        <f>OR(LEFT(G2813,1)="Y",LEFT(G2813,1)="B",LEFT(G2813,1)="R")</f>
        <v>1</v>
      </c>
      <c r="I2813" s="34" t="str">
        <f>IF(H2813,LEFT(G2813,FIND(" ",G2813)-1),MID(G2813,FIND(" ",G2813)+1,9))</f>
        <v>Y/I/H</v>
      </c>
      <c r="J2813" s="34" t="str">
        <f>TRIM(SUBSTITUTE(G2813,I2813,""))</f>
        <v>9/Nov</v>
      </c>
      <c r="K2813" s="34">
        <f>LEFT(J2813,2-ISERROR(1*MID(J2813,2,1)))*1</f>
        <v>9</v>
      </c>
      <c r="L2813" s="34" t="str">
        <f>IF(LEN(I2813)=3,I2813,LEFT(I2813,1)&amp;MID(I2813,3,1)&amp;RIGHT(I2813,1))</f>
        <v>YIH</v>
      </c>
      <c r="M2813" s="42">
        <f>TIMEVALUE(SUBSTITUTE(SUBSTITUTE(F2813,"P"," P"),"A"," A"))</f>
        <v>0.58750000000000002</v>
      </c>
      <c r="N2813" s="34">
        <f t="shared" si="140"/>
        <v>16</v>
      </c>
      <c r="O2813" s="34" t="str">
        <f t="shared" si="141"/>
        <v>YIH16</v>
      </c>
      <c r="P2813" s="44">
        <f>INDEX(Workings!$R$14:$R$853,MATCH(O2813,Workings!$U$14:$U$853,0))</f>
        <v>0.58194444444444449</v>
      </c>
      <c r="Q2813" s="34">
        <f t="shared" si="142"/>
        <v>8</v>
      </c>
      <c r="S2813"/>
    </row>
    <row r="2814" spans="1:19" ht="15" x14ac:dyDescent="0.25">
      <c r="A2814" s="34" t="s">
        <v>948</v>
      </c>
      <c r="B2814" s="34">
        <f>SEARCH("PM",A2814)</f>
        <v>11</v>
      </c>
      <c r="C2814" s="34" t="e">
        <f>SEARCH("AM",A2814)</f>
        <v>#VALUE!</v>
      </c>
      <c r="D2814" s="34">
        <f>IFERROR(B2814,C2814)</f>
        <v>11</v>
      </c>
      <c r="E2814" s="34" t="str">
        <f>IFERROR(MID(A2814,D2814-5,1)," ")</f>
        <v xml:space="preserve"> </v>
      </c>
      <c r="F2814" s="34" t="str">
        <f>MID(A2814,IF(E2814="1",D2814-5,D2814-4),IF(E2814="1",7,6))</f>
        <v>2:33PM</v>
      </c>
      <c r="G2814" s="34" t="str">
        <f>TRIM(SUBSTITUTE(A2814,TEXT(M2814,"h:mmAM/PM"),""))</f>
        <v>Y-I-H 9-Nov</v>
      </c>
      <c r="H2814" s="34" t="b">
        <f>OR(LEFT(G2814,1)="Y",LEFT(G2814,1)="B",LEFT(G2814,1)="R")</f>
        <v>1</v>
      </c>
      <c r="I2814" s="34" t="str">
        <f>IF(H2814,LEFT(G2814,FIND(" ",G2814)-1),MID(G2814,FIND(" ",G2814)+1,9))</f>
        <v>Y-I-H</v>
      </c>
      <c r="J2814" s="34" t="str">
        <f>TRIM(SUBSTITUTE(G2814,I2814,""))</f>
        <v>9-Nov</v>
      </c>
      <c r="K2814" s="34">
        <f>LEFT(J2814,2-ISERROR(1*MID(J2814,2,1)))*1</f>
        <v>9</v>
      </c>
      <c r="L2814" s="34" t="str">
        <f>IF(LEN(I2814)=3,I2814,LEFT(I2814,1)&amp;MID(I2814,3,1)&amp;RIGHT(I2814,1))</f>
        <v>YIH</v>
      </c>
      <c r="M2814" s="42">
        <f>TIMEVALUE(SUBSTITUTE(SUBSTITUTE(F2814,"P"," P"),"A"," A"))</f>
        <v>0.60625000000000007</v>
      </c>
      <c r="N2814" s="34">
        <f t="shared" si="140"/>
        <v>17</v>
      </c>
      <c r="O2814" s="34" t="str">
        <f t="shared" si="141"/>
        <v>YIH17</v>
      </c>
      <c r="P2814" s="44">
        <f>INDEX(Workings!$R$14:$R$853,MATCH(O2814,Workings!$U$14:$U$853,0))</f>
        <v>0.60277777777777786</v>
      </c>
      <c r="Q2814" s="34">
        <f t="shared" si="142"/>
        <v>5</v>
      </c>
      <c r="S2814"/>
    </row>
    <row r="2815" spans="1:19" ht="15" x14ac:dyDescent="0.25">
      <c r="A2815" s="34" t="s">
        <v>3652</v>
      </c>
      <c r="B2815" s="34">
        <f>SEARCH("PM",A2815)</f>
        <v>11</v>
      </c>
      <c r="C2815" s="34" t="e">
        <f>SEARCH("AM",A2815)</f>
        <v>#VALUE!</v>
      </c>
      <c r="D2815" s="34">
        <f>IFERROR(B2815,C2815)</f>
        <v>11</v>
      </c>
      <c r="E2815" s="34" t="str">
        <f>IFERROR(MID(A2815,D2815-5,1)," ")</f>
        <v xml:space="preserve"> </v>
      </c>
      <c r="F2815" s="34" t="str">
        <f>MID(A2815,IF(E2815="1",D2815-5,D2815-4),IF(E2815="1",7,6))</f>
        <v>3:06PM</v>
      </c>
      <c r="G2815" s="34" t="str">
        <f>TRIM(SUBSTITUTE(A2815,TEXT(M2815,"h:mmAM/PM"),""))</f>
        <v>Y-I-H 9/Nov</v>
      </c>
      <c r="H2815" s="34" t="b">
        <f>OR(LEFT(G2815,1)="Y",LEFT(G2815,1)="B",LEFT(G2815,1)="R")</f>
        <v>1</v>
      </c>
      <c r="I2815" s="34" t="str">
        <f>IF(H2815,LEFT(G2815,FIND(" ",G2815)-1),MID(G2815,FIND(" ",G2815)+1,9))</f>
        <v>Y-I-H</v>
      </c>
      <c r="J2815" s="34" t="str">
        <f>TRIM(SUBSTITUTE(G2815,I2815,""))</f>
        <v>9/Nov</v>
      </c>
      <c r="K2815" s="34">
        <f>LEFT(J2815,2-ISERROR(1*MID(J2815,2,1)))*1</f>
        <v>9</v>
      </c>
      <c r="L2815" s="34" t="str">
        <f>IF(LEN(I2815)=3,I2815,LEFT(I2815,1)&amp;MID(I2815,3,1)&amp;RIGHT(I2815,1))</f>
        <v>YIH</v>
      </c>
      <c r="M2815" s="42">
        <f>TIMEVALUE(SUBSTITUTE(SUBSTITUTE(F2815,"P"," P"),"A"," A"))</f>
        <v>0.62916666666666665</v>
      </c>
      <c r="N2815" s="34">
        <f t="shared" si="140"/>
        <v>18</v>
      </c>
      <c r="O2815" s="34" t="str">
        <f t="shared" si="141"/>
        <v>YIH18</v>
      </c>
      <c r="P2815" s="44">
        <f>INDEX(Workings!$R$14:$R$853,MATCH(O2815,Workings!$U$14:$U$853,0))</f>
        <v>0.62361111111111123</v>
      </c>
      <c r="Q2815" s="34">
        <f t="shared" si="142"/>
        <v>8</v>
      </c>
      <c r="S2815"/>
    </row>
    <row r="2816" spans="1:19" ht="15" x14ac:dyDescent="0.25">
      <c r="A2816" s="34" t="s">
        <v>2089</v>
      </c>
      <c r="B2816" s="34">
        <f>SEARCH("PM",A2816)</f>
        <v>5</v>
      </c>
      <c r="C2816" s="34" t="e">
        <f>SEARCH("AM",A2816)</f>
        <v>#VALUE!</v>
      </c>
      <c r="D2816" s="34">
        <f>IFERROR(B2816,C2816)</f>
        <v>5</v>
      </c>
      <c r="E2816" s="34" t="str">
        <f>IFERROR(MID(A2816,D2816-5,1)," ")</f>
        <v xml:space="preserve"> </v>
      </c>
      <c r="F2816" s="34" t="str">
        <f>MID(A2816,IF(E2816="1",D2816-5,D2816-4),IF(E2816="1",7,6))</f>
        <v>3:33PM</v>
      </c>
      <c r="G2816" s="34" t="str">
        <f>TRIM(SUBSTITUTE(A2816,TEXT(M2816,"h:mmAM/PM"),""))</f>
        <v>9/Nov YIH</v>
      </c>
      <c r="H2816" s="34" t="b">
        <f>OR(LEFT(G2816,1)="Y",LEFT(G2816,1)="B",LEFT(G2816,1)="R")</f>
        <v>0</v>
      </c>
      <c r="I2816" s="34" t="str">
        <f>IF(H2816,LEFT(G2816,FIND(" ",G2816)-1),MID(G2816,FIND(" ",G2816)+1,9))</f>
        <v>YIH</v>
      </c>
      <c r="J2816" s="34" t="str">
        <f>TRIM(SUBSTITUTE(G2816,I2816,""))</f>
        <v>9/Nov</v>
      </c>
      <c r="K2816" s="34">
        <f>LEFT(J2816,2-ISERROR(1*MID(J2816,2,1)))*1</f>
        <v>9</v>
      </c>
      <c r="L2816" s="34" t="str">
        <f>IF(LEN(I2816)=3,I2816,LEFT(I2816,1)&amp;MID(I2816,3,1)&amp;RIGHT(I2816,1))</f>
        <v>YIH</v>
      </c>
      <c r="M2816" s="42">
        <f>TIMEVALUE(SUBSTITUTE(SUBSTITUTE(F2816,"P"," P"),"A"," A"))</f>
        <v>0.6479166666666667</v>
      </c>
      <c r="N2816" s="34">
        <f t="shared" si="140"/>
        <v>19</v>
      </c>
      <c r="O2816" s="34" t="str">
        <f t="shared" si="141"/>
        <v>YIH19</v>
      </c>
      <c r="P2816" s="44">
        <f>INDEX(Workings!$R$14:$R$853,MATCH(O2816,Workings!$U$14:$U$853,0))</f>
        <v>0.6444444444444446</v>
      </c>
      <c r="Q2816" s="34">
        <f t="shared" si="142"/>
        <v>5</v>
      </c>
      <c r="S2816"/>
    </row>
    <row r="2817" spans="1:19" ht="15" x14ac:dyDescent="0.25">
      <c r="A2817" s="34" t="s">
        <v>1527</v>
      </c>
      <c r="B2817" s="34">
        <f>SEARCH("PM",A2817)</f>
        <v>5</v>
      </c>
      <c r="C2817" s="34" t="e">
        <f>SEARCH("AM",A2817)</f>
        <v>#VALUE!</v>
      </c>
      <c r="D2817" s="34">
        <f>IFERROR(B2817,C2817)</f>
        <v>5</v>
      </c>
      <c r="E2817" s="34" t="str">
        <f>IFERROR(MID(A2817,D2817-5,1)," ")</f>
        <v xml:space="preserve"> </v>
      </c>
      <c r="F2817" s="34" t="str">
        <f>MID(A2817,IF(E2817="1",D2817-5,D2817-4),IF(E2817="1",7,6))</f>
        <v>4:07PM</v>
      </c>
      <c r="G2817" s="34" t="str">
        <f>TRIM(SUBSTITUTE(A2817,TEXT(M2817,"h:mmAM/PM"),""))</f>
        <v>9/Nov YIH</v>
      </c>
      <c r="H2817" s="34" t="b">
        <f>OR(LEFT(G2817,1)="Y",LEFT(G2817,1)="B",LEFT(G2817,1)="R")</f>
        <v>0</v>
      </c>
      <c r="I2817" s="34" t="str">
        <f>IF(H2817,LEFT(G2817,FIND(" ",G2817)-1),MID(G2817,FIND(" ",G2817)+1,9))</f>
        <v>YIH</v>
      </c>
      <c r="J2817" s="34" t="str">
        <f>TRIM(SUBSTITUTE(G2817,I2817,""))</f>
        <v>9/Nov</v>
      </c>
      <c r="K2817" s="34">
        <f>LEFT(J2817,2-ISERROR(1*MID(J2817,2,1)))*1</f>
        <v>9</v>
      </c>
      <c r="L2817" s="34" t="str">
        <f>IF(LEN(I2817)=3,I2817,LEFT(I2817,1)&amp;MID(I2817,3,1)&amp;RIGHT(I2817,1))</f>
        <v>YIH</v>
      </c>
      <c r="M2817" s="42">
        <f>TIMEVALUE(SUBSTITUTE(SUBSTITUTE(F2817,"P"," P"),"A"," A"))</f>
        <v>0.67152777777777783</v>
      </c>
      <c r="N2817" s="34">
        <f t="shared" si="140"/>
        <v>20</v>
      </c>
      <c r="O2817" s="34" t="str">
        <f t="shared" si="141"/>
        <v>YIH20</v>
      </c>
      <c r="P2817" s="44">
        <f>INDEX(Workings!$R$14:$R$853,MATCH(O2817,Workings!$U$14:$U$853,0))</f>
        <v>0.66527777777777797</v>
      </c>
      <c r="Q2817" s="34">
        <f t="shared" si="142"/>
        <v>9</v>
      </c>
      <c r="S2817"/>
    </row>
    <row r="2818" spans="1:19" ht="15" x14ac:dyDescent="0.25">
      <c r="A2818" s="34" t="s">
        <v>2090</v>
      </c>
      <c r="B2818" s="34">
        <f>SEARCH("PM",A2818)</f>
        <v>17</v>
      </c>
      <c r="C2818" s="34" t="e">
        <f>SEARCH("AM",A2818)</f>
        <v>#VALUE!</v>
      </c>
      <c r="D2818" s="34">
        <f>IFERROR(B2818,C2818)</f>
        <v>17</v>
      </c>
      <c r="E2818" s="34" t="str">
        <f>IFERROR(MID(A2818,D2818-5,1)," ")</f>
        <v xml:space="preserve"> </v>
      </c>
      <c r="F2818" s="34" t="str">
        <f>MID(A2818,IF(E2818="1",D2818-5,D2818-4),IF(E2818="1",7,6))</f>
        <v>4:42PM</v>
      </c>
      <c r="G2818" s="34" t="str">
        <f>TRIM(SUBSTITUTE(A2818,TEXT(M2818,"h:mmAM/PM"),""))</f>
        <v>Y-I-H 9-Nov</v>
      </c>
      <c r="H2818" s="34" t="b">
        <f>OR(LEFT(G2818,1)="Y",LEFT(G2818,1)="B",LEFT(G2818,1)="R")</f>
        <v>1</v>
      </c>
      <c r="I2818" s="34" t="str">
        <f>IF(H2818,LEFT(G2818,FIND(" ",G2818)-1),MID(G2818,FIND(" ",G2818)+1,9))</f>
        <v>Y-I-H</v>
      </c>
      <c r="J2818" s="34" t="str">
        <f>TRIM(SUBSTITUTE(G2818,I2818,""))</f>
        <v>9-Nov</v>
      </c>
      <c r="K2818" s="34">
        <f>LEFT(J2818,2-ISERROR(1*MID(J2818,2,1)))*1</f>
        <v>9</v>
      </c>
      <c r="L2818" s="34" t="str">
        <f>IF(LEN(I2818)=3,I2818,LEFT(I2818,1)&amp;MID(I2818,3,1)&amp;RIGHT(I2818,1))</f>
        <v>YIH</v>
      </c>
      <c r="M2818" s="42">
        <f>TIMEVALUE(SUBSTITUTE(SUBSTITUTE(F2818,"P"," P"),"A"," A"))</f>
        <v>0.6958333333333333</v>
      </c>
      <c r="N2818" s="34">
        <f t="shared" si="140"/>
        <v>21</v>
      </c>
      <c r="O2818" s="34" t="str">
        <f t="shared" si="141"/>
        <v>YIH21</v>
      </c>
      <c r="P2818" s="44">
        <f>INDEX(Workings!$R$14:$R$853,MATCH(O2818,Workings!$U$14:$U$853,0))</f>
        <v>0.68611111111111134</v>
      </c>
      <c r="Q2818" s="34">
        <f t="shared" si="142"/>
        <v>14</v>
      </c>
      <c r="S2818"/>
    </row>
    <row r="2819" spans="1:19" ht="15" x14ac:dyDescent="0.25">
      <c r="A2819" s="34" t="s">
        <v>2338</v>
      </c>
      <c r="B2819" s="34">
        <f>SEARCH("PM",A2819)</f>
        <v>11</v>
      </c>
      <c r="C2819" s="34" t="e">
        <f>SEARCH("AM",A2819)</f>
        <v>#VALUE!</v>
      </c>
      <c r="D2819" s="34">
        <f>IFERROR(B2819,C2819)</f>
        <v>11</v>
      </c>
      <c r="E2819" s="34" t="str">
        <f>IFERROR(MID(A2819,D2819-5,1)," ")</f>
        <v xml:space="preserve"> </v>
      </c>
      <c r="F2819" s="34" t="str">
        <f>MID(A2819,IF(E2819="1",D2819-5,D2819-4),IF(E2819="1",7,6))</f>
        <v>4:59PM</v>
      </c>
      <c r="G2819" s="34" t="str">
        <f>TRIM(SUBSTITUTE(A2819,TEXT(M2819,"h:mmAM/PM"),""))</f>
        <v>9/Nov YIH</v>
      </c>
      <c r="H2819" s="34" t="b">
        <f>OR(LEFT(G2819,1)="Y",LEFT(G2819,1)="B",LEFT(G2819,1)="R")</f>
        <v>0</v>
      </c>
      <c r="I2819" s="34" t="str">
        <f>IF(H2819,LEFT(G2819,FIND(" ",G2819)-1),MID(G2819,FIND(" ",G2819)+1,9))</f>
        <v>YIH</v>
      </c>
      <c r="J2819" s="34" t="str">
        <f>TRIM(SUBSTITUTE(G2819,I2819,""))</f>
        <v>9/Nov</v>
      </c>
      <c r="K2819" s="34">
        <f>LEFT(J2819,2-ISERROR(1*MID(J2819,2,1)))*1</f>
        <v>9</v>
      </c>
      <c r="L2819" s="34" t="str">
        <f>IF(LEN(I2819)=3,I2819,LEFT(I2819,1)&amp;MID(I2819,3,1)&amp;RIGHT(I2819,1))</f>
        <v>YIH</v>
      </c>
      <c r="M2819" s="42">
        <f>TIMEVALUE(SUBSTITUTE(SUBSTITUTE(F2819,"P"," P"),"A"," A"))</f>
        <v>0.70763888888888893</v>
      </c>
      <c r="N2819" s="34">
        <f t="shared" si="140"/>
        <v>22</v>
      </c>
      <c r="O2819" s="34" t="str">
        <f t="shared" si="141"/>
        <v>YIH22</v>
      </c>
      <c r="P2819" s="44">
        <f>INDEX(Workings!$R$14:$R$853,MATCH(O2819,Workings!$U$14:$U$853,0))</f>
        <v>0.70694444444444471</v>
      </c>
      <c r="Q2819" s="34">
        <f t="shared" si="142"/>
        <v>1</v>
      </c>
      <c r="S2819"/>
    </row>
    <row r="2820" spans="1:19" ht="15" x14ac:dyDescent="0.25">
      <c r="A2820" s="34" t="s">
        <v>1540</v>
      </c>
      <c r="B2820" s="34">
        <f>SEARCH("PM",A2820)</f>
        <v>15</v>
      </c>
      <c r="C2820" s="34" t="e">
        <f>SEARCH("AM",A2820)</f>
        <v>#VALUE!</v>
      </c>
      <c r="D2820" s="34">
        <f>IFERROR(B2820,C2820)</f>
        <v>15</v>
      </c>
      <c r="E2820" s="34" t="str">
        <f>IFERROR(MID(A2820,D2820-5,1)," ")</f>
        <v xml:space="preserve"> </v>
      </c>
      <c r="F2820" s="34" t="str">
        <f>MID(A2820,IF(E2820="1",D2820-5,D2820-4),IF(E2820="1",7,6))</f>
        <v>5:43PM</v>
      </c>
      <c r="G2820" s="34" t="str">
        <f>TRIM(SUBSTITUTE(A2820,TEXT(M2820,"h:mmAM/PM"),""))</f>
        <v>9/Nov YIH</v>
      </c>
      <c r="H2820" s="34" t="b">
        <f>OR(LEFT(G2820,1)="Y",LEFT(G2820,1)="B",LEFT(G2820,1)="R")</f>
        <v>0</v>
      </c>
      <c r="I2820" s="34" t="str">
        <f>IF(H2820,LEFT(G2820,FIND(" ",G2820)-1),MID(G2820,FIND(" ",G2820)+1,9))</f>
        <v>YIH</v>
      </c>
      <c r="J2820" s="34" t="str">
        <f>TRIM(SUBSTITUTE(G2820,I2820,""))</f>
        <v>9/Nov</v>
      </c>
      <c r="K2820" s="34">
        <f>LEFT(J2820,2-ISERROR(1*MID(J2820,2,1)))*1</f>
        <v>9</v>
      </c>
      <c r="L2820" s="34" t="str">
        <f>IF(LEN(I2820)=3,I2820,LEFT(I2820,1)&amp;MID(I2820,3,1)&amp;RIGHT(I2820,1))</f>
        <v>YIH</v>
      </c>
      <c r="M2820" s="42">
        <f>TIMEVALUE(SUBSTITUTE(SUBSTITUTE(F2820,"P"," P"),"A"," A"))</f>
        <v>0.73819444444444438</v>
      </c>
      <c r="N2820" s="34">
        <f t="shared" si="140"/>
        <v>23</v>
      </c>
      <c r="O2820" s="34" t="str">
        <f t="shared" si="141"/>
        <v>YIH23</v>
      </c>
      <c r="P2820" s="44">
        <f>INDEX(Workings!$R$14:$R$853,MATCH(O2820,Workings!$U$14:$U$853,0))</f>
        <v>0.72777777777777808</v>
      </c>
      <c r="Q2820" s="34">
        <f t="shared" si="142"/>
        <v>15</v>
      </c>
      <c r="S2820"/>
    </row>
    <row r="2821" spans="1:19" ht="15" x14ac:dyDescent="0.25">
      <c r="A2821" s="34" t="s">
        <v>3021</v>
      </c>
      <c r="B2821" s="34">
        <f>SEARCH("PM",A2821)</f>
        <v>17</v>
      </c>
      <c r="C2821" s="34" t="e">
        <f>SEARCH("AM",A2821)</f>
        <v>#VALUE!</v>
      </c>
      <c r="D2821" s="34">
        <f>IFERROR(B2821,C2821)</f>
        <v>17</v>
      </c>
      <c r="E2821" s="34" t="str">
        <f>IFERROR(MID(A2821,D2821-5,1)," ")</f>
        <v xml:space="preserve"> </v>
      </c>
      <c r="F2821" s="34" t="str">
        <f>MID(A2821,IF(E2821="1",D2821-5,D2821-4),IF(E2821="1",7,6))</f>
        <v>6:16PM</v>
      </c>
      <c r="G2821" s="34" t="str">
        <f>TRIM(SUBSTITUTE(A2821,TEXT(M2821,"h:mmAM/PM"),""))</f>
        <v>9/Nov Y-I-H</v>
      </c>
      <c r="H2821" s="34" t="b">
        <f>OR(LEFT(G2821,1)="Y",LEFT(G2821,1)="B",LEFT(G2821,1)="R")</f>
        <v>0</v>
      </c>
      <c r="I2821" s="34" t="str">
        <f>IF(H2821,LEFT(G2821,FIND(" ",G2821)-1),MID(G2821,FIND(" ",G2821)+1,9))</f>
        <v>Y-I-H</v>
      </c>
      <c r="J2821" s="34" t="str">
        <f>TRIM(SUBSTITUTE(G2821,I2821,""))</f>
        <v>9/Nov</v>
      </c>
      <c r="K2821" s="34">
        <f>LEFT(J2821,2-ISERROR(1*MID(J2821,2,1)))*1</f>
        <v>9</v>
      </c>
      <c r="L2821" s="34" t="str">
        <f>IF(LEN(I2821)=3,I2821,LEFT(I2821,1)&amp;MID(I2821,3,1)&amp;RIGHT(I2821,1))</f>
        <v>YIH</v>
      </c>
      <c r="M2821" s="42">
        <f>TIMEVALUE(SUBSTITUTE(SUBSTITUTE(F2821,"P"," P"),"A"," A"))</f>
        <v>0.76111111111111107</v>
      </c>
      <c r="N2821" s="34">
        <f t="shared" si="140"/>
        <v>24</v>
      </c>
      <c r="O2821" s="34" t="str">
        <f t="shared" si="141"/>
        <v>YIH24</v>
      </c>
      <c r="P2821" s="44">
        <f>INDEX(Workings!$R$14:$R$853,MATCH(O2821,Workings!$U$14:$U$853,0))</f>
        <v>0.75555555555555587</v>
      </c>
      <c r="Q2821" s="34">
        <f t="shared" si="142"/>
        <v>8</v>
      </c>
      <c r="S2821"/>
    </row>
    <row r="2822" spans="1:19" ht="15" x14ac:dyDescent="0.25">
      <c r="A2822" s="34" t="s">
        <v>3818</v>
      </c>
      <c r="B2822" s="34">
        <f>SEARCH("PM",A2822)</f>
        <v>5</v>
      </c>
      <c r="C2822" s="34" t="e">
        <f>SEARCH("AM",A2822)</f>
        <v>#VALUE!</v>
      </c>
      <c r="D2822" s="34">
        <f>IFERROR(B2822,C2822)</f>
        <v>5</v>
      </c>
      <c r="E2822" s="34" t="str">
        <f>IFERROR(MID(A2822,D2822-5,1)," ")</f>
        <v xml:space="preserve"> </v>
      </c>
      <c r="F2822" s="34" t="str">
        <f>MID(A2822,IF(E2822="1",D2822-5,D2822-4),IF(E2822="1",7,6))</f>
        <v>6:45PM</v>
      </c>
      <c r="G2822" s="34" t="str">
        <f>TRIM(SUBSTITUTE(A2822,TEXT(M2822,"h:mmAM/PM"),""))</f>
        <v>9-Nov Y/I/H</v>
      </c>
      <c r="H2822" s="34" t="b">
        <f>OR(LEFT(G2822,1)="Y",LEFT(G2822,1)="B",LEFT(G2822,1)="R")</f>
        <v>0</v>
      </c>
      <c r="I2822" s="34" t="str">
        <f>IF(H2822,LEFT(G2822,FIND(" ",G2822)-1),MID(G2822,FIND(" ",G2822)+1,9))</f>
        <v>Y/I/H</v>
      </c>
      <c r="J2822" s="34" t="str">
        <f>TRIM(SUBSTITUTE(G2822,I2822,""))</f>
        <v>9-Nov</v>
      </c>
      <c r="K2822" s="34">
        <f>LEFT(J2822,2-ISERROR(1*MID(J2822,2,1)))*1</f>
        <v>9</v>
      </c>
      <c r="L2822" s="34" t="str">
        <f>IF(LEN(I2822)=3,I2822,LEFT(I2822,1)&amp;MID(I2822,3,1)&amp;RIGHT(I2822,1))</f>
        <v>YIH</v>
      </c>
      <c r="M2822" s="42">
        <f>TIMEVALUE(SUBSTITUTE(SUBSTITUTE(F2822,"P"," P"),"A"," A"))</f>
        <v>0.78125</v>
      </c>
      <c r="N2822" s="34">
        <f t="shared" si="140"/>
        <v>25</v>
      </c>
      <c r="O2822" s="34" t="str">
        <f t="shared" si="141"/>
        <v>YIH25</v>
      </c>
      <c r="P2822" s="44">
        <f>INDEX(Workings!$R$14:$R$853,MATCH(O2822,Workings!$U$14:$U$853,0))</f>
        <v>0.78333333333333366</v>
      </c>
      <c r="Q2822" s="34">
        <f t="shared" si="142"/>
        <v>-3</v>
      </c>
      <c r="S2822"/>
    </row>
    <row r="2823" spans="1:19" ht="15" x14ac:dyDescent="0.25">
      <c r="A2823" s="34" t="s">
        <v>3084</v>
      </c>
      <c r="B2823" s="34">
        <f>SEARCH("PM",A2823)</f>
        <v>5</v>
      </c>
      <c r="C2823" s="34" t="e">
        <f>SEARCH("AM",A2823)</f>
        <v>#VALUE!</v>
      </c>
      <c r="D2823" s="34">
        <f>IFERROR(B2823,C2823)</f>
        <v>5</v>
      </c>
      <c r="E2823" s="34" t="str">
        <f>IFERROR(MID(A2823,D2823-5,1)," ")</f>
        <v xml:space="preserve"> </v>
      </c>
      <c r="F2823" s="34" t="str">
        <f>MID(A2823,IF(E2823="1",D2823-5,D2823-4),IF(E2823="1",7,6))</f>
        <v>7:34PM</v>
      </c>
      <c r="G2823" s="34" t="str">
        <f>TRIM(SUBSTITUTE(A2823,TEXT(M2823,"h:mmAM/PM"),""))</f>
        <v>YIH 9-Nov</v>
      </c>
      <c r="H2823" s="34" t="b">
        <f>OR(LEFT(G2823,1)="Y",LEFT(G2823,1)="B",LEFT(G2823,1)="R")</f>
        <v>1</v>
      </c>
      <c r="I2823" s="34" t="str">
        <f>IF(H2823,LEFT(G2823,FIND(" ",G2823)-1),MID(G2823,FIND(" ",G2823)+1,9))</f>
        <v>YIH</v>
      </c>
      <c r="J2823" s="34" t="str">
        <f>TRIM(SUBSTITUTE(G2823,I2823,""))</f>
        <v>9-Nov</v>
      </c>
      <c r="K2823" s="34">
        <f>LEFT(J2823,2-ISERROR(1*MID(J2823,2,1)))*1</f>
        <v>9</v>
      </c>
      <c r="L2823" s="34" t="str">
        <f>IF(LEN(I2823)=3,I2823,LEFT(I2823,1)&amp;MID(I2823,3,1)&amp;RIGHT(I2823,1))</f>
        <v>YIH</v>
      </c>
      <c r="M2823" s="42">
        <f>TIMEVALUE(SUBSTITUTE(SUBSTITUTE(F2823,"P"," P"),"A"," A"))</f>
        <v>0.81527777777777777</v>
      </c>
      <c r="N2823" s="34">
        <f t="shared" si="140"/>
        <v>26</v>
      </c>
      <c r="O2823" s="34" t="str">
        <f t="shared" si="141"/>
        <v>YIH26</v>
      </c>
      <c r="P2823" s="44">
        <f>INDEX(Workings!$R$14:$R$853,MATCH(O2823,Workings!$U$14:$U$853,0))</f>
        <v>0.81111111111111145</v>
      </c>
      <c r="Q2823" s="34">
        <f t="shared" si="142"/>
        <v>6</v>
      </c>
      <c r="S2823"/>
    </row>
    <row r="2824" spans="1:19" ht="15" x14ac:dyDescent="0.25">
      <c r="A2824" s="34" t="s">
        <v>3076</v>
      </c>
      <c r="B2824" s="34">
        <f>SEARCH("PM",A2824)</f>
        <v>11</v>
      </c>
      <c r="C2824" s="34" t="e">
        <f>SEARCH("AM",A2824)</f>
        <v>#VALUE!</v>
      </c>
      <c r="D2824" s="34">
        <f>IFERROR(B2824,C2824)</f>
        <v>11</v>
      </c>
      <c r="E2824" s="34" t="str">
        <f>IFERROR(MID(A2824,D2824-5,1)," ")</f>
        <v xml:space="preserve"> </v>
      </c>
      <c r="F2824" s="34" t="str">
        <f>MID(A2824,IF(E2824="1",D2824-5,D2824-4),IF(E2824="1",7,6))</f>
        <v>8:36PM</v>
      </c>
      <c r="G2824" s="34" t="str">
        <f>TRIM(SUBSTITUTE(A2824,TEXT(M2824,"h:mmAM/PM"),""))</f>
        <v>Y/I/H 9/Nov</v>
      </c>
      <c r="H2824" s="34" t="b">
        <f>OR(LEFT(G2824,1)="Y",LEFT(G2824,1)="B",LEFT(G2824,1)="R")</f>
        <v>1</v>
      </c>
      <c r="I2824" s="34" t="str">
        <f>IF(H2824,LEFT(G2824,FIND(" ",G2824)-1),MID(G2824,FIND(" ",G2824)+1,9))</f>
        <v>Y/I/H</v>
      </c>
      <c r="J2824" s="34" t="str">
        <f>TRIM(SUBSTITUTE(G2824,I2824,""))</f>
        <v>9/Nov</v>
      </c>
      <c r="K2824" s="34">
        <f>LEFT(J2824,2-ISERROR(1*MID(J2824,2,1)))*1</f>
        <v>9</v>
      </c>
      <c r="L2824" s="34" t="str">
        <f>IF(LEN(I2824)=3,I2824,LEFT(I2824,1)&amp;MID(I2824,3,1)&amp;RIGHT(I2824,1))</f>
        <v>YIH</v>
      </c>
      <c r="M2824" s="42">
        <f>TIMEVALUE(SUBSTITUTE(SUBSTITUTE(F2824,"P"," P"),"A"," A"))</f>
        <v>0.85833333333333339</v>
      </c>
      <c r="N2824" s="34">
        <f t="shared" si="140"/>
        <v>27</v>
      </c>
      <c r="O2824" s="34" t="str">
        <f t="shared" si="141"/>
        <v>YIH27</v>
      </c>
      <c r="P2824" s="44">
        <f>INDEX(Workings!$R$14:$R$853,MATCH(O2824,Workings!$U$14:$U$853,0))</f>
        <v>0.85277777777777808</v>
      </c>
      <c r="Q2824" s="34">
        <f t="shared" si="142"/>
        <v>8</v>
      </c>
      <c r="S2824"/>
    </row>
    <row r="2825" spans="1:19" ht="15" x14ac:dyDescent="0.25">
      <c r="A2825" s="34" t="s">
        <v>4251</v>
      </c>
      <c r="B2825" s="34">
        <f>SEARCH("PM",A2825)</f>
        <v>17</v>
      </c>
      <c r="C2825" s="34" t="e">
        <f>SEARCH("AM",A2825)</f>
        <v>#VALUE!</v>
      </c>
      <c r="D2825" s="34">
        <f>IFERROR(B2825,C2825)</f>
        <v>17</v>
      </c>
      <c r="E2825" s="34" t="str">
        <f>IFERROR(MID(A2825,D2825-5,1)," ")</f>
        <v xml:space="preserve"> </v>
      </c>
      <c r="F2825" s="34" t="str">
        <f>MID(A2825,IF(E2825="1",D2825-5,D2825-4),IF(E2825="1",7,6))</f>
        <v>9:36PM</v>
      </c>
      <c r="G2825" s="34" t="str">
        <f>TRIM(SUBSTITUTE(A2825,TEXT(M2825,"h:mmAM/PM"),""))</f>
        <v>9/Nov Y-I-H</v>
      </c>
      <c r="H2825" s="34" t="b">
        <f>OR(LEFT(G2825,1)="Y",LEFT(G2825,1)="B",LEFT(G2825,1)="R")</f>
        <v>0</v>
      </c>
      <c r="I2825" s="34" t="str">
        <f>IF(H2825,LEFT(G2825,FIND(" ",G2825)-1),MID(G2825,FIND(" ",G2825)+1,9))</f>
        <v>Y-I-H</v>
      </c>
      <c r="J2825" s="34" t="str">
        <f>TRIM(SUBSTITUTE(G2825,I2825,""))</f>
        <v>9/Nov</v>
      </c>
      <c r="K2825" s="34">
        <f>LEFT(J2825,2-ISERROR(1*MID(J2825,2,1)))*1</f>
        <v>9</v>
      </c>
      <c r="L2825" s="34" t="str">
        <f>IF(LEN(I2825)=3,I2825,LEFT(I2825,1)&amp;MID(I2825,3,1)&amp;RIGHT(I2825,1))</f>
        <v>YIH</v>
      </c>
      <c r="M2825" s="42">
        <f>TIMEVALUE(SUBSTITUTE(SUBSTITUTE(F2825,"P"," P"),"A"," A"))</f>
        <v>0.9</v>
      </c>
      <c r="N2825" s="34">
        <f t="shared" ref="N2825:N2888" si="143">1+(L2825=L2824)*(K2825=K2824)*N2824</f>
        <v>28</v>
      </c>
      <c r="O2825" s="34" t="str">
        <f t="shared" ref="O2825:O2888" si="144">L2825&amp;N2825</f>
        <v>YIH28</v>
      </c>
      <c r="P2825" s="44">
        <f>INDEX(Workings!$R$14:$R$853,MATCH(O2825,Workings!$U$14:$U$853,0))</f>
        <v>0.89444444444444471</v>
      </c>
      <c r="Q2825" s="34">
        <f t="shared" ref="Q2825:Q2888" si="145">ROUND((M2825-P2825)*60*24,5)</f>
        <v>8</v>
      </c>
      <c r="S2825"/>
    </row>
    <row r="2826" spans="1:19" ht="15" x14ac:dyDescent="0.25">
      <c r="A2826" s="34" t="s">
        <v>2973</v>
      </c>
      <c r="B2826" s="34">
        <f>SEARCH("PM",A2826)</f>
        <v>12</v>
      </c>
      <c r="C2826" s="34" t="e">
        <f>SEARCH("AM",A2826)</f>
        <v>#VALUE!</v>
      </c>
      <c r="D2826" s="34">
        <f>IFERROR(B2826,C2826)</f>
        <v>12</v>
      </c>
      <c r="E2826" s="34" t="str">
        <f>IFERROR(MID(A2826,D2826-5,1)," ")</f>
        <v>1</v>
      </c>
      <c r="F2826" s="34" t="str">
        <f>MID(A2826,IF(E2826="1",D2826-5,D2826-4),IF(E2826="1",7,6))</f>
        <v>10:32PM</v>
      </c>
      <c r="G2826" s="34" t="str">
        <f>TRIM(SUBSTITUTE(A2826,TEXT(M2826,"h:mmAM/PM"),""))</f>
        <v>9/Nov YIH</v>
      </c>
      <c r="H2826" s="34" t="b">
        <f>OR(LEFT(G2826,1)="Y",LEFT(G2826,1)="B",LEFT(G2826,1)="R")</f>
        <v>0</v>
      </c>
      <c r="I2826" s="34" t="str">
        <f>IF(H2826,LEFT(G2826,FIND(" ",G2826)-1),MID(G2826,FIND(" ",G2826)+1,9))</f>
        <v>YIH</v>
      </c>
      <c r="J2826" s="34" t="str">
        <f>TRIM(SUBSTITUTE(G2826,I2826,""))</f>
        <v>9/Nov</v>
      </c>
      <c r="K2826" s="34">
        <f>LEFT(J2826,2-ISERROR(1*MID(J2826,2,1)))*1</f>
        <v>9</v>
      </c>
      <c r="L2826" s="34" t="str">
        <f>IF(LEN(I2826)=3,I2826,LEFT(I2826,1)&amp;MID(I2826,3,1)&amp;RIGHT(I2826,1))</f>
        <v>YIH</v>
      </c>
      <c r="M2826" s="42">
        <f>TIMEVALUE(SUBSTITUTE(SUBSTITUTE(F2826,"P"," P"),"A"," A"))</f>
        <v>0.93888888888888899</v>
      </c>
      <c r="N2826" s="34">
        <f t="shared" si="143"/>
        <v>29</v>
      </c>
      <c r="O2826" s="34" t="str">
        <f t="shared" si="144"/>
        <v>YIH29</v>
      </c>
      <c r="P2826" s="44">
        <f>INDEX(Workings!$R$14:$R$853,MATCH(O2826,Workings!$U$14:$U$853,0))</f>
        <v>0.93611111111111134</v>
      </c>
      <c r="Q2826" s="34">
        <f t="shared" si="145"/>
        <v>4</v>
      </c>
      <c r="S2826"/>
    </row>
    <row r="2827" spans="1:19" ht="15" x14ac:dyDescent="0.25">
      <c r="A2827" s="34" t="s">
        <v>1333</v>
      </c>
      <c r="B2827" s="34">
        <f>SEARCH("PM",A2827)</f>
        <v>18</v>
      </c>
      <c r="C2827" s="34" t="e">
        <f>SEARCH("AM",A2827)</f>
        <v>#VALUE!</v>
      </c>
      <c r="D2827" s="34">
        <f>IFERROR(B2827,C2827)</f>
        <v>18</v>
      </c>
      <c r="E2827" s="34" t="str">
        <f>IFERROR(MID(A2827,D2827-5,1)," ")</f>
        <v>1</v>
      </c>
      <c r="F2827" s="34" t="str">
        <f>MID(A2827,IF(E2827="1",D2827-5,D2827-4),IF(E2827="1",7,6))</f>
        <v>11:37PM</v>
      </c>
      <c r="G2827" s="34" t="str">
        <f>TRIM(SUBSTITUTE(A2827,TEXT(M2827,"h:mmAM/PM"),""))</f>
        <v>Y/I/H 9/Nov</v>
      </c>
      <c r="H2827" s="34" t="b">
        <f>OR(LEFT(G2827,1)="Y",LEFT(G2827,1)="B",LEFT(G2827,1)="R")</f>
        <v>1</v>
      </c>
      <c r="I2827" s="34" t="str">
        <f>IF(H2827,LEFT(G2827,FIND(" ",G2827)-1),MID(G2827,FIND(" ",G2827)+1,9))</f>
        <v>Y/I/H</v>
      </c>
      <c r="J2827" s="34" t="str">
        <f>TRIM(SUBSTITUTE(G2827,I2827,""))</f>
        <v>9/Nov</v>
      </c>
      <c r="K2827" s="34">
        <f>LEFT(J2827,2-ISERROR(1*MID(J2827,2,1)))*1</f>
        <v>9</v>
      </c>
      <c r="L2827" s="34" t="str">
        <f>IF(LEN(I2827)=3,I2827,LEFT(I2827,1)&amp;MID(I2827,3,1)&amp;RIGHT(I2827,1))</f>
        <v>YIH</v>
      </c>
      <c r="M2827" s="42">
        <f>TIMEVALUE(SUBSTITUTE(SUBSTITUTE(F2827,"P"," P"),"A"," A"))</f>
        <v>0.98402777777777783</v>
      </c>
      <c r="N2827" s="34">
        <f t="shared" si="143"/>
        <v>30</v>
      </c>
      <c r="O2827" s="34" t="str">
        <f t="shared" si="144"/>
        <v>YIH30</v>
      </c>
      <c r="P2827" s="44">
        <f>INDEX(Workings!$R$14:$R$853,MATCH(O2827,Workings!$U$14:$U$853,0))</f>
        <v>0.97777777777777797</v>
      </c>
      <c r="Q2827" s="34">
        <f t="shared" si="145"/>
        <v>9</v>
      </c>
      <c r="S2827"/>
    </row>
    <row r="2828" spans="1:19" ht="15" x14ac:dyDescent="0.25">
      <c r="A2828" s="34" t="s">
        <v>2399</v>
      </c>
      <c r="B2828" s="34" t="e">
        <f>SEARCH("PM",A2828)</f>
        <v>#VALUE!</v>
      </c>
      <c r="C2828" s="34">
        <f>SEARCH("AM",A2828)</f>
        <v>18</v>
      </c>
      <c r="D2828" s="34">
        <f>IFERROR(B2828,C2828)</f>
        <v>18</v>
      </c>
      <c r="E2828" s="34" t="str">
        <f>IFERROR(MID(A2828,D2828-5,1)," ")</f>
        <v xml:space="preserve"> </v>
      </c>
      <c r="F2828" s="34" t="str">
        <f>MID(A2828,IF(E2828="1",D2828-5,D2828-4),IF(E2828="1",7,6))</f>
        <v>7:33AM</v>
      </c>
      <c r="G2828" s="34" t="str">
        <f>TRIM(SUBSTITUTE(A2828,TEXT(M2828,"h:mmAM/PM"),""))</f>
        <v>Y:I:H 10-Nov</v>
      </c>
      <c r="H2828" s="34" t="b">
        <f>OR(LEFT(G2828,1)="Y",LEFT(G2828,1)="B",LEFT(G2828,1)="R")</f>
        <v>1</v>
      </c>
      <c r="I2828" s="34" t="str">
        <f>IF(H2828,LEFT(G2828,FIND(" ",G2828)-1),MID(G2828,FIND(" ",G2828)+1,9))</f>
        <v>Y:I:H</v>
      </c>
      <c r="J2828" s="34" t="str">
        <f>TRIM(SUBSTITUTE(G2828,I2828,""))</f>
        <v>10-Nov</v>
      </c>
      <c r="K2828" s="34">
        <f>LEFT(J2828,2-ISERROR(1*MID(J2828,2,1)))*1</f>
        <v>10</v>
      </c>
      <c r="L2828" s="34" t="str">
        <f>IF(LEN(I2828)=3,I2828,LEFT(I2828,1)&amp;MID(I2828,3,1)&amp;RIGHT(I2828,1))</f>
        <v>YIH</v>
      </c>
      <c r="M2828" s="42">
        <f>TIMEVALUE(SUBSTITUTE(SUBSTITUTE(F2828,"P"," P"),"A"," A"))</f>
        <v>0.31458333333333333</v>
      </c>
      <c r="N2828" s="34">
        <f t="shared" si="143"/>
        <v>1</v>
      </c>
      <c r="O2828" s="34" t="str">
        <f t="shared" si="144"/>
        <v>YIH1</v>
      </c>
      <c r="P2828" s="44">
        <f>INDEX(Workings!$R$14:$R$853,MATCH(O2828,Workings!$U$14:$U$853,0))</f>
        <v>0.31111111111111112</v>
      </c>
      <c r="Q2828" s="34">
        <f t="shared" si="145"/>
        <v>5</v>
      </c>
      <c r="S2828"/>
    </row>
    <row r="2829" spans="1:19" ht="15" x14ac:dyDescent="0.25">
      <c r="A2829" s="34" t="s">
        <v>4107</v>
      </c>
      <c r="B2829" s="34" t="e">
        <f>SEARCH("PM",A2829)</f>
        <v>#VALUE!</v>
      </c>
      <c r="C2829" s="34">
        <f>SEARCH("AM",A2829)</f>
        <v>18</v>
      </c>
      <c r="D2829" s="34">
        <f>IFERROR(B2829,C2829)</f>
        <v>18</v>
      </c>
      <c r="E2829" s="34" t="str">
        <f>IFERROR(MID(A2829,D2829-5,1)," ")</f>
        <v xml:space="preserve"> </v>
      </c>
      <c r="F2829" s="34" t="str">
        <f>MID(A2829,IF(E2829="1",D2829-5,D2829-4),IF(E2829="1",7,6))</f>
        <v>7:58AM</v>
      </c>
      <c r="G2829" s="34" t="str">
        <f>TRIM(SUBSTITUTE(A2829,TEXT(M2829,"h:mmAM/PM"),""))</f>
        <v>10/Nov Y/I/H</v>
      </c>
      <c r="H2829" s="34" t="b">
        <f>OR(LEFT(G2829,1)="Y",LEFT(G2829,1)="B",LEFT(G2829,1)="R")</f>
        <v>0</v>
      </c>
      <c r="I2829" s="34" t="str">
        <f>IF(H2829,LEFT(G2829,FIND(" ",G2829)-1),MID(G2829,FIND(" ",G2829)+1,9))</f>
        <v>Y/I/H</v>
      </c>
      <c r="J2829" s="34" t="str">
        <f>TRIM(SUBSTITUTE(G2829,I2829,""))</f>
        <v>10/Nov</v>
      </c>
      <c r="K2829" s="34">
        <f>LEFT(J2829,2-ISERROR(1*MID(J2829,2,1)))*1</f>
        <v>10</v>
      </c>
      <c r="L2829" s="34" t="str">
        <f>IF(LEN(I2829)=3,I2829,LEFT(I2829,1)&amp;MID(I2829,3,1)&amp;RIGHT(I2829,1))</f>
        <v>YIH</v>
      </c>
      <c r="M2829" s="42">
        <f>TIMEVALUE(SUBSTITUTE(SUBSTITUTE(F2829,"P"," P"),"A"," A"))</f>
        <v>0.33194444444444443</v>
      </c>
      <c r="N2829" s="34">
        <f t="shared" si="143"/>
        <v>2</v>
      </c>
      <c r="O2829" s="34" t="str">
        <f t="shared" si="144"/>
        <v>YIH2</v>
      </c>
      <c r="P2829" s="44">
        <f>INDEX(Workings!$R$14:$R$853,MATCH(O2829,Workings!$U$14:$U$853,0))</f>
        <v>0.32500000000000001</v>
      </c>
      <c r="Q2829" s="34">
        <f t="shared" si="145"/>
        <v>10</v>
      </c>
      <c r="S2829"/>
    </row>
    <row r="2830" spans="1:19" ht="15" x14ac:dyDescent="0.25">
      <c r="A2830" s="34" t="s">
        <v>3582</v>
      </c>
      <c r="B2830" s="34" t="e">
        <f>SEARCH("PM",A2830)</f>
        <v>#VALUE!</v>
      </c>
      <c r="C2830" s="34">
        <f>SEARCH("AM",A2830)</f>
        <v>5</v>
      </c>
      <c r="D2830" s="34">
        <f>IFERROR(B2830,C2830)</f>
        <v>5</v>
      </c>
      <c r="E2830" s="34" t="str">
        <f>IFERROR(MID(A2830,D2830-5,1)," ")</f>
        <v xml:space="preserve"> </v>
      </c>
      <c r="F2830" s="34" t="str">
        <f>MID(A2830,IF(E2830="1",D2830-5,D2830-4),IF(E2830="1",7,6))</f>
        <v>8:14AM</v>
      </c>
      <c r="G2830" s="34" t="str">
        <f>TRIM(SUBSTITUTE(A2830,TEXT(M2830,"h:mmAM/PM"),""))</f>
        <v>Y-I-H 10-Nov</v>
      </c>
      <c r="H2830" s="34" t="b">
        <f>OR(LEFT(G2830,1)="Y",LEFT(G2830,1)="B",LEFT(G2830,1)="R")</f>
        <v>1</v>
      </c>
      <c r="I2830" s="34" t="str">
        <f>IF(H2830,LEFT(G2830,FIND(" ",G2830)-1),MID(G2830,FIND(" ",G2830)+1,9))</f>
        <v>Y-I-H</v>
      </c>
      <c r="J2830" s="34" t="str">
        <f>TRIM(SUBSTITUTE(G2830,I2830,""))</f>
        <v>10-Nov</v>
      </c>
      <c r="K2830" s="34">
        <f>LEFT(J2830,2-ISERROR(1*MID(J2830,2,1)))*1</f>
        <v>10</v>
      </c>
      <c r="L2830" s="34" t="str">
        <f>IF(LEN(I2830)=3,I2830,LEFT(I2830,1)&amp;MID(I2830,3,1)&amp;RIGHT(I2830,1))</f>
        <v>YIH</v>
      </c>
      <c r="M2830" s="42">
        <f>TIMEVALUE(SUBSTITUTE(SUBSTITUTE(F2830,"P"," P"),"A"," A"))</f>
        <v>0.3430555555555555</v>
      </c>
      <c r="N2830" s="34">
        <f t="shared" si="143"/>
        <v>3</v>
      </c>
      <c r="O2830" s="34" t="str">
        <f t="shared" si="144"/>
        <v>YIH3</v>
      </c>
      <c r="P2830" s="44">
        <f>INDEX(Workings!$R$14:$R$853,MATCH(O2830,Workings!$U$14:$U$853,0))</f>
        <v>0.33888888888888891</v>
      </c>
      <c r="Q2830" s="34">
        <f t="shared" si="145"/>
        <v>6</v>
      </c>
      <c r="S2830"/>
    </row>
    <row r="2831" spans="1:19" ht="15" x14ac:dyDescent="0.25">
      <c r="A2831" s="34" t="s">
        <v>3617</v>
      </c>
      <c r="B2831" s="34" t="e">
        <f>SEARCH("PM",A2831)</f>
        <v>#VALUE!</v>
      </c>
      <c r="C2831" s="34">
        <f>SEARCH("AM",A2831)</f>
        <v>16</v>
      </c>
      <c r="D2831" s="34">
        <f>IFERROR(B2831,C2831)</f>
        <v>16</v>
      </c>
      <c r="E2831" s="34" t="str">
        <f>IFERROR(MID(A2831,D2831-5,1)," ")</f>
        <v xml:space="preserve"> </v>
      </c>
      <c r="F2831" s="34" t="str">
        <f>MID(A2831,IF(E2831="1",D2831-5,D2831-4),IF(E2831="1",7,6))</f>
        <v>8:37AM</v>
      </c>
      <c r="G2831" s="34" t="str">
        <f>TRIM(SUBSTITUTE(A2831,TEXT(M2831,"h:mmAM/PM"),""))</f>
        <v>10-Nov YIH</v>
      </c>
      <c r="H2831" s="34" t="b">
        <f>OR(LEFT(G2831,1)="Y",LEFT(G2831,1)="B",LEFT(G2831,1)="R")</f>
        <v>0</v>
      </c>
      <c r="I2831" s="34" t="str">
        <f>IF(H2831,LEFT(G2831,FIND(" ",G2831)-1),MID(G2831,FIND(" ",G2831)+1,9))</f>
        <v>YIH</v>
      </c>
      <c r="J2831" s="34" t="str">
        <f>TRIM(SUBSTITUTE(G2831,I2831,""))</f>
        <v>10-Nov</v>
      </c>
      <c r="K2831" s="34">
        <f>LEFT(J2831,2-ISERROR(1*MID(J2831,2,1)))*1</f>
        <v>10</v>
      </c>
      <c r="L2831" s="34" t="str">
        <f>IF(LEN(I2831)=3,I2831,LEFT(I2831,1)&amp;MID(I2831,3,1)&amp;RIGHT(I2831,1))</f>
        <v>YIH</v>
      </c>
      <c r="M2831" s="42">
        <f>TIMEVALUE(SUBSTITUTE(SUBSTITUTE(F2831,"P"," P"),"A"," A"))</f>
        <v>0.35902777777777778</v>
      </c>
      <c r="N2831" s="34">
        <f t="shared" si="143"/>
        <v>4</v>
      </c>
      <c r="O2831" s="34" t="str">
        <f t="shared" si="144"/>
        <v>YIH4</v>
      </c>
      <c r="P2831" s="44">
        <f>INDEX(Workings!$R$14:$R$853,MATCH(O2831,Workings!$U$14:$U$853,0))</f>
        <v>0.3527777777777778</v>
      </c>
      <c r="Q2831" s="34">
        <f t="shared" si="145"/>
        <v>9</v>
      </c>
      <c r="S2831"/>
    </row>
    <row r="2832" spans="1:19" ht="15" x14ac:dyDescent="0.25">
      <c r="A2832" s="34" t="s">
        <v>2655</v>
      </c>
      <c r="B2832" s="34" t="e">
        <f>SEARCH("PM",A2832)</f>
        <v>#VALUE!</v>
      </c>
      <c r="C2832" s="34">
        <f>SEARCH("AM",A2832)</f>
        <v>12</v>
      </c>
      <c r="D2832" s="34">
        <f>IFERROR(B2832,C2832)</f>
        <v>12</v>
      </c>
      <c r="E2832" s="34" t="str">
        <f>IFERROR(MID(A2832,D2832-5,1)," ")</f>
        <v xml:space="preserve"> </v>
      </c>
      <c r="F2832" s="34" t="str">
        <f>MID(A2832,IF(E2832="1",D2832-5,D2832-4),IF(E2832="1",7,6))</f>
        <v>8:53AM</v>
      </c>
      <c r="G2832" s="34" t="str">
        <f>TRIM(SUBSTITUTE(A2832,TEXT(M2832,"h:mmAM/PM"),""))</f>
        <v>10-Nov Y/I/H</v>
      </c>
      <c r="H2832" s="34" t="b">
        <f>OR(LEFT(G2832,1)="Y",LEFT(G2832,1)="B",LEFT(G2832,1)="R")</f>
        <v>0</v>
      </c>
      <c r="I2832" s="34" t="str">
        <f>IF(H2832,LEFT(G2832,FIND(" ",G2832)-1),MID(G2832,FIND(" ",G2832)+1,9))</f>
        <v>Y/I/H</v>
      </c>
      <c r="J2832" s="34" t="str">
        <f>TRIM(SUBSTITUTE(G2832,I2832,""))</f>
        <v>10-Nov</v>
      </c>
      <c r="K2832" s="34">
        <f>LEFT(J2832,2-ISERROR(1*MID(J2832,2,1)))*1</f>
        <v>10</v>
      </c>
      <c r="L2832" s="34" t="str">
        <f>IF(LEN(I2832)=3,I2832,LEFT(I2832,1)&amp;MID(I2832,3,1)&amp;RIGHT(I2832,1))</f>
        <v>YIH</v>
      </c>
      <c r="M2832" s="42">
        <f>TIMEVALUE(SUBSTITUTE(SUBSTITUTE(F2832,"P"," P"),"A"," A"))</f>
        <v>0.37013888888888885</v>
      </c>
      <c r="N2832" s="34">
        <f t="shared" si="143"/>
        <v>5</v>
      </c>
      <c r="O2832" s="34" t="str">
        <f t="shared" si="144"/>
        <v>YIH5</v>
      </c>
      <c r="P2832" s="44">
        <f>INDEX(Workings!$R$14:$R$853,MATCH(O2832,Workings!$U$14:$U$853,0))</f>
        <v>0.3666666666666667</v>
      </c>
      <c r="Q2832" s="34">
        <f t="shared" si="145"/>
        <v>5</v>
      </c>
      <c r="S2832"/>
    </row>
    <row r="2833" spans="1:19" ht="15" x14ac:dyDescent="0.25">
      <c r="A2833" s="34" t="s">
        <v>2620</v>
      </c>
      <c r="B2833" s="34" t="e">
        <f>SEARCH("PM",A2833)</f>
        <v>#VALUE!</v>
      </c>
      <c r="C2833" s="34">
        <f>SEARCH("AM",A2833)</f>
        <v>5</v>
      </c>
      <c r="D2833" s="34">
        <f>IFERROR(B2833,C2833)</f>
        <v>5</v>
      </c>
      <c r="E2833" s="34" t="str">
        <f>IFERROR(MID(A2833,D2833-5,1)," ")</f>
        <v xml:space="preserve"> </v>
      </c>
      <c r="F2833" s="34" t="str">
        <f>MID(A2833,IF(E2833="1",D2833-5,D2833-4),IF(E2833="1",7,6))</f>
        <v>9:17AM</v>
      </c>
      <c r="G2833" s="34" t="str">
        <f>TRIM(SUBSTITUTE(A2833,TEXT(M2833,"h:mmAM/PM"),""))</f>
        <v>10-Nov Y:I:H</v>
      </c>
      <c r="H2833" s="34" t="b">
        <f>OR(LEFT(G2833,1)="Y",LEFT(G2833,1)="B",LEFT(G2833,1)="R")</f>
        <v>0</v>
      </c>
      <c r="I2833" s="34" t="str">
        <f>IF(H2833,LEFT(G2833,FIND(" ",G2833)-1),MID(G2833,FIND(" ",G2833)+1,9))</f>
        <v>Y:I:H</v>
      </c>
      <c r="J2833" s="34" t="str">
        <f>TRIM(SUBSTITUTE(G2833,I2833,""))</f>
        <v>10-Nov</v>
      </c>
      <c r="K2833" s="34">
        <f>LEFT(J2833,2-ISERROR(1*MID(J2833,2,1)))*1</f>
        <v>10</v>
      </c>
      <c r="L2833" s="34" t="str">
        <f>IF(LEN(I2833)=3,I2833,LEFT(I2833,1)&amp;MID(I2833,3,1)&amp;RIGHT(I2833,1))</f>
        <v>YIH</v>
      </c>
      <c r="M2833" s="42">
        <f>TIMEVALUE(SUBSTITUTE(SUBSTITUTE(F2833,"P"," P"),"A"," A"))</f>
        <v>0.38680555555555557</v>
      </c>
      <c r="N2833" s="34">
        <f t="shared" si="143"/>
        <v>6</v>
      </c>
      <c r="O2833" s="34" t="str">
        <f t="shared" si="144"/>
        <v>YIH6</v>
      </c>
      <c r="P2833" s="44">
        <f>INDEX(Workings!$R$14:$R$853,MATCH(O2833,Workings!$U$14:$U$853,0))</f>
        <v>0.38055555555555559</v>
      </c>
      <c r="Q2833" s="34">
        <f t="shared" si="145"/>
        <v>9</v>
      </c>
      <c r="S2833"/>
    </row>
    <row r="2834" spans="1:19" ht="15" x14ac:dyDescent="0.25">
      <c r="A2834" s="34" t="s">
        <v>3628</v>
      </c>
      <c r="B2834" s="34" t="e">
        <f>SEARCH("PM",A2834)</f>
        <v>#VALUE!</v>
      </c>
      <c r="C2834" s="34">
        <f>SEARCH("AM",A2834)</f>
        <v>12</v>
      </c>
      <c r="D2834" s="34">
        <f>IFERROR(B2834,C2834)</f>
        <v>12</v>
      </c>
      <c r="E2834" s="34" t="str">
        <f>IFERROR(MID(A2834,D2834-5,1)," ")</f>
        <v xml:space="preserve"> </v>
      </c>
      <c r="F2834" s="34" t="str">
        <f>MID(A2834,IF(E2834="1",D2834-5,D2834-4),IF(E2834="1",7,6))</f>
        <v>9:35AM</v>
      </c>
      <c r="G2834" s="34" t="str">
        <f>TRIM(SUBSTITUTE(A2834,TEXT(M2834,"h:mmAM/PM"),""))</f>
        <v>10/Nov Y/I/H</v>
      </c>
      <c r="H2834" s="34" t="b">
        <f>OR(LEFT(G2834,1)="Y",LEFT(G2834,1)="B",LEFT(G2834,1)="R")</f>
        <v>0</v>
      </c>
      <c r="I2834" s="34" t="str">
        <f>IF(H2834,LEFT(G2834,FIND(" ",G2834)-1),MID(G2834,FIND(" ",G2834)+1,9))</f>
        <v>Y/I/H</v>
      </c>
      <c r="J2834" s="34" t="str">
        <f>TRIM(SUBSTITUTE(G2834,I2834,""))</f>
        <v>10/Nov</v>
      </c>
      <c r="K2834" s="34">
        <f>LEFT(J2834,2-ISERROR(1*MID(J2834,2,1)))*1</f>
        <v>10</v>
      </c>
      <c r="L2834" s="34" t="str">
        <f>IF(LEN(I2834)=3,I2834,LEFT(I2834,1)&amp;MID(I2834,3,1)&amp;RIGHT(I2834,1))</f>
        <v>YIH</v>
      </c>
      <c r="M2834" s="42">
        <f>TIMEVALUE(SUBSTITUTE(SUBSTITUTE(F2834,"P"," P"),"A"," A"))</f>
        <v>0.39930555555555558</v>
      </c>
      <c r="N2834" s="34">
        <f t="shared" si="143"/>
        <v>7</v>
      </c>
      <c r="O2834" s="34" t="str">
        <f t="shared" si="144"/>
        <v>YIH7</v>
      </c>
      <c r="P2834" s="44">
        <f>INDEX(Workings!$R$14:$R$853,MATCH(O2834,Workings!$U$14:$U$853,0))</f>
        <v>0.39444444444444449</v>
      </c>
      <c r="Q2834" s="34">
        <f t="shared" si="145"/>
        <v>7</v>
      </c>
      <c r="S2834"/>
    </row>
    <row r="2835" spans="1:19" ht="15" x14ac:dyDescent="0.25">
      <c r="A2835" s="34" t="s">
        <v>1777</v>
      </c>
      <c r="B2835" s="34" t="e">
        <f>SEARCH("PM",A2835)</f>
        <v>#VALUE!</v>
      </c>
      <c r="C2835" s="34">
        <f>SEARCH("AM",A2835)</f>
        <v>6</v>
      </c>
      <c r="D2835" s="34">
        <f>IFERROR(B2835,C2835)</f>
        <v>6</v>
      </c>
      <c r="E2835" s="34" t="str">
        <f>IFERROR(MID(A2835,D2835-5,1)," ")</f>
        <v>1</v>
      </c>
      <c r="F2835" s="34" t="str">
        <f>MID(A2835,IF(E2835="1",D2835-5,D2835-4),IF(E2835="1",7,6))</f>
        <v>10:10AM</v>
      </c>
      <c r="G2835" s="34" t="str">
        <f>TRIM(SUBSTITUTE(A2835,TEXT(M2835,"h:mmAM/PM"),""))</f>
        <v>10/Nov Y:I:H</v>
      </c>
      <c r="H2835" s="34" t="b">
        <f>OR(LEFT(G2835,1)="Y",LEFT(G2835,1)="B",LEFT(G2835,1)="R")</f>
        <v>0</v>
      </c>
      <c r="I2835" s="34" t="str">
        <f>IF(H2835,LEFT(G2835,FIND(" ",G2835)-1),MID(G2835,FIND(" ",G2835)+1,9))</f>
        <v>Y:I:H</v>
      </c>
      <c r="J2835" s="34" t="str">
        <f>TRIM(SUBSTITUTE(G2835,I2835,""))</f>
        <v>10/Nov</v>
      </c>
      <c r="K2835" s="34">
        <f>LEFT(J2835,2-ISERROR(1*MID(J2835,2,1)))*1</f>
        <v>10</v>
      </c>
      <c r="L2835" s="34" t="str">
        <f>IF(LEN(I2835)=3,I2835,LEFT(I2835,1)&amp;MID(I2835,3,1)&amp;RIGHT(I2835,1))</f>
        <v>YIH</v>
      </c>
      <c r="M2835" s="42">
        <f>TIMEVALUE(SUBSTITUTE(SUBSTITUTE(F2835,"P"," P"),"A"," A"))</f>
        <v>0.4236111111111111</v>
      </c>
      <c r="N2835" s="34">
        <f t="shared" si="143"/>
        <v>8</v>
      </c>
      <c r="O2835" s="34" t="str">
        <f t="shared" si="144"/>
        <v>YIH8</v>
      </c>
      <c r="P2835" s="44">
        <f>INDEX(Workings!$R$14:$R$853,MATCH(O2835,Workings!$U$14:$U$853,0))</f>
        <v>0.4152777777777778</v>
      </c>
      <c r="Q2835" s="34">
        <f t="shared" si="145"/>
        <v>12</v>
      </c>
      <c r="S2835"/>
    </row>
    <row r="2836" spans="1:19" ht="15" x14ac:dyDescent="0.25">
      <c r="A2836" s="34" t="s">
        <v>3499</v>
      </c>
      <c r="B2836" s="34" t="e">
        <f>SEARCH("PM",A2836)</f>
        <v>#VALUE!</v>
      </c>
      <c r="C2836" s="34">
        <f>SEARCH("AM",A2836)</f>
        <v>12</v>
      </c>
      <c r="D2836" s="34">
        <f>IFERROR(B2836,C2836)</f>
        <v>12</v>
      </c>
      <c r="E2836" s="34" t="str">
        <f>IFERROR(MID(A2836,D2836-5,1)," ")</f>
        <v>1</v>
      </c>
      <c r="F2836" s="34" t="str">
        <f>MID(A2836,IF(E2836="1",D2836-5,D2836-4),IF(E2836="1",7,6))</f>
        <v>10:37AM</v>
      </c>
      <c r="G2836" s="34" t="str">
        <f>TRIM(SUBSTITUTE(A2836,TEXT(M2836,"h:mmAM/PM"),""))</f>
        <v>Y-I-H 10/Nov</v>
      </c>
      <c r="H2836" s="34" t="b">
        <f>OR(LEFT(G2836,1)="Y",LEFT(G2836,1)="B",LEFT(G2836,1)="R")</f>
        <v>1</v>
      </c>
      <c r="I2836" s="34" t="str">
        <f>IF(H2836,LEFT(G2836,FIND(" ",G2836)-1),MID(G2836,FIND(" ",G2836)+1,9))</f>
        <v>Y-I-H</v>
      </c>
      <c r="J2836" s="34" t="str">
        <f>TRIM(SUBSTITUTE(G2836,I2836,""))</f>
        <v>10/Nov</v>
      </c>
      <c r="K2836" s="34">
        <f>LEFT(J2836,2-ISERROR(1*MID(J2836,2,1)))*1</f>
        <v>10</v>
      </c>
      <c r="L2836" s="34" t="str">
        <f>IF(LEN(I2836)=3,I2836,LEFT(I2836,1)&amp;MID(I2836,3,1)&amp;RIGHT(I2836,1))</f>
        <v>YIH</v>
      </c>
      <c r="M2836" s="42">
        <f>TIMEVALUE(SUBSTITUTE(SUBSTITUTE(F2836,"P"," P"),"A"," A"))</f>
        <v>0.44236111111111115</v>
      </c>
      <c r="N2836" s="34">
        <f t="shared" si="143"/>
        <v>9</v>
      </c>
      <c r="O2836" s="34" t="str">
        <f t="shared" si="144"/>
        <v>YIH9</v>
      </c>
      <c r="P2836" s="44">
        <f>INDEX(Workings!$R$14:$R$853,MATCH(O2836,Workings!$U$14:$U$853,0))</f>
        <v>0.43611111111111112</v>
      </c>
      <c r="Q2836" s="34">
        <f t="shared" si="145"/>
        <v>9</v>
      </c>
      <c r="S2836"/>
    </row>
    <row r="2837" spans="1:19" ht="15" x14ac:dyDescent="0.25">
      <c r="A2837" s="34" t="s">
        <v>4111</v>
      </c>
      <c r="B2837" s="34" t="e">
        <f>SEARCH("PM",A2837)</f>
        <v>#VALUE!</v>
      </c>
      <c r="C2837" s="34">
        <f>SEARCH("AM",A2837)</f>
        <v>6</v>
      </c>
      <c r="D2837" s="34">
        <f>IFERROR(B2837,C2837)</f>
        <v>6</v>
      </c>
      <c r="E2837" s="34" t="str">
        <f>IFERROR(MID(A2837,D2837-5,1)," ")</f>
        <v>1</v>
      </c>
      <c r="F2837" s="34" t="str">
        <f>MID(A2837,IF(E2837="1",D2837-5,D2837-4),IF(E2837="1",7,6))</f>
        <v>10:59AM</v>
      </c>
      <c r="G2837" s="34" t="str">
        <f>TRIM(SUBSTITUTE(A2837,TEXT(M2837,"h:mmAM/PM"),""))</f>
        <v>Y/I/H 10-Nov</v>
      </c>
      <c r="H2837" s="34" t="b">
        <f>OR(LEFT(G2837,1)="Y",LEFT(G2837,1)="B",LEFT(G2837,1)="R")</f>
        <v>1</v>
      </c>
      <c r="I2837" s="34" t="str">
        <f>IF(H2837,LEFT(G2837,FIND(" ",G2837)-1),MID(G2837,FIND(" ",G2837)+1,9))</f>
        <v>Y/I/H</v>
      </c>
      <c r="J2837" s="34" t="str">
        <f>TRIM(SUBSTITUTE(G2837,I2837,""))</f>
        <v>10-Nov</v>
      </c>
      <c r="K2837" s="34">
        <f>LEFT(J2837,2-ISERROR(1*MID(J2837,2,1)))*1</f>
        <v>10</v>
      </c>
      <c r="L2837" s="34" t="str">
        <f>IF(LEN(I2837)=3,I2837,LEFT(I2837,1)&amp;MID(I2837,3,1)&amp;RIGHT(I2837,1))</f>
        <v>YIH</v>
      </c>
      <c r="M2837" s="42">
        <f>TIMEVALUE(SUBSTITUTE(SUBSTITUTE(F2837,"P"," P"),"A"," A"))</f>
        <v>0.45763888888888887</v>
      </c>
      <c r="N2837" s="34">
        <f t="shared" si="143"/>
        <v>10</v>
      </c>
      <c r="O2837" s="34" t="str">
        <f t="shared" si="144"/>
        <v>YIH10</v>
      </c>
      <c r="P2837" s="44">
        <f>INDEX(Workings!$R$14:$R$853,MATCH(O2837,Workings!$U$14:$U$853,0))</f>
        <v>0.45694444444444443</v>
      </c>
      <c r="Q2837" s="34">
        <f t="shared" si="145"/>
        <v>1</v>
      </c>
      <c r="S2837"/>
    </row>
    <row r="2838" spans="1:19" ht="15" x14ac:dyDescent="0.25">
      <c r="A2838" s="34" t="s">
        <v>1836</v>
      </c>
      <c r="B2838" s="34" t="e">
        <f>SEARCH("PM",A2838)</f>
        <v>#VALUE!</v>
      </c>
      <c r="C2838" s="34">
        <f>SEARCH("AM",A2838)</f>
        <v>13</v>
      </c>
      <c r="D2838" s="34">
        <f>IFERROR(B2838,C2838)</f>
        <v>13</v>
      </c>
      <c r="E2838" s="34" t="str">
        <f>IFERROR(MID(A2838,D2838-5,1)," ")</f>
        <v>1</v>
      </c>
      <c r="F2838" s="34" t="str">
        <f>MID(A2838,IF(E2838="1",D2838-5,D2838-4),IF(E2838="1",7,6))</f>
        <v>11:33AM</v>
      </c>
      <c r="G2838" s="34" t="str">
        <f>TRIM(SUBSTITUTE(A2838,TEXT(M2838,"h:mmAM/PM"),""))</f>
        <v>10/Nov YIH</v>
      </c>
      <c r="H2838" s="34" t="b">
        <f>OR(LEFT(G2838,1)="Y",LEFT(G2838,1)="B",LEFT(G2838,1)="R")</f>
        <v>0</v>
      </c>
      <c r="I2838" s="34" t="str">
        <f>IF(H2838,LEFT(G2838,FIND(" ",G2838)-1),MID(G2838,FIND(" ",G2838)+1,9))</f>
        <v>YIH</v>
      </c>
      <c r="J2838" s="34" t="str">
        <f>TRIM(SUBSTITUTE(G2838,I2838,""))</f>
        <v>10/Nov</v>
      </c>
      <c r="K2838" s="34">
        <f>LEFT(J2838,2-ISERROR(1*MID(J2838,2,1)))*1</f>
        <v>10</v>
      </c>
      <c r="L2838" s="34" t="str">
        <f>IF(LEN(I2838)=3,I2838,LEFT(I2838,1)&amp;MID(I2838,3,1)&amp;RIGHT(I2838,1))</f>
        <v>YIH</v>
      </c>
      <c r="M2838" s="42">
        <f>TIMEVALUE(SUBSTITUTE(SUBSTITUTE(F2838,"P"," P"),"A"," A"))</f>
        <v>0.48125000000000001</v>
      </c>
      <c r="N2838" s="34">
        <f t="shared" si="143"/>
        <v>11</v>
      </c>
      <c r="O2838" s="34" t="str">
        <f t="shared" si="144"/>
        <v>YIH11</v>
      </c>
      <c r="P2838" s="44">
        <f>INDEX(Workings!$R$14:$R$853,MATCH(O2838,Workings!$U$14:$U$853,0))</f>
        <v>0.47777777777777775</v>
      </c>
      <c r="Q2838" s="34">
        <f t="shared" si="145"/>
        <v>5</v>
      </c>
      <c r="S2838"/>
    </row>
    <row r="2839" spans="1:19" ht="15" x14ac:dyDescent="0.25">
      <c r="A2839" s="34" t="s">
        <v>765</v>
      </c>
      <c r="B2839" s="34">
        <f>SEARCH("PM",A2839)</f>
        <v>12</v>
      </c>
      <c r="C2839" s="34" t="e">
        <f>SEARCH("AM",A2839)</f>
        <v>#VALUE!</v>
      </c>
      <c r="D2839" s="34">
        <f>IFERROR(B2839,C2839)</f>
        <v>12</v>
      </c>
      <c r="E2839" s="34" t="str">
        <f>IFERROR(MID(A2839,D2839-5,1)," ")</f>
        <v>1</v>
      </c>
      <c r="F2839" s="34" t="str">
        <f>MID(A2839,IF(E2839="1",D2839-5,D2839-4),IF(E2839="1",7,6))</f>
        <v>12:09PM</v>
      </c>
      <c r="G2839" s="34" t="str">
        <f>TRIM(SUBSTITUTE(A2839,TEXT(M2839,"h:mmAM/PM"),""))</f>
        <v>Y/I/H 10/Nov</v>
      </c>
      <c r="H2839" s="34" t="b">
        <f>OR(LEFT(G2839,1)="Y",LEFT(G2839,1)="B",LEFT(G2839,1)="R")</f>
        <v>1</v>
      </c>
      <c r="I2839" s="34" t="str">
        <f>IF(H2839,LEFT(G2839,FIND(" ",G2839)-1),MID(G2839,FIND(" ",G2839)+1,9))</f>
        <v>Y/I/H</v>
      </c>
      <c r="J2839" s="34" t="str">
        <f>TRIM(SUBSTITUTE(G2839,I2839,""))</f>
        <v>10/Nov</v>
      </c>
      <c r="K2839" s="34">
        <f>LEFT(J2839,2-ISERROR(1*MID(J2839,2,1)))*1</f>
        <v>10</v>
      </c>
      <c r="L2839" s="34" t="str">
        <f>IF(LEN(I2839)=3,I2839,LEFT(I2839,1)&amp;MID(I2839,3,1)&amp;RIGHT(I2839,1))</f>
        <v>YIH</v>
      </c>
      <c r="M2839" s="42">
        <f>TIMEVALUE(SUBSTITUTE(SUBSTITUTE(F2839,"P"," P"),"A"," A"))</f>
        <v>0.50624999999999998</v>
      </c>
      <c r="N2839" s="34">
        <f t="shared" si="143"/>
        <v>12</v>
      </c>
      <c r="O2839" s="34" t="str">
        <f t="shared" si="144"/>
        <v>YIH12</v>
      </c>
      <c r="P2839" s="44">
        <f>INDEX(Workings!$R$14:$R$853,MATCH(O2839,Workings!$U$14:$U$853,0))</f>
        <v>0.49861111111111106</v>
      </c>
      <c r="Q2839" s="34">
        <f t="shared" si="145"/>
        <v>11</v>
      </c>
      <c r="S2839"/>
    </row>
    <row r="2840" spans="1:19" ht="15" x14ac:dyDescent="0.25">
      <c r="A2840" s="34" t="s">
        <v>3740</v>
      </c>
      <c r="B2840" s="34">
        <f>SEARCH("PM",A2840)</f>
        <v>17</v>
      </c>
      <c r="C2840" s="34" t="e">
        <f>SEARCH("AM",A2840)</f>
        <v>#VALUE!</v>
      </c>
      <c r="D2840" s="34">
        <f>IFERROR(B2840,C2840)</f>
        <v>17</v>
      </c>
      <c r="E2840" s="34" t="str">
        <f>IFERROR(MID(A2840,D2840-5,1)," ")</f>
        <v>1</v>
      </c>
      <c r="F2840" s="34" t="str">
        <f>MID(A2840,IF(E2840="1",D2840-5,D2840-4),IF(E2840="1",7,6))</f>
        <v>12:38PM</v>
      </c>
      <c r="G2840" s="34" t="str">
        <f>TRIM(SUBSTITUTE(A2840,TEXT(M2840,"h:mmAM/PM"),""))</f>
        <v>YIH 10/Nov</v>
      </c>
      <c r="H2840" s="34" t="b">
        <f>OR(LEFT(G2840,1)="Y",LEFT(G2840,1)="B",LEFT(G2840,1)="R")</f>
        <v>1</v>
      </c>
      <c r="I2840" s="34" t="str">
        <f>IF(H2840,LEFT(G2840,FIND(" ",G2840)-1),MID(G2840,FIND(" ",G2840)+1,9))</f>
        <v>YIH</v>
      </c>
      <c r="J2840" s="34" t="str">
        <f>TRIM(SUBSTITUTE(G2840,I2840,""))</f>
        <v>10/Nov</v>
      </c>
      <c r="K2840" s="34">
        <f>LEFT(J2840,2-ISERROR(1*MID(J2840,2,1)))*1</f>
        <v>10</v>
      </c>
      <c r="L2840" s="34" t="str">
        <f>IF(LEN(I2840)=3,I2840,LEFT(I2840,1)&amp;MID(I2840,3,1)&amp;RIGHT(I2840,1))</f>
        <v>YIH</v>
      </c>
      <c r="M2840" s="42">
        <f>TIMEVALUE(SUBSTITUTE(SUBSTITUTE(F2840,"P"," P"),"A"," A"))</f>
        <v>0.52638888888888891</v>
      </c>
      <c r="N2840" s="34">
        <f t="shared" si="143"/>
        <v>13</v>
      </c>
      <c r="O2840" s="34" t="str">
        <f t="shared" si="144"/>
        <v>YIH13</v>
      </c>
      <c r="P2840" s="44">
        <f>INDEX(Workings!$R$14:$R$853,MATCH(O2840,Workings!$U$14:$U$853,0))</f>
        <v>0.51944444444444438</v>
      </c>
      <c r="Q2840" s="34">
        <f t="shared" si="145"/>
        <v>10</v>
      </c>
      <c r="S2840"/>
    </row>
    <row r="2841" spans="1:19" ht="15" x14ac:dyDescent="0.25">
      <c r="A2841" s="34" t="s">
        <v>399</v>
      </c>
      <c r="B2841" s="34">
        <f>SEARCH("PM",A2841)</f>
        <v>19</v>
      </c>
      <c r="C2841" s="34" t="e">
        <f>SEARCH("AM",A2841)</f>
        <v>#VALUE!</v>
      </c>
      <c r="D2841" s="34">
        <f>IFERROR(B2841,C2841)</f>
        <v>19</v>
      </c>
      <c r="E2841" s="34" t="str">
        <f>IFERROR(MID(A2841,D2841-5,1)," ")</f>
        <v>1</v>
      </c>
      <c r="F2841" s="34" t="str">
        <f>MID(A2841,IF(E2841="1",D2841-5,D2841-4),IF(E2841="1",7,6))</f>
        <v>12:57PM</v>
      </c>
      <c r="G2841" s="34" t="str">
        <f>TRIM(SUBSTITUTE(A2841,TEXT(M2841,"h:mmAM/PM"),""))</f>
        <v>10-Nov Y-I-H</v>
      </c>
      <c r="H2841" s="34" t="b">
        <f>OR(LEFT(G2841,1)="Y",LEFT(G2841,1)="B",LEFT(G2841,1)="R")</f>
        <v>0</v>
      </c>
      <c r="I2841" s="34" t="str">
        <f>IF(H2841,LEFT(G2841,FIND(" ",G2841)-1),MID(G2841,FIND(" ",G2841)+1,9))</f>
        <v>Y-I-H</v>
      </c>
      <c r="J2841" s="34" t="str">
        <f>TRIM(SUBSTITUTE(G2841,I2841,""))</f>
        <v>10-Nov</v>
      </c>
      <c r="K2841" s="34">
        <f>LEFT(J2841,2-ISERROR(1*MID(J2841,2,1)))*1</f>
        <v>10</v>
      </c>
      <c r="L2841" s="34" t="str">
        <f>IF(LEN(I2841)=3,I2841,LEFT(I2841,1)&amp;MID(I2841,3,1)&amp;RIGHT(I2841,1))</f>
        <v>YIH</v>
      </c>
      <c r="M2841" s="42">
        <f>TIMEVALUE(SUBSTITUTE(SUBSTITUTE(F2841,"P"," P"),"A"," A"))</f>
        <v>0.5395833333333333</v>
      </c>
      <c r="N2841" s="34">
        <f t="shared" si="143"/>
        <v>14</v>
      </c>
      <c r="O2841" s="34" t="str">
        <f t="shared" si="144"/>
        <v>YIH14</v>
      </c>
      <c r="P2841" s="44">
        <f>INDEX(Workings!$R$14:$R$853,MATCH(O2841,Workings!$U$14:$U$853,0))</f>
        <v>0.54027777777777775</v>
      </c>
      <c r="Q2841" s="34">
        <f t="shared" si="145"/>
        <v>-1</v>
      </c>
      <c r="S2841"/>
    </row>
    <row r="2842" spans="1:19" ht="15" x14ac:dyDescent="0.25">
      <c r="A2842" s="34" t="s">
        <v>2790</v>
      </c>
      <c r="B2842" s="34">
        <f>SEARCH("PM",A2842)</f>
        <v>12</v>
      </c>
      <c r="C2842" s="34" t="e">
        <f>SEARCH("AM",A2842)</f>
        <v>#VALUE!</v>
      </c>
      <c r="D2842" s="34">
        <f>IFERROR(B2842,C2842)</f>
        <v>12</v>
      </c>
      <c r="E2842" s="34" t="str">
        <f>IFERROR(MID(A2842,D2842-5,1)," ")</f>
        <v xml:space="preserve"> </v>
      </c>
      <c r="F2842" s="34" t="str">
        <f>MID(A2842,IF(E2842="1",D2842-5,D2842-4),IF(E2842="1",7,6))</f>
        <v>1:34PM</v>
      </c>
      <c r="G2842" s="34" t="str">
        <f>TRIM(SUBSTITUTE(A2842,TEXT(M2842,"h:mmAM/PM"),""))</f>
        <v>10/Nov Y/I/H</v>
      </c>
      <c r="H2842" s="34" t="b">
        <f>OR(LEFT(G2842,1)="Y",LEFT(G2842,1)="B",LEFT(G2842,1)="R")</f>
        <v>0</v>
      </c>
      <c r="I2842" s="34" t="str">
        <f>IF(H2842,LEFT(G2842,FIND(" ",G2842)-1),MID(G2842,FIND(" ",G2842)+1,9))</f>
        <v>Y/I/H</v>
      </c>
      <c r="J2842" s="34" t="str">
        <f>TRIM(SUBSTITUTE(G2842,I2842,""))</f>
        <v>10/Nov</v>
      </c>
      <c r="K2842" s="34">
        <f>LEFT(J2842,2-ISERROR(1*MID(J2842,2,1)))*1</f>
        <v>10</v>
      </c>
      <c r="L2842" s="34" t="str">
        <f>IF(LEN(I2842)=3,I2842,LEFT(I2842,1)&amp;MID(I2842,3,1)&amp;RIGHT(I2842,1))</f>
        <v>YIH</v>
      </c>
      <c r="M2842" s="42">
        <f>TIMEVALUE(SUBSTITUTE(SUBSTITUTE(F2842,"P"," P"),"A"," A"))</f>
        <v>0.56527777777777777</v>
      </c>
      <c r="N2842" s="34">
        <f t="shared" si="143"/>
        <v>15</v>
      </c>
      <c r="O2842" s="34" t="str">
        <f t="shared" si="144"/>
        <v>YIH15</v>
      </c>
      <c r="P2842" s="44">
        <f>INDEX(Workings!$R$14:$R$853,MATCH(O2842,Workings!$U$14:$U$853,0))</f>
        <v>0.56111111111111112</v>
      </c>
      <c r="Q2842" s="34">
        <f t="shared" si="145"/>
        <v>6</v>
      </c>
      <c r="S2842"/>
    </row>
    <row r="2843" spans="1:19" ht="15" x14ac:dyDescent="0.25">
      <c r="A2843" s="34" t="s">
        <v>616</v>
      </c>
      <c r="B2843" s="34">
        <f>SEARCH("PM",A2843)</f>
        <v>5</v>
      </c>
      <c r="C2843" s="34" t="e">
        <f>SEARCH("AM",A2843)</f>
        <v>#VALUE!</v>
      </c>
      <c r="D2843" s="34">
        <f>IFERROR(B2843,C2843)</f>
        <v>5</v>
      </c>
      <c r="E2843" s="34" t="str">
        <f>IFERROR(MID(A2843,D2843-5,1)," ")</f>
        <v xml:space="preserve"> </v>
      </c>
      <c r="F2843" s="34" t="str">
        <f>MID(A2843,IF(E2843="1",D2843-5,D2843-4),IF(E2843="1",7,6))</f>
        <v>2:14PM</v>
      </c>
      <c r="G2843" s="34" t="str">
        <f>TRIM(SUBSTITUTE(A2843,TEXT(M2843,"h:mmAM/PM"),""))</f>
        <v>YIH 10-Nov</v>
      </c>
      <c r="H2843" s="34" t="b">
        <f>OR(LEFT(G2843,1)="Y",LEFT(G2843,1)="B",LEFT(G2843,1)="R")</f>
        <v>1</v>
      </c>
      <c r="I2843" s="34" t="str">
        <f>IF(H2843,LEFT(G2843,FIND(" ",G2843)-1),MID(G2843,FIND(" ",G2843)+1,9))</f>
        <v>YIH</v>
      </c>
      <c r="J2843" s="34" t="str">
        <f>TRIM(SUBSTITUTE(G2843,I2843,""))</f>
        <v>10-Nov</v>
      </c>
      <c r="K2843" s="34">
        <f>LEFT(J2843,2-ISERROR(1*MID(J2843,2,1)))*1</f>
        <v>10</v>
      </c>
      <c r="L2843" s="34" t="str">
        <f>IF(LEN(I2843)=3,I2843,LEFT(I2843,1)&amp;MID(I2843,3,1)&amp;RIGHT(I2843,1))</f>
        <v>YIH</v>
      </c>
      <c r="M2843" s="42">
        <f>TIMEVALUE(SUBSTITUTE(SUBSTITUTE(F2843,"P"," P"),"A"," A"))</f>
        <v>0.59305555555555556</v>
      </c>
      <c r="N2843" s="34">
        <f t="shared" si="143"/>
        <v>16</v>
      </c>
      <c r="O2843" s="34" t="str">
        <f t="shared" si="144"/>
        <v>YIH16</v>
      </c>
      <c r="P2843" s="44">
        <f>INDEX(Workings!$R$14:$R$853,MATCH(O2843,Workings!$U$14:$U$853,0))</f>
        <v>0.58194444444444449</v>
      </c>
      <c r="Q2843" s="34">
        <f t="shared" si="145"/>
        <v>16</v>
      </c>
      <c r="S2843"/>
    </row>
    <row r="2844" spans="1:19" ht="15" x14ac:dyDescent="0.25">
      <c r="A2844" s="34" t="s">
        <v>2076</v>
      </c>
      <c r="B2844" s="34">
        <f>SEARCH("PM",A2844)</f>
        <v>18</v>
      </c>
      <c r="C2844" s="34" t="e">
        <f>SEARCH("AM",A2844)</f>
        <v>#VALUE!</v>
      </c>
      <c r="D2844" s="34">
        <f>IFERROR(B2844,C2844)</f>
        <v>18</v>
      </c>
      <c r="E2844" s="34" t="str">
        <f>IFERROR(MID(A2844,D2844-5,1)," ")</f>
        <v xml:space="preserve"> </v>
      </c>
      <c r="F2844" s="34" t="str">
        <f>MID(A2844,IF(E2844="1",D2844-5,D2844-4),IF(E2844="1",7,6))</f>
        <v>2:41PM</v>
      </c>
      <c r="G2844" s="34" t="str">
        <f>TRIM(SUBSTITUTE(A2844,TEXT(M2844,"h:mmAM/PM"),""))</f>
        <v>10-Nov Y/I/H</v>
      </c>
      <c r="H2844" s="34" t="b">
        <f>OR(LEFT(G2844,1)="Y",LEFT(G2844,1)="B",LEFT(G2844,1)="R")</f>
        <v>0</v>
      </c>
      <c r="I2844" s="34" t="str">
        <f>IF(H2844,LEFT(G2844,FIND(" ",G2844)-1),MID(G2844,FIND(" ",G2844)+1,9))</f>
        <v>Y/I/H</v>
      </c>
      <c r="J2844" s="34" t="str">
        <f>TRIM(SUBSTITUTE(G2844,I2844,""))</f>
        <v>10-Nov</v>
      </c>
      <c r="K2844" s="34">
        <f>LEFT(J2844,2-ISERROR(1*MID(J2844,2,1)))*1</f>
        <v>10</v>
      </c>
      <c r="L2844" s="34" t="str">
        <f>IF(LEN(I2844)=3,I2844,LEFT(I2844,1)&amp;MID(I2844,3,1)&amp;RIGHT(I2844,1))</f>
        <v>YIH</v>
      </c>
      <c r="M2844" s="42">
        <f>TIMEVALUE(SUBSTITUTE(SUBSTITUTE(F2844,"P"," P"),"A"," A"))</f>
        <v>0.6118055555555556</v>
      </c>
      <c r="N2844" s="34">
        <f t="shared" si="143"/>
        <v>17</v>
      </c>
      <c r="O2844" s="34" t="str">
        <f t="shared" si="144"/>
        <v>YIH17</v>
      </c>
      <c r="P2844" s="44">
        <f>INDEX(Workings!$R$14:$R$853,MATCH(O2844,Workings!$U$14:$U$853,0))</f>
        <v>0.60277777777777786</v>
      </c>
      <c r="Q2844" s="34">
        <f t="shared" si="145"/>
        <v>13</v>
      </c>
      <c r="S2844"/>
    </row>
    <row r="2845" spans="1:19" ht="15" x14ac:dyDescent="0.25">
      <c r="A2845" s="34" t="s">
        <v>3397</v>
      </c>
      <c r="B2845" s="34">
        <f>SEARCH("PM",A2845)</f>
        <v>18</v>
      </c>
      <c r="C2845" s="34" t="e">
        <f>SEARCH("AM",A2845)</f>
        <v>#VALUE!</v>
      </c>
      <c r="D2845" s="34">
        <f>IFERROR(B2845,C2845)</f>
        <v>18</v>
      </c>
      <c r="E2845" s="34" t="str">
        <f>IFERROR(MID(A2845,D2845-5,1)," ")</f>
        <v xml:space="preserve"> </v>
      </c>
      <c r="F2845" s="34" t="str">
        <f>MID(A2845,IF(E2845="1",D2845-5,D2845-4),IF(E2845="1",7,6))</f>
        <v>3:08PM</v>
      </c>
      <c r="G2845" s="34" t="str">
        <f>TRIM(SUBSTITUTE(A2845,TEXT(M2845,"h:mmAM/PM"),""))</f>
        <v>10/Nov Y-I-H</v>
      </c>
      <c r="H2845" s="34" t="b">
        <f>OR(LEFT(G2845,1)="Y",LEFT(G2845,1)="B",LEFT(G2845,1)="R")</f>
        <v>0</v>
      </c>
      <c r="I2845" s="34" t="str">
        <f>IF(H2845,LEFT(G2845,FIND(" ",G2845)-1),MID(G2845,FIND(" ",G2845)+1,9))</f>
        <v>Y-I-H</v>
      </c>
      <c r="J2845" s="34" t="str">
        <f>TRIM(SUBSTITUTE(G2845,I2845,""))</f>
        <v>10/Nov</v>
      </c>
      <c r="K2845" s="34">
        <f>LEFT(J2845,2-ISERROR(1*MID(J2845,2,1)))*1</f>
        <v>10</v>
      </c>
      <c r="L2845" s="34" t="str">
        <f>IF(LEN(I2845)=3,I2845,LEFT(I2845,1)&amp;MID(I2845,3,1)&amp;RIGHT(I2845,1))</f>
        <v>YIH</v>
      </c>
      <c r="M2845" s="42">
        <f>TIMEVALUE(SUBSTITUTE(SUBSTITUTE(F2845,"P"," P"),"A"," A"))</f>
        <v>0.63055555555555554</v>
      </c>
      <c r="N2845" s="34">
        <f t="shared" si="143"/>
        <v>18</v>
      </c>
      <c r="O2845" s="34" t="str">
        <f t="shared" si="144"/>
        <v>YIH18</v>
      </c>
      <c r="P2845" s="44">
        <f>INDEX(Workings!$R$14:$R$853,MATCH(O2845,Workings!$U$14:$U$853,0))</f>
        <v>0.62361111111111123</v>
      </c>
      <c r="Q2845" s="34">
        <f t="shared" si="145"/>
        <v>10</v>
      </c>
      <c r="S2845"/>
    </row>
    <row r="2846" spans="1:19" ht="15" x14ac:dyDescent="0.25">
      <c r="A2846" s="34" t="s">
        <v>2715</v>
      </c>
      <c r="B2846" s="34">
        <f>SEARCH("PM",A2846)</f>
        <v>12</v>
      </c>
      <c r="C2846" s="34" t="e">
        <f>SEARCH("AM",A2846)</f>
        <v>#VALUE!</v>
      </c>
      <c r="D2846" s="34">
        <f>IFERROR(B2846,C2846)</f>
        <v>12</v>
      </c>
      <c r="E2846" s="34" t="str">
        <f>IFERROR(MID(A2846,D2846-5,1)," ")</f>
        <v xml:space="preserve"> </v>
      </c>
      <c r="F2846" s="34" t="str">
        <f>MID(A2846,IF(E2846="1",D2846-5,D2846-4),IF(E2846="1",7,6))</f>
        <v>3:37PM</v>
      </c>
      <c r="G2846" s="34" t="str">
        <f>TRIM(SUBSTITUTE(A2846,TEXT(M2846,"h:mmAM/PM"),""))</f>
        <v>10-Nov Y:I:H</v>
      </c>
      <c r="H2846" s="34" t="b">
        <f>OR(LEFT(G2846,1)="Y",LEFT(G2846,1)="B",LEFT(G2846,1)="R")</f>
        <v>0</v>
      </c>
      <c r="I2846" s="34" t="str">
        <f>IF(H2846,LEFT(G2846,FIND(" ",G2846)-1),MID(G2846,FIND(" ",G2846)+1,9))</f>
        <v>Y:I:H</v>
      </c>
      <c r="J2846" s="34" t="str">
        <f>TRIM(SUBSTITUTE(G2846,I2846,""))</f>
        <v>10-Nov</v>
      </c>
      <c r="K2846" s="34">
        <f>LEFT(J2846,2-ISERROR(1*MID(J2846,2,1)))*1</f>
        <v>10</v>
      </c>
      <c r="L2846" s="34" t="str">
        <f>IF(LEN(I2846)=3,I2846,LEFT(I2846,1)&amp;MID(I2846,3,1)&amp;RIGHT(I2846,1))</f>
        <v>YIH</v>
      </c>
      <c r="M2846" s="42">
        <f>TIMEVALUE(SUBSTITUTE(SUBSTITUTE(F2846,"P"," P"),"A"," A"))</f>
        <v>0.65069444444444446</v>
      </c>
      <c r="N2846" s="34">
        <f t="shared" si="143"/>
        <v>19</v>
      </c>
      <c r="O2846" s="34" t="str">
        <f t="shared" si="144"/>
        <v>YIH19</v>
      </c>
      <c r="P2846" s="44">
        <f>INDEX(Workings!$R$14:$R$853,MATCH(O2846,Workings!$U$14:$U$853,0))</f>
        <v>0.6444444444444446</v>
      </c>
      <c r="Q2846" s="34">
        <f t="shared" si="145"/>
        <v>9</v>
      </c>
      <c r="S2846"/>
    </row>
    <row r="2847" spans="1:19" ht="15" x14ac:dyDescent="0.25">
      <c r="A2847" s="34" t="s">
        <v>134</v>
      </c>
      <c r="B2847" s="34">
        <f>SEARCH("PM",A2847)</f>
        <v>12</v>
      </c>
      <c r="C2847" s="34" t="e">
        <f>SEARCH("AM",A2847)</f>
        <v>#VALUE!</v>
      </c>
      <c r="D2847" s="34">
        <f>IFERROR(B2847,C2847)</f>
        <v>12</v>
      </c>
      <c r="E2847" s="34" t="str">
        <f>IFERROR(MID(A2847,D2847-5,1)," ")</f>
        <v xml:space="preserve"> </v>
      </c>
      <c r="F2847" s="34" t="str">
        <f>MID(A2847,IF(E2847="1",D2847-5,D2847-4),IF(E2847="1",7,6))</f>
        <v>4:10PM</v>
      </c>
      <c r="G2847" s="34" t="str">
        <f>TRIM(SUBSTITUTE(A2847,TEXT(M2847,"h:mmAM/PM"),""))</f>
        <v>10-Nov Y-I-H</v>
      </c>
      <c r="H2847" s="34" t="b">
        <f>OR(LEFT(G2847,1)="Y",LEFT(G2847,1)="B",LEFT(G2847,1)="R")</f>
        <v>0</v>
      </c>
      <c r="I2847" s="34" t="str">
        <f>IF(H2847,LEFT(G2847,FIND(" ",G2847)-1),MID(G2847,FIND(" ",G2847)+1,9))</f>
        <v>Y-I-H</v>
      </c>
      <c r="J2847" s="34" t="str">
        <f>TRIM(SUBSTITUTE(G2847,I2847,""))</f>
        <v>10-Nov</v>
      </c>
      <c r="K2847" s="34">
        <f>LEFT(J2847,2-ISERROR(1*MID(J2847,2,1)))*1</f>
        <v>10</v>
      </c>
      <c r="L2847" s="34" t="str">
        <f>IF(LEN(I2847)=3,I2847,LEFT(I2847,1)&amp;MID(I2847,3,1)&amp;RIGHT(I2847,1))</f>
        <v>YIH</v>
      </c>
      <c r="M2847" s="42">
        <f>TIMEVALUE(SUBSTITUTE(SUBSTITUTE(F2847,"P"," P"),"A"," A"))</f>
        <v>0.67361111111111116</v>
      </c>
      <c r="N2847" s="34">
        <f t="shared" si="143"/>
        <v>20</v>
      </c>
      <c r="O2847" s="34" t="str">
        <f t="shared" si="144"/>
        <v>YIH20</v>
      </c>
      <c r="P2847" s="44">
        <f>INDEX(Workings!$R$14:$R$853,MATCH(O2847,Workings!$U$14:$U$853,0))</f>
        <v>0.66527777777777797</v>
      </c>
      <c r="Q2847" s="34">
        <f t="shared" si="145"/>
        <v>12</v>
      </c>
      <c r="S2847"/>
    </row>
    <row r="2848" spans="1:19" ht="15" x14ac:dyDescent="0.25">
      <c r="A2848" s="34" t="s">
        <v>1092</v>
      </c>
      <c r="B2848" s="34">
        <f>SEARCH("PM",A2848)</f>
        <v>18</v>
      </c>
      <c r="C2848" s="34" t="e">
        <f>SEARCH("AM",A2848)</f>
        <v>#VALUE!</v>
      </c>
      <c r="D2848" s="34">
        <f>IFERROR(B2848,C2848)</f>
        <v>18</v>
      </c>
      <c r="E2848" s="34" t="str">
        <f>IFERROR(MID(A2848,D2848-5,1)," ")</f>
        <v xml:space="preserve"> </v>
      </c>
      <c r="F2848" s="34" t="str">
        <f>MID(A2848,IF(E2848="1",D2848-5,D2848-4),IF(E2848="1",7,6))</f>
        <v>4:30PM</v>
      </c>
      <c r="G2848" s="34" t="str">
        <f>TRIM(SUBSTITUTE(A2848,TEXT(M2848,"h:mmAM/PM"),""))</f>
        <v>10-Nov Y:I:H</v>
      </c>
      <c r="H2848" s="34" t="b">
        <f>OR(LEFT(G2848,1)="Y",LEFT(G2848,1)="B",LEFT(G2848,1)="R")</f>
        <v>0</v>
      </c>
      <c r="I2848" s="34" t="str">
        <f>IF(H2848,LEFT(G2848,FIND(" ",G2848)-1),MID(G2848,FIND(" ",G2848)+1,9))</f>
        <v>Y:I:H</v>
      </c>
      <c r="J2848" s="34" t="str">
        <f>TRIM(SUBSTITUTE(G2848,I2848,""))</f>
        <v>10-Nov</v>
      </c>
      <c r="K2848" s="34">
        <f>LEFT(J2848,2-ISERROR(1*MID(J2848,2,1)))*1</f>
        <v>10</v>
      </c>
      <c r="L2848" s="34" t="str">
        <f>IF(LEN(I2848)=3,I2848,LEFT(I2848,1)&amp;MID(I2848,3,1)&amp;RIGHT(I2848,1))</f>
        <v>YIH</v>
      </c>
      <c r="M2848" s="42">
        <f>TIMEVALUE(SUBSTITUTE(SUBSTITUTE(F2848,"P"," P"),"A"," A"))</f>
        <v>0.6875</v>
      </c>
      <c r="N2848" s="34">
        <f t="shared" si="143"/>
        <v>21</v>
      </c>
      <c r="O2848" s="34" t="str">
        <f t="shared" si="144"/>
        <v>YIH21</v>
      </c>
      <c r="P2848" s="44">
        <f>INDEX(Workings!$R$14:$R$853,MATCH(O2848,Workings!$U$14:$U$853,0))</f>
        <v>0.68611111111111134</v>
      </c>
      <c r="Q2848" s="34">
        <f t="shared" si="145"/>
        <v>2</v>
      </c>
      <c r="S2848"/>
    </row>
    <row r="2849" spans="1:19" ht="15" x14ac:dyDescent="0.25">
      <c r="A2849" s="34" t="s">
        <v>878</v>
      </c>
      <c r="B2849" s="34">
        <f>SEARCH("PM",A2849)</f>
        <v>5</v>
      </c>
      <c r="C2849" s="34" t="e">
        <f>SEARCH("AM",A2849)</f>
        <v>#VALUE!</v>
      </c>
      <c r="D2849" s="34">
        <f>IFERROR(B2849,C2849)</f>
        <v>5</v>
      </c>
      <c r="E2849" s="34" t="str">
        <f>IFERROR(MID(A2849,D2849-5,1)," ")</f>
        <v xml:space="preserve"> </v>
      </c>
      <c r="F2849" s="34" t="str">
        <f>MID(A2849,IF(E2849="1",D2849-5,D2849-4),IF(E2849="1",7,6))</f>
        <v>5:00PM</v>
      </c>
      <c r="G2849" s="34" t="str">
        <f>TRIM(SUBSTITUTE(A2849,TEXT(M2849,"h:mmAM/PM"),""))</f>
        <v>10-Nov Y-I-H</v>
      </c>
      <c r="H2849" s="34" t="b">
        <f>OR(LEFT(G2849,1)="Y",LEFT(G2849,1)="B",LEFT(G2849,1)="R")</f>
        <v>0</v>
      </c>
      <c r="I2849" s="34" t="str">
        <f>IF(H2849,LEFT(G2849,FIND(" ",G2849)-1),MID(G2849,FIND(" ",G2849)+1,9))</f>
        <v>Y-I-H</v>
      </c>
      <c r="J2849" s="34" t="str">
        <f>TRIM(SUBSTITUTE(G2849,I2849,""))</f>
        <v>10-Nov</v>
      </c>
      <c r="K2849" s="34">
        <f>LEFT(J2849,2-ISERROR(1*MID(J2849,2,1)))*1</f>
        <v>10</v>
      </c>
      <c r="L2849" s="34" t="str">
        <f>IF(LEN(I2849)=3,I2849,LEFT(I2849,1)&amp;MID(I2849,3,1)&amp;RIGHT(I2849,1))</f>
        <v>YIH</v>
      </c>
      <c r="M2849" s="42">
        <f>TIMEVALUE(SUBSTITUTE(SUBSTITUTE(F2849,"P"," P"),"A"," A"))</f>
        <v>0.70833333333333337</v>
      </c>
      <c r="N2849" s="34">
        <f t="shared" si="143"/>
        <v>22</v>
      </c>
      <c r="O2849" s="34" t="str">
        <f t="shared" si="144"/>
        <v>YIH22</v>
      </c>
      <c r="P2849" s="44">
        <f>INDEX(Workings!$R$14:$R$853,MATCH(O2849,Workings!$U$14:$U$853,0))</f>
        <v>0.70694444444444471</v>
      </c>
      <c r="Q2849" s="34">
        <f t="shared" si="145"/>
        <v>2</v>
      </c>
      <c r="S2849"/>
    </row>
    <row r="2850" spans="1:19" ht="15" x14ac:dyDescent="0.25">
      <c r="A2850" s="34" t="s">
        <v>607</v>
      </c>
      <c r="B2850" s="34">
        <f>SEARCH("PM",A2850)</f>
        <v>5</v>
      </c>
      <c r="C2850" s="34" t="e">
        <f>SEARCH("AM",A2850)</f>
        <v>#VALUE!</v>
      </c>
      <c r="D2850" s="34">
        <f>IFERROR(B2850,C2850)</f>
        <v>5</v>
      </c>
      <c r="E2850" s="34" t="str">
        <f>IFERROR(MID(A2850,D2850-5,1)," ")</f>
        <v xml:space="preserve"> </v>
      </c>
      <c r="F2850" s="34" t="str">
        <f>MID(A2850,IF(E2850="1",D2850-5,D2850-4),IF(E2850="1",7,6))</f>
        <v>5:38PM</v>
      </c>
      <c r="G2850" s="34" t="str">
        <f>TRIM(SUBSTITUTE(A2850,TEXT(M2850,"h:mmAM/PM"),""))</f>
        <v>10/Nov Y/I/H</v>
      </c>
      <c r="H2850" s="34" t="b">
        <f>OR(LEFT(G2850,1)="Y",LEFT(G2850,1)="B",LEFT(G2850,1)="R")</f>
        <v>0</v>
      </c>
      <c r="I2850" s="34" t="str">
        <f>IF(H2850,LEFT(G2850,FIND(" ",G2850)-1),MID(G2850,FIND(" ",G2850)+1,9))</f>
        <v>Y/I/H</v>
      </c>
      <c r="J2850" s="34" t="str">
        <f>TRIM(SUBSTITUTE(G2850,I2850,""))</f>
        <v>10/Nov</v>
      </c>
      <c r="K2850" s="34">
        <f>LEFT(J2850,2-ISERROR(1*MID(J2850,2,1)))*1</f>
        <v>10</v>
      </c>
      <c r="L2850" s="34" t="str">
        <f>IF(LEN(I2850)=3,I2850,LEFT(I2850,1)&amp;MID(I2850,3,1)&amp;RIGHT(I2850,1))</f>
        <v>YIH</v>
      </c>
      <c r="M2850" s="42">
        <f>TIMEVALUE(SUBSTITUTE(SUBSTITUTE(F2850,"P"," P"),"A"," A"))</f>
        <v>0.73472222222222217</v>
      </c>
      <c r="N2850" s="34">
        <f t="shared" si="143"/>
        <v>23</v>
      </c>
      <c r="O2850" s="34" t="str">
        <f t="shared" si="144"/>
        <v>YIH23</v>
      </c>
      <c r="P2850" s="44">
        <f>INDEX(Workings!$R$14:$R$853,MATCH(O2850,Workings!$U$14:$U$853,0))</f>
        <v>0.72777777777777808</v>
      </c>
      <c r="Q2850" s="34">
        <f t="shared" si="145"/>
        <v>10</v>
      </c>
      <c r="S2850"/>
    </row>
    <row r="2851" spans="1:19" ht="15" x14ac:dyDescent="0.25">
      <c r="A2851" s="34" t="s">
        <v>2797</v>
      </c>
      <c r="B2851" s="34">
        <f>SEARCH("PM",A2851)</f>
        <v>9</v>
      </c>
      <c r="C2851" s="34" t="e">
        <f>SEARCH("AM",A2851)</f>
        <v>#VALUE!</v>
      </c>
      <c r="D2851" s="34">
        <f>IFERROR(B2851,C2851)</f>
        <v>9</v>
      </c>
      <c r="E2851" s="34" t="str">
        <f>IFERROR(MID(A2851,D2851-5,1)," ")</f>
        <v xml:space="preserve"> </v>
      </c>
      <c r="F2851" s="34" t="str">
        <f>MID(A2851,IF(E2851="1",D2851-5,D2851-4),IF(E2851="1",7,6))</f>
        <v>6:18PM</v>
      </c>
      <c r="G2851" s="34" t="str">
        <f>TRIM(SUBSTITUTE(A2851,TEXT(M2851,"h:mmAM/PM"),""))</f>
        <v>YIH 10/Nov</v>
      </c>
      <c r="H2851" s="34" t="b">
        <f>OR(LEFT(G2851,1)="Y",LEFT(G2851,1)="B",LEFT(G2851,1)="R")</f>
        <v>1</v>
      </c>
      <c r="I2851" s="34" t="str">
        <f>IF(H2851,LEFT(G2851,FIND(" ",G2851)-1),MID(G2851,FIND(" ",G2851)+1,9))</f>
        <v>YIH</v>
      </c>
      <c r="J2851" s="34" t="str">
        <f>TRIM(SUBSTITUTE(G2851,I2851,""))</f>
        <v>10/Nov</v>
      </c>
      <c r="K2851" s="34">
        <f>LEFT(J2851,2-ISERROR(1*MID(J2851,2,1)))*1</f>
        <v>10</v>
      </c>
      <c r="L2851" s="34" t="str">
        <f>IF(LEN(I2851)=3,I2851,LEFT(I2851,1)&amp;MID(I2851,3,1)&amp;RIGHT(I2851,1))</f>
        <v>YIH</v>
      </c>
      <c r="M2851" s="42">
        <f>TIMEVALUE(SUBSTITUTE(SUBSTITUTE(F2851,"P"," P"),"A"," A"))</f>
        <v>0.76250000000000007</v>
      </c>
      <c r="N2851" s="34">
        <f t="shared" si="143"/>
        <v>24</v>
      </c>
      <c r="O2851" s="34" t="str">
        <f t="shared" si="144"/>
        <v>YIH24</v>
      </c>
      <c r="P2851" s="44">
        <f>INDEX(Workings!$R$14:$R$853,MATCH(O2851,Workings!$U$14:$U$853,0))</f>
        <v>0.75555555555555587</v>
      </c>
      <c r="Q2851" s="34">
        <f t="shared" si="145"/>
        <v>10</v>
      </c>
      <c r="S2851"/>
    </row>
    <row r="2852" spans="1:19" ht="15" x14ac:dyDescent="0.25">
      <c r="A2852" s="34" t="s">
        <v>2819</v>
      </c>
      <c r="B2852" s="34">
        <f>SEARCH("PM",A2852)</f>
        <v>18</v>
      </c>
      <c r="C2852" s="34" t="e">
        <f>SEARCH("AM",A2852)</f>
        <v>#VALUE!</v>
      </c>
      <c r="D2852" s="34">
        <f>IFERROR(B2852,C2852)</f>
        <v>18</v>
      </c>
      <c r="E2852" s="34" t="str">
        <f>IFERROR(MID(A2852,D2852-5,1)," ")</f>
        <v xml:space="preserve"> </v>
      </c>
      <c r="F2852" s="34" t="str">
        <f>MID(A2852,IF(E2852="1",D2852-5,D2852-4),IF(E2852="1",7,6))</f>
        <v>6:59PM</v>
      </c>
      <c r="G2852" s="34" t="str">
        <f>TRIM(SUBSTITUTE(A2852,TEXT(M2852,"h:mmAM/PM"),""))</f>
        <v>10-Nov Y/I/H</v>
      </c>
      <c r="H2852" s="34" t="b">
        <f>OR(LEFT(G2852,1)="Y",LEFT(G2852,1)="B",LEFT(G2852,1)="R")</f>
        <v>0</v>
      </c>
      <c r="I2852" s="34" t="str">
        <f>IF(H2852,LEFT(G2852,FIND(" ",G2852)-1),MID(G2852,FIND(" ",G2852)+1,9))</f>
        <v>Y/I/H</v>
      </c>
      <c r="J2852" s="34" t="str">
        <f>TRIM(SUBSTITUTE(G2852,I2852,""))</f>
        <v>10-Nov</v>
      </c>
      <c r="K2852" s="34">
        <f>LEFT(J2852,2-ISERROR(1*MID(J2852,2,1)))*1</f>
        <v>10</v>
      </c>
      <c r="L2852" s="34" t="str">
        <f>IF(LEN(I2852)=3,I2852,LEFT(I2852,1)&amp;MID(I2852,3,1)&amp;RIGHT(I2852,1))</f>
        <v>YIH</v>
      </c>
      <c r="M2852" s="42">
        <f>TIMEVALUE(SUBSTITUTE(SUBSTITUTE(F2852,"P"," P"),"A"," A"))</f>
        <v>0.7909722222222223</v>
      </c>
      <c r="N2852" s="34">
        <f t="shared" si="143"/>
        <v>25</v>
      </c>
      <c r="O2852" s="34" t="str">
        <f t="shared" si="144"/>
        <v>YIH25</v>
      </c>
      <c r="P2852" s="44">
        <f>INDEX(Workings!$R$14:$R$853,MATCH(O2852,Workings!$U$14:$U$853,0))</f>
        <v>0.78333333333333366</v>
      </c>
      <c r="Q2852" s="34">
        <f t="shared" si="145"/>
        <v>11</v>
      </c>
      <c r="S2852"/>
    </row>
    <row r="2853" spans="1:19" ht="15" x14ac:dyDescent="0.25">
      <c r="A2853" s="34" t="s">
        <v>143</v>
      </c>
      <c r="B2853" s="34">
        <f>SEARCH("PM",A2853)</f>
        <v>9</v>
      </c>
      <c r="C2853" s="34" t="e">
        <f>SEARCH("AM",A2853)</f>
        <v>#VALUE!</v>
      </c>
      <c r="D2853" s="34">
        <f>IFERROR(B2853,C2853)</f>
        <v>9</v>
      </c>
      <c r="E2853" s="34" t="str">
        <f>IFERROR(MID(A2853,D2853-5,1)," ")</f>
        <v xml:space="preserve"> </v>
      </c>
      <c r="F2853" s="34" t="str">
        <f>MID(A2853,IF(E2853="1",D2853-5,D2853-4),IF(E2853="1",7,6))</f>
        <v>7:32PM</v>
      </c>
      <c r="G2853" s="34" t="str">
        <f>TRIM(SUBSTITUTE(A2853,TEXT(M2853,"h:mmAM/PM"),""))</f>
        <v>YIH 10/Nov</v>
      </c>
      <c r="H2853" s="34" t="b">
        <f>OR(LEFT(G2853,1)="Y",LEFT(G2853,1)="B",LEFT(G2853,1)="R")</f>
        <v>1</v>
      </c>
      <c r="I2853" s="34" t="str">
        <f>IF(H2853,LEFT(G2853,FIND(" ",G2853)-1),MID(G2853,FIND(" ",G2853)+1,9))</f>
        <v>YIH</v>
      </c>
      <c r="J2853" s="34" t="str">
        <f>TRIM(SUBSTITUTE(G2853,I2853,""))</f>
        <v>10/Nov</v>
      </c>
      <c r="K2853" s="34">
        <f>LEFT(J2853,2-ISERROR(1*MID(J2853,2,1)))*1</f>
        <v>10</v>
      </c>
      <c r="L2853" s="34" t="str">
        <f>IF(LEN(I2853)=3,I2853,LEFT(I2853,1)&amp;MID(I2853,3,1)&amp;RIGHT(I2853,1))</f>
        <v>YIH</v>
      </c>
      <c r="M2853" s="42">
        <f>TIMEVALUE(SUBSTITUTE(SUBSTITUTE(F2853,"P"," P"),"A"," A"))</f>
        <v>0.81388888888888899</v>
      </c>
      <c r="N2853" s="34">
        <f t="shared" si="143"/>
        <v>26</v>
      </c>
      <c r="O2853" s="34" t="str">
        <f t="shared" si="144"/>
        <v>YIH26</v>
      </c>
      <c r="P2853" s="44">
        <f>INDEX(Workings!$R$14:$R$853,MATCH(O2853,Workings!$U$14:$U$853,0))</f>
        <v>0.81111111111111145</v>
      </c>
      <c r="Q2853" s="34">
        <f t="shared" si="145"/>
        <v>4</v>
      </c>
      <c r="S2853"/>
    </row>
    <row r="2854" spans="1:19" ht="15" x14ac:dyDescent="0.25">
      <c r="A2854" s="34" t="s">
        <v>2825</v>
      </c>
      <c r="B2854" s="34">
        <f>SEARCH("PM",A2854)</f>
        <v>12</v>
      </c>
      <c r="C2854" s="34" t="e">
        <f>SEARCH("AM",A2854)</f>
        <v>#VALUE!</v>
      </c>
      <c r="D2854" s="34">
        <f>IFERROR(B2854,C2854)</f>
        <v>12</v>
      </c>
      <c r="E2854" s="34" t="str">
        <f>IFERROR(MID(A2854,D2854-5,1)," ")</f>
        <v xml:space="preserve"> </v>
      </c>
      <c r="F2854" s="34" t="str">
        <f>MID(A2854,IF(E2854="1",D2854-5,D2854-4),IF(E2854="1",7,6))</f>
        <v>8:38PM</v>
      </c>
      <c r="G2854" s="34" t="str">
        <f>TRIM(SUBSTITUTE(A2854,TEXT(M2854,"h:mmAM/PM"),""))</f>
        <v>10-Nov Y-I-H</v>
      </c>
      <c r="H2854" s="34" t="b">
        <f>OR(LEFT(G2854,1)="Y",LEFT(G2854,1)="B",LEFT(G2854,1)="R")</f>
        <v>0</v>
      </c>
      <c r="I2854" s="34" t="str">
        <f>IF(H2854,LEFT(G2854,FIND(" ",G2854)-1),MID(G2854,FIND(" ",G2854)+1,9))</f>
        <v>Y-I-H</v>
      </c>
      <c r="J2854" s="34" t="str">
        <f>TRIM(SUBSTITUTE(G2854,I2854,""))</f>
        <v>10-Nov</v>
      </c>
      <c r="K2854" s="34">
        <f>LEFT(J2854,2-ISERROR(1*MID(J2854,2,1)))*1</f>
        <v>10</v>
      </c>
      <c r="L2854" s="34" t="str">
        <f>IF(LEN(I2854)=3,I2854,LEFT(I2854,1)&amp;MID(I2854,3,1)&amp;RIGHT(I2854,1))</f>
        <v>YIH</v>
      </c>
      <c r="M2854" s="42">
        <f>TIMEVALUE(SUBSTITUTE(SUBSTITUTE(F2854,"P"," P"),"A"," A"))</f>
        <v>0.85972222222222217</v>
      </c>
      <c r="N2854" s="34">
        <f t="shared" si="143"/>
        <v>27</v>
      </c>
      <c r="O2854" s="34" t="str">
        <f t="shared" si="144"/>
        <v>YIH27</v>
      </c>
      <c r="P2854" s="44">
        <f>INDEX(Workings!$R$14:$R$853,MATCH(O2854,Workings!$U$14:$U$853,0))</f>
        <v>0.85277777777777808</v>
      </c>
      <c r="Q2854" s="34">
        <f t="shared" si="145"/>
        <v>10</v>
      </c>
      <c r="S2854"/>
    </row>
    <row r="2855" spans="1:19" ht="15" x14ac:dyDescent="0.25">
      <c r="A2855" s="34" t="s">
        <v>389</v>
      </c>
      <c r="B2855" s="34">
        <f>SEARCH("PM",A2855)</f>
        <v>5</v>
      </c>
      <c r="C2855" s="34" t="e">
        <f>SEARCH("AM",A2855)</f>
        <v>#VALUE!</v>
      </c>
      <c r="D2855" s="34">
        <f>IFERROR(B2855,C2855)</f>
        <v>5</v>
      </c>
      <c r="E2855" s="34" t="str">
        <f>IFERROR(MID(A2855,D2855-5,1)," ")</f>
        <v xml:space="preserve"> </v>
      </c>
      <c r="F2855" s="34" t="str">
        <f>MID(A2855,IF(E2855="1",D2855-5,D2855-4),IF(E2855="1",7,6))</f>
        <v>9:37PM</v>
      </c>
      <c r="G2855" s="34" t="str">
        <f>TRIM(SUBSTITUTE(A2855,TEXT(M2855,"h:mmAM/PM"),""))</f>
        <v>Y/I/H 10/Nov</v>
      </c>
      <c r="H2855" s="34" t="b">
        <f>OR(LEFT(G2855,1)="Y",LEFT(G2855,1)="B",LEFT(G2855,1)="R")</f>
        <v>1</v>
      </c>
      <c r="I2855" s="34" t="str">
        <f>IF(H2855,LEFT(G2855,FIND(" ",G2855)-1),MID(G2855,FIND(" ",G2855)+1,9))</f>
        <v>Y/I/H</v>
      </c>
      <c r="J2855" s="34" t="str">
        <f>TRIM(SUBSTITUTE(G2855,I2855,""))</f>
        <v>10/Nov</v>
      </c>
      <c r="K2855" s="34">
        <f>LEFT(J2855,2-ISERROR(1*MID(J2855,2,1)))*1</f>
        <v>10</v>
      </c>
      <c r="L2855" s="34" t="str">
        <f>IF(LEN(I2855)=3,I2855,LEFT(I2855,1)&amp;MID(I2855,3,1)&amp;RIGHT(I2855,1))</f>
        <v>YIH</v>
      </c>
      <c r="M2855" s="42">
        <f>TIMEVALUE(SUBSTITUTE(SUBSTITUTE(F2855,"P"," P"),"A"," A"))</f>
        <v>0.90069444444444446</v>
      </c>
      <c r="N2855" s="34">
        <f t="shared" si="143"/>
        <v>28</v>
      </c>
      <c r="O2855" s="34" t="str">
        <f t="shared" si="144"/>
        <v>YIH28</v>
      </c>
      <c r="P2855" s="44">
        <f>INDEX(Workings!$R$14:$R$853,MATCH(O2855,Workings!$U$14:$U$853,0))</f>
        <v>0.89444444444444471</v>
      </c>
      <c r="Q2855" s="34">
        <f t="shared" si="145"/>
        <v>9</v>
      </c>
      <c r="S2855"/>
    </row>
    <row r="2856" spans="1:19" ht="15" x14ac:dyDescent="0.25">
      <c r="A2856" s="34" t="s">
        <v>3070</v>
      </c>
      <c r="B2856" s="34">
        <f>SEARCH("PM",A2856)</f>
        <v>6</v>
      </c>
      <c r="C2856" s="34" t="e">
        <f>SEARCH("AM",A2856)</f>
        <v>#VALUE!</v>
      </c>
      <c r="D2856" s="34">
        <f>IFERROR(B2856,C2856)</f>
        <v>6</v>
      </c>
      <c r="E2856" s="34" t="str">
        <f>IFERROR(MID(A2856,D2856-5,1)," ")</f>
        <v>1</v>
      </c>
      <c r="F2856" s="34" t="str">
        <f>MID(A2856,IF(E2856="1",D2856-5,D2856-4),IF(E2856="1",7,6))</f>
        <v>10:36PM</v>
      </c>
      <c r="G2856" s="34" t="str">
        <f>TRIM(SUBSTITUTE(A2856,TEXT(M2856,"h:mmAM/PM"),""))</f>
        <v>Y/I/H 10/Nov</v>
      </c>
      <c r="H2856" s="34" t="b">
        <f>OR(LEFT(G2856,1)="Y",LEFT(G2856,1)="B",LEFT(G2856,1)="R")</f>
        <v>1</v>
      </c>
      <c r="I2856" s="34" t="str">
        <f>IF(H2856,LEFT(G2856,FIND(" ",G2856)-1),MID(G2856,FIND(" ",G2856)+1,9))</f>
        <v>Y/I/H</v>
      </c>
      <c r="J2856" s="34" t="str">
        <f>TRIM(SUBSTITUTE(G2856,I2856,""))</f>
        <v>10/Nov</v>
      </c>
      <c r="K2856" s="34">
        <f>LEFT(J2856,2-ISERROR(1*MID(J2856,2,1)))*1</f>
        <v>10</v>
      </c>
      <c r="L2856" s="34" t="str">
        <f>IF(LEN(I2856)=3,I2856,LEFT(I2856,1)&amp;MID(I2856,3,1)&amp;RIGHT(I2856,1))</f>
        <v>YIH</v>
      </c>
      <c r="M2856" s="42">
        <f>TIMEVALUE(SUBSTITUTE(SUBSTITUTE(F2856,"P"," P"),"A"," A"))</f>
        <v>0.94166666666666676</v>
      </c>
      <c r="N2856" s="34">
        <f t="shared" si="143"/>
        <v>29</v>
      </c>
      <c r="O2856" s="34" t="str">
        <f t="shared" si="144"/>
        <v>YIH29</v>
      </c>
      <c r="P2856" s="44">
        <f>INDEX(Workings!$R$14:$R$853,MATCH(O2856,Workings!$U$14:$U$853,0))</f>
        <v>0.93611111111111134</v>
      </c>
      <c r="Q2856" s="34">
        <f t="shared" si="145"/>
        <v>8</v>
      </c>
      <c r="S2856"/>
    </row>
    <row r="2857" spans="1:19" ht="15" x14ac:dyDescent="0.25">
      <c r="A2857" s="34" t="s">
        <v>1444</v>
      </c>
      <c r="B2857" s="34">
        <f>SEARCH("PM",A2857)</f>
        <v>6</v>
      </c>
      <c r="C2857" s="34" t="e">
        <f>SEARCH("AM",A2857)</f>
        <v>#VALUE!</v>
      </c>
      <c r="D2857" s="34">
        <f>IFERROR(B2857,C2857)</f>
        <v>6</v>
      </c>
      <c r="E2857" s="34" t="str">
        <f>IFERROR(MID(A2857,D2857-5,1)," ")</f>
        <v>1</v>
      </c>
      <c r="F2857" s="34" t="str">
        <f>MID(A2857,IF(E2857="1",D2857-5,D2857-4),IF(E2857="1",7,6))</f>
        <v>11:42PM</v>
      </c>
      <c r="G2857" s="34" t="str">
        <f>TRIM(SUBSTITUTE(A2857,TEXT(M2857,"h:mmAM/PM"),""))</f>
        <v>YIH 10/Nov</v>
      </c>
      <c r="H2857" s="34" t="b">
        <f>OR(LEFT(G2857,1)="Y",LEFT(G2857,1)="B",LEFT(G2857,1)="R")</f>
        <v>1</v>
      </c>
      <c r="I2857" s="34" t="str">
        <f>IF(H2857,LEFT(G2857,FIND(" ",G2857)-1),MID(G2857,FIND(" ",G2857)+1,9))</f>
        <v>YIH</v>
      </c>
      <c r="J2857" s="34" t="str">
        <f>TRIM(SUBSTITUTE(G2857,I2857,""))</f>
        <v>10/Nov</v>
      </c>
      <c r="K2857" s="34">
        <f>LEFT(J2857,2-ISERROR(1*MID(J2857,2,1)))*1</f>
        <v>10</v>
      </c>
      <c r="L2857" s="34" t="str">
        <f>IF(LEN(I2857)=3,I2857,LEFT(I2857,1)&amp;MID(I2857,3,1)&amp;RIGHT(I2857,1))</f>
        <v>YIH</v>
      </c>
      <c r="M2857" s="42">
        <f>TIMEVALUE(SUBSTITUTE(SUBSTITUTE(F2857,"P"," P"),"A"," A"))</f>
        <v>0.98749999999999993</v>
      </c>
      <c r="N2857" s="34">
        <f t="shared" si="143"/>
        <v>30</v>
      </c>
      <c r="O2857" s="34" t="str">
        <f t="shared" si="144"/>
        <v>YIH30</v>
      </c>
      <c r="P2857" s="44">
        <f>INDEX(Workings!$R$14:$R$853,MATCH(O2857,Workings!$U$14:$U$853,0))</f>
        <v>0.97777777777777797</v>
      </c>
      <c r="Q2857" s="34">
        <f t="shared" si="145"/>
        <v>14</v>
      </c>
      <c r="S2857"/>
    </row>
    <row r="2858" spans="1:19" ht="15" x14ac:dyDescent="0.25">
      <c r="A2858" s="34" t="s">
        <v>87</v>
      </c>
      <c r="B2858" s="34" t="e">
        <f>SEARCH("PM",A2858)</f>
        <v>#VALUE!</v>
      </c>
      <c r="C2858" s="34">
        <f>SEARCH("AM",A2858)</f>
        <v>5</v>
      </c>
      <c r="D2858" s="34">
        <f>IFERROR(B2858,C2858)</f>
        <v>5</v>
      </c>
      <c r="E2858" s="34" t="str">
        <f>IFERROR(MID(A2858,D2858-5,1)," ")</f>
        <v xml:space="preserve"> </v>
      </c>
      <c r="F2858" s="34" t="str">
        <f>MID(A2858,IF(E2858="1",D2858-5,D2858-4),IF(E2858="1",7,6))</f>
        <v>7:34AM</v>
      </c>
      <c r="G2858" s="34" t="str">
        <f>TRIM(SUBSTITUTE(A2858,TEXT(M2858,"h:mmAM/PM"),""))</f>
        <v>YIW 6/Nov</v>
      </c>
      <c r="H2858" s="34" t="b">
        <f>OR(LEFT(G2858,1)="Y",LEFT(G2858,1)="B",LEFT(G2858,1)="R")</f>
        <v>1</v>
      </c>
      <c r="I2858" s="34" t="str">
        <f>IF(H2858,LEFT(G2858,FIND(" ",G2858)-1),MID(G2858,FIND(" ",G2858)+1,9))</f>
        <v>YIW</v>
      </c>
      <c r="J2858" s="34" t="str">
        <f>TRIM(SUBSTITUTE(G2858,I2858,""))</f>
        <v>6/Nov</v>
      </c>
      <c r="K2858" s="34">
        <f>LEFT(J2858,2-ISERROR(1*MID(J2858,2,1)))*1</f>
        <v>6</v>
      </c>
      <c r="L2858" s="34" t="str">
        <f>IF(LEN(I2858)=3,I2858,LEFT(I2858,1)&amp;MID(I2858,3,1)&amp;RIGHT(I2858,1))</f>
        <v>YIW</v>
      </c>
      <c r="M2858" s="42">
        <f>TIMEVALUE(SUBSTITUTE(SUBSTITUTE(F2858,"P"," P"),"A"," A"))</f>
        <v>0.31527777777777777</v>
      </c>
      <c r="N2858" s="34">
        <f t="shared" si="143"/>
        <v>1</v>
      </c>
      <c r="O2858" s="34" t="str">
        <f t="shared" si="144"/>
        <v>YIW1</v>
      </c>
      <c r="P2858" s="44">
        <f>INDEX(Workings!$R$14:$R$853,MATCH(O2858,Workings!$U$14:$U$853,0))</f>
        <v>0.30902777777777779</v>
      </c>
      <c r="Q2858" s="34">
        <f t="shared" si="145"/>
        <v>9</v>
      </c>
      <c r="S2858"/>
    </row>
    <row r="2859" spans="1:19" ht="15" x14ac:dyDescent="0.25">
      <c r="A2859" s="34" t="s">
        <v>2993</v>
      </c>
      <c r="B2859" s="34" t="e">
        <f>SEARCH("PM",A2859)</f>
        <v>#VALUE!</v>
      </c>
      <c r="C2859" s="34">
        <f>SEARCH("AM",A2859)</f>
        <v>5</v>
      </c>
      <c r="D2859" s="34">
        <f>IFERROR(B2859,C2859)</f>
        <v>5</v>
      </c>
      <c r="E2859" s="34" t="str">
        <f>IFERROR(MID(A2859,D2859-5,1)," ")</f>
        <v xml:space="preserve"> </v>
      </c>
      <c r="F2859" s="34" t="str">
        <f>MID(A2859,IF(E2859="1",D2859-5,D2859-4),IF(E2859="1",7,6))</f>
        <v>7:50AM</v>
      </c>
      <c r="G2859" s="34" t="str">
        <f>TRIM(SUBSTITUTE(A2859,TEXT(M2859,"h:mmAM/PM"),""))</f>
        <v>6/Nov Y-I-W</v>
      </c>
      <c r="H2859" s="34" t="b">
        <f>OR(LEFT(G2859,1)="Y",LEFT(G2859,1)="B",LEFT(G2859,1)="R")</f>
        <v>0</v>
      </c>
      <c r="I2859" s="34" t="str">
        <f>IF(H2859,LEFT(G2859,FIND(" ",G2859)-1),MID(G2859,FIND(" ",G2859)+1,9))</f>
        <v>Y-I-W</v>
      </c>
      <c r="J2859" s="34" t="str">
        <f>TRIM(SUBSTITUTE(G2859,I2859,""))</f>
        <v>6/Nov</v>
      </c>
      <c r="K2859" s="34">
        <f>LEFT(J2859,2-ISERROR(1*MID(J2859,2,1)))*1</f>
        <v>6</v>
      </c>
      <c r="L2859" s="34" t="str">
        <f>IF(LEN(I2859)=3,I2859,LEFT(I2859,1)&amp;MID(I2859,3,1)&amp;RIGHT(I2859,1))</f>
        <v>YIW</v>
      </c>
      <c r="M2859" s="42">
        <f>TIMEVALUE(SUBSTITUTE(SUBSTITUTE(F2859,"P"," P"),"A"," A"))</f>
        <v>0.3263888888888889</v>
      </c>
      <c r="N2859" s="34">
        <f t="shared" si="143"/>
        <v>2</v>
      </c>
      <c r="O2859" s="34" t="str">
        <f t="shared" si="144"/>
        <v>YIW2</v>
      </c>
      <c r="P2859" s="44">
        <f>INDEX(Workings!$R$14:$R$853,MATCH(O2859,Workings!$U$14:$U$853,0))</f>
        <v>0.32291666666666669</v>
      </c>
      <c r="Q2859" s="34">
        <f t="shared" si="145"/>
        <v>5</v>
      </c>
      <c r="S2859"/>
    </row>
    <row r="2860" spans="1:19" ht="15" x14ac:dyDescent="0.25">
      <c r="A2860" s="34" t="s">
        <v>933</v>
      </c>
      <c r="B2860" s="34" t="e">
        <f>SEARCH("PM",A2860)</f>
        <v>#VALUE!</v>
      </c>
      <c r="C2860" s="34">
        <f>SEARCH("AM",A2860)</f>
        <v>11</v>
      </c>
      <c r="D2860" s="34">
        <f>IFERROR(B2860,C2860)</f>
        <v>11</v>
      </c>
      <c r="E2860" s="34" t="str">
        <f>IFERROR(MID(A2860,D2860-5,1)," ")</f>
        <v xml:space="preserve"> </v>
      </c>
      <c r="F2860" s="34" t="str">
        <f>MID(A2860,IF(E2860="1",D2860-5,D2860-4),IF(E2860="1",7,6))</f>
        <v>8:10AM</v>
      </c>
      <c r="G2860" s="34" t="str">
        <f>TRIM(SUBSTITUTE(A2860,TEXT(M2860,"h:mmAM/PM"),""))</f>
        <v>6-Nov Y/I/W</v>
      </c>
      <c r="H2860" s="34" t="b">
        <f>OR(LEFT(G2860,1)="Y",LEFT(G2860,1)="B",LEFT(G2860,1)="R")</f>
        <v>0</v>
      </c>
      <c r="I2860" s="34" t="str">
        <f>IF(H2860,LEFT(G2860,FIND(" ",G2860)-1),MID(G2860,FIND(" ",G2860)+1,9))</f>
        <v>Y/I/W</v>
      </c>
      <c r="J2860" s="34" t="str">
        <f>TRIM(SUBSTITUTE(G2860,I2860,""))</f>
        <v>6-Nov</v>
      </c>
      <c r="K2860" s="34">
        <f>LEFT(J2860,2-ISERROR(1*MID(J2860,2,1)))*1</f>
        <v>6</v>
      </c>
      <c r="L2860" s="34" t="str">
        <f>IF(LEN(I2860)=3,I2860,LEFT(I2860,1)&amp;MID(I2860,3,1)&amp;RIGHT(I2860,1))</f>
        <v>YIW</v>
      </c>
      <c r="M2860" s="42">
        <f>TIMEVALUE(SUBSTITUTE(SUBSTITUTE(F2860,"P"," P"),"A"," A"))</f>
        <v>0.34027777777777773</v>
      </c>
      <c r="N2860" s="34">
        <f t="shared" si="143"/>
        <v>3</v>
      </c>
      <c r="O2860" s="34" t="str">
        <f t="shared" si="144"/>
        <v>YIW3</v>
      </c>
      <c r="P2860" s="44">
        <f>INDEX(Workings!$R$14:$R$853,MATCH(O2860,Workings!$U$14:$U$853,0))</f>
        <v>0.33680555555555558</v>
      </c>
      <c r="Q2860" s="34">
        <f t="shared" si="145"/>
        <v>5</v>
      </c>
      <c r="S2860"/>
    </row>
    <row r="2861" spans="1:19" ht="15" x14ac:dyDescent="0.25">
      <c r="A2861" s="34" t="s">
        <v>2186</v>
      </c>
      <c r="B2861" s="34" t="e">
        <f>SEARCH("PM",A2861)</f>
        <v>#VALUE!</v>
      </c>
      <c r="C2861" s="34">
        <f>SEARCH("AM",A2861)</f>
        <v>15</v>
      </c>
      <c r="D2861" s="34">
        <f>IFERROR(B2861,C2861)</f>
        <v>15</v>
      </c>
      <c r="E2861" s="34" t="str">
        <f>IFERROR(MID(A2861,D2861-5,1)," ")</f>
        <v xml:space="preserve"> </v>
      </c>
      <c r="F2861" s="34" t="str">
        <f>MID(A2861,IF(E2861="1",D2861-5,D2861-4),IF(E2861="1",7,6))</f>
        <v>8:30AM</v>
      </c>
      <c r="G2861" s="34" t="str">
        <f>TRIM(SUBSTITUTE(A2861,TEXT(M2861,"h:mmAM/PM"),""))</f>
        <v>YIW 6/Nov</v>
      </c>
      <c r="H2861" s="34" t="b">
        <f>OR(LEFT(G2861,1)="Y",LEFT(G2861,1)="B",LEFT(G2861,1)="R")</f>
        <v>1</v>
      </c>
      <c r="I2861" s="34" t="str">
        <f>IF(H2861,LEFT(G2861,FIND(" ",G2861)-1),MID(G2861,FIND(" ",G2861)+1,9))</f>
        <v>YIW</v>
      </c>
      <c r="J2861" s="34" t="str">
        <f>TRIM(SUBSTITUTE(G2861,I2861,""))</f>
        <v>6/Nov</v>
      </c>
      <c r="K2861" s="34">
        <f>LEFT(J2861,2-ISERROR(1*MID(J2861,2,1)))*1</f>
        <v>6</v>
      </c>
      <c r="L2861" s="34" t="str">
        <f>IF(LEN(I2861)=3,I2861,LEFT(I2861,1)&amp;MID(I2861,3,1)&amp;RIGHT(I2861,1))</f>
        <v>YIW</v>
      </c>
      <c r="M2861" s="42">
        <f>TIMEVALUE(SUBSTITUTE(SUBSTITUTE(F2861,"P"," P"),"A"," A"))</f>
        <v>0.35416666666666669</v>
      </c>
      <c r="N2861" s="34">
        <f t="shared" si="143"/>
        <v>4</v>
      </c>
      <c r="O2861" s="34" t="str">
        <f t="shared" si="144"/>
        <v>YIW4</v>
      </c>
      <c r="P2861" s="44">
        <f>INDEX(Workings!$R$14:$R$853,MATCH(O2861,Workings!$U$14:$U$853,0))</f>
        <v>0.35069444444444448</v>
      </c>
      <c r="Q2861" s="34">
        <f t="shared" si="145"/>
        <v>5</v>
      </c>
      <c r="S2861"/>
    </row>
    <row r="2862" spans="1:19" ht="15" x14ac:dyDescent="0.25">
      <c r="A2862" s="34" t="s">
        <v>865</v>
      </c>
      <c r="B2862" s="34" t="e">
        <f>SEARCH("PM",A2862)</f>
        <v>#VALUE!</v>
      </c>
      <c r="C2862" s="34">
        <f>SEARCH("AM",A2862)</f>
        <v>11</v>
      </c>
      <c r="D2862" s="34">
        <f>IFERROR(B2862,C2862)</f>
        <v>11</v>
      </c>
      <c r="E2862" s="34" t="str">
        <f>IFERROR(MID(A2862,D2862-5,1)," ")</f>
        <v xml:space="preserve"> </v>
      </c>
      <c r="F2862" s="34" t="str">
        <f>MID(A2862,IF(E2862="1",D2862-5,D2862-4),IF(E2862="1",7,6))</f>
        <v>8:56AM</v>
      </c>
      <c r="G2862" s="34" t="str">
        <f>TRIM(SUBSTITUTE(A2862,TEXT(M2862,"h:mmAM/PM"),""))</f>
        <v>6/Nov YIW</v>
      </c>
      <c r="H2862" s="34" t="b">
        <f>OR(LEFT(G2862,1)="Y",LEFT(G2862,1)="B",LEFT(G2862,1)="R")</f>
        <v>0</v>
      </c>
      <c r="I2862" s="34" t="str">
        <f>IF(H2862,LEFT(G2862,FIND(" ",G2862)-1),MID(G2862,FIND(" ",G2862)+1,9))</f>
        <v>YIW</v>
      </c>
      <c r="J2862" s="34" t="str">
        <f>TRIM(SUBSTITUTE(G2862,I2862,""))</f>
        <v>6/Nov</v>
      </c>
      <c r="K2862" s="34">
        <f>LEFT(J2862,2-ISERROR(1*MID(J2862,2,1)))*1</f>
        <v>6</v>
      </c>
      <c r="L2862" s="34" t="str">
        <f>IF(LEN(I2862)=3,I2862,LEFT(I2862,1)&amp;MID(I2862,3,1)&amp;RIGHT(I2862,1))</f>
        <v>YIW</v>
      </c>
      <c r="M2862" s="42">
        <f>TIMEVALUE(SUBSTITUTE(SUBSTITUTE(F2862,"P"," P"),"A"," A"))</f>
        <v>0.37222222222222223</v>
      </c>
      <c r="N2862" s="34">
        <f t="shared" si="143"/>
        <v>5</v>
      </c>
      <c r="O2862" s="34" t="str">
        <f t="shared" si="144"/>
        <v>YIW5</v>
      </c>
      <c r="P2862" s="44">
        <f>INDEX(Workings!$R$14:$R$853,MATCH(O2862,Workings!$U$14:$U$853,0))</f>
        <v>0.36458333333333337</v>
      </c>
      <c r="Q2862" s="34">
        <f t="shared" si="145"/>
        <v>11</v>
      </c>
      <c r="S2862"/>
    </row>
    <row r="2863" spans="1:19" ht="15" x14ac:dyDescent="0.25">
      <c r="A2863" s="34" t="s">
        <v>447</v>
      </c>
      <c r="B2863" s="34" t="e">
        <f>SEARCH("PM",A2863)</f>
        <v>#VALUE!</v>
      </c>
      <c r="C2863" s="34">
        <f>SEARCH("AM",A2863)</f>
        <v>15</v>
      </c>
      <c r="D2863" s="34">
        <f>IFERROR(B2863,C2863)</f>
        <v>15</v>
      </c>
      <c r="E2863" s="34" t="str">
        <f>IFERROR(MID(A2863,D2863-5,1)," ")</f>
        <v xml:space="preserve"> </v>
      </c>
      <c r="F2863" s="34" t="str">
        <f>MID(A2863,IF(E2863="1",D2863-5,D2863-4),IF(E2863="1",7,6))</f>
        <v>9:11AM</v>
      </c>
      <c r="G2863" s="34" t="str">
        <f>TRIM(SUBSTITUTE(A2863,TEXT(M2863,"h:mmAM/PM"),""))</f>
        <v>6/Nov YIW</v>
      </c>
      <c r="H2863" s="34" t="b">
        <f>OR(LEFT(G2863,1)="Y",LEFT(G2863,1)="B",LEFT(G2863,1)="R")</f>
        <v>0</v>
      </c>
      <c r="I2863" s="34" t="str">
        <f>IF(H2863,LEFT(G2863,FIND(" ",G2863)-1),MID(G2863,FIND(" ",G2863)+1,9))</f>
        <v>YIW</v>
      </c>
      <c r="J2863" s="34" t="str">
        <f>TRIM(SUBSTITUTE(G2863,I2863,""))</f>
        <v>6/Nov</v>
      </c>
      <c r="K2863" s="34">
        <f>LEFT(J2863,2-ISERROR(1*MID(J2863,2,1)))*1</f>
        <v>6</v>
      </c>
      <c r="L2863" s="34" t="str">
        <f>IF(LEN(I2863)=3,I2863,LEFT(I2863,1)&amp;MID(I2863,3,1)&amp;RIGHT(I2863,1))</f>
        <v>YIW</v>
      </c>
      <c r="M2863" s="42">
        <f>TIMEVALUE(SUBSTITUTE(SUBSTITUTE(F2863,"P"," P"),"A"," A"))</f>
        <v>0.38263888888888892</v>
      </c>
      <c r="N2863" s="34">
        <f t="shared" si="143"/>
        <v>6</v>
      </c>
      <c r="O2863" s="34" t="str">
        <f t="shared" si="144"/>
        <v>YIW6</v>
      </c>
      <c r="P2863" s="44">
        <f>INDEX(Workings!$R$14:$R$853,MATCH(O2863,Workings!$U$14:$U$853,0))</f>
        <v>0.37847222222222227</v>
      </c>
      <c r="Q2863" s="34">
        <f t="shared" si="145"/>
        <v>6</v>
      </c>
      <c r="S2863"/>
    </row>
    <row r="2864" spans="1:19" ht="15" x14ac:dyDescent="0.25">
      <c r="A2864" s="34" t="s">
        <v>1935</v>
      </c>
      <c r="B2864" s="34" t="e">
        <f>SEARCH("PM",A2864)</f>
        <v>#VALUE!</v>
      </c>
      <c r="C2864" s="34">
        <f>SEARCH("AM",A2864)</f>
        <v>15</v>
      </c>
      <c r="D2864" s="34">
        <f>IFERROR(B2864,C2864)</f>
        <v>15</v>
      </c>
      <c r="E2864" s="34" t="str">
        <f>IFERROR(MID(A2864,D2864-5,1)," ")</f>
        <v xml:space="preserve"> </v>
      </c>
      <c r="F2864" s="34" t="str">
        <f>MID(A2864,IF(E2864="1",D2864-5,D2864-4),IF(E2864="1",7,6))</f>
        <v>9:35AM</v>
      </c>
      <c r="G2864" s="34" t="str">
        <f>TRIM(SUBSTITUTE(A2864,TEXT(M2864,"h:mmAM/PM"),""))</f>
        <v>YIW 6/Nov</v>
      </c>
      <c r="H2864" s="34" t="b">
        <f>OR(LEFT(G2864,1)="Y",LEFT(G2864,1)="B",LEFT(G2864,1)="R")</f>
        <v>1</v>
      </c>
      <c r="I2864" s="34" t="str">
        <f>IF(H2864,LEFT(G2864,FIND(" ",G2864)-1),MID(G2864,FIND(" ",G2864)+1,9))</f>
        <v>YIW</v>
      </c>
      <c r="J2864" s="34" t="str">
        <f>TRIM(SUBSTITUTE(G2864,I2864,""))</f>
        <v>6/Nov</v>
      </c>
      <c r="K2864" s="34">
        <f>LEFT(J2864,2-ISERROR(1*MID(J2864,2,1)))*1</f>
        <v>6</v>
      </c>
      <c r="L2864" s="34" t="str">
        <f>IF(LEN(I2864)=3,I2864,LEFT(I2864,1)&amp;MID(I2864,3,1)&amp;RIGHT(I2864,1))</f>
        <v>YIW</v>
      </c>
      <c r="M2864" s="42">
        <f>TIMEVALUE(SUBSTITUTE(SUBSTITUTE(F2864,"P"," P"),"A"," A"))</f>
        <v>0.39930555555555558</v>
      </c>
      <c r="N2864" s="34">
        <f t="shared" si="143"/>
        <v>7</v>
      </c>
      <c r="O2864" s="34" t="str">
        <f t="shared" si="144"/>
        <v>YIW7</v>
      </c>
      <c r="P2864" s="44">
        <f>INDEX(Workings!$R$14:$R$853,MATCH(O2864,Workings!$U$14:$U$853,0))</f>
        <v>0.39236111111111116</v>
      </c>
      <c r="Q2864" s="34">
        <f t="shared" si="145"/>
        <v>10</v>
      </c>
      <c r="S2864"/>
    </row>
    <row r="2865" spans="1:19" ht="15" x14ac:dyDescent="0.25">
      <c r="A2865" s="34" t="s">
        <v>822</v>
      </c>
      <c r="B2865" s="34" t="e">
        <f>SEARCH("PM",A2865)</f>
        <v>#VALUE!</v>
      </c>
      <c r="C2865" s="34">
        <f>SEARCH("AM",A2865)</f>
        <v>5</v>
      </c>
      <c r="D2865" s="34">
        <f>IFERROR(B2865,C2865)</f>
        <v>5</v>
      </c>
      <c r="E2865" s="34" t="str">
        <f>IFERROR(MID(A2865,D2865-5,1)," ")</f>
        <v xml:space="preserve"> </v>
      </c>
      <c r="F2865" s="34" t="str">
        <f>MID(A2865,IF(E2865="1",D2865-5,D2865-4),IF(E2865="1",7,6))</f>
        <v>9:58AM</v>
      </c>
      <c r="G2865" s="34" t="str">
        <f>TRIM(SUBSTITUTE(A2865,TEXT(M2865,"h:mmAM/PM"),""))</f>
        <v>6/Nov YIW</v>
      </c>
      <c r="H2865" s="34" t="b">
        <f>OR(LEFT(G2865,1)="Y",LEFT(G2865,1)="B",LEFT(G2865,1)="R")</f>
        <v>0</v>
      </c>
      <c r="I2865" s="34" t="str">
        <f>IF(H2865,LEFT(G2865,FIND(" ",G2865)-1),MID(G2865,FIND(" ",G2865)+1,9))</f>
        <v>YIW</v>
      </c>
      <c r="J2865" s="34" t="str">
        <f>TRIM(SUBSTITUTE(G2865,I2865,""))</f>
        <v>6/Nov</v>
      </c>
      <c r="K2865" s="34">
        <f>LEFT(J2865,2-ISERROR(1*MID(J2865,2,1)))*1</f>
        <v>6</v>
      </c>
      <c r="L2865" s="34" t="str">
        <f>IF(LEN(I2865)=3,I2865,LEFT(I2865,1)&amp;MID(I2865,3,1)&amp;RIGHT(I2865,1))</f>
        <v>YIW</v>
      </c>
      <c r="M2865" s="42">
        <f>TIMEVALUE(SUBSTITUTE(SUBSTITUTE(F2865,"P"," P"),"A"," A"))</f>
        <v>0.4152777777777778</v>
      </c>
      <c r="N2865" s="34">
        <f t="shared" si="143"/>
        <v>8</v>
      </c>
      <c r="O2865" s="34" t="str">
        <f t="shared" si="144"/>
        <v>YIW8</v>
      </c>
      <c r="P2865" s="44">
        <f>INDEX(Workings!$R$14:$R$853,MATCH(O2865,Workings!$U$14:$U$853,0))</f>
        <v>0.41319444444444448</v>
      </c>
      <c r="Q2865" s="34">
        <f t="shared" si="145"/>
        <v>3</v>
      </c>
      <c r="S2865"/>
    </row>
    <row r="2866" spans="1:19" ht="15" x14ac:dyDescent="0.25">
      <c r="A2866" s="34" t="s">
        <v>4224</v>
      </c>
      <c r="B2866" s="34" t="e">
        <f>SEARCH("PM",A2866)</f>
        <v>#VALUE!</v>
      </c>
      <c r="C2866" s="34">
        <f>SEARCH("AM",A2866)</f>
        <v>18</v>
      </c>
      <c r="D2866" s="34">
        <f>IFERROR(B2866,C2866)</f>
        <v>18</v>
      </c>
      <c r="E2866" s="34" t="str">
        <f>IFERROR(MID(A2866,D2866-5,1)," ")</f>
        <v>1</v>
      </c>
      <c r="F2866" s="34" t="str">
        <f>MID(A2866,IF(E2866="1",D2866-5,D2866-4),IF(E2866="1",7,6))</f>
        <v>10:34AM</v>
      </c>
      <c r="G2866" s="34" t="str">
        <f>TRIM(SUBSTITUTE(A2866,TEXT(M2866,"h:mmAM/PM"),""))</f>
        <v>6-Nov Y/I/W</v>
      </c>
      <c r="H2866" s="34" t="b">
        <f>OR(LEFT(G2866,1)="Y",LEFT(G2866,1)="B",LEFT(G2866,1)="R")</f>
        <v>0</v>
      </c>
      <c r="I2866" s="34" t="str">
        <f>IF(H2866,LEFT(G2866,FIND(" ",G2866)-1),MID(G2866,FIND(" ",G2866)+1,9))</f>
        <v>Y/I/W</v>
      </c>
      <c r="J2866" s="34" t="str">
        <f>TRIM(SUBSTITUTE(G2866,I2866,""))</f>
        <v>6-Nov</v>
      </c>
      <c r="K2866" s="34">
        <f>LEFT(J2866,2-ISERROR(1*MID(J2866,2,1)))*1</f>
        <v>6</v>
      </c>
      <c r="L2866" s="34" t="str">
        <f>IF(LEN(I2866)=3,I2866,LEFT(I2866,1)&amp;MID(I2866,3,1)&amp;RIGHT(I2866,1))</f>
        <v>YIW</v>
      </c>
      <c r="M2866" s="42">
        <f>TIMEVALUE(SUBSTITUTE(SUBSTITUTE(F2866,"P"," P"),"A"," A"))</f>
        <v>0.44027777777777777</v>
      </c>
      <c r="N2866" s="34">
        <f t="shared" si="143"/>
        <v>9</v>
      </c>
      <c r="O2866" s="34" t="str">
        <f t="shared" si="144"/>
        <v>YIW9</v>
      </c>
      <c r="P2866" s="44">
        <f>INDEX(Workings!$R$14:$R$853,MATCH(O2866,Workings!$U$14:$U$853,0))</f>
        <v>0.43402777777777779</v>
      </c>
      <c r="Q2866" s="34">
        <f t="shared" si="145"/>
        <v>9</v>
      </c>
      <c r="S2866"/>
    </row>
    <row r="2867" spans="1:19" ht="15" x14ac:dyDescent="0.25">
      <c r="A2867" s="34" t="s">
        <v>1880</v>
      </c>
      <c r="B2867" s="34" t="e">
        <f>SEARCH("PM",A2867)</f>
        <v>#VALUE!</v>
      </c>
      <c r="C2867" s="34">
        <f>SEARCH("AM",A2867)</f>
        <v>12</v>
      </c>
      <c r="D2867" s="34">
        <f>IFERROR(B2867,C2867)</f>
        <v>12</v>
      </c>
      <c r="E2867" s="34" t="str">
        <f>IFERROR(MID(A2867,D2867-5,1)," ")</f>
        <v>1</v>
      </c>
      <c r="F2867" s="34" t="str">
        <f>MID(A2867,IF(E2867="1",D2867-5,D2867-4),IF(E2867="1",7,6))</f>
        <v>11:00AM</v>
      </c>
      <c r="G2867" s="34" t="str">
        <f>TRIM(SUBSTITUTE(A2867,TEXT(M2867,"h:mmAM/PM"),""))</f>
        <v>Y:I:W 6/Nov</v>
      </c>
      <c r="H2867" s="34" t="b">
        <f>OR(LEFT(G2867,1)="Y",LEFT(G2867,1)="B",LEFT(G2867,1)="R")</f>
        <v>1</v>
      </c>
      <c r="I2867" s="34" t="str">
        <f>IF(H2867,LEFT(G2867,FIND(" ",G2867)-1),MID(G2867,FIND(" ",G2867)+1,9))</f>
        <v>Y:I:W</v>
      </c>
      <c r="J2867" s="34" t="str">
        <f>TRIM(SUBSTITUTE(G2867,I2867,""))</f>
        <v>6/Nov</v>
      </c>
      <c r="K2867" s="34">
        <f>LEFT(J2867,2-ISERROR(1*MID(J2867,2,1)))*1</f>
        <v>6</v>
      </c>
      <c r="L2867" s="34" t="str">
        <f>IF(LEN(I2867)=3,I2867,LEFT(I2867,1)&amp;MID(I2867,3,1)&amp;RIGHT(I2867,1))</f>
        <v>YIW</v>
      </c>
      <c r="M2867" s="42">
        <f>TIMEVALUE(SUBSTITUTE(SUBSTITUTE(F2867,"P"," P"),"A"," A"))</f>
        <v>0.45833333333333331</v>
      </c>
      <c r="N2867" s="34">
        <f t="shared" si="143"/>
        <v>10</v>
      </c>
      <c r="O2867" s="34" t="str">
        <f t="shared" si="144"/>
        <v>YIW10</v>
      </c>
      <c r="P2867" s="44">
        <f>INDEX(Workings!$R$14:$R$853,MATCH(O2867,Workings!$U$14:$U$853,0))</f>
        <v>0.4548611111111111</v>
      </c>
      <c r="Q2867" s="34">
        <f t="shared" si="145"/>
        <v>5</v>
      </c>
      <c r="S2867"/>
    </row>
    <row r="2868" spans="1:19" ht="15" x14ac:dyDescent="0.25">
      <c r="A2868" s="34" t="s">
        <v>2583</v>
      </c>
      <c r="B2868" s="34" t="e">
        <f>SEARCH("PM",A2868)</f>
        <v>#VALUE!</v>
      </c>
      <c r="C2868" s="34">
        <f>SEARCH("AM",A2868)</f>
        <v>12</v>
      </c>
      <c r="D2868" s="34">
        <f>IFERROR(B2868,C2868)</f>
        <v>12</v>
      </c>
      <c r="E2868" s="34" t="str">
        <f>IFERROR(MID(A2868,D2868-5,1)," ")</f>
        <v>1</v>
      </c>
      <c r="F2868" s="34" t="str">
        <f>MID(A2868,IF(E2868="1",D2868-5,D2868-4),IF(E2868="1",7,6))</f>
        <v>11:28AM</v>
      </c>
      <c r="G2868" s="34" t="str">
        <f>TRIM(SUBSTITUTE(A2868,TEXT(M2868,"h:mmAM/PM"),""))</f>
        <v>Y-I-W 6/Nov</v>
      </c>
      <c r="H2868" s="34" t="b">
        <f>OR(LEFT(G2868,1)="Y",LEFT(G2868,1)="B",LEFT(G2868,1)="R")</f>
        <v>1</v>
      </c>
      <c r="I2868" s="34" t="str">
        <f>IF(H2868,LEFT(G2868,FIND(" ",G2868)-1),MID(G2868,FIND(" ",G2868)+1,9))</f>
        <v>Y-I-W</v>
      </c>
      <c r="J2868" s="34" t="str">
        <f>TRIM(SUBSTITUTE(G2868,I2868,""))</f>
        <v>6/Nov</v>
      </c>
      <c r="K2868" s="34">
        <f>LEFT(J2868,2-ISERROR(1*MID(J2868,2,1)))*1</f>
        <v>6</v>
      </c>
      <c r="L2868" s="34" t="str">
        <f>IF(LEN(I2868)=3,I2868,LEFT(I2868,1)&amp;MID(I2868,3,1)&amp;RIGHT(I2868,1))</f>
        <v>YIW</v>
      </c>
      <c r="M2868" s="42">
        <f>TIMEVALUE(SUBSTITUTE(SUBSTITUTE(F2868,"P"," P"),"A"," A"))</f>
        <v>0.4777777777777778</v>
      </c>
      <c r="N2868" s="34">
        <f t="shared" si="143"/>
        <v>11</v>
      </c>
      <c r="O2868" s="34" t="str">
        <f t="shared" si="144"/>
        <v>YIW11</v>
      </c>
      <c r="P2868" s="44">
        <f>INDEX(Workings!$R$14:$R$853,MATCH(O2868,Workings!$U$14:$U$853,0))</f>
        <v>0.47569444444444442</v>
      </c>
      <c r="Q2868" s="34">
        <f t="shared" si="145"/>
        <v>3</v>
      </c>
      <c r="S2868"/>
    </row>
    <row r="2869" spans="1:19" ht="15" x14ac:dyDescent="0.25">
      <c r="A2869" s="34" t="s">
        <v>126</v>
      </c>
      <c r="B2869" s="34">
        <f>SEARCH("PM",A2869)</f>
        <v>12</v>
      </c>
      <c r="C2869" s="34" t="e">
        <f>SEARCH("AM",A2869)</f>
        <v>#VALUE!</v>
      </c>
      <c r="D2869" s="34">
        <f>IFERROR(B2869,C2869)</f>
        <v>12</v>
      </c>
      <c r="E2869" s="34" t="str">
        <f>IFERROR(MID(A2869,D2869-5,1)," ")</f>
        <v>1</v>
      </c>
      <c r="F2869" s="34" t="str">
        <f>MID(A2869,IF(E2869="1",D2869-5,D2869-4),IF(E2869="1",7,6))</f>
        <v>12:02PM</v>
      </c>
      <c r="G2869" s="34" t="str">
        <f>TRIM(SUBSTITUTE(A2869,TEXT(M2869,"h:mmAM/PM"),""))</f>
        <v>Y:I:W 6-Nov</v>
      </c>
      <c r="H2869" s="34" t="b">
        <f>OR(LEFT(G2869,1)="Y",LEFT(G2869,1)="B",LEFT(G2869,1)="R")</f>
        <v>1</v>
      </c>
      <c r="I2869" s="34" t="str">
        <f>IF(H2869,LEFT(G2869,FIND(" ",G2869)-1),MID(G2869,FIND(" ",G2869)+1,9))</f>
        <v>Y:I:W</v>
      </c>
      <c r="J2869" s="34" t="str">
        <f>TRIM(SUBSTITUTE(G2869,I2869,""))</f>
        <v>6-Nov</v>
      </c>
      <c r="K2869" s="34">
        <f>LEFT(J2869,2-ISERROR(1*MID(J2869,2,1)))*1</f>
        <v>6</v>
      </c>
      <c r="L2869" s="34" t="str">
        <f>IF(LEN(I2869)=3,I2869,LEFT(I2869,1)&amp;MID(I2869,3,1)&amp;RIGHT(I2869,1))</f>
        <v>YIW</v>
      </c>
      <c r="M2869" s="42">
        <f>TIMEVALUE(SUBSTITUTE(SUBSTITUTE(F2869,"P"," P"),"A"," A"))</f>
        <v>0.50138888888888888</v>
      </c>
      <c r="N2869" s="34">
        <f t="shared" si="143"/>
        <v>12</v>
      </c>
      <c r="O2869" s="34" t="str">
        <f t="shared" si="144"/>
        <v>YIW12</v>
      </c>
      <c r="P2869" s="44">
        <f>INDEX(Workings!$R$14:$R$853,MATCH(O2869,Workings!$U$14:$U$853,0))</f>
        <v>0.49652777777777773</v>
      </c>
      <c r="Q2869" s="34">
        <f t="shared" si="145"/>
        <v>7</v>
      </c>
      <c r="S2869"/>
    </row>
    <row r="2870" spans="1:19" ht="15" x14ac:dyDescent="0.25">
      <c r="A2870" s="34" t="s">
        <v>3465</v>
      </c>
      <c r="B2870" s="34">
        <f>SEARCH("PM",A2870)</f>
        <v>12</v>
      </c>
      <c r="C2870" s="34" t="e">
        <f>SEARCH("AM",A2870)</f>
        <v>#VALUE!</v>
      </c>
      <c r="D2870" s="34">
        <f>IFERROR(B2870,C2870)</f>
        <v>12</v>
      </c>
      <c r="E2870" s="34" t="str">
        <f>IFERROR(MID(A2870,D2870-5,1)," ")</f>
        <v>1</v>
      </c>
      <c r="F2870" s="34" t="str">
        <f>MID(A2870,IF(E2870="1",D2870-5,D2870-4),IF(E2870="1",7,6))</f>
        <v>12:28PM</v>
      </c>
      <c r="G2870" s="34" t="str">
        <f>TRIM(SUBSTITUTE(A2870,TEXT(M2870,"h:mmAM/PM"),""))</f>
        <v>Y/I/W 6-Nov</v>
      </c>
      <c r="H2870" s="34" t="b">
        <f>OR(LEFT(G2870,1)="Y",LEFT(G2870,1)="B",LEFT(G2870,1)="R")</f>
        <v>1</v>
      </c>
      <c r="I2870" s="34" t="str">
        <f>IF(H2870,LEFT(G2870,FIND(" ",G2870)-1),MID(G2870,FIND(" ",G2870)+1,9))</f>
        <v>Y/I/W</v>
      </c>
      <c r="J2870" s="34" t="str">
        <f>TRIM(SUBSTITUTE(G2870,I2870,""))</f>
        <v>6-Nov</v>
      </c>
      <c r="K2870" s="34">
        <f>LEFT(J2870,2-ISERROR(1*MID(J2870,2,1)))*1</f>
        <v>6</v>
      </c>
      <c r="L2870" s="34" t="str">
        <f>IF(LEN(I2870)=3,I2870,LEFT(I2870,1)&amp;MID(I2870,3,1)&amp;RIGHT(I2870,1))</f>
        <v>YIW</v>
      </c>
      <c r="M2870" s="42">
        <f>TIMEVALUE(SUBSTITUTE(SUBSTITUTE(F2870,"P"," P"),"A"," A"))</f>
        <v>0.51944444444444449</v>
      </c>
      <c r="N2870" s="34">
        <f t="shared" si="143"/>
        <v>13</v>
      </c>
      <c r="O2870" s="34" t="str">
        <f t="shared" si="144"/>
        <v>YIW13</v>
      </c>
      <c r="P2870" s="44">
        <f>INDEX(Workings!$R$14:$R$853,MATCH(O2870,Workings!$U$14:$U$853,0))</f>
        <v>0.51736111111111105</v>
      </c>
      <c r="Q2870" s="34">
        <f t="shared" si="145"/>
        <v>3</v>
      </c>
      <c r="S2870"/>
    </row>
    <row r="2871" spans="1:19" ht="15" x14ac:dyDescent="0.25">
      <c r="A2871" s="34" t="s">
        <v>541</v>
      </c>
      <c r="B2871" s="34">
        <f>SEARCH("PM",A2871)</f>
        <v>11</v>
      </c>
      <c r="C2871" s="34" t="e">
        <f>SEARCH("AM",A2871)</f>
        <v>#VALUE!</v>
      </c>
      <c r="D2871" s="34">
        <f>IFERROR(B2871,C2871)</f>
        <v>11</v>
      </c>
      <c r="E2871" s="34" t="str">
        <f>IFERROR(MID(A2871,D2871-5,1)," ")</f>
        <v xml:space="preserve"> </v>
      </c>
      <c r="F2871" s="34" t="str">
        <f>MID(A2871,IF(E2871="1",D2871-5,D2871-4),IF(E2871="1",7,6))</f>
        <v>1:06PM</v>
      </c>
      <c r="G2871" s="34" t="str">
        <f>TRIM(SUBSTITUTE(A2871,TEXT(M2871,"h:mmAM/PM"),""))</f>
        <v>6-Nov Y/I/W</v>
      </c>
      <c r="H2871" s="34" t="b">
        <f>OR(LEFT(G2871,1)="Y",LEFT(G2871,1)="B",LEFT(G2871,1)="R")</f>
        <v>0</v>
      </c>
      <c r="I2871" s="34" t="str">
        <f>IF(H2871,LEFT(G2871,FIND(" ",G2871)-1),MID(G2871,FIND(" ",G2871)+1,9))</f>
        <v>Y/I/W</v>
      </c>
      <c r="J2871" s="34" t="str">
        <f>TRIM(SUBSTITUTE(G2871,I2871,""))</f>
        <v>6-Nov</v>
      </c>
      <c r="K2871" s="34">
        <f>LEFT(J2871,2-ISERROR(1*MID(J2871,2,1)))*1</f>
        <v>6</v>
      </c>
      <c r="L2871" s="34" t="str">
        <f>IF(LEN(I2871)=3,I2871,LEFT(I2871,1)&amp;MID(I2871,3,1)&amp;RIGHT(I2871,1))</f>
        <v>YIW</v>
      </c>
      <c r="M2871" s="42">
        <f>TIMEVALUE(SUBSTITUTE(SUBSTITUTE(F2871,"P"," P"),"A"," A"))</f>
        <v>0.54583333333333328</v>
      </c>
      <c r="N2871" s="34">
        <f t="shared" si="143"/>
        <v>14</v>
      </c>
      <c r="O2871" s="34" t="str">
        <f t="shared" si="144"/>
        <v>YIW14</v>
      </c>
      <c r="P2871" s="44">
        <f>INDEX(Workings!$R$14:$R$853,MATCH(O2871,Workings!$U$14:$U$853,0))</f>
        <v>0.53819444444444442</v>
      </c>
      <c r="Q2871" s="34">
        <f t="shared" si="145"/>
        <v>11</v>
      </c>
      <c r="S2871"/>
    </row>
    <row r="2872" spans="1:19" ht="15" x14ac:dyDescent="0.25">
      <c r="A2872" s="34" t="s">
        <v>2617</v>
      </c>
      <c r="B2872" s="34">
        <f>SEARCH("PM",A2872)</f>
        <v>17</v>
      </c>
      <c r="C2872" s="34" t="e">
        <f>SEARCH("AM",A2872)</f>
        <v>#VALUE!</v>
      </c>
      <c r="D2872" s="34">
        <f>IFERROR(B2872,C2872)</f>
        <v>17</v>
      </c>
      <c r="E2872" s="34" t="str">
        <f>IFERROR(MID(A2872,D2872-5,1)," ")</f>
        <v xml:space="preserve"> </v>
      </c>
      <c r="F2872" s="34" t="str">
        <f>MID(A2872,IF(E2872="1",D2872-5,D2872-4),IF(E2872="1",7,6))</f>
        <v>1:30PM</v>
      </c>
      <c r="G2872" s="34" t="str">
        <f>TRIM(SUBSTITUTE(A2872,TEXT(M2872,"h:mmAM/PM"),""))</f>
        <v>Y-I-W 6/Nov</v>
      </c>
      <c r="H2872" s="34" t="b">
        <f>OR(LEFT(G2872,1)="Y",LEFT(G2872,1)="B",LEFT(G2872,1)="R")</f>
        <v>1</v>
      </c>
      <c r="I2872" s="34" t="str">
        <f>IF(H2872,LEFT(G2872,FIND(" ",G2872)-1),MID(G2872,FIND(" ",G2872)+1,9))</f>
        <v>Y-I-W</v>
      </c>
      <c r="J2872" s="34" t="str">
        <f>TRIM(SUBSTITUTE(G2872,I2872,""))</f>
        <v>6/Nov</v>
      </c>
      <c r="K2872" s="34">
        <f>LEFT(J2872,2-ISERROR(1*MID(J2872,2,1)))*1</f>
        <v>6</v>
      </c>
      <c r="L2872" s="34" t="str">
        <f>IF(LEN(I2872)=3,I2872,LEFT(I2872,1)&amp;MID(I2872,3,1)&amp;RIGHT(I2872,1))</f>
        <v>YIW</v>
      </c>
      <c r="M2872" s="42">
        <f>TIMEVALUE(SUBSTITUTE(SUBSTITUTE(F2872,"P"," P"),"A"," A"))</f>
        <v>0.5625</v>
      </c>
      <c r="N2872" s="34">
        <f t="shared" si="143"/>
        <v>15</v>
      </c>
      <c r="O2872" s="34" t="str">
        <f t="shared" si="144"/>
        <v>YIW15</v>
      </c>
      <c r="P2872" s="44">
        <f>INDEX(Workings!$R$14:$R$853,MATCH(O2872,Workings!$U$14:$U$853,0))</f>
        <v>0.55902777777777779</v>
      </c>
      <c r="Q2872" s="34">
        <f t="shared" si="145"/>
        <v>5</v>
      </c>
      <c r="S2872"/>
    </row>
    <row r="2873" spans="1:19" ht="15" x14ac:dyDescent="0.25">
      <c r="A2873" s="34" t="s">
        <v>3797</v>
      </c>
      <c r="B2873" s="34">
        <f>SEARCH("PM",A2873)</f>
        <v>17</v>
      </c>
      <c r="C2873" s="34" t="e">
        <f>SEARCH("AM",A2873)</f>
        <v>#VALUE!</v>
      </c>
      <c r="D2873" s="34">
        <f>IFERROR(B2873,C2873)</f>
        <v>17</v>
      </c>
      <c r="E2873" s="34" t="str">
        <f>IFERROR(MID(A2873,D2873-5,1)," ")</f>
        <v xml:space="preserve"> </v>
      </c>
      <c r="F2873" s="34" t="str">
        <f>MID(A2873,IF(E2873="1",D2873-5,D2873-4),IF(E2873="1",7,6))</f>
        <v>1:56PM</v>
      </c>
      <c r="G2873" s="34" t="str">
        <f>TRIM(SUBSTITUTE(A2873,TEXT(M2873,"h:mmAM/PM"),""))</f>
        <v>Y-I-W 6/Nov</v>
      </c>
      <c r="H2873" s="34" t="b">
        <f>OR(LEFT(G2873,1)="Y",LEFT(G2873,1)="B",LEFT(G2873,1)="R")</f>
        <v>1</v>
      </c>
      <c r="I2873" s="34" t="str">
        <f>IF(H2873,LEFT(G2873,FIND(" ",G2873)-1),MID(G2873,FIND(" ",G2873)+1,9))</f>
        <v>Y-I-W</v>
      </c>
      <c r="J2873" s="34" t="str">
        <f>TRIM(SUBSTITUTE(G2873,I2873,""))</f>
        <v>6/Nov</v>
      </c>
      <c r="K2873" s="34">
        <f>LEFT(J2873,2-ISERROR(1*MID(J2873,2,1)))*1</f>
        <v>6</v>
      </c>
      <c r="L2873" s="34" t="str">
        <f>IF(LEN(I2873)=3,I2873,LEFT(I2873,1)&amp;MID(I2873,3,1)&amp;RIGHT(I2873,1))</f>
        <v>YIW</v>
      </c>
      <c r="M2873" s="42">
        <f>TIMEVALUE(SUBSTITUTE(SUBSTITUTE(F2873,"P"," P"),"A"," A"))</f>
        <v>0.5805555555555556</v>
      </c>
      <c r="N2873" s="34">
        <f t="shared" si="143"/>
        <v>16</v>
      </c>
      <c r="O2873" s="34" t="str">
        <f t="shared" si="144"/>
        <v>YIW16</v>
      </c>
      <c r="P2873" s="44">
        <f>INDEX(Workings!$R$14:$R$853,MATCH(O2873,Workings!$U$14:$U$853,0))</f>
        <v>0.57986111111111116</v>
      </c>
      <c r="Q2873" s="34">
        <f t="shared" si="145"/>
        <v>1</v>
      </c>
      <c r="S2873"/>
    </row>
    <row r="2874" spans="1:19" ht="15" x14ac:dyDescent="0.25">
      <c r="A2874" s="34" t="s">
        <v>2784</v>
      </c>
      <c r="B2874" s="34">
        <f>SEARCH("PM",A2874)</f>
        <v>11</v>
      </c>
      <c r="C2874" s="34" t="e">
        <f>SEARCH("AM",A2874)</f>
        <v>#VALUE!</v>
      </c>
      <c r="D2874" s="34">
        <f>IFERROR(B2874,C2874)</f>
        <v>11</v>
      </c>
      <c r="E2874" s="34" t="str">
        <f>IFERROR(MID(A2874,D2874-5,1)," ")</f>
        <v xml:space="preserve"> </v>
      </c>
      <c r="F2874" s="34" t="str">
        <f>MID(A2874,IF(E2874="1",D2874-5,D2874-4),IF(E2874="1",7,6))</f>
        <v>2:32PM</v>
      </c>
      <c r="G2874" s="34" t="str">
        <f>TRIM(SUBSTITUTE(A2874,TEXT(M2874,"h:mmAM/PM"),""))</f>
        <v>6-Nov Y/I/W</v>
      </c>
      <c r="H2874" s="34" t="b">
        <f>OR(LEFT(G2874,1)="Y",LEFT(G2874,1)="B",LEFT(G2874,1)="R")</f>
        <v>0</v>
      </c>
      <c r="I2874" s="34" t="str">
        <f>IF(H2874,LEFT(G2874,FIND(" ",G2874)-1),MID(G2874,FIND(" ",G2874)+1,9))</f>
        <v>Y/I/W</v>
      </c>
      <c r="J2874" s="34" t="str">
        <f>TRIM(SUBSTITUTE(G2874,I2874,""))</f>
        <v>6-Nov</v>
      </c>
      <c r="K2874" s="34">
        <f>LEFT(J2874,2-ISERROR(1*MID(J2874,2,1)))*1</f>
        <v>6</v>
      </c>
      <c r="L2874" s="34" t="str">
        <f>IF(LEN(I2874)=3,I2874,LEFT(I2874,1)&amp;MID(I2874,3,1)&amp;RIGHT(I2874,1))</f>
        <v>YIW</v>
      </c>
      <c r="M2874" s="42">
        <f>TIMEVALUE(SUBSTITUTE(SUBSTITUTE(F2874,"P"," P"),"A"," A"))</f>
        <v>0.60555555555555551</v>
      </c>
      <c r="N2874" s="34">
        <f t="shared" si="143"/>
        <v>17</v>
      </c>
      <c r="O2874" s="34" t="str">
        <f t="shared" si="144"/>
        <v>YIW17</v>
      </c>
      <c r="P2874" s="44">
        <f>INDEX(Workings!$R$14:$R$853,MATCH(O2874,Workings!$U$14:$U$853,0))</f>
        <v>0.60069444444444453</v>
      </c>
      <c r="Q2874" s="34">
        <f t="shared" si="145"/>
        <v>7</v>
      </c>
      <c r="S2874"/>
    </row>
    <row r="2875" spans="1:19" ht="15" x14ac:dyDescent="0.25">
      <c r="A2875" s="34" t="s">
        <v>723</v>
      </c>
      <c r="B2875" s="34">
        <f>SEARCH("PM",A2875)</f>
        <v>5</v>
      </c>
      <c r="C2875" s="34" t="e">
        <f>SEARCH("AM",A2875)</f>
        <v>#VALUE!</v>
      </c>
      <c r="D2875" s="34">
        <f>IFERROR(B2875,C2875)</f>
        <v>5</v>
      </c>
      <c r="E2875" s="34" t="str">
        <f>IFERROR(MID(A2875,D2875-5,1)," ")</f>
        <v xml:space="preserve"> </v>
      </c>
      <c r="F2875" s="34" t="str">
        <f>MID(A2875,IF(E2875="1",D2875-5,D2875-4),IF(E2875="1",7,6))</f>
        <v>2:57PM</v>
      </c>
      <c r="G2875" s="34" t="str">
        <f>TRIM(SUBSTITUTE(A2875,TEXT(M2875,"h:mmAM/PM"),""))</f>
        <v>6/Nov Y/I/W</v>
      </c>
      <c r="H2875" s="34" t="b">
        <f>OR(LEFT(G2875,1)="Y",LEFT(G2875,1)="B",LEFT(G2875,1)="R")</f>
        <v>0</v>
      </c>
      <c r="I2875" s="34" t="str">
        <f>IF(H2875,LEFT(G2875,FIND(" ",G2875)-1),MID(G2875,FIND(" ",G2875)+1,9))</f>
        <v>Y/I/W</v>
      </c>
      <c r="J2875" s="34" t="str">
        <f>TRIM(SUBSTITUTE(G2875,I2875,""))</f>
        <v>6/Nov</v>
      </c>
      <c r="K2875" s="34">
        <f>LEFT(J2875,2-ISERROR(1*MID(J2875,2,1)))*1</f>
        <v>6</v>
      </c>
      <c r="L2875" s="34" t="str">
        <f>IF(LEN(I2875)=3,I2875,LEFT(I2875,1)&amp;MID(I2875,3,1)&amp;RIGHT(I2875,1))</f>
        <v>YIW</v>
      </c>
      <c r="M2875" s="42">
        <f>TIMEVALUE(SUBSTITUTE(SUBSTITUTE(F2875,"P"," P"),"A"," A"))</f>
        <v>0.62291666666666667</v>
      </c>
      <c r="N2875" s="34">
        <f t="shared" si="143"/>
        <v>18</v>
      </c>
      <c r="O2875" s="34" t="str">
        <f t="shared" si="144"/>
        <v>YIW18</v>
      </c>
      <c r="P2875" s="44">
        <f>INDEX(Workings!$R$14:$R$853,MATCH(O2875,Workings!$U$14:$U$853,0))</f>
        <v>0.6215277777777779</v>
      </c>
      <c r="Q2875" s="34">
        <f t="shared" si="145"/>
        <v>2</v>
      </c>
      <c r="S2875"/>
    </row>
    <row r="2876" spans="1:19" ht="15" x14ac:dyDescent="0.25">
      <c r="A2876" s="34" t="s">
        <v>4033</v>
      </c>
      <c r="B2876" s="34">
        <f>SEARCH("PM",A2876)</f>
        <v>11</v>
      </c>
      <c r="C2876" s="34" t="e">
        <f>SEARCH("AM",A2876)</f>
        <v>#VALUE!</v>
      </c>
      <c r="D2876" s="34">
        <f>IFERROR(B2876,C2876)</f>
        <v>11</v>
      </c>
      <c r="E2876" s="34" t="str">
        <f>IFERROR(MID(A2876,D2876-5,1)," ")</f>
        <v xml:space="preserve"> </v>
      </c>
      <c r="F2876" s="34" t="str">
        <f>MID(A2876,IF(E2876="1",D2876-5,D2876-4),IF(E2876="1",7,6))</f>
        <v>3:34PM</v>
      </c>
      <c r="G2876" s="34" t="str">
        <f>TRIM(SUBSTITUTE(A2876,TEXT(M2876,"h:mmAM/PM"),""))</f>
        <v>6-Nov YIW</v>
      </c>
      <c r="H2876" s="34" t="b">
        <f>OR(LEFT(G2876,1)="Y",LEFT(G2876,1)="B",LEFT(G2876,1)="R")</f>
        <v>0</v>
      </c>
      <c r="I2876" s="34" t="str">
        <f>IF(H2876,LEFT(G2876,FIND(" ",G2876)-1),MID(G2876,FIND(" ",G2876)+1,9))</f>
        <v>YIW</v>
      </c>
      <c r="J2876" s="34" t="str">
        <f>TRIM(SUBSTITUTE(G2876,I2876,""))</f>
        <v>6-Nov</v>
      </c>
      <c r="K2876" s="34">
        <f>LEFT(J2876,2-ISERROR(1*MID(J2876,2,1)))*1</f>
        <v>6</v>
      </c>
      <c r="L2876" s="34" t="str">
        <f>IF(LEN(I2876)=3,I2876,LEFT(I2876,1)&amp;MID(I2876,3,1)&amp;RIGHT(I2876,1))</f>
        <v>YIW</v>
      </c>
      <c r="M2876" s="42">
        <f>TIMEVALUE(SUBSTITUTE(SUBSTITUTE(F2876,"P"," P"),"A"," A"))</f>
        <v>0.64861111111111114</v>
      </c>
      <c r="N2876" s="34">
        <f t="shared" si="143"/>
        <v>19</v>
      </c>
      <c r="O2876" s="34" t="str">
        <f t="shared" si="144"/>
        <v>YIW19</v>
      </c>
      <c r="P2876" s="44">
        <f>INDEX(Workings!$R$14:$R$853,MATCH(O2876,Workings!$U$14:$U$853,0))</f>
        <v>0.64236111111111127</v>
      </c>
      <c r="Q2876" s="34">
        <f t="shared" si="145"/>
        <v>9</v>
      </c>
      <c r="S2876"/>
    </row>
    <row r="2877" spans="1:19" ht="15" x14ac:dyDescent="0.25">
      <c r="A2877" s="34" t="s">
        <v>3788</v>
      </c>
      <c r="B2877" s="34">
        <f>SEARCH("PM",A2877)</f>
        <v>5</v>
      </c>
      <c r="C2877" s="34" t="e">
        <f>SEARCH("AM",A2877)</f>
        <v>#VALUE!</v>
      </c>
      <c r="D2877" s="34">
        <f>IFERROR(B2877,C2877)</f>
        <v>5</v>
      </c>
      <c r="E2877" s="34" t="str">
        <f>IFERROR(MID(A2877,D2877-5,1)," ")</f>
        <v xml:space="preserve"> </v>
      </c>
      <c r="F2877" s="34" t="str">
        <f>MID(A2877,IF(E2877="1",D2877-5,D2877-4),IF(E2877="1",7,6))</f>
        <v>4:02PM</v>
      </c>
      <c r="G2877" s="34" t="str">
        <f>TRIM(SUBSTITUTE(A2877,TEXT(M2877,"h:mmAM/PM"),""))</f>
        <v>6-Nov Y/I/W</v>
      </c>
      <c r="H2877" s="34" t="b">
        <f>OR(LEFT(G2877,1)="Y",LEFT(G2877,1)="B",LEFT(G2877,1)="R")</f>
        <v>0</v>
      </c>
      <c r="I2877" s="34" t="str">
        <f>IF(H2877,LEFT(G2877,FIND(" ",G2877)-1),MID(G2877,FIND(" ",G2877)+1,9))</f>
        <v>Y/I/W</v>
      </c>
      <c r="J2877" s="34" t="str">
        <f>TRIM(SUBSTITUTE(G2877,I2877,""))</f>
        <v>6-Nov</v>
      </c>
      <c r="K2877" s="34">
        <f>LEFT(J2877,2-ISERROR(1*MID(J2877,2,1)))*1</f>
        <v>6</v>
      </c>
      <c r="L2877" s="34" t="str">
        <f>IF(LEN(I2877)=3,I2877,LEFT(I2877,1)&amp;MID(I2877,3,1)&amp;RIGHT(I2877,1))</f>
        <v>YIW</v>
      </c>
      <c r="M2877" s="42">
        <f>TIMEVALUE(SUBSTITUTE(SUBSTITUTE(F2877,"P"," P"),"A"," A"))</f>
        <v>0.66805555555555562</v>
      </c>
      <c r="N2877" s="34">
        <f t="shared" si="143"/>
        <v>20</v>
      </c>
      <c r="O2877" s="34" t="str">
        <f t="shared" si="144"/>
        <v>YIW20</v>
      </c>
      <c r="P2877" s="44">
        <f>INDEX(Workings!$R$14:$R$853,MATCH(O2877,Workings!$U$14:$U$853,0))</f>
        <v>0.66319444444444464</v>
      </c>
      <c r="Q2877" s="34">
        <f t="shared" si="145"/>
        <v>7</v>
      </c>
      <c r="S2877"/>
    </row>
    <row r="2878" spans="1:19" ht="15" x14ac:dyDescent="0.25">
      <c r="A2878" s="34" t="s">
        <v>646</v>
      </c>
      <c r="B2878" s="34">
        <f>SEARCH("PM",A2878)</f>
        <v>11</v>
      </c>
      <c r="C2878" s="34" t="e">
        <f>SEARCH("AM",A2878)</f>
        <v>#VALUE!</v>
      </c>
      <c r="D2878" s="34">
        <f>IFERROR(B2878,C2878)</f>
        <v>11</v>
      </c>
      <c r="E2878" s="34" t="str">
        <f>IFERROR(MID(A2878,D2878-5,1)," ")</f>
        <v xml:space="preserve"> </v>
      </c>
      <c r="F2878" s="34" t="str">
        <f>MID(A2878,IF(E2878="1",D2878-5,D2878-4),IF(E2878="1",7,6))</f>
        <v>4:30PM</v>
      </c>
      <c r="G2878" s="34" t="str">
        <f>TRIM(SUBSTITUTE(A2878,TEXT(M2878,"h:mmAM/PM"),""))</f>
        <v>6-Nov Y-I-W</v>
      </c>
      <c r="H2878" s="34" t="b">
        <f>OR(LEFT(G2878,1)="Y",LEFT(G2878,1)="B",LEFT(G2878,1)="R")</f>
        <v>0</v>
      </c>
      <c r="I2878" s="34" t="str">
        <f>IF(H2878,LEFT(G2878,FIND(" ",G2878)-1),MID(G2878,FIND(" ",G2878)+1,9))</f>
        <v>Y-I-W</v>
      </c>
      <c r="J2878" s="34" t="str">
        <f>TRIM(SUBSTITUTE(G2878,I2878,""))</f>
        <v>6-Nov</v>
      </c>
      <c r="K2878" s="34">
        <f>LEFT(J2878,2-ISERROR(1*MID(J2878,2,1)))*1</f>
        <v>6</v>
      </c>
      <c r="L2878" s="34" t="str">
        <f>IF(LEN(I2878)=3,I2878,LEFT(I2878,1)&amp;MID(I2878,3,1)&amp;RIGHT(I2878,1))</f>
        <v>YIW</v>
      </c>
      <c r="M2878" s="42">
        <f>TIMEVALUE(SUBSTITUTE(SUBSTITUTE(F2878,"P"," P"),"A"," A"))</f>
        <v>0.6875</v>
      </c>
      <c r="N2878" s="34">
        <f t="shared" si="143"/>
        <v>21</v>
      </c>
      <c r="O2878" s="34" t="str">
        <f t="shared" si="144"/>
        <v>YIW21</v>
      </c>
      <c r="P2878" s="44">
        <f>INDEX(Workings!$R$14:$R$853,MATCH(O2878,Workings!$U$14:$U$853,0))</f>
        <v>0.68402777777777801</v>
      </c>
      <c r="Q2878" s="34">
        <f t="shared" si="145"/>
        <v>5</v>
      </c>
      <c r="S2878"/>
    </row>
    <row r="2879" spans="1:19" ht="15" x14ac:dyDescent="0.25">
      <c r="A2879" s="34" t="s">
        <v>2928</v>
      </c>
      <c r="B2879" s="34">
        <f>SEARCH("PM",A2879)</f>
        <v>11</v>
      </c>
      <c r="C2879" s="34" t="e">
        <f>SEARCH("AM",A2879)</f>
        <v>#VALUE!</v>
      </c>
      <c r="D2879" s="34">
        <f>IFERROR(B2879,C2879)</f>
        <v>11</v>
      </c>
      <c r="E2879" s="34" t="str">
        <f>IFERROR(MID(A2879,D2879-5,1)," ")</f>
        <v xml:space="preserve"> </v>
      </c>
      <c r="F2879" s="34" t="str">
        <f>MID(A2879,IF(E2879="1",D2879-5,D2879-4),IF(E2879="1",7,6))</f>
        <v>5:01PM</v>
      </c>
      <c r="G2879" s="34" t="str">
        <f>TRIM(SUBSTITUTE(A2879,TEXT(M2879,"h:mmAM/PM"),""))</f>
        <v>6-Nov Y-I-W</v>
      </c>
      <c r="H2879" s="34" t="b">
        <f>OR(LEFT(G2879,1)="Y",LEFT(G2879,1)="B",LEFT(G2879,1)="R")</f>
        <v>0</v>
      </c>
      <c r="I2879" s="34" t="str">
        <f>IF(H2879,LEFT(G2879,FIND(" ",G2879)-1),MID(G2879,FIND(" ",G2879)+1,9))</f>
        <v>Y-I-W</v>
      </c>
      <c r="J2879" s="34" t="str">
        <f>TRIM(SUBSTITUTE(G2879,I2879,""))</f>
        <v>6-Nov</v>
      </c>
      <c r="K2879" s="34">
        <f>LEFT(J2879,2-ISERROR(1*MID(J2879,2,1)))*1</f>
        <v>6</v>
      </c>
      <c r="L2879" s="34" t="str">
        <f>IF(LEN(I2879)=3,I2879,LEFT(I2879,1)&amp;MID(I2879,3,1)&amp;RIGHT(I2879,1))</f>
        <v>YIW</v>
      </c>
      <c r="M2879" s="42">
        <f>TIMEVALUE(SUBSTITUTE(SUBSTITUTE(F2879,"P"," P"),"A"," A"))</f>
        <v>0.7090277777777777</v>
      </c>
      <c r="N2879" s="34">
        <f t="shared" si="143"/>
        <v>22</v>
      </c>
      <c r="O2879" s="34" t="str">
        <f t="shared" si="144"/>
        <v>YIW22</v>
      </c>
      <c r="P2879" s="44">
        <f>INDEX(Workings!$R$14:$R$853,MATCH(O2879,Workings!$U$14:$U$853,0))</f>
        <v>0.70486111111111138</v>
      </c>
      <c r="Q2879" s="34">
        <f t="shared" si="145"/>
        <v>6</v>
      </c>
      <c r="S2879"/>
    </row>
    <row r="2880" spans="1:19" ht="15" x14ac:dyDescent="0.25">
      <c r="A2880" s="34" t="s">
        <v>2346</v>
      </c>
      <c r="B2880" s="34">
        <f>SEARCH("PM",A2880)</f>
        <v>5</v>
      </c>
      <c r="C2880" s="34" t="e">
        <f>SEARCH("AM",A2880)</f>
        <v>#VALUE!</v>
      </c>
      <c r="D2880" s="34">
        <f>IFERROR(B2880,C2880)</f>
        <v>5</v>
      </c>
      <c r="E2880" s="34" t="str">
        <f>IFERROR(MID(A2880,D2880-5,1)," ")</f>
        <v xml:space="preserve"> </v>
      </c>
      <c r="F2880" s="34" t="str">
        <f>MID(A2880,IF(E2880="1",D2880-5,D2880-4),IF(E2880="1",7,6))</f>
        <v>5:26PM</v>
      </c>
      <c r="G2880" s="34" t="str">
        <f>TRIM(SUBSTITUTE(A2880,TEXT(M2880,"h:mmAM/PM"),""))</f>
        <v>YIW 6-Nov</v>
      </c>
      <c r="H2880" s="34" t="b">
        <f>OR(LEFT(G2880,1)="Y",LEFT(G2880,1)="B",LEFT(G2880,1)="R")</f>
        <v>1</v>
      </c>
      <c r="I2880" s="34" t="str">
        <f>IF(H2880,LEFT(G2880,FIND(" ",G2880)-1),MID(G2880,FIND(" ",G2880)+1,9))</f>
        <v>YIW</v>
      </c>
      <c r="J2880" s="34" t="str">
        <f>TRIM(SUBSTITUTE(G2880,I2880,""))</f>
        <v>6-Nov</v>
      </c>
      <c r="K2880" s="34">
        <f>LEFT(J2880,2-ISERROR(1*MID(J2880,2,1)))*1</f>
        <v>6</v>
      </c>
      <c r="L2880" s="34" t="str">
        <f>IF(LEN(I2880)=3,I2880,LEFT(I2880,1)&amp;MID(I2880,3,1)&amp;RIGHT(I2880,1))</f>
        <v>YIW</v>
      </c>
      <c r="M2880" s="42">
        <f>TIMEVALUE(SUBSTITUTE(SUBSTITUTE(F2880,"P"," P"),"A"," A"))</f>
        <v>0.72638888888888886</v>
      </c>
      <c r="N2880" s="34">
        <f t="shared" si="143"/>
        <v>23</v>
      </c>
      <c r="O2880" s="34" t="str">
        <f t="shared" si="144"/>
        <v>YIW23</v>
      </c>
      <c r="P2880" s="44">
        <f>INDEX(Workings!$R$14:$R$853,MATCH(O2880,Workings!$U$14:$U$853,0))</f>
        <v>0.72569444444444475</v>
      </c>
      <c r="Q2880" s="34">
        <f t="shared" si="145"/>
        <v>1</v>
      </c>
      <c r="S2880"/>
    </row>
    <row r="2881" spans="1:19" ht="15" x14ac:dyDescent="0.25">
      <c r="A2881" s="34" t="s">
        <v>2091</v>
      </c>
      <c r="B2881" s="34">
        <f>SEARCH("PM",A2881)</f>
        <v>5</v>
      </c>
      <c r="C2881" s="34" t="e">
        <f>SEARCH("AM",A2881)</f>
        <v>#VALUE!</v>
      </c>
      <c r="D2881" s="34">
        <f>IFERROR(B2881,C2881)</f>
        <v>5</v>
      </c>
      <c r="E2881" s="34" t="str">
        <f>IFERROR(MID(A2881,D2881-5,1)," ")</f>
        <v xml:space="preserve"> </v>
      </c>
      <c r="F2881" s="34" t="str">
        <f>MID(A2881,IF(E2881="1",D2881-5,D2881-4),IF(E2881="1",7,6))</f>
        <v>6:15PM</v>
      </c>
      <c r="G2881" s="34" t="str">
        <f>TRIM(SUBSTITUTE(A2881,TEXT(M2881,"h:mmAM/PM"),""))</f>
        <v>6-Nov YIW</v>
      </c>
      <c r="H2881" s="34" t="b">
        <f>OR(LEFT(G2881,1)="Y",LEFT(G2881,1)="B",LEFT(G2881,1)="R")</f>
        <v>0</v>
      </c>
      <c r="I2881" s="34" t="str">
        <f>IF(H2881,LEFT(G2881,FIND(" ",G2881)-1),MID(G2881,FIND(" ",G2881)+1,9))</f>
        <v>YIW</v>
      </c>
      <c r="J2881" s="34" t="str">
        <f>TRIM(SUBSTITUTE(G2881,I2881,""))</f>
        <v>6-Nov</v>
      </c>
      <c r="K2881" s="34">
        <f>LEFT(J2881,2-ISERROR(1*MID(J2881,2,1)))*1</f>
        <v>6</v>
      </c>
      <c r="L2881" s="34" t="str">
        <f>IF(LEN(I2881)=3,I2881,LEFT(I2881,1)&amp;MID(I2881,3,1)&amp;RIGHT(I2881,1))</f>
        <v>YIW</v>
      </c>
      <c r="M2881" s="42">
        <f>TIMEVALUE(SUBSTITUTE(SUBSTITUTE(F2881,"P"," P"),"A"," A"))</f>
        <v>0.76041666666666663</v>
      </c>
      <c r="N2881" s="34">
        <f t="shared" si="143"/>
        <v>24</v>
      </c>
      <c r="O2881" s="34" t="str">
        <f t="shared" si="144"/>
        <v>YIW24</v>
      </c>
      <c r="P2881" s="44">
        <f>INDEX(Workings!$R$14:$R$853,MATCH(O2881,Workings!$U$14:$U$853,0))</f>
        <v>0.75347222222222254</v>
      </c>
      <c r="Q2881" s="34">
        <f t="shared" si="145"/>
        <v>10</v>
      </c>
      <c r="S2881"/>
    </row>
    <row r="2882" spans="1:19" ht="15" x14ac:dyDescent="0.25">
      <c r="A2882" s="34" t="s">
        <v>1851</v>
      </c>
      <c r="B2882" s="34">
        <f>SEARCH("PM",A2882)</f>
        <v>9</v>
      </c>
      <c r="C2882" s="34" t="e">
        <f>SEARCH("AM",A2882)</f>
        <v>#VALUE!</v>
      </c>
      <c r="D2882" s="34">
        <f>IFERROR(B2882,C2882)</f>
        <v>9</v>
      </c>
      <c r="E2882" s="34" t="str">
        <f>IFERROR(MID(A2882,D2882-5,1)," ")</f>
        <v xml:space="preserve"> </v>
      </c>
      <c r="F2882" s="34" t="str">
        <f>MID(A2882,IF(E2882="1",D2882-5,D2882-4),IF(E2882="1",7,6))</f>
        <v>7:00PM</v>
      </c>
      <c r="G2882" s="34" t="str">
        <f>TRIM(SUBSTITUTE(A2882,TEXT(M2882,"h:mmAM/PM"),""))</f>
        <v>YIW 6-Nov</v>
      </c>
      <c r="H2882" s="34" t="b">
        <f>OR(LEFT(G2882,1)="Y",LEFT(G2882,1)="B",LEFT(G2882,1)="R")</f>
        <v>1</v>
      </c>
      <c r="I2882" s="34" t="str">
        <f>IF(H2882,LEFT(G2882,FIND(" ",G2882)-1),MID(G2882,FIND(" ",G2882)+1,9))</f>
        <v>YIW</v>
      </c>
      <c r="J2882" s="34" t="str">
        <f>TRIM(SUBSTITUTE(G2882,I2882,""))</f>
        <v>6-Nov</v>
      </c>
      <c r="K2882" s="34">
        <f>LEFT(J2882,2-ISERROR(1*MID(J2882,2,1)))*1</f>
        <v>6</v>
      </c>
      <c r="L2882" s="34" t="str">
        <f>IF(LEN(I2882)=3,I2882,LEFT(I2882,1)&amp;MID(I2882,3,1)&amp;RIGHT(I2882,1))</f>
        <v>YIW</v>
      </c>
      <c r="M2882" s="42">
        <f>TIMEVALUE(SUBSTITUTE(SUBSTITUTE(F2882,"P"," P"),"A"," A"))</f>
        <v>0.79166666666666663</v>
      </c>
      <c r="N2882" s="34">
        <f t="shared" si="143"/>
        <v>25</v>
      </c>
      <c r="O2882" s="34" t="str">
        <f t="shared" si="144"/>
        <v>YIW25</v>
      </c>
      <c r="P2882" s="44">
        <f>INDEX(Workings!$R$14:$R$853,MATCH(O2882,Workings!$U$14:$U$853,0))</f>
        <v>0.78125000000000033</v>
      </c>
      <c r="Q2882" s="34">
        <f t="shared" si="145"/>
        <v>15</v>
      </c>
      <c r="S2882"/>
    </row>
    <row r="2883" spans="1:19" ht="15" x14ac:dyDescent="0.25">
      <c r="A2883" s="34" t="s">
        <v>990</v>
      </c>
      <c r="B2883" s="34">
        <f>SEARCH("PM",A2883)</f>
        <v>11</v>
      </c>
      <c r="C2883" s="34" t="e">
        <f>SEARCH("AM",A2883)</f>
        <v>#VALUE!</v>
      </c>
      <c r="D2883" s="34">
        <f>IFERROR(B2883,C2883)</f>
        <v>11</v>
      </c>
      <c r="E2883" s="34" t="str">
        <f>IFERROR(MID(A2883,D2883-5,1)," ")</f>
        <v xml:space="preserve"> </v>
      </c>
      <c r="F2883" s="34" t="str">
        <f>MID(A2883,IF(E2883="1",D2883-5,D2883-4),IF(E2883="1",7,6))</f>
        <v>7:27PM</v>
      </c>
      <c r="G2883" s="34" t="str">
        <f>TRIM(SUBSTITUTE(A2883,TEXT(M2883,"h:mmAM/PM"),""))</f>
        <v>Y/I/W 6/Nov</v>
      </c>
      <c r="H2883" s="34" t="b">
        <f>OR(LEFT(G2883,1)="Y",LEFT(G2883,1)="B",LEFT(G2883,1)="R")</f>
        <v>1</v>
      </c>
      <c r="I2883" s="34" t="str">
        <f>IF(H2883,LEFT(G2883,FIND(" ",G2883)-1),MID(G2883,FIND(" ",G2883)+1,9))</f>
        <v>Y/I/W</v>
      </c>
      <c r="J2883" s="34" t="str">
        <f>TRIM(SUBSTITUTE(G2883,I2883,""))</f>
        <v>6/Nov</v>
      </c>
      <c r="K2883" s="34">
        <f>LEFT(J2883,2-ISERROR(1*MID(J2883,2,1)))*1</f>
        <v>6</v>
      </c>
      <c r="L2883" s="34" t="str">
        <f>IF(LEN(I2883)=3,I2883,LEFT(I2883,1)&amp;MID(I2883,3,1)&amp;RIGHT(I2883,1))</f>
        <v>YIW</v>
      </c>
      <c r="M2883" s="42">
        <f>TIMEVALUE(SUBSTITUTE(SUBSTITUTE(F2883,"P"," P"),"A"," A"))</f>
        <v>0.81041666666666667</v>
      </c>
      <c r="N2883" s="34">
        <f t="shared" si="143"/>
        <v>26</v>
      </c>
      <c r="O2883" s="34" t="str">
        <f t="shared" si="144"/>
        <v>YIW26</v>
      </c>
      <c r="P2883" s="44">
        <f>INDEX(Workings!$R$14:$R$853,MATCH(O2883,Workings!$U$14:$U$853,0))</f>
        <v>0.80902777777777812</v>
      </c>
      <c r="Q2883" s="34">
        <f t="shared" si="145"/>
        <v>2</v>
      </c>
      <c r="S2883"/>
    </row>
    <row r="2884" spans="1:19" ht="15" x14ac:dyDescent="0.25">
      <c r="A2884" s="34" t="s">
        <v>369</v>
      </c>
      <c r="B2884" s="34">
        <f>SEARCH("PM",A2884)</f>
        <v>15</v>
      </c>
      <c r="C2884" s="34" t="e">
        <f>SEARCH("AM",A2884)</f>
        <v>#VALUE!</v>
      </c>
      <c r="D2884" s="34">
        <f>IFERROR(B2884,C2884)</f>
        <v>15</v>
      </c>
      <c r="E2884" s="34" t="str">
        <f>IFERROR(MID(A2884,D2884-5,1)," ")</f>
        <v xml:space="preserve"> </v>
      </c>
      <c r="F2884" s="34" t="str">
        <f>MID(A2884,IF(E2884="1",D2884-5,D2884-4),IF(E2884="1",7,6))</f>
        <v>8:31PM</v>
      </c>
      <c r="G2884" s="34" t="str">
        <f>TRIM(SUBSTITUTE(A2884,TEXT(M2884,"h:mmAM/PM"),""))</f>
        <v>YIW 6-Nov</v>
      </c>
      <c r="H2884" s="34" t="b">
        <f>OR(LEFT(G2884,1)="Y",LEFT(G2884,1)="B",LEFT(G2884,1)="R")</f>
        <v>1</v>
      </c>
      <c r="I2884" s="34" t="str">
        <f>IF(H2884,LEFT(G2884,FIND(" ",G2884)-1),MID(G2884,FIND(" ",G2884)+1,9))</f>
        <v>YIW</v>
      </c>
      <c r="J2884" s="34" t="str">
        <f>TRIM(SUBSTITUTE(G2884,I2884,""))</f>
        <v>6-Nov</v>
      </c>
      <c r="K2884" s="34">
        <f>LEFT(J2884,2-ISERROR(1*MID(J2884,2,1)))*1</f>
        <v>6</v>
      </c>
      <c r="L2884" s="34" t="str">
        <f>IF(LEN(I2884)=3,I2884,LEFT(I2884,1)&amp;MID(I2884,3,1)&amp;RIGHT(I2884,1))</f>
        <v>YIW</v>
      </c>
      <c r="M2884" s="42">
        <f>TIMEVALUE(SUBSTITUTE(SUBSTITUTE(F2884,"P"," P"),"A"," A"))</f>
        <v>0.85486111111111107</v>
      </c>
      <c r="N2884" s="34">
        <f t="shared" si="143"/>
        <v>27</v>
      </c>
      <c r="O2884" s="34" t="str">
        <f t="shared" si="144"/>
        <v>YIW27</v>
      </c>
      <c r="P2884" s="44">
        <f>INDEX(Workings!$R$14:$R$853,MATCH(O2884,Workings!$U$14:$U$853,0))</f>
        <v>0.85069444444444475</v>
      </c>
      <c r="Q2884" s="34">
        <f t="shared" si="145"/>
        <v>6</v>
      </c>
      <c r="S2884"/>
    </row>
    <row r="2885" spans="1:19" ht="15" x14ac:dyDescent="0.25">
      <c r="A2885" s="34" t="s">
        <v>3381</v>
      </c>
      <c r="B2885" s="34">
        <f>SEARCH("PM",A2885)</f>
        <v>11</v>
      </c>
      <c r="C2885" s="34" t="e">
        <f>SEARCH("AM",A2885)</f>
        <v>#VALUE!</v>
      </c>
      <c r="D2885" s="34">
        <f>IFERROR(B2885,C2885)</f>
        <v>11</v>
      </c>
      <c r="E2885" s="34" t="str">
        <f>IFERROR(MID(A2885,D2885-5,1)," ")</f>
        <v xml:space="preserve"> </v>
      </c>
      <c r="F2885" s="34" t="str">
        <f>MID(A2885,IF(E2885="1",D2885-5,D2885-4),IF(E2885="1",7,6))</f>
        <v>9:28PM</v>
      </c>
      <c r="G2885" s="34" t="str">
        <f>TRIM(SUBSTITUTE(A2885,TEXT(M2885,"h:mmAM/PM"),""))</f>
        <v>Y/I/W 6/Nov</v>
      </c>
      <c r="H2885" s="34" t="b">
        <f>OR(LEFT(G2885,1)="Y",LEFT(G2885,1)="B",LEFT(G2885,1)="R")</f>
        <v>1</v>
      </c>
      <c r="I2885" s="34" t="str">
        <f>IF(H2885,LEFT(G2885,FIND(" ",G2885)-1),MID(G2885,FIND(" ",G2885)+1,9))</f>
        <v>Y/I/W</v>
      </c>
      <c r="J2885" s="34" t="str">
        <f>TRIM(SUBSTITUTE(G2885,I2885,""))</f>
        <v>6/Nov</v>
      </c>
      <c r="K2885" s="34">
        <f>LEFT(J2885,2-ISERROR(1*MID(J2885,2,1)))*1</f>
        <v>6</v>
      </c>
      <c r="L2885" s="34" t="str">
        <f>IF(LEN(I2885)=3,I2885,LEFT(I2885,1)&amp;MID(I2885,3,1)&amp;RIGHT(I2885,1))</f>
        <v>YIW</v>
      </c>
      <c r="M2885" s="42">
        <f>TIMEVALUE(SUBSTITUTE(SUBSTITUTE(F2885,"P"," P"),"A"," A"))</f>
        <v>0.89444444444444438</v>
      </c>
      <c r="N2885" s="34">
        <f t="shared" si="143"/>
        <v>28</v>
      </c>
      <c r="O2885" s="34" t="str">
        <f t="shared" si="144"/>
        <v>YIW28</v>
      </c>
      <c r="P2885" s="44">
        <f>INDEX(Workings!$R$14:$R$853,MATCH(O2885,Workings!$U$14:$U$853,0))</f>
        <v>0.89236111111111138</v>
      </c>
      <c r="Q2885" s="34">
        <f t="shared" si="145"/>
        <v>3</v>
      </c>
      <c r="S2885"/>
    </row>
    <row r="2886" spans="1:19" ht="15" x14ac:dyDescent="0.25">
      <c r="A2886" s="34" t="s">
        <v>714</v>
      </c>
      <c r="B2886" s="34">
        <f>SEARCH("PM",A2886)</f>
        <v>12</v>
      </c>
      <c r="C2886" s="34" t="e">
        <f>SEARCH("AM",A2886)</f>
        <v>#VALUE!</v>
      </c>
      <c r="D2886" s="34">
        <f>IFERROR(B2886,C2886)</f>
        <v>12</v>
      </c>
      <c r="E2886" s="34" t="str">
        <f>IFERROR(MID(A2886,D2886-5,1)," ")</f>
        <v>1</v>
      </c>
      <c r="F2886" s="34" t="str">
        <f>MID(A2886,IF(E2886="1",D2886-5,D2886-4),IF(E2886="1",7,6))</f>
        <v>10:34PM</v>
      </c>
      <c r="G2886" s="34" t="str">
        <f>TRIM(SUBSTITUTE(A2886,TEXT(M2886,"h:mmAM/PM"),""))</f>
        <v>6-Nov Y/I/W</v>
      </c>
      <c r="H2886" s="34" t="b">
        <f>OR(LEFT(G2886,1)="Y",LEFT(G2886,1)="B",LEFT(G2886,1)="R")</f>
        <v>0</v>
      </c>
      <c r="I2886" s="34" t="str">
        <f>IF(H2886,LEFT(G2886,FIND(" ",G2886)-1),MID(G2886,FIND(" ",G2886)+1,9))</f>
        <v>Y/I/W</v>
      </c>
      <c r="J2886" s="34" t="str">
        <f>TRIM(SUBSTITUTE(G2886,I2886,""))</f>
        <v>6-Nov</v>
      </c>
      <c r="K2886" s="34">
        <f>LEFT(J2886,2-ISERROR(1*MID(J2886,2,1)))*1</f>
        <v>6</v>
      </c>
      <c r="L2886" s="34" t="str">
        <f>IF(LEN(I2886)=3,I2886,LEFT(I2886,1)&amp;MID(I2886,3,1)&amp;RIGHT(I2886,1))</f>
        <v>YIW</v>
      </c>
      <c r="M2886" s="42">
        <f>TIMEVALUE(SUBSTITUTE(SUBSTITUTE(F2886,"P"," P"),"A"," A"))</f>
        <v>0.94027777777777777</v>
      </c>
      <c r="N2886" s="34">
        <f t="shared" si="143"/>
        <v>29</v>
      </c>
      <c r="O2886" s="34" t="str">
        <f t="shared" si="144"/>
        <v>YIW29</v>
      </c>
      <c r="P2886" s="44">
        <f>INDEX(Workings!$R$14:$R$853,MATCH(O2886,Workings!$U$14:$U$853,0))</f>
        <v>0.93402777777777801</v>
      </c>
      <c r="Q2886" s="34">
        <f t="shared" si="145"/>
        <v>9</v>
      </c>
      <c r="S2886"/>
    </row>
    <row r="2887" spans="1:19" ht="15" x14ac:dyDescent="0.25">
      <c r="A2887" s="34" t="s">
        <v>3341</v>
      </c>
      <c r="B2887" s="34">
        <f>SEARCH("PM",A2887)</f>
        <v>16</v>
      </c>
      <c r="C2887" s="34" t="e">
        <f>SEARCH("AM",A2887)</f>
        <v>#VALUE!</v>
      </c>
      <c r="D2887" s="34">
        <f>IFERROR(B2887,C2887)</f>
        <v>16</v>
      </c>
      <c r="E2887" s="34" t="str">
        <f>IFERROR(MID(A2887,D2887-5,1)," ")</f>
        <v>1</v>
      </c>
      <c r="F2887" s="34" t="str">
        <f>MID(A2887,IF(E2887="1",D2887-5,D2887-4),IF(E2887="1",7,6))</f>
        <v>11:28PM</v>
      </c>
      <c r="G2887" s="34" t="str">
        <f>TRIM(SUBSTITUTE(A2887,TEXT(M2887,"h:mmAM/PM"),""))</f>
        <v>YIW 6/Nov</v>
      </c>
      <c r="H2887" s="34" t="b">
        <f>OR(LEFT(G2887,1)="Y",LEFT(G2887,1)="B",LEFT(G2887,1)="R")</f>
        <v>1</v>
      </c>
      <c r="I2887" s="34" t="str">
        <f>IF(H2887,LEFT(G2887,FIND(" ",G2887)-1),MID(G2887,FIND(" ",G2887)+1,9))</f>
        <v>YIW</v>
      </c>
      <c r="J2887" s="34" t="str">
        <f>TRIM(SUBSTITUTE(G2887,I2887,""))</f>
        <v>6/Nov</v>
      </c>
      <c r="K2887" s="34">
        <f>LEFT(J2887,2-ISERROR(1*MID(J2887,2,1)))*1</f>
        <v>6</v>
      </c>
      <c r="L2887" s="34" t="str">
        <f>IF(LEN(I2887)=3,I2887,LEFT(I2887,1)&amp;MID(I2887,3,1)&amp;RIGHT(I2887,1))</f>
        <v>YIW</v>
      </c>
      <c r="M2887" s="42">
        <f>TIMEVALUE(SUBSTITUTE(SUBSTITUTE(F2887,"P"," P"),"A"," A"))</f>
        <v>0.97777777777777775</v>
      </c>
      <c r="N2887" s="34">
        <f t="shared" si="143"/>
        <v>30</v>
      </c>
      <c r="O2887" s="34" t="str">
        <f t="shared" si="144"/>
        <v>YIW30</v>
      </c>
      <c r="P2887" s="44">
        <f>INDEX(Workings!$R$14:$R$853,MATCH(O2887,Workings!$U$14:$U$853,0))</f>
        <v>0.97569444444444464</v>
      </c>
      <c r="Q2887" s="34">
        <f t="shared" si="145"/>
        <v>3</v>
      </c>
      <c r="S2887"/>
    </row>
    <row r="2888" spans="1:19" ht="15" x14ac:dyDescent="0.25">
      <c r="A2888" s="34" t="s">
        <v>1427</v>
      </c>
      <c r="B2888" s="34" t="e">
        <f>SEARCH("PM",A2888)</f>
        <v>#VALUE!</v>
      </c>
      <c r="C2888" s="34">
        <f>SEARCH("AM",A2888)</f>
        <v>11</v>
      </c>
      <c r="D2888" s="34">
        <f>IFERROR(B2888,C2888)</f>
        <v>11</v>
      </c>
      <c r="E2888" s="34" t="str">
        <f>IFERROR(MID(A2888,D2888-5,1)," ")</f>
        <v xml:space="preserve"> </v>
      </c>
      <c r="F2888" s="34" t="str">
        <f>MID(A2888,IF(E2888="1",D2888-5,D2888-4),IF(E2888="1",7,6))</f>
        <v>7:33AM</v>
      </c>
      <c r="G2888" s="34" t="str">
        <f>TRIM(SUBSTITUTE(A2888,TEXT(M2888,"h:mmAM/PM"),""))</f>
        <v>7/Nov Y/I/W</v>
      </c>
      <c r="H2888" s="34" t="b">
        <f>OR(LEFT(G2888,1)="Y",LEFT(G2888,1)="B",LEFT(G2888,1)="R")</f>
        <v>0</v>
      </c>
      <c r="I2888" s="34" t="str">
        <f>IF(H2888,LEFT(G2888,FIND(" ",G2888)-1),MID(G2888,FIND(" ",G2888)+1,9))</f>
        <v>Y/I/W</v>
      </c>
      <c r="J2888" s="34" t="str">
        <f>TRIM(SUBSTITUTE(G2888,I2888,""))</f>
        <v>7/Nov</v>
      </c>
      <c r="K2888" s="34">
        <f>LEFT(J2888,2-ISERROR(1*MID(J2888,2,1)))*1</f>
        <v>7</v>
      </c>
      <c r="L2888" s="34" t="str">
        <f>IF(LEN(I2888)=3,I2888,LEFT(I2888,1)&amp;MID(I2888,3,1)&amp;RIGHT(I2888,1))</f>
        <v>YIW</v>
      </c>
      <c r="M2888" s="42">
        <f>TIMEVALUE(SUBSTITUTE(SUBSTITUTE(F2888,"P"," P"),"A"," A"))</f>
        <v>0.31458333333333333</v>
      </c>
      <c r="N2888" s="34">
        <f t="shared" si="143"/>
        <v>1</v>
      </c>
      <c r="O2888" s="34" t="str">
        <f t="shared" si="144"/>
        <v>YIW1</v>
      </c>
      <c r="P2888" s="44">
        <f>INDEX(Workings!$R$14:$R$853,MATCH(O2888,Workings!$U$14:$U$853,0))</f>
        <v>0.30902777777777779</v>
      </c>
      <c r="Q2888" s="34">
        <f t="shared" si="145"/>
        <v>8</v>
      </c>
      <c r="S2888"/>
    </row>
    <row r="2889" spans="1:19" ht="15" x14ac:dyDescent="0.25">
      <c r="A2889" s="34" t="s">
        <v>3630</v>
      </c>
      <c r="B2889" s="34" t="e">
        <f>SEARCH("PM",A2889)</f>
        <v>#VALUE!</v>
      </c>
      <c r="C2889" s="34">
        <f>SEARCH("AM",A2889)</f>
        <v>15</v>
      </c>
      <c r="D2889" s="34">
        <f>IFERROR(B2889,C2889)</f>
        <v>15</v>
      </c>
      <c r="E2889" s="34" t="str">
        <f>IFERROR(MID(A2889,D2889-5,1)," ")</f>
        <v xml:space="preserve"> </v>
      </c>
      <c r="F2889" s="34" t="str">
        <f>MID(A2889,IF(E2889="1",D2889-5,D2889-4),IF(E2889="1",7,6))</f>
        <v>7:42AM</v>
      </c>
      <c r="G2889" s="34" t="str">
        <f>TRIM(SUBSTITUTE(A2889,TEXT(M2889,"h:mmAM/PM"),""))</f>
        <v>YIW 7/Nov</v>
      </c>
      <c r="H2889" s="34" t="b">
        <f>OR(LEFT(G2889,1)="Y",LEFT(G2889,1)="B",LEFT(G2889,1)="R")</f>
        <v>1</v>
      </c>
      <c r="I2889" s="34" t="str">
        <f>IF(H2889,LEFT(G2889,FIND(" ",G2889)-1),MID(G2889,FIND(" ",G2889)+1,9))</f>
        <v>YIW</v>
      </c>
      <c r="J2889" s="34" t="str">
        <f>TRIM(SUBSTITUTE(G2889,I2889,""))</f>
        <v>7/Nov</v>
      </c>
      <c r="K2889" s="34">
        <f>LEFT(J2889,2-ISERROR(1*MID(J2889,2,1)))*1</f>
        <v>7</v>
      </c>
      <c r="L2889" s="34" t="str">
        <f>IF(LEN(I2889)=3,I2889,LEFT(I2889,1)&amp;MID(I2889,3,1)&amp;RIGHT(I2889,1))</f>
        <v>YIW</v>
      </c>
      <c r="M2889" s="42">
        <f>TIMEVALUE(SUBSTITUTE(SUBSTITUTE(F2889,"P"," P"),"A"," A"))</f>
        <v>0.32083333333333336</v>
      </c>
      <c r="N2889" s="34">
        <f t="shared" ref="N2889:N2952" si="146">1+(L2889=L2888)*(K2889=K2888)*N2888</f>
        <v>2</v>
      </c>
      <c r="O2889" s="34" t="str">
        <f t="shared" ref="O2889:O2952" si="147">L2889&amp;N2889</f>
        <v>YIW2</v>
      </c>
      <c r="P2889" s="44">
        <f>INDEX(Workings!$R$14:$R$853,MATCH(O2889,Workings!$U$14:$U$853,0))</f>
        <v>0.32291666666666669</v>
      </c>
      <c r="Q2889" s="34">
        <f t="shared" ref="Q2889:Q2952" si="148">ROUND((M2889-P2889)*60*24,5)</f>
        <v>-3</v>
      </c>
      <c r="S2889"/>
    </row>
    <row r="2890" spans="1:19" ht="15" x14ac:dyDescent="0.25">
      <c r="A2890" s="34" t="s">
        <v>96</v>
      </c>
      <c r="B2890" s="34" t="e">
        <f>SEARCH("PM",A2890)</f>
        <v>#VALUE!</v>
      </c>
      <c r="C2890" s="34">
        <f>SEARCH("AM",A2890)</f>
        <v>9</v>
      </c>
      <c r="D2890" s="34">
        <f>IFERROR(B2890,C2890)</f>
        <v>9</v>
      </c>
      <c r="E2890" s="34" t="str">
        <f>IFERROR(MID(A2890,D2890-5,1)," ")</f>
        <v xml:space="preserve"> </v>
      </c>
      <c r="F2890" s="34" t="str">
        <f>MID(A2890,IF(E2890="1",D2890-5,D2890-4),IF(E2890="1",7,6))</f>
        <v>8:15AM</v>
      </c>
      <c r="G2890" s="34" t="str">
        <f>TRIM(SUBSTITUTE(A2890,TEXT(M2890,"h:mmAM/PM"),""))</f>
        <v>YIW 7/Nov</v>
      </c>
      <c r="H2890" s="34" t="b">
        <f>OR(LEFT(G2890,1)="Y",LEFT(G2890,1)="B",LEFT(G2890,1)="R")</f>
        <v>1</v>
      </c>
      <c r="I2890" s="34" t="str">
        <f>IF(H2890,LEFT(G2890,FIND(" ",G2890)-1),MID(G2890,FIND(" ",G2890)+1,9))</f>
        <v>YIW</v>
      </c>
      <c r="J2890" s="34" t="str">
        <f>TRIM(SUBSTITUTE(G2890,I2890,""))</f>
        <v>7/Nov</v>
      </c>
      <c r="K2890" s="34">
        <f>LEFT(J2890,2-ISERROR(1*MID(J2890,2,1)))*1</f>
        <v>7</v>
      </c>
      <c r="L2890" s="34" t="str">
        <f>IF(LEN(I2890)=3,I2890,LEFT(I2890,1)&amp;MID(I2890,3,1)&amp;RIGHT(I2890,1))</f>
        <v>YIW</v>
      </c>
      <c r="M2890" s="42">
        <f>TIMEVALUE(SUBSTITUTE(SUBSTITUTE(F2890,"P"," P"),"A"," A"))</f>
        <v>0.34375</v>
      </c>
      <c r="N2890" s="34">
        <f t="shared" si="146"/>
        <v>3</v>
      </c>
      <c r="O2890" s="34" t="str">
        <f t="shared" si="147"/>
        <v>YIW3</v>
      </c>
      <c r="P2890" s="44">
        <f>INDEX(Workings!$R$14:$R$853,MATCH(O2890,Workings!$U$14:$U$853,0))</f>
        <v>0.33680555555555558</v>
      </c>
      <c r="Q2890" s="34">
        <f t="shared" si="148"/>
        <v>10</v>
      </c>
      <c r="S2890"/>
    </row>
    <row r="2891" spans="1:19" ht="15" x14ac:dyDescent="0.25">
      <c r="A2891" s="34" t="s">
        <v>1374</v>
      </c>
      <c r="B2891" s="34" t="e">
        <f>SEARCH("PM",A2891)</f>
        <v>#VALUE!</v>
      </c>
      <c r="C2891" s="34">
        <f>SEARCH("AM",A2891)</f>
        <v>5</v>
      </c>
      <c r="D2891" s="34">
        <f>IFERROR(B2891,C2891)</f>
        <v>5</v>
      </c>
      <c r="E2891" s="34" t="str">
        <f>IFERROR(MID(A2891,D2891-5,1)," ")</f>
        <v xml:space="preserve"> </v>
      </c>
      <c r="F2891" s="34" t="str">
        <f>MID(A2891,IF(E2891="1",D2891-5,D2891-4),IF(E2891="1",7,6))</f>
        <v>8:29AM</v>
      </c>
      <c r="G2891" s="34" t="str">
        <f>TRIM(SUBSTITUTE(A2891,TEXT(M2891,"h:mmAM/PM"),""))</f>
        <v>Y:I:W 7-Nov</v>
      </c>
      <c r="H2891" s="34" t="b">
        <f>OR(LEFT(G2891,1)="Y",LEFT(G2891,1)="B",LEFT(G2891,1)="R")</f>
        <v>1</v>
      </c>
      <c r="I2891" s="34" t="str">
        <f>IF(H2891,LEFT(G2891,FIND(" ",G2891)-1),MID(G2891,FIND(" ",G2891)+1,9))</f>
        <v>Y:I:W</v>
      </c>
      <c r="J2891" s="34" t="str">
        <f>TRIM(SUBSTITUTE(G2891,I2891,""))</f>
        <v>7-Nov</v>
      </c>
      <c r="K2891" s="34">
        <f>LEFT(J2891,2-ISERROR(1*MID(J2891,2,1)))*1</f>
        <v>7</v>
      </c>
      <c r="L2891" s="34" t="str">
        <f>IF(LEN(I2891)=3,I2891,LEFT(I2891,1)&amp;MID(I2891,3,1)&amp;RIGHT(I2891,1))</f>
        <v>YIW</v>
      </c>
      <c r="M2891" s="42">
        <f>TIMEVALUE(SUBSTITUTE(SUBSTITUTE(F2891,"P"," P"),"A"," A"))</f>
        <v>0.35347222222222219</v>
      </c>
      <c r="N2891" s="34">
        <f t="shared" si="146"/>
        <v>4</v>
      </c>
      <c r="O2891" s="34" t="str">
        <f t="shared" si="147"/>
        <v>YIW4</v>
      </c>
      <c r="P2891" s="44">
        <f>INDEX(Workings!$R$14:$R$853,MATCH(O2891,Workings!$U$14:$U$853,0))</f>
        <v>0.35069444444444448</v>
      </c>
      <c r="Q2891" s="34">
        <f t="shared" si="148"/>
        <v>4</v>
      </c>
      <c r="S2891"/>
    </row>
    <row r="2892" spans="1:19" ht="15" x14ac:dyDescent="0.25">
      <c r="A2892" s="34" t="s">
        <v>797</v>
      </c>
      <c r="B2892" s="34" t="e">
        <f>SEARCH("PM",A2892)</f>
        <v>#VALUE!</v>
      </c>
      <c r="C2892" s="34">
        <f>SEARCH("AM",A2892)</f>
        <v>5</v>
      </c>
      <c r="D2892" s="34">
        <f>IFERROR(B2892,C2892)</f>
        <v>5</v>
      </c>
      <c r="E2892" s="34" t="str">
        <f>IFERROR(MID(A2892,D2892-5,1)," ")</f>
        <v xml:space="preserve"> </v>
      </c>
      <c r="F2892" s="34" t="str">
        <f>MID(A2892,IF(E2892="1",D2892-5,D2892-4),IF(E2892="1",7,6))</f>
        <v>8:46AM</v>
      </c>
      <c r="G2892" s="34" t="str">
        <f>TRIM(SUBSTITUTE(A2892,TEXT(M2892,"h:mmAM/PM"),""))</f>
        <v>7-Nov Y:I:W</v>
      </c>
      <c r="H2892" s="34" t="b">
        <f>OR(LEFT(G2892,1)="Y",LEFT(G2892,1)="B",LEFT(G2892,1)="R")</f>
        <v>0</v>
      </c>
      <c r="I2892" s="34" t="str">
        <f>IF(H2892,LEFT(G2892,FIND(" ",G2892)-1),MID(G2892,FIND(" ",G2892)+1,9))</f>
        <v>Y:I:W</v>
      </c>
      <c r="J2892" s="34" t="str">
        <f>TRIM(SUBSTITUTE(G2892,I2892,""))</f>
        <v>7-Nov</v>
      </c>
      <c r="K2892" s="34">
        <f>LEFT(J2892,2-ISERROR(1*MID(J2892,2,1)))*1</f>
        <v>7</v>
      </c>
      <c r="L2892" s="34" t="str">
        <f>IF(LEN(I2892)=3,I2892,LEFT(I2892,1)&amp;MID(I2892,3,1)&amp;RIGHT(I2892,1))</f>
        <v>YIW</v>
      </c>
      <c r="M2892" s="42">
        <f>TIMEVALUE(SUBSTITUTE(SUBSTITUTE(F2892,"P"," P"),"A"," A"))</f>
        <v>0.36527777777777781</v>
      </c>
      <c r="N2892" s="34">
        <f t="shared" si="146"/>
        <v>5</v>
      </c>
      <c r="O2892" s="34" t="str">
        <f t="shared" si="147"/>
        <v>YIW5</v>
      </c>
      <c r="P2892" s="44">
        <f>INDEX(Workings!$R$14:$R$853,MATCH(O2892,Workings!$U$14:$U$853,0))</f>
        <v>0.36458333333333337</v>
      </c>
      <c r="Q2892" s="34">
        <f t="shared" si="148"/>
        <v>1</v>
      </c>
      <c r="S2892"/>
    </row>
    <row r="2893" spans="1:19" ht="15" x14ac:dyDescent="0.25">
      <c r="A2893" s="34" t="s">
        <v>994</v>
      </c>
      <c r="B2893" s="34" t="e">
        <f>SEARCH("PM",A2893)</f>
        <v>#VALUE!</v>
      </c>
      <c r="C2893" s="34">
        <f>SEARCH("AM",A2893)</f>
        <v>17</v>
      </c>
      <c r="D2893" s="34">
        <f>IFERROR(B2893,C2893)</f>
        <v>17</v>
      </c>
      <c r="E2893" s="34" t="str">
        <f>IFERROR(MID(A2893,D2893-5,1)," ")</f>
        <v xml:space="preserve"> </v>
      </c>
      <c r="F2893" s="34" t="str">
        <f>MID(A2893,IF(E2893="1",D2893-5,D2893-4),IF(E2893="1",7,6))</f>
        <v>9:08AM</v>
      </c>
      <c r="G2893" s="34" t="str">
        <f>TRIM(SUBSTITUTE(A2893,TEXT(M2893,"h:mmAM/PM"),""))</f>
        <v>Y/I/W 7/Nov</v>
      </c>
      <c r="H2893" s="34" t="b">
        <f>OR(LEFT(G2893,1)="Y",LEFT(G2893,1)="B",LEFT(G2893,1)="R")</f>
        <v>1</v>
      </c>
      <c r="I2893" s="34" t="str">
        <f>IF(H2893,LEFT(G2893,FIND(" ",G2893)-1),MID(G2893,FIND(" ",G2893)+1,9))</f>
        <v>Y/I/W</v>
      </c>
      <c r="J2893" s="34" t="str">
        <f>TRIM(SUBSTITUTE(G2893,I2893,""))</f>
        <v>7/Nov</v>
      </c>
      <c r="K2893" s="34">
        <f>LEFT(J2893,2-ISERROR(1*MID(J2893,2,1)))*1</f>
        <v>7</v>
      </c>
      <c r="L2893" s="34" t="str">
        <f>IF(LEN(I2893)=3,I2893,LEFT(I2893,1)&amp;MID(I2893,3,1)&amp;RIGHT(I2893,1))</f>
        <v>YIW</v>
      </c>
      <c r="M2893" s="42">
        <f>TIMEVALUE(SUBSTITUTE(SUBSTITUTE(F2893,"P"," P"),"A"," A"))</f>
        <v>0.38055555555555554</v>
      </c>
      <c r="N2893" s="34">
        <f t="shared" si="146"/>
        <v>6</v>
      </c>
      <c r="O2893" s="34" t="str">
        <f t="shared" si="147"/>
        <v>YIW6</v>
      </c>
      <c r="P2893" s="44">
        <f>INDEX(Workings!$R$14:$R$853,MATCH(O2893,Workings!$U$14:$U$853,0))</f>
        <v>0.37847222222222227</v>
      </c>
      <c r="Q2893" s="34">
        <f t="shared" si="148"/>
        <v>3</v>
      </c>
      <c r="S2893"/>
    </row>
    <row r="2894" spans="1:19" ht="15" x14ac:dyDescent="0.25">
      <c r="A2894" s="34" t="s">
        <v>1573</v>
      </c>
      <c r="B2894" s="34" t="e">
        <f>SEARCH("PM",A2894)</f>
        <v>#VALUE!</v>
      </c>
      <c r="C2894" s="34">
        <f>SEARCH("AM",A2894)</f>
        <v>5</v>
      </c>
      <c r="D2894" s="34">
        <f>IFERROR(B2894,C2894)</f>
        <v>5</v>
      </c>
      <c r="E2894" s="34" t="str">
        <f>IFERROR(MID(A2894,D2894-5,1)," ")</f>
        <v xml:space="preserve"> </v>
      </c>
      <c r="F2894" s="34" t="str">
        <f>MID(A2894,IF(E2894="1",D2894-5,D2894-4),IF(E2894="1",7,6))</f>
        <v>9:33AM</v>
      </c>
      <c r="G2894" s="34" t="str">
        <f>TRIM(SUBSTITUTE(A2894,TEXT(M2894,"h:mmAM/PM"),""))</f>
        <v>7-Nov Y/I/W</v>
      </c>
      <c r="H2894" s="34" t="b">
        <f>OR(LEFT(G2894,1)="Y",LEFT(G2894,1)="B",LEFT(G2894,1)="R")</f>
        <v>0</v>
      </c>
      <c r="I2894" s="34" t="str">
        <f>IF(H2894,LEFT(G2894,FIND(" ",G2894)-1),MID(G2894,FIND(" ",G2894)+1,9))</f>
        <v>Y/I/W</v>
      </c>
      <c r="J2894" s="34" t="str">
        <f>TRIM(SUBSTITUTE(G2894,I2894,""))</f>
        <v>7-Nov</v>
      </c>
      <c r="K2894" s="34">
        <f>LEFT(J2894,2-ISERROR(1*MID(J2894,2,1)))*1</f>
        <v>7</v>
      </c>
      <c r="L2894" s="34" t="str">
        <f>IF(LEN(I2894)=3,I2894,LEFT(I2894,1)&amp;MID(I2894,3,1)&amp;RIGHT(I2894,1))</f>
        <v>YIW</v>
      </c>
      <c r="M2894" s="42">
        <f>TIMEVALUE(SUBSTITUTE(SUBSTITUTE(F2894,"P"," P"),"A"," A"))</f>
        <v>0.3979166666666667</v>
      </c>
      <c r="N2894" s="34">
        <f t="shared" si="146"/>
        <v>7</v>
      </c>
      <c r="O2894" s="34" t="str">
        <f t="shared" si="147"/>
        <v>YIW7</v>
      </c>
      <c r="P2894" s="44">
        <f>INDEX(Workings!$R$14:$R$853,MATCH(O2894,Workings!$U$14:$U$853,0))</f>
        <v>0.39236111111111116</v>
      </c>
      <c r="Q2894" s="34">
        <f t="shared" si="148"/>
        <v>8</v>
      </c>
      <c r="S2894"/>
    </row>
    <row r="2895" spans="1:19" ht="15" x14ac:dyDescent="0.25">
      <c r="A2895" s="34" t="s">
        <v>1624</v>
      </c>
      <c r="B2895" s="34" t="e">
        <f>SEARCH("PM",A2895)</f>
        <v>#VALUE!</v>
      </c>
      <c r="C2895" s="34">
        <f>SEARCH("AM",A2895)</f>
        <v>12</v>
      </c>
      <c r="D2895" s="34">
        <f>IFERROR(B2895,C2895)</f>
        <v>12</v>
      </c>
      <c r="E2895" s="34" t="str">
        <f>IFERROR(MID(A2895,D2895-5,1)," ")</f>
        <v>1</v>
      </c>
      <c r="F2895" s="34" t="str">
        <f>MID(A2895,IF(E2895="1",D2895-5,D2895-4),IF(E2895="1",7,6))</f>
        <v>10:01AM</v>
      </c>
      <c r="G2895" s="34" t="str">
        <f>TRIM(SUBSTITUTE(A2895,TEXT(M2895,"h:mmAM/PM"),""))</f>
        <v>Y:I:W 7/Nov</v>
      </c>
      <c r="H2895" s="34" t="b">
        <f>OR(LEFT(G2895,1)="Y",LEFT(G2895,1)="B",LEFT(G2895,1)="R")</f>
        <v>1</v>
      </c>
      <c r="I2895" s="34" t="str">
        <f>IF(H2895,LEFT(G2895,FIND(" ",G2895)-1),MID(G2895,FIND(" ",G2895)+1,9))</f>
        <v>Y:I:W</v>
      </c>
      <c r="J2895" s="34" t="str">
        <f>TRIM(SUBSTITUTE(G2895,I2895,""))</f>
        <v>7/Nov</v>
      </c>
      <c r="K2895" s="34">
        <f>LEFT(J2895,2-ISERROR(1*MID(J2895,2,1)))*1</f>
        <v>7</v>
      </c>
      <c r="L2895" s="34" t="str">
        <f>IF(LEN(I2895)=3,I2895,LEFT(I2895,1)&amp;MID(I2895,3,1)&amp;RIGHT(I2895,1))</f>
        <v>YIW</v>
      </c>
      <c r="M2895" s="42">
        <f>TIMEVALUE(SUBSTITUTE(SUBSTITUTE(F2895,"P"," P"),"A"," A"))</f>
        <v>0.41736111111111113</v>
      </c>
      <c r="N2895" s="34">
        <f t="shared" si="146"/>
        <v>8</v>
      </c>
      <c r="O2895" s="34" t="str">
        <f t="shared" si="147"/>
        <v>YIW8</v>
      </c>
      <c r="P2895" s="44">
        <f>INDEX(Workings!$R$14:$R$853,MATCH(O2895,Workings!$U$14:$U$853,0))</f>
        <v>0.41319444444444448</v>
      </c>
      <c r="Q2895" s="34">
        <f t="shared" si="148"/>
        <v>6</v>
      </c>
      <c r="S2895"/>
    </row>
    <row r="2896" spans="1:19" ht="15" x14ac:dyDescent="0.25">
      <c r="A2896" s="34" t="s">
        <v>2669</v>
      </c>
      <c r="B2896" s="34" t="e">
        <f>SEARCH("PM",A2896)</f>
        <v>#VALUE!</v>
      </c>
      <c r="C2896" s="34">
        <f>SEARCH("AM",A2896)</f>
        <v>16</v>
      </c>
      <c r="D2896" s="34">
        <f>IFERROR(B2896,C2896)</f>
        <v>16</v>
      </c>
      <c r="E2896" s="34" t="str">
        <f>IFERROR(MID(A2896,D2896-5,1)," ")</f>
        <v>1</v>
      </c>
      <c r="F2896" s="34" t="str">
        <f>MID(A2896,IF(E2896="1",D2896-5,D2896-4),IF(E2896="1",7,6))</f>
        <v>10:34AM</v>
      </c>
      <c r="G2896" s="34" t="str">
        <f>TRIM(SUBSTITUTE(A2896,TEXT(M2896,"h:mmAM/PM"),""))</f>
        <v>YIW 7-Nov</v>
      </c>
      <c r="H2896" s="34" t="b">
        <f>OR(LEFT(G2896,1)="Y",LEFT(G2896,1)="B",LEFT(G2896,1)="R")</f>
        <v>1</v>
      </c>
      <c r="I2896" s="34" t="str">
        <f>IF(H2896,LEFT(G2896,FIND(" ",G2896)-1),MID(G2896,FIND(" ",G2896)+1,9))</f>
        <v>YIW</v>
      </c>
      <c r="J2896" s="34" t="str">
        <f>TRIM(SUBSTITUTE(G2896,I2896,""))</f>
        <v>7-Nov</v>
      </c>
      <c r="K2896" s="34">
        <f>LEFT(J2896,2-ISERROR(1*MID(J2896,2,1)))*1</f>
        <v>7</v>
      </c>
      <c r="L2896" s="34" t="str">
        <f>IF(LEN(I2896)=3,I2896,LEFT(I2896,1)&amp;MID(I2896,3,1)&amp;RIGHT(I2896,1))</f>
        <v>YIW</v>
      </c>
      <c r="M2896" s="42">
        <f>TIMEVALUE(SUBSTITUTE(SUBSTITUTE(F2896,"P"," P"),"A"," A"))</f>
        <v>0.44027777777777777</v>
      </c>
      <c r="N2896" s="34">
        <f t="shared" si="146"/>
        <v>9</v>
      </c>
      <c r="O2896" s="34" t="str">
        <f t="shared" si="147"/>
        <v>YIW9</v>
      </c>
      <c r="P2896" s="44">
        <f>INDEX(Workings!$R$14:$R$853,MATCH(O2896,Workings!$U$14:$U$853,0))</f>
        <v>0.43402777777777779</v>
      </c>
      <c r="Q2896" s="34">
        <f t="shared" si="148"/>
        <v>9</v>
      </c>
      <c r="S2896"/>
    </row>
    <row r="2897" spans="1:19" ht="15" x14ac:dyDescent="0.25">
      <c r="A2897" s="34" t="s">
        <v>1311</v>
      </c>
      <c r="B2897" s="34" t="e">
        <f>SEARCH("PM",A2897)</f>
        <v>#VALUE!</v>
      </c>
      <c r="C2897" s="34">
        <f>SEARCH("AM",A2897)</f>
        <v>6</v>
      </c>
      <c r="D2897" s="34">
        <f>IFERROR(B2897,C2897)</f>
        <v>6</v>
      </c>
      <c r="E2897" s="34" t="str">
        <f>IFERROR(MID(A2897,D2897-5,1)," ")</f>
        <v>1</v>
      </c>
      <c r="F2897" s="34" t="str">
        <f>MID(A2897,IF(E2897="1",D2897-5,D2897-4),IF(E2897="1",7,6))</f>
        <v>11:08AM</v>
      </c>
      <c r="G2897" s="34" t="str">
        <f>TRIM(SUBSTITUTE(A2897,TEXT(M2897,"h:mmAM/PM"),""))</f>
        <v>7-Nov Y:I:W</v>
      </c>
      <c r="H2897" s="34" t="b">
        <f>OR(LEFT(G2897,1)="Y",LEFT(G2897,1)="B",LEFT(G2897,1)="R")</f>
        <v>0</v>
      </c>
      <c r="I2897" s="34" t="str">
        <f>IF(H2897,LEFT(G2897,FIND(" ",G2897)-1),MID(G2897,FIND(" ",G2897)+1,9))</f>
        <v>Y:I:W</v>
      </c>
      <c r="J2897" s="34" t="str">
        <f>TRIM(SUBSTITUTE(G2897,I2897,""))</f>
        <v>7-Nov</v>
      </c>
      <c r="K2897" s="34">
        <f>LEFT(J2897,2-ISERROR(1*MID(J2897,2,1)))*1</f>
        <v>7</v>
      </c>
      <c r="L2897" s="34" t="str">
        <f>IF(LEN(I2897)=3,I2897,LEFT(I2897,1)&amp;MID(I2897,3,1)&amp;RIGHT(I2897,1))</f>
        <v>YIW</v>
      </c>
      <c r="M2897" s="42">
        <f>TIMEVALUE(SUBSTITUTE(SUBSTITUTE(F2897,"P"," P"),"A"," A"))</f>
        <v>0.46388888888888885</v>
      </c>
      <c r="N2897" s="34">
        <f t="shared" si="146"/>
        <v>10</v>
      </c>
      <c r="O2897" s="34" t="str">
        <f t="shared" si="147"/>
        <v>YIW10</v>
      </c>
      <c r="P2897" s="44">
        <f>INDEX(Workings!$R$14:$R$853,MATCH(O2897,Workings!$U$14:$U$853,0))</f>
        <v>0.4548611111111111</v>
      </c>
      <c r="Q2897" s="34">
        <f t="shared" si="148"/>
        <v>13</v>
      </c>
      <c r="S2897"/>
    </row>
    <row r="2898" spans="1:19" ht="15" x14ac:dyDescent="0.25">
      <c r="A2898" s="34" t="s">
        <v>2325</v>
      </c>
      <c r="B2898" s="34" t="e">
        <f>SEARCH("PM",A2898)</f>
        <v>#VALUE!</v>
      </c>
      <c r="C2898" s="34">
        <f>SEARCH("AM",A2898)</f>
        <v>18</v>
      </c>
      <c r="D2898" s="34">
        <f>IFERROR(B2898,C2898)</f>
        <v>18</v>
      </c>
      <c r="E2898" s="34" t="str">
        <f>IFERROR(MID(A2898,D2898-5,1)," ")</f>
        <v>1</v>
      </c>
      <c r="F2898" s="34" t="str">
        <f>MID(A2898,IF(E2898="1",D2898-5,D2898-4),IF(E2898="1",7,6))</f>
        <v>11:30AM</v>
      </c>
      <c r="G2898" s="34" t="str">
        <f>TRIM(SUBSTITUTE(A2898,TEXT(M2898,"h:mmAM/PM"),""))</f>
        <v>Y:I:W 7/Nov</v>
      </c>
      <c r="H2898" s="34" t="b">
        <f>OR(LEFT(G2898,1)="Y",LEFT(G2898,1)="B",LEFT(G2898,1)="R")</f>
        <v>1</v>
      </c>
      <c r="I2898" s="34" t="str">
        <f>IF(H2898,LEFT(G2898,FIND(" ",G2898)-1),MID(G2898,FIND(" ",G2898)+1,9))</f>
        <v>Y:I:W</v>
      </c>
      <c r="J2898" s="34" t="str">
        <f>TRIM(SUBSTITUTE(G2898,I2898,""))</f>
        <v>7/Nov</v>
      </c>
      <c r="K2898" s="34">
        <f>LEFT(J2898,2-ISERROR(1*MID(J2898,2,1)))*1</f>
        <v>7</v>
      </c>
      <c r="L2898" s="34" t="str">
        <f>IF(LEN(I2898)=3,I2898,LEFT(I2898,1)&amp;MID(I2898,3,1)&amp;RIGHT(I2898,1))</f>
        <v>YIW</v>
      </c>
      <c r="M2898" s="42">
        <f>TIMEVALUE(SUBSTITUTE(SUBSTITUTE(F2898,"P"," P"),"A"," A"))</f>
        <v>0.47916666666666669</v>
      </c>
      <c r="N2898" s="34">
        <f t="shared" si="146"/>
        <v>11</v>
      </c>
      <c r="O2898" s="34" t="str">
        <f t="shared" si="147"/>
        <v>YIW11</v>
      </c>
      <c r="P2898" s="44">
        <f>INDEX(Workings!$R$14:$R$853,MATCH(O2898,Workings!$U$14:$U$853,0))</f>
        <v>0.47569444444444442</v>
      </c>
      <c r="Q2898" s="34">
        <f t="shared" si="148"/>
        <v>5</v>
      </c>
      <c r="S2898"/>
    </row>
    <row r="2899" spans="1:19" ht="15" x14ac:dyDescent="0.25">
      <c r="A2899" s="34" t="s">
        <v>1564</v>
      </c>
      <c r="B2899" s="34" t="e">
        <f>SEARCH("PM",A2899)</f>
        <v>#VALUE!</v>
      </c>
      <c r="C2899" s="34">
        <f>SEARCH("AM",A2899)</f>
        <v>18</v>
      </c>
      <c r="D2899" s="34">
        <f>IFERROR(B2899,C2899)</f>
        <v>18</v>
      </c>
      <c r="E2899" s="34" t="str">
        <f>IFERROR(MID(A2899,D2899-5,1)," ")</f>
        <v>1</v>
      </c>
      <c r="F2899" s="34" t="str">
        <f>MID(A2899,IF(E2899="1",D2899-5,D2899-4),IF(E2899="1",7,6))</f>
        <v>11:59AM</v>
      </c>
      <c r="G2899" s="34" t="str">
        <f>TRIM(SUBSTITUTE(A2899,TEXT(M2899,"h:mmAM/PM"),""))</f>
        <v>7/Nov Y-I-W</v>
      </c>
      <c r="H2899" s="34" t="b">
        <f>OR(LEFT(G2899,1)="Y",LEFT(G2899,1)="B",LEFT(G2899,1)="R")</f>
        <v>0</v>
      </c>
      <c r="I2899" s="34" t="str">
        <f>IF(H2899,LEFT(G2899,FIND(" ",G2899)-1),MID(G2899,FIND(" ",G2899)+1,9))</f>
        <v>Y-I-W</v>
      </c>
      <c r="J2899" s="34" t="str">
        <f>TRIM(SUBSTITUTE(G2899,I2899,""))</f>
        <v>7/Nov</v>
      </c>
      <c r="K2899" s="34">
        <f>LEFT(J2899,2-ISERROR(1*MID(J2899,2,1)))*1</f>
        <v>7</v>
      </c>
      <c r="L2899" s="34" t="str">
        <f>IF(LEN(I2899)=3,I2899,LEFT(I2899,1)&amp;MID(I2899,3,1)&amp;RIGHT(I2899,1))</f>
        <v>YIW</v>
      </c>
      <c r="M2899" s="42">
        <f>TIMEVALUE(SUBSTITUTE(SUBSTITUTE(F2899,"P"," P"),"A"," A"))</f>
        <v>0.4993055555555555</v>
      </c>
      <c r="N2899" s="34">
        <f t="shared" si="146"/>
        <v>12</v>
      </c>
      <c r="O2899" s="34" t="str">
        <f t="shared" si="147"/>
        <v>YIW12</v>
      </c>
      <c r="P2899" s="44">
        <f>INDEX(Workings!$R$14:$R$853,MATCH(O2899,Workings!$U$14:$U$853,0))</f>
        <v>0.49652777777777773</v>
      </c>
      <c r="Q2899" s="34">
        <f t="shared" si="148"/>
        <v>4</v>
      </c>
      <c r="S2899"/>
    </row>
    <row r="2900" spans="1:19" ht="15" x14ac:dyDescent="0.25">
      <c r="A2900" s="34" t="s">
        <v>3137</v>
      </c>
      <c r="B2900" s="34">
        <f>SEARCH("PM",A2900)</f>
        <v>16</v>
      </c>
      <c r="C2900" s="34" t="e">
        <f>SEARCH("AM",A2900)</f>
        <v>#VALUE!</v>
      </c>
      <c r="D2900" s="34">
        <f>IFERROR(B2900,C2900)</f>
        <v>16</v>
      </c>
      <c r="E2900" s="34" t="str">
        <f>IFERROR(MID(A2900,D2900-5,1)," ")</f>
        <v>1</v>
      </c>
      <c r="F2900" s="34" t="str">
        <f>MID(A2900,IF(E2900="1",D2900-5,D2900-4),IF(E2900="1",7,6))</f>
        <v>12:25PM</v>
      </c>
      <c r="G2900" s="34" t="str">
        <f>TRIM(SUBSTITUTE(A2900,TEXT(M2900,"h:mmAM/PM"),""))</f>
        <v>7-Nov YIW</v>
      </c>
      <c r="H2900" s="34" t="b">
        <f>OR(LEFT(G2900,1)="Y",LEFT(G2900,1)="B",LEFT(G2900,1)="R")</f>
        <v>0</v>
      </c>
      <c r="I2900" s="34" t="str">
        <f>IF(H2900,LEFT(G2900,FIND(" ",G2900)-1),MID(G2900,FIND(" ",G2900)+1,9))</f>
        <v>YIW</v>
      </c>
      <c r="J2900" s="34" t="str">
        <f>TRIM(SUBSTITUTE(G2900,I2900,""))</f>
        <v>7-Nov</v>
      </c>
      <c r="K2900" s="34">
        <f>LEFT(J2900,2-ISERROR(1*MID(J2900,2,1)))*1</f>
        <v>7</v>
      </c>
      <c r="L2900" s="34" t="str">
        <f>IF(LEN(I2900)=3,I2900,LEFT(I2900,1)&amp;MID(I2900,3,1)&amp;RIGHT(I2900,1))</f>
        <v>YIW</v>
      </c>
      <c r="M2900" s="42">
        <f>TIMEVALUE(SUBSTITUTE(SUBSTITUTE(F2900,"P"," P"),"A"," A"))</f>
        <v>0.51736111111111105</v>
      </c>
      <c r="N2900" s="34">
        <f t="shared" si="146"/>
        <v>13</v>
      </c>
      <c r="O2900" s="34" t="str">
        <f t="shared" si="147"/>
        <v>YIW13</v>
      </c>
      <c r="P2900" s="44">
        <f>INDEX(Workings!$R$14:$R$853,MATCH(O2900,Workings!$U$14:$U$853,0))</f>
        <v>0.51736111111111105</v>
      </c>
      <c r="Q2900" s="34">
        <f t="shared" si="148"/>
        <v>0</v>
      </c>
      <c r="S2900"/>
    </row>
    <row r="2901" spans="1:19" ht="15" x14ac:dyDescent="0.25">
      <c r="A2901" s="34" t="s">
        <v>141</v>
      </c>
      <c r="B2901" s="34">
        <f>SEARCH("PM",A2901)</f>
        <v>17</v>
      </c>
      <c r="C2901" s="34" t="e">
        <f>SEARCH("AM",A2901)</f>
        <v>#VALUE!</v>
      </c>
      <c r="D2901" s="34">
        <f>IFERROR(B2901,C2901)</f>
        <v>17</v>
      </c>
      <c r="E2901" s="34" t="str">
        <f>IFERROR(MID(A2901,D2901-5,1)," ")</f>
        <v xml:space="preserve"> </v>
      </c>
      <c r="F2901" s="34" t="str">
        <f>MID(A2901,IF(E2901="1",D2901-5,D2901-4),IF(E2901="1",7,6))</f>
        <v>1:00PM</v>
      </c>
      <c r="G2901" s="34" t="str">
        <f>TRIM(SUBSTITUTE(A2901,TEXT(M2901,"h:mmAM/PM"),""))</f>
        <v>Y:I:W 7/Nov</v>
      </c>
      <c r="H2901" s="34" t="b">
        <f>OR(LEFT(G2901,1)="Y",LEFT(G2901,1)="B",LEFT(G2901,1)="R")</f>
        <v>1</v>
      </c>
      <c r="I2901" s="34" t="str">
        <f>IF(H2901,LEFT(G2901,FIND(" ",G2901)-1),MID(G2901,FIND(" ",G2901)+1,9))</f>
        <v>Y:I:W</v>
      </c>
      <c r="J2901" s="34" t="str">
        <f>TRIM(SUBSTITUTE(G2901,I2901,""))</f>
        <v>7/Nov</v>
      </c>
      <c r="K2901" s="34">
        <f>LEFT(J2901,2-ISERROR(1*MID(J2901,2,1)))*1</f>
        <v>7</v>
      </c>
      <c r="L2901" s="34" t="str">
        <f>IF(LEN(I2901)=3,I2901,LEFT(I2901,1)&amp;MID(I2901,3,1)&amp;RIGHT(I2901,1))</f>
        <v>YIW</v>
      </c>
      <c r="M2901" s="42">
        <f>TIMEVALUE(SUBSTITUTE(SUBSTITUTE(F2901,"P"," P"),"A"," A"))</f>
        <v>0.54166666666666663</v>
      </c>
      <c r="N2901" s="34">
        <f t="shared" si="146"/>
        <v>14</v>
      </c>
      <c r="O2901" s="34" t="str">
        <f t="shared" si="147"/>
        <v>YIW14</v>
      </c>
      <c r="P2901" s="44">
        <f>INDEX(Workings!$R$14:$R$853,MATCH(O2901,Workings!$U$14:$U$853,0))</f>
        <v>0.53819444444444442</v>
      </c>
      <c r="Q2901" s="34">
        <f t="shared" si="148"/>
        <v>5</v>
      </c>
      <c r="S2901"/>
    </row>
    <row r="2902" spans="1:19" ht="15" x14ac:dyDescent="0.25">
      <c r="A2902" s="34" t="s">
        <v>1979</v>
      </c>
      <c r="B2902" s="34">
        <f>SEARCH("PM",A2902)</f>
        <v>5</v>
      </c>
      <c r="C2902" s="34" t="e">
        <f>SEARCH("AM",A2902)</f>
        <v>#VALUE!</v>
      </c>
      <c r="D2902" s="34">
        <f>IFERROR(B2902,C2902)</f>
        <v>5</v>
      </c>
      <c r="E2902" s="34" t="str">
        <f>IFERROR(MID(A2902,D2902-5,1)," ")</f>
        <v xml:space="preserve"> </v>
      </c>
      <c r="F2902" s="34" t="str">
        <f>MID(A2902,IF(E2902="1",D2902-5,D2902-4),IF(E2902="1",7,6))</f>
        <v>1:32PM</v>
      </c>
      <c r="G2902" s="34" t="str">
        <f>TRIM(SUBSTITUTE(A2902,TEXT(M2902,"h:mmAM/PM"),""))</f>
        <v>Y/I/W 7/Nov</v>
      </c>
      <c r="H2902" s="34" t="b">
        <f>OR(LEFT(G2902,1)="Y",LEFT(G2902,1)="B",LEFT(G2902,1)="R")</f>
        <v>1</v>
      </c>
      <c r="I2902" s="34" t="str">
        <f>IF(H2902,LEFT(G2902,FIND(" ",G2902)-1),MID(G2902,FIND(" ",G2902)+1,9))</f>
        <v>Y/I/W</v>
      </c>
      <c r="J2902" s="34" t="str">
        <f>TRIM(SUBSTITUTE(G2902,I2902,""))</f>
        <v>7/Nov</v>
      </c>
      <c r="K2902" s="34">
        <f>LEFT(J2902,2-ISERROR(1*MID(J2902,2,1)))*1</f>
        <v>7</v>
      </c>
      <c r="L2902" s="34" t="str">
        <f>IF(LEN(I2902)=3,I2902,LEFT(I2902,1)&amp;MID(I2902,3,1)&amp;RIGHT(I2902,1))</f>
        <v>YIW</v>
      </c>
      <c r="M2902" s="42">
        <f>TIMEVALUE(SUBSTITUTE(SUBSTITUTE(F2902,"P"," P"),"A"," A"))</f>
        <v>0.56388888888888888</v>
      </c>
      <c r="N2902" s="34">
        <f t="shared" si="146"/>
        <v>15</v>
      </c>
      <c r="O2902" s="34" t="str">
        <f t="shared" si="147"/>
        <v>YIW15</v>
      </c>
      <c r="P2902" s="44">
        <f>INDEX(Workings!$R$14:$R$853,MATCH(O2902,Workings!$U$14:$U$853,0))</f>
        <v>0.55902777777777779</v>
      </c>
      <c r="Q2902" s="34">
        <f t="shared" si="148"/>
        <v>7</v>
      </c>
      <c r="S2902"/>
    </row>
    <row r="2903" spans="1:19" ht="15" x14ac:dyDescent="0.25">
      <c r="A2903" s="34" t="s">
        <v>2141</v>
      </c>
      <c r="B2903" s="34">
        <f>SEARCH("PM",A2903)</f>
        <v>17</v>
      </c>
      <c r="C2903" s="34" t="e">
        <f>SEARCH("AM",A2903)</f>
        <v>#VALUE!</v>
      </c>
      <c r="D2903" s="34">
        <f>IFERROR(B2903,C2903)</f>
        <v>17</v>
      </c>
      <c r="E2903" s="34" t="str">
        <f>IFERROR(MID(A2903,D2903-5,1)," ")</f>
        <v xml:space="preserve"> </v>
      </c>
      <c r="F2903" s="34" t="str">
        <f>MID(A2903,IF(E2903="1",D2903-5,D2903-4),IF(E2903="1",7,6))</f>
        <v>2:02PM</v>
      </c>
      <c r="G2903" s="34" t="str">
        <f>TRIM(SUBSTITUTE(A2903,TEXT(M2903,"h:mmAM/PM"),""))</f>
        <v>Y-I-W 7/Nov</v>
      </c>
      <c r="H2903" s="34" t="b">
        <f>OR(LEFT(G2903,1)="Y",LEFT(G2903,1)="B",LEFT(G2903,1)="R")</f>
        <v>1</v>
      </c>
      <c r="I2903" s="34" t="str">
        <f>IF(H2903,LEFT(G2903,FIND(" ",G2903)-1),MID(G2903,FIND(" ",G2903)+1,9))</f>
        <v>Y-I-W</v>
      </c>
      <c r="J2903" s="34" t="str">
        <f>TRIM(SUBSTITUTE(G2903,I2903,""))</f>
        <v>7/Nov</v>
      </c>
      <c r="K2903" s="34">
        <f>LEFT(J2903,2-ISERROR(1*MID(J2903,2,1)))*1</f>
        <v>7</v>
      </c>
      <c r="L2903" s="34" t="str">
        <f>IF(LEN(I2903)=3,I2903,LEFT(I2903,1)&amp;MID(I2903,3,1)&amp;RIGHT(I2903,1))</f>
        <v>YIW</v>
      </c>
      <c r="M2903" s="42">
        <f>TIMEVALUE(SUBSTITUTE(SUBSTITUTE(F2903,"P"," P"),"A"," A"))</f>
        <v>0.58472222222222225</v>
      </c>
      <c r="N2903" s="34">
        <f t="shared" si="146"/>
        <v>16</v>
      </c>
      <c r="O2903" s="34" t="str">
        <f t="shared" si="147"/>
        <v>YIW16</v>
      </c>
      <c r="P2903" s="44">
        <f>INDEX(Workings!$R$14:$R$853,MATCH(O2903,Workings!$U$14:$U$853,0))</f>
        <v>0.57986111111111116</v>
      </c>
      <c r="Q2903" s="34">
        <f t="shared" si="148"/>
        <v>7</v>
      </c>
      <c r="S2903"/>
    </row>
    <row r="2904" spans="1:19" ht="15" x14ac:dyDescent="0.25">
      <c r="A2904" s="34" t="s">
        <v>1514</v>
      </c>
      <c r="B2904" s="34">
        <f>SEARCH("PM",A2904)</f>
        <v>15</v>
      </c>
      <c r="C2904" s="34" t="e">
        <f>SEARCH("AM",A2904)</f>
        <v>#VALUE!</v>
      </c>
      <c r="D2904" s="34">
        <f>IFERROR(B2904,C2904)</f>
        <v>15</v>
      </c>
      <c r="E2904" s="34" t="str">
        <f>IFERROR(MID(A2904,D2904-5,1)," ")</f>
        <v xml:space="preserve"> </v>
      </c>
      <c r="F2904" s="34" t="str">
        <f>MID(A2904,IF(E2904="1",D2904-5,D2904-4),IF(E2904="1",7,6))</f>
        <v>2:28PM</v>
      </c>
      <c r="G2904" s="34" t="str">
        <f>TRIM(SUBSTITUTE(A2904,TEXT(M2904,"h:mmAM/PM"),""))</f>
        <v>7-Nov YIW</v>
      </c>
      <c r="H2904" s="34" t="b">
        <f>OR(LEFT(G2904,1)="Y",LEFT(G2904,1)="B",LEFT(G2904,1)="R")</f>
        <v>0</v>
      </c>
      <c r="I2904" s="34" t="str">
        <f>IF(H2904,LEFT(G2904,FIND(" ",G2904)-1),MID(G2904,FIND(" ",G2904)+1,9))</f>
        <v>YIW</v>
      </c>
      <c r="J2904" s="34" t="str">
        <f>TRIM(SUBSTITUTE(G2904,I2904,""))</f>
        <v>7-Nov</v>
      </c>
      <c r="K2904" s="34">
        <f>LEFT(J2904,2-ISERROR(1*MID(J2904,2,1)))*1</f>
        <v>7</v>
      </c>
      <c r="L2904" s="34" t="str">
        <f>IF(LEN(I2904)=3,I2904,LEFT(I2904,1)&amp;MID(I2904,3,1)&amp;RIGHT(I2904,1))</f>
        <v>YIW</v>
      </c>
      <c r="M2904" s="42">
        <f>TIMEVALUE(SUBSTITUTE(SUBSTITUTE(F2904,"P"," P"),"A"," A"))</f>
        <v>0.60277777777777775</v>
      </c>
      <c r="N2904" s="34">
        <f t="shared" si="146"/>
        <v>17</v>
      </c>
      <c r="O2904" s="34" t="str">
        <f t="shared" si="147"/>
        <v>YIW17</v>
      </c>
      <c r="P2904" s="44">
        <f>INDEX(Workings!$R$14:$R$853,MATCH(O2904,Workings!$U$14:$U$853,0))</f>
        <v>0.60069444444444453</v>
      </c>
      <c r="Q2904" s="34">
        <f t="shared" si="148"/>
        <v>3</v>
      </c>
      <c r="S2904"/>
    </row>
    <row r="2905" spans="1:19" ht="15" x14ac:dyDescent="0.25">
      <c r="A2905" s="34" t="s">
        <v>820</v>
      </c>
      <c r="B2905" s="34">
        <f>SEARCH("PM",A2905)</f>
        <v>5</v>
      </c>
      <c r="C2905" s="34" t="e">
        <f>SEARCH("AM",A2905)</f>
        <v>#VALUE!</v>
      </c>
      <c r="D2905" s="34">
        <f>IFERROR(B2905,C2905)</f>
        <v>5</v>
      </c>
      <c r="E2905" s="34" t="str">
        <f>IFERROR(MID(A2905,D2905-5,1)," ")</f>
        <v xml:space="preserve"> </v>
      </c>
      <c r="F2905" s="34" t="str">
        <f>MID(A2905,IF(E2905="1",D2905-5,D2905-4),IF(E2905="1",7,6))</f>
        <v>2:59PM</v>
      </c>
      <c r="G2905" s="34" t="str">
        <f>TRIM(SUBSTITUTE(A2905,TEXT(M2905,"h:mmAM/PM"),""))</f>
        <v>Y:I:W 7/Nov</v>
      </c>
      <c r="H2905" s="34" t="b">
        <f>OR(LEFT(G2905,1)="Y",LEFT(G2905,1)="B",LEFT(G2905,1)="R")</f>
        <v>1</v>
      </c>
      <c r="I2905" s="34" t="str">
        <f>IF(H2905,LEFT(G2905,FIND(" ",G2905)-1),MID(G2905,FIND(" ",G2905)+1,9))</f>
        <v>Y:I:W</v>
      </c>
      <c r="J2905" s="34" t="str">
        <f>TRIM(SUBSTITUTE(G2905,I2905,""))</f>
        <v>7/Nov</v>
      </c>
      <c r="K2905" s="34">
        <f>LEFT(J2905,2-ISERROR(1*MID(J2905,2,1)))*1</f>
        <v>7</v>
      </c>
      <c r="L2905" s="34" t="str">
        <f>IF(LEN(I2905)=3,I2905,LEFT(I2905,1)&amp;MID(I2905,3,1)&amp;RIGHT(I2905,1))</f>
        <v>YIW</v>
      </c>
      <c r="M2905" s="42">
        <f>TIMEVALUE(SUBSTITUTE(SUBSTITUTE(F2905,"P"," P"),"A"," A"))</f>
        <v>0.62430555555555556</v>
      </c>
      <c r="N2905" s="34">
        <f t="shared" si="146"/>
        <v>18</v>
      </c>
      <c r="O2905" s="34" t="str">
        <f t="shared" si="147"/>
        <v>YIW18</v>
      </c>
      <c r="P2905" s="44">
        <f>INDEX(Workings!$R$14:$R$853,MATCH(O2905,Workings!$U$14:$U$853,0))</f>
        <v>0.6215277777777779</v>
      </c>
      <c r="Q2905" s="34">
        <f t="shared" si="148"/>
        <v>4</v>
      </c>
      <c r="S2905"/>
    </row>
    <row r="2906" spans="1:19" ht="15" x14ac:dyDescent="0.25">
      <c r="A2906" s="34" t="s">
        <v>2273</v>
      </c>
      <c r="B2906" s="34">
        <f>SEARCH("PM",A2906)</f>
        <v>5</v>
      </c>
      <c r="C2906" s="34" t="e">
        <f>SEARCH("AM",A2906)</f>
        <v>#VALUE!</v>
      </c>
      <c r="D2906" s="34">
        <f>IFERROR(B2906,C2906)</f>
        <v>5</v>
      </c>
      <c r="E2906" s="34" t="str">
        <f>IFERROR(MID(A2906,D2906-5,1)," ")</f>
        <v xml:space="preserve"> </v>
      </c>
      <c r="F2906" s="34" t="str">
        <f>MID(A2906,IF(E2906="1",D2906-5,D2906-4),IF(E2906="1",7,6))</f>
        <v>3:34PM</v>
      </c>
      <c r="G2906" s="34" t="str">
        <f>TRIM(SUBSTITUTE(A2906,TEXT(M2906,"h:mmAM/PM"),""))</f>
        <v>7-Nov Y-I-W</v>
      </c>
      <c r="H2906" s="34" t="b">
        <f>OR(LEFT(G2906,1)="Y",LEFT(G2906,1)="B",LEFT(G2906,1)="R")</f>
        <v>0</v>
      </c>
      <c r="I2906" s="34" t="str">
        <f>IF(H2906,LEFT(G2906,FIND(" ",G2906)-1),MID(G2906,FIND(" ",G2906)+1,9))</f>
        <v>Y-I-W</v>
      </c>
      <c r="J2906" s="34" t="str">
        <f>TRIM(SUBSTITUTE(G2906,I2906,""))</f>
        <v>7-Nov</v>
      </c>
      <c r="K2906" s="34">
        <f>LEFT(J2906,2-ISERROR(1*MID(J2906,2,1)))*1</f>
        <v>7</v>
      </c>
      <c r="L2906" s="34" t="str">
        <f>IF(LEN(I2906)=3,I2906,LEFT(I2906,1)&amp;MID(I2906,3,1)&amp;RIGHT(I2906,1))</f>
        <v>YIW</v>
      </c>
      <c r="M2906" s="42">
        <f>TIMEVALUE(SUBSTITUTE(SUBSTITUTE(F2906,"P"," P"),"A"," A"))</f>
        <v>0.64861111111111114</v>
      </c>
      <c r="N2906" s="34">
        <f t="shared" si="146"/>
        <v>19</v>
      </c>
      <c r="O2906" s="34" t="str">
        <f t="shared" si="147"/>
        <v>YIW19</v>
      </c>
      <c r="P2906" s="44">
        <f>INDEX(Workings!$R$14:$R$853,MATCH(O2906,Workings!$U$14:$U$853,0))</f>
        <v>0.64236111111111127</v>
      </c>
      <c r="Q2906" s="34">
        <f t="shared" si="148"/>
        <v>9</v>
      </c>
      <c r="S2906"/>
    </row>
    <row r="2907" spans="1:19" ht="15" x14ac:dyDescent="0.25">
      <c r="A2907" s="34" t="s">
        <v>1838</v>
      </c>
      <c r="B2907" s="34">
        <f>SEARCH("PM",A2907)</f>
        <v>11</v>
      </c>
      <c r="C2907" s="34" t="e">
        <f>SEARCH("AM",A2907)</f>
        <v>#VALUE!</v>
      </c>
      <c r="D2907" s="34">
        <f>IFERROR(B2907,C2907)</f>
        <v>11</v>
      </c>
      <c r="E2907" s="34" t="str">
        <f>IFERROR(MID(A2907,D2907-5,1)," ")</f>
        <v xml:space="preserve"> </v>
      </c>
      <c r="F2907" s="34" t="str">
        <f>MID(A2907,IF(E2907="1",D2907-5,D2907-4),IF(E2907="1",7,6))</f>
        <v>4:03PM</v>
      </c>
      <c r="G2907" s="34" t="str">
        <f>TRIM(SUBSTITUTE(A2907,TEXT(M2907,"h:mmAM/PM"),""))</f>
        <v>7/Nov Y:I:W</v>
      </c>
      <c r="H2907" s="34" t="b">
        <f>OR(LEFT(G2907,1)="Y",LEFT(G2907,1)="B",LEFT(G2907,1)="R")</f>
        <v>0</v>
      </c>
      <c r="I2907" s="34" t="str">
        <f>IF(H2907,LEFT(G2907,FIND(" ",G2907)-1),MID(G2907,FIND(" ",G2907)+1,9))</f>
        <v>Y:I:W</v>
      </c>
      <c r="J2907" s="34" t="str">
        <f>TRIM(SUBSTITUTE(G2907,I2907,""))</f>
        <v>7/Nov</v>
      </c>
      <c r="K2907" s="34">
        <f>LEFT(J2907,2-ISERROR(1*MID(J2907,2,1)))*1</f>
        <v>7</v>
      </c>
      <c r="L2907" s="34" t="str">
        <f>IF(LEN(I2907)=3,I2907,LEFT(I2907,1)&amp;MID(I2907,3,1)&amp;RIGHT(I2907,1))</f>
        <v>YIW</v>
      </c>
      <c r="M2907" s="42">
        <f>TIMEVALUE(SUBSTITUTE(SUBSTITUTE(F2907,"P"," P"),"A"," A"))</f>
        <v>0.66875000000000007</v>
      </c>
      <c r="N2907" s="34">
        <f t="shared" si="146"/>
        <v>20</v>
      </c>
      <c r="O2907" s="34" t="str">
        <f t="shared" si="147"/>
        <v>YIW20</v>
      </c>
      <c r="P2907" s="44">
        <f>INDEX(Workings!$R$14:$R$853,MATCH(O2907,Workings!$U$14:$U$853,0))</f>
        <v>0.66319444444444464</v>
      </c>
      <c r="Q2907" s="34">
        <f t="shared" si="148"/>
        <v>8</v>
      </c>
      <c r="S2907"/>
    </row>
    <row r="2908" spans="1:19" ht="15" x14ac:dyDescent="0.25">
      <c r="A2908" s="34" t="s">
        <v>1354</v>
      </c>
      <c r="B2908" s="34">
        <f>SEARCH("PM",A2908)</f>
        <v>17</v>
      </c>
      <c r="C2908" s="34" t="e">
        <f>SEARCH("AM",A2908)</f>
        <v>#VALUE!</v>
      </c>
      <c r="D2908" s="34">
        <f>IFERROR(B2908,C2908)</f>
        <v>17</v>
      </c>
      <c r="E2908" s="34" t="str">
        <f>IFERROR(MID(A2908,D2908-5,1)," ")</f>
        <v xml:space="preserve"> </v>
      </c>
      <c r="F2908" s="34" t="str">
        <f>MID(A2908,IF(E2908="1",D2908-5,D2908-4),IF(E2908="1",7,6))</f>
        <v>4:31PM</v>
      </c>
      <c r="G2908" s="34" t="str">
        <f>TRIM(SUBSTITUTE(A2908,TEXT(M2908,"h:mmAM/PM"),""))</f>
        <v>7/Nov Y:I:W</v>
      </c>
      <c r="H2908" s="34" t="b">
        <f>OR(LEFT(G2908,1)="Y",LEFT(G2908,1)="B",LEFT(G2908,1)="R")</f>
        <v>0</v>
      </c>
      <c r="I2908" s="34" t="str">
        <f>IF(H2908,LEFT(G2908,FIND(" ",G2908)-1),MID(G2908,FIND(" ",G2908)+1,9))</f>
        <v>Y:I:W</v>
      </c>
      <c r="J2908" s="34" t="str">
        <f>TRIM(SUBSTITUTE(G2908,I2908,""))</f>
        <v>7/Nov</v>
      </c>
      <c r="K2908" s="34">
        <f>LEFT(J2908,2-ISERROR(1*MID(J2908,2,1)))*1</f>
        <v>7</v>
      </c>
      <c r="L2908" s="34" t="str">
        <f>IF(LEN(I2908)=3,I2908,LEFT(I2908,1)&amp;MID(I2908,3,1)&amp;RIGHT(I2908,1))</f>
        <v>YIW</v>
      </c>
      <c r="M2908" s="42">
        <f>TIMEVALUE(SUBSTITUTE(SUBSTITUTE(F2908,"P"," P"),"A"," A"))</f>
        <v>0.68819444444444444</v>
      </c>
      <c r="N2908" s="34">
        <f t="shared" si="146"/>
        <v>21</v>
      </c>
      <c r="O2908" s="34" t="str">
        <f t="shared" si="147"/>
        <v>YIW21</v>
      </c>
      <c r="P2908" s="44">
        <f>INDEX(Workings!$R$14:$R$853,MATCH(O2908,Workings!$U$14:$U$853,0))</f>
        <v>0.68402777777777801</v>
      </c>
      <c r="Q2908" s="34">
        <f t="shared" si="148"/>
        <v>6</v>
      </c>
      <c r="S2908"/>
    </row>
    <row r="2909" spans="1:19" ht="15" x14ac:dyDescent="0.25">
      <c r="A2909" s="34" t="s">
        <v>690</v>
      </c>
      <c r="B2909" s="34">
        <f>SEARCH("PM",A2909)</f>
        <v>9</v>
      </c>
      <c r="C2909" s="34" t="e">
        <f>SEARCH("AM",A2909)</f>
        <v>#VALUE!</v>
      </c>
      <c r="D2909" s="34">
        <f>IFERROR(B2909,C2909)</f>
        <v>9</v>
      </c>
      <c r="E2909" s="34" t="str">
        <f>IFERROR(MID(A2909,D2909-5,1)," ")</f>
        <v xml:space="preserve"> </v>
      </c>
      <c r="F2909" s="34" t="str">
        <f>MID(A2909,IF(E2909="1",D2909-5,D2909-4),IF(E2909="1",7,6))</f>
        <v>5:06PM</v>
      </c>
      <c r="G2909" s="34" t="str">
        <f>TRIM(SUBSTITUTE(A2909,TEXT(M2909,"h:mmAM/PM"),""))</f>
        <v>YIW 7/Nov</v>
      </c>
      <c r="H2909" s="34" t="b">
        <f>OR(LEFT(G2909,1)="Y",LEFT(G2909,1)="B",LEFT(G2909,1)="R")</f>
        <v>1</v>
      </c>
      <c r="I2909" s="34" t="str">
        <f>IF(H2909,LEFT(G2909,FIND(" ",G2909)-1),MID(G2909,FIND(" ",G2909)+1,9))</f>
        <v>YIW</v>
      </c>
      <c r="J2909" s="34" t="str">
        <f>TRIM(SUBSTITUTE(G2909,I2909,""))</f>
        <v>7/Nov</v>
      </c>
      <c r="K2909" s="34">
        <f>LEFT(J2909,2-ISERROR(1*MID(J2909,2,1)))*1</f>
        <v>7</v>
      </c>
      <c r="L2909" s="34" t="str">
        <f>IF(LEN(I2909)=3,I2909,LEFT(I2909,1)&amp;MID(I2909,3,1)&amp;RIGHT(I2909,1))</f>
        <v>YIW</v>
      </c>
      <c r="M2909" s="42">
        <f>TIMEVALUE(SUBSTITUTE(SUBSTITUTE(F2909,"P"," P"),"A"," A"))</f>
        <v>0.71250000000000002</v>
      </c>
      <c r="N2909" s="34">
        <f t="shared" si="146"/>
        <v>22</v>
      </c>
      <c r="O2909" s="34" t="str">
        <f t="shared" si="147"/>
        <v>YIW22</v>
      </c>
      <c r="P2909" s="44">
        <f>INDEX(Workings!$R$14:$R$853,MATCH(O2909,Workings!$U$14:$U$853,0))</f>
        <v>0.70486111111111138</v>
      </c>
      <c r="Q2909" s="34">
        <f t="shared" si="148"/>
        <v>11</v>
      </c>
      <c r="S2909"/>
    </row>
    <row r="2910" spans="1:19" ht="15" x14ac:dyDescent="0.25">
      <c r="A2910" s="34" t="s">
        <v>3316</v>
      </c>
      <c r="B2910" s="34">
        <f>SEARCH("PM",A2910)</f>
        <v>11</v>
      </c>
      <c r="C2910" s="34" t="e">
        <f>SEARCH("AM",A2910)</f>
        <v>#VALUE!</v>
      </c>
      <c r="D2910" s="34">
        <f>IFERROR(B2910,C2910)</f>
        <v>11</v>
      </c>
      <c r="E2910" s="34" t="str">
        <f>IFERROR(MID(A2910,D2910-5,1)," ")</f>
        <v xml:space="preserve"> </v>
      </c>
      <c r="F2910" s="34" t="str">
        <f>MID(A2910,IF(E2910="1",D2910-5,D2910-4),IF(E2910="1",7,6))</f>
        <v>5:27PM</v>
      </c>
      <c r="G2910" s="34" t="str">
        <f>TRIM(SUBSTITUTE(A2910,TEXT(M2910,"h:mmAM/PM"),""))</f>
        <v>7/Nov YIW</v>
      </c>
      <c r="H2910" s="34" t="b">
        <f>OR(LEFT(G2910,1)="Y",LEFT(G2910,1)="B",LEFT(G2910,1)="R")</f>
        <v>0</v>
      </c>
      <c r="I2910" s="34" t="str">
        <f>IF(H2910,LEFT(G2910,FIND(" ",G2910)-1),MID(G2910,FIND(" ",G2910)+1,9))</f>
        <v>YIW</v>
      </c>
      <c r="J2910" s="34" t="str">
        <f>TRIM(SUBSTITUTE(G2910,I2910,""))</f>
        <v>7/Nov</v>
      </c>
      <c r="K2910" s="34">
        <f>LEFT(J2910,2-ISERROR(1*MID(J2910,2,1)))*1</f>
        <v>7</v>
      </c>
      <c r="L2910" s="34" t="str">
        <f>IF(LEN(I2910)=3,I2910,LEFT(I2910,1)&amp;MID(I2910,3,1)&amp;RIGHT(I2910,1))</f>
        <v>YIW</v>
      </c>
      <c r="M2910" s="42">
        <f>TIMEVALUE(SUBSTITUTE(SUBSTITUTE(F2910,"P"," P"),"A"," A"))</f>
        <v>0.7270833333333333</v>
      </c>
      <c r="N2910" s="34">
        <f t="shared" si="146"/>
        <v>23</v>
      </c>
      <c r="O2910" s="34" t="str">
        <f t="shared" si="147"/>
        <v>YIW23</v>
      </c>
      <c r="P2910" s="44">
        <f>INDEX(Workings!$R$14:$R$853,MATCH(O2910,Workings!$U$14:$U$853,0))</f>
        <v>0.72569444444444475</v>
      </c>
      <c r="Q2910" s="34">
        <f t="shared" si="148"/>
        <v>2</v>
      </c>
      <c r="S2910"/>
    </row>
    <row r="2911" spans="1:19" ht="15" x14ac:dyDescent="0.25">
      <c r="A2911" s="34" t="s">
        <v>1655</v>
      </c>
      <c r="B2911" s="34">
        <f>SEARCH("PM",A2911)</f>
        <v>5</v>
      </c>
      <c r="C2911" s="34" t="e">
        <f>SEARCH("AM",A2911)</f>
        <v>#VALUE!</v>
      </c>
      <c r="D2911" s="34">
        <f>IFERROR(B2911,C2911)</f>
        <v>5</v>
      </c>
      <c r="E2911" s="34" t="str">
        <f>IFERROR(MID(A2911,D2911-5,1)," ")</f>
        <v xml:space="preserve"> </v>
      </c>
      <c r="F2911" s="34" t="str">
        <f>MID(A2911,IF(E2911="1",D2911-5,D2911-4),IF(E2911="1",7,6))</f>
        <v>6:14PM</v>
      </c>
      <c r="G2911" s="34" t="str">
        <f>TRIM(SUBSTITUTE(A2911,TEXT(M2911,"h:mmAM/PM"),""))</f>
        <v>7/Nov Y/I/W</v>
      </c>
      <c r="H2911" s="34" t="b">
        <f>OR(LEFT(G2911,1)="Y",LEFT(G2911,1)="B",LEFT(G2911,1)="R")</f>
        <v>0</v>
      </c>
      <c r="I2911" s="34" t="str">
        <f>IF(H2911,LEFT(G2911,FIND(" ",G2911)-1),MID(G2911,FIND(" ",G2911)+1,9))</f>
        <v>Y/I/W</v>
      </c>
      <c r="J2911" s="34" t="str">
        <f>TRIM(SUBSTITUTE(G2911,I2911,""))</f>
        <v>7/Nov</v>
      </c>
      <c r="K2911" s="34">
        <f>LEFT(J2911,2-ISERROR(1*MID(J2911,2,1)))*1</f>
        <v>7</v>
      </c>
      <c r="L2911" s="34" t="str">
        <f>IF(LEN(I2911)=3,I2911,LEFT(I2911,1)&amp;MID(I2911,3,1)&amp;RIGHT(I2911,1))</f>
        <v>YIW</v>
      </c>
      <c r="M2911" s="42">
        <f>TIMEVALUE(SUBSTITUTE(SUBSTITUTE(F2911,"P"," P"),"A"," A"))</f>
        <v>0.7597222222222223</v>
      </c>
      <c r="N2911" s="34">
        <f t="shared" si="146"/>
        <v>24</v>
      </c>
      <c r="O2911" s="34" t="str">
        <f t="shared" si="147"/>
        <v>YIW24</v>
      </c>
      <c r="P2911" s="44">
        <f>INDEX(Workings!$R$14:$R$853,MATCH(O2911,Workings!$U$14:$U$853,0))</f>
        <v>0.75347222222222254</v>
      </c>
      <c r="Q2911" s="34">
        <f t="shared" si="148"/>
        <v>9</v>
      </c>
      <c r="S2911"/>
    </row>
    <row r="2912" spans="1:19" ht="15" x14ac:dyDescent="0.25">
      <c r="A2912" s="34" t="s">
        <v>55</v>
      </c>
      <c r="B2912" s="34">
        <f>SEARCH("PM",A2912)</f>
        <v>17</v>
      </c>
      <c r="C2912" s="34" t="e">
        <f>SEARCH("AM",A2912)</f>
        <v>#VALUE!</v>
      </c>
      <c r="D2912" s="34">
        <f>IFERROR(B2912,C2912)</f>
        <v>17</v>
      </c>
      <c r="E2912" s="34" t="str">
        <f>IFERROR(MID(A2912,D2912-5,1)," ")</f>
        <v xml:space="preserve"> </v>
      </c>
      <c r="F2912" s="34" t="str">
        <f>MID(A2912,IF(E2912="1",D2912-5,D2912-4),IF(E2912="1",7,6))</f>
        <v>6:54PM</v>
      </c>
      <c r="G2912" s="34" t="str">
        <f>TRIM(SUBSTITUTE(A2912,TEXT(M2912,"h:mmAM/PM"),""))</f>
        <v>Y-I-W 7-Nov</v>
      </c>
      <c r="H2912" s="34" t="b">
        <f>OR(LEFT(G2912,1)="Y",LEFT(G2912,1)="B",LEFT(G2912,1)="R")</f>
        <v>1</v>
      </c>
      <c r="I2912" s="34" t="str">
        <f>IF(H2912,LEFT(G2912,FIND(" ",G2912)-1),MID(G2912,FIND(" ",G2912)+1,9))</f>
        <v>Y-I-W</v>
      </c>
      <c r="J2912" s="34" t="str">
        <f>TRIM(SUBSTITUTE(G2912,I2912,""))</f>
        <v>7-Nov</v>
      </c>
      <c r="K2912" s="34">
        <f>LEFT(J2912,2-ISERROR(1*MID(J2912,2,1)))*1</f>
        <v>7</v>
      </c>
      <c r="L2912" s="34" t="str">
        <f>IF(LEN(I2912)=3,I2912,LEFT(I2912,1)&amp;MID(I2912,3,1)&amp;RIGHT(I2912,1))</f>
        <v>YIW</v>
      </c>
      <c r="M2912" s="42">
        <f>TIMEVALUE(SUBSTITUTE(SUBSTITUTE(F2912,"P"," P"),"A"," A"))</f>
        <v>0.78749999999999998</v>
      </c>
      <c r="N2912" s="34">
        <f t="shared" si="146"/>
        <v>25</v>
      </c>
      <c r="O2912" s="34" t="str">
        <f t="shared" si="147"/>
        <v>YIW25</v>
      </c>
      <c r="P2912" s="44">
        <f>INDEX(Workings!$R$14:$R$853,MATCH(O2912,Workings!$U$14:$U$853,0))</f>
        <v>0.78125000000000033</v>
      </c>
      <c r="Q2912" s="34">
        <f t="shared" si="148"/>
        <v>9</v>
      </c>
      <c r="S2912"/>
    </row>
    <row r="2913" spans="1:19" ht="15" x14ac:dyDescent="0.25">
      <c r="A2913" s="34" t="s">
        <v>2883</v>
      </c>
      <c r="B2913" s="34">
        <f>SEARCH("PM",A2913)</f>
        <v>17</v>
      </c>
      <c r="C2913" s="34" t="e">
        <f>SEARCH("AM",A2913)</f>
        <v>#VALUE!</v>
      </c>
      <c r="D2913" s="34">
        <f>IFERROR(B2913,C2913)</f>
        <v>17</v>
      </c>
      <c r="E2913" s="34" t="str">
        <f>IFERROR(MID(A2913,D2913-5,1)," ")</f>
        <v xml:space="preserve"> </v>
      </c>
      <c r="F2913" s="34" t="str">
        <f>MID(A2913,IF(E2913="1",D2913-5,D2913-4),IF(E2913="1",7,6))</f>
        <v>7:36PM</v>
      </c>
      <c r="G2913" s="34" t="str">
        <f>TRIM(SUBSTITUTE(A2913,TEXT(M2913,"h:mmAM/PM"),""))</f>
        <v>7/Nov Y:I:W</v>
      </c>
      <c r="H2913" s="34" t="b">
        <f>OR(LEFT(G2913,1)="Y",LEFT(G2913,1)="B",LEFT(G2913,1)="R")</f>
        <v>0</v>
      </c>
      <c r="I2913" s="34" t="str">
        <f>IF(H2913,LEFT(G2913,FIND(" ",G2913)-1),MID(G2913,FIND(" ",G2913)+1,9))</f>
        <v>Y:I:W</v>
      </c>
      <c r="J2913" s="34" t="str">
        <f>TRIM(SUBSTITUTE(G2913,I2913,""))</f>
        <v>7/Nov</v>
      </c>
      <c r="K2913" s="34">
        <f>LEFT(J2913,2-ISERROR(1*MID(J2913,2,1)))*1</f>
        <v>7</v>
      </c>
      <c r="L2913" s="34" t="str">
        <f>IF(LEN(I2913)=3,I2913,LEFT(I2913,1)&amp;MID(I2913,3,1)&amp;RIGHT(I2913,1))</f>
        <v>YIW</v>
      </c>
      <c r="M2913" s="42">
        <f>TIMEVALUE(SUBSTITUTE(SUBSTITUTE(F2913,"P"," P"),"A"," A"))</f>
        <v>0.81666666666666676</v>
      </c>
      <c r="N2913" s="34">
        <f t="shared" si="146"/>
        <v>26</v>
      </c>
      <c r="O2913" s="34" t="str">
        <f t="shared" si="147"/>
        <v>YIW26</v>
      </c>
      <c r="P2913" s="44">
        <f>INDEX(Workings!$R$14:$R$853,MATCH(O2913,Workings!$U$14:$U$853,0))</f>
        <v>0.80902777777777812</v>
      </c>
      <c r="Q2913" s="34">
        <f t="shared" si="148"/>
        <v>11</v>
      </c>
      <c r="S2913"/>
    </row>
    <row r="2914" spans="1:19" ht="15" x14ac:dyDescent="0.25">
      <c r="A2914" s="34" t="s">
        <v>3966</v>
      </c>
      <c r="B2914" s="34">
        <f>SEARCH("PM",A2914)</f>
        <v>9</v>
      </c>
      <c r="C2914" s="34" t="e">
        <f>SEARCH("AM",A2914)</f>
        <v>#VALUE!</v>
      </c>
      <c r="D2914" s="34">
        <f>IFERROR(B2914,C2914)</f>
        <v>9</v>
      </c>
      <c r="E2914" s="34" t="str">
        <f>IFERROR(MID(A2914,D2914-5,1)," ")</f>
        <v xml:space="preserve"> </v>
      </c>
      <c r="F2914" s="34" t="str">
        <f>MID(A2914,IF(E2914="1",D2914-5,D2914-4),IF(E2914="1",7,6))</f>
        <v>8:32PM</v>
      </c>
      <c r="G2914" s="34" t="str">
        <f>TRIM(SUBSTITUTE(A2914,TEXT(M2914,"h:mmAM/PM"),""))</f>
        <v>YIW 7-Nov</v>
      </c>
      <c r="H2914" s="34" t="b">
        <f>OR(LEFT(G2914,1)="Y",LEFT(G2914,1)="B",LEFT(G2914,1)="R")</f>
        <v>1</v>
      </c>
      <c r="I2914" s="34" t="str">
        <f>IF(H2914,LEFT(G2914,FIND(" ",G2914)-1),MID(G2914,FIND(" ",G2914)+1,9))</f>
        <v>YIW</v>
      </c>
      <c r="J2914" s="34" t="str">
        <f>TRIM(SUBSTITUTE(G2914,I2914,""))</f>
        <v>7-Nov</v>
      </c>
      <c r="K2914" s="34">
        <f>LEFT(J2914,2-ISERROR(1*MID(J2914,2,1)))*1</f>
        <v>7</v>
      </c>
      <c r="L2914" s="34" t="str">
        <f>IF(LEN(I2914)=3,I2914,LEFT(I2914,1)&amp;MID(I2914,3,1)&amp;RIGHT(I2914,1))</f>
        <v>YIW</v>
      </c>
      <c r="M2914" s="42">
        <f>TIMEVALUE(SUBSTITUTE(SUBSTITUTE(F2914,"P"," P"),"A"," A"))</f>
        <v>0.85555555555555562</v>
      </c>
      <c r="N2914" s="34">
        <f t="shared" si="146"/>
        <v>27</v>
      </c>
      <c r="O2914" s="34" t="str">
        <f t="shared" si="147"/>
        <v>YIW27</v>
      </c>
      <c r="P2914" s="44">
        <f>INDEX(Workings!$R$14:$R$853,MATCH(O2914,Workings!$U$14:$U$853,0))</f>
        <v>0.85069444444444475</v>
      </c>
      <c r="Q2914" s="34">
        <f t="shared" si="148"/>
        <v>7</v>
      </c>
      <c r="S2914"/>
    </row>
    <row r="2915" spans="1:19" ht="15" x14ac:dyDescent="0.25">
      <c r="A2915" s="34" t="s">
        <v>1320</v>
      </c>
      <c r="B2915" s="34">
        <f>SEARCH("PM",A2915)</f>
        <v>17</v>
      </c>
      <c r="C2915" s="34" t="e">
        <f>SEARCH("AM",A2915)</f>
        <v>#VALUE!</v>
      </c>
      <c r="D2915" s="34">
        <f>IFERROR(B2915,C2915)</f>
        <v>17</v>
      </c>
      <c r="E2915" s="34" t="str">
        <f>IFERROR(MID(A2915,D2915-5,1)," ")</f>
        <v xml:space="preserve"> </v>
      </c>
      <c r="F2915" s="34" t="str">
        <f>MID(A2915,IF(E2915="1",D2915-5,D2915-4),IF(E2915="1",7,6))</f>
        <v>9:39PM</v>
      </c>
      <c r="G2915" s="34" t="str">
        <f>TRIM(SUBSTITUTE(A2915,TEXT(M2915,"h:mmAM/PM"),""))</f>
        <v>7/Nov Y-I-W</v>
      </c>
      <c r="H2915" s="34" t="b">
        <f>OR(LEFT(G2915,1)="Y",LEFT(G2915,1)="B",LEFT(G2915,1)="R")</f>
        <v>0</v>
      </c>
      <c r="I2915" s="34" t="str">
        <f>IF(H2915,LEFT(G2915,FIND(" ",G2915)-1),MID(G2915,FIND(" ",G2915)+1,9))</f>
        <v>Y-I-W</v>
      </c>
      <c r="J2915" s="34" t="str">
        <f>TRIM(SUBSTITUTE(G2915,I2915,""))</f>
        <v>7/Nov</v>
      </c>
      <c r="K2915" s="34">
        <f>LEFT(J2915,2-ISERROR(1*MID(J2915,2,1)))*1</f>
        <v>7</v>
      </c>
      <c r="L2915" s="34" t="str">
        <f>IF(LEN(I2915)=3,I2915,LEFT(I2915,1)&amp;MID(I2915,3,1)&amp;RIGHT(I2915,1))</f>
        <v>YIW</v>
      </c>
      <c r="M2915" s="42">
        <f>TIMEVALUE(SUBSTITUTE(SUBSTITUTE(F2915,"P"," P"),"A"," A"))</f>
        <v>0.90208333333333324</v>
      </c>
      <c r="N2915" s="34">
        <f t="shared" si="146"/>
        <v>28</v>
      </c>
      <c r="O2915" s="34" t="str">
        <f t="shared" si="147"/>
        <v>YIW28</v>
      </c>
      <c r="P2915" s="44">
        <f>INDEX(Workings!$R$14:$R$853,MATCH(O2915,Workings!$U$14:$U$853,0))</f>
        <v>0.89236111111111138</v>
      </c>
      <c r="Q2915" s="34">
        <f t="shared" si="148"/>
        <v>14</v>
      </c>
      <c r="S2915"/>
    </row>
    <row r="2916" spans="1:19" ht="15" x14ac:dyDescent="0.25">
      <c r="A2916" s="34" t="s">
        <v>1611</v>
      </c>
      <c r="B2916" s="34">
        <f>SEARCH("PM",A2916)</f>
        <v>18</v>
      </c>
      <c r="C2916" s="34" t="e">
        <f>SEARCH("AM",A2916)</f>
        <v>#VALUE!</v>
      </c>
      <c r="D2916" s="34">
        <f>IFERROR(B2916,C2916)</f>
        <v>18</v>
      </c>
      <c r="E2916" s="34" t="str">
        <f>IFERROR(MID(A2916,D2916-5,1)," ")</f>
        <v>1</v>
      </c>
      <c r="F2916" s="34" t="str">
        <f>MID(A2916,IF(E2916="1",D2916-5,D2916-4),IF(E2916="1",7,6))</f>
        <v>10:29PM</v>
      </c>
      <c r="G2916" s="34" t="str">
        <f>TRIM(SUBSTITUTE(A2916,TEXT(M2916,"h:mmAM/PM"),""))</f>
        <v>7-Nov Y-I-W</v>
      </c>
      <c r="H2916" s="34" t="b">
        <f>OR(LEFT(G2916,1)="Y",LEFT(G2916,1)="B",LEFT(G2916,1)="R")</f>
        <v>0</v>
      </c>
      <c r="I2916" s="34" t="str">
        <f>IF(H2916,LEFT(G2916,FIND(" ",G2916)-1),MID(G2916,FIND(" ",G2916)+1,9))</f>
        <v>Y-I-W</v>
      </c>
      <c r="J2916" s="34" t="str">
        <f>TRIM(SUBSTITUTE(G2916,I2916,""))</f>
        <v>7-Nov</v>
      </c>
      <c r="K2916" s="34">
        <f>LEFT(J2916,2-ISERROR(1*MID(J2916,2,1)))*1</f>
        <v>7</v>
      </c>
      <c r="L2916" s="34" t="str">
        <f>IF(LEN(I2916)=3,I2916,LEFT(I2916,1)&amp;MID(I2916,3,1)&amp;RIGHT(I2916,1))</f>
        <v>YIW</v>
      </c>
      <c r="M2916" s="42">
        <f>TIMEVALUE(SUBSTITUTE(SUBSTITUTE(F2916,"P"," P"),"A"," A"))</f>
        <v>0.93680555555555556</v>
      </c>
      <c r="N2916" s="34">
        <f t="shared" si="146"/>
        <v>29</v>
      </c>
      <c r="O2916" s="34" t="str">
        <f t="shared" si="147"/>
        <v>YIW29</v>
      </c>
      <c r="P2916" s="44">
        <f>INDEX(Workings!$R$14:$R$853,MATCH(O2916,Workings!$U$14:$U$853,0))</f>
        <v>0.93402777777777801</v>
      </c>
      <c r="Q2916" s="34">
        <f t="shared" si="148"/>
        <v>4</v>
      </c>
      <c r="S2916"/>
    </row>
    <row r="2917" spans="1:19" ht="15" x14ac:dyDescent="0.25">
      <c r="A2917" s="34" t="s">
        <v>2702</v>
      </c>
      <c r="B2917" s="34">
        <f>SEARCH("PM",A2917)</f>
        <v>18</v>
      </c>
      <c r="C2917" s="34" t="e">
        <f>SEARCH("AM",A2917)</f>
        <v>#VALUE!</v>
      </c>
      <c r="D2917" s="34">
        <f>IFERROR(B2917,C2917)</f>
        <v>18</v>
      </c>
      <c r="E2917" s="34" t="str">
        <f>IFERROR(MID(A2917,D2917-5,1)," ")</f>
        <v>1</v>
      </c>
      <c r="F2917" s="34" t="str">
        <f>MID(A2917,IF(E2917="1",D2917-5,D2917-4),IF(E2917="1",7,6))</f>
        <v>11:29PM</v>
      </c>
      <c r="G2917" s="34" t="str">
        <f>TRIM(SUBSTITUTE(A2917,TEXT(M2917,"h:mmAM/PM"),""))</f>
        <v>Y:I:W 7/Nov</v>
      </c>
      <c r="H2917" s="34" t="b">
        <f>OR(LEFT(G2917,1)="Y",LEFT(G2917,1)="B",LEFT(G2917,1)="R")</f>
        <v>1</v>
      </c>
      <c r="I2917" s="34" t="str">
        <f>IF(H2917,LEFT(G2917,FIND(" ",G2917)-1),MID(G2917,FIND(" ",G2917)+1,9))</f>
        <v>Y:I:W</v>
      </c>
      <c r="J2917" s="34" t="str">
        <f>TRIM(SUBSTITUTE(G2917,I2917,""))</f>
        <v>7/Nov</v>
      </c>
      <c r="K2917" s="34">
        <f>LEFT(J2917,2-ISERROR(1*MID(J2917,2,1)))*1</f>
        <v>7</v>
      </c>
      <c r="L2917" s="34" t="str">
        <f>IF(LEN(I2917)=3,I2917,LEFT(I2917,1)&amp;MID(I2917,3,1)&amp;RIGHT(I2917,1))</f>
        <v>YIW</v>
      </c>
      <c r="M2917" s="42">
        <f>TIMEVALUE(SUBSTITUTE(SUBSTITUTE(F2917,"P"," P"),"A"," A"))</f>
        <v>0.9784722222222223</v>
      </c>
      <c r="N2917" s="34">
        <f t="shared" si="146"/>
        <v>30</v>
      </c>
      <c r="O2917" s="34" t="str">
        <f t="shared" si="147"/>
        <v>YIW30</v>
      </c>
      <c r="P2917" s="44">
        <f>INDEX(Workings!$R$14:$R$853,MATCH(O2917,Workings!$U$14:$U$853,0))</f>
        <v>0.97569444444444464</v>
      </c>
      <c r="Q2917" s="34">
        <f t="shared" si="148"/>
        <v>4</v>
      </c>
      <c r="S2917"/>
    </row>
    <row r="2918" spans="1:19" ht="15" x14ac:dyDescent="0.25">
      <c r="A2918" s="34" t="s">
        <v>2811</v>
      </c>
      <c r="B2918" s="34" t="e">
        <f>SEARCH("PM",A2918)</f>
        <v>#VALUE!</v>
      </c>
      <c r="C2918" s="34">
        <f>SEARCH("AM",A2918)</f>
        <v>15</v>
      </c>
      <c r="D2918" s="34">
        <f>IFERROR(B2918,C2918)</f>
        <v>15</v>
      </c>
      <c r="E2918" s="34" t="str">
        <f>IFERROR(MID(A2918,D2918-5,1)," ")</f>
        <v xml:space="preserve"> </v>
      </c>
      <c r="F2918" s="34" t="str">
        <f>MID(A2918,IF(E2918="1",D2918-5,D2918-4),IF(E2918="1",7,6))</f>
        <v>7:32AM</v>
      </c>
      <c r="G2918" s="34" t="str">
        <f>TRIM(SUBSTITUTE(A2918,TEXT(M2918,"h:mmAM/PM"),""))</f>
        <v>8/Nov YIW</v>
      </c>
      <c r="H2918" s="34" t="b">
        <f>OR(LEFT(G2918,1)="Y",LEFT(G2918,1)="B",LEFT(G2918,1)="R")</f>
        <v>0</v>
      </c>
      <c r="I2918" s="34" t="str">
        <f>IF(H2918,LEFT(G2918,FIND(" ",G2918)-1),MID(G2918,FIND(" ",G2918)+1,9))</f>
        <v>YIW</v>
      </c>
      <c r="J2918" s="34" t="str">
        <f>TRIM(SUBSTITUTE(G2918,I2918,""))</f>
        <v>8/Nov</v>
      </c>
      <c r="K2918" s="34">
        <f>LEFT(J2918,2-ISERROR(1*MID(J2918,2,1)))*1</f>
        <v>8</v>
      </c>
      <c r="L2918" s="34" t="str">
        <f>IF(LEN(I2918)=3,I2918,LEFT(I2918,1)&amp;MID(I2918,3,1)&amp;RIGHT(I2918,1))</f>
        <v>YIW</v>
      </c>
      <c r="M2918" s="42">
        <f>TIMEVALUE(SUBSTITUTE(SUBSTITUTE(F2918,"P"," P"),"A"," A"))</f>
        <v>0.31388888888888888</v>
      </c>
      <c r="N2918" s="34">
        <f t="shared" si="146"/>
        <v>1</v>
      </c>
      <c r="O2918" s="34" t="str">
        <f t="shared" si="147"/>
        <v>YIW1</v>
      </c>
      <c r="P2918" s="44">
        <f>INDEX(Workings!$R$14:$R$853,MATCH(O2918,Workings!$U$14:$U$853,0))</f>
        <v>0.30902777777777779</v>
      </c>
      <c r="Q2918" s="34">
        <f t="shared" si="148"/>
        <v>7</v>
      </c>
      <c r="S2918"/>
    </row>
    <row r="2919" spans="1:19" ht="15" x14ac:dyDescent="0.25">
      <c r="A2919" s="34" t="s">
        <v>346</v>
      </c>
      <c r="B2919" s="34" t="e">
        <f>SEARCH("PM",A2919)</f>
        <v>#VALUE!</v>
      </c>
      <c r="C2919" s="34">
        <f>SEARCH("AM",A2919)</f>
        <v>17</v>
      </c>
      <c r="D2919" s="34">
        <f>IFERROR(B2919,C2919)</f>
        <v>17</v>
      </c>
      <c r="E2919" s="34" t="str">
        <f>IFERROR(MID(A2919,D2919-5,1)," ")</f>
        <v xml:space="preserve"> </v>
      </c>
      <c r="F2919" s="34" t="str">
        <f>MID(A2919,IF(E2919="1",D2919-5,D2919-4),IF(E2919="1",7,6))</f>
        <v>7:51AM</v>
      </c>
      <c r="G2919" s="34" t="str">
        <f>TRIM(SUBSTITUTE(A2919,TEXT(M2919,"h:mmAM/PM"),""))</f>
        <v>8/Nov Y-I-W</v>
      </c>
      <c r="H2919" s="34" t="b">
        <f>OR(LEFT(G2919,1)="Y",LEFT(G2919,1)="B",LEFT(G2919,1)="R")</f>
        <v>0</v>
      </c>
      <c r="I2919" s="34" t="str">
        <f>IF(H2919,LEFT(G2919,FIND(" ",G2919)-1),MID(G2919,FIND(" ",G2919)+1,9))</f>
        <v>Y-I-W</v>
      </c>
      <c r="J2919" s="34" t="str">
        <f>TRIM(SUBSTITUTE(G2919,I2919,""))</f>
        <v>8/Nov</v>
      </c>
      <c r="K2919" s="34">
        <f>LEFT(J2919,2-ISERROR(1*MID(J2919,2,1)))*1</f>
        <v>8</v>
      </c>
      <c r="L2919" s="34" t="str">
        <f>IF(LEN(I2919)=3,I2919,LEFT(I2919,1)&amp;MID(I2919,3,1)&amp;RIGHT(I2919,1))</f>
        <v>YIW</v>
      </c>
      <c r="M2919" s="42">
        <f>TIMEVALUE(SUBSTITUTE(SUBSTITUTE(F2919,"P"," P"),"A"," A"))</f>
        <v>0.32708333333333334</v>
      </c>
      <c r="N2919" s="34">
        <f t="shared" si="146"/>
        <v>2</v>
      </c>
      <c r="O2919" s="34" t="str">
        <f t="shared" si="147"/>
        <v>YIW2</v>
      </c>
      <c r="P2919" s="44">
        <f>INDEX(Workings!$R$14:$R$853,MATCH(O2919,Workings!$U$14:$U$853,0))</f>
        <v>0.32291666666666669</v>
      </c>
      <c r="Q2919" s="34">
        <f t="shared" si="148"/>
        <v>6</v>
      </c>
      <c r="S2919"/>
    </row>
    <row r="2920" spans="1:19" ht="15" x14ac:dyDescent="0.25">
      <c r="A2920" s="34" t="s">
        <v>3267</v>
      </c>
      <c r="B2920" s="34" t="e">
        <f>SEARCH("PM",A2920)</f>
        <v>#VALUE!</v>
      </c>
      <c r="C2920" s="34">
        <f>SEARCH("AM",A2920)</f>
        <v>11</v>
      </c>
      <c r="D2920" s="34">
        <f>IFERROR(B2920,C2920)</f>
        <v>11</v>
      </c>
      <c r="E2920" s="34" t="str">
        <f>IFERROR(MID(A2920,D2920-5,1)," ")</f>
        <v xml:space="preserve"> </v>
      </c>
      <c r="F2920" s="34" t="str">
        <f>MID(A2920,IF(E2920="1",D2920-5,D2920-4),IF(E2920="1",7,6))</f>
        <v>8:08AM</v>
      </c>
      <c r="G2920" s="34" t="str">
        <f>TRIM(SUBSTITUTE(A2920,TEXT(M2920,"h:mmAM/PM"),""))</f>
        <v>8-Nov Y:I:W</v>
      </c>
      <c r="H2920" s="34" t="b">
        <f>OR(LEFT(G2920,1)="Y",LEFT(G2920,1)="B",LEFT(G2920,1)="R")</f>
        <v>0</v>
      </c>
      <c r="I2920" s="34" t="str">
        <f>IF(H2920,LEFT(G2920,FIND(" ",G2920)-1),MID(G2920,FIND(" ",G2920)+1,9))</f>
        <v>Y:I:W</v>
      </c>
      <c r="J2920" s="34" t="str">
        <f>TRIM(SUBSTITUTE(G2920,I2920,""))</f>
        <v>8-Nov</v>
      </c>
      <c r="K2920" s="34">
        <f>LEFT(J2920,2-ISERROR(1*MID(J2920,2,1)))*1</f>
        <v>8</v>
      </c>
      <c r="L2920" s="34" t="str">
        <f>IF(LEN(I2920)=3,I2920,LEFT(I2920,1)&amp;MID(I2920,3,1)&amp;RIGHT(I2920,1))</f>
        <v>YIW</v>
      </c>
      <c r="M2920" s="42">
        <f>TIMEVALUE(SUBSTITUTE(SUBSTITUTE(F2920,"P"," P"),"A"," A"))</f>
        <v>0.33888888888888885</v>
      </c>
      <c r="N2920" s="34">
        <f t="shared" si="146"/>
        <v>3</v>
      </c>
      <c r="O2920" s="34" t="str">
        <f t="shared" si="147"/>
        <v>YIW3</v>
      </c>
      <c r="P2920" s="44">
        <f>INDEX(Workings!$R$14:$R$853,MATCH(O2920,Workings!$U$14:$U$853,0))</f>
        <v>0.33680555555555558</v>
      </c>
      <c r="Q2920" s="34">
        <f t="shared" si="148"/>
        <v>3</v>
      </c>
      <c r="S2920"/>
    </row>
    <row r="2921" spans="1:19" ht="15" x14ac:dyDescent="0.25">
      <c r="A2921" s="34" t="s">
        <v>3072</v>
      </c>
      <c r="B2921" s="34" t="e">
        <f>SEARCH("PM",A2921)</f>
        <v>#VALUE!</v>
      </c>
      <c r="C2921" s="34">
        <f>SEARCH("AM",A2921)</f>
        <v>17</v>
      </c>
      <c r="D2921" s="34">
        <f>IFERROR(B2921,C2921)</f>
        <v>17</v>
      </c>
      <c r="E2921" s="34" t="str">
        <f>IFERROR(MID(A2921,D2921-5,1)," ")</f>
        <v xml:space="preserve"> </v>
      </c>
      <c r="F2921" s="34" t="str">
        <f>MID(A2921,IF(E2921="1",D2921-5,D2921-4),IF(E2921="1",7,6))</f>
        <v>8:31AM</v>
      </c>
      <c r="G2921" s="34" t="str">
        <f>TRIM(SUBSTITUTE(A2921,TEXT(M2921,"h:mmAM/PM"),""))</f>
        <v>Y/I/W 8-Nov</v>
      </c>
      <c r="H2921" s="34" t="b">
        <f>OR(LEFT(G2921,1)="Y",LEFT(G2921,1)="B",LEFT(G2921,1)="R")</f>
        <v>1</v>
      </c>
      <c r="I2921" s="34" t="str">
        <f>IF(H2921,LEFT(G2921,FIND(" ",G2921)-1),MID(G2921,FIND(" ",G2921)+1,9))</f>
        <v>Y/I/W</v>
      </c>
      <c r="J2921" s="34" t="str">
        <f>TRIM(SUBSTITUTE(G2921,I2921,""))</f>
        <v>8-Nov</v>
      </c>
      <c r="K2921" s="34">
        <f>LEFT(J2921,2-ISERROR(1*MID(J2921,2,1)))*1</f>
        <v>8</v>
      </c>
      <c r="L2921" s="34" t="str">
        <f>IF(LEN(I2921)=3,I2921,LEFT(I2921,1)&amp;MID(I2921,3,1)&amp;RIGHT(I2921,1))</f>
        <v>YIW</v>
      </c>
      <c r="M2921" s="42">
        <f>TIMEVALUE(SUBSTITUTE(SUBSTITUTE(F2921,"P"," P"),"A"," A"))</f>
        <v>0.35486111111111113</v>
      </c>
      <c r="N2921" s="34">
        <f t="shared" si="146"/>
        <v>4</v>
      </c>
      <c r="O2921" s="34" t="str">
        <f t="shared" si="147"/>
        <v>YIW4</v>
      </c>
      <c r="P2921" s="44">
        <f>INDEX(Workings!$R$14:$R$853,MATCH(O2921,Workings!$U$14:$U$853,0))</f>
        <v>0.35069444444444448</v>
      </c>
      <c r="Q2921" s="34">
        <f t="shared" si="148"/>
        <v>6</v>
      </c>
      <c r="S2921"/>
    </row>
    <row r="2922" spans="1:19" ht="15" x14ac:dyDescent="0.25">
      <c r="A2922" s="34" t="s">
        <v>1357</v>
      </c>
      <c r="B2922" s="34" t="e">
        <f>SEARCH("PM",A2922)</f>
        <v>#VALUE!</v>
      </c>
      <c r="C2922" s="34">
        <f>SEARCH("AM",A2922)</f>
        <v>11</v>
      </c>
      <c r="D2922" s="34">
        <f>IFERROR(B2922,C2922)</f>
        <v>11</v>
      </c>
      <c r="E2922" s="34" t="str">
        <f>IFERROR(MID(A2922,D2922-5,1)," ")</f>
        <v xml:space="preserve"> </v>
      </c>
      <c r="F2922" s="34" t="str">
        <f>MID(A2922,IF(E2922="1",D2922-5,D2922-4),IF(E2922="1",7,6))</f>
        <v>8:50AM</v>
      </c>
      <c r="G2922" s="34" t="str">
        <f>TRIM(SUBSTITUTE(A2922,TEXT(M2922,"h:mmAM/PM"),""))</f>
        <v>8-Nov YIW</v>
      </c>
      <c r="H2922" s="34" t="b">
        <f>OR(LEFT(G2922,1)="Y",LEFT(G2922,1)="B",LEFT(G2922,1)="R")</f>
        <v>0</v>
      </c>
      <c r="I2922" s="34" t="str">
        <f>IF(H2922,LEFT(G2922,FIND(" ",G2922)-1),MID(G2922,FIND(" ",G2922)+1,9))</f>
        <v>YIW</v>
      </c>
      <c r="J2922" s="34" t="str">
        <f>TRIM(SUBSTITUTE(G2922,I2922,""))</f>
        <v>8-Nov</v>
      </c>
      <c r="K2922" s="34">
        <f>LEFT(J2922,2-ISERROR(1*MID(J2922,2,1)))*1</f>
        <v>8</v>
      </c>
      <c r="L2922" s="34" t="str">
        <f>IF(LEN(I2922)=3,I2922,LEFT(I2922,1)&amp;MID(I2922,3,1)&amp;RIGHT(I2922,1))</f>
        <v>YIW</v>
      </c>
      <c r="M2922" s="42">
        <f>TIMEVALUE(SUBSTITUTE(SUBSTITUTE(F2922,"P"," P"),"A"," A"))</f>
        <v>0.36805555555555558</v>
      </c>
      <c r="N2922" s="34">
        <f t="shared" si="146"/>
        <v>5</v>
      </c>
      <c r="O2922" s="34" t="str">
        <f t="shared" si="147"/>
        <v>YIW5</v>
      </c>
      <c r="P2922" s="44">
        <f>INDEX(Workings!$R$14:$R$853,MATCH(O2922,Workings!$U$14:$U$853,0))</f>
        <v>0.36458333333333337</v>
      </c>
      <c r="Q2922" s="34">
        <f t="shared" si="148"/>
        <v>5</v>
      </c>
      <c r="S2922"/>
    </row>
    <row r="2923" spans="1:19" ht="15" x14ac:dyDescent="0.25">
      <c r="A2923" s="34" t="s">
        <v>4119</v>
      </c>
      <c r="B2923" s="34" t="e">
        <f>SEARCH("PM",A2923)</f>
        <v>#VALUE!</v>
      </c>
      <c r="C2923" s="34">
        <f>SEARCH("AM",A2923)</f>
        <v>11</v>
      </c>
      <c r="D2923" s="34">
        <f>IFERROR(B2923,C2923)</f>
        <v>11</v>
      </c>
      <c r="E2923" s="34" t="str">
        <f>IFERROR(MID(A2923,D2923-5,1)," ")</f>
        <v xml:space="preserve"> </v>
      </c>
      <c r="F2923" s="34" t="str">
        <f>MID(A2923,IF(E2923="1",D2923-5,D2923-4),IF(E2923="1",7,6))</f>
        <v>9:14AM</v>
      </c>
      <c r="G2923" s="34" t="str">
        <f>TRIM(SUBSTITUTE(A2923,TEXT(M2923,"h:mmAM/PM"),""))</f>
        <v>8/Nov Y:I:W</v>
      </c>
      <c r="H2923" s="34" t="b">
        <f>OR(LEFT(G2923,1)="Y",LEFT(G2923,1)="B",LEFT(G2923,1)="R")</f>
        <v>0</v>
      </c>
      <c r="I2923" s="34" t="str">
        <f>IF(H2923,LEFT(G2923,FIND(" ",G2923)-1),MID(G2923,FIND(" ",G2923)+1,9))</f>
        <v>Y:I:W</v>
      </c>
      <c r="J2923" s="34" t="str">
        <f>TRIM(SUBSTITUTE(G2923,I2923,""))</f>
        <v>8/Nov</v>
      </c>
      <c r="K2923" s="34">
        <f>LEFT(J2923,2-ISERROR(1*MID(J2923,2,1)))*1</f>
        <v>8</v>
      </c>
      <c r="L2923" s="34" t="str">
        <f>IF(LEN(I2923)=3,I2923,LEFT(I2923,1)&amp;MID(I2923,3,1)&amp;RIGHT(I2923,1))</f>
        <v>YIW</v>
      </c>
      <c r="M2923" s="42">
        <f>TIMEVALUE(SUBSTITUTE(SUBSTITUTE(F2923,"P"," P"),"A"," A"))</f>
        <v>0.38472222222222219</v>
      </c>
      <c r="N2923" s="34">
        <f t="shared" si="146"/>
        <v>6</v>
      </c>
      <c r="O2923" s="34" t="str">
        <f t="shared" si="147"/>
        <v>YIW6</v>
      </c>
      <c r="P2923" s="44">
        <f>INDEX(Workings!$R$14:$R$853,MATCH(O2923,Workings!$U$14:$U$853,0))</f>
        <v>0.37847222222222227</v>
      </c>
      <c r="Q2923" s="34">
        <f t="shared" si="148"/>
        <v>9</v>
      </c>
      <c r="S2923"/>
    </row>
    <row r="2924" spans="1:19" ht="15" x14ac:dyDescent="0.25">
      <c r="A2924" s="34" t="s">
        <v>2278</v>
      </c>
      <c r="B2924" s="34" t="e">
        <f>SEARCH("PM",A2924)</f>
        <v>#VALUE!</v>
      </c>
      <c r="C2924" s="34">
        <f>SEARCH("AM",A2924)</f>
        <v>17</v>
      </c>
      <c r="D2924" s="34">
        <f>IFERROR(B2924,C2924)</f>
        <v>17</v>
      </c>
      <c r="E2924" s="34" t="str">
        <f>IFERROR(MID(A2924,D2924-5,1)," ")</f>
        <v xml:space="preserve"> </v>
      </c>
      <c r="F2924" s="34" t="str">
        <f>MID(A2924,IF(E2924="1",D2924-5,D2924-4),IF(E2924="1",7,6))</f>
        <v>9:34AM</v>
      </c>
      <c r="G2924" s="34" t="str">
        <f>TRIM(SUBSTITUTE(A2924,TEXT(M2924,"h:mmAM/PM"),""))</f>
        <v>Y/I/W 8/Nov</v>
      </c>
      <c r="H2924" s="34" t="b">
        <f>OR(LEFT(G2924,1)="Y",LEFT(G2924,1)="B",LEFT(G2924,1)="R")</f>
        <v>1</v>
      </c>
      <c r="I2924" s="34" t="str">
        <f>IF(H2924,LEFT(G2924,FIND(" ",G2924)-1),MID(G2924,FIND(" ",G2924)+1,9))</f>
        <v>Y/I/W</v>
      </c>
      <c r="J2924" s="34" t="str">
        <f>TRIM(SUBSTITUTE(G2924,I2924,""))</f>
        <v>8/Nov</v>
      </c>
      <c r="K2924" s="34">
        <f>LEFT(J2924,2-ISERROR(1*MID(J2924,2,1)))*1</f>
        <v>8</v>
      </c>
      <c r="L2924" s="34" t="str">
        <f>IF(LEN(I2924)=3,I2924,LEFT(I2924,1)&amp;MID(I2924,3,1)&amp;RIGHT(I2924,1))</f>
        <v>YIW</v>
      </c>
      <c r="M2924" s="42">
        <f>TIMEVALUE(SUBSTITUTE(SUBSTITUTE(F2924,"P"," P"),"A"," A"))</f>
        <v>0.39861111111111108</v>
      </c>
      <c r="N2924" s="34">
        <f t="shared" si="146"/>
        <v>7</v>
      </c>
      <c r="O2924" s="34" t="str">
        <f t="shared" si="147"/>
        <v>YIW7</v>
      </c>
      <c r="P2924" s="44">
        <f>INDEX(Workings!$R$14:$R$853,MATCH(O2924,Workings!$U$14:$U$853,0))</f>
        <v>0.39236111111111116</v>
      </c>
      <c r="Q2924" s="34">
        <f t="shared" si="148"/>
        <v>9</v>
      </c>
      <c r="S2924"/>
    </row>
    <row r="2925" spans="1:19" ht="15" x14ac:dyDescent="0.25">
      <c r="A2925" s="34" t="s">
        <v>1537</v>
      </c>
      <c r="B2925" s="34" t="e">
        <f>SEARCH("PM",A2925)</f>
        <v>#VALUE!</v>
      </c>
      <c r="C2925" s="34">
        <f>SEARCH("AM",A2925)</f>
        <v>11</v>
      </c>
      <c r="D2925" s="34">
        <f>IFERROR(B2925,C2925)</f>
        <v>11</v>
      </c>
      <c r="E2925" s="34" t="str">
        <f>IFERROR(MID(A2925,D2925-5,1)," ")</f>
        <v xml:space="preserve"> </v>
      </c>
      <c r="F2925" s="34" t="str">
        <f>MID(A2925,IF(E2925="1",D2925-5,D2925-4),IF(E2925="1",7,6))</f>
        <v>9:59AM</v>
      </c>
      <c r="G2925" s="34" t="str">
        <f>TRIM(SUBSTITUTE(A2925,TEXT(M2925,"h:mmAM/PM"),""))</f>
        <v>8/Nov Y/I/W</v>
      </c>
      <c r="H2925" s="34" t="b">
        <f>OR(LEFT(G2925,1)="Y",LEFT(G2925,1)="B",LEFT(G2925,1)="R")</f>
        <v>0</v>
      </c>
      <c r="I2925" s="34" t="str">
        <f>IF(H2925,LEFT(G2925,FIND(" ",G2925)-1),MID(G2925,FIND(" ",G2925)+1,9))</f>
        <v>Y/I/W</v>
      </c>
      <c r="J2925" s="34" t="str">
        <f>TRIM(SUBSTITUTE(G2925,I2925,""))</f>
        <v>8/Nov</v>
      </c>
      <c r="K2925" s="34">
        <f>LEFT(J2925,2-ISERROR(1*MID(J2925,2,1)))*1</f>
        <v>8</v>
      </c>
      <c r="L2925" s="34" t="str">
        <f>IF(LEN(I2925)=3,I2925,LEFT(I2925,1)&amp;MID(I2925,3,1)&amp;RIGHT(I2925,1))</f>
        <v>YIW</v>
      </c>
      <c r="M2925" s="42">
        <f>TIMEVALUE(SUBSTITUTE(SUBSTITUTE(F2925,"P"," P"),"A"," A"))</f>
        <v>0.41597222222222219</v>
      </c>
      <c r="N2925" s="34">
        <f t="shared" si="146"/>
        <v>8</v>
      </c>
      <c r="O2925" s="34" t="str">
        <f t="shared" si="147"/>
        <v>YIW8</v>
      </c>
      <c r="P2925" s="44">
        <f>INDEX(Workings!$R$14:$R$853,MATCH(O2925,Workings!$U$14:$U$853,0))</f>
        <v>0.41319444444444448</v>
      </c>
      <c r="Q2925" s="34">
        <f t="shared" si="148"/>
        <v>4</v>
      </c>
      <c r="S2925"/>
    </row>
    <row r="2926" spans="1:19" ht="15" x14ac:dyDescent="0.25">
      <c r="A2926" s="34" t="s">
        <v>3566</v>
      </c>
      <c r="B2926" s="34" t="e">
        <f>SEARCH("PM",A2926)</f>
        <v>#VALUE!</v>
      </c>
      <c r="C2926" s="34">
        <f>SEARCH("AM",A2926)</f>
        <v>6</v>
      </c>
      <c r="D2926" s="34">
        <f>IFERROR(B2926,C2926)</f>
        <v>6</v>
      </c>
      <c r="E2926" s="34" t="str">
        <f>IFERROR(MID(A2926,D2926-5,1)," ")</f>
        <v>1</v>
      </c>
      <c r="F2926" s="34" t="str">
        <f>MID(A2926,IF(E2926="1",D2926-5,D2926-4),IF(E2926="1",7,6))</f>
        <v>10:29AM</v>
      </c>
      <c r="G2926" s="34" t="str">
        <f>TRIM(SUBSTITUTE(A2926,TEXT(M2926,"h:mmAM/PM"),""))</f>
        <v>8/Nov Y-I-W</v>
      </c>
      <c r="H2926" s="34" t="b">
        <f>OR(LEFT(G2926,1)="Y",LEFT(G2926,1)="B",LEFT(G2926,1)="R")</f>
        <v>0</v>
      </c>
      <c r="I2926" s="34" t="str">
        <f>IF(H2926,LEFT(G2926,FIND(" ",G2926)-1),MID(G2926,FIND(" ",G2926)+1,9))</f>
        <v>Y-I-W</v>
      </c>
      <c r="J2926" s="34" t="str">
        <f>TRIM(SUBSTITUTE(G2926,I2926,""))</f>
        <v>8/Nov</v>
      </c>
      <c r="K2926" s="34">
        <f>LEFT(J2926,2-ISERROR(1*MID(J2926,2,1)))*1</f>
        <v>8</v>
      </c>
      <c r="L2926" s="34" t="str">
        <f>IF(LEN(I2926)=3,I2926,LEFT(I2926,1)&amp;MID(I2926,3,1)&amp;RIGHT(I2926,1))</f>
        <v>YIW</v>
      </c>
      <c r="M2926" s="42">
        <f>TIMEVALUE(SUBSTITUTE(SUBSTITUTE(F2926,"P"," P"),"A"," A"))</f>
        <v>0.4368055555555555</v>
      </c>
      <c r="N2926" s="34">
        <f t="shared" si="146"/>
        <v>9</v>
      </c>
      <c r="O2926" s="34" t="str">
        <f t="shared" si="147"/>
        <v>YIW9</v>
      </c>
      <c r="P2926" s="44">
        <f>INDEX(Workings!$R$14:$R$853,MATCH(O2926,Workings!$U$14:$U$853,0))</f>
        <v>0.43402777777777779</v>
      </c>
      <c r="Q2926" s="34">
        <f t="shared" si="148"/>
        <v>4</v>
      </c>
      <c r="S2926"/>
    </row>
    <row r="2927" spans="1:19" ht="15" x14ac:dyDescent="0.25">
      <c r="A2927" s="34" t="s">
        <v>2987</v>
      </c>
      <c r="B2927" s="34" t="e">
        <f>SEARCH("PM",A2927)</f>
        <v>#VALUE!</v>
      </c>
      <c r="C2927" s="34">
        <f>SEARCH("AM",A2927)</f>
        <v>6</v>
      </c>
      <c r="D2927" s="34">
        <f>IFERROR(B2927,C2927)</f>
        <v>6</v>
      </c>
      <c r="E2927" s="34" t="str">
        <f>IFERROR(MID(A2927,D2927-5,1)," ")</f>
        <v>1</v>
      </c>
      <c r="F2927" s="34" t="str">
        <f>MID(A2927,IF(E2927="1",D2927-5,D2927-4),IF(E2927="1",7,6))</f>
        <v>11:00AM</v>
      </c>
      <c r="G2927" s="34" t="str">
        <f>TRIM(SUBSTITUTE(A2927,TEXT(M2927,"h:mmAM/PM"),""))</f>
        <v>Y-I-W 8-Nov</v>
      </c>
      <c r="H2927" s="34" t="b">
        <f>OR(LEFT(G2927,1)="Y",LEFT(G2927,1)="B",LEFT(G2927,1)="R")</f>
        <v>1</v>
      </c>
      <c r="I2927" s="34" t="str">
        <f>IF(H2927,LEFT(G2927,FIND(" ",G2927)-1),MID(G2927,FIND(" ",G2927)+1,9))</f>
        <v>Y-I-W</v>
      </c>
      <c r="J2927" s="34" t="str">
        <f>TRIM(SUBSTITUTE(G2927,I2927,""))</f>
        <v>8-Nov</v>
      </c>
      <c r="K2927" s="34">
        <f>LEFT(J2927,2-ISERROR(1*MID(J2927,2,1)))*1</f>
        <v>8</v>
      </c>
      <c r="L2927" s="34" t="str">
        <f>IF(LEN(I2927)=3,I2927,LEFT(I2927,1)&amp;MID(I2927,3,1)&amp;RIGHT(I2927,1))</f>
        <v>YIW</v>
      </c>
      <c r="M2927" s="42">
        <f>TIMEVALUE(SUBSTITUTE(SUBSTITUTE(F2927,"P"," P"),"A"," A"))</f>
        <v>0.45833333333333331</v>
      </c>
      <c r="N2927" s="34">
        <f t="shared" si="146"/>
        <v>10</v>
      </c>
      <c r="O2927" s="34" t="str">
        <f t="shared" si="147"/>
        <v>YIW10</v>
      </c>
      <c r="P2927" s="44">
        <f>INDEX(Workings!$R$14:$R$853,MATCH(O2927,Workings!$U$14:$U$853,0))</f>
        <v>0.4548611111111111</v>
      </c>
      <c r="Q2927" s="34">
        <f t="shared" si="148"/>
        <v>5</v>
      </c>
      <c r="S2927"/>
    </row>
    <row r="2928" spans="1:19" ht="15" x14ac:dyDescent="0.25">
      <c r="A2928" s="34" t="s">
        <v>3896</v>
      </c>
      <c r="B2928" s="34" t="e">
        <f>SEARCH("PM",A2928)</f>
        <v>#VALUE!</v>
      </c>
      <c r="C2928" s="34">
        <f>SEARCH("AM",A2928)</f>
        <v>6</v>
      </c>
      <c r="D2928" s="34">
        <f>IFERROR(B2928,C2928)</f>
        <v>6</v>
      </c>
      <c r="E2928" s="34" t="str">
        <f>IFERROR(MID(A2928,D2928-5,1)," ")</f>
        <v>1</v>
      </c>
      <c r="F2928" s="34" t="str">
        <f>MID(A2928,IF(E2928="1",D2928-5,D2928-4),IF(E2928="1",7,6))</f>
        <v>11:35AM</v>
      </c>
      <c r="G2928" s="34" t="str">
        <f>TRIM(SUBSTITUTE(A2928,TEXT(M2928,"h:mmAM/PM"),""))</f>
        <v>YIW 8/Nov</v>
      </c>
      <c r="H2928" s="34" t="b">
        <f>OR(LEFT(G2928,1)="Y",LEFT(G2928,1)="B",LEFT(G2928,1)="R")</f>
        <v>1</v>
      </c>
      <c r="I2928" s="34" t="str">
        <f>IF(H2928,LEFT(G2928,FIND(" ",G2928)-1),MID(G2928,FIND(" ",G2928)+1,9))</f>
        <v>YIW</v>
      </c>
      <c r="J2928" s="34" t="str">
        <f>TRIM(SUBSTITUTE(G2928,I2928,""))</f>
        <v>8/Nov</v>
      </c>
      <c r="K2928" s="34">
        <f>LEFT(J2928,2-ISERROR(1*MID(J2928,2,1)))*1</f>
        <v>8</v>
      </c>
      <c r="L2928" s="34" t="str">
        <f>IF(LEN(I2928)=3,I2928,LEFT(I2928,1)&amp;MID(I2928,3,1)&amp;RIGHT(I2928,1))</f>
        <v>YIW</v>
      </c>
      <c r="M2928" s="42">
        <f>TIMEVALUE(SUBSTITUTE(SUBSTITUTE(F2928,"P"," P"),"A"," A"))</f>
        <v>0.4826388888888889</v>
      </c>
      <c r="N2928" s="34">
        <f t="shared" si="146"/>
        <v>11</v>
      </c>
      <c r="O2928" s="34" t="str">
        <f t="shared" si="147"/>
        <v>YIW11</v>
      </c>
      <c r="P2928" s="44">
        <f>INDEX(Workings!$R$14:$R$853,MATCH(O2928,Workings!$U$14:$U$853,0))</f>
        <v>0.47569444444444442</v>
      </c>
      <c r="Q2928" s="34">
        <f t="shared" si="148"/>
        <v>10</v>
      </c>
      <c r="S2928"/>
    </row>
    <row r="2929" spans="1:19" ht="15" x14ac:dyDescent="0.25">
      <c r="A2929" s="34" t="s">
        <v>1462</v>
      </c>
      <c r="B2929" s="34">
        <f>SEARCH("PM",A2929)</f>
        <v>18</v>
      </c>
      <c r="C2929" s="34" t="e">
        <f>SEARCH("AM",A2929)</f>
        <v>#VALUE!</v>
      </c>
      <c r="D2929" s="34">
        <f>IFERROR(B2929,C2929)</f>
        <v>18</v>
      </c>
      <c r="E2929" s="34" t="str">
        <f>IFERROR(MID(A2929,D2929-5,1)," ")</f>
        <v>1</v>
      </c>
      <c r="F2929" s="34" t="str">
        <f>MID(A2929,IF(E2929="1",D2929-5,D2929-4),IF(E2929="1",7,6))</f>
        <v>12:05PM</v>
      </c>
      <c r="G2929" s="34" t="str">
        <f>TRIM(SUBSTITUTE(A2929,TEXT(M2929,"h:mmAM/PM"),""))</f>
        <v>8-Nov Y-I-W</v>
      </c>
      <c r="H2929" s="34" t="b">
        <f>OR(LEFT(G2929,1)="Y",LEFT(G2929,1)="B",LEFT(G2929,1)="R")</f>
        <v>0</v>
      </c>
      <c r="I2929" s="34" t="str">
        <f>IF(H2929,LEFT(G2929,FIND(" ",G2929)-1),MID(G2929,FIND(" ",G2929)+1,9))</f>
        <v>Y-I-W</v>
      </c>
      <c r="J2929" s="34" t="str">
        <f>TRIM(SUBSTITUTE(G2929,I2929,""))</f>
        <v>8-Nov</v>
      </c>
      <c r="K2929" s="34">
        <f>LEFT(J2929,2-ISERROR(1*MID(J2929,2,1)))*1</f>
        <v>8</v>
      </c>
      <c r="L2929" s="34" t="str">
        <f>IF(LEN(I2929)=3,I2929,LEFT(I2929,1)&amp;MID(I2929,3,1)&amp;RIGHT(I2929,1))</f>
        <v>YIW</v>
      </c>
      <c r="M2929" s="42">
        <f>TIMEVALUE(SUBSTITUTE(SUBSTITUTE(F2929,"P"," P"),"A"," A"))</f>
        <v>0.50347222222222221</v>
      </c>
      <c r="N2929" s="34">
        <f t="shared" si="146"/>
        <v>12</v>
      </c>
      <c r="O2929" s="34" t="str">
        <f t="shared" si="147"/>
        <v>YIW12</v>
      </c>
      <c r="P2929" s="44">
        <f>INDEX(Workings!$R$14:$R$853,MATCH(O2929,Workings!$U$14:$U$853,0))</f>
        <v>0.49652777777777773</v>
      </c>
      <c r="Q2929" s="34">
        <f t="shared" si="148"/>
        <v>10</v>
      </c>
      <c r="S2929"/>
    </row>
    <row r="2930" spans="1:19" ht="15" x14ac:dyDescent="0.25">
      <c r="A2930" s="34" t="s">
        <v>590</v>
      </c>
      <c r="B2930" s="34">
        <f>SEARCH("PM",A2930)</f>
        <v>6</v>
      </c>
      <c r="C2930" s="34" t="e">
        <f>SEARCH("AM",A2930)</f>
        <v>#VALUE!</v>
      </c>
      <c r="D2930" s="34">
        <f>IFERROR(B2930,C2930)</f>
        <v>6</v>
      </c>
      <c r="E2930" s="34" t="str">
        <f>IFERROR(MID(A2930,D2930-5,1)," ")</f>
        <v>1</v>
      </c>
      <c r="F2930" s="34" t="str">
        <f>MID(A2930,IF(E2930="1",D2930-5,D2930-4),IF(E2930="1",7,6))</f>
        <v>12:30PM</v>
      </c>
      <c r="G2930" s="34" t="str">
        <f>TRIM(SUBSTITUTE(A2930,TEXT(M2930,"h:mmAM/PM"),""))</f>
        <v>Y-I-W 8/Nov</v>
      </c>
      <c r="H2930" s="34" t="b">
        <f>OR(LEFT(G2930,1)="Y",LEFT(G2930,1)="B",LEFT(G2930,1)="R")</f>
        <v>1</v>
      </c>
      <c r="I2930" s="34" t="str">
        <f>IF(H2930,LEFT(G2930,FIND(" ",G2930)-1),MID(G2930,FIND(" ",G2930)+1,9))</f>
        <v>Y-I-W</v>
      </c>
      <c r="J2930" s="34" t="str">
        <f>TRIM(SUBSTITUTE(G2930,I2930,""))</f>
        <v>8/Nov</v>
      </c>
      <c r="K2930" s="34">
        <f>LEFT(J2930,2-ISERROR(1*MID(J2930,2,1)))*1</f>
        <v>8</v>
      </c>
      <c r="L2930" s="34" t="str">
        <f>IF(LEN(I2930)=3,I2930,LEFT(I2930,1)&amp;MID(I2930,3,1)&amp;RIGHT(I2930,1))</f>
        <v>YIW</v>
      </c>
      <c r="M2930" s="42">
        <f>TIMEVALUE(SUBSTITUTE(SUBSTITUTE(F2930,"P"," P"),"A"," A"))</f>
        <v>0.52083333333333337</v>
      </c>
      <c r="N2930" s="34">
        <f t="shared" si="146"/>
        <v>13</v>
      </c>
      <c r="O2930" s="34" t="str">
        <f t="shared" si="147"/>
        <v>YIW13</v>
      </c>
      <c r="P2930" s="44">
        <f>INDEX(Workings!$R$14:$R$853,MATCH(O2930,Workings!$U$14:$U$853,0))</f>
        <v>0.51736111111111105</v>
      </c>
      <c r="Q2930" s="34">
        <f t="shared" si="148"/>
        <v>5</v>
      </c>
      <c r="S2930"/>
    </row>
    <row r="2931" spans="1:19" ht="15" x14ac:dyDescent="0.25">
      <c r="A2931" s="34" t="s">
        <v>2543</v>
      </c>
      <c r="B2931" s="34">
        <f>SEARCH("PM",A2931)</f>
        <v>17</v>
      </c>
      <c r="C2931" s="34" t="e">
        <f>SEARCH("AM",A2931)</f>
        <v>#VALUE!</v>
      </c>
      <c r="D2931" s="34">
        <f>IFERROR(B2931,C2931)</f>
        <v>17</v>
      </c>
      <c r="E2931" s="34" t="str">
        <f>IFERROR(MID(A2931,D2931-5,1)," ")</f>
        <v xml:space="preserve"> </v>
      </c>
      <c r="F2931" s="34" t="str">
        <f>MID(A2931,IF(E2931="1",D2931-5,D2931-4),IF(E2931="1",7,6))</f>
        <v>1:02PM</v>
      </c>
      <c r="G2931" s="34" t="str">
        <f>TRIM(SUBSTITUTE(A2931,TEXT(M2931,"h:mmAM/PM"),""))</f>
        <v>Y-I-W 8-Nov</v>
      </c>
      <c r="H2931" s="34" t="b">
        <f>OR(LEFT(G2931,1)="Y",LEFT(G2931,1)="B",LEFT(G2931,1)="R")</f>
        <v>1</v>
      </c>
      <c r="I2931" s="34" t="str">
        <f>IF(H2931,LEFT(G2931,FIND(" ",G2931)-1),MID(G2931,FIND(" ",G2931)+1,9))</f>
        <v>Y-I-W</v>
      </c>
      <c r="J2931" s="34" t="str">
        <f>TRIM(SUBSTITUTE(G2931,I2931,""))</f>
        <v>8-Nov</v>
      </c>
      <c r="K2931" s="34">
        <f>LEFT(J2931,2-ISERROR(1*MID(J2931,2,1)))*1</f>
        <v>8</v>
      </c>
      <c r="L2931" s="34" t="str">
        <f>IF(LEN(I2931)=3,I2931,LEFT(I2931,1)&amp;MID(I2931,3,1)&amp;RIGHT(I2931,1))</f>
        <v>YIW</v>
      </c>
      <c r="M2931" s="42">
        <f>TIMEVALUE(SUBSTITUTE(SUBSTITUTE(F2931,"P"," P"),"A"," A"))</f>
        <v>0.54305555555555551</v>
      </c>
      <c r="N2931" s="34">
        <f t="shared" si="146"/>
        <v>14</v>
      </c>
      <c r="O2931" s="34" t="str">
        <f t="shared" si="147"/>
        <v>YIW14</v>
      </c>
      <c r="P2931" s="44">
        <f>INDEX(Workings!$R$14:$R$853,MATCH(O2931,Workings!$U$14:$U$853,0))</f>
        <v>0.53819444444444442</v>
      </c>
      <c r="Q2931" s="34">
        <f t="shared" si="148"/>
        <v>7</v>
      </c>
      <c r="S2931"/>
    </row>
    <row r="2932" spans="1:19" ht="15" x14ac:dyDescent="0.25">
      <c r="A2932" s="34" t="s">
        <v>2633</v>
      </c>
      <c r="B2932" s="34">
        <f>SEARCH("PM",A2932)</f>
        <v>5</v>
      </c>
      <c r="C2932" s="34" t="e">
        <f>SEARCH("AM",A2932)</f>
        <v>#VALUE!</v>
      </c>
      <c r="D2932" s="34">
        <f>IFERROR(B2932,C2932)</f>
        <v>5</v>
      </c>
      <c r="E2932" s="34" t="str">
        <f>IFERROR(MID(A2932,D2932-5,1)," ")</f>
        <v xml:space="preserve"> </v>
      </c>
      <c r="F2932" s="34" t="str">
        <f>MID(A2932,IF(E2932="1",D2932-5,D2932-4),IF(E2932="1",7,6))</f>
        <v>1:38PM</v>
      </c>
      <c r="G2932" s="34" t="str">
        <f>TRIM(SUBSTITUTE(A2932,TEXT(M2932,"h:mmAM/PM"),""))</f>
        <v>YIW 8-Nov</v>
      </c>
      <c r="H2932" s="34" t="b">
        <f>OR(LEFT(G2932,1)="Y",LEFT(G2932,1)="B",LEFT(G2932,1)="R")</f>
        <v>1</v>
      </c>
      <c r="I2932" s="34" t="str">
        <f>IF(H2932,LEFT(G2932,FIND(" ",G2932)-1),MID(G2932,FIND(" ",G2932)+1,9))</f>
        <v>YIW</v>
      </c>
      <c r="J2932" s="34" t="str">
        <f>TRIM(SUBSTITUTE(G2932,I2932,""))</f>
        <v>8-Nov</v>
      </c>
      <c r="K2932" s="34">
        <f>LEFT(J2932,2-ISERROR(1*MID(J2932,2,1)))*1</f>
        <v>8</v>
      </c>
      <c r="L2932" s="34" t="str">
        <f>IF(LEN(I2932)=3,I2932,LEFT(I2932,1)&amp;MID(I2932,3,1)&amp;RIGHT(I2932,1))</f>
        <v>YIW</v>
      </c>
      <c r="M2932" s="42">
        <f>TIMEVALUE(SUBSTITUTE(SUBSTITUTE(F2932,"P"," P"),"A"," A"))</f>
        <v>0.56805555555555554</v>
      </c>
      <c r="N2932" s="34">
        <f t="shared" si="146"/>
        <v>15</v>
      </c>
      <c r="O2932" s="34" t="str">
        <f t="shared" si="147"/>
        <v>YIW15</v>
      </c>
      <c r="P2932" s="44">
        <f>INDEX(Workings!$R$14:$R$853,MATCH(O2932,Workings!$U$14:$U$853,0))</f>
        <v>0.55902777777777779</v>
      </c>
      <c r="Q2932" s="34">
        <f t="shared" si="148"/>
        <v>13</v>
      </c>
      <c r="S2932"/>
    </row>
    <row r="2933" spans="1:19" ht="15" x14ac:dyDescent="0.25">
      <c r="A2933" s="34" t="s">
        <v>2088</v>
      </c>
      <c r="B2933" s="34">
        <f>SEARCH("PM",A2933)</f>
        <v>11</v>
      </c>
      <c r="C2933" s="34" t="e">
        <f>SEARCH("AM",A2933)</f>
        <v>#VALUE!</v>
      </c>
      <c r="D2933" s="34">
        <f>IFERROR(B2933,C2933)</f>
        <v>11</v>
      </c>
      <c r="E2933" s="34" t="str">
        <f>IFERROR(MID(A2933,D2933-5,1)," ")</f>
        <v xml:space="preserve"> </v>
      </c>
      <c r="F2933" s="34" t="str">
        <f>MID(A2933,IF(E2933="1",D2933-5,D2933-4),IF(E2933="1",7,6))</f>
        <v>2:06PM</v>
      </c>
      <c r="G2933" s="34" t="str">
        <f>TRIM(SUBSTITUTE(A2933,TEXT(M2933,"h:mmAM/PM"),""))</f>
        <v>8-Nov YIW</v>
      </c>
      <c r="H2933" s="34" t="b">
        <f>OR(LEFT(G2933,1)="Y",LEFT(G2933,1)="B",LEFT(G2933,1)="R")</f>
        <v>0</v>
      </c>
      <c r="I2933" s="34" t="str">
        <f>IF(H2933,LEFT(G2933,FIND(" ",G2933)-1),MID(G2933,FIND(" ",G2933)+1,9))</f>
        <v>YIW</v>
      </c>
      <c r="J2933" s="34" t="str">
        <f>TRIM(SUBSTITUTE(G2933,I2933,""))</f>
        <v>8-Nov</v>
      </c>
      <c r="K2933" s="34">
        <f>LEFT(J2933,2-ISERROR(1*MID(J2933,2,1)))*1</f>
        <v>8</v>
      </c>
      <c r="L2933" s="34" t="str">
        <f>IF(LEN(I2933)=3,I2933,LEFT(I2933,1)&amp;MID(I2933,3,1)&amp;RIGHT(I2933,1))</f>
        <v>YIW</v>
      </c>
      <c r="M2933" s="42">
        <f>TIMEVALUE(SUBSTITUTE(SUBSTITUTE(F2933,"P"," P"),"A"," A"))</f>
        <v>0.58750000000000002</v>
      </c>
      <c r="N2933" s="34">
        <f t="shared" si="146"/>
        <v>16</v>
      </c>
      <c r="O2933" s="34" t="str">
        <f t="shared" si="147"/>
        <v>YIW16</v>
      </c>
      <c r="P2933" s="44">
        <f>INDEX(Workings!$R$14:$R$853,MATCH(O2933,Workings!$U$14:$U$853,0))</f>
        <v>0.57986111111111116</v>
      </c>
      <c r="Q2933" s="34">
        <f t="shared" si="148"/>
        <v>11</v>
      </c>
      <c r="S2933"/>
    </row>
    <row r="2934" spans="1:19" ht="15" x14ac:dyDescent="0.25">
      <c r="A2934" s="34" t="s">
        <v>4106</v>
      </c>
      <c r="B2934" s="34">
        <f>SEARCH("PM",A2934)</f>
        <v>5</v>
      </c>
      <c r="C2934" s="34" t="e">
        <f>SEARCH("AM",A2934)</f>
        <v>#VALUE!</v>
      </c>
      <c r="D2934" s="34">
        <f>IFERROR(B2934,C2934)</f>
        <v>5</v>
      </c>
      <c r="E2934" s="34" t="str">
        <f>IFERROR(MID(A2934,D2934-5,1)," ")</f>
        <v xml:space="preserve"> </v>
      </c>
      <c r="F2934" s="34" t="str">
        <f>MID(A2934,IF(E2934="1",D2934-5,D2934-4),IF(E2934="1",7,6))</f>
        <v>2:35PM</v>
      </c>
      <c r="G2934" s="34" t="str">
        <f>TRIM(SUBSTITUTE(A2934,TEXT(M2934,"h:mmAM/PM"),""))</f>
        <v>YIW 8-Nov</v>
      </c>
      <c r="H2934" s="34" t="b">
        <f>OR(LEFT(G2934,1)="Y",LEFT(G2934,1)="B",LEFT(G2934,1)="R")</f>
        <v>1</v>
      </c>
      <c r="I2934" s="34" t="str">
        <f>IF(H2934,LEFT(G2934,FIND(" ",G2934)-1),MID(G2934,FIND(" ",G2934)+1,9))</f>
        <v>YIW</v>
      </c>
      <c r="J2934" s="34" t="str">
        <f>TRIM(SUBSTITUTE(G2934,I2934,""))</f>
        <v>8-Nov</v>
      </c>
      <c r="K2934" s="34">
        <f>LEFT(J2934,2-ISERROR(1*MID(J2934,2,1)))*1</f>
        <v>8</v>
      </c>
      <c r="L2934" s="34" t="str">
        <f>IF(LEN(I2934)=3,I2934,LEFT(I2934,1)&amp;MID(I2934,3,1)&amp;RIGHT(I2934,1))</f>
        <v>YIW</v>
      </c>
      <c r="M2934" s="42">
        <f>TIMEVALUE(SUBSTITUTE(SUBSTITUTE(F2934,"P"," P"),"A"," A"))</f>
        <v>0.60763888888888895</v>
      </c>
      <c r="N2934" s="34">
        <f t="shared" si="146"/>
        <v>17</v>
      </c>
      <c r="O2934" s="34" t="str">
        <f t="shared" si="147"/>
        <v>YIW17</v>
      </c>
      <c r="P2934" s="44">
        <f>INDEX(Workings!$R$14:$R$853,MATCH(O2934,Workings!$U$14:$U$853,0))</f>
        <v>0.60069444444444453</v>
      </c>
      <c r="Q2934" s="34">
        <f t="shared" si="148"/>
        <v>10</v>
      </c>
      <c r="S2934"/>
    </row>
    <row r="2935" spans="1:19" ht="15" x14ac:dyDescent="0.25">
      <c r="A2935" s="34" t="s">
        <v>188</v>
      </c>
      <c r="B2935" s="34">
        <f>SEARCH("PM",A2935)</f>
        <v>11</v>
      </c>
      <c r="C2935" s="34" t="e">
        <f>SEARCH("AM",A2935)</f>
        <v>#VALUE!</v>
      </c>
      <c r="D2935" s="34">
        <f>IFERROR(B2935,C2935)</f>
        <v>11</v>
      </c>
      <c r="E2935" s="34" t="str">
        <f>IFERROR(MID(A2935,D2935-5,1)," ")</f>
        <v xml:space="preserve"> </v>
      </c>
      <c r="F2935" s="34" t="str">
        <f>MID(A2935,IF(E2935="1",D2935-5,D2935-4),IF(E2935="1",7,6))</f>
        <v>3:05PM</v>
      </c>
      <c r="G2935" s="34" t="str">
        <f>TRIM(SUBSTITUTE(A2935,TEXT(M2935,"h:mmAM/PM"),""))</f>
        <v>8-Nov Y-I-W</v>
      </c>
      <c r="H2935" s="34" t="b">
        <f>OR(LEFT(G2935,1)="Y",LEFT(G2935,1)="B",LEFT(G2935,1)="R")</f>
        <v>0</v>
      </c>
      <c r="I2935" s="34" t="str">
        <f>IF(H2935,LEFT(G2935,FIND(" ",G2935)-1),MID(G2935,FIND(" ",G2935)+1,9))</f>
        <v>Y-I-W</v>
      </c>
      <c r="J2935" s="34" t="str">
        <f>TRIM(SUBSTITUTE(G2935,I2935,""))</f>
        <v>8-Nov</v>
      </c>
      <c r="K2935" s="34">
        <f>LEFT(J2935,2-ISERROR(1*MID(J2935,2,1)))*1</f>
        <v>8</v>
      </c>
      <c r="L2935" s="34" t="str">
        <f>IF(LEN(I2935)=3,I2935,LEFT(I2935,1)&amp;MID(I2935,3,1)&amp;RIGHT(I2935,1))</f>
        <v>YIW</v>
      </c>
      <c r="M2935" s="42">
        <f>TIMEVALUE(SUBSTITUTE(SUBSTITUTE(F2935,"P"," P"),"A"," A"))</f>
        <v>0.62847222222222221</v>
      </c>
      <c r="N2935" s="34">
        <f t="shared" si="146"/>
        <v>18</v>
      </c>
      <c r="O2935" s="34" t="str">
        <f t="shared" si="147"/>
        <v>YIW18</v>
      </c>
      <c r="P2935" s="44">
        <f>INDEX(Workings!$R$14:$R$853,MATCH(O2935,Workings!$U$14:$U$853,0))</f>
        <v>0.6215277777777779</v>
      </c>
      <c r="Q2935" s="34">
        <f t="shared" si="148"/>
        <v>10</v>
      </c>
      <c r="S2935"/>
    </row>
    <row r="2936" spans="1:19" ht="15" x14ac:dyDescent="0.25">
      <c r="A2936" s="34" t="s">
        <v>471</v>
      </c>
      <c r="B2936" s="34">
        <f>SEARCH("PM",A2936)</f>
        <v>5</v>
      </c>
      <c r="C2936" s="34" t="e">
        <f>SEARCH("AM",A2936)</f>
        <v>#VALUE!</v>
      </c>
      <c r="D2936" s="34">
        <f>IFERROR(B2936,C2936)</f>
        <v>5</v>
      </c>
      <c r="E2936" s="34" t="str">
        <f>IFERROR(MID(A2936,D2936-5,1)," ")</f>
        <v xml:space="preserve"> </v>
      </c>
      <c r="F2936" s="34" t="str">
        <f>MID(A2936,IF(E2936="1",D2936-5,D2936-4),IF(E2936="1",7,6))</f>
        <v>3:27PM</v>
      </c>
      <c r="G2936" s="34" t="str">
        <f>TRIM(SUBSTITUTE(A2936,TEXT(M2936,"h:mmAM/PM"),""))</f>
        <v>8-Nov Y-I-W</v>
      </c>
      <c r="H2936" s="34" t="b">
        <f>OR(LEFT(G2936,1)="Y",LEFT(G2936,1)="B",LEFT(G2936,1)="R")</f>
        <v>0</v>
      </c>
      <c r="I2936" s="34" t="str">
        <f>IF(H2936,LEFT(G2936,FIND(" ",G2936)-1),MID(G2936,FIND(" ",G2936)+1,9))</f>
        <v>Y-I-W</v>
      </c>
      <c r="J2936" s="34" t="str">
        <f>TRIM(SUBSTITUTE(G2936,I2936,""))</f>
        <v>8-Nov</v>
      </c>
      <c r="K2936" s="34">
        <f>LEFT(J2936,2-ISERROR(1*MID(J2936,2,1)))*1</f>
        <v>8</v>
      </c>
      <c r="L2936" s="34" t="str">
        <f>IF(LEN(I2936)=3,I2936,LEFT(I2936,1)&amp;MID(I2936,3,1)&amp;RIGHT(I2936,1))</f>
        <v>YIW</v>
      </c>
      <c r="M2936" s="42">
        <f>TIMEVALUE(SUBSTITUTE(SUBSTITUTE(F2936,"P"," P"),"A"," A"))</f>
        <v>0.64374999999999993</v>
      </c>
      <c r="N2936" s="34">
        <f t="shared" si="146"/>
        <v>19</v>
      </c>
      <c r="O2936" s="34" t="str">
        <f t="shared" si="147"/>
        <v>YIW19</v>
      </c>
      <c r="P2936" s="44">
        <f>INDEX(Workings!$R$14:$R$853,MATCH(O2936,Workings!$U$14:$U$853,0))</f>
        <v>0.64236111111111127</v>
      </c>
      <c r="Q2936" s="34">
        <f t="shared" si="148"/>
        <v>2</v>
      </c>
      <c r="S2936"/>
    </row>
    <row r="2937" spans="1:19" ht="15" x14ac:dyDescent="0.25">
      <c r="A2937" s="34" t="s">
        <v>2757</v>
      </c>
      <c r="B2937" s="34">
        <f>SEARCH("PM",A2937)</f>
        <v>5</v>
      </c>
      <c r="C2937" s="34" t="e">
        <f>SEARCH("AM",A2937)</f>
        <v>#VALUE!</v>
      </c>
      <c r="D2937" s="34">
        <f>IFERROR(B2937,C2937)</f>
        <v>5</v>
      </c>
      <c r="E2937" s="34" t="str">
        <f>IFERROR(MID(A2937,D2937-5,1)," ")</f>
        <v xml:space="preserve"> </v>
      </c>
      <c r="F2937" s="34" t="str">
        <f>MID(A2937,IF(E2937="1",D2937-5,D2937-4),IF(E2937="1",7,6))</f>
        <v>3:59PM</v>
      </c>
      <c r="G2937" s="34" t="str">
        <f>TRIM(SUBSTITUTE(A2937,TEXT(M2937,"h:mmAM/PM"),""))</f>
        <v>8/Nov YIW</v>
      </c>
      <c r="H2937" s="34" t="b">
        <f>OR(LEFT(G2937,1)="Y",LEFT(G2937,1)="B",LEFT(G2937,1)="R")</f>
        <v>0</v>
      </c>
      <c r="I2937" s="34" t="str">
        <f>IF(H2937,LEFT(G2937,FIND(" ",G2937)-1),MID(G2937,FIND(" ",G2937)+1,9))</f>
        <v>YIW</v>
      </c>
      <c r="J2937" s="34" t="str">
        <f>TRIM(SUBSTITUTE(G2937,I2937,""))</f>
        <v>8/Nov</v>
      </c>
      <c r="K2937" s="34">
        <f>LEFT(J2937,2-ISERROR(1*MID(J2937,2,1)))*1</f>
        <v>8</v>
      </c>
      <c r="L2937" s="34" t="str">
        <f>IF(LEN(I2937)=3,I2937,LEFT(I2937,1)&amp;MID(I2937,3,1)&amp;RIGHT(I2937,1))</f>
        <v>YIW</v>
      </c>
      <c r="M2937" s="42">
        <f>TIMEVALUE(SUBSTITUTE(SUBSTITUTE(F2937,"P"," P"),"A"," A"))</f>
        <v>0.66597222222222219</v>
      </c>
      <c r="N2937" s="34">
        <f t="shared" si="146"/>
        <v>20</v>
      </c>
      <c r="O2937" s="34" t="str">
        <f t="shared" si="147"/>
        <v>YIW20</v>
      </c>
      <c r="P2937" s="44">
        <f>INDEX(Workings!$R$14:$R$853,MATCH(O2937,Workings!$U$14:$U$853,0))</f>
        <v>0.66319444444444464</v>
      </c>
      <c r="Q2937" s="34">
        <f t="shared" si="148"/>
        <v>4</v>
      </c>
      <c r="S2937"/>
    </row>
    <row r="2938" spans="1:19" ht="15" x14ac:dyDescent="0.25">
      <c r="A2938" s="34" t="s">
        <v>4017</v>
      </c>
      <c r="B2938" s="34">
        <f>SEARCH("PM",A2938)</f>
        <v>11</v>
      </c>
      <c r="C2938" s="34" t="e">
        <f>SEARCH("AM",A2938)</f>
        <v>#VALUE!</v>
      </c>
      <c r="D2938" s="34">
        <f>IFERROR(B2938,C2938)</f>
        <v>11</v>
      </c>
      <c r="E2938" s="34" t="str">
        <f>IFERROR(MID(A2938,D2938-5,1)," ")</f>
        <v xml:space="preserve"> </v>
      </c>
      <c r="F2938" s="34" t="str">
        <f>MID(A2938,IF(E2938="1",D2938-5,D2938-4),IF(E2938="1",7,6))</f>
        <v>4:32PM</v>
      </c>
      <c r="G2938" s="34" t="str">
        <f>TRIM(SUBSTITUTE(A2938,TEXT(M2938,"h:mmAM/PM"),""))</f>
        <v>Y/I/W 8-Nov</v>
      </c>
      <c r="H2938" s="34" t="b">
        <f>OR(LEFT(G2938,1)="Y",LEFT(G2938,1)="B",LEFT(G2938,1)="R")</f>
        <v>1</v>
      </c>
      <c r="I2938" s="34" t="str">
        <f>IF(H2938,LEFT(G2938,FIND(" ",G2938)-1),MID(G2938,FIND(" ",G2938)+1,9))</f>
        <v>Y/I/W</v>
      </c>
      <c r="J2938" s="34" t="str">
        <f>TRIM(SUBSTITUTE(G2938,I2938,""))</f>
        <v>8-Nov</v>
      </c>
      <c r="K2938" s="34">
        <f>LEFT(J2938,2-ISERROR(1*MID(J2938,2,1)))*1</f>
        <v>8</v>
      </c>
      <c r="L2938" s="34" t="str">
        <f>IF(LEN(I2938)=3,I2938,LEFT(I2938,1)&amp;MID(I2938,3,1)&amp;RIGHT(I2938,1))</f>
        <v>YIW</v>
      </c>
      <c r="M2938" s="42">
        <f>TIMEVALUE(SUBSTITUTE(SUBSTITUTE(F2938,"P"," P"),"A"," A"))</f>
        <v>0.68888888888888899</v>
      </c>
      <c r="N2938" s="34">
        <f t="shared" si="146"/>
        <v>21</v>
      </c>
      <c r="O2938" s="34" t="str">
        <f t="shared" si="147"/>
        <v>YIW21</v>
      </c>
      <c r="P2938" s="44">
        <f>INDEX(Workings!$R$14:$R$853,MATCH(O2938,Workings!$U$14:$U$853,0))</f>
        <v>0.68402777777777801</v>
      </c>
      <c r="Q2938" s="34">
        <f t="shared" si="148"/>
        <v>7</v>
      </c>
      <c r="S2938"/>
    </row>
    <row r="2939" spans="1:19" ht="15" x14ac:dyDescent="0.25">
      <c r="A2939" s="34" t="s">
        <v>2923</v>
      </c>
      <c r="B2939" s="34">
        <f>SEARCH("PM",A2939)</f>
        <v>11</v>
      </c>
      <c r="C2939" s="34" t="e">
        <f>SEARCH("AM",A2939)</f>
        <v>#VALUE!</v>
      </c>
      <c r="D2939" s="34">
        <f>IFERROR(B2939,C2939)</f>
        <v>11</v>
      </c>
      <c r="E2939" s="34" t="str">
        <f>IFERROR(MID(A2939,D2939-5,1)," ")</f>
        <v xml:space="preserve"> </v>
      </c>
      <c r="F2939" s="34" t="str">
        <f>MID(A2939,IF(E2939="1",D2939-5,D2939-4),IF(E2939="1",7,6))</f>
        <v>5:04PM</v>
      </c>
      <c r="G2939" s="34" t="str">
        <f>TRIM(SUBSTITUTE(A2939,TEXT(M2939,"h:mmAM/PM"),""))</f>
        <v>Y-I-W 8/Nov</v>
      </c>
      <c r="H2939" s="34" t="b">
        <f>OR(LEFT(G2939,1)="Y",LEFT(G2939,1)="B",LEFT(G2939,1)="R")</f>
        <v>1</v>
      </c>
      <c r="I2939" s="34" t="str">
        <f>IF(H2939,LEFT(G2939,FIND(" ",G2939)-1),MID(G2939,FIND(" ",G2939)+1,9))</f>
        <v>Y-I-W</v>
      </c>
      <c r="J2939" s="34" t="str">
        <f>TRIM(SUBSTITUTE(G2939,I2939,""))</f>
        <v>8/Nov</v>
      </c>
      <c r="K2939" s="34">
        <f>LEFT(J2939,2-ISERROR(1*MID(J2939,2,1)))*1</f>
        <v>8</v>
      </c>
      <c r="L2939" s="34" t="str">
        <f>IF(LEN(I2939)=3,I2939,LEFT(I2939,1)&amp;MID(I2939,3,1)&amp;RIGHT(I2939,1))</f>
        <v>YIW</v>
      </c>
      <c r="M2939" s="42">
        <f>TIMEVALUE(SUBSTITUTE(SUBSTITUTE(F2939,"P"," P"),"A"," A"))</f>
        <v>0.71111111111111114</v>
      </c>
      <c r="N2939" s="34">
        <f t="shared" si="146"/>
        <v>22</v>
      </c>
      <c r="O2939" s="34" t="str">
        <f t="shared" si="147"/>
        <v>YIW22</v>
      </c>
      <c r="P2939" s="44">
        <f>INDEX(Workings!$R$14:$R$853,MATCH(O2939,Workings!$U$14:$U$853,0))</f>
        <v>0.70486111111111138</v>
      </c>
      <c r="Q2939" s="34">
        <f t="shared" si="148"/>
        <v>9</v>
      </c>
      <c r="S2939"/>
    </row>
    <row r="2940" spans="1:19" ht="15" x14ac:dyDescent="0.25">
      <c r="A2940" s="34" t="s">
        <v>858</v>
      </c>
      <c r="B2940" s="34">
        <f>SEARCH("PM",A2940)</f>
        <v>17</v>
      </c>
      <c r="C2940" s="34" t="e">
        <f>SEARCH("AM",A2940)</f>
        <v>#VALUE!</v>
      </c>
      <c r="D2940" s="34">
        <f>IFERROR(B2940,C2940)</f>
        <v>17</v>
      </c>
      <c r="E2940" s="34" t="str">
        <f>IFERROR(MID(A2940,D2940-5,1)," ")</f>
        <v xml:space="preserve"> </v>
      </c>
      <c r="F2940" s="34" t="str">
        <f>MID(A2940,IF(E2940="1",D2940-5,D2940-4),IF(E2940="1",7,6))</f>
        <v>5:35PM</v>
      </c>
      <c r="G2940" s="34" t="str">
        <f>TRIM(SUBSTITUTE(A2940,TEXT(M2940,"h:mmAM/PM"),""))</f>
        <v>8-Nov Y:I:W</v>
      </c>
      <c r="H2940" s="34" t="b">
        <f>OR(LEFT(G2940,1)="Y",LEFT(G2940,1)="B",LEFT(G2940,1)="R")</f>
        <v>0</v>
      </c>
      <c r="I2940" s="34" t="str">
        <f>IF(H2940,LEFT(G2940,FIND(" ",G2940)-1),MID(G2940,FIND(" ",G2940)+1,9))</f>
        <v>Y:I:W</v>
      </c>
      <c r="J2940" s="34" t="str">
        <f>TRIM(SUBSTITUTE(G2940,I2940,""))</f>
        <v>8-Nov</v>
      </c>
      <c r="K2940" s="34">
        <f>LEFT(J2940,2-ISERROR(1*MID(J2940,2,1)))*1</f>
        <v>8</v>
      </c>
      <c r="L2940" s="34" t="str">
        <f>IF(LEN(I2940)=3,I2940,LEFT(I2940,1)&amp;MID(I2940,3,1)&amp;RIGHT(I2940,1))</f>
        <v>YIW</v>
      </c>
      <c r="M2940" s="42">
        <f>TIMEVALUE(SUBSTITUTE(SUBSTITUTE(F2940,"P"," P"),"A"," A"))</f>
        <v>0.73263888888888884</v>
      </c>
      <c r="N2940" s="34">
        <f t="shared" si="146"/>
        <v>23</v>
      </c>
      <c r="O2940" s="34" t="str">
        <f t="shared" si="147"/>
        <v>YIW23</v>
      </c>
      <c r="P2940" s="44">
        <f>INDEX(Workings!$R$14:$R$853,MATCH(O2940,Workings!$U$14:$U$853,0))</f>
        <v>0.72569444444444475</v>
      </c>
      <c r="Q2940" s="34">
        <f t="shared" si="148"/>
        <v>10</v>
      </c>
      <c r="S2940"/>
    </row>
    <row r="2941" spans="1:19" ht="15" x14ac:dyDescent="0.25">
      <c r="A2941" s="34" t="s">
        <v>3150</v>
      </c>
      <c r="B2941" s="34">
        <f>SEARCH("PM",A2941)</f>
        <v>5</v>
      </c>
      <c r="C2941" s="34" t="e">
        <f>SEARCH("AM",A2941)</f>
        <v>#VALUE!</v>
      </c>
      <c r="D2941" s="34">
        <f>IFERROR(B2941,C2941)</f>
        <v>5</v>
      </c>
      <c r="E2941" s="34" t="str">
        <f>IFERROR(MID(A2941,D2941-5,1)," ")</f>
        <v xml:space="preserve"> </v>
      </c>
      <c r="F2941" s="34" t="str">
        <f>MID(A2941,IF(E2941="1",D2941-5,D2941-4),IF(E2941="1",7,6))</f>
        <v>6:04PM</v>
      </c>
      <c r="G2941" s="34" t="str">
        <f>TRIM(SUBSTITUTE(A2941,TEXT(M2941,"h:mmAM/PM"),""))</f>
        <v>8/Nov Y-I-W</v>
      </c>
      <c r="H2941" s="34" t="b">
        <f>OR(LEFT(G2941,1)="Y",LEFT(G2941,1)="B",LEFT(G2941,1)="R")</f>
        <v>0</v>
      </c>
      <c r="I2941" s="34" t="str">
        <f>IF(H2941,LEFT(G2941,FIND(" ",G2941)-1),MID(G2941,FIND(" ",G2941)+1,9))</f>
        <v>Y-I-W</v>
      </c>
      <c r="J2941" s="34" t="str">
        <f>TRIM(SUBSTITUTE(G2941,I2941,""))</f>
        <v>8/Nov</v>
      </c>
      <c r="K2941" s="34">
        <f>LEFT(J2941,2-ISERROR(1*MID(J2941,2,1)))*1</f>
        <v>8</v>
      </c>
      <c r="L2941" s="34" t="str">
        <f>IF(LEN(I2941)=3,I2941,LEFT(I2941,1)&amp;MID(I2941,3,1)&amp;RIGHT(I2941,1))</f>
        <v>YIW</v>
      </c>
      <c r="M2941" s="42">
        <f>TIMEVALUE(SUBSTITUTE(SUBSTITUTE(F2941,"P"," P"),"A"," A"))</f>
        <v>0.75277777777777777</v>
      </c>
      <c r="N2941" s="34">
        <f t="shared" si="146"/>
        <v>24</v>
      </c>
      <c r="O2941" s="34" t="str">
        <f t="shared" si="147"/>
        <v>YIW24</v>
      </c>
      <c r="P2941" s="44">
        <f>INDEX(Workings!$R$14:$R$853,MATCH(O2941,Workings!$U$14:$U$853,0))</f>
        <v>0.75347222222222254</v>
      </c>
      <c r="Q2941" s="34">
        <f t="shared" si="148"/>
        <v>-1</v>
      </c>
      <c r="S2941"/>
    </row>
    <row r="2942" spans="1:19" ht="15" x14ac:dyDescent="0.25">
      <c r="A2942" s="34" t="s">
        <v>2086</v>
      </c>
      <c r="B2942" s="34">
        <f>SEARCH("PM",A2942)</f>
        <v>15</v>
      </c>
      <c r="C2942" s="34" t="e">
        <f>SEARCH("AM",A2942)</f>
        <v>#VALUE!</v>
      </c>
      <c r="D2942" s="34">
        <f>IFERROR(B2942,C2942)</f>
        <v>15</v>
      </c>
      <c r="E2942" s="34" t="str">
        <f>IFERROR(MID(A2942,D2942-5,1)," ")</f>
        <v xml:space="preserve"> </v>
      </c>
      <c r="F2942" s="34" t="str">
        <f>MID(A2942,IF(E2942="1",D2942-5,D2942-4),IF(E2942="1",7,6))</f>
        <v>6:56PM</v>
      </c>
      <c r="G2942" s="34" t="str">
        <f>TRIM(SUBSTITUTE(A2942,TEXT(M2942,"h:mmAM/PM"),""))</f>
        <v>8/Nov YIW</v>
      </c>
      <c r="H2942" s="34" t="b">
        <f>OR(LEFT(G2942,1)="Y",LEFT(G2942,1)="B",LEFT(G2942,1)="R")</f>
        <v>0</v>
      </c>
      <c r="I2942" s="34" t="str">
        <f>IF(H2942,LEFT(G2942,FIND(" ",G2942)-1),MID(G2942,FIND(" ",G2942)+1,9))</f>
        <v>YIW</v>
      </c>
      <c r="J2942" s="34" t="str">
        <f>TRIM(SUBSTITUTE(G2942,I2942,""))</f>
        <v>8/Nov</v>
      </c>
      <c r="K2942" s="34">
        <f>LEFT(J2942,2-ISERROR(1*MID(J2942,2,1)))*1</f>
        <v>8</v>
      </c>
      <c r="L2942" s="34" t="str">
        <f>IF(LEN(I2942)=3,I2942,LEFT(I2942,1)&amp;MID(I2942,3,1)&amp;RIGHT(I2942,1))</f>
        <v>YIW</v>
      </c>
      <c r="M2942" s="42">
        <f>TIMEVALUE(SUBSTITUTE(SUBSTITUTE(F2942,"P"," P"),"A"," A"))</f>
        <v>0.78888888888888886</v>
      </c>
      <c r="N2942" s="34">
        <f t="shared" si="146"/>
        <v>25</v>
      </c>
      <c r="O2942" s="34" t="str">
        <f t="shared" si="147"/>
        <v>YIW25</v>
      </c>
      <c r="P2942" s="44">
        <f>INDEX(Workings!$R$14:$R$853,MATCH(O2942,Workings!$U$14:$U$853,0))</f>
        <v>0.78125000000000033</v>
      </c>
      <c r="Q2942" s="34">
        <f t="shared" si="148"/>
        <v>11</v>
      </c>
      <c r="S2942"/>
    </row>
    <row r="2943" spans="1:19" ht="15" x14ac:dyDescent="0.25">
      <c r="A2943" s="34" t="s">
        <v>375</v>
      </c>
      <c r="B2943" s="34">
        <f>SEARCH("PM",A2943)</f>
        <v>5</v>
      </c>
      <c r="C2943" s="34" t="e">
        <f>SEARCH("AM",A2943)</f>
        <v>#VALUE!</v>
      </c>
      <c r="D2943" s="34">
        <f>IFERROR(B2943,C2943)</f>
        <v>5</v>
      </c>
      <c r="E2943" s="34" t="str">
        <f>IFERROR(MID(A2943,D2943-5,1)," ")</f>
        <v xml:space="preserve"> </v>
      </c>
      <c r="F2943" s="34" t="str">
        <f>MID(A2943,IF(E2943="1",D2943-5,D2943-4),IF(E2943="1",7,6))</f>
        <v>7:29PM</v>
      </c>
      <c r="G2943" s="34" t="str">
        <f>TRIM(SUBSTITUTE(A2943,TEXT(M2943,"h:mmAM/PM"),""))</f>
        <v>Y/I/W 8/Nov</v>
      </c>
      <c r="H2943" s="34" t="b">
        <f>OR(LEFT(G2943,1)="Y",LEFT(G2943,1)="B",LEFT(G2943,1)="R")</f>
        <v>1</v>
      </c>
      <c r="I2943" s="34" t="str">
        <f>IF(H2943,LEFT(G2943,FIND(" ",G2943)-1),MID(G2943,FIND(" ",G2943)+1,9))</f>
        <v>Y/I/W</v>
      </c>
      <c r="J2943" s="34" t="str">
        <f>TRIM(SUBSTITUTE(G2943,I2943,""))</f>
        <v>8/Nov</v>
      </c>
      <c r="K2943" s="34">
        <f>LEFT(J2943,2-ISERROR(1*MID(J2943,2,1)))*1</f>
        <v>8</v>
      </c>
      <c r="L2943" s="34" t="str">
        <f>IF(LEN(I2943)=3,I2943,LEFT(I2943,1)&amp;MID(I2943,3,1)&amp;RIGHT(I2943,1))</f>
        <v>YIW</v>
      </c>
      <c r="M2943" s="42">
        <f>TIMEVALUE(SUBSTITUTE(SUBSTITUTE(F2943,"P"," P"),"A"," A"))</f>
        <v>0.81180555555555556</v>
      </c>
      <c r="N2943" s="34">
        <f t="shared" si="146"/>
        <v>26</v>
      </c>
      <c r="O2943" s="34" t="str">
        <f t="shared" si="147"/>
        <v>YIW26</v>
      </c>
      <c r="P2943" s="44">
        <f>INDEX(Workings!$R$14:$R$853,MATCH(O2943,Workings!$U$14:$U$853,0))</f>
        <v>0.80902777777777812</v>
      </c>
      <c r="Q2943" s="34">
        <f t="shared" si="148"/>
        <v>4</v>
      </c>
      <c r="S2943"/>
    </row>
    <row r="2944" spans="1:19" ht="15" x14ac:dyDescent="0.25">
      <c r="A2944" s="34" t="s">
        <v>3554</v>
      </c>
      <c r="B2944" s="34">
        <f>SEARCH("PM",A2944)</f>
        <v>5</v>
      </c>
      <c r="C2944" s="34" t="e">
        <f>SEARCH("AM",A2944)</f>
        <v>#VALUE!</v>
      </c>
      <c r="D2944" s="34">
        <f>IFERROR(B2944,C2944)</f>
        <v>5</v>
      </c>
      <c r="E2944" s="34" t="str">
        <f>IFERROR(MID(A2944,D2944-5,1)," ")</f>
        <v xml:space="preserve"> </v>
      </c>
      <c r="F2944" s="34" t="str">
        <f>MID(A2944,IF(E2944="1",D2944-5,D2944-4),IF(E2944="1",7,6))</f>
        <v>8:29PM</v>
      </c>
      <c r="G2944" s="34" t="str">
        <f>TRIM(SUBSTITUTE(A2944,TEXT(M2944,"h:mmAM/PM"),""))</f>
        <v>8/Nov Y-I-W</v>
      </c>
      <c r="H2944" s="34" t="b">
        <f>OR(LEFT(G2944,1)="Y",LEFT(G2944,1)="B",LEFT(G2944,1)="R")</f>
        <v>0</v>
      </c>
      <c r="I2944" s="34" t="str">
        <f>IF(H2944,LEFT(G2944,FIND(" ",G2944)-1),MID(G2944,FIND(" ",G2944)+1,9))</f>
        <v>Y-I-W</v>
      </c>
      <c r="J2944" s="34" t="str">
        <f>TRIM(SUBSTITUTE(G2944,I2944,""))</f>
        <v>8/Nov</v>
      </c>
      <c r="K2944" s="34">
        <f>LEFT(J2944,2-ISERROR(1*MID(J2944,2,1)))*1</f>
        <v>8</v>
      </c>
      <c r="L2944" s="34" t="str">
        <f>IF(LEN(I2944)=3,I2944,LEFT(I2944,1)&amp;MID(I2944,3,1)&amp;RIGHT(I2944,1))</f>
        <v>YIW</v>
      </c>
      <c r="M2944" s="42">
        <f>TIMEVALUE(SUBSTITUTE(SUBSTITUTE(F2944,"P"," P"),"A"," A"))</f>
        <v>0.8534722222222223</v>
      </c>
      <c r="N2944" s="34">
        <f t="shared" si="146"/>
        <v>27</v>
      </c>
      <c r="O2944" s="34" t="str">
        <f t="shared" si="147"/>
        <v>YIW27</v>
      </c>
      <c r="P2944" s="44">
        <f>INDEX(Workings!$R$14:$R$853,MATCH(O2944,Workings!$U$14:$U$853,0))</f>
        <v>0.85069444444444475</v>
      </c>
      <c r="Q2944" s="34">
        <f t="shared" si="148"/>
        <v>4</v>
      </c>
      <c r="S2944"/>
    </row>
    <row r="2945" spans="1:19" ht="15" x14ac:dyDescent="0.25">
      <c r="A2945" s="34" t="s">
        <v>1129</v>
      </c>
      <c r="B2945" s="34">
        <f>SEARCH("PM",A2945)</f>
        <v>17</v>
      </c>
      <c r="C2945" s="34" t="e">
        <f>SEARCH("AM",A2945)</f>
        <v>#VALUE!</v>
      </c>
      <c r="D2945" s="34">
        <f>IFERROR(B2945,C2945)</f>
        <v>17</v>
      </c>
      <c r="E2945" s="34" t="str">
        <f>IFERROR(MID(A2945,D2945-5,1)," ")</f>
        <v xml:space="preserve"> </v>
      </c>
      <c r="F2945" s="34" t="str">
        <f>MID(A2945,IF(E2945="1",D2945-5,D2945-4),IF(E2945="1",7,6))</f>
        <v>9:37PM</v>
      </c>
      <c r="G2945" s="34" t="str">
        <f>TRIM(SUBSTITUTE(A2945,TEXT(M2945,"h:mmAM/PM"),""))</f>
        <v>Y:I:W 8/Nov</v>
      </c>
      <c r="H2945" s="34" t="b">
        <f>OR(LEFT(G2945,1)="Y",LEFT(G2945,1)="B",LEFT(G2945,1)="R")</f>
        <v>1</v>
      </c>
      <c r="I2945" s="34" t="str">
        <f>IF(H2945,LEFT(G2945,FIND(" ",G2945)-1),MID(G2945,FIND(" ",G2945)+1,9))</f>
        <v>Y:I:W</v>
      </c>
      <c r="J2945" s="34" t="str">
        <f>TRIM(SUBSTITUTE(G2945,I2945,""))</f>
        <v>8/Nov</v>
      </c>
      <c r="K2945" s="34">
        <f>LEFT(J2945,2-ISERROR(1*MID(J2945,2,1)))*1</f>
        <v>8</v>
      </c>
      <c r="L2945" s="34" t="str">
        <f>IF(LEN(I2945)=3,I2945,LEFT(I2945,1)&amp;MID(I2945,3,1)&amp;RIGHT(I2945,1))</f>
        <v>YIW</v>
      </c>
      <c r="M2945" s="42">
        <f>TIMEVALUE(SUBSTITUTE(SUBSTITUTE(F2945,"P"," P"),"A"," A"))</f>
        <v>0.90069444444444446</v>
      </c>
      <c r="N2945" s="34">
        <f t="shared" si="146"/>
        <v>28</v>
      </c>
      <c r="O2945" s="34" t="str">
        <f t="shared" si="147"/>
        <v>YIW28</v>
      </c>
      <c r="P2945" s="44">
        <f>INDEX(Workings!$R$14:$R$853,MATCH(O2945,Workings!$U$14:$U$853,0))</f>
        <v>0.89236111111111138</v>
      </c>
      <c r="Q2945" s="34">
        <f t="shared" si="148"/>
        <v>12</v>
      </c>
      <c r="S2945"/>
    </row>
    <row r="2946" spans="1:19" ht="15" x14ac:dyDescent="0.25">
      <c r="A2946" s="34" t="s">
        <v>3010</v>
      </c>
      <c r="B2946" s="34">
        <f>SEARCH("PM",A2946)</f>
        <v>12</v>
      </c>
      <c r="C2946" s="34" t="e">
        <f>SEARCH("AM",A2946)</f>
        <v>#VALUE!</v>
      </c>
      <c r="D2946" s="34">
        <f>IFERROR(B2946,C2946)</f>
        <v>12</v>
      </c>
      <c r="E2946" s="34" t="str">
        <f>IFERROR(MID(A2946,D2946-5,1)," ")</f>
        <v>1</v>
      </c>
      <c r="F2946" s="34" t="str">
        <f>MID(A2946,IF(E2946="1",D2946-5,D2946-4),IF(E2946="1",7,6))</f>
        <v>10:34PM</v>
      </c>
      <c r="G2946" s="34" t="str">
        <f>TRIM(SUBSTITUTE(A2946,TEXT(M2946,"h:mmAM/PM"),""))</f>
        <v>Y/I/W 8/Nov</v>
      </c>
      <c r="H2946" s="34" t="b">
        <f>OR(LEFT(G2946,1)="Y",LEFT(G2946,1)="B",LEFT(G2946,1)="R")</f>
        <v>1</v>
      </c>
      <c r="I2946" s="34" t="str">
        <f>IF(H2946,LEFT(G2946,FIND(" ",G2946)-1),MID(G2946,FIND(" ",G2946)+1,9))</f>
        <v>Y/I/W</v>
      </c>
      <c r="J2946" s="34" t="str">
        <f>TRIM(SUBSTITUTE(G2946,I2946,""))</f>
        <v>8/Nov</v>
      </c>
      <c r="K2946" s="34">
        <f>LEFT(J2946,2-ISERROR(1*MID(J2946,2,1)))*1</f>
        <v>8</v>
      </c>
      <c r="L2946" s="34" t="str">
        <f>IF(LEN(I2946)=3,I2946,LEFT(I2946,1)&amp;MID(I2946,3,1)&amp;RIGHT(I2946,1))</f>
        <v>YIW</v>
      </c>
      <c r="M2946" s="42">
        <f>TIMEVALUE(SUBSTITUTE(SUBSTITUTE(F2946,"P"," P"),"A"," A"))</f>
        <v>0.94027777777777777</v>
      </c>
      <c r="N2946" s="34">
        <f t="shared" si="146"/>
        <v>29</v>
      </c>
      <c r="O2946" s="34" t="str">
        <f t="shared" si="147"/>
        <v>YIW29</v>
      </c>
      <c r="P2946" s="44">
        <f>INDEX(Workings!$R$14:$R$853,MATCH(O2946,Workings!$U$14:$U$853,0))</f>
        <v>0.93402777777777801</v>
      </c>
      <c r="Q2946" s="34">
        <f t="shared" si="148"/>
        <v>9</v>
      </c>
      <c r="S2946"/>
    </row>
    <row r="2947" spans="1:19" ht="15" x14ac:dyDescent="0.25">
      <c r="A2947" s="34" t="s">
        <v>3943</v>
      </c>
      <c r="B2947" s="34">
        <f>SEARCH("PM",A2947)</f>
        <v>18</v>
      </c>
      <c r="C2947" s="34" t="e">
        <f>SEARCH("AM",A2947)</f>
        <v>#VALUE!</v>
      </c>
      <c r="D2947" s="34">
        <f>IFERROR(B2947,C2947)</f>
        <v>18</v>
      </c>
      <c r="E2947" s="34" t="str">
        <f>IFERROR(MID(A2947,D2947-5,1)," ")</f>
        <v>1</v>
      </c>
      <c r="F2947" s="34" t="str">
        <f>MID(A2947,IF(E2947="1",D2947-5,D2947-4),IF(E2947="1",7,6))</f>
        <v>11:28PM</v>
      </c>
      <c r="G2947" s="34" t="str">
        <f>TRIM(SUBSTITUTE(A2947,TEXT(M2947,"h:mmAM/PM"),""))</f>
        <v>Y/I/W 8-Nov</v>
      </c>
      <c r="H2947" s="34" t="b">
        <f>OR(LEFT(G2947,1)="Y",LEFT(G2947,1)="B",LEFT(G2947,1)="R")</f>
        <v>1</v>
      </c>
      <c r="I2947" s="34" t="str">
        <f>IF(H2947,LEFT(G2947,FIND(" ",G2947)-1),MID(G2947,FIND(" ",G2947)+1,9))</f>
        <v>Y/I/W</v>
      </c>
      <c r="J2947" s="34" t="str">
        <f>TRIM(SUBSTITUTE(G2947,I2947,""))</f>
        <v>8-Nov</v>
      </c>
      <c r="K2947" s="34">
        <f>LEFT(J2947,2-ISERROR(1*MID(J2947,2,1)))*1</f>
        <v>8</v>
      </c>
      <c r="L2947" s="34" t="str">
        <f>IF(LEN(I2947)=3,I2947,LEFT(I2947,1)&amp;MID(I2947,3,1)&amp;RIGHT(I2947,1))</f>
        <v>YIW</v>
      </c>
      <c r="M2947" s="42">
        <f>TIMEVALUE(SUBSTITUTE(SUBSTITUTE(F2947,"P"," P"),"A"," A"))</f>
        <v>0.97777777777777775</v>
      </c>
      <c r="N2947" s="34">
        <f t="shared" si="146"/>
        <v>30</v>
      </c>
      <c r="O2947" s="34" t="str">
        <f t="shared" si="147"/>
        <v>YIW30</v>
      </c>
      <c r="P2947" s="44">
        <f>INDEX(Workings!$R$14:$R$853,MATCH(O2947,Workings!$U$14:$U$853,0))</f>
        <v>0.97569444444444464</v>
      </c>
      <c r="Q2947" s="34">
        <f t="shared" si="148"/>
        <v>3</v>
      </c>
      <c r="S2947"/>
    </row>
    <row r="2948" spans="1:19" ht="15" x14ac:dyDescent="0.25">
      <c r="A2948" s="34" t="s">
        <v>3163</v>
      </c>
      <c r="B2948" s="34" t="e">
        <f>SEARCH("PM",A2948)</f>
        <v>#VALUE!</v>
      </c>
      <c r="C2948" s="34">
        <f>SEARCH("AM",A2948)</f>
        <v>15</v>
      </c>
      <c r="D2948" s="34">
        <f>IFERROR(B2948,C2948)</f>
        <v>15</v>
      </c>
      <c r="E2948" s="34" t="str">
        <f>IFERROR(MID(A2948,D2948-5,1)," ")</f>
        <v xml:space="preserve"> </v>
      </c>
      <c r="F2948" s="34" t="str">
        <f>MID(A2948,IF(E2948="1",D2948-5,D2948-4),IF(E2948="1",7,6))</f>
        <v>7:27AM</v>
      </c>
      <c r="G2948" s="34" t="str">
        <f>TRIM(SUBSTITUTE(A2948,TEXT(M2948,"h:mmAM/PM"),""))</f>
        <v>YIW 9/Nov</v>
      </c>
      <c r="H2948" s="34" t="b">
        <f>OR(LEFT(G2948,1)="Y",LEFT(G2948,1)="B",LEFT(G2948,1)="R")</f>
        <v>1</v>
      </c>
      <c r="I2948" s="34" t="str">
        <f>IF(H2948,LEFT(G2948,FIND(" ",G2948)-1),MID(G2948,FIND(" ",G2948)+1,9))</f>
        <v>YIW</v>
      </c>
      <c r="J2948" s="34" t="str">
        <f>TRIM(SUBSTITUTE(G2948,I2948,""))</f>
        <v>9/Nov</v>
      </c>
      <c r="K2948" s="34">
        <f>LEFT(J2948,2-ISERROR(1*MID(J2948,2,1)))*1</f>
        <v>9</v>
      </c>
      <c r="L2948" s="34" t="str">
        <f>IF(LEN(I2948)=3,I2948,LEFT(I2948,1)&amp;MID(I2948,3,1)&amp;RIGHT(I2948,1))</f>
        <v>YIW</v>
      </c>
      <c r="M2948" s="42">
        <f>TIMEVALUE(SUBSTITUTE(SUBSTITUTE(F2948,"P"," P"),"A"," A"))</f>
        <v>0.31041666666666667</v>
      </c>
      <c r="N2948" s="34">
        <f t="shared" si="146"/>
        <v>1</v>
      </c>
      <c r="O2948" s="34" t="str">
        <f t="shared" si="147"/>
        <v>YIW1</v>
      </c>
      <c r="P2948" s="44">
        <f>INDEX(Workings!$R$14:$R$853,MATCH(O2948,Workings!$U$14:$U$853,0))</f>
        <v>0.30902777777777779</v>
      </c>
      <c r="Q2948" s="34">
        <f t="shared" si="148"/>
        <v>2</v>
      </c>
      <c r="S2948"/>
    </row>
    <row r="2949" spans="1:19" ht="15" x14ac:dyDescent="0.25">
      <c r="A2949" s="34" t="s">
        <v>986</v>
      </c>
      <c r="B2949" s="34" t="e">
        <f>SEARCH("PM",A2949)</f>
        <v>#VALUE!</v>
      </c>
      <c r="C2949" s="34">
        <f>SEARCH("AM",A2949)</f>
        <v>17</v>
      </c>
      <c r="D2949" s="34">
        <f>IFERROR(B2949,C2949)</f>
        <v>17</v>
      </c>
      <c r="E2949" s="34" t="str">
        <f>IFERROR(MID(A2949,D2949-5,1)," ")</f>
        <v xml:space="preserve"> </v>
      </c>
      <c r="F2949" s="34" t="str">
        <f>MID(A2949,IF(E2949="1",D2949-5,D2949-4),IF(E2949="1",7,6))</f>
        <v>7:53AM</v>
      </c>
      <c r="G2949" s="34" t="str">
        <f>TRIM(SUBSTITUTE(A2949,TEXT(M2949,"h:mmAM/PM"),""))</f>
        <v>Y-I-W 9/Nov</v>
      </c>
      <c r="H2949" s="34" t="b">
        <f>OR(LEFT(G2949,1)="Y",LEFT(G2949,1)="B",LEFT(G2949,1)="R")</f>
        <v>1</v>
      </c>
      <c r="I2949" s="34" t="str">
        <f>IF(H2949,LEFT(G2949,FIND(" ",G2949)-1),MID(G2949,FIND(" ",G2949)+1,9))</f>
        <v>Y-I-W</v>
      </c>
      <c r="J2949" s="34" t="str">
        <f>TRIM(SUBSTITUTE(G2949,I2949,""))</f>
        <v>9/Nov</v>
      </c>
      <c r="K2949" s="34">
        <f>LEFT(J2949,2-ISERROR(1*MID(J2949,2,1)))*1</f>
        <v>9</v>
      </c>
      <c r="L2949" s="34" t="str">
        <f>IF(LEN(I2949)=3,I2949,LEFT(I2949,1)&amp;MID(I2949,3,1)&amp;RIGHT(I2949,1))</f>
        <v>YIW</v>
      </c>
      <c r="M2949" s="42">
        <f>TIMEVALUE(SUBSTITUTE(SUBSTITUTE(F2949,"P"," P"),"A"," A"))</f>
        <v>0.32847222222222222</v>
      </c>
      <c r="N2949" s="34">
        <f t="shared" si="146"/>
        <v>2</v>
      </c>
      <c r="O2949" s="34" t="str">
        <f t="shared" si="147"/>
        <v>YIW2</v>
      </c>
      <c r="P2949" s="44">
        <f>INDEX(Workings!$R$14:$R$853,MATCH(O2949,Workings!$U$14:$U$853,0))</f>
        <v>0.32291666666666669</v>
      </c>
      <c r="Q2949" s="34">
        <f t="shared" si="148"/>
        <v>8</v>
      </c>
      <c r="S2949"/>
    </row>
    <row r="2950" spans="1:19" ht="15" x14ac:dyDescent="0.25">
      <c r="A2950" s="34" t="s">
        <v>509</v>
      </c>
      <c r="B2950" s="34" t="e">
        <f>SEARCH("PM",A2950)</f>
        <v>#VALUE!</v>
      </c>
      <c r="C2950" s="34">
        <f>SEARCH("AM",A2950)</f>
        <v>17</v>
      </c>
      <c r="D2950" s="34">
        <f>IFERROR(B2950,C2950)</f>
        <v>17</v>
      </c>
      <c r="E2950" s="34" t="str">
        <f>IFERROR(MID(A2950,D2950-5,1)," ")</f>
        <v xml:space="preserve"> </v>
      </c>
      <c r="F2950" s="34" t="str">
        <f>MID(A2950,IF(E2950="1",D2950-5,D2950-4),IF(E2950="1",7,6))</f>
        <v>8:12AM</v>
      </c>
      <c r="G2950" s="34" t="str">
        <f>TRIM(SUBSTITUTE(A2950,TEXT(M2950,"h:mmAM/PM"),""))</f>
        <v>Y-I-W 9/Nov</v>
      </c>
      <c r="H2950" s="34" t="b">
        <f>OR(LEFT(G2950,1)="Y",LEFT(G2950,1)="B",LEFT(G2950,1)="R")</f>
        <v>1</v>
      </c>
      <c r="I2950" s="34" t="str">
        <f>IF(H2950,LEFT(G2950,FIND(" ",G2950)-1),MID(G2950,FIND(" ",G2950)+1,9))</f>
        <v>Y-I-W</v>
      </c>
      <c r="J2950" s="34" t="str">
        <f>TRIM(SUBSTITUTE(G2950,I2950,""))</f>
        <v>9/Nov</v>
      </c>
      <c r="K2950" s="34">
        <f>LEFT(J2950,2-ISERROR(1*MID(J2950,2,1)))*1</f>
        <v>9</v>
      </c>
      <c r="L2950" s="34" t="str">
        <f>IF(LEN(I2950)=3,I2950,LEFT(I2950,1)&amp;MID(I2950,3,1)&amp;RIGHT(I2950,1))</f>
        <v>YIW</v>
      </c>
      <c r="M2950" s="42">
        <f>TIMEVALUE(SUBSTITUTE(SUBSTITUTE(F2950,"P"," P"),"A"," A"))</f>
        <v>0.34166666666666662</v>
      </c>
      <c r="N2950" s="34">
        <f t="shared" si="146"/>
        <v>3</v>
      </c>
      <c r="O2950" s="34" t="str">
        <f t="shared" si="147"/>
        <v>YIW3</v>
      </c>
      <c r="P2950" s="44">
        <f>INDEX(Workings!$R$14:$R$853,MATCH(O2950,Workings!$U$14:$U$853,0))</f>
        <v>0.33680555555555558</v>
      </c>
      <c r="Q2950" s="34">
        <f t="shared" si="148"/>
        <v>7</v>
      </c>
      <c r="S2950"/>
    </row>
    <row r="2951" spans="1:19" ht="15" x14ac:dyDescent="0.25">
      <c r="A2951" s="34" t="s">
        <v>3039</v>
      </c>
      <c r="B2951" s="34" t="e">
        <f>SEARCH("PM",A2951)</f>
        <v>#VALUE!</v>
      </c>
      <c r="C2951" s="34">
        <f>SEARCH("AM",A2951)</f>
        <v>9</v>
      </c>
      <c r="D2951" s="34">
        <f>IFERROR(B2951,C2951)</f>
        <v>9</v>
      </c>
      <c r="E2951" s="34" t="str">
        <f>IFERROR(MID(A2951,D2951-5,1)," ")</f>
        <v xml:space="preserve"> </v>
      </c>
      <c r="F2951" s="34" t="str">
        <f>MID(A2951,IF(E2951="1",D2951-5,D2951-4),IF(E2951="1",7,6))</f>
        <v>8:32AM</v>
      </c>
      <c r="G2951" s="34" t="str">
        <f>TRIM(SUBSTITUTE(A2951,TEXT(M2951,"h:mmAM/PM"),""))</f>
        <v>YIW 9/Nov</v>
      </c>
      <c r="H2951" s="34" t="b">
        <f>OR(LEFT(G2951,1)="Y",LEFT(G2951,1)="B",LEFT(G2951,1)="R")</f>
        <v>1</v>
      </c>
      <c r="I2951" s="34" t="str">
        <f>IF(H2951,LEFT(G2951,FIND(" ",G2951)-1),MID(G2951,FIND(" ",G2951)+1,9))</f>
        <v>YIW</v>
      </c>
      <c r="J2951" s="34" t="str">
        <f>TRIM(SUBSTITUTE(G2951,I2951,""))</f>
        <v>9/Nov</v>
      </c>
      <c r="K2951" s="34">
        <f>LEFT(J2951,2-ISERROR(1*MID(J2951,2,1)))*1</f>
        <v>9</v>
      </c>
      <c r="L2951" s="34" t="str">
        <f>IF(LEN(I2951)=3,I2951,LEFT(I2951,1)&amp;MID(I2951,3,1)&amp;RIGHT(I2951,1))</f>
        <v>YIW</v>
      </c>
      <c r="M2951" s="42">
        <f>TIMEVALUE(SUBSTITUTE(SUBSTITUTE(F2951,"P"," P"),"A"," A"))</f>
        <v>0.35555555555555557</v>
      </c>
      <c r="N2951" s="34">
        <f t="shared" si="146"/>
        <v>4</v>
      </c>
      <c r="O2951" s="34" t="str">
        <f t="shared" si="147"/>
        <v>YIW4</v>
      </c>
      <c r="P2951" s="44">
        <f>INDEX(Workings!$R$14:$R$853,MATCH(O2951,Workings!$U$14:$U$853,0))</f>
        <v>0.35069444444444448</v>
      </c>
      <c r="Q2951" s="34">
        <f t="shared" si="148"/>
        <v>7</v>
      </c>
      <c r="S2951"/>
    </row>
    <row r="2952" spans="1:19" ht="15" x14ac:dyDescent="0.25">
      <c r="A2952" s="34" t="s">
        <v>2080</v>
      </c>
      <c r="B2952" s="34" t="e">
        <f>SEARCH("PM",A2952)</f>
        <v>#VALUE!</v>
      </c>
      <c r="C2952" s="34">
        <f>SEARCH("AM",A2952)</f>
        <v>17</v>
      </c>
      <c r="D2952" s="34">
        <f>IFERROR(B2952,C2952)</f>
        <v>17</v>
      </c>
      <c r="E2952" s="34" t="str">
        <f>IFERROR(MID(A2952,D2952-5,1)," ")</f>
        <v xml:space="preserve"> </v>
      </c>
      <c r="F2952" s="34" t="str">
        <f>MID(A2952,IF(E2952="1",D2952-5,D2952-4),IF(E2952="1",7,6))</f>
        <v>8:52AM</v>
      </c>
      <c r="G2952" s="34" t="str">
        <f>TRIM(SUBSTITUTE(A2952,TEXT(M2952,"h:mmAM/PM"),""))</f>
        <v>9/Nov Y/I/W</v>
      </c>
      <c r="H2952" s="34" t="b">
        <f>OR(LEFT(G2952,1)="Y",LEFT(G2952,1)="B",LEFT(G2952,1)="R")</f>
        <v>0</v>
      </c>
      <c r="I2952" s="34" t="str">
        <f>IF(H2952,LEFT(G2952,FIND(" ",G2952)-1),MID(G2952,FIND(" ",G2952)+1,9))</f>
        <v>Y/I/W</v>
      </c>
      <c r="J2952" s="34" t="str">
        <f>TRIM(SUBSTITUTE(G2952,I2952,""))</f>
        <v>9/Nov</v>
      </c>
      <c r="K2952" s="34">
        <f>LEFT(J2952,2-ISERROR(1*MID(J2952,2,1)))*1</f>
        <v>9</v>
      </c>
      <c r="L2952" s="34" t="str">
        <f>IF(LEN(I2952)=3,I2952,LEFT(I2952,1)&amp;MID(I2952,3,1)&amp;RIGHT(I2952,1))</f>
        <v>YIW</v>
      </c>
      <c r="M2952" s="42">
        <f>TIMEVALUE(SUBSTITUTE(SUBSTITUTE(F2952,"P"," P"),"A"," A"))</f>
        <v>0.36944444444444446</v>
      </c>
      <c r="N2952" s="34">
        <f t="shared" si="146"/>
        <v>5</v>
      </c>
      <c r="O2952" s="34" t="str">
        <f t="shared" si="147"/>
        <v>YIW5</v>
      </c>
      <c r="P2952" s="44">
        <f>INDEX(Workings!$R$14:$R$853,MATCH(O2952,Workings!$U$14:$U$853,0))</f>
        <v>0.36458333333333337</v>
      </c>
      <c r="Q2952" s="34">
        <f t="shared" si="148"/>
        <v>7</v>
      </c>
      <c r="S2952"/>
    </row>
    <row r="2953" spans="1:19" ht="15" x14ac:dyDescent="0.25">
      <c r="A2953" s="34" t="s">
        <v>2793</v>
      </c>
      <c r="B2953" s="34" t="e">
        <f>SEARCH("PM",A2953)</f>
        <v>#VALUE!</v>
      </c>
      <c r="C2953" s="34">
        <f>SEARCH("AM",A2953)</f>
        <v>5</v>
      </c>
      <c r="D2953" s="34">
        <f>IFERROR(B2953,C2953)</f>
        <v>5</v>
      </c>
      <c r="E2953" s="34" t="str">
        <f>IFERROR(MID(A2953,D2953-5,1)," ")</f>
        <v xml:space="preserve"> </v>
      </c>
      <c r="F2953" s="34" t="str">
        <f>MID(A2953,IF(E2953="1",D2953-5,D2953-4),IF(E2953="1",7,6))</f>
        <v>9:16AM</v>
      </c>
      <c r="G2953" s="34" t="str">
        <f>TRIM(SUBSTITUTE(A2953,TEXT(M2953,"h:mmAM/PM"),""))</f>
        <v>Y/I/W 9-Nov</v>
      </c>
      <c r="H2953" s="34" t="b">
        <f>OR(LEFT(G2953,1)="Y",LEFT(G2953,1)="B",LEFT(G2953,1)="R")</f>
        <v>1</v>
      </c>
      <c r="I2953" s="34" t="str">
        <f>IF(H2953,LEFT(G2953,FIND(" ",G2953)-1),MID(G2953,FIND(" ",G2953)+1,9))</f>
        <v>Y/I/W</v>
      </c>
      <c r="J2953" s="34" t="str">
        <f>TRIM(SUBSTITUTE(G2953,I2953,""))</f>
        <v>9-Nov</v>
      </c>
      <c r="K2953" s="34">
        <f>LEFT(J2953,2-ISERROR(1*MID(J2953,2,1)))*1</f>
        <v>9</v>
      </c>
      <c r="L2953" s="34" t="str">
        <f>IF(LEN(I2953)=3,I2953,LEFT(I2953,1)&amp;MID(I2953,3,1)&amp;RIGHT(I2953,1))</f>
        <v>YIW</v>
      </c>
      <c r="M2953" s="42">
        <f>TIMEVALUE(SUBSTITUTE(SUBSTITUTE(F2953,"P"," P"),"A"," A"))</f>
        <v>0.38611111111111113</v>
      </c>
      <c r="N2953" s="34">
        <f t="shared" ref="N2953:N3016" si="149">1+(L2953=L2952)*(K2953=K2952)*N2952</f>
        <v>6</v>
      </c>
      <c r="O2953" s="34" t="str">
        <f t="shared" ref="O2953:O3016" si="150">L2953&amp;N2953</f>
        <v>YIW6</v>
      </c>
      <c r="P2953" s="44">
        <f>INDEX(Workings!$R$14:$R$853,MATCH(O2953,Workings!$U$14:$U$853,0))</f>
        <v>0.37847222222222227</v>
      </c>
      <c r="Q2953" s="34">
        <f t="shared" ref="Q2953:Q3016" si="151">ROUND((M2953-P2953)*60*24,5)</f>
        <v>11</v>
      </c>
      <c r="S2953"/>
    </row>
    <row r="2954" spans="1:19" ht="15" x14ac:dyDescent="0.25">
      <c r="A2954" s="34" t="s">
        <v>1706</v>
      </c>
      <c r="B2954" s="34" t="e">
        <f>SEARCH("PM",A2954)</f>
        <v>#VALUE!</v>
      </c>
      <c r="C2954" s="34">
        <f>SEARCH("AM",A2954)</f>
        <v>17</v>
      </c>
      <c r="D2954" s="34">
        <f>IFERROR(B2954,C2954)</f>
        <v>17</v>
      </c>
      <c r="E2954" s="34" t="str">
        <f>IFERROR(MID(A2954,D2954-5,1)," ")</f>
        <v xml:space="preserve"> </v>
      </c>
      <c r="F2954" s="34" t="str">
        <f>MID(A2954,IF(E2954="1",D2954-5,D2954-4),IF(E2954="1",7,6))</f>
        <v>9:31AM</v>
      </c>
      <c r="G2954" s="34" t="str">
        <f>TRIM(SUBSTITUTE(A2954,TEXT(M2954,"h:mmAM/PM"),""))</f>
        <v>Y/I/W 9/Nov</v>
      </c>
      <c r="H2954" s="34" t="b">
        <f>OR(LEFT(G2954,1)="Y",LEFT(G2954,1)="B",LEFT(G2954,1)="R")</f>
        <v>1</v>
      </c>
      <c r="I2954" s="34" t="str">
        <f>IF(H2954,LEFT(G2954,FIND(" ",G2954)-1),MID(G2954,FIND(" ",G2954)+1,9))</f>
        <v>Y/I/W</v>
      </c>
      <c r="J2954" s="34" t="str">
        <f>TRIM(SUBSTITUTE(G2954,I2954,""))</f>
        <v>9/Nov</v>
      </c>
      <c r="K2954" s="34">
        <f>LEFT(J2954,2-ISERROR(1*MID(J2954,2,1)))*1</f>
        <v>9</v>
      </c>
      <c r="L2954" s="34" t="str">
        <f>IF(LEN(I2954)=3,I2954,LEFT(I2954,1)&amp;MID(I2954,3,1)&amp;RIGHT(I2954,1))</f>
        <v>YIW</v>
      </c>
      <c r="M2954" s="42">
        <f>TIMEVALUE(SUBSTITUTE(SUBSTITUTE(F2954,"P"," P"),"A"," A"))</f>
        <v>0.39652777777777781</v>
      </c>
      <c r="N2954" s="34">
        <f t="shared" si="149"/>
        <v>7</v>
      </c>
      <c r="O2954" s="34" t="str">
        <f t="shared" si="150"/>
        <v>YIW7</v>
      </c>
      <c r="P2954" s="44">
        <f>INDEX(Workings!$R$14:$R$853,MATCH(O2954,Workings!$U$14:$U$853,0))</f>
        <v>0.39236111111111116</v>
      </c>
      <c r="Q2954" s="34">
        <f t="shared" si="151"/>
        <v>6</v>
      </c>
      <c r="S2954"/>
    </row>
    <row r="2955" spans="1:19" ht="15" x14ac:dyDescent="0.25">
      <c r="A2955" s="34" t="s">
        <v>341</v>
      </c>
      <c r="B2955" s="34" t="e">
        <f>SEARCH("PM",A2955)</f>
        <v>#VALUE!</v>
      </c>
      <c r="C2955" s="34">
        <f>SEARCH("AM",A2955)</f>
        <v>17</v>
      </c>
      <c r="D2955" s="34">
        <f>IFERROR(B2955,C2955)</f>
        <v>17</v>
      </c>
      <c r="E2955" s="34" t="str">
        <f>IFERROR(MID(A2955,D2955-5,1)," ")</f>
        <v xml:space="preserve"> </v>
      </c>
      <c r="F2955" s="34" t="str">
        <f>MID(A2955,IF(E2955="1",D2955-5,D2955-4),IF(E2955="1",7,6))</f>
        <v>9:58AM</v>
      </c>
      <c r="G2955" s="34" t="str">
        <f>TRIM(SUBSTITUTE(A2955,TEXT(M2955,"h:mmAM/PM"),""))</f>
        <v>Y/I/W 9-Nov</v>
      </c>
      <c r="H2955" s="34" t="b">
        <f>OR(LEFT(G2955,1)="Y",LEFT(G2955,1)="B",LEFT(G2955,1)="R")</f>
        <v>1</v>
      </c>
      <c r="I2955" s="34" t="str">
        <f>IF(H2955,LEFT(G2955,FIND(" ",G2955)-1),MID(G2955,FIND(" ",G2955)+1,9))</f>
        <v>Y/I/W</v>
      </c>
      <c r="J2955" s="34" t="str">
        <f>TRIM(SUBSTITUTE(G2955,I2955,""))</f>
        <v>9-Nov</v>
      </c>
      <c r="K2955" s="34">
        <f>LEFT(J2955,2-ISERROR(1*MID(J2955,2,1)))*1</f>
        <v>9</v>
      </c>
      <c r="L2955" s="34" t="str">
        <f>IF(LEN(I2955)=3,I2955,LEFT(I2955,1)&amp;MID(I2955,3,1)&amp;RIGHT(I2955,1))</f>
        <v>YIW</v>
      </c>
      <c r="M2955" s="42">
        <f>TIMEVALUE(SUBSTITUTE(SUBSTITUTE(F2955,"P"," P"),"A"," A"))</f>
        <v>0.4152777777777778</v>
      </c>
      <c r="N2955" s="34">
        <f t="shared" si="149"/>
        <v>8</v>
      </c>
      <c r="O2955" s="34" t="str">
        <f t="shared" si="150"/>
        <v>YIW8</v>
      </c>
      <c r="P2955" s="44">
        <f>INDEX(Workings!$R$14:$R$853,MATCH(O2955,Workings!$U$14:$U$853,0))</f>
        <v>0.41319444444444448</v>
      </c>
      <c r="Q2955" s="34">
        <f t="shared" si="151"/>
        <v>3</v>
      </c>
      <c r="S2955"/>
    </row>
    <row r="2956" spans="1:19" ht="15" x14ac:dyDescent="0.25">
      <c r="A2956" s="34" t="s">
        <v>477</v>
      </c>
      <c r="B2956" s="34" t="e">
        <f>SEARCH("PM",A2956)</f>
        <v>#VALUE!</v>
      </c>
      <c r="C2956" s="34">
        <f>SEARCH("AM",A2956)</f>
        <v>18</v>
      </c>
      <c r="D2956" s="34">
        <f>IFERROR(B2956,C2956)</f>
        <v>18</v>
      </c>
      <c r="E2956" s="34" t="str">
        <f>IFERROR(MID(A2956,D2956-5,1)," ")</f>
        <v>1</v>
      </c>
      <c r="F2956" s="34" t="str">
        <f>MID(A2956,IF(E2956="1",D2956-5,D2956-4),IF(E2956="1",7,6))</f>
        <v>10:29AM</v>
      </c>
      <c r="G2956" s="34" t="str">
        <f>TRIM(SUBSTITUTE(A2956,TEXT(M2956,"h:mmAM/PM"),""))</f>
        <v>9-Nov Y-I-W</v>
      </c>
      <c r="H2956" s="34" t="b">
        <f>OR(LEFT(G2956,1)="Y",LEFT(G2956,1)="B",LEFT(G2956,1)="R")</f>
        <v>0</v>
      </c>
      <c r="I2956" s="34" t="str">
        <f>IF(H2956,LEFT(G2956,FIND(" ",G2956)-1),MID(G2956,FIND(" ",G2956)+1,9))</f>
        <v>Y-I-W</v>
      </c>
      <c r="J2956" s="34" t="str">
        <f>TRIM(SUBSTITUTE(G2956,I2956,""))</f>
        <v>9-Nov</v>
      </c>
      <c r="K2956" s="34">
        <f>LEFT(J2956,2-ISERROR(1*MID(J2956,2,1)))*1</f>
        <v>9</v>
      </c>
      <c r="L2956" s="34" t="str">
        <f>IF(LEN(I2956)=3,I2956,LEFT(I2956,1)&amp;MID(I2956,3,1)&amp;RIGHT(I2956,1))</f>
        <v>YIW</v>
      </c>
      <c r="M2956" s="42">
        <f>TIMEVALUE(SUBSTITUTE(SUBSTITUTE(F2956,"P"," P"),"A"," A"))</f>
        <v>0.4368055555555555</v>
      </c>
      <c r="N2956" s="34">
        <f t="shared" si="149"/>
        <v>9</v>
      </c>
      <c r="O2956" s="34" t="str">
        <f t="shared" si="150"/>
        <v>YIW9</v>
      </c>
      <c r="P2956" s="44">
        <f>INDEX(Workings!$R$14:$R$853,MATCH(O2956,Workings!$U$14:$U$853,0))</f>
        <v>0.43402777777777779</v>
      </c>
      <c r="Q2956" s="34">
        <f t="shared" si="151"/>
        <v>4</v>
      </c>
      <c r="S2956"/>
    </row>
    <row r="2957" spans="1:19" ht="15" x14ac:dyDescent="0.25">
      <c r="A2957" s="34" t="s">
        <v>2097</v>
      </c>
      <c r="B2957" s="34" t="e">
        <f>SEARCH("PM",A2957)</f>
        <v>#VALUE!</v>
      </c>
      <c r="C2957" s="34">
        <f>SEARCH("AM",A2957)</f>
        <v>12</v>
      </c>
      <c r="D2957" s="34">
        <f>IFERROR(B2957,C2957)</f>
        <v>12</v>
      </c>
      <c r="E2957" s="34" t="str">
        <f>IFERROR(MID(A2957,D2957-5,1)," ")</f>
        <v>1</v>
      </c>
      <c r="F2957" s="34" t="str">
        <f>MID(A2957,IF(E2957="1",D2957-5,D2957-4),IF(E2957="1",7,6))</f>
        <v>11:05AM</v>
      </c>
      <c r="G2957" s="34" t="str">
        <f>TRIM(SUBSTITUTE(A2957,TEXT(M2957,"h:mmAM/PM"),""))</f>
        <v>9/Nov YIW</v>
      </c>
      <c r="H2957" s="34" t="b">
        <f>OR(LEFT(G2957,1)="Y",LEFT(G2957,1)="B",LEFT(G2957,1)="R")</f>
        <v>0</v>
      </c>
      <c r="I2957" s="34" t="str">
        <f>IF(H2957,LEFT(G2957,FIND(" ",G2957)-1),MID(G2957,FIND(" ",G2957)+1,9))</f>
        <v>YIW</v>
      </c>
      <c r="J2957" s="34" t="str">
        <f>TRIM(SUBSTITUTE(G2957,I2957,""))</f>
        <v>9/Nov</v>
      </c>
      <c r="K2957" s="34">
        <f>LEFT(J2957,2-ISERROR(1*MID(J2957,2,1)))*1</f>
        <v>9</v>
      </c>
      <c r="L2957" s="34" t="str">
        <f>IF(LEN(I2957)=3,I2957,LEFT(I2957,1)&amp;MID(I2957,3,1)&amp;RIGHT(I2957,1))</f>
        <v>YIW</v>
      </c>
      <c r="M2957" s="42">
        <f>TIMEVALUE(SUBSTITUTE(SUBSTITUTE(F2957,"P"," P"),"A"," A"))</f>
        <v>0.46180555555555558</v>
      </c>
      <c r="N2957" s="34">
        <f t="shared" si="149"/>
        <v>10</v>
      </c>
      <c r="O2957" s="34" t="str">
        <f t="shared" si="150"/>
        <v>YIW10</v>
      </c>
      <c r="P2957" s="44">
        <f>INDEX(Workings!$R$14:$R$853,MATCH(O2957,Workings!$U$14:$U$853,0))</f>
        <v>0.4548611111111111</v>
      </c>
      <c r="Q2957" s="34">
        <f t="shared" si="151"/>
        <v>10</v>
      </c>
      <c r="S2957"/>
    </row>
    <row r="2958" spans="1:19" ht="15" x14ac:dyDescent="0.25">
      <c r="A2958" s="34" t="s">
        <v>1835</v>
      </c>
      <c r="B2958" s="34" t="e">
        <f>SEARCH("PM",A2958)</f>
        <v>#VALUE!</v>
      </c>
      <c r="C2958" s="34">
        <f>SEARCH("AM",A2958)</f>
        <v>10</v>
      </c>
      <c r="D2958" s="34">
        <f>IFERROR(B2958,C2958)</f>
        <v>10</v>
      </c>
      <c r="E2958" s="34" t="str">
        <f>IFERROR(MID(A2958,D2958-5,1)," ")</f>
        <v>1</v>
      </c>
      <c r="F2958" s="34" t="str">
        <f>MID(A2958,IF(E2958="1",D2958-5,D2958-4),IF(E2958="1",7,6))</f>
        <v>11:34AM</v>
      </c>
      <c r="G2958" s="34" t="str">
        <f>TRIM(SUBSTITUTE(A2958,TEXT(M2958,"h:mmAM/PM"),""))</f>
        <v>YIW 9/Nov</v>
      </c>
      <c r="H2958" s="34" t="b">
        <f>OR(LEFT(G2958,1)="Y",LEFT(G2958,1)="B",LEFT(G2958,1)="R")</f>
        <v>1</v>
      </c>
      <c r="I2958" s="34" t="str">
        <f>IF(H2958,LEFT(G2958,FIND(" ",G2958)-1),MID(G2958,FIND(" ",G2958)+1,9))</f>
        <v>YIW</v>
      </c>
      <c r="J2958" s="34" t="str">
        <f>TRIM(SUBSTITUTE(G2958,I2958,""))</f>
        <v>9/Nov</v>
      </c>
      <c r="K2958" s="34">
        <f>LEFT(J2958,2-ISERROR(1*MID(J2958,2,1)))*1</f>
        <v>9</v>
      </c>
      <c r="L2958" s="34" t="str">
        <f>IF(LEN(I2958)=3,I2958,LEFT(I2958,1)&amp;MID(I2958,3,1)&amp;RIGHT(I2958,1))</f>
        <v>YIW</v>
      </c>
      <c r="M2958" s="42">
        <f>TIMEVALUE(SUBSTITUTE(SUBSTITUTE(F2958,"P"," P"),"A"," A"))</f>
        <v>0.48194444444444445</v>
      </c>
      <c r="N2958" s="34">
        <f t="shared" si="149"/>
        <v>11</v>
      </c>
      <c r="O2958" s="34" t="str">
        <f t="shared" si="150"/>
        <v>YIW11</v>
      </c>
      <c r="P2958" s="44">
        <f>INDEX(Workings!$R$14:$R$853,MATCH(O2958,Workings!$U$14:$U$853,0))</f>
        <v>0.47569444444444442</v>
      </c>
      <c r="Q2958" s="34">
        <f t="shared" si="151"/>
        <v>9</v>
      </c>
      <c r="S2958"/>
    </row>
    <row r="2959" spans="1:19" ht="15" x14ac:dyDescent="0.25">
      <c r="A2959" s="34" t="s">
        <v>2062</v>
      </c>
      <c r="B2959" s="34">
        <f>SEARCH("PM",A2959)</f>
        <v>6</v>
      </c>
      <c r="C2959" s="34" t="e">
        <f>SEARCH("AM",A2959)</f>
        <v>#VALUE!</v>
      </c>
      <c r="D2959" s="34">
        <f>IFERROR(B2959,C2959)</f>
        <v>6</v>
      </c>
      <c r="E2959" s="34" t="str">
        <f>IFERROR(MID(A2959,D2959-5,1)," ")</f>
        <v>1</v>
      </c>
      <c r="F2959" s="34" t="str">
        <f>MID(A2959,IF(E2959="1",D2959-5,D2959-4),IF(E2959="1",7,6))</f>
        <v>12:01PM</v>
      </c>
      <c r="G2959" s="34" t="str">
        <f>TRIM(SUBSTITUTE(A2959,TEXT(M2959,"h:mmAM/PM"),""))</f>
        <v>YIW 9/Nov</v>
      </c>
      <c r="H2959" s="34" t="b">
        <f>OR(LEFT(G2959,1)="Y",LEFT(G2959,1)="B",LEFT(G2959,1)="R")</f>
        <v>1</v>
      </c>
      <c r="I2959" s="34" t="str">
        <f>IF(H2959,LEFT(G2959,FIND(" ",G2959)-1),MID(G2959,FIND(" ",G2959)+1,9))</f>
        <v>YIW</v>
      </c>
      <c r="J2959" s="34" t="str">
        <f>TRIM(SUBSTITUTE(G2959,I2959,""))</f>
        <v>9/Nov</v>
      </c>
      <c r="K2959" s="34">
        <f>LEFT(J2959,2-ISERROR(1*MID(J2959,2,1)))*1</f>
        <v>9</v>
      </c>
      <c r="L2959" s="34" t="str">
        <f>IF(LEN(I2959)=3,I2959,LEFT(I2959,1)&amp;MID(I2959,3,1)&amp;RIGHT(I2959,1))</f>
        <v>YIW</v>
      </c>
      <c r="M2959" s="42">
        <f>TIMEVALUE(SUBSTITUTE(SUBSTITUTE(F2959,"P"," P"),"A"," A"))</f>
        <v>0.50069444444444444</v>
      </c>
      <c r="N2959" s="34">
        <f t="shared" si="149"/>
        <v>12</v>
      </c>
      <c r="O2959" s="34" t="str">
        <f t="shared" si="150"/>
        <v>YIW12</v>
      </c>
      <c r="P2959" s="44">
        <f>INDEX(Workings!$R$14:$R$853,MATCH(O2959,Workings!$U$14:$U$853,0))</f>
        <v>0.49652777777777773</v>
      </c>
      <c r="Q2959" s="34">
        <f t="shared" si="151"/>
        <v>6</v>
      </c>
      <c r="S2959"/>
    </row>
    <row r="2960" spans="1:19" ht="15" x14ac:dyDescent="0.25">
      <c r="A2960" s="34" t="s">
        <v>2315</v>
      </c>
      <c r="B2960" s="34">
        <f>SEARCH("PM",A2960)</f>
        <v>12</v>
      </c>
      <c r="C2960" s="34" t="e">
        <f>SEARCH("AM",A2960)</f>
        <v>#VALUE!</v>
      </c>
      <c r="D2960" s="34">
        <f>IFERROR(B2960,C2960)</f>
        <v>12</v>
      </c>
      <c r="E2960" s="34" t="str">
        <f>IFERROR(MID(A2960,D2960-5,1)," ")</f>
        <v>1</v>
      </c>
      <c r="F2960" s="34" t="str">
        <f>MID(A2960,IF(E2960="1",D2960-5,D2960-4),IF(E2960="1",7,6))</f>
        <v>12:31PM</v>
      </c>
      <c r="G2960" s="34" t="str">
        <f>TRIM(SUBSTITUTE(A2960,TEXT(M2960,"h:mmAM/PM"),""))</f>
        <v>Y-I-W 9-Nov</v>
      </c>
      <c r="H2960" s="34" t="b">
        <f>OR(LEFT(G2960,1)="Y",LEFT(G2960,1)="B",LEFT(G2960,1)="R")</f>
        <v>1</v>
      </c>
      <c r="I2960" s="34" t="str">
        <f>IF(H2960,LEFT(G2960,FIND(" ",G2960)-1),MID(G2960,FIND(" ",G2960)+1,9))</f>
        <v>Y-I-W</v>
      </c>
      <c r="J2960" s="34" t="str">
        <f>TRIM(SUBSTITUTE(G2960,I2960,""))</f>
        <v>9-Nov</v>
      </c>
      <c r="K2960" s="34">
        <f>LEFT(J2960,2-ISERROR(1*MID(J2960,2,1)))*1</f>
        <v>9</v>
      </c>
      <c r="L2960" s="34" t="str">
        <f>IF(LEN(I2960)=3,I2960,LEFT(I2960,1)&amp;MID(I2960,3,1)&amp;RIGHT(I2960,1))</f>
        <v>YIW</v>
      </c>
      <c r="M2960" s="42">
        <f>TIMEVALUE(SUBSTITUTE(SUBSTITUTE(F2960,"P"," P"),"A"," A"))</f>
        <v>0.52152777777777781</v>
      </c>
      <c r="N2960" s="34">
        <f t="shared" si="149"/>
        <v>13</v>
      </c>
      <c r="O2960" s="34" t="str">
        <f t="shared" si="150"/>
        <v>YIW13</v>
      </c>
      <c r="P2960" s="44">
        <f>INDEX(Workings!$R$14:$R$853,MATCH(O2960,Workings!$U$14:$U$853,0))</f>
        <v>0.51736111111111105</v>
      </c>
      <c r="Q2960" s="34">
        <f t="shared" si="151"/>
        <v>6</v>
      </c>
      <c r="S2960"/>
    </row>
    <row r="2961" spans="1:19" ht="15" x14ac:dyDescent="0.25">
      <c r="A2961" s="34" t="s">
        <v>2693</v>
      </c>
      <c r="B2961" s="34">
        <f>SEARCH("PM",A2961)</f>
        <v>17</v>
      </c>
      <c r="C2961" s="34" t="e">
        <f>SEARCH("AM",A2961)</f>
        <v>#VALUE!</v>
      </c>
      <c r="D2961" s="34">
        <f>IFERROR(B2961,C2961)</f>
        <v>17</v>
      </c>
      <c r="E2961" s="34" t="str">
        <f>IFERROR(MID(A2961,D2961-5,1)," ")</f>
        <v xml:space="preserve"> </v>
      </c>
      <c r="F2961" s="34" t="str">
        <f>MID(A2961,IF(E2961="1",D2961-5,D2961-4),IF(E2961="1",7,6))</f>
        <v>1:04PM</v>
      </c>
      <c r="G2961" s="34" t="str">
        <f>TRIM(SUBSTITUTE(A2961,TEXT(M2961,"h:mmAM/PM"),""))</f>
        <v>9/Nov Y-I-W</v>
      </c>
      <c r="H2961" s="34" t="b">
        <f>OR(LEFT(G2961,1)="Y",LEFT(G2961,1)="B",LEFT(G2961,1)="R")</f>
        <v>0</v>
      </c>
      <c r="I2961" s="34" t="str">
        <f>IF(H2961,LEFT(G2961,FIND(" ",G2961)-1),MID(G2961,FIND(" ",G2961)+1,9))</f>
        <v>Y-I-W</v>
      </c>
      <c r="J2961" s="34" t="str">
        <f>TRIM(SUBSTITUTE(G2961,I2961,""))</f>
        <v>9/Nov</v>
      </c>
      <c r="K2961" s="34">
        <f>LEFT(J2961,2-ISERROR(1*MID(J2961,2,1)))*1</f>
        <v>9</v>
      </c>
      <c r="L2961" s="34" t="str">
        <f>IF(LEN(I2961)=3,I2961,LEFT(I2961,1)&amp;MID(I2961,3,1)&amp;RIGHT(I2961,1))</f>
        <v>YIW</v>
      </c>
      <c r="M2961" s="42">
        <f>TIMEVALUE(SUBSTITUTE(SUBSTITUTE(F2961,"P"," P"),"A"," A"))</f>
        <v>0.5444444444444444</v>
      </c>
      <c r="N2961" s="34">
        <f t="shared" si="149"/>
        <v>14</v>
      </c>
      <c r="O2961" s="34" t="str">
        <f t="shared" si="150"/>
        <v>YIW14</v>
      </c>
      <c r="P2961" s="44">
        <f>INDEX(Workings!$R$14:$R$853,MATCH(O2961,Workings!$U$14:$U$853,0))</f>
        <v>0.53819444444444442</v>
      </c>
      <c r="Q2961" s="34">
        <f t="shared" si="151"/>
        <v>9</v>
      </c>
      <c r="S2961"/>
    </row>
    <row r="2962" spans="1:19" ht="15" x14ac:dyDescent="0.25">
      <c r="A2962" s="34" t="s">
        <v>227</v>
      </c>
      <c r="B2962" s="34">
        <f>SEARCH("PM",A2962)</f>
        <v>5</v>
      </c>
      <c r="C2962" s="34" t="e">
        <f>SEARCH("AM",A2962)</f>
        <v>#VALUE!</v>
      </c>
      <c r="D2962" s="34">
        <f>IFERROR(B2962,C2962)</f>
        <v>5</v>
      </c>
      <c r="E2962" s="34" t="str">
        <f>IFERROR(MID(A2962,D2962-5,1)," ")</f>
        <v xml:space="preserve"> </v>
      </c>
      <c r="F2962" s="34" t="str">
        <f>MID(A2962,IF(E2962="1",D2962-5,D2962-4),IF(E2962="1",7,6))</f>
        <v>1:24PM</v>
      </c>
      <c r="G2962" s="34" t="str">
        <f>TRIM(SUBSTITUTE(A2962,TEXT(M2962,"h:mmAM/PM"),""))</f>
        <v>Y-I-W 9/Nov</v>
      </c>
      <c r="H2962" s="34" t="b">
        <f>OR(LEFT(G2962,1)="Y",LEFT(G2962,1)="B",LEFT(G2962,1)="R")</f>
        <v>1</v>
      </c>
      <c r="I2962" s="34" t="str">
        <f>IF(H2962,LEFT(G2962,FIND(" ",G2962)-1),MID(G2962,FIND(" ",G2962)+1,9))</f>
        <v>Y-I-W</v>
      </c>
      <c r="J2962" s="34" t="str">
        <f>TRIM(SUBSTITUTE(G2962,I2962,""))</f>
        <v>9/Nov</v>
      </c>
      <c r="K2962" s="34">
        <f>LEFT(J2962,2-ISERROR(1*MID(J2962,2,1)))*1</f>
        <v>9</v>
      </c>
      <c r="L2962" s="34" t="str">
        <f>IF(LEN(I2962)=3,I2962,LEFT(I2962,1)&amp;MID(I2962,3,1)&amp;RIGHT(I2962,1))</f>
        <v>YIW</v>
      </c>
      <c r="M2962" s="42">
        <f>TIMEVALUE(SUBSTITUTE(SUBSTITUTE(F2962,"P"," P"),"A"," A"))</f>
        <v>0.55833333333333335</v>
      </c>
      <c r="N2962" s="34">
        <f t="shared" si="149"/>
        <v>15</v>
      </c>
      <c r="O2962" s="34" t="str">
        <f t="shared" si="150"/>
        <v>YIW15</v>
      </c>
      <c r="P2962" s="44">
        <f>INDEX(Workings!$R$14:$R$853,MATCH(O2962,Workings!$U$14:$U$853,0))</f>
        <v>0.55902777777777779</v>
      </c>
      <c r="Q2962" s="34">
        <f t="shared" si="151"/>
        <v>-1</v>
      </c>
      <c r="S2962"/>
    </row>
    <row r="2963" spans="1:19" ht="15" x14ac:dyDescent="0.25">
      <c r="A2963" s="34" t="s">
        <v>4225</v>
      </c>
      <c r="B2963" s="34">
        <f>SEARCH("PM",A2963)</f>
        <v>5</v>
      </c>
      <c r="C2963" s="34" t="e">
        <f>SEARCH("AM",A2963)</f>
        <v>#VALUE!</v>
      </c>
      <c r="D2963" s="34">
        <f>IFERROR(B2963,C2963)</f>
        <v>5</v>
      </c>
      <c r="E2963" s="34" t="str">
        <f>IFERROR(MID(A2963,D2963-5,1)," ")</f>
        <v xml:space="preserve"> </v>
      </c>
      <c r="F2963" s="34" t="str">
        <f>MID(A2963,IF(E2963="1",D2963-5,D2963-4),IF(E2963="1",7,6))</f>
        <v>2:00PM</v>
      </c>
      <c r="G2963" s="34" t="str">
        <f>TRIM(SUBSTITUTE(A2963,TEXT(M2963,"h:mmAM/PM"),""))</f>
        <v>Y/I/W 9/Nov</v>
      </c>
      <c r="H2963" s="34" t="b">
        <f>OR(LEFT(G2963,1)="Y",LEFT(G2963,1)="B",LEFT(G2963,1)="R")</f>
        <v>1</v>
      </c>
      <c r="I2963" s="34" t="str">
        <f>IF(H2963,LEFT(G2963,FIND(" ",G2963)-1),MID(G2963,FIND(" ",G2963)+1,9))</f>
        <v>Y/I/W</v>
      </c>
      <c r="J2963" s="34" t="str">
        <f>TRIM(SUBSTITUTE(G2963,I2963,""))</f>
        <v>9/Nov</v>
      </c>
      <c r="K2963" s="34">
        <f>LEFT(J2963,2-ISERROR(1*MID(J2963,2,1)))*1</f>
        <v>9</v>
      </c>
      <c r="L2963" s="34" t="str">
        <f>IF(LEN(I2963)=3,I2963,LEFT(I2963,1)&amp;MID(I2963,3,1)&amp;RIGHT(I2963,1))</f>
        <v>YIW</v>
      </c>
      <c r="M2963" s="42">
        <f>TIMEVALUE(SUBSTITUTE(SUBSTITUTE(F2963,"P"," P"),"A"," A"))</f>
        <v>0.58333333333333337</v>
      </c>
      <c r="N2963" s="34">
        <f t="shared" si="149"/>
        <v>16</v>
      </c>
      <c r="O2963" s="34" t="str">
        <f t="shared" si="150"/>
        <v>YIW16</v>
      </c>
      <c r="P2963" s="44">
        <f>INDEX(Workings!$R$14:$R$853,MATCH(O2963,Workings!$U$14:$U$853,0))</f>
        <v>0.57986111111111116</v>
      </c>
      <c r="Q2963" s="34">
        <f t="shared" si="151"/>
        <v>5</v>
      </c>
      <c r="S2963"/>
    </row>
    <row r="2964" spans="1:19" ht="15" x14ac:dyDescent="0.25">
      <c r="A2964" s="34" t="s">
        <v>3005</v>
      </c>
      <c r="B2964" s="34">
        <f>SEARCH("PM",A2964)</f>
        <v>5</v>
      </c>
      <c r="C2964" s="34" t="e">
        <f>SEARCH("AM",A2964)</f>
        <v>#VALUE!</v>
      </c>
      <c r="D2964" s="34">
        <f>IFERROR(B2964,C2964)</f>
        <v>5</v>
      </c>
      <c r="E2964" s="34" t="str">
        <f>IFERROR(MID(A2964,D2964-5,1)," ")</f>
        <v xml:space="preserve"> </v>
      </c>
      <c r="F2964" s="34" t="str">
        <f>MID(A2964,IF(E2964="1",D2964-5,D2964-4),IF(E2964="1",7,6))</f>
        <v>2:29PM</v>
      </c>
      <c r="G2964" s="34" t="str">
        <f>TRIM(SUBSTITUTE(A2964,TEXT(M2964,"h:mmAM/PM"),""))</f>
        <v>Y/I/W 9/Nov</v>
      </c>
      <c r="H2964" s="34" t="b">
        <f>OR(LEFT(G2964,1)="Y",LEFT(G2964,1)="B",LEFT(G2964,1)="R")</f>
        <v>1</v>
      </c>
      <c r="I2964" s="34" t="str">
        <f>IF(H2964,LEFT(G2964,FIND(" ",G2964)-1),MID(G2964,FIND(" ",G2964)+1,9))</f>
        <v>Y/I/W</v>
      </c>
      <c r="J2964" s="34" t="str">
        <f>TRIM(SUBSTITUTE(G2964,I2964,""))</f>
        <v>9/Nov</v>
      </c>
      <c r="K2964" s="34">
        <f>LEFT(J2964,2-ISERROR(1*MID(J2964,2,1)))*1</f>
        <v>9</v>
      </c>
      <c r="L2964" s="34" t="str">
        <f>IF(LEN(I2964)=3,I2964,LEFT(I2964,1)&amp;MID(I2964,3,1)&amp;RIGHT(I2964,1))</f>
        <v>YIW</v>
      </c>
      <c r="M2964" s="42">
        <f>TIMEVALUE(SUBSTITUTE(SUBSTITUTE(F2964,"P"," P"),"A"," A"))</f>
        <v>0.60347222222222219</v>
      </c>
      <c r="N2964" s="34">
        <f t="shared" si="149"/>
        <v>17</v>
      </c>
      <c r="O2964" s="34" t="str">
        <f t="shared" si="150"/>
        <v>YIW17</v>
      </c>
      <c r="P2964" s="44">
        <f>INDEX(Workings!$R$14:$R$853,MATCH(O2964,Workings!$U$14:$U$853,0))</f>
        <v>0.60069444444444453</v>
      </c>
      <c r="Q2964" s="34">
        <f t="shared" si="151"/>
        <v>4</v>
      </c>
      <c r="S2964"/>
    </row>
    <row r="2965" spans="1:19" ht="15" x14ac:dyDescent="0.25">
      <c r="A2965" s="34" t="s">
        <v>557</v>
      </c>
      <c r="B2965" s="34">
        <f>SEARCH("PM",A2965)</f>
        <v>5</v>
      </c>
      <c r="C2965" s="34" t="e">
        <f>SEARCH("AM",A2965)</f>
        <v>#VALUE!</v>
      </c>
      <c r="D2965" s="34">
        <f>IFERROR(B2965,C2965)</f>
        <v>5</v>
      </c>
      <c r="E2965" s="34" t="str">
        <f>IFERROR(MID(A2965,D2965-5,1)," ")</f>
        <v xml:space="preserve"> </v>
      </c>
      <c r="F2965" s="34" t="str">
        <f>MID(A2965,IF(E2965="1",D2965-5,D2965-4),IF(E2965="1",7,6))</f>
        <v>3:02PM</v>
      </c>
      <c r="G2965" s="34" t="str">
        <f>TRIM(SUBSTITUTE(A2965,TEXT(M2965,"h:mmAM/PM"),""))</f>
        <v>YIW 9/Nov</v>
      </c>
      <c r="H2965" s="34" t="b">
        <f>OR(LEFT(G2965,1)="Y",LEFT(G2965,1)="B",LEFT(G2965,1)="R")</f>
        <v>1</v>
      </c>
      <c r="I2965" s="34" t="str">
        <f>IF(H2965,LEFT(G2965,FIND(" ",G2965)-1),MID(G2965,FIND(" ",G2965)+1,9))</f>
        <v>YIW</v>
      </c>
      <c r="J2965" s="34" t="str">
        <f>TRIM(SUBSTITUTE(G2965,I2965,""))</f>
        <v>9/Nov</v>
      </c>
      <c r="K2965" s="34">
        <f>LEFT(J2965,2-ISERROR(1*MID(J2965,2,1)))*1</f>
        <v>9</v>
      </c>
      <c r="L2965" s="34" t="str">
        <f>IF(LEN(I2965)=3,I2965,LEFT(I2965,1)&amp;MID(I2965,3,1)&amp;RIGHT(I2965,1))</f>
        <v>YIW</v>
      </c>
      <c r="M2965" s="42">
        <f>TIMEVALUE(SUBSTITUTE(SUBSTITUTE(F2965,"P"," P"),"A"," A"))</f>
        <v>0.62638888888888888</v>
      </c>
      <c r="N2965" s="34">
        <f t="shared" si="149"/>
        <v>18</v>
      </c>
      <c r="O2965" s="34" t="str">
        <f t="shared" si="150"/>
        <v>YIW18</v>
      </c>
      <c r="P2965" s="44">
        <f>INDEX(Workings!$R$14:$R$853,MATCH(O2965,Workings!$U$14:$U$853,0))</f>
        <v>0.6215277777777779</v>
      </c>
      <c r="Q2965" s="34">
        <f t="shared" si="151"/>
        <v>7</v>
      </c>
      <c r="S2965"/>
    </row>
    <row r="2966" spans="1:19" ht="15" x14ac:dyDescent="0.25">
      <c r="A2966" s="34" t="s">
        <v>2557</v>
      </c>
      <c r="B2966" s="34">
        <f>SEARCH("PM",A2966)</f>
        <v>9</v>
      </c>
      <c r="C2966" s="34" t="e">
        <f>SEARCH("AM",A2966)</f>
        <v>#VALUE!</v>
      </c>
      <c r="D2966" s="34">
        <f>IFERROR(B2966,C2966)</f>
        <v>9</v>
      </c>
      <c r="E2966" s="34" t="str">
        <f>IFERROR(MID(A2966,D2966-5,1)," ")</f>
        <v xml:space="preserve"> </v>
      </c>
      <c r="F2966" s="34" t="str">
        <f>MID(A2966,IF(E2966="1",D2966-5,D2966-4),IF(E2966="1",7,6))</f>
        <v>3:29PM</v>
      </c>
      <c r="G2966" s="34" t="str">
        <f>TRIM(SUBSTITUTE(A2966,TEXT(M2966,"h:mmAM/PM"),""))</f>
        <v>YIW 9/Nov</v>
      </c>
      <c r="H2966" s="34" t="b">
        <f>OR(LEFT(G2966,1)="Y",LEFT(G2966,1)="B",LEFT(G2966,1)="R")</f>
        <v>1</v>
      </c>
      <c r="I2966" s="34" t="str">
        <f>IF(H2966,LEFT(G2966,FIND(" ",G2966)-1),MID(G2966,FIND(" ",G2966)+1,9))</f>
        <v>YIW</v>
      </c>
      <c r="J2966" s="34" t="str">
        <f>TRIM(SUBSTITUTE(G2966,I2966,""))</f>
        <v>9/Nov</v>
      </c>
      <c r="K2966" s="34">
        <f>LEFT(J2966,2-ISERROR(1*MID(J2966,2,1)))*1</f>
        <v>9</v>
      </c>
      <c r="L2966" s="34" t="str">
        <f>IF(LEN(I2966)=3,I2966,LEFT(I2966,1)&amp;MID(I2966,3,1)&amp;RIGHT(I2966,1))</f>
        <v>YIW</v>
      </c>
      <c r="M2966" s="42">
        <f>TIMEVALUE(SUBSTITUTE(SUBSTITUTE(F2966,"P"," P"),"A"," A"))</f>
        <v>0.64513888888888882</v>
      </c>
      <c r="N2966" s="34">
        <f t="shared" si="149"/>
        <v>19</v>
      </c>
      <c r="O2966" s="34" t="str">
        <f t="shared" si="150"/>
        <v>YIW19</v>
      </c>
      <c r="P2966" s="44">
        <f>INDEX(Workings!$R$14:$R$853,MATCH(O2966,Workings!$U$14:$U$853,0))</f>
        <v>0.64236111111111127</v>
      </c>
      <c r="Q2966" s="34">
        <f t="shared" si="151"/>
        <v>4</v>
      </c>
      <c r="S2966"/>
    </row>
    <row r="2967" spans="1:19" ht="15" x14ac:dyDescent="0.25">
      <c r="A2967" s="34" t="s">
        <v>262</v>
      </c>
      <c r="B2967" s="34">
        <f>SEARCH("PM",A2967)</f>
        <v>5</v>
      </c>
      <c r="C2967" s="34" t="e">
        <f>SEARCH("AM",A2967)</f>
        <v>#VALUE!</v>
      </c>
      <c r="D2967" s="34">
        <f>IFERROR(B2967,C2967)</f>
        <v>5</v>
      </c>
      <c r="E2967" s="34" t="str">
        <f>IFERROR(MID(A2967,D2967-5,1)," ")</f>
        <v xml:space="preserve"> </v>
      </c>
      <c r="F2967" s="34" t="str">
        <f>MID(A2967,IF(E2967="1",D2967-5,D2967-4),IF(E2967="1",7,6))</f>
        <v>4:02PM</v>
      </c>
      <c r="G2967" s="34" t="str">
        <f>TRIM(SUBSTITUTE(A2967,TEXT(M2967,"h:mmAM/PM"),""))</f>
        <v>Y/I/W 9-Nov</v>
      </c>
      <c r="H2967" s="34" t="b">
        <f>OR(LEFT(G2967,1)="Y",LEFT(G2967,1)="B",LEFT(G2967,1)="R")</f>
        <v>1</v>
      </c>
      <c r="I2967" s="34" t="str">
        <f>IF(H2967,LEFT(G2967,FIND(" ",G2967)-1),MID(G2967,FIND(" ",G2967)+1,9))</f>
        <v>Y/I/W</v>
      </c>
      <c r="J2967" s="34" t="str">
        <f>TRIM(SUBSTITUTE(G2967,I2967,""))</f>
        <v>9-Nov</v>
      </c>
      <c r="K2967" s="34">
        <f>LEFT(J2967,2-ISERROR(1*MID(J2967,2,1)))*1</f>
        <v>9</v>
      </c>
      <c r="L2967" s="34" t="str">
        <f>IF(LEN(I2967)=3,I2967,LEFT(I2967,1)&amp;MID(I2967,3,1)&amp;RIGHT(I2967,1))</f>
        <v>YIW</v>
      </c>
      <c r="M2967" s="42">
        <f>TIMEVALUE(SUBSTITUTE(SUBSTITUTE(F2967,"P"," P"),"A"," A"))</f>
        <v>0.66805555555555562</v>
      </c>
      <c r="N2967" s="34">
        <f t="shared" si="149"/>
        <v>20</v>
      </c>
      <c r="O2967" s="34" t="str">
        <f t="shared" si="150"/>
        <v>YIW20</v>
      </c>
      <c r="P2967" s="44">
        <f>INDEX(Workings!$R$14:$R$853,MATCH(O2967,Workings!$U$14:$U$853,0))</f>
        <v>0.66319444444444464</v>
      </c>
      <c r="Q2967" s="34">
        <f t="shared" si="151"/>
        <v>7</v>
      </c>
      <c r="S2967"/>
    </row>
    <row r="2968" spans="1:19" ht="15" x14ac:dyDescent="0.25">
      <c r="A2968" s="34" t="s">
        <v>2675</v>
      </c>
      <c r="B2968" s="34">
        <f>SEARCH("PM",A2968)</f>
        <v>5</v>
      </c>
      <c r="C2968" s="34" t="e">
        <f>SEARCH("AM",A2968)</f>
        <v>#VALUE!</v>
      </c>
      <c r="D2968" s="34">
        <f>IFERROR(B2968,C2968)</f>
        <v>5</v>
      </c>
      <c r="E2968" s="34" t="str">
        <f>IFERROR(MID(A2968,D2968-5,1)," ")</f>
        <v xml:space="preserve"> </v>
      </c>
      <c r="F2968" s="34" t="str">
        <f>MID(A2968,IF(E2968="1",D2968-5,D2968-4),IF(E2968="1",7,6))</f>
        <v>4:38PM</v>
      </c>
      <c r="G2968" s="34" t="str">
        <f>TRIM(SUBSTITUTE(A2968,TEXT(M2968,"h:mmAM/PM"),""))</f>
        <v>9-Nov YIW</v>
      </c>
      <c r="H2968" s="34" t="b">
        <f>OR(LEFT(G2968,1)="Y",LEFT(G2968,1)="B",LEFT(G2968,1)="R")</f>
        <v>0</v>
      </c>
      <c r="I2968" s="34" t="str">
        <f>IF(H2968,LEFT(G2968,FIND(" ",G2968)-1),MID(G2968,FIND(" ",G2968)+1,9))</f>
        <v>YIW</v>
      </c>
      <c r="J2968" s="34" t="str">
        <f>TRIM(SUBSTITUTE(G2968,I2968,""))</f>
        <v>9-Nov</v>
      </c>
      <c r="K2968" s="34">
        <f>LEFT(J2968,2-ISERROR(1*MID(J2968,2,1)))*1</f>
        <v>9</v>
      </c>
      <c r="L2968" s="34" t="str">
        <f>IF(LEN(I2968)=3,I2968,LEFT(I2968,1)&amp;MID(I2968,3,1)&amp;RIGHT(I2968,1))</f>
        <v>YIW</v>
      </c>
      <c r="M2968" s="42">
        <f>TIMEVALUE(SUBSTITUTE(SUBSTITUTE(F2968,"P"," P"),"A"," A"))</f>
        <v>0.69305555555555554</v>
      </c>
      <c r="N2968" s="34">
        <f t="shared" si="149"/>
        <v>21</v>
      </c>
      <c r="O2968" s="34" t="str">
        <f t="shared" si="150"/>
        <v>YIW21</v>
      </c>
      <c r="P2968" s="44">
        <f>INDEX(Workings!$R$14:$R$853,MATCH(O2968,Workings!$U$14:$U$853,0))</f>
        <v>0.68402777777777801</v>
      </c>
      <c r="Q2968" s="34">
        <f t="shared" si="151"/>
        <v>13</v>
      </c>
      <c r="S2968"/>
    </row>
    <row r="2969" spans="1:19" ht="15" x14ac:dyDescent="0.25">
      <c r="A2969" s="34" t="s">
        <v>1355</v>
      </c>
      <c r="B2969" s="34">
        <f>SEARCH("PM",A2969)</f>
        <v>11</v>
      </c>
      <c r="C2969" s="34" t="e">
        <f>SEARCH("AM",A2969)</f>
        <v>#VALUE!</v>
      </c>
      <c r="D2969" s="34">
        <f>IFERROR(B2969,C2969)</f>
        <v>11</v>
      </c>
      <c r="E2969" s="34" t="str">
        <f>IFERROR(MID(A2969,D2969-5,1)," ")</f>
        <v xml:space="preserve"> </v>
      </c>
      <c r="F2969" s="34" t="str">
        <f>MID(A2969,IF(E2969="1",D2969-5,D2969-4),IF(E2969="1",7,6))</f>
        <v>4:55PM</v>
      </c>
      <c r="G2969" s="34" t="str">
        <f>TRIM(SUBSTITUTE(A2969,TEXT(M2969,"h:mmAM/PM"),""))</f>
        <v>Y-I-W 9-Nov</v>
      </c>
      <c r="H2969" s="34" t="b">
        <f>OR(LEFT(G2969,1)="Y",LEFT(G2969,1)="B",LEFT(G2969,1)="R")</f>
        <v>1</v>
      </c>
      <c r="I2969" s="34" t="str">
        <f>IF(H2969,LEFT(G2969,FIND(" ",G2969)-1),MID(G2969,FIND(" ",G2969)+1,9))</f>
        <v>Y-I-W</v>
      </c>
      <c r="J2969" s="34" t="str">
        <f>TRIM(SUBSTITUTE(G2969,I2969,""))</f>
        <v>9-Nov</v>
      </c>
      <c r="K2969" s="34">
        <f>LEFT(J2969,2-ISERROR(1*MID(J2969,2,1)))*1</f>
        <v>9</v>
      </c>
      <c r="L2969" s="34" t="str">
        <f>IF(LEN(I2969)=3,I2969,LEFT(I2969,1)&amp;MID(I2969,3,1)&amp;RIGHT(I2969,1))</f>
        <v>YIW</v>
      </c>
      <c r="M2969" s="42">
        <f>TIMEVALUE(SUBSTITUTE(SUBSTITUTE(F2969,"P"," P"),"A"," A"))</f>
        <v>0.70486111111111116</v>
      </c>
      <c r="N2969" s="34">
        <f t="shared" si="149"/>
        <v>22</v>
      </c>
      <c r="O2969" s="34" t="str">
        <f t="shared" si="150"/>
        <v>YIW22</v>
      </c>
      <c r="P2969" s="44">
        <f>INDEX(Workings!$R$14:$R$853,MATCH(O2969,Workings!$U$14:$U$853,0))</f>
        <v>0.70486111111111138</v>
      </c>
      <c r="Q2969" s="34">
        <f t="shared" si="151"/>
        <v>0</v>
      </c>
      <c r="S2969"/>
    </row>
    <row r="2970" spans="1:19" ht="15" x14ac:dyDescent="0.25">
      <c r="A2970" s="34" t="s">
        <v>3425</v>
      </c>
      <c r="B2970" s="34">
        <f>SEARCH("PM",A2970)</f>
        <v>17</v>
      </c>
      <c r="C2970" s="34" t="e">
        <f>SEARCH("AM",A2970)</f>
        <v>#VALUE!</v>
      </c>
      <c r="D2970" s="34">
        <f>IFERROR(B2970,C2970)</f>
        <v>17</v>
      </c>
      <c r="E2970" s="34" t="str">
        <f>IFERROR(MID(A2970,D2970-5,1)," ")</f>
        <v xml:space="preserve"> </v>
      </c>
      <c r="F2970" s="34" t="str">
        <f>MID(A2970,IF(E2970="1",D2970-5,D2970-4),IF(E2970="1",7,6))</f>
        <v>5:38PM</v>
      </c>
      <c r="G2970" s="34" t="str">
        <f>TRIM(SUBSTITUTE(A2970,TEXT(M2970,"h:mmAM/PM"),""))</f>
        <v>Y:I:W 9/Nov</v>
      </c>
      <c r="H2970" s="34" t="b">
        <f>OR(LEFT(G2970,1)="Y",LEFT(G2970,1)="B",LEFT(G2970,1)="R")</f>
        <v>1</v>
      </c>
      <c r="I2970" s="34" t="str">
        <f>IF(H2970,LEFT(G2970,FIND(" ",G2970)-1),MID(G2970,FIND(" ",G2970)+1,9))</f>
        <v>Y:I:W</v>
      </c>
      <c r="J2970" s="34" t="str">
        <f>TRIM(SUBSTITUTE(G2970,I2970,""))</f>
        <v>9/Nov</v>
      </c>
      <c r="K2970" s="34">
        <f>LEFT(J2970,2-ISERROR(1*MID(J2970,2,1)))*1</f>
        <v>9</v>
      </c>
      <c r="L2970" s="34" t="str">
        <f>IF(LEN(I2970)=3,I2970,LEFT(I2970,1)&amp;MID(I2970,3,1)&amp;RIGHT(I2970,1))</f>
        <v>YIW</v>
      </c>
      <c r="M2970" s="42">
        <f>TIMEVALUE(SUBSTITUTE(SUBSTITUTE(F2970,"P"," P"),"A"," A"))</f>
        <v>0.73472222222222217</v>
      </c>
      <c r="N2970" s="34">
        <f t="shared" si="149"/>
        <v>23</v>
      </c>
      <c r="O2970" s="34" t="str">
        <f t="shared" si="150"/>
        <v>YIW23</v>
      </c>
      <c r="P2970" s="44">
        <f>INDEX(Workings!$R$14:$R$853,MATCH(O2970,Workings!$U$14:$U$853,0))</f>
        <v>0.72569444444444475</v>
      </c>
      <c r="Q2970" s="34">
        <f t="shared" si="151"/>
        <v>13</v>
      </c>
      <c r="S2970"/>
    </row>
    <row r="2971" spans="1:19" ht="15" x14ac:dyDescent="0.25">
      <c r="A2971" s="34" t="s">
        <v>2694</v>
      </c>
      <c r="B2971" s="34">
        <f>SEARCH("PM",A2971)</f>
        <v>17</v>
      </c>
      <c r="C2971" s="34" t="e">
        <f>SEARCH("AM",A2971)</f>
        <v>#VALUE!</v>
      </c>
      <c r="D2971" s="34">
        <f>IFERROR(B2971,C2971)</f>
        <v>17</v>
      </c>
      <c r="E2971" s="34" t="str">
        <f>IFERROR(MID(A2971,D2971-5,1)," ")</f>
        <v xml:space="preserve"> </v>
      </c>
      <c r="F2971" s="34" t="str">
        <f>MID(A2971,IF(E2971="1",D2971-5,D2971-4),IF(E2971="1",7,6))</f>
        <v>6:13PM</v>
      </c>
      <c r="G2971" s="34" t="str">
        <f>TRIM(SUBSTITUTE(A2971,TEXT(M2971,"h:mmAM/PM"),""))</f>
        <v>9/Nov Y/I/W</v>
      </c>
      <c r="H2971" s="34" t="b">
        <f>OR(LEFT(G2971,1)="Y",LEFT(G2971,1)="B",LEFT(G2971,1)="R")</f>
        <v>0</v>
      </c>
      <c r="I2971" s="34" t="str">
        <f>IF(H2971,LEFT(G2971,FIND(" ",G2971)-1),MID(G2971,FIND(" ",G2971)+1,9))</f>
        <v>Y/I/W</v>
      </c>
      <c r="J2971" s="34" t="str">
        <f>TRIM(SUBSTITUTE(G2971,I2971,""))</f>
        <v>9/Nov</v>
      </c>
      <c r="K2971" s="34">
        <f>LEFT(J2971,2-ISERROR(1*MID(J2971,2,1)))*1</f>
        <v>9</v>
      </c>
      <c r="L2971" s="34" t="str">
        <f>IF(LEN(I2971)=3,I2971,LEFT(I2971,1)&amp;MID(I2971,3,1)&amp;RIGHT(I2971,1))</f>
        <v>YIW</v>
      </c>
      <c r="M2971" s="42">
        <f>TIMEVALUE(SUBSTITUTE(SUBSTITUTE(F2971,"P"," P"),"A"," A"))</f>
        <v>0.75902777777777775</v>
      </c>
      <c r="N2971" s="34">
        <f t="shared" si="149"/>
        <v>24</v>
      </c>
      <c r="O2971" s="34" t="str">
        <f t="shared" si="150"/>
        <v>YIW24</v>
      </c>
      <c r="P2971" s="44">
        <f>INDEX(Workings!$R$14:$R$853,MATCH(O2971,Workings!$U$14:$U$853,0))</f>
        <v>0.75347222222222254</v>
      </c>
      <c r="Q2971" s="34">
        <f t="shared" si="151"/>
        <v>8</v>
      </c>
      <c r="S2971"/>
    </row>
    <row r="2972" spans="1:19" ht="15" x14ac:dyDescent="0.25">
      <c r="A2972" s="34" t="s">
        <v>436</v>
      </c>
      <c r="B2972" s="34">
        <f>SEARCH("PM",A2972)</f>
        <v>5</v>
      </c>
      <c r="C2972" s="34" t="e">
        <f>SEARCH("AM",A2972)</f>
        <v>#VALUE!</v>
      </c>
      <c r="D2972" s="34">
        <f>IFERROR(B2972,C2972)</f>
        <v>5</v>
      </c>
      <c r="E2972" s="34" t="str">
        <f>IFERROR(MID(A2972,D2972-5,1)," ")</f>
        <v xml:space="preserve"> </v>
      </c>
      <c r="F2972" s="34" t="str">
        <f>MID(A2972,IF(E2972="1",D2972-5,D2972-4),IF(E2972="1",7,6))</f>
        <v>6:42PM</v>
      </c>
      <c r="G2972" s="34" t="str">
        <f>TRIM(SUBSTITUTE(A2972,TEXT(M2972,"h:mmAM/PM"),""))</f>
        <v>9-Nov Y/I/W</v>
      </c>
      <c r="H2972" s="34" t="b">
        <f>OR(LEFT(G2972,1)="Y",LEFT(G2972,1)="B",LEFT(G2972,1)="R")</f>
        <v>0</v>
      </c>
      <c r="I2972" s="34" t="str">
        <f>IF(H2972,LEFT(G2972,FIND(" ",G2972)-1),MID(G2972,FIND(" ",G2972)+1,9))</f>
        <v>Y/I/W</v>
      </c>
      <c r="J2972" s="34" t="str">
        <f>TRIM(SUBSTITUTE(G2972,I2972,""))</f>
        <v>9-Nov</v>
      </c>
      <c r="K2972" s="34">
        <f>LEFT(J2972,2-ISERROR(1*MID(J2972,2,1)))*1</f>
        <v>9</v>
      </c>
      <c r="L2972" s="34" t="str">
        <f>IF(LEN(I2972)=3,I2972,LEFT(I2972,1)&amp;MID(I2972,3,1)&amp;RIGHT(I2972,1))</f>
        <v>YIW</v>
      </c>
      <c r="M2972" s="42">
        <f>TIMEVALUE(SUBSTITUTE(SUBSTITUTE(F2972,"P"," P"),"A"," A"))</f>
        <v>0.77916666666666667</v>
      </c>
      <c r="N2972" s="34">
        <f t="shared" si="149"/>
        <v>25</v>
      </c>
      <c r="O2972" s="34" t="str">
        <f t="shared" si="150"/>
        <v>YIW25</v>
      </c>
      <c r="P2972" s="44">
        <f>INDEX(Workings!$R$14:$R$853,MATCH(O2972,Workings!$U$14:$U$853,0))</f>
        <v>0.78125000000000033</v>
      </c>
      <c r="Q2972" s="34">
        <f t="shared" si="151"/>
        <v>-3</v>
      </c>
      <c r="S2972"/>
    </row>
    <row r="2973" spans="1:19" ht="15" x14ac:dyDescent="0.25">
      <c r="A2973" s="34" t="s">
        <v>512</v>
      </c>
      <c r="B2973" s="34">
        <f>SEARCH("PM",A2973)</f>
        <v>11</v>
      </c>
      <c r="C2973" s="34" t="e">
        <f>SEARCH("AM",A2973)</f>
        <v>#VALUE!</v>
      </c>
      <c r="D2973" s="34">
        <f>IFERROR(B2973,C2973)</f>
        <v>11</v>
      </c>
      <c r="E2973" s="34" t="str">
        <f>IFERROR(MID(A2973,D2973-5,1)," ")</f>
        <v xml:space="preserve"> </v>
      </c>
      <c r="F2973" s="34" t="str">
        <f>MID(A2973,IF(E2973="1",D2973-5,D2973-4),IF(E2973="1",7,6))</f>
        <v>7:28PM</v>
      </c>
      <c r="G2973" s="34" t="str">
        <f>TRIM(SUBSTITUTE(A2973,TEXT(M2973,"h:mmAM/PM"),""))</f>
        <v>9-Nov YIW</v>
      </c>
      <c r="H2973" s="34" t="b">
        <f>OR(LEFT(G2973,1)="Y",LEFT(G2973,1)="B",LEFT(G2973,1)="R")</f>
        <v>0</v>
      </c>
      <c r="I2973" s="34" t="str">
        <f>IF(H2973,LEFT(G2973,FIND(" ",G2973)-1),MID(G2973,FIND(" ",G2973)+1,9))</f>
        <v>YIW</v>
      </c>
      <c r="J2973" s="34" t="str">
        <f>TRIM(SUBSTITUTE(G2973,I2973,""))</f>
        <v>9-Nov</v>
      </c>
      <c r="K2973" s="34">
        <f>LEFT(J2973,2-ISERROR(1*MID(J2973,2,1)))*1</f>
        <v>9</v>
      </c>
      <c r="L2973" s="34" t="str">
        <f>IF(LEN(I2973)=3,I2973,LEFT(I2973,1)&amp;MID(I2973,3,1)&amp;RIGHT(I2973,1))</f>
        <v>YIW</v>
      </c>
      <c r="M2973" s="42">
        <f>TIMEVALUE(SUBSTITUTE(SUBSTITUTE(F2973,"P"," P"),"A"," A"))</f>
        <v>0.81111111111111101</v>
      </c>
      <c r="N2973" s="34">
        <f t="shared" si="149"/>
        <v>26</v>
      </c>
      <c r="O2973" s="34" t="str">
        <f t="shared" si="150"/>
        <v>YIW26</v>
      </c>
      <c r="P2973" s="44">
        <f>INDEX(Workings!$R$14:$R$853,MATCH(O2973,Workings!$U$14:$U$853,0))</f>
        <v>0.80902777777777812</v>
      </c>
      <c r="Q2973" s="34">
        <f t="shared" si="151"/>
        <v>3</v>
      </c>
      <c r="S2973"/>
    </row>
    <row r="2974" spans="1:19" ht="15" x14ac:dyDescent="0.25">
      <c r="A2974" s="34" t="s">
        <v>1172</v>
      </c>
      <c r="B2974" s="34">
        <f>SEARCH("PM",A2974)</f>
        <v>11</v>
      </c>
      <c r="C2974" s="34" t="e">
        <f>SEARCH("AM",A2974)</f>
        <v>#VALUE!</v>
      </c>
      <c r="D2974" s="34">
        <f>IFERROR(B2974,C2974)</f>
        <v>11</v>
      </c>
      <c r="E2974" s="34" t="str">
        <f>IFERROR(MID(A2974,D2974-5,1)," ")</f>
        <v xml:space="preserve"> </v>
      </c>
      <c r="F2974" s="34" t="str">
        <f>MID(A2974,IF(E2974="1",D2974-5,D2974-4),IF(E2974="1",7,6))</f>
        <v>8:32PM</v>
      </c>
      <c r="G2974" s="34" t="str">
        <f>TRIM(SUBSTITUTE(A2974,TEXT(M2974,"h:mmAM/PM"),""))</f>
        <v>Y:I:W 9/Nov</v>
      </c>
      <c r="H2974" s="34" t="b">
        <f>OR(LEFT(G2974,1)="Y",LEFT(G2974,1)="B",LEFT(G2974,1)="R")</f>
        <v>1</v>
      </c>
      <c r="I2974" s="34" t="str">
        <f>IF(H2974,LEFT(G2974,FIND(" ",G2974)-1),MID(G2974,FIND(" ",G2974)+1,9))</f>
        <v>Y:I:W</v>
      </c>
      <c r="J2974" s="34" t="str">
        <f>TRIM(SUBSTITUTE(G2974,I2974,""))</f>
        <v>9/Nov</v>
      </c>
      <c r="K2974" s="34">
        <f>LEFT(J2974,2-ISERROR(1*MID(J2974,2,1)))*1</f>
        <v>9</v>
      </c>
      <c r="L2974" s="34" t="str">
        <f>IF(LEN(I2974)=3,I2974,LEFT(I2974,1)&amp;MID(I2974,3,1)&amp;RIGHT(I2974,1))</f>
        <v>YIW</v>
      </c>
      <c r="M2974" s="42">
        <f>TIMEVALUE(SUBSTITUTE(SUBSTITUTE(F2974,"P"," P"),"A"," A"))</f>
        <v>0.85555555555555562</v>
      </c>
      <c r="N2974" s="34">
        <f t="shared" si="149"/>
        <v>27</v>
      </c>
      <c r="O2974" s="34" t="str">
        <f t="shared" si="150"/>
        <v>YIW27</v>
      </c>
      <c r="P2974" s="44">
        <f>INDEX(Workings!$R$14:$R$853,MATCH(O2974,Workings!$U$14:$U$853,0))</f>
        <v>0.85069444444444475</v>
      </c>
      <c r="Q2974" s="34">
        <f t="shared" si="151"/>
        <v>7</v>
      </c>
      <c r="S2974"/>
    </row>
    <row r="2975" spans="1:19" ht="15" x14ac:dyDescent="0.25">
      <c r="A2975" s="34" t="s">
        <v>775</v>
      </c>
      <c r="B2975" s="34">
        <f>SEARCH("PM",A2975)</f>
        <v>17</v>
      </c>
      <c r="C2975" s="34" t="e">
        <f>SEARCH("AM",A2975)</f>
        <v>#VALUE!</v>
      </c>
      <c r="D2975" s="34">
        <f>IFERROR(B2975,C2975)</f>
        <v>17</v>
      </c>
      <c r="E2975" s="34" t="str">
        <f>IFERROR(MID(A2975,D2975-5,1)," ")</f>
        <v xml:space="preserve"> </v>
      </c>
      <c r="F2975" s="34" t="str">
        <f>MID(A2975,IF(E2975="1",D2975-5,D2975-4),IF(E2975="1",7,6))</f>
        <v>9:30PM</v>
      </c>
      <c r="G2975" s="34" t="str">
        <f>TRIM(SUBSTITUTE(A2975,TEXT(M2975,"h:mmAM/PM"),""))</f>
        <v>Y/I/W 9-Nov</v>
      </c>
      <c r="H2975" s="34" t="b">
        <f>OR(LEFT(G2975,1)="Y",LEFT(G2975,1)="B",LEFT(G2975,1)="R")</f>
        <v>1</v>
      </c>
      <c r="I2975" s="34" t="str">
        <f>IF(H2975,LEFT(G2975,FIND(" ",G2975)-1),MID(G2975,FIND(" ",G2975)+1,9))</f>
        <v>Y/I/W</v>
      </c>
      <c r="J2975" s="34" t="str">
        <f>TRIM(SUBSTITUTE(G2975,I2975,""))</f>
        <v>9-Nov</v>
      </c>
      <c r="K2975" s="34">
        <f>LEFT(J2975,2-ISERROR(1*MID(J2975,2,1)))*1</f>
        <v>9</v>
      </c>
      <c r="L2975" s="34" t="str">
        <f>IF(LEN(I2975)=3,I2975,LEFT(I2975,1)&amp;MID(I2975,3,1)&amp;RIGHT(I2975,1))</f>
        <v>YIW</v>
      </c>
      <c r="M2975" s="42">
        <f>TIMEVALUE(SUBSTITUTE(SUBSTITUTE(F2975,"P"," P"),"A"," A"))</f>
        <v>0.89583333333333337</v>
      </c>
      <c r="N2975" s="34">
        <f t="shared" si="149"/>
        <v>28</v>
      </c>
      <c r="O2975" s="34" t="str">
        <f t="shared" si="150"/>
        <v>YIW28</v>
      </c>
      <c r="P2975" s="44">
        <f>INDEX(Workings!$R$14:$R$853,MATCH(O2975,Workings!$U$14:$U$853,0))</f>
        <v>0.89236111111111138</v>
      </c>
      <c r="Q2975" s="34">
        <f t="shared" si="151"/>
        <v>5</v>
      </c>
      <c r="S2975"/>
    </row>
    <row r="2976" spans="1:19" ht="15" x14ac:dyDescent="0.25">
      <c r="A2976" s="34" t="s">
        <v>957</v>
      </c>
      <c r="B2976" s="34">
        <f>SEARCH("PM",A2976)</f>
        <v>18</v>
      </c>
      <c r="C2976" s="34" t="e">
        <f>SEARCH("AM",A2976)</f>
        <v>#VALUE!</v>
      </c>
      <c r="D2976" s="34">
        <f>IFERROR(B2976,C2976)</f>
        <v>18</v>
      </c>
      <c r="E2976" s="34" t="str">
        <f>IFERROR(MID(A2976,D2976-5,1)," ")</f>
        <v>1</v>
      </c>
      <c r="F2976" s="34" t="str">
        <f>MID(A2976,IF(E2976="1",D2976-5,D2976-4),IF(E2976="1",7,6))</f>
        <v>10:28PM</v>
      </c>
      <c r="G2976" s="34" t="str">
        <f>TRIM(SUBSTITUTE(A2976,TEXT(M2976,"h:mmAM/PM"),""))</f>
        <v>9/Nov Y-I-W</v>
      </c>
      <c r="H2976" s="34" t="b">
        <f>OR(LEFT(G2976,1)="Y",LEFT(G2976,1)="B",LEFT(G2976,1)="R")</f>
        <v>0</v>
      </c>
      <c r="I2976" s="34" t="str">
        <f>IF(H2976,LEFT(G2976,FIND(" ",G2976)-1),MID(G2976,FIND(" ",G2976)+1,9))</f>
        <v>Y-I-W</v>
      </c>
      <c r="J2976" s="34" t="str">
        <f>TRIM(SUBSTITUTE(G2976,I2976,""))</f>
        <v>9/Nov</v>
      </c>
      <c r="K2976" s="34">
        <f>LEFT(J2976,2-ISERROR(1*MID(J2976,2,1)))*1</f>
        <v>9</v>
      </c>
      <c r="L2976" s="34" t="str">
        <f>IF(LEN(I2976)=3,I2976,LEFT(I2976,1)&amp;MID(I2976,3,1)&amp;RIGHT(I2976,1))</f>
        <v>YIW</v>
      </c>
      <c r="M2976" s="42">
        <f>TIMEVALUE(SUBSTITUTE(SUBSTITUTE(F2976,"P"," P"),"A"," A"))</f>
        <v>0.93611111111111101</v>
      </c>
      <c r="N2976" s="34">
        <f t="shared" si="149"/>
        <v>29</v>
      </c>
      <c r="O2976" s="34" t="str">
        <f t="shared" si="150"/>
        <v>YIW29</v>
      </c>
      <c r="P2976" s="44">
        <f>INDEX(Workings!$R$14:$R$853,MATCH(O2976,Workings!$U$14:$U$853,0))</f>
        <v>0.93402777777777801</v>
      </c>
      <c r="Q2976" s="34">
        <f t="shared" si="151"/>
        <v>3</v>
      </c>
      <c r="S2976"/>
    </row>
    <row r="2977" spans="1:19" ht="15" x14ac:dyDescent="0.25">
      <c r="A2977" s="34" t="s">
        <v>563</v>
      </c>
      <c r="B2977" s="34">
        <f>SEARCH("PM",A2977)</f>
        <v>6</v>
      </c>
      <c r="C2977" s="34" t="e">
        <f>SEARCH("AM",A2977)</f>
        <v>#VALUE!</v>
      </c>
      <c r="D2977" s="34">
        <f>IFERROR(B2977,C2977)</f>
        <v>6</v>
      </c>
      <c r="E2977" s="34" t="str">
        <f>IFERROR(MID(A2977,D2977-5,1)," ")</f>
        <v>1</v>
      </c>
      <c r="F2977" s="34" t="str">
        <f>MID(A2977,IF(E2977="1",D2977-5,D2977-4),IF(E2977="1",7,6))</f>
        <v>11:34PM</v>
      </c>
      <c r="G2977" s="34" t="str">
        <f>TRIM(SUBSTITUTE(A2977,TEXT(M2977,"h:mmAM/PM"),""))</f>
        <v>Y:I:W 9/Nov</v>
      </c>
      <c r="H2977" s="34" t="b">
        <f>OR(LEFT(G2977,1)="Y",LEFT(G2977,1)="B",LEFT(G2977,1)="R")</f>
        <v>1</v>
      </c>
      <c r="I2977" s="34" t="str">
        <f>IF(H2977,LEFT(G2977,FIND(" ",G2977)-1),MID(G2977,FIND(" ",G2977)+1,9))</f>
        <v>Y:I:W</v>
      </c>
      <c r="J2977" s="34" t="str">
        <f>TRIM(SUBSTITUTE(G2977,I2977,""))</f>
        <v>9/Nov</v>
      </c>
      <c r="K2977" s="34">
        <f>LEFT(J2977,2-ISERROR(1*MID(J2977,2,1)))*1</f>
        <v>9</v>
      </c>
      <c r="L2977" s="34" t="str">
        <f>IF(LEN(I2977)=3,I2977,LEFT(I2977,1)&amp;MID(I2977,3,1)&amp;RIGHT(I2977,1))</f>
        <v>YIW</v>
      </c>
      <c r="M2977" s="42">
        <f>TIMEVALUE(SUBSTITUTE(SUBSTITUTE(F2977,"P"," P"),"A"," A"))</f>
        <v>0.9819444444444444</v>
      </c>
      <c r="N2977" s="34">
        <f t="shared" si="149"/>
        <v>30</v>
      </c>
      <c r="O2977" s="34" t="str">
        <f t="shared" si="150"/>
        <v>YIW30</v>
      </c>
      <c r="P2977" s="44">
        <f>INDEX(Workings!$R$14:$R$853,MATCH(O2977,Workings!$U$14:$U$853,0))</f>
        <v>0.97569444444444464</v>
      </c>
      <c r="Q2977" s="34">
        <f t="shared" si="151"/>
        <v>9</v>
      </c>
      <c r="S2977"/>
    </row>
    <row r="2978" spans="1:19" ht="15" x14ac:dyDescent="0.25">
      <c r="A2978" s="34" t="s">
        <v>174</v>
      </c>
      <c r="B2978" s="34" t="e">
        <f>SEARCH("PM",A2978)</f>
        <v>#VALUE!</v>
      </c>
      <c r="C2978" s="34">
        <f>SEARCH("AM",A2978)</f>
        <v>5</v>
      </c>
      <c r="D2978" s="34">
        <f>IFERROR(B2978,C2978)</f>
        <v>5</v>
      </c>
      <c r="E2978" s="34" t="str">
        <f>IFERROR(MID(A2978,D2978-5,1)," ")</f>
        <v xml:space="preserve"> </v>
      </c>
      <c r="F2978" s="34" t="str">
        <f>MID(A2978,IF(E2978="1",D2978-5,D2978-4),IF(E2978="1",7,6))</f>
        <v>7:30AM</v>
      </c>
      <c r="G2978" s="34" t="str">
        <f>TRIM(SUBSTITUTE(A2978,TEXT(M2978,"h:mmAM/PM"),""))</f>
        <v>Y:I:W 10/Nov</v>
      </c>
      <c r="H2978" s="34" t="b">
        <f>OR(LEFT(G2978,1)="Y",LEFT(G2978,1)="B",LEFT(G2978,1)="R")</f>
        <v>1</v>
      </c>
      <c r="I2978" s="34" t="str">
        <f>IF(H2978,LEFT(G2978,FIND(" ",G2978)-1),MID(G2978,FIND(" ",G2978)+1,9))</f>
        <v>Y:I:W</v>
      </c>
      <c r="J2978" s="34" t="str">
        <f>TRIM(SUBSTITUTE(G2978,I2978,""))</f>
        <v>10/Nov</v>
      </c>
      <c r="K2978" s="34">
        <f>LEFT(J2978,2-ISERROR(1*MID(J2978,2,1)))*1</f>
        <v>10</v>
      </c>
      <c r="L2978" s="34" t="str">
        <f>IF(LEN(I2978)=3,I2978,LEFT(I2978,1)&amp;MID(I2978,3,1)&amp;RIGHT(I2978,1))</f>
        <v>YIW</v>
      </c>
      <c r="M2978" s="42">
        <f>TIMEVALUE(SUBSTITUTE(SUBSTITUTE(F2978,"P"," P"),"A"," A"))</f>
        <v>0.3125</v>
      </c>
      <c r="N2978" s="34">
        <f t="shared" si="149"/>
        <v>1</v>
      </c>
      <c r="O2978" s="34" t="str">
        <f t="shared" si="150"/>
        <v>YIW1</v>
      </c>
      <c r="P2978" s="44">
        <f>INDEX(Workings!$R$14:$R$853,MATCH(O2978,Workings!$U$14:$U$853,0))</f>
        <v>0.30902777777777779</v>
      </c>
      <c r="Q2978" s="34">
        <f t="shared" si="151"/>
        <v>5</v>
      </c>
      <c r="S2978"/>
    </row>
    <row r="2979" spans="1:19" ht="15" x14ac:dyDescent="0.25">
      <c r="A2979" s="34" t="s">
        <v>855</v>
      </c>
      <c r="B2979" s="34" t="e">
        <f>SEARCH("PM",A2979)</f>
        <v>#VALUE!</v>
      </c>
      <c r="C2979" s="34">
        <f>SEARCH("AM",A2979)</f>
        <v>18</v>
      </c>
      <c r="D2979" s="34">
        <f>IFERROR(B2979,C2979)</f>
        <v>18</v>
      </c>
      <c r="E2979" s="34" t="str">
        <f>IFERROR(MID(A2979,D2979-5,1)," ")</f>
        <v xml:space="preserve"> </v>
      </c>
      <c r="F2979" s="34" t="str">
        <f>MID(A2979,IF(E2979="1",D2979-5,D2979-4),IF(E2979="1",7,6))</f>
        <v>7:54AM</v>
      </c>
      <c r="G2979" s="34" t="str">
        <f>TRIM(SUBSTITUTE(A2979,TEXT(M2979,"h:mmAM/PM"),""))</f>
        <v>Y-I-W 10/Nov</v>
      </c>
      <c r="H2979" s="34" t="b">
        <f>OR(LEFT(G2979,1)="Y",LEFT(G2979,1)="B",LEFT(G2979,1)="R")</f>
        <v>1</v>
      </c>
      <c r="I2979" s="34" t="str">
        <f>IF(H2979,LEFT(G2979,FIND(" ",G2979)-1),MID(G2979,FIND(" ",G2979)+1,9))</f>
        <v>Y-I-W</v>
      </c>
      <c r="J2979" s="34" t="str">
        <f>TRIM(SUBSTITUTE(G2979,I2979,""))</f>
        <v>10/Nov</v>
      </c>
      <c r="K2979" s="34">
        <f>LEFT(J2979,2-ISERROR(1*MID(J2979,2,1)))*1</f>
        <v>10</v>
      </c>
      <c r="L2979" s="34" t="str">
        <f>IF(LEN(I2979)=3,I2979,LEFT(I2979,1)&amp;MID(I2979,3,1)&amp;RIGHT(I2979,1))</f>
        <v>YIW</v>
      </c>
      <c r="M2979" s="42">
        <f>TIMEVALUE(SUBSTITUTE(SUBSTITUTE(F2979,"P"," P"),"A"," A"))</f>
        <v>0.32916666666666666</v>
      </c>
      <c r="N2979" s="34">
        <f t="shared" si="149"/>
        <v>2</v>
      </c>
      <c r="O2979" s="34" t="str">
        <f t="shared" si="150"/>
        <v>YIW2</v>
      </c>
      <c r="P2979" s="44">
        <f>INDEX(Workings!$R$14:$R$853,MATCH(O2979,Workings!$U$14:$U$853,0))</f>
        <v>0.32291666666666669</v>
      </c>
      <c r="Q2979" s="34">
        <f t="shared" si="151"/>
        <v>9</v>
      </c>
      <c r="S2979"/>
    </row>
    <row r="2980" spans="1:19" ht="15" x14ac:dyDescent="0.25">
      <c r="A2980" s="34" t="s">
        <v>258</v>
      </c>
      <c r="B2980" s="34" t="e">
        <f>SEARCH("PM",A2980)</f>
        <v>#VALUE!</v>
      </c>
      <c r="C2980" s="34">
        <f>SEARCH("AM",A2980)</f>
        <v>11</v>
      </c>
      <c r="D2980" s="34">
        <f>IFERROR(B2980,C2980)</f>
        <v>11</v>
      </c>
      <c r="E2980" s="34" t="str">
        <f>IFERROR(MID(A2980,D2980-5,1)," ")</f>
        <v xml:space="preserve"> </v>
      </c>
      <c r="F2980" s="34" t="str">
        <f>MID(A2980,IF(E2980="1",D2980-5,D2980-4),IF(E2980="1",7,6))</f>
        <v>8:10AM</v>
      </c>
      <c r="G2980" s="34" t="str">
        <f>TRIM(SUBSTITUTE(A2980,TEXT(M2980,"h:mmAM/PM"),""))</f>
        <v>Y/I/W 10-Nov</v>
      </c>
      <c r="H2980" s="34" t="b">
        <f>OR(LEFT(G2980,1)="Y",LEFT(G2980,1)="B",LEFT(G2980,1)="R")</f>
        <v>1</v>
      </c>
      <c r="I2980" s="34" t="str">
        <f>IF(H2980,LEFT(G2980,FIND(" ",G2980)-1),MID(G2980,FIND(" ",G2980)+1,9))</f>
        <v>Y/I/W</v>
      </c>
      <c r="J2980" s="34" t="str">
        <f>TRIM(SUBSTITUTE(G2980,I2980,""))</f>
        <v>10-Nov</v>
      </c>
      <c r="K2980" s="34">
        <f>LEFT(J2980,2-ISERROR(1*MID(J2980,2,1)))*1</f>
        <v>10</v>
      </c>
      <c r="L2980" s="34" t="str">
        <f>IF(LEN(I2980)=3,I2980,LEFT(I2980,1)&amp;MID(I2980,3,1)&amp;RIGHT(I2980,1))</f>
        <v>YIW</v>
      </c>
      <c r="M2980" s="42">
        <f>TIMEVALUE(SUBSTITUTE(SUBSTITUTE(F2980,"P"," P"),"A"," A"))</f>
        <v>0.34027777777777773</v>
      </c>
      <c r="N2980" s="34">
        <f t="shared" si="149"/>
        <v>3</v>
      </c>
      <c r="O2980" s="34" t="str">
        <f t="shared" si="150"/>
        <v>YIW3</v>
      </c>
      <c r="P2980" s="44">
        <f>INDEX(Workings!$R$14:$R$853,MATCH(O2980,Workings!$U$14:$U$853,0))</f>
        <v>0.33680555555555558</v>
      </c>
      <c r="Q2980" s="34">
        <f t="shared" si="151"/>
        <v>5</v>
      </c>
      <c r="S2980"/>
    </row>
    <row r="2981" spans="1:19" ht="15" x14ac:dyDescent="0.25">
      <c r="A2981" s="34" t="s">
        <v>72</v>
      </c>
      <c r="B2981" s="34" t="e">
        <f>SEARCH("PM",A2981)</f>
        <v>#VALUE!</v>
      </c>
      <c r="C2981" s="34">
        <f>SEARCH("AM",A2981)</f>
        <v>11</v>
      </c>
      <c r="D2981" s="34">
        <f>IFERROR(B2981,C2981)</f>
        <v>11</v>
      </c>
      <c r="E2981" s="34" t="str">
        <f>IFERROR(MID(A2981,D2981-5,1)," ")</f>
        <v xml:space="preserve"> </v>
      </c>
      <c r="F2981" s="34" t="str">
        <f>MID(A2981,IF(E2981="1",D2981-5,D2981-4),IF(E2981="1",7,6))</f>
        <v>8:31AM</v>
      </c>
      <c r="G2981" s="34" t="str">
        <f>TRIM(SUBSTITUTE(A2981,TEXT(M2981,"h:mmAM/PM"),""))</f>
        <v>Y-I-W 10-Nov</v>
      </c>
      <c r="H2981" s="34" t="b">
        <f>OR(LEFT(G2981,1)="Y",LEFT(G2981,1)="B",LEFT(G2981,1)="R")</f>
        <v>1</v>
      </c>
      <c r="I2981" s="34" t="str">
        <f>IF(H2981,LEFT(G2981,FIND(" ",G2981)-1),MID(G2981,FIND(" ",G2981)+1,9))</f>
        <v>Y-I-W</v>
      </c>
      <c r="J2981" s="34" t="str">
        <f>TRIM(SUBSTITUTE(G2981,I2981,""))</f>
        <v>10-Nov</v>
      </c>
      <c r="K2981" s="34">
        <f>LEFT(J2981,2-ISERROR(1*MID(J2981,2,1)))*1</f>
        <v>10</v>
      </c>
      <c r="L2981" s="34" t="str">
        <f>IF(LEN(I2981)=3,I2981,LEFT(I2981,1)&amp;MID(I2981,3,1)&amp;RIGHT(I2981,1))</f>
        <v>YIW</v>
      </c>
      <c r="M2981" s="42">
        <f>TIMEVALUE(SUBSTITUTE(SUBSTITUTE(F2981,"P"," P"),"A"," A"))</f>
        <v>0.35486111111111113</v>
      </c>
      <c r="N2981" s="34">
        <f t="shared" si="149"/>
        <v>4</v>
      </c>
      <c r="O2981" s="34" t="str">
        <f t="shared" si="150"/>
        <v>YIW4</v>
      </c>
      <c r="P2981" s="44">
        <f>INDEX(Workings!$R$14:$R$853,MATCH(O2981,Workings!$U$14:$U$853,0))</f>
        <v>0.35069444444444448</v>
      </c>
      <c r="Q2981" s="34">
        <f t="shared" si="151"/>
        <v>6</v>
      </c>
      <c r="S2981"/>
    </row>
    <row r="2982" spans="1:19" ht="15" x14ac:dyDescent="0.25">
      <c r="A2982" s="34" t="s">
        <v>1997</v>
      </c>
      <c r="B2982" s="34" t="e">
        <f>SEARCH("PM",A2982)</f>
        <v>#VALUE!</v>
      </c>
      <c r="C2982" s="34">
        <f>SEARCH("AM",A2982)</f>
        <v>12</v>
      </c>
      <c r="D2982" s="34">
        <f>IFERROR(B2982,C2982)</f>
        <v>12</v>
      </c>
      <c r="E2982" s="34" t="str">
        <f>IFERROR(MID(A2982,D2982-5,1)," ")</f>
        <v xml:space="preserve"> </v>
      </c>
      <c r="F2982" s="34" t="str">
        <f>MID(A2982,IF(E2982="1",D2982-5,D2982-4),IF(E2982="1",7,6))</f>
        <v>8:50AM</v>
      </c>
      <c r="G2982" s="34" t="str">
        <f>TRIM(SUBSTITUTE(A2982,TEXT(M2982,"h:mmAM/PM"),""))</f>
        <v>10-Nov Y/I/W</v>
      </c>
      <c r="H2982" s="34" t="b">
        <f>OR(LEFT(G2982,1)="Y",LEFT(G2982,1)="B",LEFT(G2982,1)="R")</f>
        <v>0</v>
      </c>
      <c r="I2982" s="34" t="str">
        <f>IF(H2982,LEFT(G2982,FIND(" ",G2982)-1),MID(G2982,FIND(" ",G2982)+1,9))</f>
        <v>Y/I/W</v>
      </c>
      <c r="J2982" s="34" t="str">
        <f>TRIM(SUBSTITUTE(G2982,I2982,""))</f>
        <v>10-Nov</v>
      </c>
      <c r="K2982" s="34">
        <f>LEFT(J2982,2-ISERROR(1*MID(J2982,2,1)))*1</f>
        <v>10</v>
      </c>
      <c r="L2982" s="34" t="str">
        <f>IF(LEN(I2982)=3,I2982,LEFT(I2982,1)&amp;MID(I2982,3,1)&amp;RIGHT(I2982,1))</f>
        <v>YIW</v>
      </c>
      <c r="M2982" s="42">
        <f>TIMEVALUE(SUBSTITUTE(SUBSTITUTE(F2982,"P"," P"),"A"," A"))</f>
        <v>0.36805555555555558</v>
      </c>
      <c r="N2982" s="34">
        <f t="shared" si="149"/>
        <v>5</v>
      </c>
      <c r="O2982" s="34" t="str">
        <f t="shared" si="150"/>
        <v>YIW5</v>
      </c>
      <c r="P2982" s="44">
        <f>INDEX(Workings!$R$14:$R$853,MATCH(O2982,Workings!$U$14:$U$853,0))</f>
        <v>0.36458333333333337</v>
      </c>
      <c r="Q2982" s="34">
        <f t="shared" si="151"/>
        <v>5</v>
      </c>
      <c r="S2982"/>
    </row>
    <row r="2983" spans="1:19" ht="15" x14ac:dyDescent="0.25">
      <c r="A2983" s="34" t="s">
        <v>1500</v>
      </c>
      <c r="B2983" s="34" t="e">
        <f>SEARCH("PM",A2983)</f>
        <v>#VALUE!</v>
      </c>
      <c r="C2983" s="34">
        <f>SEARCH("AM",A2983)</f>
        <v>18</v>
      </c>
      <c r="D2983" s="34">
        <f>IFERROR(B2983,C2983)</f>
        <v>18</v>
      </c>
      <c r="E2983" s="34" t="str">
        <f>IFERROR(MID(A2983,D2983-5,1)," ")</f>
        <v xml:space="preserve"> </v>
      </c>
      <c r="F2983" s="34" t="str">
        <f>MID(A2983,IF(E2983="1",D2983-5,D2983-4),IF(E2983="1",7,6))</f>
        <v>9:12AM</v>
      </c>
      <c r="G2983" s="34" t="str">
        <f>TRIM(SUBSTITUTE(A2983,TEXT(M2983,"h:mmAM/PM"),""))</f>
        <v>10-Nov Y-I-W</v>
      </c>
      <c r="H2983" s="34" t="b">
        <f>OR(LEFT(G2983,1)="Y",LEFT(G2983,1)="B",LEFT(G2983,1)="R")</f>
        <v>0</v>
      </c>
      <c r="I2983" s="34" t="str">
        <f>IF(H2983,LEFT(G2983,FIND(" ",G2983)-1),MID(G2983,FIND(" ",G2983)+1,9))</f>
        <v>Y-I-W</v>
      </c>
      <c r="J2983" s="34" t="str">
        <f>TRIM(SUBSTITUTE(G2983,I2983,""))</f>
        <v>10-Nov</v>
      </c>
      <c r="K2983" s="34">
        <f>LEFT(J2983,2-ISERROR(1*MID(J2983,2,1)))*1</f>
        <v>10</v>
      </c>
      <c r="L2983" s="34" t="str">
        <f>IF(LEN(I2983)=3,I2983,LEFT(I2983,1)&amp;MID(I2983,3,1)&amp;RIGHT(I2983,1))</f>
        <v>YIW</v>
      </c>
      <c r="M2983" s="42">
        <f>TIMEVALUE(SUBSTITUTE(SUBSTITUTE(F2983,"P"," P"),"A"," A"))</f>
        <v>0.3833333333333333</v>
      </c>
      <c r="N2983" s="34">
        <f t="shared" si="149"/>
        <v>6</v>
      </c>
      <c r="O2983" s="34" t="str">
        <f t="shared" si="150"/>
        <v>YIW6</v>
      </c>
      <c r="P2983" s="44">
        <f>INDEX(Workings!$R$14:$R$853,MATCH(O2983,Workings!$U$14:$U$853,0))</f>
        <v>0.37847222222222227</v>
      </c>
      <c r="Q2983" s="34">
        <f t="shared" si="151"/>
        <v>7</v>
      </c>
      <c r="S2983"/>
    </row>
    <row r="2984" spans="1:19" ht="15" x14ac:dyDescent="0.25">
      <c r="A2984" s="34" t="s">
        <v>2845</v>
      </c>
      <c r="B2984" s="34" t="e">
        <f>SEARCH("PM",A2984)</f>
        <v>#VALUE!</v>
      </c>
      <c r="C2984" s="34">
        <f>SEARCH("AM",A2984)</f>
        <v>18</v>
      </c>
      <c r="D2984" s="34">
        <f>IFERROR(B2984,C2984)</f>
        <v>18</v>
      </c>
      <c r="E2984" s="34" t="str">
        <f>IFERROR(MID(A2984,D2984-5,1)," ")</f>
        <v xml:space="preserve"> </v>
      </c>
      <c r="F2984" s="34" t="str">
        <f>MID(A2984,IF(E2984="1",D2984-5,D2984-4),IF(E2984="1",7,6))</f>
        <v>9:32AM</v>
      </c>
      <c r="G2984" s="34" t="str">
        <f>TRIM(SUBSTITUTE(A2984,TEXT(M2984,"h:mmAM/PM"),""))</f>
        <v>10-Nov Y/I/W</v>
      </c>
      <c r="H2984" s="34" t="b">
        <f>OR(LEFT(G2984,1)="Y",LEFT(G2984,1)="B",LEFT(G2984,1)="R")</f>
        <v>0</v>
      </c>
      <c r="I2984" s="34" t="str">
        <f>IF(H2984,LEFT(G2984,FIND(" ",G2984)-1),MID(G2984,FIND(" ",G2984)+1,9))</f>
        <v>Y/I/W</v>
      </c>
      <c r="J2984" s="34" t="str">
        <f>TRIM(SUBSTITUTE(G2984,I2984,""))</f>
        <v>10-Nov</v>
      </c>
      <c r="K2984" s="34">
        <f>LEFT(J2984,2-ISERROR(1*MID(J2984,2,1)))*1</f>
        <v>10</v>
      </c>
      <c r="L2984" s="34" t="str">
        <f>IF(LEN(I2984)=3,I2984,LEFT(I2984,1)&amp;MID(I2984,3,1)&amp;RIGHT(I2984,1))</f>
        <v>YIW</v>
      </c>
      <c r="M2984" s="42">
        <f>TIMEVALUE(SUBSTITUTE(SUBSTITUTE(F2984,"P"," P"),"A"," A"))</f>
        <v>0.3972222222222222</v>
      </c>
      <c r="N2984" s="34">
        <f t="shared" si="149"/>
        <v>7</v>
      </c>
      <c r="O2984" s="34" t="str">
        <f t="shared" si="150"/>
        <v>YIW7</v>
      </c>
      <c r="P2984" s="44">
        <f>INDEX(Workings!$R$14:$R$853,MATCH(O2984,Workings!$U$14:$U$853,0))</f>
        <v>0.39236111111111116</v>
      </c>
      <c r="Q2984" s="34">
        <f t="shared" si="151"/>
        <v>7</v>
      </c>
      <c r="S2984"/>
    </row>
    <row r="2985" spans="1:19" ht="15" x14ac:dyDescent="0.25">
      <c r="A2985" s="34" t="s">
        <v>1201</v>
      </c>
      <c r="B2985" s="34" t="e">
        <f>SEARCH("PM",A2985)</f>
        <v>#VALUE!</v>
      </c>
      <c r="C2985" s="34">
        <f>SEARCH("AM",A2985)</f>
        <v>19</v>
      </c>
      <c r="D2985" s="34">
        <f>IFERROR(B2985,C2985)</f>
        <v>19</v>
      </c>
      <c r="E2985" s="34" t="str">
        <f>IFERROR(MID(A2985,D2985-5,1)," ")</f>
        <v>1</v>
      </c>
      <c r="F2985" s="34" t="str">
        <f>MID(A2985,IF(E2985="1",D2985-5,D2985-4),IF(E2985="1",7,6))</f>
        <v>10:06AM</v>
      </c>
      <c r="G2985" s="34" t="str">
        <f>TRIM(SUBSTITUTE(A2985,TEXT(M2985,"h:mmAM/PM"),""))</f>
        <v>10-Nov Y:I:W</v>
      </c>
      <c r="H2985" s="34" t="b">
        <f>OR(LEFT(G2985,1)="Y",LEFT(G2985,1)="B",LEFT(G2985,1)="R")</f>
        <v>0</v>
      </c>
      <c r="I2985" s="34" t="str">
        <f>IF(H2985,LEFT(G2985,FIND(" ",G2985)-1),MID(G2985,FIND(" ",G2985)+1,9))</f>
        <v>Y:I:W</v>
      </c>
      <c r="J2985" s="34" t="str">
        <f>TRIM(SUBSTITUTE(G2985,I2985,""))</f>
        <v>10-Nov</v>
      </c>
      <c r="K2985" s="34">
        <f>LEFT(J2985,2-ISERROR(1*MID(J2985,2,1)))*1</f>
        <v>10</v>
      </c>
      <c r="L2985" s="34" t="str">
        <f>IF(LEN(I2985)=3,I2985,LEFT(I2985,1)&amp;MID(I2985,3,1)&amp;RIGHT(I2985,1))</f>
        <v>YIW</v>
      </c>
      <c r="M2985" s="42">
        <f>TIMEVALUE(SUBSTITUTE(SUBSTITUTE(F2985,"P"," P"),"A"," A"))</f>
        <v>0.42083333333333334</v>
      </c>
      <c r="N2985" s="34">
        <f t="shared" si="149"/>
        <v>8</v>
      </c>
      <c r="O2985" s="34" t="str">
        <f t="shared" si="150"/>
        <v>YIW8</v>
      </c>
      <c r="P2985" s="44">
        <f>INDEX(Workings!$R$14:$R$853,MATCH(O2985,Workings!$U$14:$U$853,0))</f>
        <v>0.41319444444444448</v>
      </c>
      <c r="Q2985" s="34">
        <f t="shared" si="151"/>
        <v>11</v>
      </c>
      <c r="S2985"/>
    </row>
    <row r="2986" spans="1:19" ht="15" x14ac:dyDescent="0.25">
      <c r="A2986" s="34" t="s">
        <v>2971</v>
      </c>
      <c r="B2986" s="34" t="e">
        <f>SEARCH("PM",A2986)</f>
        <v>#VALUE!</v>
      </c>
      <c r="C2986" s="34">
        <f>SEARCH("AM",A2986)</f>
        <v>6</v>
      </c>
      <c r="D2986" s="34">
        <f>IFERROR(B2986,C2986)</f>
        <v>6</v>
      </c>
      <c r="E2986" s="34" t="str">
        <f>IFERROR(MID(A2986,D2986-5,1)," ")</f>
        <v>1</v>
      </c>
      <c r="F2986" s="34" t="str">
        <f>MID(A2986,IF(E2986="1",D2986-5,D2986-4),IF(E2986="1",7,6))</f>
        <v>10:34AM</v>
      </c>
      <c r="G2986" s="34" t="str">
        <f>TRIM(SUBSTITUTE(A2986,TEXT(M2986,"h:mmAM/PM"),""))</f>
        <v>Y-I-W 10-Nov</v>
      </c>
      <c r="H2986" s="34" t="b">
        <f>OR(LEFT(G2986,1)="Y",LEFT(G2986,1)="B",LEFT(G2986,1)="R")</f>
        <v>1</v>
      </c>
      <c r="I2986" s="34" t="str">
        <f>IF(H2986,LEFT(G2986,FIND(" ",G2986)-1),MID(G2986,FIND(" ",G2986)+1,9))</f>
        <v>Y-I-W</v>
      </c>
      <c r="J2986" s="34" t="str">
        <f>TRIM(SUBSTITUTE(G2986,I2986,""))</f>
        <v>10-Nov</v>
      </c>
      <c r="K2986" s="34">
        <f>LEFT(J2986,2-ISERROR(1*MID(J2986,2,1)))*1</f>
        <v>10</v>
      </c>
      <c r="L2986" s="34" t="str">
        <f>IF(LEN(I2986)=3,I2986,LEFT(I2986,1)&amp;MID(I2986,3,1)&amp;RIGHT(I2986,1))</f>
        <v>YIW</v>
      </c>
      <c r="M2986" s="42">
        <f>TIMEVALUE(SUBSTITUTE(SUBSTITUTE(F2986,"P"," P"),"A"," A"))</f>
        <v>0.44027777777777777</v>
      </c>
      <c r="N2986" s="34">
        <f t="shared" si="149"/>
        <v>9</v>
      </c>
      <c r="O2986" s="34" t="str">
        <f t="shared" si="150"/>
        <v>YIW9</v>
      </c>
      <c r="P2986" s="44">
        <f>INDEX(Workings!$R$14:$R$853,MATCH(O2986,Workings!$U$14:$U$853,0))</f>
        <v>0.43402777777777779</v>
      </c>
      <c r="Q2986" s="34">
        <f t="shared" si="151"/>
        <v>9</v>
      </c>
      <c r="S2986"/>
    </row>
    <row r="2987" spans="1:19" ht="15" x14ac:dyDescent="0.25">
      <c r="A2987" s="34" t="s">
        <v>3627</v>
      </c>
      <c r="B2987" s="34" t="e">
        <f>SEARCH("PM",A2987)</f>
        <v>#VALUE!</v>
      </c>
      <c r="C2987" s="34">
        <f>SEARCH("AM",A2987)</f>
        <v>6</v>
      </c>
      <c r="D2987" s="34">
        <f>IFERROR(B2987,C2987)</f>
        <v>6</v>
      </c>
      <c r="E2987" s="34" t="str">
        <f>IFERROR(MID(A2987,D2987-5,1)," ")</f>
        <v>1</v>
      </c>
      <c r="F2987" s="34" t="str">
        <f>MID(A2987,IF(E2987="1",D2987-5,D2987-4),IF(E2987="1",7,6))</f>
        <v>10:55AM</v>
      </c>
      <c r="G2987" s="34" t="str">
        <f>TRIM(SUBSTITUTE(A2987,TEXT(M2987,"h:mmAM/PM"),""))</f>
        <v>10-Nov Y-I-W</v>
      </c>
      <c r="H2987" s="34" t="b">
        <f>OR(LEFT(G2987,1)="Y",LEFT(G2987,1)="B",LEFT(G2987,1)="R")</f>
        <v>0</v>
      </c>
      <c r="I2987" s="34" t="str">
        <f>IF(H2987,LEFT(G2987,FIND(" ",G2987)-1),MID(G2987,FIND(" ",G2987)+1,9))</f>
        <v>Y-I-W</v>
      </c>
      <c r="J2987" s="34" t="str">
        <f>TRIM(SUBSTITUTE(G2987,I2987,""))</f>
        <v>10-Nov</v>
      </c>
      <c r="K2987" s="34">
        <f>LEFT(J2987,2-ISERROR(1*MID(J2987,2,1)))*1</f>
        <v>10</v>
      </c>
      <c r="L2987" s="34" t="str">
        <f>IF(LEN(I2987)=3,I2987,LEFT(I2987,1)&amp;MID(I2987,3,1)&amp;RIGHT(I2987,1))</f>
        <v>YIW</v>
      </c>
      <c r="M2987" s="42">
        <f>TIMEVALUE(SUBSTITUTE(SUBSTITUTE(F2987,"P"," P"),"A"," A"))</f>
        <v>0.4548611111111111</v>
      </c>
      <c r="N2987" s="34">
        <f t="shared" si="149"/>
        <v>10</v>
      </c>
      <c r="O2987" s="34" t="str">
        <f t="shared" si="150"/>
        <v>YIW10</v>
      </c>
      <c r="P2987" s="44">
        <f>INDEX(Workings!$R$14:$R$853,MATCH(O2987,Workings!$U$14:$U$853,0))</f>
        <v>0.4548611111111111</v>
      </c>
      <c r="Q2987" s="34">
        <f t="shared" si="151"/>
        <v>0</v>
      </c>
      <c r="S2987"/>
    </row>
    <row r="2988" spans="1:19" ht="15" x14ac:dyDescent="0.25">
      <c r="A2988" s="34" t="s">
        <v>1400</v>
      </c>
      <c r="B2988" s="34" t="e">
        <f>SEARCH("PM",A2988)</f>
        <v>#VALUE!</v>
      </c>
      <c r="C2988" s="34">
        <f>SEARCH("AM",A2988)</f>
        <v>19</v>
      </c>
      <c r="D2988" s="34">
        <f>IFERROR(B2988,C2988)</f>
        <v>19</v>
      </c>
      <c r="E2988" s="34" t="str">
        <f>IFERROR(MID(A2988,D2988-5,1)," ")</f>
        <v>1</v>
      </c>
      <c r="F2988" s="34" t="str">
        <f>MID(A2988,IF(E2988="1",D2988-5,D2988-4),IF(E2988="1",7,6))</f>
        <v>11:29AM</v>
      </c>
      <c r="G2988" s="34" t="str">
        <f>TRIM(SUBSTITUTE(A2988,TEXT(M2988,"h:mmAM/PM"),""))</f>
        <v>10-Nov Y-I-W</v>
      </c>
      <c r="H2988" s="34" t="b">
        <f>OR(LEFT(G2988,1)="Y",LEFT(G2988,1)="B",LEFT(G2988,1)="R")</f>
        <v>0</v>
      </c>
      <c r="I2988" s="34" t="str">
        <f>IF(H2988,LEFT(G2988,FIND(" ",G2988)-1),MID(G2988,FIND(" ",G2988)+1,9))</f>
        <v>Y-I-W</v>
      </c>
      <c r="J2988" s="34" t="str">
        <f>TRIM(SUBSTITUTE(G2988,I2988,""))</f>
        <v>10-Nov</v>
      </c>
      <c r="K2988" s="34">
        <f>LEFT(J2988,2-ISERROR(1*MID(J2988,2,1)))*1</f>
        <v>10</v>
      </c>
      <c r="L2988" s="34" t="str">
        <f>IF(LEN(I2988)=3,I2988,LEFT(I2988,1)&amp;MID(I2988,3,1)&amp;RIGHT(I2988,1))</f>
        <v>YIW</v>
      </c>
      <c r="M2988" s="42">
        <f>TIMEVALUE(SUBSTITUTE(SUBSTITUTE(F2988,"P"," P"),"A"," A"))</f>
        <v>0.47847222222222219</v>
      </c>
      <c r="N2988" s="34">
        <f t="shared" si="149"/>
        <v>11</v>
      </c>
      <c r="O2988" s="34" t="str">
        <f t="shared" si="150"/>
        <v>YIW11</v>
      </c>
      <c r="P2988" s="44">
        <f>INDEX(Workings!$R$14:$R$853,MATCH(O2988,Workings!$U$14:$U$853,0))</f>
        <v>0.47569444444444442</v>
      </c>
      <c r="Q2988" s="34">
        <f t="shared" si="151"/>
        <v>4</v>
      </c>
      <c r="S2988"/>
    </row>
    <row r="2989" spans="1:19" ht="15" x14ac:dyDescent="0.25">
      <c r="A2989" s="34" t="s">
        <v>868</v>
      </c>
      <c r="B2989" s="34">
        <f>SEARCH("PM",A2989)</f>
        <v>13</v>
      </c>
      <c r="C2989" s="34" t="e">
        <f>SEARCH("AM",A2989)</f>
        <v>#VALUE!</v>
      </c>
      <c r="D2989" s="34">
        <f>IFERROR(B2989,C2989)</f>
        <v>13</v>
      </c>
      <c r="E2989" s="34" t="str">
        <f>IFERROR(MID(A2989,D2989-5,1)," ")</f>
        <v>1</v>
      </c>
      <c r="F2989" s="34" t="str">
        <f>MID(A2989,IF(E2989="1",D2989-5,D2989-4),IF(E2989="1",7,6))</f>
        <v>12:05PM</v>
      </c>
      <c r="G2989" s="34" t="str">
        <f>TRIM(SUBSTITUTE(A2989,TEXT(M2989,"h:mmAM/PM"),""))</f>
        <v>10-Nov Y:I:W</v>
      </c>
      <c r="H2989" s="34" t="b">
        <f>OR(LEFT(G2989,1)="Y",LEFT(G2989,1)="B",LEFT(G2989,1)="R")</f>
        <v>0</v>
      </c>
      <c r="I2989" s="34" t="str">
        <f>IF(H2989,LEFT(G2989,FIND(" ",G2989)-1),MID(G2989,FIND(" ",G2989)+1,9))</f>
        <v>Y:I:W</v>
      </c>
      <c r="J2989" s="34" t="str">
        <f>TRIM(SUBSTITUTE(G2989,I2989,""))</f>
        <v>10-Nov</v>
      </c>
      <c r="K2989" s="34">
        <f>LEFT(J2989,2-ISERROR(1*MID(J2989,2,1)))*1</f>
        <v>10</v>
      </c>
      <c r="L2989" s="34" t="str">
        <f>IF(LEN(I2989)=3,I2989,LEFT(I2989,1)&amp;MID(I2989,3,1)&amp;RIGHT(I2989,1))</f>
        <v>YIW</v>
      </c>
      <c r="M2989" s="42">
        <f>TIMEVALUE(SUBSTITUTE(SUBSTITUTE(F2989,"P"," P"),"A"," A"))</f>
        <v>0.50347222222222221</v>
      </c>
      <c r="N2989" s="34">
        <f t="shared" si="149"/>
        <v>12</v>
      </c>
      <c r="O2989" s="34" t="str">
        <f t="shared" si="150"/>
        <v>YIW12</v>
      </c>
      <c r="P2989" s="44">
        <f>INDEX(Workings!$R$14:$R$853,MATCH(O2989,Workings!$U$14:$U$853,0))</f>
        <v>0.49652777777777773</v>
      </c>
      <c r="Q2989" s="34">
        <f t="shared" si="151"/>
        <v>10</v>
      </c>
      <c r="S2989"/>
    </row>
    <row r="2990" spans="1:19" ht="15" x14ac:dyDescent="0.25">
      <c r="A2990" s="34" t="s">
        <v>3169</v>
      </c>
      <c r="B2990" s="34">
        <f>SEARCH("PM",A2990)</f>
        <v>13</v>
      </c>
      <c r="C2990" s="34" t="e">
        <f>SEARCH("AM",A2990)</f>
        <v>#VALUE!</v>
      </c>
      <c r="D2990" s="34">
        <f>IFERROR(B2990,C2990)</f>
        <v>13</v>
      </c>
      <c r="E2990" s="34" t="str">
        <f>IFERROR(MID(A2990,D2990-5,1)," ")</f>
        <v>1</v>
      </c>
      <c r="F2990" s="34" t="str">
        <f>MID(A2990,IF(E2990="1",D2990-5,D2990-4),IF(E2990="1",7,6))</f>
        <v>12:33PM</v>
      </c>
      <c r="G2990" s="34" t="str">
        <f>TRIM(SUBSTITUTE(A2990,TEXT(M2990,"h:mmAM/PM"),""))</f>
        <v>10-Nov Y-I-W</v>
      </c>
      <c r="H2990" s="34" t="b">
        <f>OR(LEFT(G2990,1)="Y",LEFT(G2990,1)="B",LEFT(G2990,1)="R")</f>
        <v>0</v>
      </c>
      <c r="I2990" s="34" t="str">
        <f>IF(H2990,LEFT(G2990,FIND(" ",G2990)-1),MID(G2990,FIND(" ",G2990)+1,9))</f>
        <v>Y-I-W</v>
      </c>
      <c r="J2990" s="34" t="str">
        <f>TRIM(SUBSTITUTE(G2990,I2990,""))</f>
        <v>10-Nov</v>
      </c>
      <c r="K2990" s="34">
        <f>LEFT(J2990,2-ISERROR(1*MID(J2990,2,1)))*1</f>
        <v>10</v>
      </c>
      <c r="L2990" s="34" t="str">
        <f>IF(LEN(I2990)=3,I2990,LEFT(I2990,1)&amp;MID(I2990,3,1)&amp;RIGHT(I2990,1))</f>
        <v>YIW</v>
      </c>
      <c r="M2990" s="42">
        <f>TIMEVALUE(SUBSTITUTE(SUBSTITUTE(F2990,"P"," P"),"A"," A"))</f>
        <v>0.5229166666666667</v>
      </c>
      <c r="N2990" s="34">
        <f t="shared" si="149"/>
        <v>13</v>
      </c>
      <c r="O2990" s="34" t="str">
        <f t="shared" si="150"/>
        <v>YIW13</v>
      </c>
      <c r="P2990" s="44">
        <f>INDEX(Workings!$R$14:$R$853,MATCH(O2990,Workings!$U$14:$U$853,0))</f>
        <v>0.51736111111111105</v>
      </c>
      <c r="Q2990" s="34">
        <f t="shared" si="151"/>
        <v>8</v>
      </c>
      <c r="S2990"/>
    </row>
    <row r="2991" spans="1:19" ht="15" x14ac:dyDescent="0.25">
      <c r="A2991" s="34" t="s">
        <v>3535</v>
      </c>
      <c r="B2991" s="34">
        <f>SEARCH("PM",A2991)</f>
        <v>17</v>
      </c>
      <c r="C2991" s="34" t="e">
        <f>SEARCH("AM",A2991)</f>
        <v>#VALUE!</v>
      </c>
      <c r="D2991" s="34">
        <f>IFERROR(B2991,C2991)</f>
        <v>17</v>
      </c>
      <c r="E2991" s="34" t="str">
        <f>IFERROR(MID(A2991,D2991-5,1)," ")</f>
        <v>1</v>
      </c>
      <c r="F2991" s="34" t="str">
        <f>MID(A2991,IF(E2991="1",D2991-5,D2991-4),IF(E2991="1",7,6))</f>
        <v>12:54PM</v>
      </c>
      <c r="G2991" s="34" t="str">
        <f>TRIM(SUBSTITUTE(A2991,TEXT(M2991,"h:mmAM/PM"),""))</f>
        <v>YIW 10/Nov</v>
      </c>
      <c r="H2991" s="34" t="b">
        <f>OR(LEFT(G2991,1)="Y",LEFT(G2991,1)="B",LEFT(G2991,1)="R")</f>
        <v>1</v>
      </c>
      <c r="I2991" s="34" t="str">
        <f>IF(H2991,LEFT(G2991,FIND(" ",G2991)-1),MID(G2991,FIND(" ",G2991)+1,9))</f>
        <v>YIW</v>
      </c>
      <c r="J2991" s="34" t="str">
        <f>TRIM(SUBSTITUTE(G2991,I2991,""))</f>
        <v>10/Nov</v>
      </c>
      <c r="K2991" s="34">
        <f>LEFT(J2991,2-ISERROR(1*MID(J2991,2,1)))*1</f>
        <v>10</v>
      </c>
      <c r="L2991" s="34" t="str">
        <f>IF(LEN(I2991)=3,I2991,LEFT(I2991,1)&amp;MID(I2991,3,1)&amp;RIGHT(I2991,1))</f>
        <v>YIW</v>
      </c>
      <c r="M2991" s="42">
        <f>TIMEVALUE(SUBSTITUTE(SUBSTITUTE(F2991,"P"," P"),"A"," A"))</f>
        <v>0.53749999999999998</v>
      </c>
      <c r="N2991" s="34">
        <f t="shared" si="149"/>
        <v>14</v>
      </c>
      <c r="O2991" s="34" t="str">
        <f t="shared" si="150"/>
        <v>YIW14</v>
      </c>
      <c r="P2991" s="44">
        <f>INDEX(Workings!$R$14:$R$853,MATCH(O2991,Workings!$U$14:$U$853,0))</f>
        <v>0.53819444444444442</v>
      </c>
      <c r="Q2991" s="34">
        <f t="shared" si="151"/>
        <v>-1</v>
      </c>
      <c r="S2991"/>
    </row>
    <row r="2992" spans="1:19" ht="15" x14ac:dyDescent="0.25">
      <c r="A2992" s="34" t="s">
        <v>876</v>
      </c>
      <c r="B2992" s="34">
        <f>SEARCH("PM",A2992)</f>
        <v>12</v>
      </c>
      <c r="C2992" s="34" t="e">
        <f>SEARCH("AM",A2992)</f>
        <v>#VALUE!</v>
      </c>
      <c r="D2992" s="34">
        <f>IFERROR(B2992,C2992)</f>
        <v>12</v>
      </c>
      <c r="E2992" s="34" t="str">
        <f>IFERROR(MID(A2992,D2992-5,1)," ")</f>
        <v xml:space="preserve"> </v>
      </c>
      <c r="F2992" s="34" t="str">
        <f>MID(A2992,IF(E2992="1",D2992-5,D2992-4),IF(E2992="1",7,6))</f>
        <v>1:29PM</v>
      </c>
      <c r="G2992" s="34" t="str">
        <f>TRIM(SUBSTITUTE(A2992,TEXT(M2992,"h:mmAM/PM"),""))</f>
        <v>10-Nov Y/I/W</v>
      </c>
      <c r="H2992" s="34" t="b">
        <f>OR(LEFT(G2992,1)="Y",LEFT(G2992,1)="B",LEFT(G2992,1)="R")</f>
        <v>0</v>
      </c>
      <c r="I2992" s="34" t="str">
        <f>IF(H2992,LEFT(G2992,FIND(" ",G2992)-1),MID(G2992,FIND(" ",G2992)+1,9))</f>
        <v>Y/I/W</v>
      </c>
      <c r="J2992" s="34" t="str">
        <f>TRIM(SUBSTITUTE(G2992,I2992,""))</f>
        <v>10-Nov</v>
      </c>
      <c r="K2992" s="34">
        <f>LEFT(J2992,2-ISERROR(1*MID(J2992,2,1)))*1</f>
        <v>10</v>
      </c>
      <c r="L2992" s="34" t="str">
        <f>IF(LEN(I2992)=3,I2992,LEFT(I2992,1)&amp;MID(I2992,3,1)&amp;RIGHT(I2992,1))</f>
        <v>YIW</v>
      </c>
      <c r="M2992" s="42">
        <f>TIMEVALUE(SUBSTITUTE(SUBSTITUTE(F2992,"P"," P"),"A"," A"))</f>
        <v>0.56180555555555556</v>
      </c>
      <c r="N2992" s="34">
        <f t="shared" si="149"/>
        <v>15</v>
      </c>
      <c r="O2992" s="34" t="str">
        <f t="shared" si="150"/>
        <v>YIW15</v>
      </c>
      <c r="P2992" s="44">
        <f>INDEX(Workings!$R$14:$R$853,MATCH(O2992,Workings!$U$14:$U$853,0))</f>
        <v>0.55902777777777779</v>
      </c>
      <c r="Q2992" s="34">
        <f t="shared" si="151"/>
        <v>4</v>
      </c>
      <c r="S2992"/>
    </row>
    <row r="2993" spans="1:19" ht="15" x14ac:dyDescent="0.25">
      <c r="A2993" s="34" t="s">
        <v>2755</v>
      </c>
      <c r="B2993" s="34">
        <f>SEARCH("PM",A2993)</f>
        <v>11</v>
      </c>
      <c r="C2993" s="34" t="e">
        <f>SEARCH("AM",A2993)</f>
        <v>#VALUE!</v>
      </c>
      <c r="D2993" s="34">
        <f>IFERROR(B2993,C2993)</f>
        <v>11</v>
      </c>
      <c r="E2993" s="34" t="str">
        <f>IFERROR(MID(A2993,D2993-5,1)," ")</f>
        <v xml:space="preserve"> </v>
      </c>
      <c r="F2993" s="34" t="str">
        <f>MID(A2993,IF(E2993="1",D2993-5,D2993-4),IF(E2993="1",7,6))</f>
        <v>2:09PM</v>
      </c>
      <c r="G2993" s="34" t="str">
        <f>TRIM(SUBSTITUTE(A2993,TEXT(M2993,"h:mmAM/PM"),""))</f>
        <v>Y-I-W 10-Nov</v>
      </c>
      <c r="H2993" s="34" t="b">
        <f>OR(LEFT(G2993,1)="Y",LEFT(G2993,1)="B",LEFT(G2993,1)="R")</f>
        <v>1</v>
      </c>
      <c r="I2993" s="34" t="str">
        <f>IF(H2993,LEFT(G2993,FIND(" ",G2993)-1),MID(G2993,FIND(" ",G2993)+1,9))</f>
        <v>Y-I-W</v>
      </c>
      <c r="J2993" s="34" t="str">
        <f>TRIM(SUBSTITUTE(G2993,I2993,""))</f>
        <v>10-Nov</v>
      </c>
      <c r="K2993" s="34">
        <f>LEFT(J2993,2-ISERROR(1*MID(J2993,2,1)))*1</f>
        <v>10</v>
      </c>
      <c r="L2993" s="34" t="str">
        <f>IF(LEN(I2993)=3,I2993,LEFT(I2993,1)&amp;MID(I2993,3,1)&amp;RIGHT(I2993,1))</f>
        <v>YIW</v>
      </c>
      <c r="M2993" s="42">
        <f>TIMEVALUE(SUBSTITUTE(SUBSTITUTE(F2993,"P"," P"),"A"," A"))</f>
        <v>0.58958333333333335</v>
      </c>
      <c r="N2993" s="34">
        <f t="shared" si="149"/>
        <v>16</v>
      </c>
      <c r="O2993" s="34" t="str">
        <f t="shared" si="150"/>
        <v>YIW16</v>
      </c>
      <c r="P2993" s="44">
        <f>INDEX(Workings!$R$14:$R$853,MATCH(O2993,Workings!$U$14:$U$853,0))</f>
        <v>0.57986111111111116</v>
      </c>
      <c r="Q2993" s="34">
        <f t="shared" si="151"/>
        <v>14</v>
      </c>
      <c r="S2993"/>
    </row>
    <row r="2994" spans="1:19" ht="15" x14ac:dyDescent="0.25">
      <c r="A2994" s="34" t="s">
        <v>2156</v>
      </c>
      <c r="B2994" s="34">
        <f>SEARCH("PM",A2994)</f>
        <v>18</v>
      </c>
      <c r="C2994" s="34" t="e">
        <f>SEARCH("AM",A2994)</f>
        <v>#VALUE!</v>
      </c>
      <c r="D2994" s="34">
        <f>IFERROR(B2994,C2994)</f>
        <v>18</v>
      </c>
      <c r="E2994" s="34" t="str">
        <f>IFERROR(MID(A2994,D2994-5,1)," ")</f>
        <v xml:space="preserve"> </v>
      </c>
      <c r="F2994" s="34" t="str">
        <f>MID(A2994,IF(E2994="1",D2994-5,D2994-4),IF(E2994="1",7,6))</f>
        <v>2:35PM</v>
      </c>
      <c r="G2994" s="34" t="str">
        <f>TRIM(SUBSTITUTE(A2994,TEXT(M2994,"h:mmAM/PM"),""))</f>
        <v>Y/I/W 10/Nov</v>
      </c>
      <c r="H2994" s="34" t="b">
        <f>OR(LEFT(G2994,1)="Y",LEFT(G2994,1)="B",LEFT(G2994,1)="R")</f>
        <v>1</v>
      </c>
      <c r="I2994" s="34" t="str">
        <f>IF(H2994,LEFT(G2994,FIND(" ",G2994)-1),MID(G2994,FIND(" ",G2994)+1,9))</f>
        <v>Y/I/W</v>
      </c>
      <c r="J2994" s="34" t="str">
        <f>TRIM(SUBSTITUTE(G2994,I2994,""))</f>
        <v>10/Nov</v>
      </c>
      <c r="K2994" s="34">
        <f>LEFT(J2994,2-ISERROR(1*MID(J2994,2,1)))*1</f>
        <v>10</v>
      </c>
      <c r="L2994" s="34" t="str">
        <f>IF(LEN(I2994)=3,I2994,LEFT(I2994,1)&amp;MID(I2994,3,1)&amp;RIGHT(I2994,1))</f>
        <v>YIW</v>
      </c>
      <c r="M2994" s="42">
        <f>TIMEVALUE(SUBSTITUTE(SUBSTITUTE(F2994,"P"," P"),"A"," A"))</f>
        <v>0.60763888888888895</v>
      </c>
      <c r="N2994" s="34">
        <f t="shared" si="149"/>
        <v>17</v>
      </c>
      <c r="O2994" s="34" t="str">
        <f t="shared" si="150"/>
        <v>YIW17</v>
      </c>
      <c r="P2994" s="44">
        <f>INDEX(Workings!$R$14:$R$853,MATCH(O2994,Workings!$U$14:$U$853,0))</f>
        <v>0.60069444444444453</v>
      </c>
      <c r="Q2994" s="34">
        <f t="shared" si="151"/>
        <v>10</v>
      </c>
      <c r="S2994"/>
    </row>
    <row r="2995" spans="1:19" ht="15" x14ac:dyDescent="0.25">
      <c r="A2995" s="34" t="s">
        <v>337</v>
      </c>
      <c r="B2995" s="34">
        <f>SEARCH("PM",A2995)</f>
        <v>18</v>
      </c>
      <c r="C2995" s="34" t="e">
        <f>SEARCH("AM",A2995)</f>
        <v>#VALUE!</v>
      </c>
      <c r="D2995" s="34">
        <f>IFERROR(B2995,C2995)</f>
        <v>18</v>
      </c>
      <c r="E2995" s="34" t="str">
        <f>IFERROR(MID(A2995,D2995-5,1)," ")</f>
        <v xml:space="preserve"> </v>
      </c>
      <c r="F2995" s="34" t="str">
        <f>MID(A2995,IF(E2995="1",D2995-5,D2995-4),IF(E2995="1",7,6))</f>
        <v>3:03PM</v>
      </c>
      <c r="G2995" s="34" t="str">
        <f>TRIM(SUBSTITUTE(A2995,TEXT(M2995,"h:mmAM/PM"),""))</f>
        <v>10/Nov Y-I-W</v>
      </c>
      <c r="H2995" s="34" t="b">
        <f>OR(LEFT(G2995,1)="Y",LEFT(G2995,1)="B",LEFT(G2995,1)="R")</f>
        <v>0</v>
      </c>
      <c r="I2995" s="34" t="str">
        <f>IF(H2995,LEFT(G2995,FIND(" ",G2995)-1),MID(G2995,FIND(" ",G2995)+1,9))</f>
        <v>Y-I-W</v>
      </c>
      <c r="J2995" s="34" t="str">
        <f>TRIM(SUBSTITUTE(G2995,I2995,""))</f>
        <v>10/Nov</v>
      </c>
      <c r="K2995" s="34">
        <f>LEFT(J2995,2-ISERROR(1*MID(J2995,2,1)))*1</f>
        <v>10</v>
      </c>
      <c r="L2995" s="34" t="str">
        <f>IF(LEN(I2995)=3,I2995,LEFT(I2995,1)&amp;MID(I2995,3,1)&amp;RIGHT(I2995,1))</f>
        <v>YIW</v>
      </c>
      <c r="M2995" s="42">
        <f>TIMEVALUE(SUBSTITUTE(SUBSTITUTE(F2995,"P"," P"),"A"," A"))</f>
        <v>0.62708333333333333</v>
      </c>
      <c r="N2995" s="34">
        <f t="shared" si="149"/>
        <v>18</v>
      </c>
      <c r="O2995" s="34" t="str">
        <f t="shared" si="150"/>
        <v>YIW18</v>
      </c>
      <c r="P2995" s="44">
        <f>INDEX(Workings!$R$14:$R$853,MATCH(O2995,Workings!$U$14:$U$853,0))</f>
        <v>0.6215277777777779</v>
      </c>
      <c r="Q2995" s="34">
        <f t="shared" si="151"/>
        <v>8</v>
      </c>
      <c r="S2995"/>
    </row>
    <row r="2996" spans="1:19" ht="15" x14ac:dyDescent="0.25">
      <c r="A2996" s="34" t="s">
        <v>2280</v>
      </c>
      <c r="B2996" s="34">
        <f>SEARCH("PM",A2996)</f>
        <v>11</v>
      </c>
      <c r="C2996" s="34" t="e">
        <f>SEARCH("AM",A2996)</f>
        <v>#VALUE!</v>
      </c>
      <c r="D2996" s="34">
        <f>IFERROR(B2996,C2996)</f>
        <v>11</v>
      </c>
      <c r="E2996" s="34" t="str">
        <f>IFERROR(MID(A2996,D2996-5,1)," ")</f>
        <v xml:space="preserve"> </v>
      </c>
      <c r="F2996" s="34" t="str">
        <f>MID(A2996,IF(E2996="1",D2996-5,D2996-4),IF(E2996="1",7,6))</f>
        <v>3:31PM</v>
      </c>
      <c r="G2996" s="34" t="str">
        <f>TRIM(SUBSTITUTE(A2996,TEXT(M2996,"h:mmAM/PM"),""))</f>
        <v>Y-I-W 10/Nov</v>
      </c>
      <c r="H2996" s="34" t="b">
        <f>OR(LEFT(G2996,1)="Y",LEFT(G2996,1)="B",LEFT(G2996,1)="R")</f>
        <v>1</v>
      </c>
      <c r="I2996" s="34" t="str">
        <f>IF(H2996,LEFT(G2996,FIND(" ",G2996)-1),MID(G2996,FIND(" ",G2996)+1,9))</f>
        <v>Y-I-W</v>
      </c>
      <c r="J2996" s="34" t="str">
        <f>TRIM(SUBSTITUTE(G2996,I2996,""))</f>
        <v>10/Nov</v>
      </c>
      <c r="K2996" s="34">
        <f>LEFT(J2996,2-ISERROR(1*MID(J2996,2,1)))*1</f>
        <v>10</v>
      </c>
      <c r="L2996" s="34" t="str">
        <f>IF(LEN(I2996)=3,I2996,LEFT(I2996,1)&amp;MID(I2996,3,1)&amp;RIGHT(I2996,1))</f>
        <v>YIW</v>
      </c>
      <c r="M2996" s="42">
        <f>TIMEVALUE(SUBSTITUTE(SUBSTITUTE(F2996,"P"," P"),"A"," A"))</f>
        <v>0.64652777777777781</v>
      </c>
      <c r="N2996" s="34">
        <f t="shared" si="149"/>
        <v>19</v>
      </c>
      <c r="O2996" s="34" t="str">
        <f t="shared" si="150"/>
        <v>YIW19</v>
      </c>
      <c r="P2996" s="44">
        <f>INDEX(Workings!$R$14:$R$853,MATCH(O2996,Workings!$U$14:$U$853,0))</f>
        <v>0.64236111111111127</v>
      </c>
      <c r="Q2996" s="34">
        <f t="shared" si="151"/>
        <v>6</v>
      </c>
      <c r="S2996"/>
    </row>
    <row r="2997" spans="1:19" ht="15" x14ac:dyDescent="0.25">
      <c r="A2997" s="34" t="s">
        <v>2891</v>
      </c>
      <c r="B2997" s="34">
        <f>SEARCH("PM",A2997)</f>
        <v>12</v>
      </c>
      <c r="C2997" s="34" t="e">
        <f>SEARCH("AM",A2997)</f>
        <v>#VALUE!</v>
      </c>
      <c r="D2997" s="34">
        <f>IFERROR(B2997,C2997)</f>
        <v>12</v>
      </c>
      <c r="E2997" s="34" t="str">
        <f>IFERROR(MID(A2997,D2997-5,1)," ")</f>
        <v xml:space="preserve"> </v>
      </c>
      <c r="F2997" s="34" t="str">
        <f>MID(A2997,IF(E2997="1",D2997-5,D2997-4),IF(E2997="1",7,6))</f>
        <v>4:05PM</v>
      </c>
      <c r="G2997" s="34" t="str">
        <f>TRIM(SUBSTITUTE(A2997,TEXT(M2997,"h:mmAM/PM"),""))</f>
        <v>10/Nov Y-I-W</v>
      </c>
      <c r="H2997" s="34" t="b">
        <f>OR(LEFT(G2997,1)="Y",LEFT(G2997,1)="B",LEFT(G2997,1)="R")</f>
        <v>0</v>
      </c>
      <c r="I2997" s="34" t="str">
        <f>IF(H2997,LEFT(G2997,FIND(" ",G2997)-1),MID(G2997,FIND(" ",G2997)+1,9))</f>
        <v>Y-I-W</v>
      </c>
      <c r="J2997" s="34" t="str">
        <f>TRIM(SUBSTITUTE(G2997,I2997,""))</f>
        <v>10/Nov</v>
      </c>
      <c r="K2997" s="34">
        <f>LEFT(J2997,2-ISERROR(1*MID(J2997,2,1)))*1</f>
        <v>10</v>
      </c>
      <c r="L2997" s="34" t="str">
        <f>IF(LEN(I2997)=3,I2997,LEFT(I2997,1)&amp;MID(I2997,3,1)&amp;RIGHT(I2997,1))</f>
        <v>YIW</v>
      </c>
      <c r="M2997" s="42">
        <f>TIMEVALUE(SUBSTITUTE(SUBSTITUTE(F2997,"P"," P"),"A"," A"))</f>
        <v>0.67013888888888884</v>
      </c>
      <c r="N2997" s="34">
        <f t="shared" si="149"/>
        <v>20</v>
      </c>
      <c r="O2997" s="34" t="str">
        <f t="shared" si="150"/>
        <v>YIW20</v>
      </c>
      <c r="P2997" s="44">
        <f>INDEX(Workings!$R$14:$R$853,MATCH(O2997,Workings!$U$14:$U$853,0))</f>
        <v>0.66319444444444464</v>
      </c>
      <c r="Q2997" s="34">
        <f t="shared" si="151"/>
        <v>10</v>
      </c>
      <c r="S2997"/>
    </row>
    <row r="2998" spans="1:19" ht="15" x14ac:dyDescent="0.25">
      <c r="A2998" s="34" t="s">
        <v>662</v>
      </c>
      <c r="B2998" s="34">
        <f>SEARCH("PM",A2998)</f>
        <v>18</v>
      </c>
      <c r="C2998" s="34" t="e">
        <f>SEARCH("AM",A2998)</f>
        <v>#VALUE!</v>
      </c>
      <c r="D2998" s="34">
        <f>IFERROR(B2998,C2998)</f>
        <v>18</v>
      </c>
      <c r="E2998" s="34" t="str">
        <f>IFERROR(MID(A2998,D2998-5,1)," ")</f>
        <v xml:space="preserve"> </v>
      </c>
      <c r="F2998" s="34" t="str">
        <f>MID(A2998,IF(E2998="1",D2998-5,D2998-4),IF(E2998="1",7,6))</f>
        <v>4:26PM</v>
      </c>
      <c r="G2998" s="34" t="str">
        <f>TRIM(SUBSTITUTE(A2998,TEXT(M2998,"h:mmAM/PM"),""))</f>
        <v>10/Nov Y/I/W</v>
      </c>
      <c r="H2998" s="34" t="b">
        <f>OR(LEFT(G2998,1)="Y",LEFT(G2998,1)="B",LEFT(G2998,1)="R")</f>
        <v>0</v>
      </c>
      <c r="I2998" s="34" t="str">
        <f>IF(H2998,LEFT(G2998,FIND(" ",G2998)-1),MID(G2998,FIND(" ",G2998)+1,9))</f>
        <v>Y/I/W</v>
      </c>
      <c r="J2998" s="34" t="str">
        <f>TRIM(SUBSTITUTE(G2998,I2998,""))</f>
        <v>10/Nov</v>
      </c>
      <c r="K2998" s="34">
        <f>LEFT(J2998,2-ISERROR(1*MID(J2998,2,1)))*1</f>
        <v>10</v>
      </c>
      <c r="L2998" s="34" t="str">
        <f>IF(LEN(I2998)=3,I2998,LEFT(I2998,1)&amp;MID(I2998,3,1)&amp;RIGHT(I2998,1))</f>
        <v>YIW</v>
      </c>
      <c r="M2998" s="42">
        <f>TIMEVALUE(SUBSTITUTE(SUBSTITUTE(F2998,"P"," P"),"A"," A"))</f>
        <v>0.68472222222222223</v>
      </c>
      <c r="N2998" s="34">
        <f t="shared" si="149"/>
        <v>21</v>
      </c>
      <c r="O2998" s="34" t="str">
        <f t="shared" si="150"/>
        <v>YIW21</v>
      </c>
      <c r="P2998" s="44">
        <f>INDEX(Workings!$R$14:$R$853,MATCH(O2998,Workings!$U$14:$U$853,0))</f>
        <v>0.68402777777777801</v>
      </c>
      <c r="Q2998" s="34">
        <f t="shared" si="151"/>
        <v>1</v>
      </c>
      <c r="S2998"/>
    </row>
    <row r="2999" spans="1:19" ht="15" x14ac:dyDescent="0.25">
      <c r="A2999" s="34" t="s">
        <v>2406</v>
      </c>
      <c r="B2999" s="34">
        <f>SEARCH("PM",A2999)</f>
        <v>9</v>
      </c>
      <c r="C2999" s="34" t="e">
        <f>SEARCH("AM",A2999)</f>
        <v>#VALUE!</v>
      </c>
      <c r="D2999" s="34">
        <f>IFERROR(B2999,C2999)</f>
        <v>9</v>
      </c>
      <c r="E2999" s="34" t="str">
        <f>IFERROR(MID(A2999,D2999-5,1)," ")</f>
        <v xml:space="preserve"> </v>
      </c>
      <c r="F2999" s="34" t="str">
        <f>MID(A2999,IF(E2999="1",D2999-5,D2999-4),IF(E2999="1",7,6))</f>
        <v>4:57PM</v>
      </c>
      <c r="G2999" s="34" t="str">
        <f>TRIM(SUBSTITUTE(A2999,TEXT(M2999,"h:mmAM/PM"),""))</f>
        <v>YIW 10/Nov</v>
      </c>
      <c r="H2999" s="34" t="b">
        <f>OR(LEFT(G2999,1)="Y",LEFT(G2999,1)="B",LEFT(G2999,1)="R")</f>
        <v>1</v>
      </c>
      <c r="I2999" s="34" t="str">
        <f>IF(H2999,LEFT(G2999,FIND(" ",G2999)-1),MID(G2999,FIND(" ",G2999)+1,9))</f>
        <v>YIW</v>
      </c>
      <c r="J2999" s="34" t="str">
        <f>TRIM(SUBSTITUTE(G2999,I2999,""))</f>
        <v>10/Nov</v>
      </c>
      <c r="K2999" s="34">
        <f>LEFT(J2999,2-ISERROR(1*MID(J2999,2,1)))*1</f>
        <v>10</v>
      </c>
      <c r="L2999" s="34" t="str">
        <f>IF(LEN(I2999)=3,I2999,LEFT(I2999,1)&amp;MID(I2999,3,1)&amp;RIGHT(I2999,1))</f>
        <v>YIW</v>
      </c>
      <c r="M2999" s="42">
        <f>TIMEVALUE(SUBSTITUTE(SUBSTITUTE(F2999,"P"," P"),"A"," A"))</f>
        <v>0.70624999999999993</v>
      </c>
      <c r="N2999" s="34">
        <f t="shared" si="149"/>
        <v>22</v>
      </c>
      <c r="O2999" s="34" t="str">
        <f t="shared" si="150"/>
        <v>YIW22</v>
      </c>
      <c r="P2999" s="44">
        <f>INDEX(Workings!$R$14:$R$853,MATCH(O2999,Workings!$U$14:$U$853,0))</f>
        <v>0.70486111111111138</v>
      </c>
      <c r="Q2999" s="34">
        <f t="shared" si="151"/>
        <v>2</v>
      </c>
      <c r="S2999"/>
    </row>
    <row r="3000" spans="1:19" ht="15" x14ac:dyDescent="0.25">
      <c r="A3000" s="34" t="s">
        <v>1456</v>
      </c>
      <c r="B3000" s="34">
        <f>SEARCH("PM",A3000)</f>
        <v>5</v>
      </c>
      <c r="C3000" s="34" t="e">
        <f>SEARCH("AM",A3000)</f>
        <v>#VALUE!</v>
      </c>
      <c r="D3000" s="34">
        <f>IFERROR(B3000,C3000)</f>
        <v>5</v>
      </c>
      <c r="E3000" s="34" t="str">
        <f>IFERROR(MID(A3000,D3000-5,1)," ")</f>
        <v xml:space="preserve"> </v>
      </c>
      <c r="F3000" s="34" t="str">
        <f>MID(A3000,IF(E3000="1",D3000-5,D3000-4),IF(E3000="1",7,6))</f>
        <v>5:33PM</v>
      </c>
      <c r="G3000" s="34" t="str">
        <f>TRIM(SUBSTITUTE(A3000,TEXT(M3000,"h:mmAM/PM"),""))</f>
        <v>Y-I-W 10-Nov</v>
      </c>
      <c r="H3000" s="34" t="b">
        <f>OR(LEFT(G3000,1)="Y",LEFT(G3000,1)="B",LEFT(G3000,1)="R")</f>
        <v>1</v>
      </c>
      <c r="I3000" s="34" t="str">
        <f>IF(H3000,LEFT(G3000,FIND(" ",G3000)-1),MID(G3000,FIND(" ",G3000)+1,9))</f>
        <v>Y-I-W</v>
      </c>
      <c r="J3000" s="34" t="str">
        <f>TRIM(SUBSTITUTE(G3000,I3000,""))</f>
        <v>10-Nov</v>
      </c>
      <c r="K3000" s="34">
        <f>LEFT(J3000,2-ISERROR(1*MID(J3000,2,1)))*1</f>
        <v>10</v>
      </c>
      <c r="L3000" s="34" t="str">
        <f>IF(LEN(I3000)=3,I3000,LEFT(I3000,1)&amp;MID(I3000,3,1)&amp;RIGHT(I3000,1))</f>
        <v>YIW</v>
      </c>
      <c r="M3000" s="42">
        <f>TIMEVALUE(SUBSTITUTE(SUBSTITUTE(F3000,"P"," P"),"A"," A"))</f>
        <v>0.73125000000000007</v>
      </c>
      <c r="N3000" s="34">
        <f t="shared" si="149"/>
        <v>23</v>
      </c>
      <c r="O3000" s="34" t="str">
        <f t="shared" si="150"/>
        <v>YIW23</v>
      </c>
      <c r="P3000" s="44">
        <f>INDEX(Workings!$R$14:$R$853,MATCH(O3000,Workings!$U$14:$U$853,0))</f>
        <v>0.72569444444444475</v>
      </c>
      <c r="Q3000" s="34">
        <f t="shared" si="151"/>
        <v>8</v>
      </c>
      <c r="S3000"/>
    </row>
    <row r="3001" spans="1:19" ht="15" x14ac:dyDescent="0.25">
      <c r="A3001" s="34" t="s">
        <v>1897</v>
      </c>
      <c r="B3001" s="34">
        <f>SEARCH("PM",A3001)</f>
        <v>11</v>
      </c>
      <c r="C3001" s="34" t="e">
        <f>SEARCH("AM",A3001)</f>
        <v>#VALUE!</v>
      </c>
      <c r="D3001" s="34">
        <f>IFERROR(B3001,C3001)</f>
        <v>11</v>
      </c>
      <c r="E3001" s="34" t="str">
        <f>IFERROR(MID(A3001,D3001-5,1)," ")</f>
        <v xml:space="preserve"> </v>
      </c>
      <c r="F3001" s="34" t="str">
        <f>MID(A3001,IF(E3001="1",D3001-5,D3001-4),IF(E3001="1",7,6))</f>
        <v>6:12PM</v>
      </c>
      <c r="G3001" s="34" t="str">
        <f>TRIM(SUBSTITUTE(A3001,TEXT(M3001,"h:mmAM/PM"),""))</f>
        <v>Y:I:W 10/Nov</v>
      </c>
      <c r="H3001" s="34" t="b">
        <f>OR(LEFT(G3001,1)="Y",LEFT(G3001,1)="B",LEFT(G3001,1)="R")</f>
        <v>1</v>
      </c>
      <c r="I3001" s="34" t="str">
        <f>IF(H3001,LEFT(G3001,FIND(" ",G3001)-1),MID(G3001,FIND(" ",G3001)+1,9))</f>
        <v>Y:I:W</v>
      </c>
      <c r="J3001" s="34" t="str">
        <f>TRIM(SUBSTITUTE(G3001,I3001,""))</f>
        <v>10/Nov</v>
      </c>
      <c r="K3001" s="34">
        <f>LEFT(J3001,2-ISERROR(1*MID(J3001,2,1)))*1</f>
        <v>10</v>
      </c>
      <c r="L3001" s="34" t="str">
        <f>IF(LEN(I3001)=3,I3001,LEFT(I3001,1)&amp;MID(I3001,3,1)&amp;RIGHT(I3001,1))</f>
        <v>YIW</v>
      </c>
      <c r="M3001" s="42">
        <f>TIMEVALUE(SUBSTITUTE(SUBSTITUTE(F3001,"P"," P"),"A"," A"))</f>
        <v>0.7583333333333333</v>
      </c>
      <c r="N3001" s="34">
        <f t="shared" si="149"/>
        <v>24</v>
      </c>
      <c r="O3001" s="34" t="str">
        <f t="shared" si="150"/>
        <v>YIW24</v>
      </c>
      <c r="P3001" s="44">
        <f>INDEX(Workings!$R$14:$R$853,MATCH(O3001,Workings!$U$14:$U$853,0))</f>
        <v>0.75347222222222254</v>
      </c>
      <c r="Q3001" s="34">
        <f t="shared" si="151"/>
        <v>7</v>
      </c>
      <c r="S3001"/>
    </row>
    <row r="3002" spans="1:19" ht="15" x14ac:dyDescent="0.25">
      <c r="A3002" s="34" t="s">
        <v>3195</v>
      </c>
      <c r="B3002" s="34">
        <f>SEARCH("PM",A3002)</f>
        <v>5</v>
      </c>
      <c r="C3002" s="34" t="e">
        <f>SEARCH("AM",A3002)</f>
        <v>#VALUE!</v>
      </c>
      <c r="D3002" s="34">
        <f>IFERROR(B3002,C3002)</f>
        <v>5</v>
      </c>
      <c r="E3002" s="34" t="str">
        <f>IFERROR(MID(A3002,D3002-5,1)," ")</f>
        <v xml:space="preserve"> </v>
      </c>
      <c r="F3002" s="34" t="str">
        <f>MID(A3002,IF(E3002="1",D3002-5,D3002-4),IF(E3002="1",7,6))</f>
        <v>6:54PM</v>
      </c>
      <c r="G3002" s="34" t="str">
        <f>TRIM(SUBSTITUTE(A3002,TEXT(M3002,"h:mmAM/PM"),""))</f>
        <v>Y:I:W 10-Nov</v>
      </c>
      <c r="H3002" s="34" t="b">
        <f>OR(LEFT(G3002,1)="Y",LEFT(G3002,1)="B",LEFT(G3002,1)="R")</f>
        <v>1</v>
      </c>
      <c r="I3002" s="34" t="str">
        <f>IF(H3002,LEFT(G3002,FIND(" ",G3002)-1),MID(G3002,FIND(" ",G3002)+1,9))</f>
        <v>Y:I:W</v>
      </c>
      <c r="J3002" s="34" t="str">
        <f>TRIM(SUBSTITUTE(G3002,I3002,""))</f>
        <v>10-Nov</v>
      </c>
      <c r="K3002" s="34">
        <f>LEFT(J3002,2-ISERROR(1*MID(J3002,2,1)))*1</f>
        <v>10</v>
      </c>
      <c r="L3002" s="34" t="str">
        <f>IF(LEN(I3002)=3,I3002,LEFT(I3002,1)&amp;MID(I3002,3,1)&amp;RIGHT(I3002,1))</f>
        <v>YIW</v>
      </c>
      <c r="M3002" s="42">
        <f>TIMEVALUE(SUBSTITUTE(SUBSTITUTE(F3002,"P"," P"),"A"," A"))</f>
        <v>0.78749999999999998</v>
      </c>
      <c r="N3002" s="34">
        <f t="shared" si="149"/>
        <v>25</v>
      </c>
      <c r="O3002" s="34" t="str">
        <f t="shared" si="150"/>
        <v>YIW25</v>
      </c>
      <c r="P3002" s="44">
        <f>INDEX(Workings!$R$14:$R$853,MATCH(O3002,Workings!$U$14:$U$853,0))</f>
        <v>0.78125000000000033</v>
      </c>
      <c r="Q3002" s="34">
        <f t="shared" si="151"/>
        <v>9</v>
      </c>
      <c r="S3002"/>
    </row>
    <row r="3003" spans="1:19" ht="15" x14ac:dyDescent="0.25">
      <c r="A3003" s="34" t="s">
        <v>2394</v>
      </c>
      <c r="B3003" s="34">
        <f>SEARCH("PM",A3003)</f>
        <v>12</v>
      </c>
      <c r="C3003" s="34" t="e">
        <f>SEARCH("AM",A3003)</f>
        <v>#VALUE!</v>
      </c>
      <c r="D3003" s="34">
        <f>IFERROR(B3003,C3003)</f>
        <v>12</v>
      </c>
      <c r="E3003" s="34" t="str">
        <f>IFERROR(MID(A3003,D3003-5,1)," ")</f>
        <v xml:space="preserve"> </v>
      </c>
      <c r="F3003" s="34" t="str">
        <f>MID(A3003,IF(E3003="1",D3003-5,D3003-4),IF(E3003="1",7,6))</f>
        <v>7:28PM</v>
      </c>
      <c r="G3003" s="34" t="str">
        <f>TRIM(SUBSTITUTE(A3003,TEXT(M3003,"h:mmAM/PM"),""))</f>
        <v>10-Nov Y/I/W</v>
      </c>
      <c r="H3003" s="34" t="b">
        <f>OR(LEFT(G3003,1)="Y",LEFT(G3003,1)="B",LEFT(G3003,1)="R")</f>
        <v>0</v>
      </c>
      <c r="I3003" s="34" t="str">
        <f>IF(H3003,LEFT(G3003,FIND(" ",G3003)-1),MID(G3003,FIND(" ",G3003)+1,9))</f>
        <v>Y/I/W</v>
      </c>
      <c r="J3003" s="34" t="str">
        <f>TRIM(SUBSTITUTE(G3003,I3003,""))</f>
        <v>10-Nov</v>
      </c>
      <c r="K3003" s="34">
        <f>LEFT(J3003,2-ISERROR(1*MID(J3003,2,1)))*1</f>
        <v>10</v>
      </c>
      <c r="L3003" s="34" t="str">
        <f>IF(LEN(I3003)=3,I3003,LEFT(I3003,1)&amp;MID(I3003,3,1)&amp;RIGHT(I3003,1))</f>
        <v>YIW</v>
      </c>
      <c r="M3003" s="42">
        <f>TIMEVALUE(SUBSTITUTE(SUBSTITUTE(F3003,"P"," P"),"A"," A"))</f>
        <v>0.81111111111111101</v>
      </c>
      <c r="N3003" s="34">
        <f t="shared" si="149"/>
        <v>26</v>
      </c>
      <c r="O3003" s="34" t="str">
        <f t="shared" si="150"/>
        <v>YIW26</v>
      </c>
      <c r="P3003" s="44">
        <f>INDEX(Workings!$R$14:$R$853,MATCH(O3003,Workings!$U$14:$U$853,0))</f>
        <v>0.80902777777777812</v>
      </c>
      <c r="Q3003" s="34">
        <f t="shared" si="151"/>
        <v>3</v>
      </c>
      <c r="S3003"/>
    </row>
    <row r="3004" spans="1:19" ht="15" x14ac:dyDescent="0.25">
      <c r="A3004" s="34" t="s">
        <v>1102</v>
      </c>
      <c r="B3004" s="34">
        <f>SEARCH("PM",A3004)</f>
        <v>18</v>
      </c>
      <c r="C3004" s="34" t="e">
        <f>SEARCH("AM",A3004)</f>
        <v>#VALUE!</v>
      </c>
      <c r="D3004" s="34">
        <f>IFERROR(B3004,C3004)</f>
        <v>18</v>
      </c>
      <c r="E3004" s="34" t="str">
        <f>IFERROR(MID(A3004,D3004-5,1)," ")</f>
        <v xml:space="preserve"> </v>
      </c>
      <c r="F3004" s="34" t="str">
        <f>MID(A3004,IF(E3004="1",D3004-5,D3004-4),IF(E3004="1",7,6))</f>
        <v>8:32PM</v>
      </c>
      <c r="G3004" s="34" t="str">
        <f>TRIM(SUBSTITUTE(A3004,TEXT(M3004,"h:mmAM/PM"),""))</f>
        <v>Y-I-W 10/Nov</v>
      </c>
      <c r="H3004" s="34" t="b">
        <f>OR(LEFT(G3004,1)="Y",LEFT(G3004,1)="B",LEFT(G3004,1)="R")</f>
        <v>1</v>
      </c>
      <c r="I3004" s="34" t="str">
        <f>IF(H3004,LEFT(G3004,FIND(" ",G3004)-1),MID(G3004,FIND(" ",G3004)+1,9))</f>
        <v>Y-I-W</v>
      </c>
      <c r="J3004" s="34" t="str">
        <f>TRIM(SUBSTITUTE(G3004,I3004,""))</f>
        <v>10/Nov</v>
      </c>
      <c r="K3004" s="34">
        <f>LEFT(J3004,2-ISERROR(1*MID(J3004,2,1)))*1</f>
        <v>10</v>
      </c>
      <c r="L3004" s="34" t="str">
        <f>IF(LEN(I3004)=3,I3004,LEFT(I3004,1)&amp;MID(I3004,3,1)&amp;RIGHT(I3004,1))</f>
        <v>YIW</v>
      </c>
      <c r="M3004" s="42">
        <f>TIMEVALUE(SUBSTITUTE(SUBSTITUTE(F3004,"P"," P"),"A"," A"))</f>
        <v>0.85555555555555562</v>
      </c>
      <c r="N3004" s="34">
        <f t="shared" si="149"/>
        <v>27</v>
      </c>
      <c r="O3004" s="34" t="str">
        <f t="shared" si="150"/>
        <v>YIW27</v>
      </c>
      <c r="P3004" s="44">
        <f>INDEX(Workings!$R$14:$R$853,MATCH(O3004,Workings!$U$14:$U$853,0))</f>
        <v>0.85069444444444475</v>
      </c>
      <c r="Q3004" s="34">
        <f t="shared" si="151"/>
        <v>7</v>
      </c>
      <c r="S3004"/>
    </row>
    <row r="3005" spans="1:19" ht="15" x14ac:dyDescent="0.25">
      <c r="A3005" s="34" t="s">
        <v>1873</v>
      </c>
      <c r="B3005" s="34">
        <f>SEARCH("PM",A3005)</f>
        <v>5</v>
      </c>
      <c r="C3005" s="34" t="e">
        <f>SEARCH("AM",A3005)</f>
        <v>#VALUE!</v>
      </c>
      <c r="D3005" s="34">
        <f>IFERROR(B3005,C3005)</f>
        <v>5</v>
      </c>
      <c r="E3005" s="34" t="str">
        <f>IFERROR(MID(A3005,D3005-5,1)," ")</f>
        <v xml:space="preserve"> </v>
      </c>
      <c r="F3005" s="34" t="str">
        <f>MID(A3005,IF(E3005="1",D3005-5,D3005-4),IF(E3005="1",7,6))</f>
        <v>9:33PM</v>
      </c>
      <c r="G3005" s="34" t="str">
        <f>TRIM(SUBSTITUTE(A3005,TEXT(M3005,"h:mmAM/PM"),""))</f>
        <v>10/Nov Y/I/W</v>
      </c>
      <c r="H3005" s="34" t="b">
        <f>OR(LEFT(G3005,1)="Y",LEFT(G3005,1)="B",LEFT(G3005,1)="R")</f>
        <v>0</v>
      </c>
      <c r="I3005" s="34" t="str">
        <f>IF(H3005,LEFT(G3005,FIND(" ",G3005)-1),MID(G3005,FIND(" ",G3005)+1,9))</f>
        <v>Y/I/W</v>
      </c>
      <c r="J3005" s="34" t="str">
        <f>TRIM(SUBSTITUTE(G3005,I3005,""))</f>
        <v>10/Nov</v>
      </c>
      <c r="K3005" s="34">
        <f>LEFT(J3005,2-ISERROR(1*MID(J3005,2,1)))*1</f>
        <v>10</v>
      </c>
      <c r="L3005" s="34" t="str">
        <f>IF(LEN(I3005)=3,I3005,LEFT(I3005,1)&amp;MID(I3005,3,1)&amp;RIGHT(I3005,1))</f>
        <v>YIW</v>
      </c>
      <c r="M3005" s="42">
        <f>TIMEVALUE(SUBSTITUTE(SUBSTITUTE(F3005,"P"," P"),"A"," A"))</f>
        <v>0.8979166666666667</v>
      </c>
      <c r="N3005" s="34">
        <f t="shared" si="149"/>
        <v>28</v>
      </c>
      <c r="O3005" s="34" t="str">
        <f t="shared" si="150"/>
        <v>YIW28</v>
      </c>
      <c r="P3005" s="44">
        <f>INDEX(Workings!$R$14:$R$853,MATCH(O3005,Workings!$U$14:$U$853,0))</f>
        <v>0.89236111111111138</v>
      </c>
      <c r="Q3005" s="34">
        <f t="shared" si="151"/>
        <v>8</v>
      </c>
      <c r="S3005"/>
    </row>
    <row r="3006" spans="1:19" ht="15" x14ac:dyDescent="0.25">
      <c r="A3006" s="34" t="s">
        <v>783</v>
      </c>
      <c r="B3006" s="34">
        <f>SEARCH("PM",A3006)</f>
        <v>13</v>
      </c>
      <c r="C3006" s="34" t="e">
        <f>SEARCH("AM",A3006)</f>
        <v>#VALUE!</v>
      </c>
      <c r="D3006" s="34">
        <f>IFERROR(B3006,C3006)</f>
        <v>13</v>
      </c>
      <c r="E3006" s="34" t="str">
        <f>IFERROR(MID(A3006,D3006-5,1)," ")</f>
        <v>1</v>
      </c>
      <c r="F3006" s="34" t="str">
        <f>MID(A3006,IF(E3006="1",D3006-5,D3006-4),IF(E3006="1",7,6))</f>
        <v>10:33PM</v>
      </c>
      <c r="G3006" s="34" t="str">
        <f>TRIM(SUBSTITUTE(A3006,TEXT(M3006,"h:mmAM/PM"),""))</f>
        <v>10-Nov Y/I/W</v>
      </c>
      <c r="H3006" s="34" t="b">
        <f>OR(LEFT(G3006,1)="Y",LEFT(G3006,1)="B",LEFT(G3006,1)="R")</f>
        <v>0</v>
      </c>
      <c r="I3006" s="34" t="str">
        <f>IF(H3006,LEFT(G3006,FIND(" ",G3006)-1),MID(G3006,FIND(" ",G3006)+1,9))</f>
        <v>Y/I/W</v>
      </c>
      <c r="J3006" s="34" t="str">
        <f>TRIM(SUBSTITUTE(G3006,I3006,""))</f>
        <v>10-Nov</v>
      </c>
      <c r="K3006" s="34">
        <f>LEFT(J3006,2-ISERROR(1*MID(J3006,2,1)))*1</f>
        <v>10</v>
      </c>
      <c r="L3006" s="34" t="str">
        <f>IF(LEN(I3006)=3,I3006,LEFT(I3006,1)&amp;MID(I3006,3,1)&amp;RIGHT(I3006,1))</f>
        <v>YIW</v>
      </c>
      <c r="M3006" s="42">
        <f>TIMEVALUE(SUBSTITUTE(SUBSTITUTE(F3006,"P"," P"),"A"," A"))</f>
        <v>0.93958333333333333</v>
      </c>
      <c r="N3006" s="34">
        <f t="shared" si="149"/>
        <v>29</v>
      </c>
      <c r="O3006" s="34" t="str">
        <f t="shared" si="150"/>
        <v>YIW29</v>
      </c>
      <c r="P3006" s="44">
        <f>INDEX(Workings!$R$14:$R$853,MATCH(O3006,Workings!$U$14:$U$853,0))</f>
        <v>0.93402777777777801</v>
      </c>
      <c r="Q3006" s="34">
        <f t="shared" si="151"/>
        <v>8</v>
      </c>
      <c r="S3006"/>
    </row>
    <row r="3007" spans="1:19" ht="15" x14ac:dyDescent="0.25">
      <c r="A3007" s="34" t="s">
        <v>3543</v>
      </c>
      <c r="B3007" s="34">
        <f>SEARCH("PM",A3007)</f>
        <v>6</v>
      </c>
      <c r="C3007" s="34" t="e">
        <f>SEARCH("AM",A3007)</f>
        <v>#VALUE!</v>
      </c>
      <c r="D3007" s="34">
        <f>IFERROR(B3007,C3007)</f>
        <v>6</v>
      </c>
      <c r="E3007" s="34" t="str">
        <f>IFERROR(MID(A3007,D3007-5,1)," ")</f>
        <v>1</v>
      </c>
      <c r="F3007" s="34" t="str">
        <f>MID(A3007,IF(E3007="1",D3007-5,D3007-4),IF(E3007="1",7,6))</f>
        <v>11:36PM</v>
      </c>
      <c r="G3007" s="34" t="str">
        <f>TRIM(SUBSTITUTE(A3007,TEXT(M3007,"h:mmAM/PM"),""))</f>
        <v>Y/I/W 10-Nov</v>
      </c>
      <c r="H3007" s="34" t="b">
        <f>OR(LEFT(G3007,1)="Y",LEFT(G3007,1)="B",LEFT(G3007,1)="R")</f>
        <v>1</v>
      </c>
      <c r="I3007" s="34" t="str">
        <f>IF(H3007,LEFT(G3007,FIND(" ",G3007)-1),MID(G3007,FIND(" ",G3007)+1,9))</f>
        <v>Y/I/W</v>
      </c>
      <c r="J3007" s="34" t="str">
        <f>TRIM(SUBSTITUTE(G3007,I3007,""))</f>
        <v>10-Nov</v>
      </c>
      <c r="K3007" s="34">
        <f>LEFT(J3007,2-ISERROR(1*MID(J3007,2,1)))*1</f>
        <v>10</v>
      </c>
      <c r="L3007" s="34" t="str">
        <f>IF(LEN(I3007)=3,I3007,LEFT(I3007,1)&amp;MID(I3007,3,1)&amp;RIGHT(I3007,1))</f>
        <v>YIW</v>
      </c>
      <c r="M3007" s="42">
        <f>TIMEVALUE(SUBSTITUTE(SUBSTITUTE(F3007,"P"," P"),"A"," A"))</f>
        <v>0.98333333333333339</v>
      </c>
      <c r="N3007" s="34">
        <f t="shared" si="149"/>
        <v>30</v>
      </c>
      <c r="O3007" s="34" t="str">
        <f t="shared" si="150"/>
        <v>YIW30</v>
      </c>
      <c r="P3007" s="44">
        <f>INDEX(Workings!$R$14:$R$853,MATCH(O3007,Workings!$U$14:$U$853,0))</f>
        <v>0.97569444444444464</v>
      </c>
      <c r="Q3007" s="34">
        <f t="shared" si="151"/>
        <v>11</v>
      </c>
      <c r="S3007"/>
    </row>
    <row r="3008" spans="1:19" ht="15" x14ac:dyDescent="0.25">
      <c r="A3008" s="34" t="s">
        <v>3972</v>
      </c>
      <c r="B3008" s="34" t="e">
        <f>SEARCH("PM",A3008)</f>
        <v>#VALUE!</v>
      </c>
      <c r="C3008" s="34">
        <f>SEARCH("AM",A3008)</f>
        <v>5</v>
      </c>
      <c r="D3008" s="34">
        <f>IFERROR(B3008,C3008)</f>
        <v>5</v>
      </c>
      <c r="E3008" s="34" t="str">
        <f>IFERROR(MID(A3008,D3008-5,1)," ")</f>
        <v xml:space="preserve"> </v>
      </c>
      <c r="F3008" s="34" t="str">
        <f>MID(A3008,IF(E3008="1",D3008-5,D3008-4),IF(E3008="1",7,6))</f>
        <v>7:27AM</v>
      </c>
      <c r="G3008" s="34" t="str">
        <f>TRIM(SUBSTITUTE(A3008,TEXT(M3008,"h:mmAM/PM"),""))</f>
        <v>Y:I:X 6/Nov</v>
      </c>
      <c r="H3008" s="34" t="b">
        <f>OR(LEFT(G3008,1)="Y",LEFT(G3008,1)="B",LEFT(G3008,1)="R")</f>
        <v>1</v>
      </c>
      <c r="I3008" s="34" t="str">
        <f>IF(H3008,LEFT(G3008,FIND(" ",G3008)-1),MID(G3008,FIND(" ",G3008)+1,9))</f>
        <v>Y:I:X</v>
      </c>
      <c r="J3008" s="34" t="str">
        <f>TRIM(SUBSTITUTE(G3008,I3008,""))</f>
        <v>6/Nov</v>
      </c>
      <c r="K3008" s="34">
        <f>LEFT(J3008,2-ISERROR(1*MID(J3008,2,1)))*1</f>
        <v>6</v>
      </c>
      <c r="L3008" s="34" t="str">
        <f>IF(LEN(I3008)=3,I3008,LEFT(I3008,1)&amp;MID(I3008,3,1)&amp;RIGHT(I3008,1))</f>
        <v>YIX</v>
      </c>
      <c r="M3008" s="42">
        <f>TIMEVALUE(SUBSTITUTE(SUBSTITUTE(F3008,"P"," P"),"A"," A"))</f>
        <v>0.31041666666666667</v>
      </c>
      <c r="N3008" s="34">
        <f t="shared" si="149"/>
        <v>1</v>
      </c>
      <c r="O3008" s="34" t="str">
        <f t="shared" si="150"/>
        <v>YIX1</v>
      </c>
      <c r="P3008" s="44">
        <f>INDEX(Workings!$R$14:$R$853,MATCH(O3008,Workings!$U$14:$U$853,0))</f>
        <v>0.30555555555555558</v>
      </c>
      <c r="Q3008" s="34">
        <f t="shared" si="151"/>
        <v>7</v>
      </c>
      <c r="S3008"/>
    </row>
    <row r="3009" spans="1:19" ht="15" x14ac:dyDescent="0.25">
      <c r="A3009" s="34" t="s">
        <v>3259</v>
      </c>
      <c r="B3009" s="34" t="e">
        <f>SEARCH("PM",A3009)</f>
        <v>#VALUE!</v>
      </c>
      <c r="C3009" s="34">
        <f>SEARCH("AM",A3009)</f>
        <v>5</v>
      </c>
      <c r="D3009" s="34">
        <f>IFERROR(B3009,C3009)</f>
        <v>5</v>
      </c>
      <c r="E3009" s="34" t="str">
        <f>IFERROR(MID(A3009,D3009-5,1)," ")</f>
        <v xml:space="preserve"> </v>
      </c>
      <c r="F3009" s="34" t="str">
        <f>MID(A3009,IF(E3009="1",D3009-5,D3009-4),IF(E3009="1",7,6))</f>
        <v>7:45AM</v>
      </c>
      <c r="G3009" s="34" t="str">
        <f>TRIM(SUBSTITUTE(A3009,TEXT(M3009,"h:mmAM/PM"),""))</f>
        <v>YIX 6-Nov</v>
      </c>
      <c r="H3009" s="34" t="b">
        <f>OR(LEFT(G3009,1)="Y",LEFT(G3009,1)="B",LEFT(G3009,1)="R")</f>
        <v>1</v>
      </c>
      <c r="I3009" s="34" t="str">
        <f>IF(H3009,LEFT(G3009,FIND(" ",G3009)-1),MID(G3009,FIND(" ",G3009)+1,9))</f>
        <v>YIX</v>
      </c>
      <c r="J3009" s="34" t="str">
        <f>TRIM(SUBSTITUTE(G3009,I3009,""))</f>
        <v>6-Nov</v>
      </c>
      <c r="K3009" s="34">
        <f>LEFT(J3009,2-ISERROR(1*MID(J3009,2,1)))*1</f>
        <v>6</v>
      </c>
      <c r="L3009" s="34" t="str">
        <f>IF(LEN(I3009)=3,I3009,LEFT(I3009,1)&amp;MID(I3009,3,1)&amp;RIGHT(I3009,1))</f>
        <v>YIX</v>
      </c>
      <c r="M3009" s="42">
        <f>TIMEVALUE(SUBSTITUTE(SUBSTITUTE(F3009,"P"," P"),"A"," A"))</f>
        <v>0.32291666666666669</v>
      </c>
      <c r="N3009" s="34">
        <f t="shared" si="149"/>
        <v>2</v>
      </c>
      <c r="O3009" s="34" t="str">
        <f t="shared" si="150"/>
        <v>YIX2</v>
      </c>
      <c r="P3009" s="44">
        <f>INDEX(Workings!$R$14:$R$853,MATCH(O3009,Workings!$U$14:$U$853,0))</f>
        <v>0.31944444444444448</v>
      </c>
      <c r="Q3009" s="34">
        <f t="shared" si="151"/>
        <v>5</v>
      </c>
      <c r="S3009"/>
    </row>
    <row r="3010" spans="1:19" ht="15" x14ac:dyDescent="0.25">
      <c r="A3010" s="34" t="s">
        <v>199</v>
      </c>
      <c r="B3010" s="34" t="e">
        <f>SEARCH("PM",A3010)</f>
        <v>#VALUE!</v>
      </c>
      <c r="C3010" s="34">
        <f>SEARCH("AM",A3010)</f>
        <v>5</v>
      </c>
      <c r="D3010" s="34">
        <f>IFERROR(B3010,C3010)</f>
        <v>5</v>
      </c>
      <c r="E3010" s="34" t="str">
        <f>IFERROR(MID(A3010,D3010-5,1)," ")</f>
        <v xml:space="preserve"> </v>
      </c>
      <c r="F3010" s="34" t="str">
        <f>MID(A3010,IF(E3010="1",D3010-5,D3010-4),IF(E3010="1",7,6))</f>
        <v>8:05AM</v>
      </c>
      <c r="G3010" s="34" t="str">
        <f>TRIM(SUBSTITUTE(A3010,TEXT(M3010,"h:mmAM/PM"),""))</f>
        <v>6-Nov Y/I/X</v>
      </c>
      <c r="H3010" s="34" t="b">
        <f>OR(LEFT(G3010,1)="Y",LEFT(G3010,1)="B",LEFT(G3010,1)="R")</f>
        <v>0</v>
      </c>
      <c r="I3010" s="34" t="str">
        <f>IF(H3010,LEFT(G3010,FIND(" ",G3010)-1),MID(G3010,FIND(" ",G3010)+1,9))</f>
        <v>Y/I/X</v>
      </c>
      <c r="J3010" s="34" t="str">
        <f>TRIM(SUBSTITUTE(G3010,I3010,""))</f>
        <v>6-Nov</v>
      </c>
      <c r="K3010" s="34">
        <f>LEFT(J3010,2-ISERROR(1*MID(J3010,2,1)))*1</f>
        <v>6</v>
      </c>
      <c r="L3010" s="34" t="str">
        <f>IF(LEN(I3010)=3,I3010,LEFT(I3010,1)&amp;MID(I3010,3,1)&amp;RIGHT(I3010,1))</f>
        <v>YIX</v>
      </c>
      <c r="M3010" s="42">
        <f>TIMEVALUE(SUBSTITUTE(SUBSTITUTE(F3010,"P"," P"),"A"," A"))</f>
        <v>0.33680555555555558</v>
      </c>
      <c r="N3010" s="34">
        <f t="shared" si="149"/>
        <v>3</v>
      </c>
      <c r="O3010" s="34" t="str">
        <f t="shared" si="150"/>
        <v>YIX3</v>
      </c>
      <c r="P3010" s="44">
        <f>INDEX(Workings!$R$14:$R$853,MATCH(O3010,Workings!$U$14:$U$853,0))</f>
        <v>0.33333333333333337</v>
      </c>
      <c r="Q3010" s="34">
        <f t="shared" si="151"/>
        <v>5</v>
      </c>
      <c r="S3010"/>
    </row>
    <row r="3011" spans="1:19" ht="15" x14ac:dyDescent="0.25">
      <c r="A3011" s="34" t="s">
        <v>1453</v>
      </c>
      <c r="B3011" s="34" t="e">
        <f>SEARCH("PM",A3011)</f>
        <v>#VALUE!</v>
      </c>
      <c r="C3011" s="34">
        <f>SEARCH("AM",A3011)</f>
        <v>5</v>
      </c>
      <c r="D3011" s="34">
        <f>IFERROR(B3011,C3011)</f>
        <v>5</v>
      </c>
      <c r="E3011" s="34" t="str">
        <f>IFERROR(MID(A3011,D3011-5,1)," ")</f>
        <v xml:space="preserve"> </v>
      </c>
      <c r="F3011" s="34" t="str">
        <f>MID(A3011,IF(E3011="1",D3011-5,D3011-4),IF(E3011="1",7,6))</f>
        <v>8:25AM</v>
      </c>
      <c r="G3011" s="34" t="str">
        <f>TRIM(SUBSTITUTE(A3011,TEXT(M3011,"h:mmAM/PM"),""))</f>
        <v>6/Nov Y-I-X</v>
      </c>
      <c r="H3011" s="34" t="b">
        <f>OR(LEFT(G3011,1)="Y",LEFT(G3011,1)="B",LEFT(G3011,1)="R")</f>
        <v>0</v>
      </c>
      <c r="I3011" s="34" t="str">
        <f>IF(H3011,LEFT(G3011,FIND(" ",G3011)-1),MID(G3011,FIND(" ",G3011)+1,9))</f>
        <v>Y-I-X</v>
      </c>
      <c r="J3011" s="34" t="str">
        <f>TRIM(SUBSTITUTE(G3011,I3011,""))</f>
        <v>6/Nov</v>
      </c>
      <c r="K3011" s="34">
        <f>LEFT(J3011,2-ISERROR(1*MID(J3011,2,1)))*1</f>
        <v>6</v>
      </c>
      <c r="L3011" s="34" t="str">
        <f>IF(LEN(I3011)=3,I3011,LEFT(I3011,1)&amp;MID(I3011,3,1)&amp;RIGHT(I3011,1))</f>
        <v>YIX</v>
      </c>
      <c r="M3011" s="42">
        <f>TIMEVALUE(SUBSTITUTE(SUBSTITUTE(F3011,"P"," P"),"A"," A"))</f>
        <v>0.35069444444444442</v>
      </c>
      <c r="N3011" s="34">
        <f t="shared" si="149"/>
        <v>4</v>
      </c>
      <c r="O3011" s="34" t="str">
        <f t="shared" si="150"/>
        <v>YIX4</v>
      </c>
      <c r="P3011" s="44">
        <f>INDEX(Workings!$R$14:$R$853,MATCH(O3011,Workings!$U$14:$U$853,0))</f>
        <v>0.34722222222222227</v>
      </c>
      <c r="Q3011" s="34">
        <f t="shared" si="151"/>
        <v>5</v>
      </c>
      <c r="S3011"/>
    </row>
    <row r="3012" spans="1:19" ht="15" x14ac:dyDescent="0.25">
      <c r="A3012" s="34" t="s">
        <v>3488</v>
      </c>
      <c r="B3012" s="34" t="e">
        <f>SEARCH("PM",A3012)</f>
        <v>#VALUE!</v>
      </c>
      <c r="C3012" s="34">
        <f>SEARCH("AM",A3012)</f>
        <v>11</v>
      </c>
      <c r="D3012" s="34">
        <f>IFERROR(B3012,C3012)</f>
        <v>11</v>
      </c>
      <c r="E3012" s="34" t="str">
        <f>IFERROR(MID(A3012,D3012-5,1)," ")</f>
        <v xml:space="preserve"> </v>
      </c>
      <c r="F3012" s="34" t="str">
        <f>MID(A3012,IF(E3012="1",D3012-5,D3012-4),IF(E3012="1",7,6))</f>
        <v>8:50AM</v>
      </c>
      <c r="G3012" s="34" t="str">
        <f>TRIM(SUBSTITUTE(A3012,TEXT(M3012,"h:mmAM/PM"),""))</f>
        <v>6/Nov Y-I-X</v>
      </c>
      <c r="H3012" s="34" t="b">
        <f>OR(LEFT(G3012,1)="Y",LEFT(G3012,1)="B",LEFT(G3012,1)="R")</f>
        <v>0</v>
      </c>
      <c r="I3012" s="34" t="str">
        <f>IF(H3012,LEFT(G3012,FIND(" ",G3012)-1),MID(G3012,FIND(" ",G3012)+1,9))</f>
        <v>Y-I-X</v>
      </c>
      <c r="J3012" s="34" t="str">
        <f>TRIM(SUBSTITUTE(G3012,I3012,""))</f>
        <v>6/Nov</v>
      </c>
      <c r="K3012" s="34">
        <f>LEFT(J3012,2-ISERROR(1*MID(J3012,2,1)))*1</f>
        <v>6</v>
      </c>
      <c r="L3012" s="34" t="str">
        <f>IF(LEN(I3012)=3,I3012,LEFT(I3012,1)&amp;MID(I3012,3,1)&amp;RIGHT(I3012,1))</f>
        <v>YIX</v>
      </c>
      <c r="M3012" s="42">
        <f>TIMEVALUE(SUBSTITUTE(SUBSTITUTE(F3012,"P"," P"),"A"," A"))</f>
        <v>0.36805555555555558</v>
      </c>
      <c r="N3012" s="34">
        <f t="shared" si="149"/>
        <v>5</v>
      </c>
      <c r="O3012" s="34" t="str">
        <f t="shared" si="150"/>
        <v>YIX5</v>
      </c>
      <c r="P3012" s="44">
        <f>INDEX(Workings!$R$14:$R$853,MATCH(O3012,Workings!$U$14:$U$853,0))</f>
        <v>0.36111111111111116</v>
      </c>
      <c r="Q3012" s="34">
        <f t="shared" si="151"/>
        <v>10</v>
      </c>
      <c r="S3012"/>
    </row>
    <row r="3013" spans="1:19" ht="15" x14ac:dyDescent="0.25">
      <c r="A3013" s="34" t="s">
        <v>2872</v>
      </c>
      <c r="B3013" s="34" t="e">
        <f>SEARCH("PM",A3013)</f>
        <v>#VALUE!</v>
      </c>
      <c r="C3013" s="34">
        <f>SEARCH("AM",A3013)</f>
        <v>5</v>
      </c>
      <c r="D3013" s="34">
        <f>IFERROR(B3013,C3013)</f>
        <v>5</v>
      </c>
      <c r="E3013" s="34" t="str">
        <f>IFERROR(MID(A3013,D3013-5,1)," ")</f>
        <v xml:space="preserve"> </v>
      </c>
      <c r="F3013" s="34" t="str">
        <f>MID(A3013,IF(E3013="1",D3013-5,D3013-4),IF(E3013="1",7,6))</f>
        <v>9:04AM</v>
      </c>
      <c r="G3013" s="34" t="str">
        <f>TRIM(SUBSTITUTE(A3013,TEXT(M3013,"h:mmAM/PM"),""))</f>
        <v>Y:I:X 6-Nov</v>
      </c>
      <c r="H3013" s="34" t="b">
        <f>OR(LEFT(G3013,1)="Y",LEFT(G3013,1)="B",LEFT(G3013,1)="R")</f>
        <v>1</v>
      </c>
      <c r="I3013" s="34" t="str">
        <f>IF(H3013,LEFT(G3013,FIND(" ",G3013)-1),MID(G3013,FIND(" ",G3013)+1,9))</f>
        <v>Y:I:X</v>
      </c>
      <c r="J3013" s="34" t="str">
        <f>TRIM(SUBSTITUTE(G3013,I3013,""))</f>
        <v>6-Nov</v>
      </c>
      <c r="K3013" s="34">
        <f>LEFT(J3013,2-ISERROR(1*MID(J3013,2,1)))*1</f>
        <v>6</v>
      </c>
      <c r="L3013" s="34" t="str">
        <f>IF(LEN(I3013)=3,I3013,LEFT(I3013,1)&amp;MID(I3013,3,1)&amp;RIGHT(I3013,1))</f>
        <v>YIX</v>
      </c>
      <c r="M3013" s="42">
        <f>TIMEVALUE(SUBSTITUTE(SUBSTITUTE(F3013,"P"," P"),"A"," A"))</f>
        <v>0.37777777777777777</v>
      </c>
      <c r="N3013" s="34">
        <f t="shared" si="149"/>
        <v>6</v>
      </c>
      <c r="O3013" s="34" t="str">
        <f t="shared" si="150"/>
        <v>YIX6</v>
      </c>
      <c r="P3013" s="44">
        <f>INDEX(Workings!$R$14:$R$853,MATCH(O3013,Workings!$U$14:$U$853,0))</f>
        <v>0.37500000000000006</v>
      </c>
      <c r="Q3013" s="34">
        <f t="shared" si="151"/>
        <v>4</v>
      </c>
      <c r="S3013"/>
    </row>
    <row r="3014" spans="1:19" ht="15" x14ac:dyDescent="0.25">
      <c r="A3014" s="34" t="s">
        <v>2609</v>
      </c>
      <c r="B3014" s="34" t="e">
        <f>SEARCH("PM",A3014)</f>
        <v>#VALUE!</v>
      </c>
      <c r="C3014" s="34">
        <f>SEARCH("AM",A3014)</f>
        <v>5</v>
      </c>
      <c r="D3014" s="34">
        <f>IFERROR(B3014,C3014)</f>
        <v>5</v>
      </c>
      <c r="E3014" s="34" t="str">
        <f>IFERROR(MID(A3014,D3014-5,1)," ")</f>
        <v xml:space="preserve"> </v>
      </c>
      <c r="F3014" s="34" t="str">
        <f>MID(A3014,IF(E3014="1",D3014-5,D3014-4),IF(E3014="1",7,6))</f>
        <v>9:29AM</v>
      </c>
      <c r="G3014" s="34" t="str">
        <f>TRIM(SUBSTITUTE(A3014,TEXT(M3014,"h:mmAM/PM"),""))</f>
        <v>6-Nov Y:I:X</v>
      </c>
      <c r="H3014" s="34" t="b">
        <f>OR(LEFT(G3014,1)="Y",LEFT(G3014,1)="B",LEFT(G3014,1)="R")</f>
        <v>0</v>
      </c>
      <c r="I3014" s="34" t="str">
        <f>IF(H3014,LEFT(G3014,FIND(" ",G3014)-1),MID(G3014,FIND(" ",G3014)+1,9))</f>
        <v>Y:I:X</v>
      </c>
      <c r="J3014" s="34" t="str">
        <f>TRIM(SUBSTITUTE(G3014,I3014,""))</f>
        <v>6-Nov</v>
      </c>
      <c r="K3014" s="34">
        <f>LEFT(J3014,2-ISERROR(1*MID(J3014,2,1)))*1</f>
        <v>6</v>
      </c>
      <c r="L3014" s="34" t="str">
        <f>IF(LEN(I3014)=3,I3014,LEFT(I3014,1)&amp;MID(I3014,3,1)&amp;RIGHT(I3014,1))</f>
        <v>YIX</v>
      </c>
      <c r="M3014" s="42">
        <f>TIMEVALUE(SUBSTITUTE(SUBSTITUTE(F3014,"P"," P"),"A"," A"))</f>
        <v>0.39513888888888887</v>
      </c>
      <c r="N3014" s="34">
        <f t="shared" si="149"/>
        <v>7</v>
      </c>
      <c r="O3014" s="34" t="str">
        <f t="shared" si="150"/>
        <v>YIX7</v>
      </c>
      <c r="P3014" s="44">
        <f>INDEX(Workings!$R$14:$R$853,MATCH(O3014,Workings!$U$14:$U$853,0))</f>
        <v>0.38888888888888895</v>
      </c>
      <c r="Q3014" s="34">
        <f t="shared" si="151"/>
        <v>9</v>
      </c>
      <c r="S3014"/>
    </row>
    <row r="3015" spans="1:19" ht="15" x14ac:dyDescent="0.25">
      <c r="A3015" s="34" t="s">
        <v>4135</v>
      </c>
      <c r="B3015" s="34" t="e">
        <f>SEARCH("PM",A3015)</f>
        <v>#VALUE!</v>
      </c>
      <c r="C3015" s="34">
        <f>SEARCH("AM",A3015)</f>
        <v>11</v>
      </c>
      <c r="D3015" s="34">
        <f>IFERROR(B3015,C3015)</f>
        <v>11</v>
      </c>
      <c r="E3015" s="34" t="str">
        <f>IFERROR(MID(A3015,D3015-5,1)," ")</f>
        <v xml:space="preserve"> </v>
      </c>
      <c r="F3015" s="34" t="str">
        <f>MID(A3015,IF(E3015="1",D3015-5,D3015-4),IF(E3015="1",7,6))</f>
        <v>9:53AM</v>
      </c>
      <c r="G3015" s="34" t="str">
        <f>TRIM(SUBSTITUTE(A3015,TEXT(M3015,"h:mmAM/PM"),""))</f>
        <v>Y/I/X 6-Nov</v>
      </c>
      <c r="H3015" s="34" t="b">
        <f>OR(LEFT(G3015,1)="Y",LEFT(G3015,1)="B",LEFT(G3015,1)="R")</f>
        <v>1</v>
      </c>
      <c r="I3015" s="34" t="str">
        <f>IF(H3015,LEFT(G3015,FIND(" ",G3015)-1),MID(G3015,FIND(" ",G3015)+1,9))</f>
        <v>Y/I/X</v>
      </c>
      <c r="J3015" s="34" t="str">
        <f>TRIM(SUBSTITUTE(G3015,I3015,""))</f>
        <v>6-Nov</v>
      </c>
      <c r="K3015" s="34">
        <f>LEFT(J3015,2-ISERROR(1*MID(J3015,2,1)))*1</f>
        <v>6</v>
      </c>
      <c r="L3015" s="34" t="str">
        <f>IF(LEN(I3015)=3,I3015,LEFT(I3015,1)&amp;MID(I3015,3,1)&amp;RIGHT(I3015,1))</f>
        <v>YIX</v>
      </c>
      <c r="M3015" s="42">
        <f>TIMEVALUE(SUBSTITUTE(SUBSTITUTE(F3015,"P"," P"),"A"," A"))</f>
        <v>0.41180555555555554</v>
      </c>
      <c r="N3015" s="34">
        <f t="shared" si="149"/>
        <v>8</v>
      </c>
      <c r="O3015" s="34" t="str">
        <f t="shared" si="150"/>
        <v>YIX8</v>
      </c>
      <c r="P3015" s="44">
        <f>INDEX(Workings!$R$14:$R$853,MATCH(O3015,Workings!$U$14:$U$853,0))</f>
        <v>0.40972222222222227</v>
      </c>
      <c r="Q3015" s="34">
        <f t="shared" si="151"/>
        <v>3</v>
      </c>
      <c r="S3015"/>
    </row>
    <row r="3016" spans="1:19" ht="15" x14ac:dyDescent="0.25">
      <c r="A3016" s="34" t="s">
        <v>3119</v>
      </c>
      <c r="B3016" s="34" t="e">
        <f>SEARCH("PM",A3016)</f>
        <v>#VALUE!</v>
      </c>
      <c r="C3016" s="34">
        <f>SEARCH("AM",A3016)</f>
        <v>12</v>
      </c>
      <c r="D3016" s="34">
        <f>IFERROR(B3016,C3016)</f>
        <v>12</v>
      </c>
      <c r="E3016" s="34" t="str">
        <f>IFERROR(MID(A3016,D3016-5,1)," ")</f>
        <v>1</v>
      </c>
      <c r="F3016" s="34" t="str">
        <f>MID(A3016,IF(E3016="1",D3016-5,D3016-4),IF(E3016="1",7,6))</f>
        <v>10:27AM</v>
      </c>
      <c r="G3016" s="34" t="str">
        <f>TRIM(SUBSTITUTE(A3016,TEXT(M3016,"h:mmAM/PM"),""))</f>
        <v>6-Nov Y:I:X</v>
      </c>
      <c r="H3016" s="34" t="b">
        <f>OR(LEFT(G3016,1)="Y",LEFT(G3016,1)="B",LEFT(G3016,1)="R")</f>
        <v>0</v>
      </c>
      <c r="I3016" s="34" t="str">
        <f>IF(H3016,LEFT(G3016,FIND(" ",G3016)-1),MID(G3016,FIND(" ",G3016)+1,9))</f>
        <v>Y:I:X</v>
      </c>
      <c r="J3016" s="34" t="str">
        <f>TRIM(SUBSTITUTE(G3016,I3016,""))</f>
        <v>6-Nov</v>
      </c>
      <c r="K3016" s="34">
        <f>LEFT(J3016,2-ISERROR(1*MID(J3016,2,1)))*1</f>
        <v>6</v>
      </c>
      <c r="L3016" s="34" t="str">
        <f>IF(LEN(I3016)=3,I3016,LEFT(I3016,1)&amp;MID(I3016,3,1)&amp;RIGHT(I3016,1))</f>
        <v>YIX</v>
      </c>
      <c r="M3016" s="42">
        <f>TIMEVALUE(SUBSTITUTE(SUBSTITUTE(F3016,"P"," P"),"A"," A"))</f>
        <v>0.43541666666666662</v>
      </c>
      <c r="N3016" s="34">
        <f t="shared" si="149"/>
        <v>9</v>
      </c>
      <c r="O3016" s="34" t="str">
        <f t="shared" si="150"/>
        <v>YIX9</v>
      </c>
      <c r="P3016" s="44">
        <f>INDEX(Workings!$R$14:$R$853,MATCH(O3016,Workings!$U$14:$U$853,0))</f>
        <v>0.43055555555555558</v>
      </c>
      <c r="Q3016" s="34">
        <f t="shared" si="151"/>
        <v>7</v>
      </c>
      <c r="S3016"/>
    </row>
    <row r="3017" spans="1:19" ht="15" x14ac:dyDescent="0.25">
      <c r="A3017" s="34" t="s">
        <v>1136</v>
      </c>
      <c r="B3017" s="34" t="e">
        <f>SEARCH("PM",A3017)</f>
        <v>#VALUE!</v>
      </c>
      <c r="C3017" s="34">
        <f>SEARCH("AM",A3017)</f>
        <v>6</v>
      </c>
      <c r="D3017" s="34">
        <f>IFERROR(B3017,C3017)</f>
        <v>6</v>
      </c>
      <c r="E3017" s="34" t="str">
        <f>IFERROR(MID(A3017,D3017-5,1)," ")</f>
        <v>1</v>
      </c>
      <c r="F3017" s="34" t="str">
        <f>MID(A3017,IF(E3017="1",D3017-5,D3017-4),IF(E3017="1",7,6))</f>
        <v>10:53AM</v>
      </c>
      <c r="G3017" s="34" t="str">
        <f>TRIM(SUBSTITUTE(A3017,TEXT(M3017,"h:mmAM/PM"),""))</f>
        <v>Y/I/X 6/Nov</v>
      </c>
      <c r="H3017" s="34" t="b">
        <f>OR(LEFT(G3017,1)="Y",LEFT(G3017,1)="B",LEFT(G3017,1)="R")</f>
        <v>1</v>
      </c>
      <c r="I3017" s="34" t="str">
        <f>IF(H3017,LEFT(G3017,FIND(" ",G3017)-1),MID(G3017,FIND(" ",G3017)+1,9))</f>
        <v>Y/I/X</v>
      </c>
      <c r="J3017" s="34" t="str">
        <f>TRIM(SUBSTITUTE(G3017,I3017,""))</f>
        <v>6/Nov</v>
      </c>
      <c r="K3017" s="34">
        <f>LEFT(J3017,2-ISERROR(1*MID(J3017,2,1)))*1</f>
        <v>6</v>
      </c>
      <c r="L3017" s="34" t="str">
        <f>IF(LEN(I3017)=3,I3017,LEFT(I3017,1)&amp;MID(I3017,3,1)&amp;RIGHT(I3017,1))</f>
        <v>YIX</v>
      </c>
      <c r="M3017" s="42">
        <f>TIMEVALUE(SUBSTITUTE(SUBSTITUTE(F3017,"P"," P"),"A"," A"))</f>
        <v>0.45347222222222222</v>
      </c>
      <c r="N3017" s="34">
        <f t="shared" ref="N3017:N3080" si="152">1+(L3017=L3016)*(K3017=K3016)*N3016</f>
        <v>10</v>
      </c>
      <c r="O3017" s="34" t="str">
        <f t="shared" ref="O3017:O3080" si="153">L3017&amp;N3017</f>
        <v>YIX10</v>
      </c>
      <c r="P3017" s="44">
        <f>INDEX(Workings!$R$14:$R$853,MATCH(O3017,Workings!$U$14:$U$853,0))</f>
        <v>0.4513888888888889</v>
      </c>
      <c r="Q3017" s="34">
        <f t="shared" ref="Q3017:Q3080" si="154">ROUND((M3017-P3017)*60*24,5)</f>
        <v>3</v>
      </c>
      <c r="S3017"/>
    </row>
    <row r="3018" spans="1:19" ht="15" x14ac:dyDescent="0.25">
      <c r="A3018" s="34" t="s">
        <v>312</v>
      </c>
      <c r="B3018" s="34" t="e">
        <f>SEARCH("PM",A3018)</f>
        <v>#VALUE!</v>
      </c>
      <c r="C3018" s="34">
        <f>SEARCH("AM",A3018)</f>
        <v>12</v>
      </c>
      <c r="D3018" s="34">
        <f>IFERROR(B3018,C3018)</f>
        <v>12</v>
      </c>
      <c r="E3018" s="34" t="str">
        <f>IFERROR(MID(A3018,D3018-5,1)," ")</f>
        <v>1</v>
      </c>
      <c r="F3018" s="34" t="str">
        <f>MID(A3018,IF(E3018="1",D3018-5,D3018-4),IF(E3018="1",7,6))</f>
        <v>11:23AM</v>
      </c>
      <c r="G3018" s="34" t="str">
        <f>TRIM(SUBSTITUTE(A3018,TEXT(M3018,"h:mmAM/PM"),""))</f>
        <v>6/Nov Y:I:X</v>
      </c>
      <c r="H3018" s="34" t="b">
        <f>OR(LEFT(G3018,1)="Y",LEFT(G3018,1)="B",LEFT(G3018,1)="R")</f>
        <v>0</v>
      </c>
      <c r="I3018" s="34" t="str">
        <f>IF(H3018,LEFT(G3018,FIND(" ",G3018)-1),MID(G3018,FIND(" ",G3018)+1,9))</f>
        <v>Y:I:X</v>
      </c>
      <c r="J3018" s="34" t="str">
        <f>TRIM(SUBSTITUTE(G3018,I3018,""))</f>
        <v>6/Nov</v>
      </c>
      <c r="K3018" s="34">
        <f>LEFT(J3018,2-ISERROR(1*MID(J3018,2,1)))*1</f>
        <v>6</v>
      </c>
      <c r="L3018" s="34" t="str">
        <f>IF(LEN(I3018)=3,I3018,LEFT(I3018,1)&amp;MID(I3018,3,1)&amp;RIGHT(I3018,1))</f>
        <v>YIX</v>
      </c>
      <c r="M3018" s="42">
        <f>TIMEVALUE(SUBSTITUTE(SUBSTITUTE(F3018,"P"," P"),"A"," A"))</f>
        <v>0.47430555555555554</v>
      </c>
      <c r="N3018" s="34">
        <f t="shared" si="152"/>
        <v>11</v>
      </c>
      <c r="O3018" s="34" t="str">
        <f t="shared" si="153"/>
        <v>YIX11</v>
      </c>
      <c r="P3018" s="44">
        <f>INDEX(Workings!$R$14:$R$853,MATCH(O3018,Workings!$U$14:$U$853,0))</f>
        <v>0.47222222222222221</v>
      </c>
      <c r="Q3018" s="34">
        <f t="shared" si="154"/>
        <v>3</v>
      </c>
      <c r="S3018"/>
    </row>
    <row r="3019" spans="1:19" ht="15" x14ac:dyDescent="0.25">
      <c r="A3019" s="34" t="s">
        <v>1399</v>
      </c>
      <c r="B3019" s="34" t="e">
        <f>SEARCH("PM",A3019)</f>
        <v>#VALUE!</v>
      </c>
      <c r="C3019" s="34">
        <f>SEARCH("AM",A3019)</f>
        <v>12</v>
      </c>
      <c r="D3019" s="34">
        <f>IFERROR(B3019,C3019)</f>
        <v>12</v>
      </c>
      <c r="E3019" s="34" t="str">
        <f>IFERROR(MID(A3019,D3019-5,1)," ")</f>
        <v>1</v>
      </c>
      <c r="F3019" s="34" t="str">
        <f>MID(A3019,IF(E3019="1",D3019-5,D3019-4),IF(E3019="1",7,6))</f>
        <v>11:57AM</v>
      </c>
      <c r="G3019" s="34" t="str">
        <f>TRIM(SUBSTITUTE(A3019,TEXT(M3019,"h:mmAM/PM"),""))</f>
        <v>6/Nov Y/I/X</v>
      </c>
      <c r="H3019" s="34" t="b">
        <f>OR(LEFT(G3019,1)="Y",LEFT(G3019,1)="B",LEFT(G3019,1)="R")</f>
        <v>0</v>
      </c>
      <c r="I3019" s="34" t="str">
        <f>IF(H3019,LEFT(G3019,FIND(" ",G3019)-1),MID(G3019,FIND(" ",G3019)+1,9))</f>
        <v>Y/I/X</v>
      </c>
      <c r="J3019" s="34" t="str">
        <f>TRIM(SUBSTITUTE(G3019,I3019,""))</f>
        <v>6/Nov</v>
      </c>
      <c r="K3019" s="34">
        <f>LEFT(J3019,2-ISERROR(1*MID(J3019,2,1)))*1</f>
        <v>6</v>
      </c>
      <c r="L3019" s="34" t="str">
        <f>IF(LEN(I3019)=3,I3019,LEFT(I3019,1)&amp;MID(I3019,3,1)&amp;RIGHT(I3019,1))</f>
        <v>YIX</v>
      </c>
      <c r="M3019" s="42">
        <f>TIMEVALUE(SUBSTITUTE(SUBSTITUTE(F3019,"P"," P"),"A"," A"))</f>
        <v>0.49791666666666662</v>
      </c>
      <c r="N3019" s="34">
        <f t="shared" si="152"/>
        <v>12</v>
      </c>
      <c r="O3019" s="34" t="str">
        <f t="shared" si="153"/>
        <v>YIX12</v>
      </c>
      <c r="P3019" s="44">
        <f>INDEX(Workings!$R$14:$R$853,MATCH(O3019,Workings!$U$14:$U$853,0))</f>
        <v>0.49305555555555552</v>
      </c>
      <c r="Q3019" s="34">
        <f t="shared" si="154"/>
        <v>7</v>
      </c>
      <c r="S3019"/>
    </row>
    <row r="3020" spans="1:19" ht="15" x14ac:dyDescent="0.25">
      <c r="A3020" s="34" t="s">
        <v>2018</v>
      </c>
      <c r="B3020" s="34">
        <f>SEARCH("PM",A3020)</f>
        <v>12</v>
      </c>
      <c r="C3020" s="34" t="e">
        <f>SEARCH("AM",A3020)</f>
        <v>#VALUE!</v>
      </c>
      <c r="D3020" s="34">
        <f>IFERROR(B3020,C3020)</f>
        <v>12</v>
      </c>
      <c r="E3020" s="34" t="str">
        <f>IFERROR(MID(A3020,D3020-5,1)," ")</f>
        <v>1</v>
      </c>
      <c r="F3020" s="34" t="str">
        <f>MID(A3020,IF(E3020="1",D3020-5,D3020-4),IF(E3020="1",7,6))</f>
        <v>12:22PM</v>
      </c>
      <c r="G3020" s="34" t="str">
        <f>TRIM(SUBSTITUTE(A3020,TEXT(M3020,"h:mmAM/PM"),""))</f>
        <v>Y-I-X 6/Nov</v>
      </c>
      <c r="H3020" s="34" t="b">
        <f>OR(LEFT(G3020,1)="Y",LEFT(G3020,1)="B",LEFT(G3020,1)="R")</f>
        <v>1</v>
      </c>
      <c r="I3020" s="34" t="str">
        <f>IF(H3020,LEFT(G3020,FIND(" ",G3020)-1),MID(G3020,FIND(" ",G3020)+1,9))</f>
        <v>Y-I-X</v>
      </c>
      <c r="J3020" s="34" t="str">
        <f>TRIM(SUBSTITUTE(G3020,I3020,""))</f>
        <v>6/Nov</v>
      </c>
      <c r="K3020" s="34">
        <f>LEFT(J3020,2-ISERROR(1*MID(J3020,2,1)))*1</f>
        <v>6</v>
      </c>
      <c r="L3020" s="34" t="str">
        <f>IF(LEN(I3020)=3,I3020,LEFT(I3020,1)&amp;MID(I3020,3,1)&amp;RIGHT(I3020,1))</f>
        <v>YIX</v>
      </c>
      <c r="M3020" s="42">
        <f>TIMEVALUE(SUBSTITUTE(SUBSTITUTE(F3020,"P"," P"),"A"," A"))</f>
        <v>0.51527777777777783</v>
      </c>
      <c r="N3020" s="34">
        <f t="shared" si="152"/>
        <v>13</v>
      </c>
      <c r="O3020" s="34" t="str">
        <f t="shared" si="153"/>
        <v>YIX13</v>
      </c>
      <c r="P3020" s="44">
        <f>INDEX(Workings!$R$14:$R$853,MATCH(O3020,Workings!$U$14:$U$853,0))</f>
        <v>0.51388888888888884</v>
      </c>
      <c r="Q3020" s="34">
        <f t="shared" si="154"/>
        <v>2</v>
      </c>
      <c r="S3020"/>
    </row>
    <row r="3021" spans="1:19" ht="15" x14ac:dyDescent="0.25">
      <c r="A3021" s="34" t="s">
        <v>4137</v>
      </c>
      <c r="B3021" s="34">
        <f>SEARCH("PM",A3021)</f>
        <v>6</v>
      </c>
      <c r="C3021" s="34" t="e">
        <f>SEARCH("AM",A3021)</f>
        <v>#VALUE!</v>
      </c>
      <c r="D3021" s="34">
        <f>IFERROR(B3021,C3021)</f>
        <v>6</v>
      </c>
      <c r="E3021" s="34" t="str">
        <f>IFERROR(MID(A3021,D3021-5,1)," ")</f>
        <v>1</v>
      </c>
      <c r="F3021" s="34" t="str">
        <f>MID(A3021,IF(E3021="1",D3021-5,D3021-4),IF(E3021="1",7,6))</f>
        <v>12:59PM</v>
      </c>
      <c r="G3021" s="34" t="str">
        <f>TRIM(SUBSTITUTE(A3021,TEXT(M3021,"h:mmAM/PM"),""))</f>
        <v>6-Nov Y-I-X</v>
      </c>
      <c r="H3021" s="34" t="b">
        <f>OR(LEFT(G3021,1)="Y",LEFT(G3021,1)="B",LEFT(G3021,1)="R")</f>
        <v>0</v>
      </c>
      <c r="I3021" s="34" t="str">
        <f>IF(H3021,LEFT(G3021,FIND(" ",G3021)-1),MID(G3021,FIND(" ",G3021)+1,9))</f>
        <v>Y-I-X</v>
      </c>
      <c r="J3021" s="34" t="str">
        <f>TRIM(SUBSTITUTE(G3021,I3021,""))</f>
        <v>6-Nov</v>
      </c>
      <c r="K3021" s="34">
        <f>LEFT(J3021,2-ISERROR(1*MID(J3021,2,1)))*1</f>
        <v>6</v>
      </c>
      <c r="L3021" s="34" t="str">
        <f>IF(LEN(I3021)=3,I3021,LEFT(I3021,1)&amp;MID(I3021,3,1)&amp;RIGHT(I3021,1))</f>
        <v>YIX</v>
      </c>
      <c r="M3021" s="42">
        <f>TIMEVALUE(SUBSTITUTE(SUBSTITUTE(F3021,"P"," P"),"A"," A"))</f>
        <v>0.54097222222222219</v>
      </c>
      <c r="N3021" s="34">
        <f t="shared" si="152"/>
        <v>14</v>
      </c>
      <c r="O3021" s="34" t="str">
        <f t="shared" si="153"/>
        <v>YIX14</v>
      </c>
      <c r="P3021" s="44">
        <f>INDEX(Workings!$R$14:$R$853,MATCH(O3021,Workings!$U$14:$U$853,0))</f>
        <v>0.53472222222222221</v>
      </c>
      <c r="Q3021" s="34">
        <f t="shared" si="154"/>
        <v>9</v>
      </c>
      <c r="S3021"/>
    </row>
    <row r="3022" spans="1:19" ht="15" x14ac:dyDescent="0.25">
      <c r="A3022" s="34" t="s">
        <v>3892</v>
      </c>
      <c r="B3022" s="34">
        <f>SEARCH("PM",A3022)</f>
        <v>11</v>
      </c>
      <c r="C3022" s="34" t="e">
        <f>SEARCH("AM",A3022)</f>
        <v>#VALUE!</v>
      </c>
      <c r="D3022" s="34">
        <f>IFERROR(B3022,C3022)</f>
        <v>11</v>
      </c>
      <c r="E3022" s="34" t="str">
        <f>IFERROR(MID(A3022,D3022-5,1)," ")</f>
        <v xml:space="preserve"> </v>
      </c>
      <c r="F3022" s="34" t="str">
        <f>MID(A3022,IF(E3022="1",D3022-5,D3022-4),IF(E3022="1",7,6))</f>
        <v>1:25PM</v>
      </c>
      <c r="G3022" s="34" t="str">
        <f>TRIM(SUBSTITUTE(A3022,TEXT(M3022,"h:mmAM/PM"),""))</f>
        <v>Y:I:X 6-Nov</v>
      </c>
      <c r="H3022" s="34" t="b">
        <f>OR(LEFT(G3022,1)="Y",LEFT(G3022,1)="B",LEFT(G3022,1)="R")</f>
        <v>1</v>
      </c>
      <c r="I3022" s="34" t="str">
        <f>IF(H3022,LEFT(G3022,FIND(" ",G3022)-1),MID(G3022,FIND(" ",G3022)+1,9))</f>
        <v>Y:I:X</v>
      </c>
      <c r="J3022" s="34" t="str">
        <f>TRIM(SUBSTITUTE(G3022,I3022,""))</f>
        <v>6-Nov</v>
      </c>
      <c r="K3022" s="34">
        <f>LEFT(J3022,2-ISERROR(1*MID(J3022,2,1)))*1</f>
        <v>6</v>
      </c>
      <c r="L3022" s="34" t="str">
        <f>IF(LEN(I3022)=3,I3022,LEFT(I3022,1)&amp;MID(I3022,3,1)&amp;RIGHT(I3022,1))</f>
        <v>YIX</v>
      </c>
      <c r="M3022" s="42">
        <f>TIMEVALUE(SUBSTITUTE(SUBSTITUTE(F3022,"P"," P"),"A"," A"))</f>
        <v>0.55902777777777779</v>
      </c>
      <c r="N3022" s="34">
        <f t="shared" si="152"/>
        <v>15</v>
      </c>
      <c r="O3022" s="34" t="str">
        <f t="shared" si="153"/>
        <v>YIX15</v>
      </c>
      <c r="P3022" s="44">
        <f>INDEX(Workings!$R$14:$R$853,MATCH(O3022,Workings!$U$14:$U$853,0))</f>
        <v>0.55555555555555558</v>
      </c>
      <c r="Q3022" s="34">
        <f t="shared" si="154"/>
        <v>5</v>
      </c>
      <c r="S3022"/>
    </row>
    <row r="3023" spans="1:19" ht="15" x14ac:dyDescent="0.25">
      <c r="A3023" s="34" t="s">
        <v>3574</v>
      </c>
      <c r="B3023" s="34">
        <f>SEARCH("PM",A3023)</f>
        <v>5</v>
      </c>
      <c r="C3023" s="34" t="e">
        <f>SEARCH("AM",A3023)</f>
        <v>#VALUE!</v>
      </c>
      <c r="D3023" s="34">
        <f>IFERROR(B3023,C3023)</f>
        <v>5</v>
      </c>
      <c r="E3023" s="34" t="str">
        <f>IFERROR(MID(A3023,D3023-5,1)," ")</f>
        <v xml:space="preserve"> </v>
      </c>
      <c r="F3023" s="34" t="str">
        <f>MID(A3023,IF(E3023="1",D3023-5,D3023-4),IF(E3023="1",7,6))</f>
        <v>1:49PM</v>
      </c>
      <c r="G3023" s="34" t="str">
        <f>TRIM(SUBSTITUTE(A3023,TEXT(M3023,"h:mmAM/PM"),""))</f>
        <v>Y/I/X 6/Nov</v>
      </c>
      <c r="H3023" s="34" t="b">
        <f>OR(LEFT(G3023,1)="Y",LEFT(G3023,1)="B",LEFT(G3023,1)="R")</f>
        <v>1</v>
      </c>
      <c r="I3023" s="34" t="str">
        <f>IF(H3023,LEFT(G3023,FIND(" ",G3023)-1),MID(G3023,FIND(" ",G3023)+1,9))</f>
        <v>Y/I/X</v>
      </c>
      <c r="J3023" s="34" t="str">
        <f>TRIM(SUBSTITUTE(G3023,I3023,""))</f>
        <v>6/Nov</v>
      </c>
      <c r="K3023" s="34">
        <f>LEFT(J3023,2-ISERROR(1*MID(J3023,2,1)))*1</f>
        <v>6</v>
      </c>
      <c r="L3023" s="34" t="str">
        <f>IF(LEN(I3023)=3,I3023,LEFT(I3023,1)&amp;MID(I3023,3,1)&amp;RIGHT(I3023,1))</f>
        <v>YIX</v>
      </c>
      <c r="M3023" s="42">
        <f>TIMEVALUE(SUBSTITUTE(SUBSTITUTE(F3023,"P"," P"),"A"," A"))</f>
        <v>0.5756944444444444</v>
      </c>
      <c r="N3023" s="34">
        <f t="shared" si="152"/>
        <v>16</v>
      </c>
      <c r="O3023" s="34" t="str">
        <f t="shared" si="153"/>
        <v>YIX16</v>
      </c>
      <c r="P3023" s="44">
        <f>INDEX(Workings!$R$14:$R$853,MATCH(O3023,Workings!$U$14:$U$853,0))</f>
        <v>0.57638888888888895</v>
      </c>
      <c r="Q3023" s="34">
        <f t="shared" si="154"/>
        <v>-1</v>
      </c>
      <c r="S3023"/>
    </row>
    <row r="3024" spans="1:19" ht="15" x14ac:dyDescent="0.25">
      <c r="A3024" s="34" t="s">
        <v>2128</v>
      </c>
      <c r="B3024" s="34">
        <f>SEARCH("PM",A3024)</f>
        <v>17</v>
      </c>
      <c r="C3024" s="34" t="e">
        <f>SEARCH("AM",A3024)</f>
        <v>#VALUE!</v>
      </c>
      <c r="D3024" s="34">
        <f>IFERROR(B3024,C3024)</f>
        <v>17</v>
      </c>
      <c r="E3024" s="34" t="str">
        <f>IFERROR(MID(A3024,D3024-5,1)," ")</f>
        <v xml:space="preserve"> </v>
      </c>
      <c r="F3024" s="34" t="str">
        <f>MID(A3024,IF(E3024="1",D3024-5,D3024-4),IF(E3024="1",7,6))</f>
        <v>2:26PM</v>
      </c>
      <c r="G3024" s="34" t="str">
        <f>TRIM(SUBSTITUTE(A3024,TEXT(M3024,"h:mmAM/PM"),""))</f>
        <v>6/Nov Y:I:X</v>
      </c>
      <c r="H3024" s="34" t="b">
        <f>OR(LEFT(G3024,1)="Y",LEFT(G3024,1)="B",LEFT(G3024,1)="R")</f>
        <v>0</v>
      </c>
      <c r="I3024" s="34" t="str">
        <f>IF(H3024,LEFT(G3024,FIND(" ",G3024)-1),MID(G3024,FIND(" ",G3024)+1,9))</f>
        <v>Y:I:X</v>
      </c>
      <c r="J3024" s="34" t="str">
        <f>TRIM(SUBSTITUTE(G3024,I3024,""))</f>
        <v>6/Nov</v>
      </c>
      <c r="K3024" s="34">
        <f>LEFT(J3024,2-ISERROR(1*MID(J3024,2,1)))*1</f>
        <v>6</v>
      </c>
      <c r="L3024" s="34" t="str">
        <f>IF(LEN(I3024)=3,I3024,LEFT(I3024,1)&amp;MID(I3024,3,1)&amp;RIGHT(I3024,1))</f>
        <v>YIX</v>
      </c>
      <c r="M3024" s="42">
        <f>TIMEVALUE(SUBSTITUTE(SUBSTITUTE(F3024,"P"," P"),"A"," A"))</f>
        <v>0.60138888888888886</v>
      </c>
      <c r="N3024" s="34">
        <f t="shared" si="152"/>
        <v>17</v>
      </c>
      <c r="O3024" s="34" t="str">
        <f t="shared" si="153"/>
        <v>YIX17</v>
      </c>
      <c r="P3024" s="44">
        <f>INDEX(Workings!$R$14:$R$853,MATCH(O3024,Workings!$U$14:$U$853,0))</f>
        <v>0.59722222222222232</v>
      </c>
      <c r="Q3024" s="34">
        <f t="shared" si="154"/>
        <v>6</v>
      </c>
      <c r="S3024"/>
    </row>
    <row r="3025" spans="1:19" ht="15" x14ac:dyDescent="0.25">
      <c r="A3025" s="34" t="s">
        <v>924</v>
      </c>
      <c r="B3025" s="34">
        <f>SEARCH("PM",A3025)</f>
        <v>17</v>
      </c>
      <c r="C3025" s="34" t="e">
        <f>SEARCH("AM",A3025)</f>
        <v>#VALUE!</v>
      </c>
      <c r="D3025" s="34">
        <f>IFERROR(B3025,C3025)</f>
        <v>17</v>
      </c>
      <c r="E3025" s="34" t="str">
        <f>IFERROR(MID(A3025,D3025-5,1)," ")</f>
        <v xml:space="preserve"> </v>
      </c>
      <c r="F3025" s="34" t="str">
        <f>MID(A3025,IF(E3025="1",D3025-5,D3025-4),IF(E3025="1",7,6))</f>
        <v>2:52PM</v>
      </c>
      <c r="G3025" s="34" t="str">
        <f>TRIM(SUBSTITUTE(A3025,TEXT(M3025,"h:mmAM/PM"),""))</f>
        <v>Y-I-X 6/Nov</v>
      </c>
      <c r="H3025" s="34" t="b">
        <f>OR(LEFT(G3025,1)="Y",LEFT(G3025,1)="B",LEFT(G3025,1)="R")</f>
        <v>1</v>
      </c>
      <c r="I3025" s="34" t="str">
        <f>IF(H3025,LEFT(G3025,FIND(" ",G3025)-1),MID(G3025,FIND(" ",G3025)+1,9))</f>
        <v>Y-I-X</v>
      </c>
      <c r="J3025" s="34" t="str">
        <f>TRIM(SUBSTITUTE(G3025,I3025,""))</f>
        <v>6/Nov</v>
      </c>
      <c r="K3025" s="34">
        <f>LEFT(J3025,2-ISERROR(1*MID(J3025,2,1)))*1</f>
        <v>6</v>
      </c>
      <c r="L3025" s="34" t="str">
        <f>IF(LEN(I3025)=3,I3025,LEFT(I3025,1)&amp;MID(I3025,3,1)&amp;RIGHT(I3025,1))</f>
        <v>YIX</v>
      </c>
      <c r="M3025" s="42">
        <f>TIMEVALUE(SUBSTITUTE(SUBSTITUTE(F3025,"P"," P"),"A"," A"))</f>
        <v>0.61944444444444446</v>
      </c>
      <c r="N3025" s="34">
        <f t="shared" si="152"/>
        <v>18</v>
      </c>
      <c r="O3025" s="34" t="str">
        <f t="shared" si="153"/>
        <v>YIX18</v>
      </c>
      <c r="P3025" s="44">
        <f>INDEX(Workings!$R$14:$R$853,MATCH(O3025,Workings!$U$14:$U$853,0))</f>
        <v>0.61805555555555569</v>
      </c>
      <c r="Q3025" s="34">
        <f t="shared" si="154"/>
        <v>2</v>
      </c>
      <c r="S3025"/>
    </row>
    <row r="3026" spans="1:19" ht="15" x14ac:dyDescent="0.25">
      <c r="A3026" s="34" t="s">
        <v>1276</v>
      </c>
      <c r="B3026" s="34">
        <f>SEARCH("PM",A3026)</f>
        <v>5</v>
      </c>
      <c r="C3026" s="34" t="e">
        <f>SEARCH("AM",A3026)</f>
        <v>#VALUE!</v>
      </c>
      <c r="D3026" s="34">
        <f>IFERROR(B3026,C3026)</f>
        <v>5</v>
      </c>
      <c r="E3026" s="34" t="str">
        <f>IFERROR(MID(A3026,D3026-5,1)," ")</f>
        <v xml:space="preserve"> </v>
      </c>
      <c r="F3026" s="34" t="str">
        <f>MID(A3026,IF(E3026="1",D3026-5,D3026-4),IF(E3026="1",7,6))</f>
        <v>3:28PM</v>
      </c>
      <c r="G3026" s="34" t="str">
        <f>TRIM(SUBSTITUTE(A3026,TEXT(M3026,"h:mmAM/PM"),""))</f>
        <v>YIX 6/Nov</v>
      </c>
      <c r="H3026" s="34" t="b">
        <f>OR(LEFT(G3026,1)="Y",LEFT(G3026,1)="B",LEFT(G3026,1)="R")</f>
        <v>1</v>
      </c>
      <c r="I3026" s="34" t="str">
        <f>IF(H3026,LEFT(G3026,FIND(" ",G3026)-1),MID(G3026,FIND(" ",G3026)+1,9))</f>
        <v>YIX</v>
      </c>
      <c r="J3026" s="34" t="str">
        <f>TRIM(SUBSTITUTE(G3026,I3026,""))</f>
        <v>6/Nov</v>
      </c>
      <c r="K3026" s="34">
        <f>LEFT(J3026,2-ISERROR(1*MID(J3026,2,1)))*1</f>
        <v>6</v>
      </c>
      <c r="L3026" s="34" t="str">
        <f>IF(LEN(I3026)=3,I3026,LEFT(I3026,1)&amp;MID(I3026,3,1)&amp;RIGHT(I3026,1))</f>
        <v>YIX</v>
      </c>
      <c r="M3026" s="42">
        <f>TIMEVALUE(SUBSTITUTE(SUBSTITUTE(F3026,"P"," P"),"A"," A"))</f>
        <v>0.64444444444444449</v>
      </c>
      <c r="N3026" s="34">
        <f t="shared" si="152"/>
        <v>19</v>
      </c>
      <c r="O3026" s="34" t="str">
        <f t="shared" si="153"/>
        <v>YIX19</v>
      </c>
      <c r="P3026" s="44">
        <f>INDEX(Workings!$R$14:$R$853,MATCH(O3026,Workings!$U$14:$U$853,0))</f>
        <v>0.63888888888888906</v>
      </c>
      <c r="Q3026" s="34">
        <f t="shared" si="154"/>
        <v>8</v>
      </c>
      <c r="S3026"/>
    </row>
    <row r="3027" spans="1:19" ht="15" x14ac:dyDescent="0.25">
      <c r="A3027" s="34" t="s">
        <v>507</v>
      </c>
      <c r="B3027" s="34">
        <f>SEARCH("PM",A3027)</f>
        <v>11</v>
      </c>
      <c r="C3027" s="34" t="e">
        <f>SEARCH("AM",A3027)</f>
        <v>#VALUE!</v>
      </c>
      <c r="D3027" s="34">
        <f>IFERROR(B3027,C3027)</f>
        <v>11</v>
      </c>
      <c r="E3027" s="34" t="str">
        <f>IFERROR(MID(A3027,D3027-5,1)," ")</f>
        <v xml:space="preserve"> </v>
      </c>
      <c r="F3027" s="34" t="str">
        <f>MID(A3027,IF(E3027="1",D3027-5,D3027-4),IF(E3027="1",7,6))</f>
        <v>3:56PM</v>
      </c>
      <c r="G3027" s="34" t="str">
        <f>TRIM(SUBSTITUTE(A3027,TEXT(M3027,"h:mmAM/PM"),""))</f>
        <v>Y/I/X 6/Nov</v>
      </c>
      <c r="H3027" s="34" t="b">
        <f>OR(LEFT(G3027,1)="Y",LEFT(G3027,1)="B",LEFT(G3027,1)="R")</f>
        <v>1</v>
      </c>
      <c r="I3027" s="34" t="str">
        <f>IF(H3027,LEFT(G3027,FIND(" ",G3027)-1),MID(G3027,FIND(" ",G3027)+1,9))</f>
        <v>Y/I/X</v>
      </c>
      <c r="J3027" s="34" t="str">
        <f>TRIM(SUBSTITUTE(G3027,I3027,""))</f>
        <v>6/Nov</v>
      </c>
      <c r="K3027" s="34">
        <f>LEFT(J3027,2-ISERROR(1*MID(J3027,2,1)))*1</f>
        <v>6</v>
      </c>
      <c r="L3027" s="34" t="str">
        <f>IF(LEN(I3027)=3,I3027,LEFT(I3027,1)&amp;MID(I3027,3,1)&amp;RIGHT(I3027,1))</f>
        <v>YIX</v>
      </c>
      <c r="M3027" s="42">
        <f>TIMEVALUE(SUBSTITUTE(SUBSTITUTE(F3027,"P"," P"),"A"," A"))</f>
        <v>0.66388888888888886</v>
      </c>
      <c r="N3027" s="34">
        <f t="shared" si="152"/>
        <v>20</v>
      </c>
      <c r="O3027" s="34" t="str">
        <f t="shared" si="153"/>
        <v>YIX20</v>
      </c>
      <c r="P3027" s="44">
        <f>INDEX(Workings!$R$14:$R$853,MATCH(O3027,Workings!$U$14:$U$853,0))</f>
        <v>0.65972222222222243</v>
      </c>
      <c r="Q3027" s="34">
        <f t="shared" si="154"/>
        <v>6</v>
      </c>
      <c r="S3027"/>
    </row>
    <row r="3028" spans="1:19" ht="15" x14ac:dyDescent="0.25">
      <c r="A3028" s="34" t="s">
        <v>2507</v>
      </c>
      <c r="B3028" s="34">
        <f>SEARCH("PM",A3028)</f>
        <v>17</v>
      </c>
      <c r="C3028" s="34" t="e">
        <f>SEARCH("AM",A3028)</f>
        <v>#VALUE!</v>
      </c>
      <c r="D3028" s="34">
        <f>IFERROR(B3028,C3028)</f>
        <v>17</v>
      </c>
      <c r="E3028" s="34" t="str">
        <f>IFERROR(MID(A3028,D3028-5,1)," ")</f>
        <v xml:space="preserve"> </v>
      </c>
      <c r="F3028" s="34" t="str">
        <f>MID(A3028,IF(E3028="1",D3028-5,D3028-4),IF(E3028="1",7,6))</f>
        <v>4:23PM</v>
      </c>
      <c r="G3028" s="34" t="str">
        <f>TRIM(SUBSTITUTE(A3028,TEXT(M3028,"h:mmAM/PM"),""))</f>
        <v>6-Nov Y:I:X</v>
      </c>
      <c r="H3028" s="34" t="b">
        <f>OR(LEFT(G3028,1)="Y",LEFT(G3028,1)="B",LEFT(G3028,1)="R")</f>
        <v>0</v>
      </c>
      <c r="I3028" s="34" t="str">
        <f>IF(H3028,LEFT(G3028,FIND(" ",G3028)-1),MID(G3028,FIND(" ",G3028)+1,9))</f>
        <v>Y:I:X</v>
      </c>
      <c r="J3028" s="34" t="str">
        <f>TRIM(SUBSTITUTE(G3028,I3028,""))</f>
        <v>6-Nov</v>
      </c>
      <c r="K3028" s="34">
        <f>LEFT(J3028,2-ISERROR(1*MID(J3028,2,1)))*1</f>
        <v>6</v>
      </c>
      <c r="L3028" s="34" t="str">
        <f>IF(LEN(I3028)=3,I3028,LEFT(I3028,1)&amp;MID(I3028,3,1)&amp;RIGHT(I3028,1))</f>
        <v>YIX</v>
      </c>
      <c r="M3028" s="42">
        <f>TIMEVALUE(SUBSTITUTE(SUBSTITUTE(F3028,"P"," P"),"A"," A"))</f>
        <v>0.68263888888888891</v>
      </c>
      <c r="N3028" s="34">
        <f t="shared" si="152"/>
        <v>21</v>
      </c>
      <c r="O3028" s="34" t="str">
        <f t="shared" si="153"/>
        <v>YIX21</v>
      </c>
      <c r="P3028" s="44">
        <f>INDEX(Workings!$R$14:$R$853,MATCH(O3028,Workings!$U$14:$U$853,0))</f>
        <v>0.6805555555555558</v>
      </c>
      <c r="Q3028" s="34">
        <f t="shared" si="154"/>
        <v>3</v>
      </c>
      <c r="S3028"/>
    </row>
    <row r="3029" spans="1:19" ht="15" x14ac:dyDescent="0.25">
      <c r="A3029" s="34" t="s">
        <v>801</v>
      </c>
      <c r="B3029" s="34">
        <f>SEARCH("PM",A3029)</f>
        <v>5</v>
      </c>
      <c r="C3029" s="34" t="e">
        <f>SEARCH("AM",A3029)</f>
        <v>#VALUE!</v>
      </c>
      <c r="D3029" s="34">
        <f>IFERROR(B3029,C3029)</f>
        <v>5</v>
      </c>
      <c r="E3029" s="34" t="str">
        <f>IFERROR(MID(A3029,D3029-5,1)," ")</f>
        <v xml:space="preserve"> </v>
      </c>
      <c r="F3029" s="34" t="str">
        <f>MID(A3029,IF(E3029="1",D3029-5,D3029-4),IF(E3029="1",7,6))</f>
        <v>4:56PM</v>
      </c>
      <c r="G3029" s="34" t="str">
        <f>TRIM(SUBSTITUTE(A3029,TEXT(M3029,"h:mmAM/PM"),""))</f>
        <v>6/Nov Y/I/X</v>
      </c>
      <c r="H3029" s="34" t="b">
        <f>OR(LEFT(G3029,1)="Y",LEFT(G3029,1)="B",LEFT(G3029,1)="R")</f>
        <v>0</v>
      </c>
      <c r="I3029" s="34" t="str">
        <f>IF(H3029,LEFT(G3029,FIND(" ",G3029)-1),MID(G3029,FIND(" ",G3029)+1,9))</f>
        <v>Y/I/X</v>
      </c>
      <c r="J3029" s="34" t="str">
        <f>TRIM(SUBSTITUTE(G3029,I3029,""))</f>
        <v>6/Nov</v>
      </c>
      <c r="K3029" s="34">
        <f>LEFT(J3029,2-ISERROR(1*MID(J3029,2,1)))*1</f>
        <v>6</v>
      </c>
      <c r="L3029" s="34" t="str">
        <f>IF(LEN(I3029)=3,I3029,LEFT(I3029,1)&amp;MID(I3029,3,1)&amp;RIGHT(I3029,1))</f>
        <v>YIX</v>
      </c>
      <c r="M3029" s="42">
        <f>TIMEVALUE(SUBSTITUTE(SUBSTITUTE(F3029,"P"," P"),"A"," A"))</f>
        <v>0.7055555555555556</v>
      </c>
      <c r="N3029" s="34">
        <f t="shared" si="152"/>
        <v>22</v>
      </c>
      <c r="O3029" s="34" t="str">
        <f t="shared" si="153"/>
        <v>YIX22</v>
      </c>
      <c r="P3029" s="44">
        <f>INDEX(Workings!$R$14:$R$853,MATCH(O3029,Workings!$U$14:$U$853,0))</f>
        <v>0.70138888888888917</v>
      </c>
      <c r="Q3029" s="34">
        <f t="shared" si="154"/>
        <v>6</v>
      </c>
      <c r="S3029"/>
    </row>
    <row r="3030" spans="1:19" ht="15" x14ac:dyDescent="0.25">
      <c r="A3030" s="34" t="s">
        <v>3631</v>
      </c>
      <c r="B3030" s="34">
        <f>SEARCH("PM",A3030)</f>
        <v>5</v>
      </c>
      <c r="C3030" s="34" t="e">
        <f>SEARCH("AM",A3030)</f>
        <v>#VALUE!</v>
      </c>
      <c r="D3030" s="34">
        <f>IFERROR(B3030,C3030)</f>
        <v>5</v>
      </c>
      <c r="E3030" s="34" t="str">
        <f>IFERROR(MID(A3030,D3030-5,1)," ")</f>
        <v xml:space="preserve"> </v>
      </c>
      <c r="F3030" s="34" t="str">
        <f>MID(A3030,IF(E3030="1",D3030-5,D3030-4),IF(E3030="1",7,6))</f>
        <v>5:21PM</v>
      </c>
      <c r="G3030" s="34" t="str">
        <f>TRIM(SUBSTITUTE(A3030,TEXT(M3030,"h:mmAM/PM"),""))</f>
        <v>Y:I:X 6-Nov</v>
      </c>
      <c r="H3030" s="34" t="b">
        <f>OR(LEFT(G3030,1)="Y",LEFT(G3030,1)="B",LEFT(G3030,1)="R")</f>
        <v>1</v>
      </c>
      <c r="I3030" s="34" t="str">
        <f>IF(H3030,LEFT(G3030,FIND(" ",G3030)-1),MID(G3030,FIND(" ",G3030)+1,9))</f>
        <v>Y:I:X</v>
      </c>
      <c r="J3030" s="34" t="str">
        <f>TRIM(SUBSTITUTE(G3030,I3030,""))</f>
        <v>6-Nov</v>
      </c>
      <c r="K3030" s="34">
        <f>LEFT(J3030,2-ISERROR(1*MID(J3030,2,1)))*1</f>
        <v>6</v>
      </c>
      <c r="L3030" s="34" t="str">
        <f>IF(LEN(I3030)=3,I3030,LEFT(I3030,1)&amp;MID(I3030,3,1)&amp;RIGHT(I3030,1))</f>
        <v>YIX</v>
      </c>
      <c r="M3030" s="42">
        <f>TIMEVALUE(SUBSTITUTE(SUBSTITUTE(F3030,"P"," P"),"A"," A"))</f>
        <v>0.72291666666666676</v>
      </c>
      <c r="N3030" s="34">
        <f t="shared" si="152"/>
        <v>23</v>
      </c>
      <c r="O3030" s="34" t="str">
        <f t="shared" si="153"/>
        <v>YIX23</v>
      </c>
      <c r="P3030" s="44">
        <f>INDEX(Workings!$R$14:$R$853,MATCH(O3030,Workings!$U$14:$U$853,0))</f>
        <v>0.72222222222222254</v>
      </c>
      <c r="Q3030" s="34">
        <f t="shared" si="154"/>
        <v>1</v>
      </c>
      <c r="S3030"/>
    </row>
    <row r="3031" spans="1:19" ht="15" x14ac:dyDescent="0.25">
      <c r="A3031" s="34" t="s">
        <v>1382</v>
      </c>
      <c r="B3031" s="34">
        <f>SEARCH("PM",A3031)</f>
        <v>5</v>
      </c>
      <c r="C3031" s="34" t="e">
        <f>SEARCH("AM",A3031)</f>
        <v>#VALUE!</v>
      </c>
      <c r="D3031" s="34">
        <f>IFERROR(B3031,C3031)</f>
        <v>5</v>
      </c>
      <c r="E3031" s="34" t="str">
        <f>IFERROR(MID(A3031,D3031-5,1)," ")</f>
        <v xml:space="preserve"> </v>
      </c>
      <c r="F3031" s="34" t="str">
        <f>MID(A3031,IF(E3031="1",D3031-5,D3031-4),IF(E3031="1",7,6))</f>
        <v>6:10PM</v>
      </c>
      <c r="G3031" s="34" t="str">
        <f>TRIM(SUBSTITUTE(A3031,TEXT(M3031,"h:mmAM/PM"),""))</f>
        <v>6/Nov YIX</v>
      </c>
      <c r="H3031" s="34" t="b">
        <f>OR(LEFT(G3031,1)="Y",LEFT(G3031,1)="B",LEFT(G3031,1)="R")</f>
        <v>0</v>
      </c>
      <c r="I3031" s="34" t="str">
        <f>IF(H3031,LEFT(G3031,FIND(" ",G3031)-1),MID(G3031,FIND(" ",G3031)+1,9))</f>
        <v>YIX</v>
      </c>
      <c r="J3031" s="34" t="str">
        <f>TRIM(SUBSTITUTE(G3031,I3031,""))</f>
        <v>6/Nov</v>
      </c>
      <c r="K3031" s="34">
        <f>LEFT(J3031,2-ISERROR(1*MID(J3031,2,1)))*1</f>
        <v>6</v>
      </c>
      <c r="L3031" s="34" t="str">
        <f>IF(LEN(I3031)=3,I3031,LEFT(I3031,1)&amp;MID(I3031,3,1)&amp;RIGHT(I3031,1))</f>
        <v>YIX</v>
      </c>
      <c r="M3031" s="42">
        <f>TIMEVALUE(SUBSTITUTE(SUBSTITUTE(F3031,"P"," P"),"A"," A"))</f>
        <v>0.75694444444444453</v>
      </c>
      <c r="N3031" s="34">
        <f t="shared" si="152"/>
        <v>24</v>
      </c>
      <c r="O3031" s="34" t="str">
        <f t="shared" si="153"/>
        <v>YIX24</v>
      </c>
      <c r="P3031" s="44">
        <f>INDEX(Workings!$R$14:$R$853,MATCH(O3031,Workings!$U$14:$U$853,0))</f>
        <v>0.75000000000000033</v>
      </c>
      <c r="Q3031" s="34">
        <f t="shared" si="154"/>
        <v>10</v>
      </c>
      <c r="S3031"/>
    </row>
    <row r="3032" spans="1:19" ht="15" x14ac:dyDescent="0.25">
      <c r="A3032" s="34" t="s">
        <v>94</v>
      </c>
      <c r="B3032" s="34">
        <f>SEARCH("PM",A3032)</f>
        <v>17</v>
      </c>
      <c r="C3032" s="34" t="e">
        <f>SEARCH("AM",A3032)</f>
        <v>#VALUE!</v>
      </c>
      <c r="D3032" s="34">
        <f>IFERROR(B3032,C3032)</f>
        <v>17</v>
      </c>
      <c r="E3032" s="34" t="str">
        <f>IFERROR(MID(A3032,D3032-5,1)," ")</f>
        <v xml:space="preserve"> </v>
      </c>
      <c r="F3032" s="34" t="str">
        <f>MID(A3032,IF(E3032="1",D3032-5,D3032-4),IF(E3032="1",7,6))</f>
        <v>6:54PM</v>
      </c>
      <c r="G3032" s="34" t="str">
        <f>TRIM(SUBSTITUTE(A3032,TEXT(M3032,"h:mmAM/PM"),""))</f>
        <v>Y:I:X 6/Nov</v>
      </c>
      <c r="H3032" s="34" t="b">
        <f>OR(LEFT(G3032,1)="Y",LEFT(G3032,1)="B",LEFT(G3032,1)="R")</f>
        <v>1</v>
      </c>
      <c r="I3032" s="34" t="str">
        <f>IF(H3032,LEFT(G3032,FIND(" ",G3032)-1),MID(G3032,FIND(" ",G3032)+1,9))</f>
        <v>Y:I:X</v>
      </c>
      <c r="J3032" s="34" t="str">
        <f>TRIM(SUBSTITUTE(G3032,I3032,""))</f>
        <v>6/Nov</v>
      </c>
      <c r="K3032" s="34">
        <f>LEFT(J3032,2-ISERROR(1*MID(J3032,2,1)))*1</f>
        <v>6</v>
      </c>
      <c r="L3032" s="34" t="str">
        <f>IF(LEN(I3032)=3,I3032,LEFT(I3032,1)&amp;MID(I3032,3,1)&amp;RIGHT(I3032,1))</f>
        <v>YIX</v>
      </c>
      <c r="M3032" s="42">
        <f>TIMEVALUE(SUBSTITUTE(SUBSTITUTE(F3032,"P"," P"),"A"," A"))</f>
        <v>0.78749999999999998</v>
      </c>
      <c r="N3032" s="34">
        <f t="shared" si="152"/>
        <v>25</v>
      </c>
      <c r="O3032" s="34" t="str">
        <f t="shared" si="153"/>
        <v>YIX25</v>
      </c>
      <c r="P3032" s="44">
        <f>INDEX(Workings!$R$14:$R$853,MATCH(O3032,Workings!$U$14:$U$853,0))</f>
        <v>0.77777777777777812</v>
      </c>
      <c r="Q3032" s="34">
        <f t="shared" si="154"/>
        <v>14</v>
      </c>
      <c r="S3032"/>
    </row>
    <row r="3033" spans="1:19" ht="15" x14ac:dyDescent="0.25">
      <c r="A3033" s="34" t="s">
        <v>3699</v>
      </c>
      <c r="B3033" s="34">
        <f>SEARCH("PM",A3033)</f>
        <v>5</v>
      </c>
      <c r="C3033" s="34" t="e">
        <f>SEARCH("AM",A3033)</f>
        <v>#VALUE!</v>
      </c>
      <c r="D3033" s="34">
        <f>IFERROR(B3033,C3033)</f>
        <v>5</v>
      </c>
      <c r="E3033" s="34" t="str">
        <f>IFERROR(MID(A3033,D3033-5,1)," ")</f>
        <v xml:space="preserve"> </v>
      </c>
      <c r="F3033" s="34" t="str">
        <f>MID(A3033,IF(E3033="1",D3033-5,D3033-4),IF(E3033="1",7,6))</f>
        <v>7:21PM</v>
      </c>
      <c r="G3033" s="34" t="str">
        <f>TRIM(SUBSTITUTE(A3033,TEXT(M3033,"h:mmAM/PM"),""))</f>
        <v>6/Nov Y:I:X</v>
      </c>
      <c r="H3033" s="34" t="b">
        <f>OR(LEFT(G3033,1)="Y",LEFT(G3033,1)="B",LEFT(G3033,1)="R")</f>
        <v>0</v>
      </c>
      <c r="I3033" s="34" t="str">
        <f>IF(H3033,LEFT(G3033,FIND(" ",G3033)-1),MID(G3033,FIND(" ",G3033)+1,9))</f>
        <v>Y:I:X</v>
      </c>
      <c r="J3033" s="34" t="str">
        <f>TRIM(SUBSTITUTE(G3033,I3033,""))</f>
        <v>6/Nov</v>
      </c>
      <c r="K3033" s="34">
        <f>LEFT(J3033,2-ISERROR(1*MID(J3033,2,1)))*1</f>
        <v>6</v>
      </c>
      <c r="L3033" s="34" t="str">
        <f>IF(LEN(I3033)=3,I3033,LEFT(I3033,1)&amp;MID(I3033,3,1)&amp;RIGHT(I3033,1))</f>
        <v>YIX</v>
      </c>
      <c r="M3033" s="42">
        <f>TIMEVALUE(SUBSTITUTE(SUBSTITUTE(F3033,"P"," P"),"A"," A"))</f>
        <v>0.80625000000000002</v>
      </c>
      <c r="N3033" s="34">
        <f t="shared" si="152"/>
        <v>26</v>
      </c>
      <c r="O3033" s="34" t="str">
        <f t="shared" si="153"/>
        <v>YIX26</v>
      </c>
      <c r="P3033" s="44">
        <f>INDEX(Workings!$R$14:$R$853,MATCH(O3033,Workings!$U$14:$U$853,0))</f>
        <v>0.80555555555555591</v>
      </c>
      <c r="Q3033" s="34">
        <f t="shared" si="154"/>
        <v>1</v>
      </c>
      <c r="S3033"/>
    </row>
    <row r="3034" spans="1:19" ht="15" x14ac:dyDescent="0.25">
      <c r="A3034" s="34" t="s">
        <v>863</v>
      </c>
      <c r="B3034" s="34">
        <f>SEARCH("PM",A3034)</f>
        <v>17</v>
      </c>
      <c r="C3034" s="34" t="e">
        <f>SEARCH("AM",A3034)</f>
        <v>#VALUE!</v>
      </c>
      <c r="D3034" s="34">
        <f>IFERROR(B3034,C3034)</f>
        <v>17</v>
      </c>
      <c r="E3034" s="34" t="str">
        <f>IFERROR(MID(A3034,D3034-5,1)," ")</f>
        <v xml:space="preserve"> </v>
      </c>
      <c r="F3034" s="34" t="str">
        <f>MID(A3034,IF(E3034="1",D3034-5,D3034-4),IF(E3034="1",7,6))</f>
        <v>8:24PM</v>
      </c>
      <c r="G3034" s="34" t="str">
        <f>TRIM(SUBSTITUTE(A3034,TEXT(M3034,"h:mmAM/PM"),""))</f>
        <v>6-Nov Y:I:X</v>
      </c>
      <c r="H3034" s="34" t="b">
        <f>OR(LEFT(G3034,1)="Y",LEFT(G3034,1)="B",LEFT(G3034,1)="R")</f>
        <v>0</v>
      </c>
      <c r="I3034" s="34" t="str">
        <f>IF(H3034,LEFT(G3034,FIND(" ",G3034)-1),MID(G3034,FIND(" ",G3034)+1,9))</f>
        <v>Y:I:X</v>
      </c>
      <c r="J3034" s="34" t="str">
        <f>TRIM(SUBSTITUTE(G3034,I3034,""))</f>
        <v>6-Nov</v>
      </c>
      <c r="K3034" s="34">
        <f>LEFT(J3034,2-ISERROR(1*MID(J3034,2,1)))*1</f>
        <v>6</v>
      </c>
      <c r="L3034" s="34" t="str">
        <f>IF(LEN(I3034)=3,I3034,LEFT(I3034,1)&amp;MID(I3034,3,1)&amp;RIGHT(I3034,1))</f>
        <v>YIX</v>
      </c>
      <c r="M3034" s="42">
        <f>TIMEVALUE(SUBSTITUTE(SUBSTITUTE(F3034,"P"," P"),"A"," A"))</f>
        <v>0.85</v>
      </c>
      <c r="N3034" s="34">
        <f t="shared" si="152"/>
        <v>27</v>
      </c>
      <c r="O3034" s="34" t="str">
        <f t="shared" si="153"/>
        <v>YIX27</v>
      </c>
      <c r="P3034" s="44">
        <f>INDEX(Workings!$R$14:$R$853,MATCH(O3034,Workings!$U$14:$U$853,0))</f>
        <v>0.84722222222222254</v>
      </c>
      <c r="Q3034" s="34">
        <f t="shared" si="154"/>
        <v>4</v>
      </c>
      <c r="S3034"/>
    </row>
    <row r="3035" spans="1:19" ht="15" x14ac:dyDescent="0.25">
      <c r="A3035" s="34" t="s">
        <v>187</v>
      </c>
      <c r="B3035" s="34">
        <f>SEARCH("PM",A3035)</f>
        <v>11</v>
      </c>
      <c r="C3035" s="34" t="e">
        <f>SEARCH("AM",A3035)</f>
        <v>#VALUE!</v>
      </c>
      <c r="D3035" s="34">
        <f>IFERROR(B3035,C3035)</f>
        <v>11</v>
      </c>
      <c r="E3035" s="34" t="str">
        <f>IFERROR(MID(A3035,D3035-5,1)," ")</f>
        <v xml:space="preserve"> </v>
      </c>
      <c r="F3035" s="34" t="str">
        <f>MID(A3035,IF(E3035="1",D3035-5,D3035-4),IF(E3035="1",7,6))</f>
        <v>9:23PM</v>
      </c>
      <c r="G3035" s="34" t="str">
        <f>TRIM(SUBSTITUTE(A3035,TEXT(M3035,"h:mmAM/PM"),""))</f>
        <v>Y-I-X 6-Nov</v>
      </c>
      <c r="H3035" s="34" t="b">
        <f>OR(LEFT(G3035,1)="Y",LEFT(G3035,1)="B",LEFT(G3035,1)="R")</f>
        <v>1</v>
      </c>
      <c r="I3035" s="34" t="str">
        <f>IF(H3035,LEFT(G3035,FIND(" ",G3035)-1),MID(G3035,FIND(" ",G3035)+1,9))</f>
        <v>Y-I-X</v>
      </c>
      <c r="J3035" s="34" t="str">
        <f>TRIM(SUBSTITUTE(G3035,I3035,""))</f>
        <v>6-Nov</v>
      </c>
      <c r="K3035" s="34">
        <f>LEFT(J3035,2-ISERROR(1*MID(J3035,2,1)))*1</f>
        <v>6</v>
      </c>
      <c r="L3035" s="34" t="str">
        <f>IF(LEN(I3035)=3,I3035,LEFT(I3035,1)&amp;MID(I3035,3,1)&amp;RIGHT(I3035,1))</f>
        <v>YIX</v>
      </c>
      <c r="M3035" s="42">
        <f>TIMEVALUE(SUBSTITUTE(SUBSTITUTE(F3035,"P"," P"),"A"," A"))</f>
        <v>0.89097222222222217</v>
      </c>
      <c r="N3035" s="34">
        <f t="shared" si="152"/>
        <v>28</v>
      </c>
      <c r="O3035" s="34" t="str">
        <f t="shared" si="153"/>
        <v>YIX28</v>
      </c>
      <c r="P3035" s="44">
        <f>INDEX(Workings!$R$14:$R$853,MATCH(O3035,Workings!$U$14:$U$853,0))</f>
        <v>0.88888888888888917</v>
      </c>
      <c r="Q3035" s="34">
        <f t="shared" si="154"/>
        <v>3</v>
      </c>
      <c r="S3035"/>
    </row>
    <row r="3036" spans="1:19" ht="15" x14ac:dyDescent="0.25">
      <c r="A3036" s="34" t="s">
        <v>92</v>
      </c>
      <c r="B3036" s="34">
        <f>SEARCH("PM",A3036)</f>
        <v>18</v>
      </c>
      <c r="C3036" s="34" t="e">
        <f>SEARCH("AM",A3036)</f>
        <v>#VALUE!</v>
      </c>
      <c r="D3036" s="34">
        <f>IFERROR(B3036,C3036)</f>
        <v>18</v>
      </c>
      <c r="E3036" s="34" t="str">
        <f>IFERROR(MID(A3036,D3036-5,1)," ")</f>
        <v>1</v>
      </c>
      <c r="F3036" s="34" t="str">
        <f>MID(A3036,IF(E3036="1",D3036-5,D3036-4),IF(E3036="1",7,6))</f>
        <v>10:29PM</v>
      </c>
      <c r="G3036" s="34" t="str">
        <f>TRIM(SUBSTITUTE(A3036,TEXT(M3036,"h:mmAM/PM"),""))</f>
        <v>6-Nov Y:I:X</v>
      </c>
      <c r="H3036" s="34" t="b">
        <f>OR(LEFT(G3036,1)="Y",LEFT(G3036,1)="B",LEFT(G3036,1)="R")</f>
        <v>0</v>
      </c>
      <c r="I3036" s="34" t="str">
        <f>IF(H3036,LEFT(G3036,FIND(" ",G3036)-1),MID(G3036,FIND(" ",G3036)+1,9))</f>
        <v>Y:I:X</v>
      </c>
      <c r="J3036" s="34" t="str">
        <f>TRIM(SUBSTITUTE(G3036,I3036,""))</f>
        <v>6-Nov</v>
      </c>
      <c r="K3036" s="34">
        <f>LEFT(J3036,2-ISERROR(1*MID(J3036,2,1)))*1</f>
        <v>6</v>
      </c>
      <c r="L3036" s="34" t="str">
        <f>IF(LEN(I3036)=3,I3036,LEFT(I3036,1)&amp;MID(I3036,3,1)&amp;RIGHT(I3036,1))</f>
        <v>YIX</v>
      </c>
      <c r="M3036" s="42">
        <f>TIMEVALUE(SUBSTITUTE(SUBSTITUTE(F3036,"P"," P"),"A"," A"))</f>
        <v>0.93680555555555556</v>
      </c>
      <c r="N3036" s="34">
        <f t="shared" si="152"/>
        <v>29</v>
      </c>
      <c r="O3036" s="34" t="str">
        <f t="shared" si="153"/>
        <v>YIX29</v>
      </c>
      <c r="P3036" s="44">
        <f>INDEX(Workings!$R$14:$R$853,MATCH(O3036,Workings!$U$14:$U$853,0))</f>
        <v>0.9305555555555558</v>
      </c>
      <c r="Q3036" s="34">
        <f t="shared" si="154"/>
        <v>9</v>
      </c>
      <c r="S3036"/>
    </row>
    <row r="3037" spans="1:19" ht="15" x14ac:dyDescent="0.25">
      <c r="A3037" s="34" t="s">
        <v>3439</v>
      </c>
      <c r="B3037" s="34">
        <f>SEARCH("PM",A3037)</f>
        <v>18</v>
      </c>
      <c r="C3037" s="34" t="e">
        <f>SEARCH("AM",A3037)</f>
        <v>#VALUE!</v>
      </c>
      <c r="D3037" s="34">
        <f>IFERROR(B3037,C3037)</f>
        <v>18</v>
      </c>
      <c r="E3037" s="34" t="str">
        <f>IFERROR(MID(A3037,D3037-5,1)," ")</f>
        <v>1</v>
      </c>
      <c r="F3037" s="34" t="str">
        <f>MID(A3037,IF(E3037="1",D3037-5,D3037-4),IF(E3037="1",7,6))</f>
        <v>11:23PM</v>
      </c>
      <c r="G3037" s="34" t="str">
        <f>TRIM(SUBSTITUTE(A3037,TEXT(M3037,"h:mmAM/PM"),""))</f>
        <v>6/Nov Y-I-X</v>
      </c>
      <c r="H3037" s="34" t="b">
        <f>OR(LEFT(G3037,1)="Y",LEFT(G3037,1)="B",LEFT(G3037,1)="R")</f>
        <v>0</v>
      </c>
      <c r="I3037" s="34" t="str">
        <f>IF(H3037,LEFT(G3037,FIND(" ",G3037)-1),MID(G3037,FIND(" ",G3037)+1,9))</f>
        <v>Y-I-X</v>
      </c>
      <c r="J3037" s="34" t="str">
        <f>TRIM(SUBSTITUTE(G3037,I3037,""))</f>
        <v>6/Nov</v>
      </c>
      <c r="K3037" s="34">
        <f>LEFT(J3037,2-ISERROR(1*MID(J3037,2,1)))*1</f>
        <v>6</v>
      </c>
      <c r="L3037" s="34" t="str">
        <f>IF(LEN(I3037)=3,I3037,LEFT(I3037,1)&amp;MID(I3037,3,1)&amp;RIGHT(I3037,1))</f>
        <v>YIX</v>
      </c>
      <c r="M3037" s="42">
        <f>TIMEVALUE(SUBSTITUTE(SUBSTITUTE(F3037,"P"," P"),"A"," A"))</f>
        <v>0.97430555555555554</v>
      </c>
      <c r="N3037" s="34">
        <f t="shared" si="152"/>
        <v>30</v>
      </c>
      <c r="O3037" s="34" t="str">
        <f t="shared" si="153"/>
        <v>YIX30</v>
      </c>
      <c r="P3037" s="44">
        <f>INDEX(Workings!$R$14:$R$853,MATCH(O3037,Workings!$U$14:$U$853,0))</f>
        <v>0.97222222222222243</v>
      </c>
      <c r="Q3037" s="34">
        <f t="shared" si="154"/>
        <v>3</v>
      </c>
      <c r="S3037"/>
    </row>
    <row r="3038" spans="1:19" ht="15" x14ac:dyDescent="0.25">
      <c r="A3038" s="34" t="s">
        <v>481</v>
      </c>
      <c r="B3038" s="34" t="e">
        <f>SEARCH("PM",A3038)</f>
        <v>#VALUE!</v>
      </c>
      <c r="C3038" s="34">
        <f>SEARCH("AM",A3038)</f>
        <v>11</v>
      </c>
      <c r="D3038" s="34">
        <f>IFERROR(B3038,C3038)</f>
        <v>11</v>
      </c>
      <c r="E3038" s="34" t="str">
        <f>IFERROR(MID(A3038,D3038-5,1)," ")</f>
        <v xml:space="preserve"> </v>
      </c>
      <c r="F3038" s="34" t="str">
        <f>MID(A3038,IF(E3038="1",D3038-5,D3038-4),IF(E3038="1",7,6))</f>
        <v>7:28AM</v>
      </c>
      <c r="G3038" s="34" t="str">
        <f>TRIM(SUBSTITUTE(A3038,TEXT(M3038,"h:mmAM/PM"),""))</f>
        <v>Y/I/X 7-Nov</v>
      </c>
      <c r="H3038" s="34" t="b">
        <f>OR(LEFT(G3038,1)="Y",LEFT(G3038,1)="B",LEFT(G3038,1)="R")</f>
        <v>1</v>
      </c>
      <c r="I3038" s="34" t="str">
        <f>IF(H3038,LEFT(G3038,FIND(" ",G3038)-1),MID(G3038,FIND(" ",G3038)+1,9))</f>
        <v>Y/I/X</v>
      </c>
      <c r="J3038" s="34" t="str">
        <f>TRIM(SUBSTITUTE(G3038,I3038,""))</f>
        <v>7-Nov</v>
      </c>
      <c r="K3038" s="34">
        <f>LEFT(J3038,2-ISERROR(1*MID(J3038,2,1)))*1</f>
        <v>7</v>
      </c>
      <c r="L3038" s="34" t="str">
        <f>IF(LEN(I3038)=3,I3038,LEFT(I3038,1)&amp;MID(I3038,3,1)&amp;RIGHT(I3038,1))</f>
        <v>YIX</v>
      </c>
      <c r="M3038" s="42">
        <f>TIMEVALUE(SUBSTITUTE(SUBSTITUTE(F3038,"P"," P"),"A"," A"))</f>
        <v>0.31111111111111112</v>
      </c>
      <c r="N3038" s="34">
        <f t="shared" si="152"/>
        <v>1</v>
      </c>
      <c r="O3038" s="34" t="str">
        <f t="shared" si="153"/>
        <v>YIX1</v>
      </c>
      <c r="P3038" s="44">
        <f>INDEX(Workings!$R$14:$R$853,MATCH(O3038,Workings!$U$14:$U$853,0))</f>
        <v>0.30555555555555558</v>
      </c>
      <c r="Q3038" s="34">
        <f t="shared" si="154"/>
        <v>8</v>
      </c>
      <c r="S3038"/>
    </row>
    <row r="3039" spans="1:19" ht="15" x14ac:dyDescent="0.25">
      <c r="A3039" s="34" t="s">
        <v>3166</v>
      </c>
      <c r="B3039" s="34" t="e">
        <f>SEARCH("PM",A3039)</f>
        <v>#VALUE!</v>
      </c>
      <c r="C3039" s="34">
        <f>SEARCH("AM",A3039)</f>
        <v>5</v>
      </c>
      <c r="D3039" s="34">
        <f>IFERROR(B3039,C3039)</f>
        <v>5</v>
      </c>
      <c r="E3039" s="34" t="str">
        <f>IFERROR(MID(A3039,D3039-5,1)," ")</f>
        <v xml:space="preserve"> </v>
      </c>
      <c r="F3039" s="34" t="str">
        <f>MID(A3039,IF(E3039="1",D3039-5,D3039-4),IF(E3039="1",7,6))</f>
        <v>7:36AM</v>
      </c>
      <c r="G3039" s="34" t="str">
        <f>TRIM(SUBSTITUTE(A3039,TEXT(M3039,"h:mmAM/PM"),""))</f>
        <v>Y:I:X 7/Nov</v>
      </c>
      <c r="H3039" s="34" t="b">
        <f>OR(LEFT(G3039,1)="Y",LEFT(G3039,1)="B",LEFT(G3039,1)="R")</f>
        <v>1</v>
      </c>
      <c r="I3039" s="34" t="str">
        <f>IF(H3039,LEFT(G3039,FIND(" ",G3039)-1),MID(G3039,FIND(" ",G3039)+1,9))</f>
        <v>Y:I:X</v>
      </c>
      <c r="J3039" s="34" t="str">
        <f>TRIM(SUBSTITUTE(G3039,I3039,""))</f>
        <v>7/Nov</v>
      </c>
      <c r="K3039" s="34">
        <f>LEFT(J3039,2-ISERROR(1*MID(J3039,2,1)))*1</f>
        <v>7</v>
      </c>
      <c r="L3039" s="34" t="str">
        <f>IF(LEN(I3039)=3,I3039,LEFT(I3039,1)&amp;MID(I3039,3,1)&amp;RIGHT(I3039,1))</f>
        <v>YIX</v>
      </c>
      <c r="M3039" s="42">
        <f>TIMEVALUE(SUBSTITUTE(SUBSTITUTE(F3039,"P"," P"),"A"," A"))</f>
        <v>0.31666666666666665</v>
      </c>
      <c r="N3039" s="34">
        <f t="shared" si="152"/>
        <v>2</v>
      </c>
      <c r="O3039" s="34" t="str">
        <f t="shared" si="153"/>
        <v>YIX2</v>
      </c>
      <c r="P3039" s="44">
        <f>INDEX(Workings!$R$14:$R$853,MATCH(O3039,Workings!$U$14:$U$853,0))</f>
        <v>0.31944444444444448</v>
      </c>
      <c r="Q3039" s="34">
        <f t="shared" si="154"/>
        <v>-4</v>
      </c>
      <c r="S3039"/>
    </row>
    <row r="3040" spans="1:19" ht="15" x14ac:dyDescent="0.25">
      <c r="A3040" s="34" t="s">
        <v>1770</v>
      </c>
      <c r="B3040" s="34" t="e">
        <f>SEARCH("PM",A3040)</f>
        <v>#VALUE!</v>
      </c>
      <c r="C3040" s="34">
        <f>SEARCH("AM",A3040)</f>
        <v>5</v>
      </c>
      <c r="D3040" s="34">
        <f>IFERROR(B3040,C3040)</f>
        <v>5</v>
      </c>
      <c r="E3040" s="34" t="str">
        <f>IFERROR(MID(A3040,D3040-5,1)," ")</f>
        <v xml:space="preserve"> </v>
      </c>
      <c r="F3040" s="34" t="str">
        <f>MID(A3040,IF(E3040="1",D3040-5,D3040-4),IF(E3040="1",7,6))</f>
        <v>8:09AM</v>
      </c>
      <c r="G3040" s="34" t="str">
        <f>TRIM(SUBSTITUTE(A3040,TEXT(M3040,"h:mmAM/PM"),""))</f>
        <v>7-Nov Y-I-X</v>
      </c>
      <c r="H3040" s="34" t="b">
        <f>OR(LEFT(G3040,1)="Y",LEFT(G3040,1)="B",LEFT(G3040,1)="R")</f>
        <v>0</v>
      </c>
      <c r="I3040" s="34" t="str">
        <f>IF(H3040,LEFT(G3040,FIND(" ",G3040)-1),MID(G3040,FIND(" ",G3040)+1,9))</f>
        <v>Y-I-X</v>
      </c>
      <c r="J3040" s="34" t="str">
        <f>TRIM(SUBSTITUTE(G3040,I3040,""))</f>
        <v>7-Nov</v>
      </c>
      <c r="K3040" s="34">
        <f>LEFT(J3040,2-ISERROR(1*MID(J3040,2,1)))*1</f>
        <v>7</v>
      </c>
      <c r="L3040" s="34" t="str">
        <f>IF(LEN(I3040)=3,I3040,LEFT(I3040,1)&amp;MID(I3040,3,1)&amp;RIGHT(I3040,1))</f>
        <v>YIX</v>
      </c>
      <c r="M3040" s="42">
        <f>TIMEVALUE(SUBSTITUTE(SUBSTITUTE(F3040,"P"," P"),"A"," A"))</f>
        <v>0.33958333333333335</v>
      </c>
      <c r="N3040" s="34">
        <f t="shared" si="152"/>
        <v>3</v>
      </c>
      <c r="O3040" s="34" t="str">
        <f t="shared" si="153"/>
        <v>YIX3</v>
      </c>
      <c r="P3040" s="44">
        <f>INDEX(Workings!$R$14:$R$853,MATCH(O3040,Workings!$U$14:$U$853,0))</f>
        <v>0.33333333333333337</v>
      </c>
      <c r="Q3040" s="34">
        <f t="shared" si="154"/>
        <v>9</v>
      </c>
      <c r="S3040"/>
    </row>
    <row r="3041" spans="1:19" ht="15" x14ac:dyDescent="0.25">
      <c r="A3041" s="34" t="s">
        <v>1051</v>
      </c>
      <c r="B3041" s="34" t="e">
        <f>SEARCH("PM",A3041)</f>
        <v>#VALUE!</v>
      </c>
      <c r="C3041" s="34">
        <f>SEARCH("AM",A3041)</f>
        <v>5</v>
      </c>
      <c r="D3041" s="34">
        <f>IFERROR(B3041,C3041)</f>
        <v>5</v>
      </c>
      <c r="E3041" s="34" t="str">
        <f>IFERROR(MID(A3041,D3041-5,1)," ")</f>
        <v xml:space="preserve"> </v>
      </c>
      <c r="F3041" s="34" t="str">
        <f>MID(A3041,IF(E3041="1",D3041-5,D3041-4),IF(E3041="1",7,6))</f>
        <v>8:23AM</v>
      </c>
      <c r="G3041" s="34" t="str">
        <f>TRIM(SUBSTITUTE(A3041,TEXT(M3041,"h:mmAM/PM"),""))</f>
        <v>Y-I-X 7/Nov</v>
      </c>
      <c r="H3041" s="34" t="b">
        <f>OR(LEFT(G3041,1)="Y",LEFT(G3041,1)="B",LEFT(G3041,1)="R")</f>
        <v>1</v>
      </c>
      <c r="I3041" s="34" t="str">
        <f>IF(H3041,LEFT(G3041,FIND(" ",G3041)-1),MID(G3041,FIND(" ",G3041)+1,9))</f>
        <v>Y-I-X</v>
      </c>
      <c r="J3041" s="34" t="str">
        <f>TRIM(SUBSTITUTE(G3041,I3041,""))</f>
        <v>7/Nov</v>
      </c>
      <c r="K3041" s="34">
        <f>LEFT(J3041,2-ISERROR(1*MID(J3041,2,1)))*1</f>
        <v>7</v>
      </c>
      <c r="L3041" s="34" t="str">
        <f>IF(LEN(I3041)=3,I3041,LEFT(I3041,1)&amp;MID(I3041,3,1)&amp;RIGHT(I3041,1))</f>
        <v>YIX</v>
      </c>
      <c r="M3041" s="42">
        <f>TIMEVALUE(SUBSTITUTE(SUBSTITUTE(F3041,"P"," P"),"A"," A"))</f>
        <v>0.34930555555555554</v>
      </c>
      <c r="N3041" s="34">
        <f t="shared" si="152"/>
        <v>4</v>
      </c>
      <c r="O3041" s="34" t="str">
        <f t="shared" si="153"/>
        <v>YIX4</v>
      </c>
      <c r="P3041" s="44">
        <f>INDEX(Workings!$R$14:$R$853,MATCH(O3041,Workings!$U$14:$U$853,0))</f>
        <v>0.34722222222222227</v>
      </c>
      <c r="Q3041" s="34">
        <f t="shared" si="154"/>
        <v>3</v>
      </c>
      <c r="S3041"/>
    </row>
    <row r="3042" spans="1:19" ht="15" x14ac:dyDescent="0.25">
      <c r="A3042" s="34" t="s">
        <v>2283</v>
      </c>
      <c r="B3042" s="34" t="e">
        <f>SEARCH("PM",A3042)</f>
        <v>#VALUE!</v>
      </c>
      <c r="C3042" s="34">
        <f>SEARCH("AM",A3042)</f>
        <v>5</v>
      </c>
      <c r="D3042" s="34">
        <f>IFERROR(B3042,C3042)</f>
        <v>5</v>
      </c>
      <c r="E3042" s="34" t="str">
        <f>IFERROR(MID(A3042,D3042-5,1)," ")</f>
        <v xml:space="preserve"> </v>
      </c>
      <c r="F3042" s="34" t="str">
        <f>MID(A3042,IF(E3042="1",D3042-5,D3042-4),IF(E3042="1",7,6))</f>
        <v>8:40AM</v>
      </c>
      <c r="G3042" s="34" t="str">
        <f>TRIM(SUBSTITUTE(A3042,TEXT(M3042,"h:mmAM/PM"),""))</f>
        <v>YIX 7-Nov</v>
      </c>
      <c r="H3042" s="34" t="b">
        <f>OR(LEFT(G3042,1)="Y",LEFT(G3042,1)="B",LEFT(G3042,1)="R")</f>
        <v>1</v>
      </c>
      <c r="I3042" s="34" t="str">
        <f>IF(H3042,LEFT(G3042,FIND(" ",G3042)-1),MID(G3042,FIND(" ",G3042)+1,9))</f>
        <v>YIX</v>
      </c>
      <c r="J3042" s="34" t="str">
        <f>TRIM(SUBSTITUTE(G3042,I3042,""))</f>
        <v>7-Nov</v>
      </c>
      <c r="K3042" s="34">
        <f>LEFT(J3042,2-ISERROR(1*MID(J3042,2,1)))*1</f>
        <v>7</v>
      </c>
      <c r="L3042" s="34" t="str">
        <f>IF(LEN(I3042)=3,I3042,LEFT(I3042,1)&amp;MID(I3042,3,1)&amp;RIGHT(I3042,1))</f>
        <v>YIX</v>
      </c>
      <c r="M3042" s="42">
        <f>TIMEVALUE(SUBSTITUTE(SUBSTITUTE(F3042,"P"," P"),"A"," A"))</f>
        <v>0.3611111111111111</v>
      </c>
      <c r="N3042" s="34">
        <f t="shared" si="152"/>
        <v>5</v>
      </c>
      <c r="O3042" s="34" t="str">
        <f t="shared" si="153"/>
        <v>YIX5</v>
      </c>
      <c r="P3042" s="44">
        <f>INDEX(Workings!$R$14:$R$853,MATCH(O3042,Workings!$U$14:$U$853,0))</f>
        <v>0.36111111111111116</v>
      </c>
      <c r="Q3042" s="34">
        <f t="shared" si="154"/>
        <v>0</v>
      </c>
      <c r="S3042"/>
    </row>
    <row r="3043" spans="1:19" ht="15" x14ac:dyDescent="0.25">
      <c r="A3043" s="34" t="s">
        <v>1928</v>
      </c>
      <c r="B3043" s="34" t="e">
        <f>SEARCH("PM",A3043)</f>
        <v>#VALUE!</v>
      </c>
      <c r="C3043" s="34">
        <f>SEARCH("AM",A3043)</f>
        <v>17</v>
      </c>
      <c r="D3043" s="34">
        <f>IFERROR(B3043,C3043)</f>
        <v>17</v>
      </c>
      <c r="E3043" s="34" t="str">
        <f>IFERROR(MID(A3043,D3043-5,1)," ")</f>
        <v xml:space="preserve"> </v>
      </c>
      <c r="F3043" s="34" t="str">
        <f>MID(A3043,IF(E3043="1",D3043-5,D3043-4),IF(E3043="1",7,6))</f>
        <v>9:02AM</v>
      </c>
      <c r="G3043" s="34" t="str">
        <f>TRIM(SUBSTITUTE(A3043,TEXT(M3043,"h:mmAM/PM"),""))</f>
        <v>Y-I-X 7/Nov</v>
      </c>
      <c r="H3043" s="34" t="b">
        <f>OR(LEFT(G3043,1)="Y",LEFT(G3043,1)="B",LEFT(G3043,1)="R")</f>
        <v>1</v>
      </c>
      <c r="I3043" s="34" t="str">
        <f>IF(H3043,LEFT(G3043,FIND(" ",G3043)-1),MID(G3043,FIND(" ",G3043)+1,9))</f>
        <v>Y-I-X</v>
      </c>
      <c r="J3043" s="34" t="str">
        <f>TRIM(SUBSTITUTE(G3043,I3043,""))</f>
        <v>7/Nov</v>
      </c>
      <c r="K3043" s="34">
        <f>LEFT(J3043,2-ISERROR(1*MID(J3043,2,1)))*1</f>
        <v>7</v>
      </c>
      <c r="L3043" s="34" t="str">
        <f>IF(LEN(I3043)=3,I3043,LEFT(I3043,1)&amp;MID(I3043,3,1)&amp;RIGHT(I3043,1))</f>
        <v>YIX</v>
      </c>
      <c r="M3043" s="42">
        <f>TIMEVALUE(SUBSTITUTE(SUBSTITUTE(F3043,"P"," P"),"A"," A"))</f>
        <v>0.37638888888888888</v>
      </c>
      <c r="N3043" s="34">
        <f t="shared" si="152"/>
        <v>6</v>
      </c>
      <c r="O3043" s="34" t="str">
        <f t="shared" si="153"/>
        <v>YIX6</v>
      </c>
      <c r="P3043" s="44">
        <f>INDEX(Workings!$R$14:$R$853,MATCH(O3043,Workings!$U$14:$U$853,0))</f>
        <v>0.37500000000000006</v>
      </c>
      <c r="Q3043" s="34">
        <f t="shared" si="154"/>
        <v>2</v>
      </c>
      <c r="S3043"/>
    </row>
    <row r="3044" spans="1:19" ht="15" x14ac:dyDescent="0.25">
      <c r="A3044" s="34" t="s">
        <v>818</v>
      </c>
      <c r="B3044" s="34" t="e">
        <f>SEARCH("PM",A3044)</f>
        <v>#VALUE!</v>
      </c>
      <c r="C3044" s="34">
        <f>SEARCH("AM",A3044)</f>
        <v>15</v>
      </c>
      <c r="D3044" s="34">
        <f>IFERROR(B3044,C3044)</f>
        <v>15</v>
      </c>
      <c r="E3044" s="34" t="str">
        <f>IFERROR(MID(A3044,D3044-5,1)," ")</f>
        <v xml:space="preserve"> </v>
      </c>
      <c r="F3044" s="34" t="str">
        <f>MID(A3044,IF(E3044="1",D3044-5,D3044-4),IF(E3044="1",7,6))</f>
        <v>9:27AM</v>
      </c>
      <c r="G3044" s="34" t="str">
        <f>TRIM(SUBSTITUTE(A3044,TEXT(M3044,"h:mmAM/PM"),""))</f>
        <v>YIX 7/Nov</v>
      </c>
      <c r="H3044" s="34" t="b">
        <f>OR(LEFT(G3044,1)="Y",LEFT(G3044,1)="B",LEFT(G3044,1)="R")</f>
        <v>1</v>
      </c>
      <c r="I3044" s="34" t="str">
        <f>IF(H3044,LEFT(G3044,FIND(" ",G3044)-1),MID(G3044,FIND(" ",G3044)+1,9))</f>
        <v>YIX</v>
      </c>
      <c r="J3044" s="34" t="str">
        <f>TRIM(SUBSTITUTE(G3044,I3044,""))</f>
        <v>7/Nov</v>
      </c>
      <c r="K3044" s="34">
        <f>LEFT(J3044,2-ISERROR(1*MID(J3044,2,1)))*1</f>
        <v>7</v>
      </c>
      <c r="L3044" s="34" t="str">
        <f>IF(LEN(I3044)=3,I3044,LEFT(I3044,1)&amp;MID(I3044,3,1)&amp;RIGHT(I3044,1))</f>
        <v>YIX</v>
      </c>
      <c r="M3044" s="42">
        <f>TIMEVALUE(SUBSTITUTE(SUBSTITUTE(F3044,"P"," P"),"A"," A"))</f>
        <v>0.39374999999999999</v>
      </c>
      <c r="N3044" s="34">
        <f t="shared" si="152"/>
        <v>7</v>
      </c>
      <c r="O3044" s="34" t="str">
        <f t="shared" si="153"/>
        <v>YIX7</v>
      </c>
      <c r="P3044" s="44">
        <f>INDEX(Workings!$R$14:$R$853,MATCH(O3044,Workings!$U$14:$U$853,0))</f>
        <v>0.38888888888888895</v>
      </c>
      <c r="Q3044" s="34">
        <f t="shared" si="154"/>
        <v>7</v>
      </c>
      <c r="S3044"/>
    </row>
    <row r="3045" spans="1:19" ht="15" x14ac:dyDescent="0.25">
      <c r="A3045" s="34" t="s">
        <v>2997</v>
      </c>
      <c r="B3045" s="34" t="e">
        <f>SEARCH("PM",A3045)</f>
        <v>#VALUE!</v>
      </c>
      <c r="C3045" s="34">
        <f>SEARCH("AM",A3045)</f>
        <v>15</v>
      </c>
      <c r="D3045" s="34">
        <f>IFERROR(B3045,C3045)</f>
        <v>15</v>
      </c>
      <c r="E3045" s="34" t="str">
        <f>IFERROR(MID(A3045,D3045-5,1)," ")</f>
        <v xml:space="preserve"> </v>
      </c>
      <c r="F3045" s="34" t="str">
        <f>MID(A3045,IF(E3045="1",D3045-5,D3045-4),IF(E3045="1",7,6))</f>
        <v>9:55AM</v>
      </c>
      <c r="G3045" s="34" t="str">
        <f>TRIM(SUBSTITUTE(A3045,TEXT(M3045,"h:mmAM/PM"),""))</f>
        <v>YIX 7-Nov</v>
      </c>
      <c r="H3045" s="34" t="b">
        <f>OR(LEFT(G3045,1)="Y",LEFT(G3045,1)="B",LEFT(G3045,1)="R")</f>
        <v>1</v>
      </c>
      <c r="I3045" s="34" t="str">
        <f>IF(H3045,LEFT(G3045,FIND(" ",G3045)-1),MID(G3045,FIND(" ",G3045)+1,9))</f>
        <v>YIX</v>
      </c>
      <c r="J3045" s="34" t="str">
        <f>TRIM(SUBSTITUTE(G3045,I3045,""))</f>
        <v>7-Nov</v>
      </c>
      <c r="K3045" s="34">
        <f>LEFT(J3045,2-ISERROR(1*MID(J3045,2,1)))*1</f>
        <v>7</v>
      </c>
      <c r="L3045" s="34" t="str">
        <f>IF(LEN(I3045)=3,I3045,LEFT(I3045,1)&amp;MID(I3045,3,1)&amp;RIGHT(I3045,1))</f>
        <v>YIX</v>
      </c>
      <c r="M3045" s="42">
        <f>TIMEVALUE(SUBSTITUTE(SUBSTITUTE(F3045,"P"," P"),"A"," A"))</f>
        <v>0.41319444444444442</v>
      </c>
      <c r="N3045" s="34">
        <f t="shared" si="152"/>
        <v>8</v>
      </c>
      <c r="O3045" s="34" t="str">
        <f t="shared" si="153"/>
        <v>YIX8</v>
      </c>
      <c r="P3045" s="44">
        <f>INDEX(Workings!$R$14:$R$853,MATCH(O3045,Workings!$U$14:$U$853,0))</f>
        <v>0.40972222222222227</v>
      </c>
      <c r="Q3045" s="34">
        <f t="shared" si="154"/>
        <v>5</v>
      </c>
      <c r="S3045"/>
    </row>
    <row r="3046" spans="1:19" ht="15" x14ac:dyDescent="0.25">
      <c r="A3046" s="34" t="s">
        <v>2234</v>
      </c>
      <c r="B3046" s="34" t="e">
        <f>SEARCH("PM",A3046)</f>
        <v>#VALUE!</v>
      </c>
      <c r="C3046" s="34">
        <f>SEARCH("AM",A3046)</f>
        <v>6</v>
      </c>
      <c r="D3046" s="34">
        <f>IFERROR(B3046,C3046)</f>
        <v>6</v>
      </c>
      <c r="E3046" s="34" t="str">
        <f>IFERROR(MID(A3046,D3046-5,1)," ")</f>
        <v>1</v>
      </c>
      <c r="F3046" s="34" t="str">
        <f>MID(A3046,IF(E3046="1",D3046-5,D3046-4),IF(E3046="1",7,6))</f>
        <v>10:27AM</v>
      </c>
      <c r="G3046" s="34" t="str">
        <f>TRIM(SUBSTITUTE(A3046,TEXT(M3046,"h:mmAM/PM"),""))</f>
        <v>Y/I/X 7-Nov</v>
      </c>
      <c r="H3046" s="34" t="b">
        <f>OR(LEFT(G3046,1)="Y",LEFT(G3046,1)="B",LEFT(G3046,1)="R")</f>
        <v>1</v>
      </c>
      <c r="I3046" s="34" t="str">
        <f>IF(H3046,LEFT(G3046,FIND(" ",G3046)-1),MID(G3046,FIND(" ",G3046)+1,9))</f>
        <v>Y/I/X</v>
      </c>
      <c r="J3046" s="34" t="str">
        <f>TRIM(SUBSTITUTE(G3046,I3046,""))</f>
        <v>7-Nov</v>
      </c>
      <c r="K3046" s="34">
        <f>LEFT(J3046,2-ISERROR(1*MID(J3046,2,1)))*1</f>
        <v>7</v>
      </c>
      <c r="L3046" s="34" t="str">
        <f>IF(LEN(I3046)=3,I3046,LEFT(I3046,1)&amp;MID(I3046,3,1)&amp;RIGHT(I3046,1))</f>
        <v>YIX</v>
      </c>
      <c r="M3046" s="42">
        <f>TIMEVALUE(SUBSTITUTE(SUBSTITUTE(F3046,"P"," P"),"A"," A"))</f>
        <v>0.43541666666666662</v>
      </c>
      <c r="N3046" s="34">
        <f t="shared" si="152"/>
        <v>9</v>
      </c>
      <c r="O3046" s="34" t="str">
        <f t="shared" si="153"/>
        <v>YIX9</v>
      </c>
      <c r="P3046" s="44">
        <f>INDEX(Workings!$R$14:$R$853,MATCH(O3046,Workings!$U$14:$U$853,0))</f>
        <v>0.43055555555555558</v>
      </c>
      <c r="Q3046" s="34">
        <f t="shared" si="154"/>
        <v>7</v>
      </c>
      <c r="S3046"/>
    </row>
    <row r="3047" spans="1:19" ht="15" x14ac:dyDescent="0.25">
      <c r="A3047" s="34" t="s">
        <v>4050</v>
      </c>
      <c r="B3047" s="34" t="e">
        <f>SEARCH("PM",A3047)</f>
        <v>#VALUE!</v>
      </c>
      <c r="C3047" s="34">
        <f>SEARCH("AM",A3047)</f>
        <v>18</v>
      </c>
      <c r="D3047" s="34">
        <f>IFERROR(B3047,C3047)</f>
        <v>18</v>
      </c>
      <c r="E3047" s="34" t="str">
        <f>IFERROR(MID(A3047,D3047-5,1)," ")</f>
        <v>1</v>
      </c>
      <c r="F3047" s="34" t="str">
        <f>MID(A3047,IF(E3047="1",D3047-5,D3047-4),IF(E3047="1",7,6))</f>
        <v>11:01AM</v>
      </c>
      <c r="G3047" s="34" t="str">
        <f>TRIM(SUBSTITUTE(A3047,TEXT(M3047,"h:mmAM/PM"),""))</f>
        <v>Y:I:X 7-Nov</v>
      </c>
      <c r="H3047" s="34" t="b">
        <f>OR(LEFT(G3047,1)="Y",LEFT(G3047,1)="B",LEFT(G3047,1)="R")</f>
        <v>1</v>
      </c>
      <c r="I3047" s="34" t="str">
        <f>IF(H3047,LEFT(G3047,FIND(" ",G3047)-1),MID(G3047,FIND(" ",G3047)+1,9))</f>
        <v>Y:I:X</v>
      </c>
      <c r="J3047" s="34" t="str">
        <f>TRIM(SUBSTITUTE(G3047,I3047,""))</f>
        <v>7-Nov</v>
      </c>
      <c r="K3047" s="34">
        <f>LEFT(J3047,2-ISERROR(1*MID(J3047,2,1)))*1</f>
        <v>7</v>
      </c>
      <c r="L3047" s="34" t="str">
        <f>IF(LEN(I3047)=3,I3047,LEFT(I3047,1)&amp;MID(I3047,3,1)&amp;RIGHT(I3047,1))</f>
        <v>YIX</v>
      </c>
      <c r="M3047" s="42">
        <f>TIMEVALUE(SUBSTITUTE(SUBSTITUTE(F3047,"P"," P"),"A"," A"))</f>
        <v>0.45902777777777781</v>
      </c>
      <c r="N3047" s="34">
        <f t="shared" si="152"/>
        <v>10</v>
      </c>
      <c r="O3047" s="34" t="str">
        <f t="shared" si="153"/>
        <v>YIX10</v>
      </c>
      <c r="P3047" s="44">
        <f>INDEX(Workings!$R$14:$R$853,MATCH(O3047,Workings!$U$14:$U$853,0))</f>
        <v>0.4513888888888889</v>
      </c>
      <c r="Q3047" s="34">
        <f t="shared" si="154"/>
        <v>11</v>
      </c>
      <c r="S3047"/>
    </row>
    <row r="3048" spans="1:19" ht="15" x14ac:dyDescent="0.25">
      <c r="A3048" s="34" t="s">
        <v>982</v>
      </c>
      <c r="B3048" s="34" t="e">
        <f>SEARCH("PM",A3048)</f>
        <v>#VALUE!</v>
      </c>
      <c r="C3048" s="34">
        <f>SEARCH("AM",A3048)</f>
        <v>12</v>
      </c>
      <c r="D3048" s="34">
        <f>IFERROR(B3048,C3048)</f>
        <v>12</v>
      </c>
      <c r="E3048" s="34" t="str">
        <f>IFERROR(MID(A3048,D3048-5,1)," ")</f>
        <v>1</v>
      </c>
      <c r="F3048" s="34" t="str">
        <f>MID(A3048,IF(E3048="1",D3048-5,D3048-4),IF(E3048="1",7,6))</f>
        <v>11:25AM</v>
      </c>
      <c r="G3048" s="34" t="str">
        <f>TRIM(SUBSTITUTE(A3048,TEXT(M3048,"h:mmAM/PM"),""))</f>
        <v>7/Nov Y/I/X</v>
      </c>
      <c r="H3048" s="34" t="b">
        <f>OR(LEFT(G3048,1)="Y",LEFT(G3048,1)="B",LEFT(G3048,1)="R")</f>
        <v>0</v>
      </c>
      <c r="I3048" s="34" t="str">
        <f>IF(H3048,LEFT(G3048,FIND(" ",G3048)-1),MID(G3048,FIND(" ",G3048)+1,9))</f>
        <v>Y/I/X</v>
      </c>
      <c r="J3048" s="34" t="str">
        <f>TRIM(SUBSTITUTE(G3048,I3048,""))</f>
        <v>7/Nov</v>
      </c>
      <c r="K3048" s="34">
        <f>LEFT(J3048,2-ISERROR(1*MID(J3048,2,1)))*1</f>
        <v>7</v>
      </c>
      <c r="L3048" s="34" t="str">
        <f>IF(LEN(I3048)=3,I3048,LEFT(I3048,1)&amp;MID(I3048,3,1)&amp;RIGHT(I3048,1))</f>
        <v>YIX</v>
      </c>
      <c r="M3048" s="42">
        <f>TIMEVALUE(SUBSTITUTE(SUBSTITUTE(F3048,"P"," P"),"A"," A"))</f>
        <v>0.47569444444444442</v>
      </c>
      <c r="N3048" s="34">
        <f t="shared" si="152"/>
        <v>11</v>
      </c>
      <c r="O3048" s="34" t="str">
        <f t="shared" si="153"/>
        <v>YIX11</v>
      </c>
      <c r="P3048" s="44">
        <f>INDEX(Workings!$R$14:$R$853,MATCH(O3048,Workings!$U$14:$U$853,0))</f>
        <v>0.47222222222222221</v>
      </c>
      <c r="Q3048" s="34">
        <f t="shared" si="154"/>
        <v>5</v>
      </c>
      <c r="S3048"/>
    </row>
    <row r="3049" spans="1:19" ht="15" x14ac:dyDescent="0.25">
      <c r="A3049" s="34" t="s">
        <v>3792</v>
      </c>
      <c r="B3049" s="34" t="e">
        <f>SEARCH("PM",A3049)</f>
        <v>#VALUE!</v>
      </c>
      <c r="C3049" s="34">
        <f>SEARCH("AM",A3049)</f>
        <v>6</v>
      </c>
      <c r="D3049" s="34">
        <f>IFERROR(B3049,C3049)</f>
        <v>6</v>
      </c>
      <c r="E3049" s="34" t="str">
        <f>IFERROR(MID(A3049,D3049-5,1)," ")</f>
        <v>1</v>
      </c>
      <c r="F3049" s="34" t="str">
        <f>MID(A3049,IF(E3049="1",D3049-5,D3049-4),IF(E3049="1",7,6))</f>
        <v>11:53AM</v>
      </c>
      <c r="G3049" s="34" t="str">
        <f>TRIM(SUBSTITUTE(A3049,TEXT(M3049,"h:mmAM/PM"),""))</f>
        <v>7-Nov Y:I:X</v>
      </c>
      <c r="H3049" s="34" t="b">
        <f>OR(LEFT(G3049,1)="Y",LEFT(G3049,1)="B",LEFT(G3049,1)="R")</f>
        <v>0</v>
      </c>
      <c r="I3049" s="34" t="str">
        <f>IF(H3049,LEFT(G3049,FIND(" ",G3049)-1),MID(G3049,FIND(" ",G3049)+1,9))</f>
        <v>Y:I:X</v>
      </c>
      <c r="J3049" s="34" t="str">
        <f>TRIM(SUBSTITUTE(G3049,I3049,""))</f>
        <v>7-Nov</v>
      </c>
      <c r="K3049" s="34">
        <f>LEFT(J3049,2-ISERROR(1*MID(J3049,2,1)))*1</f>
        <v>7</v>
      </c>
      <c r="L3049" s="34" t="str">
        <f>IF(LEN(I3049)=3,I3049,LEFT(I3049,1)&amp;MID(I3049,3,1)&amp;RIGHT(I3049,1))</f>
        <v>YIX</v>
      </c>
      <c r="M3049" s="42">
        <f>TIMEVALUE(SUBSTITUTE(SUBSTITUTE(F3049,"P"," P"),"A"," A"))</f>
        <v>0.49513888888888885</v>
      </c>
      <c r="N3049" s="34">
        <f t="shared" si="152"/>
        <v>12</v>
      </c>
      <c r="O3049" s="34" t="str">
        <f t="shared" si="153"/>
        <v>YIX12</v>
      </c>
      <c r="P3049" s="44">
        <f>INDEX(Workings!$R$14:$R$853,MATCH(O3049,Workings!$U$14:$U$853,0))</f>
        <v>0.49305555555555552</v>
      </c>
      <c r="Q3049" s="34">
        <f t="shared" si="154"/>
        <v>3</v>
      </c>
      <c r="S3049"/>
    </row>
    <row r="3050" spans="1:19" ht="15" x14ac:dyDescent="0.25">
      <c r="A3050" s="34" t="s">
        <v>3973</v>
      </c>
      <c r="B3050" s="34">
        <f>SEARCH("PM",A3050)</f>
        <v>6</v>
      </c>
      <c r="C3050" s="34" t="e">
        <f>SEARCH("AM",A3050)</f>
        <v>#VALUE!</v>
      </c>
      <c r="D3050" s="34">
        <f>IFERROR(B3050,C3050)</f>
        <v>6</v>
      </c>
      <c r="E3050" s="34" t="str">
        <f>IFERROR(MID(A3050,D3050-5,1)," ")</f>
        <v>1</v>
      </c>
      <c r="F3050" s="34" t="str">
        <f>MID(A3050,IF(E3050="1",D3050-5,D3050-4),IF(E3050="1",7,6))</f>
        <v>12:19PM</v>
      </c>
      <c r="G3050" s="34" t="str">
        <f>TRIM(SUBSTITUTE(A3050,TEXT(M3050,"h:mmAM/PM"),""))</f>
        <v>7-Nov Y:I:X</v>
      </c>
      <c r="H3050" s="34" t="b">
        <f>OR(LEFT(G3050,1)="Y",LEFT(G3050,1)="B",LEFT(G3050,1)="R")</f>
        <v>0</v>
      </c>
      <c r="I3050" s="34" t="str">
        <f>IF(H3050,LEFT(G3050,FIND(" ",G3050)-1),MID(G3050,FIND(" ",G3050)+1,9))</f>
        <v>Y:I:X</v>
      </c>
      <c r="J3050" s="34" t="str">
        <f>TRIM(SUBSTITUTE(G3050,I3050,""))</f>
        <v>7-Nov</v>
      </c>
      <c r="K3050" s="34">
        <f>LEFT(J3050,2-ISERROR(1*MID(J3050,2,1)))*1</f>
        <v>7</v>
      </c>
      <c r="L3050" s="34" t="str">
        <f>IF(LEN(I3050)=3,I3050,LEFT(I3050,1)&amp;MID(I3050,3,1)&amp;RIGHT(I3050,1))</f>
        <v>YIX</v>
      </c>
      <c r="M3050" s="42">
        <f>TIMEVALUE(SUBSTITUTE(SUBSTITUTE(F3050,"P"," P"),"A"," A"))</f>
        <v>0.5131944444444444</v>
      </c>
      <c r="N3050" s="34">
        <f t="shared" si="152"/>
        <v>13</v>
      </c>
      <c r="O3050" s="34" t="str">
        <f t="shared" si="153"/>
        <v>YIX13</v>
      </c>
      <c r="P3050" s="44">
        <f>INDEX(Workings!$R$14:$R$853,MATCH(O3050,Workings!$U$14:$U$853,0))</f>
        <v>0.51388888888888884</v>
      </c>
      <c r="Q3050" s="34">
        <f t="shared" si="154"/>
        <v>-1</v>
      </c>
      <c r="S3050"/>
    </row>
    <row r="3051" spans="1:19" ht="15" x14ac:dyDescent="0.25">
      <c r="A3051" s="34" t="s">
        <v>286</v>
      </c>
      <c r="B3051" s="34">
        <f>SEARCH("PM",A3051)</f>
        <v>12</v>
      </c>
      <c r="C3051" s="34" t="e">
        <f>SEARCH("AM",A3051)</f>
        <v>#VALUE!</v>
      </c>
      <c r="D3051" s="34">
        <f>IFERROR(B3051,C3051)</f>
        <v>12</v>
      </c>
      <c r="E3051" s="34" t="str">
        <f>IFERROR(MID(A3051,D3051-5,1)," ")</f>
        <v>1</v>
      </c>
      <c r="F3051" s="34" t="str">
        <f>MID(A3051,IF(E3051="1",D3051-5,D3051-4),IF(E3051="1",7,6))</f>
        <v>12:54PM</v>
      </c>
      <c r="G3051" s="34" t="str">
        <f>TRIM(SUBSTITUTE(A3051,TEXT(M3051,"h:mmAM/PM"),""))</f>
        <v>7-Nov YIX</v>
      </c>
      <c r="H3051" s="34" t="b">
        <f>OR(LEFT(G3051,1)="Y",LEFT(G3051,1)="B",LEFT(G3051,1)="R")</f>
        <v>0</v>
      </c>
      <c r="I3051" s="34" t="str">
        <f>IF(H3051,LEFT(G3051,FIND(" ",G3051)-1),MID(G3051,FIND(" ",G3051)+1,9))</f>
        <v>YIX</v>
      </c>
      <c r="J3051" s="34" t="str">
        <f>TRIM(SUBSTITUTE(G3051,I3051,""))</f>
        <v>7-Nov</v>
      </c>
      <c r="K3051" s="34">
        <f>LEFT(J3051,2-ISERROR(1*MID(J3051,2,1)))*1</f>
        <v>7</v>
      </c>
      <c r="L3051" s="34" t="str">
        <f>IF(LEN(I3051)=3,I3051,LEFT(I3051,1)&amp;MID(I3051,3,1)&amp;RIGHT(I3051,1))</f>
        <v>YIX</v>
      </c>
      <c r="M3051" s="42">
        <f>TIMEVALUE(SUBSTITUTE(SUBSTITUTE(F3051,"P"," P"),"A"," A"))</f>
        <v>0.53749999999999998</v>
      </c>
      <c r="N3051" s="34">
        <f t="shared" si="152"/>
        <v>14</v>
      </c>
      <c r="O3051" s="34" t="str">
        <f t="shared" si="153"/>
        <v>YIX14</v>
      </c>
      <c r="P3051" s="44">
        <f>INDEX(Workings!$R$14:$R$853,MATCH(O3051,Workings!$U$14:$U$853,0))</f>
        <v>0.53472222222222221</v>
      </c>
      <c r="Q3051" s="34">
        <f t="shared" si="154"/>
        <v>4</v>
      </c>
      <c r="S3051"/>
    </row>
    <row r="3052" spans="1:19" ht="15" x14ac:dyDescent="0.25">
      <c r="A3052" s="34" t="s">
        <v>2230</v>
      </c>
      <c r="B3052" s="34">
        <f>SEARCH("PM",A3052)</f>
        <v>17</v>
      </c>
      <c r="C3052" s="34" t="e">
        <f>SEARCH("AM",A3052)</f>
        <v>#VALUE!</v>
      </c>
      <c r="D3052" s="34">
        <f>IFERROR(B3052,C3052)</f>
        <v>17</v>
      </c>
      <c r="E3052" s="34" t="str">
        <f>IFERROR(MID(A3052,D3052-5,1)," ")</f>
        <v xml:space="preserve"> </v>
      </c>
      <c r="F3052" s="34" t="str">
        <f>MID(A3052,IF(E3052="1",D3052-5,D3052-4),IF(E3052="1",7,6))</f>
        <v>1:26PM</v>
      </c>
      <c r="G3052" s="34" t="str">
        <f>TRIM(SUBSTITUTE(A3052,TEXT(M3052,"h:mmAM/PM"),""))</f>
        <v>Y:I:X 7-Nov</v>
      </c>
      <c r="H3052" s="34" t="b">
        <f>OR(LEFT(G3052,1)="Y",LEFT(G3052,1)="B",LEFT(G3052,1)="R")</f>
        <v>1</v>
      </c>
      <c r="I3052" s="34" t="str">
        <f>IF(H3052,LEFT(G3052,FIND(" ",G3052)-1),MID(G3052,FIND(" ",G3052)+1,9))</f>
        <v>Y:I:X</v>
      </c>
      <c r="J3052" s="34" t="str">
        <f>TRIM(SUBSTITUTE(G3052,I3052,""))</f>
        <v>7-Nov</v>
      </c>
      <c r="K3052" s="34">
        <f>LEFT(J3052,2-ISERROR(1*MID(J3052,2,1)))*1</f>
        <v>7</v>
      </c>
      <c r="L3052" s="34" t="str">
        <f>IF(LEN(I3052)=3,I3052,LEFT(I3052,1)&amp;MID(I3052,3,1)&amp;RIGHT(I3052,1))</f>
        <v>YIX</v>
      </c>
      <c r="M3052" s="42">
        <f>TIMEVALUE(SUBSTITUTE(SUBSTITUTE(F3052,"P"," P"),"A"," A"))</f>
        <v>0.55972222222222223</v>
      </c>
      <c r="N3052" s="34">
        <f t="shared" si="152"/>
        <v>15</v>
      </c>
      <c r="O3052" s="34" t="str">
        <f t="shared" si="153"/>
        <v>YIX15</v>
      </c>
      <c r="P3052" s="44">
        <f>INDEX(Workings!$R$14:$R$853,MATCH(O3052,Workings!$U$14:$U$853,0))</f>
        <v>0.55555555555555558</v>
      </c>
      <c r="Q3052" s="34">
        <f t="shared" si="154"/>
        <v>6</v>
      </c>
      <c r="S3052"/>
    </row>
    <row r="3053" spans="1:19" ht="15" x14ac:dyDescent="0.25">
      <c r="A3053" s="34" t="s">
        <v>1340</v>
      </c>
      <c r="B3053" s="34">
        <f>SEARCH("PM",A3053)</f>
        <v>17</v>
      </c>
      <c r="C3053" s="34" t="e">
        <f>SEARCH("AM",A3053)</f>
        <v>#VALUE!</v>
      </c>
      <c r="D3053" s="34">
        <f>IFERROR(B3053,C3053)</f>
        <v>17</v>
      </c>
      <c r="E3053" s="34" t="str">
        <f>IFERROR(MID(A3053,D3053-5,1)," ")</f>
        <v xml:space="preserve"> </v>
      </c>
      <c r="F3053" s="34" t="str">
        <f>MID(A3053,IF(E3053="1",D3053-5,D3053-4),IF(E3053="1",7,6))</f>
        <v>1:56PM</v>
      </c>
      <c r="G3053" s="34" t="str">
        <f>TRIM(SUBSTITUTE(A3053,TEXT(M3053,"h:mmAM/PM"),""))</f>
        <v>7-Nov Y/I/X</v>
      </c>
      <c r="H3053" s="34" t="b">
        <f>OR(LEFT(G3053,1)="Y",LEFT(G3053,1)="B",LEFT(G3053,1)="R")</f>
        <v>0</v>
      </c>
      <c r="I3053" s="34" t="str">
        <f>IF(H3053,LEFT(G3053,FIND(" ",G3053)-1),MID(G3053,FIND(" ",G3053)+1,9))</f>
        <v>Y/I/X</v>
      </c>
      <c r="J3053" s="34" t="str">
        <f>TRIM(SUBSTITUTE(G3053,I3053,""))</f>
        <v>7-Nov</v>
      </c>
      <c r="K3053" s="34">
        <f>LEFT(J3053,2-ISERROR(1*MID(J3053,2,1)))*1</f>
        <v>7</v>
      </c>
      <c r="L3053" s="34" t="str">
        <f>IF(LEN(I3053)=3,I3053,LEFT(I3053,1)&amp;MID(I3053,3,1)&amp;RIGHT(I3053,1))</f>
        <v>YIX</v>
      </c>
      <c r="M3053" s="42">
        <f>TIMEVALUE(SUBSTITUTE(SUBSTITUTE(F3053,"P"," P"),"A"," A"))</f>
        <v>0.5805555555555556</v>
      </c>
      <c r="N3053" s="34">
        <f t="shared" si="152"/>
        <v>16</v>
      </c>
      <c r="O3053" s="34" t="str">
        <f t="shared" si="153"/>
        <v>YIX16</v>
      </c>
      <c r="P3053" s="44">
        <f>INDEX(Workings!$R$14:$R$853,MATCH(O3053,Workings!$U$14:$U$853,0))</f>
        <v>0.57638888888888895</v>
      </c>
      <c r="Q3053" s="34">
        <f t="shared" si="154"/>
        <v>6</v>
      </c>
      <c r="S3053"/>
    </row>
    <row r="3054" spans="1:19" ht="15" x14ac:dyDescent="0.25">
      <c r="A3054" s="34" t="s">
        <v>3953</v>
      </c>
      <c r="B3054" s="34">
        <f>SEARCH("PM",A3054)</f>
        <v>15</v>
      </c>
      <c r="C3054" s="34" t="e">
        <f>SEARCH("AM",A3054)</f>
        <v>#VALUE!</v>
      </c>
      <c r="D3054" s="34">
        <f>IFERROR(B3054,C3054)</f>
        <v>15</v>
      </c>
      <c r="E3054" s="34" t="str">
        <f>IFERROR(MID(A3054,D3054-5,1)," ")</f>
        <v xml:space="preserve"> </v>
      </c>
      <c r="F3054" s="34" t="str">
        <f>MID(A3054,IF(E3054="1",D3054-5,D3054-4),IF(E3054="1",7,6))</f>
        <v>2:22PM</v>
      </c>
      <c r="G3054" s="34" t="str">
        <f>TRIM(SUBSTITUTE(A3054,TEXT(M3054,"h:mmAM/PM"),""))</f>
        <v>7-Nov YIX</v>
      </c>
      <c r="H3054" s="34" t="b">
        <f>OR(LEFT(G3054,1)="Y",LEFT(G3054,1)="B",LEFT(G3054,1)="R")</f>
        <v>0</v>
      </c>
      <c r="I3054" s="34" t="str">
        <f>IF(H3054,LEFT(G3054,FIND(" ",G3054)-1),MID(G3054,FIND(" ",G3054)+1,9))</f>
        <v>YIX</v>
      </c>
      <c r="J3054" s="34" t="str">
        <f>TRIM(SUBSTITUTE(G3054,I3054,""))</f>
        <v>7-Nov</v>
      </c>
      <c r="K3054" s="34">
        <f>LEFT(J3054,2-ISERROR(1*MID(J3054,2,1)))*1</f>
        <v>7</v>
      </c>
      <c r="L3054" s="34" t="str">
        <f>IF(LEN(I3054)=3,I3054,LEFT(I3054,1)&amp;MID(I3054,3,1)&amp;RIGHT(I3054,1))</f>
        <v>YIX</v>
      </c>
      <c r="M3054" s="42">
        <f>TIMEVALUE(SUBSTITUTE(SUBSTITUTE(F3054,"P"," P"),"A"," A"))</f>
        <v>0.59861111111111109</v>
      </c>
      <c r="N3054" s="34">
        <f t="shared" si="152"/>
        <v>17</v>
      </c>
      <c r="O3054" s="34" t="str">
        <f t="shared" si="153"/>
        <v>YIX17</v>
      </c>
      <c r="P3054" s="44">
        <f>INDEX(Workings!$R$14:$R$853,MATCH(O3054,Workings!$U$14:$U$853,0))</f>
        <v>0.59722222222222232</v>
      </c>
      <c r="Q3054" s="34">
        <f t="shared" si="154"/>
        <v>2</v>
      </c>
      <c r="S3054"/>
    </row>
    <row r="3055" spans="1:19" ht="15" x14ac:dyDescent="0.25">
      <c r="A3055" s="34" t="s">
        <v>469</v>
      </c>
      <c r="B3055" s="34">
        <f>SEARCH("PM",A3055)</f>
        <v>5</v>
      </c>
      <c r="C3055" s="34" t="e">
        <f>SEARCH("AM",A3055)</f>
        <v>#VALUE!</v>
      </c>
      <c r="D3055" s="34">
        <f>IFERROR(B3055,C3055)</f>
        <v>5</v>
      </c>
      <c r="E3055" s="34" t="str">
        <f>IFERROR(MID(A3055,D3055-5,1)," ")</f>
        <v xml:space="preserve"> </v>
      </c>
      <c r="F3055" s="34" t="str">
        <f>MID(A3055,IF(E3055="1",D3055-5,D3055-4),IF(E3055="1",7,6))</f>
        <v>2:53PM</v>
      </c>
      <c r="G3055" s="34" t="str">
        <f>TRIM(SUBSTITUTE(A3055,TEXT(M3055,"h:mmAM/PM"),""))</f>
        <v>Y:I:X 7/Nov</v>
      </c>
      <c r="H3055" s="34" t="b">
        <f>OR(LEFT(G3055,1)="Y",LEFT(G3055,1)="B",LEFT(G3055,1)="R")</f>
        <v>1</v>
      </c>
      <c r="I3055" s="34" t="str">
        <f>IF(H3055,LEFT(G3055,FIND(" ",G3055)-1),MID(G3055,FIND(" ",G3055)+1,9))</f>
        <v>Y:I:X</v>
      </c>
      <c r="J3055" s="34" t="str">
        <f>TRIM(SUBSTITUTE(G3055,I3055,""))</f>
        <v>7/Nov</v>
      </c>
      <c r="K3055" s="34">
        <f>LEFT(J3055,2-ISERROR(1*MID(J3055,2,1)))*1</f>
        <v>7</v>
      </c>
      <c r="L3055" s="34" t="str">
        <f>IF(LEN(I3055)=3,I3055,LEFT(I3055,1)&amp;MID(I3055,3,1)&amp;RIGHT(I3055,1))</f>
        <v>YIX</v>
      </c>
      <c r="M3055" s="42">
        <f>TIMEVALUE(SUBSTITUTE(SUBSTITUTE(F3055,"P"," P"),"A"," A"))</f>
        <v>0.62013888888888891</v>
      </c>
      <c r="N3055" s="34">
        <f t="shared" si="152"/>
        <v>18</v>
      </c>
      <c r="O3055" s="34" t="str">
        <f t="shared" si="153"/>
        <v>YIX18</v>
      </c>
      <c r="P3055" s="44">
        <f>INDEX(Workings!$R$14:$R$853,MATCH(O3055,Workings!$U$14:$U$853,0))</f>
        <v>0.61805555555555569</v>
      </c>
      <c r="Q3055" s="34">
        <f t="shared" si="154"/>
        <v>3</v>
      </c>
      <c r="S3055"/>
    </row>
    <row r="3056" spans="1:19" ht="15" x14ac:dyDescent="0.25">
      <c r="A3056" s="34" t="s">
        <v>3418</v>
      </c>
      <c r="B3056" s="34">
        <f>SEARCH("PM",A3056)</f>
        <v>5</v>
      </c>
      <c r="C3056" s="34" t="e">
        <f>SEARCH("AM",A3056)</f>
        <v>#VALUE!</v>
      </c>
      <c r="D3056" s="34">
        <f>IFERROR(B3056,C3056)</f>
        <v>5</v>
      </c>
      <c r="E3056" s="34" t="str">
        <f>IFERROR(MID(A3056,D3056-5,1)," ")</f>
        <v xml:space="preserve"> </v>
      </c>
      <c r="F3056" s="34" t="str">
        <f>MID(A3056,IF(E3056="1",D3056-5,D3056-4),IF(E3056="1",7,6))</f>
        <v>3:29PM</v>
      </c>
      <c r="G3056" s="34" t="str">
        <f>TRIM(SUBSTITUTE(A3056,TEXT(M3056,"h:mmAM/PM"),""))</f>
        <v>7-Nov Y/I/X</v>
      </c>
      <c r="H3056" s="34" t="b">
        <f>OR(LEFT(G3056,1)="Y",LEFT(G3056,1)="B",LEFT(G3056,1)="R")</f>
        <v>0</v>
      </c>
      <c r="I3056" s="34" t="str">
        <f>IF(H3056,LEFT(G3056,FIND(" ",G3056)-1),MID(G3056,FIND(" ",G3056)+1,9))</f>
        <v>Y/I/X</v>
      </c>
      <c r="J3056" s="34" t="str">
        <f>TRIM(SUBSTITUTE(G3056,I3056,""))</f>
        <v>7-Nov</v>
      </c>
      <c r="K3056" s="34">
        <f>LEFT(J3056,2-ISERROR(1*MID(J3056,2,1)))*1</f>
        <v>7</v>
      </c>
      <c r="L3056" s="34" t="str">
        <f>IF(LEN(I3056)=3,I3056,LEFT(I3056,1)&amp;MID(I3056,3,1)&amp;RIGHT(I3056,1))</f>
        <v>YIX</v>
      </c>
      <c r="M3056" s="42">
        <f>TIMEVALUE(SUBSTITUTE(SUBSTITUTE(F3056,"P"," P"),"A"," A"))</f>
        <v>0.64513888888888882</v>
      </c>
      <c r="N3056" s="34">
        <f t="shared" si="152"/>
        <v>19</v>
      </c>
      <c r="O3056" s="34" t="str">
        <f t="shared" si="153"/>
        <v>YIX19</v>
      </c>
      <c r="P3056" s="44">
        <f>INDEX(Workings!$R$14:$R$853,MATCH(O3056,Workings!$U$14:$U$853,0))</f>
        <v>0.63888888888888906</v>
      </c>
      <c r="Q3056" s="34">
        <f t="shared" si="154"/>
        <v>9</v>
      </c>
      <c r="S3056"/>
    </row>
    <row r="3057" spans="1:19" ht="15" x14ac:dyDescent="0.25">
      <c r="A3057" s="34" t="s">
        <v>1572</v>
      </c>
      <c r="B3057" s="34">
        <f>SEARCH("PM",A3057)</f>
        <v>5</v>
      </c>
      <c r="C3057" s="34" t="e">
        <f>SEARCH("AM",A3057)</f>
        <v>#VALUE!</v>
      </c>
      <c r="D3057" s="34">
        <f>IFERROR(B3057,C3057)</f>
        <v>5</v>
      </c>
      <c r="E3057" s="34" t="str">
        <f>IFERROR(MID(A3057,D3057-5,1)," ")</f>
        <v xml:space="preserve"> </v>
      </c>
      <c r="F3057" s="34" t="str">
        <f>MID(A3057,IF(E3057="1",D3057-5,D3057-4),IF(E3057="1",7,6))</f>
        <v>3:57PM</v>
      </c>
      <c r="G3057" s="34" t="str">
        <f>TRIM(SUBSTITUTE(A3057,TEXT(M3057,"h:mmAM/PM"),""))</f>
        <v>7-Nov Y-I-X</v>
      </c>
      <c r="H3057" s="34" t="b">
        <f>OR(LEFT(G3057,1)="Y",LEFT(G3057,1)="B",LEFT(G3057,1)="R")</f>
        <v>0</v>
      </c>
      <c r="I3057" s="34" t="str">
        <f>IF(H3057,LEFT(G3057,FIND(" ",G3057)-1),MID(G3057,FIND(" ",G3057)+1,9))</f>
        <v>Y-I-X</v>
      </c>
      <c r="J3057" s="34" t="str">
        <f>TRIM(SUBSTITUTE(G3057,I3057,""))</f>
        <v>7-Nov</v>
      </c>
      <c r="K3057" s="34">
        <f>LEFT(J3057,2-ISERROR(1*MID(J3057,2,1)))*1</f>
        <v>7</v>
      </c>
      <c r="L3057" s="34" t="str">
        <f>IF(LEN(I3057)=3,I3057,LEFT(I3057,1)&amp;MID(I3057,3,1)&amp;RIGHT(I3057,1))</f>
        <v>YIX</v>
      </c>
      <c r="M3057" s="42">
        <f>TIMEVALUE(SUBSTITUTE(SUBSTITUTE(F3057,"P"," P"),"A"," A"))</f>
        <v>0.6645833333333333</v>
      </c>
      <c r="N3057" s="34">
        <f t="shared" si="152"/>
        <v>20</v>
      </c>
      <c r="O3057" s="34" t="str">
        <f t="shared" si="153"/>
        <v>YIX20</v>
      </c>
      <c r="P3057" s="44">
        <f>INDEX(Workings!$R$14:$R$853,MATCH(O3057,Workings!$U$14:$U$853,0))</f>
        <v>0.65972222222222243</v>
      </c>
      <c r="Q3057" s="34">
        <f t="shared" si="154"/>
        <v>7</v>
      </c>
      <c r="S3057"/>
    </row>
    <row r="3058" spans="1:19" ht="15" x14ac:dyDescent="0.25">
      <c r="A3058" s="34" t="s">
        <v>2853</v>
      </c>
      <c r="B3058" s="34">
        <f>SEARCH("PM",A3058)</f>
        <v>15</v>
      </c>
      <c r="C3058" s="34" t="e">
        <f>SEARCH("AM",A3058)</f>
        <v>#VALUE!</v>
      </c>
      <c r="D3058" s="34">
        <f>IFERROR(B3058,C3058)</f>
        <v>15</v>
      </c>
      <c r="E3058" s="34" t="str">
        <f>IFERROR(MID(A3058,D3058-5,1)," ")</f>
        <v xml:space="preserve"> </v>
      </c>
      <c r="F3058" s="34" t="str">
        <f>MID(A3058,IF(E3058="1",D3058-5,D3058-4),IF(E3058="1",7,6))</f>
        <v>4:25PM</v>
      </c>
      <c r="G3058" s="34" t="str">
        <f>TRIM(SUBSTITUTE(A3058,TEXT(M3058,"h:mmAM/PM"),""))</f>
        <v>7-Nov YIX</v>
      </c>
      <c r="H3058" s="34" t="b">
        <f>OR(LEFT(G3058,1)="Y",LEFT(G3058,1)="B",LEFT(G3058,1)="R")</f>
        <v>0</v>
      </c>
      <c r="I3058" s="34" t="str">
        <f>IF(H3058,LEFT(G3058,FIND(" ",G3058)-1),MID(G3058,FIND(" ",G3058)+1,9))</f>
        <v>YIX</v>
      </c>
      <c r="J3058" s="34" t="str">
        <f>TRIM(SUBSTITUTE(G3058,I3058,""))</f>
        <v>7-Nov</v>
      </c>
      <c r="K3058" s="34">
        <f>LEFT(J3058,2-ISERROR(1*MID(J3058,2,1)))*1</f>
        <v>7</v>
      </c>
      <c r="L3058" s="34" t="str">
        <f>IF(LEN(I3058)=3,I3058,LEFT(I3058,1)&amp;MID(I3058,3,1)&amp;RIGHT(I3058,1))</f>
        <v>YIX</v>
      </c>
      <c r="M3058" s="42">
        <f>TIMEVALUE(SUBSTITUTE(SUBSTITUTE(F3058,"P"," P"),"A"," A"))</f>
        <v>0.68402777777777779</v>
      </c>
      <c r="N3058" s="34">
        <f t="shared" si="152"/>
        <v>21</v>
      </c>
      <c r="O3058" s="34" t="str">
        <f t="shared" si="153"/>
        <v>YIX21</v>
      </c>
      <c r="P3058" s="44">
        <f>INDEX(Workings!$R$14:$R$853,MATCH(O3058,Workings!$U$14:$U$853,0))</f>
        <v>0.6805555555555558</v>
      </c>
      <c r="Q3058" s="34">
        <f t="shared" si="154"/>
        <v>5</v>
      </c>
      <c r="S3058"/>
    </row>
    <row r="3059" spans="1:19" ht="15" x14ac:dyDescent="0.25">
      <c r="A3059" s="34" t="s">
        <v>3049</v>
      </c>
      <c r="B3059" s="34">
        <f>SEARCH("PM",A3059)</f>
        <v>17</v>
      </c>
      <c r="C3059" s="34" t="e">
        <f>SEARCH("AM",A3059)</f>
        <v>#VALUE!</v>
      </c>
      <c r="D3059" s="34">
        <f>IFERROR(B3059,C3059)</f>
        <v>17</v>
      </c>
      <c r="E3059" s="34" t="str">
        <f>IFERROR(MID(A3059,D3059-5,1)," ")</f>
        <v xml:space="preserve"> </v>
      </c>
      <c r="F3059" s="34" t="str">
        <f>MID(A3059,IF(E3059="1",D3059-5,D3059-4),IF(E3059="1",7,6))</f>
        <v>5:01PM</v>
      </c>
      <c r="G3059" s="34" t="str">
        <f>TRIM(SUBSTITUTE(A3059,TEXT(M3059,"h:mmAM/PM"),""))</f>
        <v>7/Nov Y/I/X</v>
      </c>
      <c r="H3059" s="34" t="b">
        <f>OR(LEFT(G3059,1)="Y",LEFT(G3059,1)="B",LEFT(G3059,1)="R")</f>
        <v>0</v>
      </c>
      <c r="I3059" s="34" t="str">
        <f>IF(H3059,LEFT(G3059,FIND(" ",G3059)-1),MID(G3059,FIND(" ",G3059)+1,9))</f>
        <v>Y/I/X</v>
      </c>
      <c r="J3059" s="34" t="str">
        <f>TRIM(SUBSTITUTE(G3059,I3059,""))</f>
        <v>7/Nov</v>
      </c>
      <c r="K3059" s="34">
        <f>LEFT(J3059,2-ISERROR(1*MID(J3059,2,1)))*1</f>
        <v>7</v>
      </c>
      <c r="L3059" s="34" t="str">
        <f>IF(LEN(I3059)=3,I3059,LEFT(I3059,1)&amp;MID(I3059,3,1)&amp;RIGHT(I3059,1))</f>
        <v>YIX</v>
      </c>
      <c r="M3059" s="42">
        <f>TIMEVALUE(SUBSTITUTE(SUBSTITUTE(F3059,"P"," P"),"A"," A"))</f>
        <v>0.7090277777777777</v>
      </c>
      <c r="N3059" s="34">
        <f t="shared" si="152"/>
        <v>22</v>
      </c>
      <c r="O3059" s="34" t="str">
        <f t="shared" si="153"/>
        <v>YIX22</v>
      </c>
      <c r="P3059" s="44">
        <f>INDEX(Workings!$R$14:$R$853,MATCH(O3059,Workings!$U$14:$U$853,0))</f>
        <v>0.70138888888888917</v>
      </c>
      <c r="Q3059" s="34">
        <f t="shared" si="154"/>
        <v>11</v>
      </c>
      <c r="S3059"/>
    </row>
    <row r="3060" spans="1:19" ht="15" x14ac:dyDescent="0.25">
      <c r="A3060" s="34" t="s">
        <v>3146</v>
      </c>
      <c r="B3060" s="34">
        <f>SEARCH("PM",A3060)</f>
        <v>11</v>
      </c>
      <c r="C3060" s="34" t="e">
        <f>SEARCH("AM",A3060)</f>
        <v>#VALUE!</v>
      </c>
      <c r="D3060" s="34">
        <f>IFERROR(B3060,C3060)</f>
        <v>11</v>
      </c>
      <c r="E3060" s="34" t="str">
        <f>IFERROR(MID(A3060,D3060-5,1)," ")</f>
        <v xml:space="preserve"> </v>
      </c>
      <c r="F3060" s="34" t="str">
        <f>MID(A3060,IF(E3060="1",D3060-5,D3060-4),IF(E3060="1",7,6))</f>
        <v>5:21PM</v>
      </c>
      <c r="G3060" s="34" t="str">
        <f>TRIM(SUBSTITUTE(A3060,TEXT(M3060,"h:mmAM/PM"),""))</f>
        <v>7/Nov YIX</v>
      </c>
      <c r="H3060" s="34" t="b">
        <f>OR(LEFT(G3060,1)="Y",LEFT(G3060,1)="B",LEFT(G3060,1)="R")</f>
        <v>0</v>
      </c>
      <c r="I3060" s="34" t="str">
        <f>IF(H3060,LEFT(G3060,FIND(" ",G3060)-1),MID(G3060,FIND(" ",G3060)+1,9))</f>
        <v>YIX</v>
      </c>
      <c r="J3060" s="34" t="str">
        <f>TRIM(SUBSTITUTE(G3060,I3060,""))</f>
        <v>7/Nov</v>
      </c>
      <c r="K3060" s="34">
        <f>LEFT(J3060,2-ISERROR(1*MID(J3060,2,1)))*1</f>
        <v>7</v>
      </c>
      <c r="L3060" s="34" t="str">
        <f>IF(LEN(I3060)=3,I3060,LEFT(I3060,1)&amp;MID(I3060,3,1)&amp;RIGHT(I3060,1))</f>
        <v>YIX</v>
      </c>
      <c r="M3060" s="42">
        <f>TIMEVALUE(SUBSTITUTE(SUBSTITUTE(F3060,"P"," P"),"A"," A"))</f>
        <v>0.72291666666666676</v>
      </c>
      <c r="N3060" s="34">
        <f t="shared" si="152"/>
        <v>23</v>
      </c>
      <c r="O3060" s="34" t="str">
        <f t="shared" si="153"/>
        <v>YIX23</v>
      </c>
      <c r="P3060" s="44">
        <f>INDEX(Workings!$R$14:$R$853,MATCH(O3060,Workings!$U$14:$U$853,0))</f>
        <v>0.72222222222222254</v>
      </c>
      <c r="Q3060" s="34">
        <f t="shared" si="154"/>
        <v>1</v>
      </c>
      <c r="S3060"/>
    </row>
    <row r="3061" spans="1:19" ht="15" x14ac:dyDescent="0.25">
      <c r="A3061" s="34" t="s">
        <v>1715</v>
      </c>
      <c r="B3061" s="34">
        <f>SEARCH("PM",A3061)</f>
        <v>17</v>
      </c>
      <c r="C3061" s="34" t="e">
        <f>SEARCH("AM",A3061)</f>
        <v>#VALUE!</v>
      </c>
      <c r="D3061" s="34">
        <f>IFERROR(B3061,C3061)</f>
        <v>17</v>
      </c>
      <c r="E3061" s="34" t="str">
        <f>IFERROR(MID(A3061,D3061-5,1)," ")</f>
        <v xml:space="preserve"> </v>
      </c>
      <c r="F3061" s="34" t="str">
        <f>MID(A3061,IF(E3061="1",D3061-5,D3061-4),IF(E3061="1",7,6))</f>
        <v>6:09PM</v>
      </c>
      <c r="G3061" s="34" t="str">
        <f>TRIM(SUBSTITUTE(A3061,TEXT(M3061,"h:mmAM/PM"),""))</f>
        <v>7/Nov Y:I:X</v>
      </c>
      <c r="H3061" s="34" t="b">
        <f>OR(LEFT(G3061,1)="Y",LEFT(G3061,1)="B",LEFT(G3061,1)="R")</f>
        <v>0</v>
      </c>
      <c r="I3061" s="34" t="str">
        <f>IF(H3061,LEFT(G3061,FIND(" ",G3061)-1),MID(G3061,FIND(" ",G3061)+1,9))</f>
        <v>Y:I:X</v>
      </c>
      <c r="J3061" s="34" t="str">
        <f>TRIM(SUBSTITUTE(G3061,I3061,""))</f>
        <v>7/Nov</v>
      </c>
      <c r="K3061" s="34">
        <f>LEFT(J3061,2-ISERROR(1*MID(J3061,2,1)))*1</f>
        <v>7</v>
      </c>
      <c r="L3061" s="34" t="str">
        <f>IF(LEN(I3061)=3,I3061,LEFT(I3061,1)&amp;MID(I3061,3,1)&amp;RIGHT(I3061,1))</f>
        <v>YIX</v>
      </c>
      <c r="M3061" s="42">
        <f>TIMEVALUE(SUBSTITUTE(SUBSTITUTE(F3061,"P"," P"),"A"," A"))</f>
        <v>0.75624999999999998</v>
      </c>
      <c r="N3061" s="34">
        <f t="shared" si="152"/>
        <v>24</v>
      </c>
      <c r="O3061" s="34" t="str">
        <f t="shared" si="153"/>
        <v>YIX24</v>
      </c>
      <c r="P3061" s="44">
        <f>INDEX(Workings!$R$14:$R$853,MATCH(O3061,Workings!$U$14:$U$853,0))</f>
        <v>0.75000000000000033</v>
      </c>
      <c r="Q3061" s="34">
        <f t="shared" si="154"/>
        <v>9</v>
      </c>
      <c r="S3061"/>
    </row>
    <row r="3062" spans="1:19" ht="15" x14ac:dyDescent="0.25">
      <c r="A3062" s="34" t="s">
        <v>3609</v>
      </c>
      <c r="B3062" s="34">
        <f>SEARCH("PM",A3062)</f>
        <v>15</v>
      </c>
      <c r="C3062" s="34" t="e">
        <f>SEARCH("AM",A3062)</f>
        <v>#VALUE!</v>
      </c>
      <c r="D3062" s="34">
        <f>IFERROR(B3062,C3062)</f>
        <v>15</v>
      </c>
      <c r="E3062" s="34" t="str">
        <f>IFERROR(MID(A3062,D3062-5,1)," ")</f>
        <v xml:space="preserve"> </v>
      </c>
      <c r="F3062" s="34" t="str">
        <f>MID(A3062,IF(E3062="1",D3062-5,D3062-4),IF(E3062="1",7,6))</f>
        <v>6:49PM</v>
      </c>
      <c r="G3062" s="34" t="str">
        <f>TRIM(SUBSTITUTE(A3062,TEXT(M3062,"h:mmAM/PM"),""))</f>
        <v>YIX 7-Nov</v>
      </c>
      <c r="H3062" s="34" t="b">
        <f>OR(LEFT(G3062,1)="Y",LEFT(G3062,1)="B",LEFT(G3062,1)="R")</f>
        <v>1</v>
      </c>
      <c r="I3062" s="34" t="str">
        <f>IF(H3062,LEFT(G3062,FIND(" ",G3062)-1),MID(G3062,FIND(" ",G3062)+1,9))</f>
        <v>YIX</v>
      </c>
      <c r="J3062" s="34" t="str">
        <f>TRIM(SUBSTITUTE(G3062,I3062,""))</f>
        <v>7-Nov</v>
      </c>
      <c r="K3062" s="34">
        <f>LEFT(J3062,2-ISERROR(1*MID(J3062,2,1)))*1</f>
        <v>7</v>
      </c>
      <c r="L3062" s="34" t="str">
        <f>IF(LEN(I3062)=3,I3062,LEFT(I3062,1)&amp;MID(I3062,3,1)&amp;RIGHT(I3062,1))</f>
        <v>YIX</v>
      </c>
      <c r="M3062" s="42">
        <f>TIMEVALUE(SUBSTITUTE(SUBSTITUTE(F3062,"P"," P"),"A"," A"))</f>
        <v>0.78402777777777777</v>
      </c>
      <c r="N3062" s="34">
        <f t="shared" si="152"/>
        <v>25</v>
      </c>
      <c r="O3062" s="34" t="str">
        <f t="shared" si="153"/>
        <v>YIX25</v>
      </c>
      <c r="P3062" s="44">
        <f>INDEX(Workings!$R$14:$R$853,MATCH(O3062,Workings!$U$14:$U$853,0))</f>
        <v>0.77777777777777812</v>
      </c>
      <c r="Q3062" s="34">
        <f t="shared" si="154"/>
        <v>9</v>
      </c>
      <c r="S3062"/>
    </row>
    <row r="3063" spans="1:19" ht="15" x14ac:dyDescent="0.25">
      <c r="A3063" s="34" t="s">
        <v>2180</v>
      </c>
      <c r="B3063" s="34">
        <f>SEARCH("PM",A3063)</f>
        <v>11</v>
      </c>
      <c r="C3063" s="34" t="e">
        <f>SEARCH("AM",A3063)</f>
        <v>#VALUE!</v>
      </c>
      <c r="D3063" s="34">
        <f>IFERROR(B3063,C3063)</f>
        <v>11</v>
      </c>
      <c r="E3063" s="34" t="str">
        <f>IFERROR(MID(A3063,D3063-5,1)," ")</f>
        <v xml:space="preserve"> </v>
      </c>
      <c r="F3063" s="34" t="str">
        <f>MID(A3063,IF(E3063="1",D3063-5,D3063-4),IF(E3063="1",7,6))</f>
        <v>7:29PM</v>
      </c>
      <c r="G3063" s="34" t="str">
        <f>TRIM(SUBSTITUTE(A3063,TEXT(M3063,"h:mmAM/PM"),""))</f>
        <v>Y/I/X 7-Nov</v>
      </c>
      <c r="H3063" s="34" t="b">
        <f>OR(LEFT(G3063,1)="Y",LEFT(G3063,1)="B",LEFT(G3063,1)="R")</f>
        <v>1</v>
      </c>
      <c r="I3063" s="34" t="str">
        <f>IF(H3063,LEFT(G3063,FIND(" ",G3063)-1),MID(G3063,FIND(" ",G3063)+1,9))</f>
        <v>Y/I/X</v>
      </c>
      <c r="J3063" s="34" t="str">
        <f>TRIM(SUBSTITUTE(G3063,I3063,""))</f>
        <v>7-Nov</v>
      </c>
      <c r="K3063" s="34">
        <f>LEFT(J3063,2-ISERROR(1*MID(J3063,2,1)))*1</f>
        <v>7</v>
      </c>
      <c r="L3063" s="34" t="str">
        <f>IF(LEN(I3063)=3,I3063,LEFT(I3063,1)&amp;MID(I3063,3,1)&amp;RIGHT(I3063,1))</f>
        <v>YIX</v>
      </c>
      <c r="M3063" s="42">
        <f>TIMEVALUE(SUBSTITUTE(SUBSTITUTE(F3063,"P"," P"),"A"," A"))</f>
        <v>0.81180555555555556</v>
      </c>
      <c r="N3063" s="34">
        <f t="shared" si="152"/>
        <v>26</v>
      </c>
      <c r="O3063" s="34" t="str">
        <f t="shared" si="153"/>
        <v>YIX26</v>
      </c>
      <c r="P3063" s="44">
        <f>INDEX(Workings!$R$14:$R$853,MATCH(O3063,Workings!$U$14:$U$853,0))</f>
        <v>0.80555555555555591</v>
      </c>
      <c r="Q3063" s="34">
        <f t="shared" si="154"/>
        <v>9</v>
      </c>
      <c r="S3063"/>
    </row>
    <row r="3064" spans="1:19" ht="15" x14ac:dyDescent="0.25">
      <c r="A3064" s="34" t="s">
        <v>1807</v>
      </c>
      <c r="B3064" s="34">
        <f>SEARCH("PM",A3064)</f>
        <v>5</v>
      </c>
      <c r="C3064" s="34" t="e">
        <f>SEARCH("AM",A3064)</f>
        <v>#VALUE!</v>
      </c>
      <c r="D3064" s="34">
        <f>IFERROR(B3064,C3064)</f>
        <v>5</v>
      </c>
      <c r="E3064" s="34" t="str">
        <f>IFERROR(MID(A3064,D3064-5,1)," ")</f>
        <v xml:space="preserve"> </v>
      </c>
      <c r="F3064" s="34" t="str">
        <f>MID(A3064,IF(E3064="1",D3064-5,D3064-4),IF(E3064="1",7,6))</f>
        <v>8:25PM</v>
      </c>
      <c r="G3064" s="34" t="str">
        <f>TRIM(SUBSTITUTE(A3064,TEXT(M3064,"h:mmAM/PM"),""))</f>
        <v>7-Nov Y/I/X</v>
      </c>
      <c r="H3064" s="34" t="b">
        <f>OR(LEFT(G3064,1)="Y",LEFT(G3064,1)="B",LEFT(G3064,1)="R")</f>
        <v>0</v>
      </c>
      <c r="I3064" s="34" t="str">
        <f>IF(H3064,LEFT(G3064,FIND(" ",G3064)-1),MID(G3064,FIND(" ",G3064)+1,9))</f>
        <v>Y/I/X</v>
      </c>
      <c r="J3064" s="34" t="str">
        <f>TRIM(SUBSTITUTE(G3064,I3064,""))</f>
        <v>7-Nov</v>
      </c>
      <c r="K3064" s="34">
        <f>LEFT(J3064,2-ISERROR(1*MID(J3064,2,1)))*1</f>
        <v>7</v>
      </c>
      <c r="L3064" s="34" t="str">
        <f>IF(LEN(I3064)=3,I3064,LEFT(I3064,1)&amp;MID(I3064,3,1)&amp;RIGHT(I3064,1))</f>
        <v>YIX</v>
      </c>
      <c r="M3064" s="42">
        <f>TIMEVALUE(SUBSTITUTE(SUBSTITUTE(F3064,"P"," P"),"A"," A"))</f>
        <v>0.85069444444444453</v>
      </c>
      <c r="N3064" s="34">
        <f t="shared" si="152"/>
        <v>27</v>
      </c>
      <c r="O3064" s="34" t="str">
        <f t="shared" si="153"/>
        <v>YIX27</v>
      </c>
      <c r="P3064" s="44">
        <f>INDEX(Workings!$R$14:$R$853,MATCH(O3064,Workings!$U$14:$U$853,0))</f>
        <v>0.84722222222222254</v>
      </c>
      <c r="Q3064" s="34">
        <f t="shared" si="154"/>
        <v>5</v>
      </c>
      <c r="S3064"/>
    </row>
    <row r="3065" spans="1:19" ht="15" x14ac:dyDescent="0.25">
      <c r="A3065" s="34" t="s">
        <v>3825</v>
      </c>
      <c r="B3065" s="34">
        <f>SEARCH("PM",A3065)</f>
        <v>5</v>
      </c>
      <c r="C3065" s="34" t="e">
        <f>SEARCH("AM",A3065)</f>
        <v>#VALUE!</v>
      </c>
      <c r="D3065" s="34">
        <f>IFERROR(B3065,C3065)</f>
        <v>5</v>
      </c>
      <c r="E3065" s="34" t="str">
        <f>IFERROR(MID(A3065,D3065-5,1)," ")</f>
        <v xml:space="preserve"> </v>
      </c>
      <c r="F3065" s="34" t="str">
        <f>MID(A3065,IF(E3065="1",D3065-5,D3065-4),IF(E3065="1",7,6))</f>
        <v>9:33PM</v>
      </c>
      <c r="G3065" s="34" t="str">
        <f>TRIM(SUBSTITUTE(A3065,TEXT(M3065,"h:mmAM/PM"),""))</f>
        <v>YIX 7-Nov</v>
      </c>
      <c r="H3065" s="34" t="b">
        <f>OR(LEFT(G3065,1)="Y",LEFT(G3065,1)="B",LEFT(G3065,1)="R")</f>
        <v>1</v>
      </c>
      <c r="I3065" s="34" t="str">
        <f>IF(H3065,LEFT(G3065,FIND(" ",G3065)-1),MID(G3065,FIND(" ",G3065)+1,9))</f>
        <v>YIX</v>
      </c>
      <c r="J3065" s="34" t="str">
        <f>TRIM(SUBSTITUTE(G3065,I3065,""))</f>
        <v>7-Nov</v>
      </c>
      <c r="K3065" s="34">
        <f>LEFT(J3065,2-ISERROR(1*MID(J3065,2,1)))*1</f>
        <v>7</v>
      </c>
      <c r="L3065" s="34" t="str">
        <f>IF(LEN(I3065)=3,I3065,LEFT(I3065,1)&amp;MID(I3065,3,1)&amp;RIGHT(I3065,1))</f>
        <v>YIX</v>
      </c>
      <c r="M3065" s="42">
        <f>TIMEVALUE(SUBSTITUTE(SUBSTITUTE(F3065,"P"," P"),"A"," A"))</f>
        <v>0.8979166666666667</v>
      </c>
      <c r="N3065" s="34">
        <f t="shared" si="152"/>
        <v>28</v>
      </c>
      <c r="O3065" s="34" t="str">
        <f t="shared" si="153"/>
        <v>YIX28</v>
      </c>
      <c r="P3065" s="44">
        <f>INDEX(Workings!$R$14:$R$853,MATCH(O3065,Workings!$U$14:$U$853,0))</f>
        <v>0.88888888888888917</v>
      </c>
      <c r="Q3065" s="34">
        <f t="shared" si="154"/>
        <v>13</v>
      </c>
      <c r="S3065"/>
    </row>
    <row r="3066" spans="1:19" ht="15" x14ac:dyDescent="0.25">
      <c r="A3066" s="34" t="s">
        <v>1418</v>
      </c>
      <c r="B3066" s="34">
        <f>SEARCH("PM",A3066)</f>
        <v>18</v>
      </c>
      <c r="C3066" s="34" t="e">
        <f>SEARCH("AM",A3066)</f>
        <v>#VALUE!</v>
      </c>
      <c r="D3066" s="34">
        <f>IFERROR(B3066,C3066)</f>
        <v>18</v>
      </c>
      <c r="E3066" s="34" t="str">
        <f>IFERROR(MID(A3066,D3066-5,1)," ")</f>
        <v>1</v>
      </c>
      <c r="F3066" s="34" t="str">
        <f>MID(A3066,IF(E3066="1",D3066-5,D3066-4),IF(E3066="1",7,6))</f>
        <v>10:22PM</v>
      </c>
      <c r="G3066" s="34" t="str">
        <f>TRIM(SUBSTITUTE(A3066,TEXT(M3066,"h:mmAM/PM"),""))</f>
        <v>Y:I:X 7/Nov</v>
      </c>
      <c r="H3066" s="34" t="b">
        <f>OR(LEFT(G3066,1)="Y",LEFT(G3066,1)="B",LEFT(G3066,1)="R")</f>
        <v>1</v>
      </c>
      <c r="I3066" s="34" t="str">
        <f>IF(H3066,LEFT(G3066,FIND(" ",G3066)-1),MID(G3066,FIND(" ",G3066)+1,9))</f>
        <v>Y:I:X</v>
      </c>
      <c r="J3066" s="34" t="str">
        <f>TRIM(SUBSTITUTE(G3066,I3066,""))</f>
        <v>7/Nov</v>
      </c>
      <c r="K3066" s="34">
        <f>LEFT(J3066,2-ISERROR(1*MID(J3066,2,1)))*1</f>
        <v>7</v>
      </c>
      <c r="L3066" s="34" t="str">
        <f>IF(LEN(I3066)=3,I3066,LEFT(I3066,1)&amp;MID(I3066,3,1)&amp;RIGHT(I3066,1))</f>
        <v>YIX</v>
      </c>
      <c r="M3066" s="42">
        <f>TIMEVALUE(SUBSTITUTE(SUBSTITUTE(F3066,"P"," P"),"A"," A"))</f>
        <v>0.93194444444444446</v>
      </c>
      <c r="N3066" s="34">
        <f t="shared" si="152"/>
        <v>29</v>
      </c>
      <c r="O3066" s="34" t="str">
        <f t="shared" si="153"/>
        <v>YIX29</v>
      </c>
      <c r="P3066" s="44">
        <f>INDEX(Workings!$R$14:$R$853,MATCH(O3066,Workings!$U$14:$U$853,0))</f>
        <v>0.9305555555555558</v>
      </c>
      <c r="Q3066" s="34">
        <f t="shared" si="154"/>
        <v>2</v>
      </c>
      <c r="S3066"/>
    </row>
    <row r="3067" spans="1:19" ht="15" x14ac:dyDescent="0.25">
      <c r="A3067" s="34" t="s">
        <v>2832</v>
      </c>
      <c r="B3067" s="34">
        <f>SEARCH("PM",A3067)</f>
        <v>18</v>
      </c>
      <c r="C3067" s="34" t="e">
        <f>SEARCH("AM",A3067)</f>
        <v>#VALUE!</v>
      </c>
      <c r="D3067" s="34">
        <f>IFERROR(B3067,C3067)</f>
        <v>18</v>
      </c>
      <c r="E3067" s="34" t="str">
        <f>IFERROR(MID(A3067,D3067-5,1)," ")</f>
        <v>1</v>
      </c>
      <c r="F3067" s="34" t="str">
        <f>MID(A3067,IF(E3067="1",D3067-5,D3067-4),IF(E3067="1",7,6))</f>
        <v>11:23PM</v>
      </c>
      <c r="G3067" s="34" t="str">
        <f>TRIM(SUBSTITUTE(A3067,TEXT(M3067,"h:mmAM/PM"),""))</f>
        <v>Y-I-X 7/Nov</v>
      </c>
      <c r="H3067" s="34" t="b">
        <f>OR(LEFT(G3067,1)="Y",LEFT(G3067,1)="B",LEFT(G3067,1)="R")</f>
        <v>1</v>
      </c>
      <c r="I3067" s="34" t="str">
        <f>IF(H3067,LEFT(G3067,FIND(" ",G3067)-1),MID(G3067,FIND(" ",G3067)+1,9))</f>
        <v>Y-I-X</v>
      </c>
      <c r="J3067" s="34" t="str">
        <f>TRIM(SUBSTITUTE(G3067,I3067,""))</f>
        <v>7/Nov</v>
      </c>
      <c r="K3067" s="34">
        <f>LEFT(J3067,2-ISERROR(1*MID(J3067,2,1)))*1</f>
        <v>7</v>
      </c>
      <c r="L3067" s="34" t="str">
        <f>IF(LEN(I3067)=3,I3067,LEFT(I3067,1)&amp;MID(I3067,3,1)&amp;RIGHT(I3067,1))</f>
        <v>YIX</v>
      </c>
      <c r="M3067" s="42">
        <f>TIMEVALUE(SUBSTITUTE(SUBSTITUTE(F3067,"P"," P"),"A"," A"))</f>
        <v>0.97430555555555554</v>
      </c>
      <c r="N3067" s="34">
        <f t="shared" si="152"/>
        <v>30</v>
      </c>
      <c r="O3067" s="34" t="str">
        <f t="shared" si="153"/>
        <v>YIX30</v>
      </c>
      <c r="P3067" s="44">
        <f>INDEX(Workings!$R$14:$R$853,MATCH(O3067,Workings!$U$14:$U$853,0))</f>
        <v>0.97222222222222243</v>
      </c>
      <c r="Q3067" s="34">
        <f t="shared" si="154"/>
        <v>3</v>
      </c>
      <c r="S3067"/>
    </row>
    <row r="3068" spans="1:19" ht="15" x14ac:dyDescent="0.25">
      <c r="A3068" s="34" t="s">
        <v>2072</v>
      </c>
      <c r="B3068" s="34" t="e">
        <f>SEARCH("PM",A3068)</f>
        <v>#VALUE!</v>
      </c>
      <c r="C3068" s="34">
        <f>SEARCH("AM",A3068)</f>
        <v>5</v>
      </c>
      <c r="D3068" s="34">
        <f>IFERROR(B3068,C3068)</f>
        <v>5</v>
      </c>
      <c r="E3068" s="34" t="str">
        <f>IFERROR(MID(A3068,D3068-5,1)," ")</f>
        <v xml:space="preserve"> </v>
      </c>
      <c r="F3068" s="34" t="str">
        <f>MID(A3068,IF(E3068="1",D3068-5,D3068-4),IF(E3068="1",7,6))</f>
        <v>7:26AM</v>
      </c>
      <c r="G3068" s="34" t="str">
        <f>TRIM(SUBSTITUTE(A3068,TEXT(M3068,"h:mmAM/PM"),""))</f>
        <v>YIX 8-Nov</v>
      </c>
      <c r="H3068" s="34" t="b">
        <f>OR(LEFT(G3068,1)="Y",LEFT(G3068,1)="B",LEFT(G3068,1)="R")</f>
        <v>1</v>
      </c>
      <c r="I3068" s="34" t="str">
        <f>IF(H3068,LEFT(G3068,FIND(" ",G3068)-1),MID(G3068,FIND(" ",G3068)+1,9))</f>
        <v>YIX</v>
      </c>
      <c r="J3068" s="34" t="str">
        <f>TRIM(SUBSTITUTE(G3068,I3068,""))</f>
        <v>8-Nov</v>
      </c>
      <c r="K3068" s="34">
        <f>LEFT(J3068,2-ISERROR(1*MID(J3068,2,1)))*1</f>
        <v>8</v>
      </c>
      <c r="L3068" s="34" t="str">
        <f>IF(LEN(I3068)=3,I3068,LEFT(I3068,1)&amp;MID(I3068,3,1)&amp;RIGHT(I3068,1))</f>
        <v>YIX</v>
      </c>
      <c r="M3068" s="42">
        <f>TIMEVALUE(SUBSTITUTE(SUBSTITUTE(F3068,"P"," P"),"A"," A"))</f>
        <v>0.30972222222222223</v>
      </c>
      <c r="N3068" s="34">
        <f t="shared" si="152"/>
        <v>1</v>
      </c>
      <c r="O3068" s="34" t="str">
        <f t="shared" si="153"/>
        <v>YIX1</v>
      </c>
      <c r="P3068" s="44">
        <f>INDEX(Workings!$R$14:$R$853,MATCH(O3068,Workings!$U$14:$U$853,0))</f>
        <v>0.30555555555555558</v>
      </c>
      <c r="Q3068" s="34">
        <f t="shared" si="154"/>
        <v>6</v>
      </c>
      <c r="S3068"/>
    </row>
    <row r="3069" spans="1:19" ht="15" x14ac:dyDescent="0.25">
      <c r="A3069" s="34" t="s">
        <v>2284</v>
      </c>
      <c r="B3069" s="34" t="e">
        <f>SEARCH("PM",A3069)</f>
        <v>#VALUE!</v>
      </c>
      <c r="C3069" s="34">
        <f>SEARCH("AM",A3069)</f>
        <v>11</v>
      </c>
      <c r="D3069" s="34">
        <f>IFERROR(B3069,C3069)</f>
        <v>11</v>
      </c>
      <c r="E3069" s="34" t="str">
        <f>IFERROR(MID(A3069,D3069-5,1)," ")</f>
        <v xml:space="preserve"> </v>
      </c>
      <c r="F3069" s="34" t="str">
        <f>MID(A3069,IF(E3069="1",D3069-5,D3069-4),IF(E3069="1",7,6))</f>
        <v>7:46AM</v>
      </c>
      <c r="G3069" s="34" t="str">
        <f>TRIM(SUBSTITUTE(A3069,TEXT(M3069,"h:mmAM/PM"),""))</f>
        <v>8-Nov Y/I/X</v>
      </c>
      <c r="H3069" s="34" t="b">
        <f>OR(LEFT(G3069,1)="Y",LEFT(G3069,1)="B",LEFT(G3069,1)="R")</f>
        <v>0</v>
      </c>
      <c r="I3069" s="34" t="str">
        <f>IF(H3069,LEFT(G3069,FIND(" ",G3069)-1),MID(G3069,FIND(" ",G3069)+1,9))</f>
        <v>Y/I/X</v>
      </c>
      <c r="J3069" s="34" t="str">
        <f>TRIM(SUBSTITUTE(G3069,I3069,""))</f>
        <v>8-Nov</v>
      </c>
      <c r="K3069" s="34">
        <f>LEFT(J3069,2-ISERROR(1*MID(J3069,2,1)))*1</f>
        <v>8</v>
      </c>
      <c r="L3069" s="34" t="str">
        <f>IF(LEN(I3069)=3,I3069,LEFT(I3069,1)&amp;MID(I3069,3,1)&amp;RIGHT(I3069,1))</f>
        <v>YIX</v>
      </c>
      <c r="M3069" s="42">
        <f>TIMEVALUE(SUBSTITUTE(SUBSTITUTE(F3069,"P"," P"),"A"," A"))</f>
        <v>0.32361111111111113</v>
      </c>
      <c r="N3069" s="34">
        <f t="shared" si="152"/>
        <v>2</v>
      </c>
      <c r="O3069" s="34" t="str">
        <f t="shared" si="153"/>
        <v>YIX2</v>
      </c>
      <c r="P3069" s="44">
        <f>INDEX(Workings!$R$14:$R$853,MATCH(O3069,Workings!$U$14:$U$853,0))</f>
        <v>0.31944444444444448</v>
      </c>
      <c r="Q3069" s="34">
        <f t="shared" si="154"/>
        <v>6</v>
      </c>
      <c r="S3069"/>
    </row>
    <row r="3070" spans="1:19" ht="15" x14ac:dyDescent="0.25">
      <c r="A3070" s="34" t="s">
        <v>1324</v>
      </c>
      <c r="B3070" s="34" t="e">
        <f>SEARCH("PM",A3070)</f>
        <v>#VALUE!</v>
      </c>
      <c r="C3070" s="34">
        <f>SEARCH("AM",A3070)</f>
        <v>11</v>
      </c>
      <c r="D3070" s="34">
        <f>IFERROR(B3070,C3070)</f>
        <v>11</v>
      </c>
      <c r="E3070" s="34" t="str">
        <f>IFERROR(MID(A3070,D3070-5,1)," ")</f>
        <v xml:space="preserve"> </v>
      </c>
      <c r="F3070" s="34" t="str">
        <f>MID(A3070,IF(E3070="1",D3070-5,D3070-4),IF(E3070="1",7,6))</f>
        <v>8:01AM</v>
      </c>
      <c r="G3070" s="34" t="str">
        <f>TRIM(SUBSTITUTE(A3070,TEXT(M3070,"h:mmAM/PM"),""))</f>
        <v>Y/I/X 8/Nov</v>
      </c>
      <c r="H3070" s="34" t="b">
        <f>OR(LEFT(G3070,1)="Y",LEFT(G3070,1)="B",LEFT(G3070,1)="R")</f>
        <v>1</v>
      </c>
      <c r="I3070" s="34" t="str">
        <f>IF(H3070,LEFT(G3070,FIND(" ",G3070)-1),MID(G3070,FIND(" ",G3070)+1,9))</f>
        <v>Y/I/X</v>
      </c>
      <c r="J3070" s="34" t="str">
        <f>TRIM(SUBSTITUTE(G3070,I3070,""))</f>
        <v>8/Nov</v>
      </c>
      <c r="K3070" s="34">
        <f>LEFT(J3070,2-ISERROR(1*MID(J3070,2,1)))*1</f>
        <v>8</v>
      </c>
      <c r="L3070" s="34" t="str">
        <f>IF(LEN(I3070)=3,I3070,LEFT(I3070,1)&amp;MID(I3070,3,1)&amp;RIGHT(I3070,1))</f>
        <v>YIX</v>
      </c>
      <c r="M3070" s="42">
        <f>TIMEVALUE(SUBSTITUTE(SUBSTITUTE(F3070,"P"," P"),"A"," A"))</f>
        <v>0.33402777777777781</v>
      </c>
      <c r="N3070" s="34">
        <f t="shared" si="152"/>
        <v>3</v>
      </c>
      <c r="O3070" s="34" t="str">
        <f t="shared" si="153"/>
        <v>YIX3</v>
      </c>
      <c r="P3070" s="44">
        <f>INDEX(Workings!$R$14:$R$853,MATCH(O3070,Workings!$U$14:$U$853,0))</f>
        <v>0.33333333333333337</v>
      </c>
      <c r="Q3070" s="34">
        <f t="shared" si="154"/>
        <v>1</v>
      </c>
      <c r="S3070"/>
    </row>
    <row r="3071" spans="1:19" ht="15" x14ac:dyDescent="0.25">
      <c r="A3071" s="34" t="s">
        <v>710</v>
      </c>
      <c r="B3071" s="34" t="e">
        <f>SEARCH("PM",A3071)</f>
        <v>#VALUE!</v>
      </c>
      <c r="C3071" s="34">
        <f>SEARCH("AM",A3071)</f>
        <v>5</v>
      </c>
      <c r="D3071" s="34">
        <f>IFERROR(B3071,C3071)</f>
        <v>5</v>
      </c>
      <c r="E3071" s="34" t="str">
        <f>IFERROR(MID(A3071,D3071-5,1)," ")</f>
        <v xml:space="preserve"> </v>
      </c>
      <c r="F3071" s="34" t="str">
        <f>MID(A3071,IF(E3071="1",D3071-5,D3071-4),IF(E3071="1",7,6))</f>
        <v>8:26AM</v>
      </c>
      <c r="G3071" s="34" t="str">
        <f>TRIM(SUBSTITUTE(A3071,TEXT(M3071,"h:mmAM/PM"),""))</f>
        <v>8-Nov Y-I-X</v>
      </c>
      <c r="H3071" s="34" t="b">
        <f>OR(LEFT(G3071,1)="Y",LEFT(G3071,1)="B",LEFT(G3071,1)="R")</f>
        <v>0</v>
      </c>
      <c r="I3071" s="34" t="str">
        <f>IF(H3071,LEFT(G3071,FIND(" ",G3071)-1),MID(G3071,FIND(" ",G3071)+1,9))</f>
        <v>Y-I-X</v>
      </c>
      <c r="J3071" s="34" t="str">
        <f>TRIM(SUBSTITUTE(G3071,I3071,""))</f>
        <v>8-Nov</v>
      </c>
      <c r="K3071" s="34">
        <f>LEFT(J3071,2-ISERROR(1*MID(J3071,2,1)))*1</f>
        <v>8</v>
      </c>
      <c r="L3071" s="34" t="str">
        <f>IF(LEN(I3071)=3,I3071,LEFT(I3071,1)&amp;MID(I3071,3,1)&amp;RIGHT(I3071,1))</f>
        <v>YIX</v>
      </c>
      <c r="M3071" s="42">
        <f>TIMEVALUE(SUBSTITUTE(SUBSTITUTE(F3071,"P"," P"),"A"," A"))</f>
        <v>0.35138888888888892</v>
      </c>
      <c r="N3071" s="34">
        <f t="shared" si="152"/>
        <v>4</v>
      </c>
      <c r="O3071" s="34" t="str">
        <f t="shared" si="153"/>
        <v>YIX4</v>
      </c>
      <c r="P3071" s="44">
        <f>INDEX(Workings!$R$14:$R$853,MATCH(O3071,Workings!$U$14:$U$853,0))</f>
        <v>0.34722222222222227</v>
      </c>
      <c r="Q3071" s="34">
        <f t="shared" si="154"/>
        <v>6</v>
      </c>
      <c r="S3071"/>
    </row>
    <row r="3072" spans="1:19" ht="15" x14ac:dyDescent="0.25">
      <c r="A3072" s="34" t="s">
        <v>2995</v>
      </c>
      <c r="B3072" s="34" t="e">
        <f>SEARCH("PM",A3072)</f>
        <v>#VALUE!</v>
      </c>
      <c r="C3072" s="34">
        <f>SEARCH("AM",A3072)</f>
        <v>15</v>
      </c>
      <c r="D3072" s="34">
        <f>IFERROR(B3072,C3072)</f>
        <v>15</v>
      </c>
      <c r="E3072" s="34" t="str">
        <f>IFERROR(MID(A3072,D3072-5,1)," ")</f>
        <v xml:space="preserve"> </v>
      </c>
      <c r="F3072" s="34" t="str">
        <f>MID(A3072,IF(E3072="1",D3072-5,D3072-4),IF(E3072="1",7,6))</f>
        <v>8:45AM</v>
      </c>
      <c r="G3072" s="34" t="str">
        <f>TRIM(SUBSTITUTE(A3072,TEXT(M3072,"h:mmAM/PM"),""))</f>
        <v>YIX 8-Nov</v>
      </c>
      <c r="H3072" s="34" t="b">
        <f>OR(LEFT(G3072,1)="Y",LEFT(G3072,1)="B",LEFT(G3072,1)="R")</f>
        <v>1</v>
      </c>
      <c r="I3072" s="34" t="str">
        <f>IF(H3072,LEFT(G3072,FIND(" ",G3072)-1),MID(G3072,FIND(" ",G3072)+1,9))</f>
        <v>YIX</v>
      </c>
      <c r="J3072" s="34" t="str">
        <f>TRIM(SUBSTITUTE(G3072,I3072,""))</f>
        <v>8-Nov</v>
      </c>
      <c r="K3072" s="34">
        <f>LEFT(J3072,2-ISERROR(1*MID(J3072,2,1)))*1</f>
        <v>8</v>
      </c>
      <c r="L3072" s="34" t="str">
        <f>IF(LEN(I3072)=3,I3072,LEFT(I3072,1)&amp;MID(I3072,3,1)&amp;RIGHT(I3072,1))</f>
        <v>YIX</v>
      </c>
      <c r="M3072" s="42">
        <f>TIMEVALUE(SUBSTITUTE(SUBSTITUTE(F3072,"P"," P"),"A"," A"))</f>
        <v>0.36458333333333331</v>
      </c>
      <c r="N3072" s="34">
        <f t="shared" si="152"/>
        <v>5</v>
      </c>
      <c r="O3072" s="34" t="str">
        <f t="shared" si="153"/>
        <v>YIX5</v>
      </c>
      <c r="P3072" s="44">
        <f>INDEX(Workings!$R$14:$R$853,MATCH(O3072,Workings!$U$14:$U$853,0))</f>
        <v>0.36111111111111116</v>
      </c>
      <c r="Q3072" s="34">
        <f t="shared" si="154"/>
        <v>5</v>
      </c>
      <c r="S3072"/>
    </row>
    <row r="3073" spans="1:19" ht="15" x14ac:dyDescent="0.25">
      <c r="A3073" s="34" t="s">
        <v>1011</v>
      </c>
      <c r="B3073" s="34" t="e">
        <f>SEARCH("PM",A3073)</f>
        <v>#VALUE!</v>
      </c>
      <c r="C3073" s="34">
        <f>SEARCH("AM",A3073)</f>
        <v>17</v>
      </c>
      <c r="D3073" s="34">
        <f>IFERROR(B3073,C3073)</f>
        <v>17</v>
      </c>
      <c r="E3073" s="34" t="str">
        <f>IFERROR(MID(A3073,D3073-5,1)," ")</f>
        <v xml:space="preserve"> </v>
      </c>
      <c r="F3073" s="34" t="str">
        <f>MID(A3073,IF(E3073="1",D3073-5,D3073-4),IF(E3073="1",7,6))</f>
        <v>9:07AM</v>
      </c>
      <c r="G3073" s="34" t="str">
        <f>TRIM(SUBSTITUTE(A3073,TEXT(M3073,"h:mmAM/PM"),""))</f>
        <v>8-Nov Y/I/X</v>
      </c>
      <c r="H3073" s="34" t="b">
        <f>OR(LEFT(G3073,1)="Y",LEFT(G3073,1)="B",LEFT(G3073,1)="R")</f>
        <v>0</v>
      </c>
      <c r="I3073" s="34" t="str">
        <f>IF(H3073,LEFT(G3073,FIND(" ",G3073)-1),MID(G3073,FIND(" ",G3073)+1,9))</f>
        <v>Y/I/X</v>
      </c>
      <c r="J3073" s="34" t="str">
        <f>TRIM(SUBSTITUTE(G3073,I3073,""))</f>
        <v>8-Nov</v>
      </c>
      <c r="K3073" s="34">
        <f>LEFT(J3073,2-ISERROR(1*MID(J3073,2,1)))*1</f>
        <v>8</v>
      </c>
      <c r="L3073" s="34" t="str">
        <f>IF(LEN(I3073)=3,I3073,LEFT(I3073,1)&amp;MID(I3073,3,1)&amp;RIGHT(I3073,1))</f>
        <v>YIX</v>
      </c>
      <c r="M3073" s="42">
        <f>TIMEVALUE(SUBSTITUTE(SUBSTITUTE(F3073,"P"," P"),"A"," A"))</f>
        <v>0.37986111111111115</v>
      </c>
      <c r="N3073" s="34">
        <f t="shared" si="152"/>
        <v>6</v>
      </c>
      <c r="O3073" s="34" t="str">
        <f t="shared" si="153"/>
        <v>YIX6</v>
      </c>
      <c r="P3073" s="44">
        <f>INDEX(Workings!$R$14:$R$853,MATCH(O3073,Workings!$U$14:$U$853,0))</f>
        <v>0.37500000000000006</v>
      </c>
      <c r="Q3073" s="34">
        <f t="shared" si="154"/>
        <v>7</v>
      </c>
      <c r="S3073"/>
    </row>
    <row r="3074" spans="1:19" ht="15" x14ac:dyDescent="0.25">
      <c r="A3074" s="34" t="s">
        <v>1520</v>
      </c>
      <c r="B3074" s="34" t="e">
        <f>SEARCH("PM",A3074)</f>
        <v>#VALUE!</v>
      </c>
      <c r="C3074" s="34">
        <f>SEARCH("AM",A3074)</f>
        <v>5</v>
      </c>
      <c r="D3074" s="34">
        <f>IFERROR(B3074,C3074)</f>
        <v>5</v>
      </c>
      <c r="E3074" s="34" t="str">
        <f>IFERROR(MID(A3074,D3074-5,1)," ")</f>
        <v xml:space="preserve"> </v>
      </c>
      <c r="F3074" s="34" t="str">
        <f>MID(A3074,IF(E3074="1",D3074-5,D3074-4),IF(E3074="1",7,6))</f>
        <v>9:27AM</v>
      </c>
      <c r="G3074" s="34" t="str">
        <f>TRIM(SUBSTITUTE(A3074,TEXT(M3074,"h:mmAM/PM"),""))</f>
        <v>8-Nov YIX</v>
      </c>
      <c r="H3074" s="34" t="b">
        <f>OR(LEFT(G3074,1)="Y",LEFT(G3074,1)="B",LEFT(G3074,1)="R")</f>
        <v>0</v>
      </c>
      <c r="I3074" s="34" t="str">
        <f>IF(H3074,LEFT(G3074,FIND(" ",G3074)-1),MID(G3074,FIND(" ",G3074)+1,9))</f>
        <v>YIX</v>
      </c>
      <c r="J3074" s="34" t="str">
        <f>TRIM(SUBSTITUTE(G3074,I3074,""))</f>
        <v>8-Nov</v>
      </c>
      <c r="K3074" s="34">
        <f>LEFT(J3074,2-ISERROR(1*MID(J3074,2,1)))*1</f>
        <v>8</v>
      </c>
      <c r="L3074" s="34" t="str">
        <f>IF(LEN(I3074)=3,I3074,LEFT(I3074,1)&amp;MID(I3074,3,1)&amp;RIGHT(I3074,1))</f>
        <v>YIX</v>
      </c>
      <c r="M3074" s="42">
        <f>TIMEVALUE(SUBSTITUTE(SUBSTITUTE(F3074,"P"," P"),"A"," A"))</f>
        <v>0.39374999999999999</v>
      </c>
      <c r="N3074" s="34">
        <f t="shared" si="152"/>
        <v>7</v>
      </c>
      <c r="O3074" s="34" t="str">
        <f t="shared" si="153"/>
        <v>YIX7</v>
      </c>
      <c r="P3074" s="44">
        <f>INDEX(Workings!$R$14:$R$853,MATCH(O3074,Workings!$U$14:$U$853,0))</f>
        <v>0.38888888888888895</v>
      </c>
      <c r="Q3074" s="34">
        <f t="shared" si="154"/>
        <v>7</v>
      </c>
      <c r="S3074"/>
    </row>
    <row r="3075" spans="1:19" ht="15" x14ac:dyDescent="0.25">
      <c r="A3075" s="34" t="s">
        <v>1425</v>
      </c>
      <c r="B3075" s="34" t="e">
        <f>SEARCH("PM",A3075)</f>
        <v>#VALUE!</v>
      </c>
      <c r="C3075" s="34">
        <f>SEARCH("AM",A3075)</f>
        <v>5</v>
      </c>
      <c r="D3075" s="34">
        <f>IFERROR(B3075,C3075)</f>
        <v>5</v>
      </c>
      <c r="E3075" s="34" t="str">
        <f>IFERROR(MID(A3075,D3075-5,1)," ")</f>
        <v xml:space="preserve"> </v>
      </c>
      <c r="F3075" s="34" t="str">
        <f>MID(A3075,IF(E3075="1",D3075-5,D3075-4),IF(E3075="1",7,6))</f>
        <v>9:53AM</v>
      </c>
      <c r="G3075" s="34" t="str">
        <f>TRIM(SUBSTITUTE(A3075,TEXT(M3075,"h:mmAM/PM"),""))</f>
        <v>8/Nov Y:I:X</v>
      </c>
      <c r="H3075" s="34" t="b">
        <f>OR(LEFT(G3075,1)="Y",LEFT(G3075,1)="B",LEFT(G3075,1)="R")</f>
        <v>0</v>
      </c>
      <c r="I3075" s="34" t="str">
        <f>IF(H3075,LEFT(G3075,FIND(" ",G3075)-1),MID(G3075,FIND(" ",G3075)+1,9))</f>
        <v>Y:I:X</v>
      </c>
      <c r="J3075" s="34" t="str">
        <f>TRIM(SUBSTITUTE(G3075,I3075,""))</f>
        <v>8/Nov</v>
      </c>
      <c r="K3075" s="34">
        <f>LEFT(J3075,2-ISERROR(1*MID(J3075,2,1)))*1</f>
        <v>8</v>
      </c>
      <c r="L3075" s="34" t="str">
        <f>IF(LEN(I3075)=3,I3075,LEFT(I3075,1)&amp;MID(I3075,3,1)&amp;RIGHT(I3075,1))</f>
        <v>YIX</v>
      </c>
      <c r="M3075" s="42">
        <f>TIMEVALUE(SUBSTITUTE(SUBSTITUTE(F3075,"P"," P"),"A"," A"))</f>
        <v>0.41180555555555554</v>
      </c>
      <c r="N3075" s="34">
        <f t="shared" si="152"/>
        <v>8</v>
      </c>
      <c r="O3075" s="34" t="str">
        <f t="shared" si="153"/>
        <v>YIX8</v>
      </c>
      <c r="P3075" s="44">
        <f>INDEX(Workings!$R$14:$R$853,MATCH(O3075,Workings!$U$14:$U$853,0))</f>
        <v>0.40972222222222227</v>
      </c>
      <c r="Q3075" s="34">
        <f t="shared" si="154"/>
        <v>3</v>
      </c>
      <c r="S3075"/>
    </row>
    <row r="3076" spans="1:19" ht="15" x14ac:dyDescent="0.25">
      <c r="A3076" s="34" t="s">
        <v>1924</v>
      </c>
      <c r="B3076" s="34" t="e">
        <f>SEARCH("PM",A3076)</f>
        <v>#VALUE!</v>
      </c>
      <c r="C3076" s="34">
        <f>SEARCH("AM",A3076)</f>
        <v>12</v>
      </c>
      <c r="D3076" s="34">
        <f>IFERROR(B3076,C3076)</f>
        <v>12</v>
      </c>
      <c r="E3076" s="34" t="str">
        <f>IFERROR(MID(A3076,D3076-5,1)," ")</f>
        <v>1</v>
      </c>
      <c r="F3076" s="34" t="str">
        <f>MID(A3076,IF(E3076="1",D3076-5,D3076-4),IF(E3076="1",7,6))</f>
        <v>10:24AM</v>
      </c>
      <c r="G3076" s="34" t="str">
        <f>TRIM(SUBSTITUTE(A3076,TEXT(M3076,"h:mmAM/PM"),""))</f>
        <v>8-Nov Y/I/X</v>
      </c>
      <c r="H3076" s="34" t="b">
        <f>OR(LEFT(G3076,1)="Y",LEFT(G3076,1)="B",LEFT(G3076,1)="R")</f>
        <v>0</v>
      </c>
      <c r="I3076" s="34" t="str">
        <f>IF(H3076,LEFT(G3076,FIND(" ",G3076)-1),MID(G3076,FIND(" ",G3076)+1,9))</f>
        <v>Y/I/X</v>
      </c>
      <c r="J3076" s="34" t="str">
        <f>TRIM(SUBSTITUTE(G3076,I3076,""))</f>
        <v>8-Nov</v>
      </c>
      <c r="K3076" s="34">
        <f>LEFT(J3076,2-ISERROR(1*MID(J3076,2,1)))*1</f>
        <v>8</v>
      </c>
      <c r="L3076" s="34" t="str">
        <f>IF(LEN(I3076)=3,I3076,LEFT(I3076,1)&amp;MID(I3076,3,1)&amp;RIGHT(I3076,1))</f>
        <v>YIX</v>
      </c>
      <c r="M3076" s="42">
        <f>TIMEVALUE(SUBSTITUTE(SUBSTITUTE(F3076,"P"," P"),"A"," A"))</f>
        <v>0.43333333333333335</v>
      </c>
      <c r="N3076" s="34">
        <f t="shared" si="152"/>
        <v>9</v>
      </c>
      <c r="O3076" s="34" t="str">
        <f t="shared" si="153"/>
        <v>YIX9</v>
      </c>
      <c r="P3076" s="44">
        <f>INDEX(Workings!$R$14:$R$853,MATCH(O3076,Workings!$U$14:$U$853,0))</f>
        <v>0.43055555555555558</v>
      </c>
      <c r="Q3076" s="34">
        <f t="shared" si="154"/>
        <v>4</v>
      </c>
      <c r="S3076"/>
    </row>
    <row r="3077" spans="1:19" ht="15" x14ac:dyDescent="0.25">
      <c r="A3077" s="34" t="s">
        <v>2761</v>
      </c>
      <c r="B3077" s="34" t="e">
        <f>SEARCH("PM",A3077)</f>
        <v>#VALUE!</v>
      </c>
      <c r="C3077" s="34">
        <f>SEARCH("AM",A3077)</f>
        <v>16</v>
      </c>
      <c r="D3077" s="34">
        <f>IFERROR(B3077,C3077)</f>
        <v>16</v>
      </c>
      <c r="E3077" s="34" t="str">
        <f>IFERROR(MID(A3077,D3077-5,1)," ")</f>
        <v>1</v>
      </c>
      <c r="F3077" s="34" t="str">
        <f>MID(A3077,IF(E3077="1",D3077-5,D3077-4),IF(E3077="1",7,6))</f>
        <v>10:53AM</v>
      </c>
      <c r="G3077" s="34" t="str">
        <f>TRIM(SUBSTITUTE(A3077,TEXT(M3077,"h:mmAM/PM"),""))</f>
        <v>8-Nov YIX</v>
      </c>
      <c r="H3077" s="34" t="b">
        <f>OR(LEFT(G3077,1)="Y",LEFT(G3077,1)="B",LEFT(G3077,1)="R")</f>
        <v>0</v>
      </c>
      <c r="I3077" s="34" t="str">
        <f>IF(H3077,LEFT(G3077,FIND(" ",G3077)-1),MID(G3077,FIND(" ",G3077)+1,9))</f>
        <v>YIX</v>
      </c>
      <c r="J3077" s="34" t="str">
        <f>TRIM(SUBSTITUTE(G3077,I3077,""))</f>
        <v>8-Nov</v>
      </c>
      <c r="K3077" s="34">
        <f>LEFT(J3077,2-ISERROR(1*MID(J3077,2,1)))*1</f>
        <v>8</v>
      </c>
      <c r="L3077" s="34" t="str">
        <f>IF(LEN(I3077)=3,I3077,LEFT(I3077,1)&amp;MID(I3077,3,1)&amp;RIGHT(I3077,1))</f>
        <v>YIX</v>
      </c>
      <c r="M3077" s="42">
        <f>TIMEVALUE(SUBSTITUTE(SUBSTITUTE(F3077,"P"," P"),"A"," A"))</f>
        <v>0.45347222222222222</v>
      </c>
      <c r="N3077" s="34">
        <f t="shared" si="152"/>
        <v>10</v>
      </c>
      <c r="O3077" s="34" t="str">
        <f t="shared" si="153"/>
        <v>YIX10</v>
      </c>
      <c r="P3077" s="44">
        <f>INDEX(Workings!$R$14:$R$853,MATCH(O3077,Workings!$U$14:$U$853,0))</f>
        <v>0.4513888888888889</v>
      </c>
      <c r="Q3077" s="34">
        <f t="shared" si="154"/>
        <v>3</v>
      </c>
      <c r="S3077"/>
    </row>
    <row r="3078" spans="1:19" ht="15" x14ac:dyDescent="0.25">
      <c r="A3078" s="34" t="s">
        <v>4082</v>
      </c>
      <c r="B3078" s="34" t="e">
        <f>SEARCH("PM",A3078)</f>
        <v>#VALUE!</v>
      </c>
      <c r="C3078" s="34">
        <f>SEARCH("AM",A3078)</f>
        <v>6</v>
      </c>
      <c r="D3078" s="34">
        <f>IFERROR(B3078,C3078)</f>
        <v>6</v>
      </c>
      <c r="E3078" s="34" t="str">
        <f>IFERROR(MID(A3078,D3078-5,1)," ")</f>
        <v>1</v>
      </c>
      <c r="F3078" s="34" t="str">
        <f>MID(A3078,IF(E3078="1",D3078-5,D3078-4),IF(E3078="1",7,6))</f>
        <v>11:28AM</v>
      </c>
      <c r="G3078" s="34" t="str">
        <f>TRIM(SUBSTITUTE(A3078,TEXT(M3078,"h:mmAM/PM"),""))</f>
        <v>8/Nov Y/I/X</v>
      </c>
      <c r="H3078" s="34" t="b">
        <f>OR(LEFT(G3078,1)="Y",LEFT(G3078,1)="B",LEFT(G3078,1)="R")</f>
        <v>0</v>
      </c>
      <c r="I3078" s="34" t="str">
        <f>IF(H3078,LEFT(G3078,FIND(" ",G3078)-1),MID(G3078,FIND(" ",G3078)+1,9))</f>
        <v>Y/I/X</v>
      </c>
      <c r="J3078" s="34" t="str">
        <f>TRIM(SUBSTITUTE(G3078,I3078,""))</f>
        <v>8/Nov</v>
      </c>
      <c r="K3078" s="34">
        <f>LEFT(J3078,2-ISERROR(1*MID(J3078,2,1)))*1</f>
        <v>8</v>
      </c>
      <c r="L3078" s="34" t="str">
        <f>IF(LEN(I3078)=3,I3078,LEFT(I3078,1)&amp;MID(I3078,3,1)&amp;RIGHT(I3078,1))</f>
        <v>YIX</v>
      </c>
      <c r="M3078" s="42">
        <f>TIMEVALUE(SUBSTITUTE(SUBSTITUTE(F3078,"P"," P"),"A"," A"))</f>
        <v>0.4777777777777778</v>
      </c>
      <c r="N3078" s="34">
        <f t="shared" si="152"/>
        <v>11</v>
      </c>
      <c r="O3078" s="34" t="str">
        <f t="shared" si="153"/>
        <v>YIX11</v>
      </c>
      <c r="P3078" s="44">
        <f>INDEX(Workings!$R$14:$R$853,MATCH(O3078,Workings!$U$14:$U$853,0))</f>
        <v>0.47222222222222221</v>
      </c>
      <c r="Q3078" s="34">
        <f t="shared" si="154"/>
        <v>8</v>
      </c>
      <c r="S3078"/>
    </row>
    <row r="3079" spans="1:19" ht="15" x14ac:dyDescent="0.25">
      <c r="A3079" s="34" t="s">
        <v>3542</v>
      </c>
      <c r="B3079" s="34">
        <f>SEARCH("PM",A3079)</f>
        <v>16</v>
      </c>
      <c r="C3079" s="34" t="e">
        <f>SEARCH("AM",A3079)</f>
        <v>#VALUE!</v>
      </c>
      <c r="D3079" s="34">
        <f>IFERROR(B3079,C3079)</f>
        <v>16</v>
      </c>
      <c r="E3079" s="34" t="str">
        <f>IFERROR(MID(A3079,D3079-5,1)," ")</f>
        <v>1</v>
      </c>
      <c r="F3079" s="34" t="str">
        <f>MID(A3079,IF(E3079="1",D3079-5,D3079-4),IF(E3079="1",7,6))</f>
        <v>12:00PM</v>
      </c>
      <c r="G3079" s="34" t="str">
        <f>TRIM(SUBSTITUTE(A3079,TEXT(M3079,"h:mmAM/PM"),""))</f>
        <v>8/Nov YIX</v>
      </c>
      <c r="H3079" s="34" t="b">
        <f>OR(LEFT(G3079,1)="Y",LEFT(G3079,1)="B",LEFT(G3079,1)="R")</f>
        <v>0</v>
      </c>
      <c r="I3079" s="34" t="str">
        <f>IF(H3079,LEFT(G3079,FIND(" ",G3079)-1),MID(G3079,FIND(" ",G3079)+1,9))</f>
        <v>YIX</v>
      </c>
      <c r="J3079" s="34" t="str">
        <f>TRIM(SUBSTITUTE(G3079,I3079,""))</f>
        <v>8/Nov</v>
      </c>
      <c r="K3079" s="34">
        <f>LEFT(J3079,2-ISERROR(1*MID(J3079,2,1)))*1</f>
        <v>8</v>
      </c>
      <c r="L3079" s="34" t="str">
        <f>IF(LEN(I3079)=3,I3079,LEFT(I3079,1)&amp;MID(I3079,3,1)&amp;RIGHT(I3079,1))</f>
        <v>YIX</v>
      </c>
      <c r="M3079" s="42">
        <f>TIMEVALUE(SUBSTITUTE(SUBSTITUTE(F3079,"P"," P"),"A"," A"))</f>
        <v>0.5</v>
      </c>
      <c r="N3079" s="34">
        <f t="shared" si="152"/>
        <v>12</v>
      </c>
      <c r="O3079" s="34" t="str">
        <f t="shared" si="153"/>
        <v>YIX12</v>
      </c>
      <c r="P3079" s="44">
        <f>INDEX(Workings!$R$14:$R$853,MATCH(O3079,Workings!$U$14:$U$853,0))</f>
        <v>0.49305555555555552</v>
      </c>
      <c r="Q3079" s="34">
        <f t="shared" si="154"/>
        <v>10</v>
      </c>
      <c r="S3079"/>
    </row>
    <row r="3080" spans="1:19" ht="15" x14ac:dyDescent="0.25">
      <c r="A3080" s="34" t="s">
        <v>3067</v>
      </c>
      <c r="B3080" s="34">
        <f>SEARCH("PM",A3080)</f>
        <v>18</v>
      </c>
      <c r="C3080" s="34" t="e">
        <f>SEARCH("AM",A3080)</f>
        <v>#VALUE!</v>
      </c>
      <c r="D3080" s="34">
        <f>IFERROR(B3080,C3080)</f>
        <v>18</v>
      </c>
      <c r="E3080" s="34" t="str">
        <f>IFERROR(MID(A3080,D3080-5,1)," ")</f>
        <v>1</v>
      </c>
      <c r="F3080" s="34" t="str">
        <f>MID(A3080,IF(E3080="1",D3080-5,D3080-4),IF(E3080="1",7,6))</f>
        <v>12:23PM</v>
      </c>
      <c r="G3080" s="34" t="str">
        <f>TRIM(SUBSTITUTE(A3080,TEXT(M3080,"h:mmAM/PM"),""))</f>
        <v>8-Nov Y:I:X</v>
      </c>
      <c r="H3080" s="34" t="b">
        <f>OR(LEFT(G3080,1)="Y",LEFT(G3080,1)="B",LEFT(G3080,1)="R")</f>
        <v>0</v>
      </c>
      <c r="I3080" s="34" t="str">
        <f>IF(H3080,LEFT(G3080,FIND(" ",G3080)-1),MID(G3080,FIND(" ",G3080)+1,9))</f>
        <v>Y:I:X</v>
      </c>
      <c r="J3080" s="34" t="str">
        <f>TRIM(SUBSTITUTE(G3080,I3080,""))</f>
        <v>8-Nov</v>
      </c>
      <c r="K3080" s="34">
        <f>LEFT(J3080,2-ISERROR(1*MID(J3080,2,1)))*1</f>
        <v>8</v>
      </c>
      <c r="L3080" s="34" t="str">
        <f>IF(LEN(I3080)=3,I3080,LEFT(I3080,1)&amp;MID(I3080,3,1)&amp;RIGHT(I3080,1))</f>
        <v>YIX</v>
      </c>
      <c r="M3080" s="42">
        <f>TIMEVALUE(SUBSTITUTE(SUBSTITUTE(F3080,"P"," P"),"A"," A"))</f>
        <v>0.51597222222222217</v>
      </c>
      <c r="N3080" s="34">
        <f t="shared" si="152"/>
        <v>13</v>
      </c>
      <c r="O3080" s="34" t="str">
        <f t="shared" si="153"/>
        <v>YIX13</v>
      </c>
      <c r="P3080" s="44">
        <f>INDEX(Workings!$R$14:$R$853,MATCH(O3080,Workings!$U$14:$U$853,0))</f>
        <v>0.51388888888888884</v>
      </c>
      <c r="Q3080" s="34">
        <f t="shared" si="154"/>
        <v>3</v>
      </c>
      <c r="S3080"/>
    </row>
    <row r="3081" spans="1:19" ht="15" x14ac:dyDescent="0.25">
      <c r="A3081" s="34" t="s">
        <v>2103</v>
      </c>
      <c r="B3081" s="34">
        <f>SEARCH("PM",A3081)</f>
        <v>16</v>
      </c>
      <c r="C3081" s="34" t="e">
        <f>SEARCH("AM",A3081)</f>
        <v>#VALUE!</v>
      </c>
      <c r="D3081" s="34">
        <f>IFERROR(B3081,C3081)</f>
        <v>16</v>
      </c>
      <c r="E3081" s="34" t="str">
        <f>IFERROR(MID(A3081,D3081-5,1)," ")</f>
        <v>1</v>
      </c>
      <c r="F3081" s="34" t="str">
        <f>MID(A3081,IF(E3081="1",D3081-5,D3081-4),IF(E3081="1",7,6))</f>
        <v>12:57PM</v>
      </c>
      <c r="G3081" s="34" t="str">
        <f>TRIM(SUBSTITUTE(A3081,TEXT(M3081,"h:mmAM/PM"),""))</f>
        <v>8-Nov YIX</v>
      </c>
      <c r="H3081" s="34" t="b">
        <f>OR(LEFT(G3081,1)="Y",LEFT(G3081,1)="B",LEFT(G3081,1)="R")</f>
        <v>0</v>
      </c>
      <c r="I3081" s="34" t="str">
        <f>IF(H3081,LEFT(G3081,FIND(" ",G3081)-1),MID(G3081,FIND(" ",G3081)+1,9))</f>
        <v>YIX</v>
      </c>
      <c r="J3081" s="34" t="str">
        <f>TRIM(SUBSTITUTE(G3081,I3081,""))</f>
        <v>8-Nov</v>
      </c>
      <c r="K3081" s="34">
        <f>LEFT(J3081,2-ISERROR(1*MID(J3081,2,1)))*1</f>
        <v>8</v>
      </c>
      <c r="L3081" s="34" t="str">
        <f>IF(LEN(I3081)=3,I3081,LEFT(I3081,1)&amp;MID(I3081,3,1)&amp;RIGHT(I3081,1))</f>
        <v>YIX</v>
      </c>
      <c r="M3081" s="42">
        <f>TIMEVALUE(SUBSTITUTE(SUBSTITUTE(F3081,"P"," P"),"A"," A"))</f>
        <v>0.5395833333333333</v>
      </c>
      <c r="N3081" s="34">
        <f t="shared" ref="N3081:N3144" si="155">1+(L3081=L3080)*(K3081=K3080)*N3080</f>
        <v>14</v>
      </c>
      <c r="O3081" s="34" t="str">
        <f t="shared" ref="O3081:O3144" si="156">L3081&amp;N3081</f>
        <v>YIX14</v>
      </c>
      <c r="P3081" s="44">
        <f>INDEX(Workings!$R$14:$R$853,MATCH(O3081,Workings!$U$14:$U$853,0))</f>
        <v>0.53472222222222221</v>
      </c>
      <c r="Q3081" s="34">
        <f t="shared" ref="Q3081:Q3144" si="157">ROUND((M3081-P3081)*60*24,5)</f>
        <v>7</v>
      </c>
      <c r="S3081"/>
    </row>
    <row r="3082" spans="1:19" ht="15" x14ac:dyDescent="0.25">
      <c r="A3082" s="34" t="s">
        <v>1392</v>
      </c>
      <c r="B3082" s="34">
        <f>SEARCH("PM",A3082)</f>
        <v>5</v>
      </c>
      <c r="C3082" s="34" t="e">
        <f>SEARCH("AM",A3082)</f>
        <v>#VALUE!</v>
      </c>
      <c r="D3082" s="34">
        <f>IFERROR(B3082,C3082)</f>
        <v>5</v>
      </c>
      <c r="E3082" s="34" t="str">
        <f>IFERROR(MID(A3082,D3082-5,1)," ")</f>
        <v xml:space="preserve"> </v>
      </c>
      <c r="F3082" s="34" t="str">
        <f>MID(A3082,IF(E3082="1",D3082-5,D3082-4),IF(E3082="1",7,6))</f>
        <v>1:31PM</v>
      </c>
      <c r="G3082" s="34" t="str">
        <f>TRIM(SUBSTITUTE(A3082,TEXT(M3082,"h:mmAM/PM"),""))</f>
        <v>Y-I-X 8/Nov</v>
      </c>
      <c r="H3082" s="34" t="b">
        <f>OR(LEFT(G3082,1)="Y",LEFT(G3082,1)="B",LEFT(G3082,1)="R")</f>
        <v>1</v>
      </c>
      <c r="I3082" s="34" t="str">
        <f>IF(H3082,LEFT(G3082,FIND(" ",G3082)-1),MID(G3082,FIND(" ",G3082)+1,9))</f>
        <v>Y-I-X</v>
      </c>
      <c r="J3082" s="34" t="str">
        <f>TRIM(SUBSTITUTE(G3082,I3082,""))</f>
        <v>8/Nov</v>
      </c>
      <c r="K3082" s="34">
        <f>LEFT(J3082,2-ISERROR(1*MID(J3082,2,1)))*1</f>
        <v>8</v>
      </c>
      <c r="L3082" s="34" t="str">
        <f>IF(LEN(I3082)=3,I3082,LEFT(I3082,1)&amp;MID(I3082,3,1)&amp;RIGHT(I3082,1))</f>
        <v>YIX</v>
      </c>
      <c r="M3082" s="42">
        <f>TIMEVALUE(SUBSTITUTE(SUBSTITUTE(F3082,"P"," P"),"A"," A"))</f>
        <v>0.56319444444444444</v>
      </c>
      <c r="N3082" s="34">
        <f t="shared" si="155"/>
        <v>15</v>
      </c>
      <c r="O3082" s="34" t="str">
        <f t="shared" si="156"/>
        <v>YIX15</v>
      </c>
      <c r="P3082" s="44">
        <f>INDEX(Workings!$R$14:$R$853,MATCH(O3082,Workings!$U$14:$U$853,0))</f>
        <v>0.55555555555555558</v>
      </c>
      <c r="Q3082" s="34">
        <f t="shared" si="157"/>
        <v>11</v>
      </c>
      <c r="S3082"/>
    </row>
    <row r="3083" spans="1:19" ht="15" x14ac:dyDescent="0.25">
      <c r="A3083" s="34" t="s">
        <v>655</v>
      </c>
      <c r="B3083" s="34">
        <f>SEARCH("PM",A3083)</f>
        <v>5</v>
      </c>
      <c r="C3083" s="34" t="e">
        <f>SEARCH("AM",A3083)</f>
        <v>#VALUE!</v>
      </c>
      <c r="D3083" s="34">
        <f>IFERROR(B3083,C3083)</f>
        <v>5</v>
      </c>
      <c r="E3083" s="34" t="str">
        <f>IFERROR(MID(A3083,D3083-5,1)," ")</f>
        <v xml:space="preserve"> </v>
      </c>
      <c r="F3083" s="34" t="str">
        <f>MID(A3083,IF(E3083="1",D3083-5,D3083-4),IF(E3083="1",7,6))</f>
        <v>1:59PM</v>
      </c>
      <c r="G3083" s="34" t="str">
        <f>TRIM(SUBSTITUTE(A3083,TEXT(M3083,"h:mmAM/PM"),""))</f>
        <v>Y:I:X 8/Nov</v>
      </c>
      <c r="H3083" s="34" t="b">
        <f>OR(LEFT(G3083,1)="Y",LEFT(G3083,1)="B",LEFT(G3083,1)="R")</f>
        <v>1</v>
      </c>
      <c r="I3083" s="34" t="str">
        <f>IF(H3083,LEFT(G3083,FIND(" ",G3083)-1),MID(G3083,FIND(" ",G3083)+1,9))</f>
        <v>Y:I:X</v>
      </c>
      <c r="J3083" s="34" t="str">
        <f>TRIM(SUBSTITUTE(G3083,I3083,""))</f>
        <v>8/Nov</v>
      </c>
      <c r="K3083" s="34">
        <f>LEFT(J3083,2-ISERROR(1*MID(J3083,2,1)))*1</f>
        <v>8</v>
      </c>
      <c r="L3083" s="34" t="str">
        <f>IF(LEN(I3083)=3,I3083,LEFT(I3083,1)&amp;MID(I3083,3,1)&amp;RIGHT(I3083,1))</f>
        <v>YIX</v>
      </c>
      <c r="M3083" s="42">
        <f>TIMEVALUE(SUBSTITUTE(SUBSTITUTE(F3083,"P"," P"),"A"," A"))</f>
        <v>0.58263888888888882</v>
      </c>
      <c r="N3083" s="34">
        <f t="shared" si="155"/>
        <v>16</v>
      </c>
      <c r="O3083" s="34" t="str">
        <f t="shared" si="156"/>
        <v>YIX16</v>
      </c>
      <c r="P3083" s="44">
        <f>INDEX(Workings!$R$14:$R$853,MATCH(O3083,Workings!$U$14:$U$853,0))</f>
        <v>0.57638888888888895</v>
      </c>
      <c r="Q3083" s="34">
        <f t="shared" si="157"/>
        <v>9</v>
      </c>
      <c r="S3083"/>
    </row>
    <row r="3084" spans="1:19" ht="15" x14ac:dyDescent="0.25">
      <c r="A3084" s="34" t="s">
        <v>3080</v>
      </c>
      <c r="B3084" s="34">
        <f>SEARCH("PM",A3084)</f>
        <v>11</v>
      </c>
      <c r="C3084" s="34" t="e">
        <f>SEARCH("AM",A3084)</f>
        <v>#VALUE!</v>
      </c>
      <c r="D3084" s="34">
        <f>IFERROR(B3084,C3084)</f>
        <v>11</v>
      </c>
      <c r="E3084" s="34" t="str">
        <f>IFERROR(MID(A3084,D3084-5,1)," ")</f>
        <v xml:space="preserve"> </v>
      </c>
      <c r="F3084" s="34" t="str">
        <f>MID(A3084,IF(E3084="1",D3084-5,D3084-4),IF(E3084="1",7,6))</f>
        <v>2:28PM</v>
      </c>
      <c r="G3084" s="34" t="str">
        <f>TRIM(SUBSTITUTE(A3084,TEXT(M3084,"h:mmAM/PM"),""))</f>
        <v>Y/I/X 8/Nov</v>
      </c>
      <c r="H3084" s="34" t="b">
        <f>OR(LEFT(G3084,1)="Y",LEFT(G3084,1)="B",LEFT(G3084,1)="R")</f>
        <v>1</v>
      </c>
      <c r="I3084" s="34" t="str">
        <f>IF(H3084,LEFT(G3084,FIND(" ",G3084)-1),MID(G3084,FIND(" ",G3084)+1,9))</f>
        <v>Y/I/X</v>
      </c>
      <c r="J3084" s="34" t="str">
        <f>TRIM(SUBSTITUTE(G3084,I3084,""))</f>
        <v>8/Nov</v>
      </c>
      <c r="K3084" s="34">
        <f>LEFT(J3084,2-ISERROR(1*MID(J3084,2,1)))*1</f>
        <v>8</v>
      </c>
      <c r="L3084" s="34" t="str">
        <f>IF(LEN(I3084)=3,I3084,LEFT(I3084,1)&amp;MID(I3084,3,1)&amp;RIGHT(I3084,1))</f>
        <v>YIX</v>
      </c>
      <c r="M3084" s="42">
        <f>TIMEVALUE(SUBSTITUTE(SUBSTITUTE(F3084,"P"," P"),"A"," A"))</f>
        <v>0.60277777777777775</v>
      </c>
      <c r="N3084" s="34">
        <f t="shared" si="155"/>
        <v>17</v>
      </c>
      <c r="O3084" s="34" t="str">
        <f t="shared" si="156"/>
        <v>YIX17</v>
      </c>
      <c r="P3084" s="44">
        <f>INDEX(Workings!$R$14:$R$853,MATCH(O3084,Workings!$U$14:$U$853,0))</f>
        <v>0.59722222222222232</v>
      </c>
      <c r="Q3084" s="34">
        <f t="shared" si="157"/>
        <v>8</v>
      </c>
      <c r="S3084"/>
    </row>
    <row r="3085" spans="1:19" ht="15" x14ac:dyDescent="0.25">
      <c r="A3085" s="34" t="s">
        <v>3075</v>
      </c>
      <c r="B3085" s="34">
        <f>SEARCH("PM",A3085)</f>
        <v>5</v>
      </c>
      <c r="C3085" s="34" t="e">
        <f>SEARCH("AM",A3085)</f>
        <v>#VALUE!</v>
      </c>
      <c r="D3085" s="34">
        <f>IFERROR(B3085,C3085)</f>
        <v>5</v>
      </c>
      <c r="E3085" s="34" t="str">
        <f>IFERROR(MID(A3085,D3085-5,1)," ")</f>
        <v xml:space="preserve"> </v>
      </c>
      <c r="F3085" s="34" t="str">
        <f>MID(A3085,IF(E3085="1",D3085-5,D3085-4),IF(E3085="1",7,6))</f>
        <v>2:58PM</v>
      </c>
      <c r="G3085" s="34" t="str">
        <f>TRIM(SUBSTITUTE(A3085,TEXT(M3085,"h:mmAM/PM"),""))</f>
        <v>8/Nov Y-I-X</v>
      </c>
      <c r="H3085" s="34" t="b">
        <f>OR(LEFT(G3085,1)="Y",LEFT(G3085,1)="B",LEFT(G3085,1)="R")</f>
        <v>0</v>
      </c>
      <c r="I3085" s="34" t="str">
        <f>IF(H3085,LEFT(G3085,FIND(" ",G3085)-1),MID(G3085,FIND(" ",G3085)+1,9))</f>
        <v>Y-I-X</v>
      </c>
      <c r="J3085" s="34" t="str">
        <f>TRIM(SUBSTITUTE(G3085,I3085,""))</f>
        <v>8/Nov</v>
      </c>
      <c r="K3085" s="34">
        <f>LEFT(J3085,2-ISERROR(1*MID(J3085,2,1)))*1</f>
        <v>8</v>
      </c>
      <c r="L3085" s="34" t="str">
        <f>IF(LEN(I3085)=3,I3085,LEFT(I3085,1)&amp;MID(I3085,3,1)&amp;RIGHT(I3085,1))</f>
        <v>YIX</v>
      </c>
      <c r="M3085" s="42">
        <f>TIMEVALUE(SUBSTITUTE(SUBSTITUTE(F3085,"P"," P"),"A"," A"))</f>
        <v>0.62361111111111112</v>
      </c>
      <c r="N3085" s="34">
        <f t="shared" si="155"/>
        <v>18</v>
      </c>
      <c r="O3085" s="34" t="str">
        <f t="shared" si="156"/>
        <v>YIX18</v>
      </c>
      <c r="P3085" s="44">
        <f>INDEX(Workings!$R$14:$R$853,MATCH(O3085,Workings!$U$14:$U$853,0))</f>
        <v>0.61805555555555569</v>
      </c>
      <c r="Q3085" s="34">
        <f t="shared" si="157"/>
        <v>8</v>
      </c>
      <c r="S3085"/>
    </row>
    <row r="3086" spans="1:19" ht="15" x14ac:dyDescent="0.25">
      <c r="A3086" s="34" t="s">
        <v>2855</v>
      </c>
      <c r="B3086" s="34">
        <f>SEARCH("PM",A3086)</f>
        <v>9</v>
      </c>
      <c r="C3086" s="34" t="e">
        <f>SEARCH("AM",A3086)</f>
        <v>#VALUE!</v>
      </c>
      <c r="D3086" s="34">
        <f>IFERROR(B3086,C3086)</f>
        <v>9</v>
      </c>
      <c r="E3086" s="34" t="str">
        <f>IFERROR(MID(A3086,D3086-5,1)," ")</f>
        <v xml:space="preserve"> </v>
      </c>
      <c r="F3086" s="34" t="str">
        <f>MID(A3086,IF(E3086="1",D3086-5,D3086-4),IF(E3086="1",7,6))</f>
        <v>3:22PM</v>
      </c>
      <c r="G3086" s="34" t="str">
        <f>TRIM(SUBSTITUTE(A3086,TEXT(M3086,"h:mmAM/PM"),""))</f>
        <v>YIX 8/Nov</v>
      </c>
      <c r="H3086" s="34" t="b">
        <f>OR(LEFT(G3086,1)="Y",LEFT(G3086,1)="B",LEFT(G3086,1)="R")</f>
        <v>1</v>
      </c>
      <c r="I3086" s="34" t="str">
        <f>IF(H3086,LEFT(G3086,FIND(" ",G3086)-1),MID(G3086,FIND(" ",G3086)+1,9))</f>
        <v>YIX</v>
      </c>
      <c r="J3086" s="34" t="str">
        <f>TRIM(SUBSTITUTE(G3086,I3086,""))</f>
        <v>8/Nov</v>
      </c>
      <c r="K3086" s="34">
        <f>LEFT(J3086,2-ISERROR(1*MID(J3086,2,1)))*1</f>
        <v>8</v>
      </c>
      <c r="L3086" s="34" t="str">
        <f>IF(LEN(I3086)=3,I3086,LEFT(I3086,1)&amp;MID(I3086,3,1)&amp;RIGHT(I3086,1))</f>
        <v>YIX</v>
      </c>
      <c r="M3086" s="42">
        <f>TIMEVALUE(SUBSTITUTE(SUBSTITUTE(F3086,"P"," P"),"A"," A"))</f>
        <v>0.64027777777777783</v>
      </c>
      <c r="N3086" s="34">
        <f t="shared" si="155"/>
        <v>19</v>
      </c>
      <c r="O3086" s="34" t="str">
        <f t="shared" si="156"/>
        <v>YIX19</v>
      </c>
      <c r="P3086" s="44">
        <f>INDEX(Workings!$R$14:$R$853,MATCH(O3086,Workings!$U$14:$U$853,0))</f>
        <v>0.63888888888888906</v>
      </c>
      <c r="Q3086" s="34">
        <f t="shared" si="157"/>
        <v>2</v>
      </c>
      <c r="S3086"/>
    </row>
    <row r="3087" spans="1:19" ht="15" x14ac:dyDescent="0.25">
      <c r="A3087" s="34" t="s">
        <v>3019</v>
      </c>
      <c r="B3087" s="34">
        <f>SEARCH("PM",A3087)</f>
        <v>5</v>
      </c>
      <c r="C3087" s="34" t="e">
        <f>SEARCH("AM",A3087)</f>
        <v>#VALUE!</v>
      </c>
      <c r="D3087" s="34">
        <f>IFERROR(B3087,C3087)</f>
        <v>5</v>
      </c>
      <c r="E3087" s="34" t="str">
        <f>IFERROR(MID(A3087,D3087-5,1)," ")</f>
        <v xml:space="preserve"> </v>
      </c>
      <c r="F3087" s="34" t="str">
        <f>MID(A3087,IF(E3087="1",D3087-5,D3087-4),IF(E3087="1",7,6))</f>
        <v>3:52PM</v>
      </c>
      <c r="G3087" s="34" t="str">
        <f>TRIM(SUBSTITUTE(A3087,TEXT(M3087,"h:mmAM/PM"),""))</f>
        <v>YIX 8/Nov</v>
      </c>
      <c r="H3087" s="34" t="b">
        <f>OR(LEFT(G3087,1)="Y",LEFT(G3087,1)="B",LEFT(G3087,1)="R")</f>
        <v>1</v>
      </c>
      <c r="I3087" s="34" t="str">
        <f>IF(H3087,LEFT(G3087,FIND(" ",G3087)-1),MID(G3087,FIND(" ",G3087)+1,9))</f>
        <v>YIX</v>
      </c>
      <c r="J3087" s="34" t="str">
        <f>TRIM(SUBSTITUTE(G3087,I3087,""))</f>
        <v>8/Nov</v>
      </c>
      <c r="K3087" s="34">
        <f>LEFT(J3087,2-ISERROR(1*MID(J3087,2,1)))*1</f>
        <v>8</v>
      </c>
      <c r="L3087" s="34" t="str">
        <f>IF(LEN(I3087)=3,I3087,LEFT(I3087,1)&amp;MID(I3087,3,1)&amp;RIGHT(I3087,1))</f>
        <v>YIX</v>
      </c>
      <c r="M3087" s="42">
        <f>TIMEVALUE(SUBSTITUTE(SUBSTITUTE(F3087,"P"," P"),"A"," A"))</f>
        <v>0.66111111111111109</v>
      </c>
      <c r="N3087" s="34">
        <f t="shared" si="155"/>
        <v>20</v>
      </c>
      <c r="O3087" s="34" t="str">
        <f t="shared" si="156"/>
        <v>YIX20</v>
      </c>
      <c r="P3087" s="44">
        <f>INDEX(Workings!$R$14:$R$853,MATCH(O3087,Workings!$U$14:$U$853,0))</f>
        <v>0.65972222222222243</v>
      </c>
      <c r="Q3087" s="34">
        <f t="shared" si="157"/>
        <v>2</v>
      </c>
      <c r="S3087"/>
    </row>
    <row r="3088" spans="1:19" ht="15" x14ac:dyDescent="0.25">
      <c r="A3088" s="34" t="s">
        <v>3698</v>
      </c>
      <c r="B3088" s="34">
        <f>SEARCH("PM",A3088)</f>
        <v>11</v>
      </c>
      <c r="C3088" s="34" t="e">
        <f>SEARCH("AM",A3088)</f>
        <v>#VALUE!</v>
      </c>
      <c r="D3088" s="34">
        <f>IFERROR(B3088,C3088)</f>
        <v>11</v>
      </c>
      <c r="E3088" s="34" t="str">
        <f>IFERROR(MID(A3088,D3088-5,1)," ")</f>
        <v xml:space="preserve"> </v>
      </c>
      <c r="F3088" s="34" t="str">
        <f>MID(A3088,IF(E3088="1",D3088-5,D3088-4),IF(E3088="1",7,6))</f>
        <v>4:26PM</v>
      </c>
      <c r="G3088" s="34" t="str">
        <f>TRIM(SUBSTITUTE(A3088,TEXT(M3088,"h:mmAM/PM"),""))</f>
        <v>Y-I-X 8/Nov</v>
      </c>
      <c r="H3088" s="34" t="b">
        <f>OR(LEFT(G3088,1)="Y",LEFT(G3088,1)="B",LEFT(G3088,1)="R")</f>
        <v>1</v>
      </c>
      <c r="I3088" s="34" t="str">
        <f>IF(H3088,LEFT(G3088,FIND(" ",G3088)-1),MID(G3088,FIND(" ",G3088)+1,9))</f>
        <v>Y-I-X</v>
      </c>
      <c r="J3088" s="34" t="str">
        <f>TRIM(SUBSTITUTE(G3088,I3088,""))</f>
        <v>8/Nov</v>
      </c>
      <c r="K3088" s="34">
        <f>LEFT(J3088,2-ISERROR(1*MID(J3088,2,1)))*1</f>
        <v>8</v>
      </c>
      <c r="L3088" s="34" t="str">
        <f>IF(LEN(I3088)=3,I3088,LEFT(I3088,1)&amp;MID(I3088,3,1)&amp;RIGHT(I3088,1))</f>
        <v>YIX</v>
      </c>
      <c r="M3088" s="42">
        <f>TIMEVALUE(SUBSTITUTE(SUBSTITUTE(F3088,"P"," P"),"A"," A"))</f>
        <v>0.68472222222222223</v>
      </c>
      <c r="N3088" s="34">
        <f t="shared" si="155"/>
        <v>21</v>
      </c>
      <c r="O3088" s="34" t="str">
        <f t="shared" si="156"/>
        <v>YIX21</v>
      </c>
      <c r="P3088" s="44">
        <f>INDEX(Workings!$R$14:$R$853,MATCH(O3088,Workings!$U$14:$U$853,0))</f>
        <v>0.6805555555555558</v>
      </c>
      <c r="Q3088" s="34">
        <f t="shared" si="157"/>
        <v>6</v>
      </c>
      <c r="S3088"/>
    </row>
    <row r="3089" spans="1:19" ht="15" x14ac:dyDescent="0.25">
      <c r="A3089" s="34" t="s">
        <v>3018</v>
      </c>
      <c r="B3089" s="34">
        <f>SEARCH("PM",A3089)</f>
        <v>11</v>
      </c>
      <c r="C3089" s="34" t="e">
        <f>SEARCH("AM",A3089)</f>
        <v>#VALUE!</v>
      </c>
      <c r="D3089" s="34">
        <f>IFERROR(B3089,C3089)</f>
        <v>11</v>
      </c>
      <c r="E3089" s="34" t="str">
        <f>IFERROR(MID(A3089,D3089-5,1)," ")</f>
        <v xml:space="preserve"> </v>
      </c>
      <c r="F3089" s="34" t="str">
        <f>MID(A3089,IF(E3089="1",D3089-5,D3089-4),IF(E3089="1",7,6))</f>
        <v>4:57PM</v>
      </c>
      <c r="G3089" s="34" t="str">
        <f>TRIM(SUBSTITUTE(A3089,TEXT(M3089,"h:mmAM/PM"),""))</f>
        <v>8/Nov YIX</v>
      </c>
      <c r="H3089" s="34" t="b">
        <f>OR(LEFT(G3089,1)="Y",LEFT(G3089,1)="B",LEFT(G3089,1)="R")</f>
        <v>0</v>
      </c>
      <c r="I3089" s="34" t="str">
        <f>IF(H3089,LEFT(G3089,FIND(" ",G3089)-1),MID(G3089,FIND(" ",G3089)+1,9))</f>
        <v>YIX</v>
      </c>
      <c r="J3089" s="34" t="str">
        <f>TRIM(SUBSTITUTE(G3089,I3089,""))</f>
        <v>8/Nov</v>
      </c>
      <c r="K3089" s="34">
        <f>LEFT(J3089,2-ISERROR(1*MID(J3089,2,1)))*1</f>
        <v>8</v>
      </c>
      <c r="L3089" s="34" t="str">
        <f>IF(LEN(I3089)=3,I3089,LEFT(I3089,1)&amp;MID(I3089,3,1)&amp;RIGHT(I3089,1))</f>
        <v>YIX</v>
      </c>
      <c r="M3089" s="42">
        <f>TIMEVALUE(SUBSTITUTE(SUBSTITUTE(F3089,"P"," P"),"A"," A"))</f>
        <v>0.70624999999999993</v>
      </c>
      <c r="N3089" s="34">
        <f t="shared" si="155"/>
        <v>22</v>
      </c>
      <c r="O3089" s="34" t="str">
        <f t="shared" si="156"/>
        <v>YIX22</v>
      </c>
      <c r="P3089" s="44">
        <f>INDEX(Workings!$R$14:$R$853,MATCH(O3089,Workings!$U$14:$U$853,0))</f>
        <v>0.70138888888888917</v>
      </c>
      <c r="Q3089" s="34">
        <f t="shared" si="157"/>
        <v>7</v>
      </c>
      <c r="S3089"/>
    </row>
    <row r="3090" spans="1:19" ht="15" x14ac:dyDescent="0.25">
      <c r="A3090" s="34" t="s">
        <v>2224</v>
      </c>
      <c r="B3090" s="34">
        <f>SEARCH("PM",A3090)</f>
        <v>15</v>
      </c>
      <c r="C3090" s="34" t="e">
        <f>SEARCH("AM",A3090)</f>
        <v>#VALUE!</v>
      </c>
      <c r="D3090" s="34">
        <f>IFERROR(B3090,C3090)</f>
        <v>15</v>
      </c>
      <c r="E3090" s="34" t="str">
        <f>IFERROR(MID(A3090,D3090-5,1)," ")</f>
        <v xml:space="preserve"> </v>
      </c>
      <c r="F3090" s="34" t="str">
        <f>MID(A3090,IF(E3090="1",D3090-5,D3090-4),IF(E3090="1",7,6))</f>
        <v>5:28PM</v>
      </c>
      <c r="G3090" s="34" t="str">
        <f>TRIM(SUBSTITUTE(A3090,TEXT(M3090,"h:mmAM/PM"),""))</f>
        <v>YIX 8-Nov</v>
      </c>
      <c r="H3090" s="34" t="b">
        <f>OR(LEFT(G3090,1)="Y",LEFT(G3090,1)="B",LEFT(G3090,1)="R")</f>
        <v>1</v>
      </c>
      <c r="I3090" s="34" t="str">
        <f>IF(H3090,LEFT(G3090,FIND(" ",G3090)-1),MID(G3090,FIND(" ",G3090)+1,9))</f>
        <v>YIX</v>
      </c>
      <c r="J3090" s="34" t="str">
        <f>TRIM(SUBSTITUTE(G3090,I3090,""))</f>
        <v>8-Nov</v>
      </c>
      <c r="K3090" s="34">
        <f>LEFT(J3090,2-ISERROR(1*MID(J3090,2,1)))*1</f>
        <v>8</v>
      </c>
      <c r="L3090" s="34" t="str">
        <f>IF(LEN(I3090)=3,I3090,LEFT(I3090,1)&amp;MID(I3090,3,1)&amp;RIGHT(I3090,1))</f>
        <v>YIX</v>
      </c>
      <c r="M3090" s="42">
        <f>TIMEVALUE(SUBSTITUTE(SUBSTITUTE(F3090,"P"," P"),"A"," A"))</f>
        <v>0.72777777777777775</v>
      </c>
      <c r="N3090" s="34">
        <f t="shared" si="155"/>
        <v>23</v>
      </c>
      <c r="O3090" s="34" t="str">
        <f t="shared" si="156"/>
        <v>YIX23</v>
      </c>
      <c r="P3090" s="44">
        <f>INDEX(Workings!$R$14:$R$853,MATCH(O3090,Workings!$U$14:$U$853,0))</f>
        <v>0.72222222222222254</v>
      </c>
      <c r="Q3090" s="34">
        <f t="shared" si="157"/>
        <v>8</v>
      </c>
      <c r="S3090"/>
    </row>
    <row r="3091" spans="1:19" ht="15" x14ac:dyDescent="0.25">
      <c r="A3091" s="34" t="s">
        <v>1849</v>
      </c>
      <c r="B3091" s="34">
        <f>SEARCH("PM",A3091)</f>
        <v>17</v>
      </c>
      <c r="C3091" s="34" t="e">
        <f>SEARCH("AM",A3091)</f>
        <v>#VALUE!</v>
      </c>
      <c r="D3091" s="34">
        <f>IFERROR(B3091,C3091)</f>
        <v>17</v>
      </c>
      <c r="E3091" s="34" t="str">
        <f>IFERROR(MID(A3091,D3091-5,1)," ")</f>
        <v xml:space="preserve"> </v>
      </c>
      <c r="F3091" s="34" t="str">
        <f>MID(A3091,IF(E3091="1",D3091-5,D3091-4),IF(E3091="1",7,6))</f>
        <v>5:58PM</v>
      </c>
      <c r="G3091" s="34" t="str">
        <f>TRIM(SUBSTITUTE(A3091,TEXT(M3091,"h:mmAM/PM"),""))</f>
        <v>Y:I:X 8-Nov</v>
      </c>
      <c r="H3091" s="34" t="b">
        <f>OR(LEFT(G3091,1)="Y",LEFT(G3091,1)="B",LEFT(G3091,1)="R")</f>
        <v>1</v>
      </c>
      <c r="I3091" s="34" t="str">
        <f>IF(H3091,LEFT(G3091,FIND(" ",G3091)-1),MID(G3091,FIND(" ",G3091)+1,9))</f>
        <v>Y:I:X</v>
      </c>
      <c r="J3091" s="34" t="str">
        <f>TRIM(SUBSTITUTE(G3091,I3091,""))</f>
        <v>8-Nov</v>
      </c>
      <c r="K3091" s="34">
        <f>LEFT(J3091,2-ISERROR(1*MID(J3091,2,1)))*1</f>
        <v>8</v>
      </c>
      <c r="L3091" s="34" t="str">
        <f>IF(LEN(I3091)=3,I3091,LEFT(I3091,1)&amp;MID(I3091,3,1)&amp;RIGHT(I3091,1))</f>
        <v>YIX</v>
      </c>
      <c r="M3091" s="42">
        <f>TIMEVALUE(SUBSTITUTE(SUBSTITUTE(F3091,"P"," P"),"A"," A"))</f>
        <v>0.74861111111111101</v>
      </c>
      <c r="N3091" s="34">
        <f t="shared" si="155"/>
        <v>24</v>
      </c>
      <c r="O3091" s="34" t="str">
        <f t="shared" si="156"/>
        <v>YIX24</v>
      </c>
      <c r="P3091" s="44">
        <f>INDEX(Workings!$R$14:$R$853,MATCH(O3091,Workings!$U$14:$U$853,0))</f>
        <v>0.75000000000000033</v>
      </c>
      <c r="Q3091" s="34">
        <f t="shared" si="157"/>
        <v>-2</v>
      </c>
      <c r="S3091"/>
    </row>
    <row r="3092" spans="1:19" ht="15" x14ac:dyDescent="0.25">
      <c r="A3092" s="34" t="s">
        <v>2481</v>
      </c>
      <c r="B3092" s="34">
        <f>SEARCH("PM",A3092)</f>
        <v>11</v>
      </c>
      <c r="C3092" s="34" t="e">
        <f>SEARCH("AM",A3092)</f>
        <v>#VALUE!</v>
      </c>
      <c r="D3092" s="34">
        <f>IFERROR(B3092,C3092)</f>
        <v>11</v>
      </c>
      <c r="E3092" s="34" t="str">
        <f>IFERROR(MID(A3092,D3092-5,1)," ")</f>
        <v xml:space="preserve"> </v>
      </c>
      <c r="F3092" s="34" t="str">
        <f>MID(A3092,IF(E3092="1",D3092-5,D3092-4),IF(E3092="1",7,6))</f>
        <v>6:49PM</v>
      </c>
      <c r="G3092" s="34" t="str">
        <f>TRIM(SUBSTITUTE(A3092,TEXT(M3092,"h:mmAM/PM"),""))</f>
        <v>8-Nov Y/I/X</v>
      </c>
      <c r="H3092" s="34" t="b">
        <f>OR(LEFT(G3092,1)="Y",LEFT(G3092,1)="B",LEFT(G3092,1)="R")</f>
        <v>0</v>
      </c>
      <c r="I3092" s="34" t="str">
        <f>IF(H3092,LEFT(G3092,FIND(" ",G3092)-1),MID(G3092,FIND(" ",G3092)+1,9))</f>
        <v>Y/I/X</v>
      </c>
      <c r="J3092" s="34" t="str">
        <f>TRIM(SUBSTITUTE(G3092,I3092,""))</f>
        <v>8-Nov</v>
      </c>
      <c r="K3092" s="34">
        <f>LEFT(J3092,2-ISERROR(1*MID(J3092,2,1)))*1</f>
        <v>8</v>
      </c>
      <c r="L3092" s="34" t="str">
        <f>IF(LEN(I3092)=3,I3092,LEFT(I3092,1)&amp;MID(I3092,3,1)&amp;RIGHT(I3092,1))</f>
        <v>YIX</v>
      </c>
      <c r="M3092" s="42">
        <f>TIMEVALUE(SUBSTITUTE(SUBSTITUTE(F3092,"P"," P"),"A"," A"))</f>
        <v>0.78402777777777777</v>
      </c>
      <c r="N3092" s="34">
        <f t="shared" si="155"/>
        <v>25</v>
      </c>
      <c r="O3092" s="34" t="str">
        <f t="shared" si="156"/>
        <v>YIX25</v>
      </c>
      <c r="P3092" s="44">
        <f>INDEX(Workings!$R$14:$R$853,MATCH(O3092,Workings!$U$14:$U$853,0))</f>
        <v>0.77777777777777812</v>
      </c>
      <c r="Q3092" s="34">
        <f t="shared" si="157"/>
        <v>9</v>
      </c>
      <c r="S3092"/>
    </row>
    <row r="3093" spans="1:19" ht="15" x14ac:dyDescent="0.25">
      <c r="A3093" s="34" t="s">
        <v>3452</v>
      </c>
      <c r="B3093" s="34">
        <f>SEARCH("PM",A3093)</f>
        <v>15</v>
      </c>
      <c r="C3093" s="34" t="e">
        <f>SEARCH("AM",A3093)</f>
        <v>#VALUE!</v>
      </c>
      <c r="D3093" s="34">
        <f>IFERROR(B3093,C3093)</f>
        <v>15</v>
      </c>
      <c r="E3093" s="34" t="str">
        <f>IFERROR(MID(A3093,D3093-5,1)," ")</f>
        <v xml:space="preserve"> </v>
      </c>
      <c r="F3093" s="34" t="str">
        <f>MID(A3093,IF(E3093="1",D3093-5,D3093-4),IF(E3093="1",7,6))</f>
        <v>7:24PM</v>
      </c>
      <c r="G3093" s="34" t="str">
        <f>TRIM(SUBSTITUTE(A3093,TEXT(M3093,"h:mmAM/PM"),""))</f>
        <v>8/Nov YIX</v>
      </c>
      <c r="H3093" s="34" t="b">
        <f>OR(LEFT(G3093,1)="Y",LEFT(G3093,1)="B",LEFT(G3093,1)="R")</f>
        <v>0</v>
      </c>
      <c r="I3093" s="34" t="str">
        <f>IF(H3093,LEFT(G3093,FIND(" ",G3093)-1),MID(G3093,FIND(" ",G3093)+1,9))</f>
        <v>YIX</v>
      </c>
      <c r="J3093" s="34" t="str">
        <f>TRIM(SUBSTITUTE(G3093,I3093,""))</f>
        <v>8/Nov</v>
      </c>
      <c r="K3093" s="34">
        <f>LEFT(J3093,2-ISERROR(1*MID(J3093,2,1)))*1</f>
        <v>8</v>
      </c>
      <c r="L3093" s="34" t="str">
        <f>IF(LEN(I3093)=3,I3093,LEFT(I3093,1)&amp;MID(I3093,3,1)&amp;RIGHT(I3093,1))</f>
        <v>YIX</v>
      </c>
      <c r="M3093" s="42">
        <f>TIMEVALUE(SUBSTITUTE(SUBSTITUTE(F3093,"P"," P"),"A"," A"))</f>
        <v>0.80833333333333324</v>
      </c>
      <c r="N3093" s="34">
        <f t="shared" si="155"/>
        <v>26</v>
      </c>
      <c r="O3093" s="34" t="str">
        <f t="shared" si="156"/>
        <v>YIX26</v>
      </c>
      <c r="P3093" s="44">
        <f>INDEX(Workings!$R$14:$R$853,MATCH(O3093,Workings!$U$14:$U$853,0))</f>
        <v>0.80555555555555591</v>
      </c>
      <c r="Q3093" s="34">
        <f t="shared" si="157"/>
        <v>4</v>
      </c>
      <c r="S3093"/>
    </row>
    <row r="3094" spans="1:19" ht="15" x14ac:dyDescent="0.25">
      <c r="A3094" s="34" t="s">
        <v>3110</v>
      </c>
      <c r="B3094" s="34">
        <f>SEARCH("PM",A3094)</f>
        <v>5</v>
      </c>
      <c r="C3094" s="34" t="e">
        <f>SEARCH("AM",A3094)</f>
        <v>#VALUE!</v>
      </c>
      <c r="D3094" s="34">
        <f>IFERROR(B3094,C3094)</f>
        <v>5</v>
      </c>
      <c r="E3094" s="34" t="str">
        <f>IFERROR(MID(A3094,D3094-5,1)," ")</f>
        <v xml:space="preserve"> </v>
      </c>
      <c r="F3094" s="34" t="str">
        <f>MID(A3094,IF(E3094="1",D3094-5,D3094-4),IF(E3094="1",7,6))</f>
        <v>8:23PM</v>
      </c>
      <c r="G3094" s="34" t="str">
        <f>TRIM(SUBSTITUTE(A3094,TEXT(M3094,"h:mmAM/PM"),""))</f>
        <v>8-Nov Y:I:X</v>
      </c>
      <c r="H3094" s="34" t="b">
        <f>OR(LEFT(G3094,1)="Y",LEFT(G3094,1)="B",LEFT(G3094,1)="R")</f>
        <v>0</v>
      </c>
      <c r="I3094" s="34" t="str">
        <f>IF(H3094,LEFT(G3094,FIND(" ",G3094)-1),MID(G3094,FIND(" ",G3094)+1,9))</f>
        <v>Y:I:X</v>
      </c>
      <c r="J3094" s="34" t="str">
        <f>TRIM(SUBSTITUTE(G3094,I3094,""))</f>
        <v>8-Nov</v>
      </c>
      <c r="K3094" s="34">
        <f>LEFT(J3094,2-ISERROR(1*MID(J3094,2,1)))*1</f>
        <v>8</v>
      </c>
      <c r="L3094" s="34" t="str">
        <f>IF(LEN(I3094)=3,I3094,LEFT(I3094,1)&amp;MID(I3094,3,1)&amp;RIGHT(I3094,1))</f>
        <v>YIX</v>
      </c>
      <c r="M3094" s="42">
        <f>TIMEVALUE(SUBSTITUTE(SUBSTITUTE(F3094,"P"," P"),"A"," A"))</f>
        <v>0.84930555555555554</v>
      </c>
      <c r="N3094" s="34">
        <f t="shared" si="155"/>
        <v>27</v>
      </c>
      <c r="O3094" s="34" t="str">
        <f t="shared" si="156"/>
        <v>YIX27</v>
      </c>
      <c r="P3094" s="44">
        <f>INDEX(Workings!$R$14:$R$853,MATCH(O3094,Workings!$U$14:$U$853,0))</f>
        <v>0.84722222222222254</v>
      </c>
      <c r="Q3094" s="34">
        <f t="shared" si="157"/>
        <v>3</v>
      </c>
      <c r="S3094"/>
    </row>
    <row r="3095" spans="1:19" ht="15" x14ac:dyDescent="0.25">
      <c r="A3095" s="34" t="s">
        <v>2785</v>
      </c>
      <c r="B3095" s="34">
        <f>SEARCH("PM",A3095)</f>
        <v>9</v>
      </c>
      <c r="C3095" s="34" t="e">
        <f>SEARCH("AM",A3095)</f>
        <v>#VALUE!</v>
      </c>
      <c r="D3095" s="34">
        <f>IFERROR(B3095,C3095)</f>
        <v>9</v>
      </c>
      <c r="E3095" s="34" t="str">
        <f>IFERROR(MID(A3095,D3095-5,1)," ")</f>
        <v xml:space="preserve"> </v>
      </c>
      <c r="F3095" s="34" t="str">
        <f>MID(A3095,IF(E3095="1",D3095-5,D3095-4),IF(E3095="1",7,6))</f>
        <v>9:30PM</v>
      </c>
      <c r="G3095" s="34" t="str">
        <f>TRIM(SUBSTITUTE(A3095,TEXT(M3095,"h:mmAM/PM"),""))</f>
        <v>YIX 8-Nov</v>
      </c>
      <c r="H3095" s="34" t="b">
        <f>OR(LEFT(G3095,1)="Y",LEFT(G3095,1)="B",LEFT(G3095,1)="R")</f>
        <v>1</v>
      </c>
      <c r="I3095" s="34" t="str">
        <f>IF(H3095,LEFT(G3095,FIND(" ",G3095)-1),MID(G3095,FIND(" ",G3095)+1,9))</f>
        <v>YIX</v>
      </c>
      <c r="J3095" s="34" t="str">
        <f>TRIM(SUBSTITUTE(G3095,I3095,""))</f>
        <v>8-Nov</v>
      </c>
      <c r="K3095" s="34">
        <f>LEFT(J3095,2-ISERROR(1*MID(J3095,2,1)))*1</f>
        <v>8</v>
      </c>
      <c r="L3095" s="34" t="str">
        <f>IF(LEN(I3095)=3,I3095,LEFT(I3095,1)&amp;MID(I3095,3,1)&amp;RIGHT(I3095,1))</f>
        <v>YIX</v>
      </c>
      <c r="M3095" s="42">
        <f>TIMEVALUE(SUBSTITUTE(SUBSTITUTE(F3095,"P"," P"),"A"," A"))</f>
        <v>0.89583333333333337</v>
      </c>
      <c r="N3095" s="34">
        <f t="shared" si="155"/>
        <v>28</v>
      </c>
      <c r="O3095" s="34" t="str">
        <f t="shared" si="156"/>
        <v>YIX28</v>
      </c>
      <c r="P3095" s="44">
        <f>INDEX(Workings!$R$14:$R$853,MATCH(O3095,Workings!$U$14:$U$853,0))</f>
        <v>0.88888888888888917</v>
      </c>
      <c r="Q3095" s="34">
        <f t="shared" si="157"/>
        <v>10</v>
      </c>
      <c r="S3095"/>
    </row>
    <row r="3096" spans="1:19" ht="15" x14ac:dyDescent="0.25">
      <c r="A3096" s="34" t="s">
        <v>2789</v>
      </c>
      <c r="B3096" s="34">
        <f>SEARCH("PM",A3096)</f>
        <v>6</v>
      </c>
      <c r="C3096" s="34" t="e">
        <f>SEARCH("AM",A3096)</f>
        <v>#VALUE!</v>
      </c>
      <c r="D3096" s="34">
        <f>IFERROR(B3096,C3096)</f>
        <v>6</v>
      </c>
      <c r="E3096" s="34" t="str">
        <f>IFERROR(MID(A3096,D3096-5,1)," ")</f>
        <v>1</v>
      </c>
      <c r="F3096" s="34" t="str">
        <f>MID(A3096,IF(E3096="1",D3096-5,D3096-4),IF(E3096="1",7,6))</f>
        <v>10:27PM</v>
      </c>
      <c r="G3096" s="34" t="str">
        <f>TRIM(SUBSTITUTE(A3096,TEXT(M3096,"h:mmAM/PM"),""))</f>
        <v>8-Nov Y/I/X</v>
      </c>
      <c r="H3096" s="34" t="b">
        <f>OR(LEFT(G3096,1)="Y",LEFT(G3096,1)="B",LEFT(G3096,1)="R")</f>
        <v>0</v>
      </c>
      <c r="I3096" s="34" t="str">
        <f>IF(H3096,LEFT(G3096,FIND(" ",G3096)-1),MID(G3096,FIND(" ",G3096)+1,9))</f>
        <v>Y/I/X</v>
      </c>
      <c r="J3096" s="34" t="str">
        <f>TRIM(SUBSTITUTE(G3096,I3096,""))</f>
        <v>8-Nov</v>
      </c>
      <c r="K3096" s="34">
        <f>LEFT(J3096,2-ISERROR(1*MID(J3096,2,1)))*1</f>
        <v>8</v>
      </c>
      <c r="L3096" s="34" t="str">
        <f>IF(LEN(I3096)=3,I3096,LEFT(I3096,1)&amp;MID(I3096,3,1)&amp;RIGHT(I3096,1))</f>
        <v>YIX</v>
      </c>
      <c r="M3096" s="42">
        <f>TIMEVALUE(SUBSTITUTE(SUBSTITUTE(F3096,"P"," P"),"A"," A"))</f>
        <v>0.93541666666666667</v>
      </c>
      <c r="N3096" s="34">
        <f t="shared" si="155"/>
        <v>29</v>
      </c>
      <c r="O3096" s="34" t="str">
        <f t="shared" si="156"/>
        <v>YIX29</v>
      </c>
      <c r="P3096" s="44">
        <f>INDEX(Workings!$R$14:$R$853,MATCH(O3096,Workings!$U$14:$U$853,0))</f>
        <v>0.9305555555555558</v>
      </c>
      <c r="Q3096" s="34">
        <f t="shared" si="157"/>
        <v>7</v>
      </c>
      <c r="S3096"/>
    </row>
    <row r="3097" spans="1:19" ht="15" x14ac:dyDescent="0.25">
      <c r="A3097" s="34" t="s">
        <v>999</v>
      </c>
      <c r="B3097" s="34">
        <f>SEARCH("PM",A3097)</f>
        <v>18</v>
      </c>
      <c r="C3097" s="34" t="e">
        <f>SEARCH("AM",A3097)</f>
        <v>#VALUE!</v>
      </c>
      <c r="D3097" s="34">
        <f>IFERROR(B3097,C3097)</f>
        <v>18</v>
      </c>
      <c r="E3097" s="34" t="str">
        <f>IFERROR(MID(A3097,D3097-5,1)," ")</f>
        <v>1</v>
      </c>
      <c r="F3097" s="34" t="str">
        <f>MID(A3097,IF(E3097="1",D3097-5,D3097-4),IF(E3097="1",7,6))</f>
        <v>11:22PM</v>
      </c>
      <c r="G3097" s="34" t="str">
        <f>TRIM(SUBSTITUTE(A3097,TEXT(M3097,"h:mmAM/PM"),""))</f>
        <v>Y:I:X 8-Nov</v>
      </c>
      <c r="H3097" s="34" t="b">
        <f>OR(LEFT(G3097,1)="Y",LEFT(G3097,1)="B",LEFT(G3097,1)="R")</f>
        <v>1</v>
      </c>
      <c r="I3097" s="34" t="str">
        <f>IF(H3097,LEFT(G3097,FIND(" ",G3097)-1),MID(G3097,FIND(" ",G3097)+1,9))</f>
        <v>Y:I:X</v>
      </c>
      <c r="J3097" s="34" t="str">
        <f>TRIM(SUBSTITUTE(G3097,I3097,""))</f>
        <v>8-Nov</v>
      </c>
      <c r="K3097" s="34">
        <f>LEFT(J3097,2-ISERROR(1*MID(J3097,2,1)))*1</f>
        <v>8</v>
      </c>
      <c r="L3097" s="34" t="str">
        <f>IF(LEN(I3097)=3,I3097,LEFT(I3097,1)&amp;MID(I3097,3,1)&amp;RIGHT(I3097,1))</f>
        <v>YIX</v>
      </c>
      <c r="M3097" s="42">
        <f>TIMEVALUE(SUBSTITUTE(SUBSTITUTE(F3097,"P"," P"),"A"," A"))</f>
        <v>0.97361111111111109</v>
      </c>
      <c r="N3097" s="34">
        <f t="shared" si="155"/>
        <v>30</v>
      </c>
      <c r="O3097" s="34" t="str">
        <f t="shared" si="156"/>
        <v>YIX30</v>
      </c>
      <c r="P3097" s="44">
        <f>INDEX(Workings!$R$14:$R$853,MATCH(O3097,Workings!$U$14:$U$853,0))</f>
        <v>0.97222222222222243</v>
      </c>
      <c r="Q3097" s="34">
        <f t="shared" si="157"/>
        <v>2</v>
      </c>
      <c r="S3097"/>
    </row>
    <row r="3098" spans="1:19" ht="15" x14ac:dyDescent="0.25">
      <c r="A3098" s="34" t="s">
        <v>276</v>
      </c>
      <c r="B3098" s="34" t="e">
        <f>SEARCH("PM",A3098)</f>
        <v>#VALUE!</v>
      </c>
      <c r="C3098" s="34">
        <f>SEARCH("AM",A3098)</f>
        <v>11</v>
      </c>
      <c r="D3098" s="34">
        <f>IFERROR(B3098,C3098)</f>
        <v>11</v>
      </c>
      <c r="E3098" s="34" t="str">
        <f>IFERROR(MID(A3098,D3098-5,1)," ")</f>
        <v xml:space="preserve"> </v>
      </c>
      <c r="F3098" s="34" t="str">
        <f>MID(A3098,IF(E3098="1",D3098-5,D3098-4),IF(E3098="1",7,6))</f>
        <v>7:22AM</v>
      </c>
      <c r="G3098" s="34" t="str">
        <f>TRIM(SUBSTITUTE(A3098,TEXT(M3098,"h:mmAM/PM"),""))</f>
        <v>Y-I-X 9-Nov</v>
      </c>
      <c r="H3098" s="34" t="b">
        <f>OR(LEFT(G3098,1)="Y",LEFT(G3098,1)="B",LEFT(G3098,1)="R")</f>
        <v>1</v>
      </c>
      <c r="I3098" s="34" t="str">
        <f>IF(H3098,LEFT(G3098,FIND(" ",G3098)-1),MID(G3098,FIND(" ",G3098)+1,9))</f>
        <v>Y-I-X</v>
      </c>
      <c r="J3098" s="34" t="str">
        <f>TRIM(SUBSTITUTE(G3098,I3098,""))</f>
        <v>9-Nov</v>
      </c>
      <c r="K3098" s="34">
        <f>LEFT(J3098,2-ISERROR(1*MID(J3098,2,1)))*1</f>
        <v>9</v>
      </c>
      <c r="L3098" s="34" t="str">
        <f>IF(LEN(I3098)=3,I3098,LEFT(I3098,1)&amp;MID(I3098,3,1)&amp;RIGHT(I3098,1))</f>
        <v>YIX</v>
      </c>
      <c r="M3098" s="42">
        <f>TIMEVALUE(SUBSTITUTE(SUBSTITUTE(F3098,"P"," P"),"A"," A"))</f>
        <v>0.30694444444444441</v>
      </c>
      <c r="N3098" s="34">
        <f t="shared" si="155"/>
        <v>1</v>
      </c>
      <c r="O3098" s="34" t="str">
        <f t="shared" si="156"/>
        <v>YIX1</v>
      </c>
      <c r="P3098" s="44">
        <f>INDEX(Workings!$R$14:$R$853,MATCH(O3098,Workings!$U$14:$U$853,0))</f>
        <v>0.30555555555555558</v>
      </c>
      <c r="Q3098" s="34">
        <f t="shared" si="157"/>
        <v>2</v>
      </c>
      <c r="S3098"/>
    </row>
    <row r="3099" spans="1:19" ht="15" x14ac:dyDescent="0.25">
      <c r="A3099" s="34" t="s">
        <v>2988</v>
      </c>
      <c r="B3099" s="34" t="e">
        <f>SEARCH("PM",A3099)</f>
        <v>#VALUE!</v>
      </c>
      <c r="C3099" s="34">
        <f>SEARCH("AM",A3099)</f>
        <v>5</v>
      </c>
      <c r="D3099" s="34">
        <f>IFERROR(B3099,C3099)</f>
        <v>5</v>
      </c>
      <c r="E3099" s="34" t="str">
        <f>IFERROR(MID(A3099,D3099-5,1)," ")</f>
        <v xml:space="preserve"> </v>
      </c>
      <c r="F3099" s="34" t="str">
        <f>MID(A3099,IF(E3099="1",D3099-5,D3099-4),IF(E3099="1",7,6))</f>
        <v>7:48AM</v>
      </c>
      <c r="G3099" s="34" t="str">
        <f>TRIM(SUBSTITUTE(A3099,TEXT(M3099,"h:mmAM/PM"),""))</f>
        <v>Y:I:X 9/Nov</v>
      </c>
      <c r="H3099" s="34" t="b">
        <f>OR(LEFT(G3099,1)="Y",LEFT(G3099,1)="B",LEFT(G3099,1)="R")</f>
        <v>1</v>
      </c>
      <c r="I3099" s="34" t="str">
        <f>IF(H3099,LEFT(G3099,FIND(" ",G3099)-1),MID(G3099,FIND(" ",G3099)+1,9))</f>
        <v>Y:I:X</v>
      </c>
      <c r="J3099" s="34" t="str">
        <f>TRIM(SUBSTITUTE(G3099,I3099,""))</f>
        <v>9/Nov</v>
      </c>
      <c r="K3099" s="34">
        <f>LEFT(J3099,2-ISERROR(1*MID(J3099,2,1)))*1</f>
        <v>9</v>
      </c>
      <c r="L3099" s="34" t="str">
        <f>IF(LEN(I3099)=3,I3099,LEFT(I3099,1)&amp;MID(I3099,3,1)&amp;RIGHT(I3099,1))</f>
        <v>YIX</v>
      </c>
      <c r="M3099" s="42">
        <f>TIMEVALUE(SUBSTITUTE(SUBSTITUTE(F3099,"P"," P"),"A"," A"))</f>
        <v>0.32500000000000001</v>
      </c>
      <c r="N3099" s="34">
        <f t="shared" si="155"/>
        <v>2</v>
      </c>
      <c r="O3099" s="34" t="str">
        <f t="shared" si="156"/>
        <v>YIX2</v>
      </c>
      <c r="P3099" s="44">
        <f>INDEX(Workings!$R$14:$R$853,MATCH(O3099,Workings!$U$14:$U$853,0))</f>
        <v>0.31944444444444448</v>
      </c>
      <c r="Q3099" s="34">
        <f t="shared" si="157"/>
        <v>8</v>
      </c>
      <c r="S3099"/>
    </row>
    <row r="3100" spans="1:19" ht="15" x14ac:dyDescent="0.25">
      <c r="A3100" s="34" t="s">
        <v>1378</v>
      </c>
      <c r="B3100" s="34" t="e">
        <f>SEARCH("PM",A3100)</f>
        <v>#VALUE!</v>
      </c>
      <c r="C3100" s="34">
        <f>SEARCH("AM",A3100)</f>
        <v>17</v>
      </c>
      <c r="D3100" s="34">
        <f>IFERROR(B3100,C3100)</f>
        <v>17</v>
      </c>
      <c r="E3100" s="34" t="str">
        <f>IFERROR(MID(A3100,D3100-5,1)," ")</f>
        <v xml:space="preserve"> </v>
      </c>
      <c r="F3100" s="34" t="str">
        <f>MID(A3100,IF(E3100="1",D3100-5,D3100-4),IF(E3100="1",7,6))</f>
        <v>8:05AM</v>
      </c>
      <c r="G3100" s="34" t="str">
        <f>TRIM(SUBSTITUTE(A3100,TEXT(M3100,"h:mmAM/PM"),""))</f>
        <v>9/Nov Y/I/X</v>
      </c>
      <c r="H3100" s="34" t="b">
        <f>OR(LEFT(G3100,1)="Y",LEFT(G3100,1)="B",LEFT(G3100,1)="R")</f>
        <v>0</v>
      </c>
      <c r="I3100" s="34" t="str">
        <f>IF(H3100,LEFT(G3100,FIND(" ",G3100)-1),MID(G3100,FIND(" ",G3100)+1,9))</f>
        <v>Y/I/X</v>
      </c>
      <c r="J3100" s="34" t="str">
        <f>TRIM(SUBSTITUTE(G3100,I3100,""))</f>
        <v>9/Nov</v>
      </c>
      <c r="K3100" s="34">
        <f>LEFT(J3100,2-ISERROR(1*MID(J3100,2,1)))*1</f>
        <v>9</v>
      </c>
      <c r="L3100" s="34" t="str">
        <f>IF(LEN(I3100)=3,I3100,LEFT(I3100,1)&amp;MID(I3100,3,1)&amp;RIGHT(I3100,1))</f>
        <v>YIX</v>
      </c>
      <c r="M3100" s="42">
        <f>TIMEVALUE(SUBSTITUTE(SUBSTITUTE(F3100,"P"," P"),"A"," A"))</f>
        <v>0.33680555555555558</v>
      </c>
      <c r="N3100" s="34">
        <f t="shared" si="155"/>
        <v>3</v>
      </c>
      <c r="O3100" s="34" t="str">
        <f t="shared" si="156"/>
        <v>YIX3</v>
      </c>
      <c r="P3100" s="44">
        <f>INDEX(Workings!$R$14:$R$853,MATCH(O3100,Workings!$U$14:$U$853,0))</f>
        <v>0.33333333333333337</v>
      </c>
      <c r="Q3100" s="34">
        <f t="shared" si="157"/>
        <v>5</v>
      </c>
      <c r="S3100"/>
    </row>
    <row r="3101" spans="1:19" ht="15" x14ac:dyDescent="0.25">
      <c r="A3101" s="34" t="s">
        <v>1495</v>
      </c>
      <c r="B3101" s="34" t="e">
        <f>SEARCH("PM",A3101)</f>
        <v>#VALUE!</v>
      </c>
      <c r="C3101" s="34">
        <f>SEARCH("AM",A3101)</f>
        <v>5</v>
      </c>
      <c r="D3101" s="34">
        <f>IFERROR(B3101,C3101)</f>
        <v>5</v>
      </c>
      <c r="E3101" s="34" t="str">
        <f>IFERROR(MID(A3101,D3101-5,1)," ")</f>
        <v xml:space="preserve"> </v>
      </c>
      <c r="F3101" s="34" t="str">
        <f>MID(A3101,IF(E3101="1",D3101-5,D3101-4),IF(E3101="1",7,6))</f>
        <v>8:26AM</v>
      </c>
      <c r="G3101" s="34" t="str">
        <f>TRIM(SUBSTITUTE(A3101,TEXT(M3101,"h:mmAM/PM"),""))</f>
        <v>Y/I/X 9-Nov</v>
      </c>
      <c r="H3101" s="34" t="b">
        <f>OR(LEFT(G3101,1)="Y",LEFT(G3101,1)="B",LEFT(G3101,1)="R")</f>
        <v>1</v>
      </c>
      <c r="I3101" s="34" t="str">
        <f>IF(H3101,LEFT(G3101,FIND(" ",G3101)-1),MID(G3101,FIND(" ",G3101)+1,9))</f>
        <v>Y/I/X</v>
      </c>
      <c r="J3101" s="34" t="str">
        <f>TRIM(SUBSTITUTE(G3101,I3101,""))</f>
        <v>9-Nov</v>
      </c>
      <c r="K3101" s="34">
        <f>LEFT(J3101,2-ISERROR(1*MID(J3101,2,1)))*1</f>
        <v>9</v>
      </c>
      <c r="L3101" s="34" t="str">
        <f>IF(LEN(I3101)=3,I3101,LEFT(I3101,1)&amp;MID(I3101,3,1)&amp;RIGHT(I3101,1))</f>
        <v>YIX</v>
      </c>
      <c r="M3101" s="42">
        <f>TIMEVALUE(SUBSTITUTE(SUBSTITUTE(F3101,"P"," P"),"A"," A"))</f>
        <v>0.35138888888888892</v>
      </c>
      <c r="N3101" s="34">
        <f t="shared" si="155"/>
        <v>4</v>
      </c>
      <c r="O3101" s="34" t="str">
        <f t="shared" si="156"/>
        <v>YIX4</v>
      </c>
      <c r="P3101" s="44">
        <f>INDEX(Workings!$R$14:$R$853,MATCH(O3101,Workings!$U$14:$U$853,0))</f>
        <v>0.34722222222222227</v>
      </c>
      <c r="Q3101" s="34">
        <f t="shared" si="157"/>
        <v>6</v>
      </c>
      <c r="S3101"/>
    </row>
    <row r="3102" spans="1:19" ht="15" x14ac:dyDescent="0.25">
      <c r="A3102" s="34" t="s">
        <v>1445</v>
      </c>
      <c r="B3102" s="34" t="e">
        <f>SEARCH("PM",A3102)</f>
        <v>#VALUE!</v>
      </c>
      <c r="C3102" s="34">
        <f>SEARCH("AM",A3102)</f>
        <v>5</v>
      </c>
      <c r="D3102" s="34">
        <f>IFERROR(B3102,C3102)</f>
        <v>5</v>
      </c>
      <c r="E3102" s="34" t="str">
        <f>IFERROR(MID(A3102,D3102-5,1)," ")</f>
        <v xml:space="preserve"> </v>
      </c>
      <c r="F3102" s="34" t="str">
        <f>MID(A3102,IF(E3102="1",D3102-5,D3102-4),IF(E3102="1",7,6))</f>
        <v>8:47AM</v>
      </c>
      <c r="G3102" s="34" t="str">
        <f>TRIM(SUBSTITUTE(A3102,TEXT(M3102,"h:mmAM/PM"),""))</f>
        <v>Y/I/X 9/Nov</v>
      </c>
      <c r="H3102" s="34" t="b">
        <f>OR(LEFT(G3102,1)="Y",LEFT(G3102,1)="B",LEFT(G3102,1)="R")</f>
        <v>1</v>
      </c>
      <c r="I3102" s="34" t="str">
        <f>IF(H3102,LEFT(G3102,FIND(" ",G3102)-1),MID(G3102,FIND(" ",G3102)+1,9))</f>
        <v>Y/I/X</v>
      </c>
      <c r="J3102" s="34" t="str">
        <f>TRIM(SUBSTITUTE(G3102,I3102,""))</f>
        <v>9/Nov</v>
      </c>
      <c r="K3102" s="34">
        <f>LEFT(J3102,2-ISERROR(1*MID(J3102,2,1)))*1</f>
        <v>9</v>
      </c>
      <c r="L3102" s="34" t="str">
        <f>IF(LEN(I3102)=3,I3102,LEFT(I3102,1)&amp;MID(I3102,3,1)&amp;RIGHT(I3102,1))</f>
        <v>YIX</v>
      </c>
      <c r="M3102" s="42">
        <f>TIMEVALUE(SUBSTITUTE(SUBSTITUTE(F3102,"P"," P"),"A"," A"))</f>
        <v>0.3659722222222222</v>
      </c>
      <c r="N3102" s="34">
        <f t="shared" si="155"/>
        <v>5</v>
      </c>
      <c r="O3102" s="34" t="str">
        <f t="shared" si="156"/>
        <v>YIX5</v>
      </c>
      <c r="P3102" s="44">
        <f>INDEX(Workings!$R$14:$R$853,MATCH(O3102,Workings!$U$14:$U$853,0))</f>
        <v>0.36111111111111116</v>
      </c>
      <c r="Q3102" s="34">
        <f t="shared" si="157"/>
        <v>7</v>
      </c>
      <c r="S3102"/>
    </row>
    <row r="3103" spans="1:19" ht="15" x14ac:dyDescent="0.25">
      <c r="A3103" s="34" t="s">
        <v>1073</v>
      </c>
      <c r="B3103" s="34" t="e">
        <f>SEARCH("PM",A3103)</f>
        <v>#VALUE!</v>
      </c>
      <c r="C3103" s="34">
        <f>SEARCH("AM",A3103)</f>
        <v>17</v>
      </c>
      <c r="D3103" s="34">
        <f>IFERROR(B3103,C3103)</f>
        <v>17</v>
      </c>
      <c r="E3103" s="34" t="str">
        <f>IFERROR(MID(A3103,D3103-5,1)," ")</f>
        <v xml:space="preserve"> </v>
      </c>
      <c r="F3103" s="34" t="str">
        <f>MID(A3103,IF(E3103="1",D3103-5,D3103-4),IF(E3103="1",7,6))</f>
        <v>9:09AM</v>
      </c>
      <c r="G3103" s="34" t="str">
        <f>TRIM(SUBSTITUTE(A3103,TEXT(M3103,"h:mmAM/PM"),""))</f>
        <v>9-Nov Y-I-X</v>
      </c>
      <c r="H3103" s="34" t="b">
        <f>OR(LEFT(G3103,1)="Y",LEFT(G3103,1)="B",LEFT(G3103,1)="R")</f>
        <v>0</v>
      </c>
      <c r="I3103" s="34" t="str">
        <f>IF(H3103,LEFT(G3103,FIND(" ",G3103)-1),MID(G3103,FIND(" ",G3103)+1,9))</f>
        <v>Y-I-X</v>
      </c>
      <c r="J3103" s="34" t="str">
        <f>TRIM(SUBSTITUTE(G3103,I3103,""))</f>
        <v>9-Nov</v>
      </c>
      <c r="K3103" s="34">
        <f>LEFT(J3103,2-ISERROR(1*MID(J3103,2,1)))*1</f>
        <v>9</v>
      </c>
      <c r="L3103" s="34" t="str">
        <f>IF(LEN(I3103)=3,I3103,LEFT(I3103,1)&amp;MID(I3103,3,1)&amp;RIGHT(I3103,1))</f>
        <v>YIX</v>
      </c>
      <c r="M3103" s="42">
        <f>TIMEVALUE(SUBSTITUTE(SUBSTITUTE(F3103,"P"," P"),"A"," A"))</f>
        <v>0.38125000000000003</v>
      </c>
      <c r="N3103" s="34">
        <f t="shared" si="155"/>
        <v>6</v>
      </c>
      <c r="O3103" s="34" t="str">
        <f t="shared" si="156"/>
        <v>YIX6</v>
      </c>
      <c r="P3103" s="44">
        <f>INDEX(Workings!$R$14:$R$853,MATCH(O3103,Workings!$U$14:$U$853,0))</f>
        <v>0.37500000000000006</v>
      </c>
      <c r="Q3103" s="34">
        <f t="shared" si="157"/>
        <v>9</v>
      </c>
      <c r="S3103"/>
    </row>
    <row r="3104" spans="1:19" ht="15" x14ac:dyDescent="0.25">
      <c r="A3104" s="34" t="s">
        <v>1977</v>
      </c>
      <c r="B3104" s="34" t="e">
        <f>SEARCH("PM",A3104)</f>
        <v>#VALUE!</v>
      </c>
      <c r="C3104" s="34">
        <f>SEARCH("AM",A3104)</f>
        <v>15</v>
      </c>
      <c r="D3104" s="34">
        <f>IFERROR(B3104,C3104)</f>
        <v>15</v>
      </c>
      <c r="E3104" s="34" t="str">
        <f>IFERROR(MID(A3104,D3104-5,1)," ")</f>
        <v xml:space="preserve"> </v>
      </c>
      <c r="F3104" s="34" t="str">
        <f>MID(A3104,IF(E3104="1",D3104-5,D3104-4),IF(E3104="1",7,6))</f>
        <v>9:24AM</v>
      </c>
      <c r="G3104" s="34" t="str">
        <f>TRIM(SUBSTITUTE(A3104,TEXT(M3104,"h:mmAM/PM"),""))</f>
        <v>YIX 9-Nov</v>
      </c>
      <c r="H3104" s="34" t="b">
        <f>OR(LEFT(G3104,1)="Y",LEFT(G3104,1)="B",LEFT(G3104,1)="R")</f>
        <v>1</v>
      </c>
      <c r="I3104" s="34" t="str">
        <f>IF(H3104,LEFT(G3104,FIND(" ",G3104)-1),MID(G3104,FIND(" ",G3104)+1,9))</f>
        <v>YIX</v>
      </c>
      <c r="J3104" s="34" t="str">
        <f>TRIM(SUBSTITUTE(G3104,I3104,""))</f>
        <v>9-Nov</v>
      </c>
      <c r="K3104" s="34">
        <f>LEFT(J3104,2-ISERROR(1*MID(J3104,2,1)))*1</f>
        <v>9</v>
      </c>
      <c r="L3104" s="34" t="str">
        <f>IF(LEN(I3104)=3,I3104,LEFT(I3104,1)&amp;MID(I3104,3,1)&amp;RIGHT(I3104,1))</f>
        <v>YIX</v>
      </c>
      <c r="M3104" s="42">
        <f>TIMEVALUE(SUBSTITUTE(SUBSTITUTE(F3104,"P"," P"),"A"," A"))</f>
        <v>0.39166666666666666</v>
      </c>
      <c r="N3104" s="34">
        <f t="shared" si="155"/>
        <v>7</v>
      </c>
      <c r="O3104" s="34" t="str">
        <f t="shared" si="156"/>
        <v>YIX7</v>
      </c>
      <c r="P3104" s="44">
        <f>INDEX(Workings!$R$14:$R$853,MATCH(O3104,Workings!$U$14:$U$853,0))</f>
        <v>0.38888888888888895</v>
      </c>
      <c r="Q3104" s="34">
        <f t="shared" si="157"/>
        <v>4</v>
      </c>
      <c r="S3104"/>
    </row>
    <row r="3105" spans="1:19" ht="15" x14ac:dyDescent="0.25">
      <c r="A3105" s="34" t="s">
        <v>4094</v>
      </c>
      <c r="B3105" s="34" t="e">
        <f>SEARCH("PM",A3105)</f>
        <v>#VALUE!</v>
      </c>
      <c r="C3105" s="34">
        <f>SEARCH("AM",A3105)</f>
        <v>15</v>
      </c>
      <c r="D3105" s="34">
        <f>IFERROR(B3105,C3105)</f>
        <v>15</v>
      </c>
      <c r="E3105" s="34" t="str">
        <f>IFERROR(MID(A3105,D3105-5,1)," ")</f>
        <v xml:space="preserve"> </v>
      </c>
      <c r="F3105" s="34" t="str">
        <f>MID(A3105,IF(E3105="1",D3105-5,D3105-4),IF(E3105="1",7,6))</f>
        <v>9:52AM</v>
      </c>
      <c r="G3105" s="34" t="str">
        <f>TRIM(SUBSTITUTE(A3105,TEXT(M3105,"h:mmAM/PM"),""))</f>
        <v>9-Nov YIX</v>
      </c>
      <c r="H3105" s="34" t="b">
        <f>OR(LEFT(G3105,1)="Y",LEFT(G3105,1)="B",LEFT(G3105,1)="R")</f>
        <v>0</v>
      </c>
      <c r="I3105" s="34" t="str">
        <f>IF(H3105,LEFT(G3105,FIND(" ",G3105)-1),MID(G3105,FIND(" ",G3105)+1,9))</f>
        <v>YIX</v>
      </c>
      <c r="J3105" s="34" t="str">
        <f>TRIM(SUBSTITUTE(G3105,I3105,""))</f>
        <v>9-Nov</v>
      </c>
      <c r="K3105" s="34">
        <f>LEFT(J3105,2-ISERROR(1*MID(J3105,2,1)))*1</f>
        <v>9</v>
      </c>
      <c r="L3105" s="34" t="str">
        <f>IF(LEN(I3105)=3,I3105,LEFT(I3105,1)&amp;MID(I3105,3,1)&amp;RIGHT(I3105,1))</f>
        <v>YIX</v>
      </c>
      <c r="M3105" s="42">
        <f>TIMEVALUE(SUBSTITUTE(SUBSTITUTE(F3105,"P"," P"),"A"," A"))</f>
        <v>0.41111111111111115</v>
      </c>
      <c r="N3105" s="34">
        <f t="shared" si="155"/>
        <v>8</v>
      </c>
      <c r="O3105" s="34" t="str">
        <f t="shared" si="156"/>
        <v>YIX8</v>
      </c>
      <c r="P3105" s="44">
        <f>INDEX(Workings!$R$14:$R$853,MATCH(O3105,Workings!$U$14:$U$853,0))</f>
        <v>0.40972222222222227</v>
      </c>
      <c r="Q3105" s="34">
        <f t="shared" si="157"/>
        <v>2</v>
      </c>
      <c r="S3105"/>
    </row>
    <row r="3106" spans="1:19" ht="15" x14ac:dyDescent="0.25">
      <c r="A3106" s="34" t="s">
        <v>1233</v>
      </c>
      <c r="B3106" s="34" t="e">
        <f>SEARCH("PM",A3106)</f>
        <v>#VALUE!</v>
      </c>
      <c r="C3106" s="34">
        <f>SEARCH("AM",A3106)</f>
        <v>10</v>
      </c>
      <c r="D3106" s="34">
        <f>IFERROR(B3106,C3106)</f>
        <v>10</v>
      </c>
      <c r="E3106" s="34" t="str">
        <f>IFERROR(MID(A3106,D3106-5,1)," ")</f>
        <v>1</v>
      </c>
      <c r="F3106" s="34" t="str">
        <f>MID(A3106,IF(E3106="1",D3106-5,D3106-4),IF(E3106="1",7,6))</f>
        <v>10:22AM</v>
      </c>
      <c r="G3106" s="34" t="str">
        <f>TRIM(SUBSTITUTE(A3106,TEXT(M3106,"h:mmAM/PM"),""))</f>
        <v>YIX 9/Nov</v>
      </c>
      <c r="H3106" s="34" t="b">
        <f>OR(LEFT(G3106,1)="Y",LEFT(G3106,1)="B",LEFT(G3106,1)="R")</f>
        <v>1</v>
      </c>
      <c r="I3106" s="34" t="str">
        <f>IF(H3106,LEFT(G3106,FIND(" ",G3106)-1),MID(G3106,FIND(" ",G3106)+1,9))</f>
        <v>YIX</v>
      </c>
      <c r="J3106" s="34" t="str">
        <f>TRIM(SUBSTITUTE(G3106,I3106,""))</f>
        <v>9/Nov</v>
      </c>
      <c r="K3106" s="34">
        <f>LEFT(J3106,2-ISERROR(1*MID(J3106,2,1)))*1</f>
        <v>9</v>
      </c>
      <c r="L3106" s="34" t="str">
        <f>IF(LEN(I3106)=3,I3106,LEFT(I3106,1)&amp;MID(I3106,3,1)&amp;RIGHT(I3106,1))</f>
        <v>YIX</v>
      </c>
      <c r="M3106" s="42">
        <f>TIMEVALUE(SUBSTITUTE(SUBSTITUTE(F3106,"P"," P"),"A"," A"))</f>
        <v>0.43194444444444446</v>
      </c>
      <c r="N3106" s="34">
        <f t="shared" si="155"/>
        <v>9</v>
      </c>
      <c r="O3106" s="34" t="str">
        <f t="shared" si="156"/>
        <v>YIX9</v>
      </c>
      <c r="P3106" s="44">
        <f>INDEX(Workings!$R$14:$R$853,MATCH(O3106,Workings!$U$14:$U$853,0))</f>
        <v>0.43055555555555558</v>
      </c>
      <c r="Q3106" s="34">
        <f t="shared" si="157"/>
        <v>2</v>
      </c>
      <c r="S3106"/>
    </row>
    <row r="3107" spans="1:19" ht="15" x14ac:dyDescent="0.25">
      <c r="A3107" s="34" t="s">
        <v>1081</v>
      </c>
      <c r="B3107" s="34" t="e">
        <f>SEARCH("PM",A3107)</f>
        <v>#VALUE!</v>
      </c>
      <c r="C3107" s="34">
        <f>SEARCH("AM",A3107)</f>
        <v>6</v>
      </c>
      <c r="D3107" s="34">
        <f>IFERROR(B3107,C3107)</f>
        <v>6</v>
      </c>
      <c r="E3107" s="34" t="str">
        <f>IFERROR(MID(A3107,D3107-5,1)," ")</f>
        <v>1</v>
      </c>
      <c r="F3107" s="34" t="str">
        <f>MID(A3107,IF(E3107="1",D3107-5,D3107-4),IF(E3107="1",7,6))</f>
        <v>10:59AM</v>
      </c>
      <c r="G3107" s="34" t="str">
        <f>TRIM(SUBSTITUTE(A3107,TEXT(M3107,"h:mmAM/PM"),""))</f>
        <v>Y/I/X 9-Nov</v>
      </c>
      <c r="H3107" s="34" t="b">
        <f>OR(LEFT(G3107,1)="Y",LEFT(G3107,1)="B",LEFT(G3107,1)="R")</f>
        <v>1</v>
      </c>
      <c r="I3107" s="34" t="str">
        <f>IF(H3107,LEFT(G3107,FIND(" ",G3107)-1),MID(G3107,FIND(" ",G3107)+1,9))</f>
        <v>Y/I/X</v>
      </c>
      <c r="J3107" s="34" t="str">
        <f>TRIM(SUBSTITUTE(G3107,I3107,""))</f>
        <v>9-Nov</v>
      </c>
      <c r="K3107" s="34">
        <f>LEFT(J3107,2-ISERROR(1*MID(J3107,2,1)))*1</f>
        <v>9</v>
      </c>
      <c r="L3107" s="34" t="str">
        <f>IF(LEN(I3107)=3,I3107,LEFT(I3107,1)&amp;MID(I3107,3,1)&amp;RIGHT(I3107,1))</f>
        <v>YIX</v>
      </c>
      <c r="M3107" s="42">
        <f>TIMEVALUE(SUBSTITUTE(SUBSTITUTE(F3107,"P"," P"),"A"," A"))</f>
        <v>0.45763888888888887</v>
      </c>
      <c r="N3107" s="34">
        <f t="shared" si="155"/>
        <v>10</v>
      </c>
      <c r="O3107" s="34" t="str">
        <f t="shared" si="156"/>
        <v>YIX10</v>
      </c>
      <c r="P3107" s="44">
        <f>INDEX(Workings!$R$14:$R$853,MATCH(O3107,Workings!$U$14:$U$853,0))</f>
        <v>0.4513888888888889</v>
      </c>
      <c r="Q3107" s="34">
        <f t="shared" si="157"/>
        <v>9</v>
      </c>
      <c r="S3107"/>
    </row>
    <row r="3108" spans="1:19" ht="15" x14ac:dyDescent="0.25">
      <c r="A3108" s="34" t="s">
        <v>2265</v>
      </c>
      <c r="B3108" s="34" t="e">
        <f>SEARCH("PM",A3108)</f>
        <v>#VALUE!</v>
      </c>
      <c r="C3108" s="34">
        <f>SEARCH("AM",A3108)</f>
        <v>18</v>
      </c>
      <c r="D3108" s="34">
        <f>IFERROR(B3108,C3108)</f>
        <v>18</v>
      </c>
      <c r="E3108" s="34" t="str">
        <f>IFERROR(MID(A3108,D3108-5,1)," ")</f>
        <v>1</v>
      </c>
      <c r="F3108" s="34" t="str">
        <f>MID(A3108,IF(E3108="1",D3108-5,D3108-4),IF(E3108="1",7,6))</f>
        <v>11:27AM</v>
      </c>
      <c r="G3108" s="34" t="str">
        <f>TRIM(SUBSTITUTE(A3108,TEXT(M3108,"h:mmAM/PM"),""))</f>
        <v>Y:I:X 9/Nov</v>
      </c>
      <c r="H3108" s="34" t="b">
        <f>OR(LEFT(G3108,1)="Y",LEFT(G3108,1)="B",LEFT(G3108,1)="R")</f>
        <v>1</v>
      </c>
      <c r="I3108" s="34" t="str">
        <f>IF(H3108,LEFT(G3108,FIND(" ",G3108)-1),MID(G3108,FIND(" ",G3108)+1,9))</f>
        <v>Y:I:X</v>
      </c>
      <c r="J3108" s="34" t="str">
        <f>TRIM(SUBSTITUTE(G3108,I3108,""))</f>
        <v>9/Nov</v>
      </c>
      <c r="K3108" s="34">
        <f>LEFT(J3108,2-ISERROR(1*MID(J3108,2,1)))*1</f>
        <v>9</v>
      </c>
      <c r="L3108" s="34" t="str">
        <f>IF(LEN(I3108)=3,I3108,LEFT(I3108,1)&amp;MID(I3108,3,1)&amp;RIGHT(I3108,1))</f>
        <v>YIX</v>
      </c>
      <c r="M3108" s="42">
        <f>TIMEVALUE(SUBSTITUTE(SUBSTITUTE(F3108,"P"," P"),"A"," A"))</f>
        <v>0.4770833333333333</v>
      </c>
      <c r="N3108" s="34">
        <f t="shared" si="155"/>
        <v>11</v>
      </c>
      <c r="O3108" s="34" t="str">
        <f t="shared" si="156"/>
        <v>YIX11</v>
      </c>
      <c r="P3108" s="44">
        <f>INDEX(Workings!$R$14:$R$853,MATCH(O3108,Workings!$U$14:$U$853,0))</f>
        <v>0.47222222222222221</v>
      </c>
      <c r="Q3108" s="34">
        <f t="shared" si="157"/>
        <v>7</v>
      </c>
      <c r="S3108"/>
    </row>
    <row r="3109" spans="1:19" ht="15" x14ac:dyDescent="0.25">
      <c r="A3109" s="34" t="s">
        <v>3051</v>
      </c>
      <c r="B3109" s="34" t="e">
        <f>SEARCH("PM",A3109)</f>
        <v>#VALUE!</v>
      </c>
      <c r="C3109" s="34">
        <f>SEARCH("AM",A3109)</f>
        <v>12</v>
      </c>
      <c r="D3109" s="34">
        <f>IFERROR(B3109,C3109)</f>
        <v>12</v>
      </c>
      <c r="E3109" s="34" t="str">
        <f>IFERROR(MID(A3109,D3109-5,1)," ")</f>
        <v>1</v>
      </c>
      <c r="F3109" s="34" t="str">
        <f>MID(A3109,IF(E3109="1",D3109-5,D3109-4),IF(E3109="1",7,6))</f>
        <v>11:55AM</v>
      </c>
      <c r="G3109" s="34" t="str">
        <f>TRIM(SUBSTITUTE(A3109,TEXT(M3109,"h:mmAM/PM"),""))</f>
        <v>9/Nov Y-I-X</v>
      </c>
      <c r="H3109" s="34" t="b">
        <f>OR(LEFT(G3109,1)="Y",LEFT(G3109,1)="B",LEFT(G3109,1)="R")</f>
        <v>0</v>
      </c>
      <c r="I3109" s="34" t="str">
        <f>IF(H3109,LEFT(G3109,FIND(" ",G3109)-1),MID(G3109,FIND(" ",G3109)+1,9))</f>
        <v>Y-I-X</v>
      </c>
      <c r="J3109" s="34" t="str">
        <f>TRIM(SUBSTITUTE(G3109,I3109,""))</f>
        <v>9/Nov</v>
      </c>
      <c r="K3109" s="34">
        <f>LEFT(J3109,2-ISERROR(1*MID(J3109,2,1)))*1</f>
        <v>9</v>
      </c>
      <c r="L3109" s="34" t="str">
        <f>IF(LEN(I3109)=3,I3109,LEFT(I3109,1)&amp;MID(I3109,3,1)&amp;RIGHT(I3109,1))</f>
        <v>YIX</v>
      </c>
      <c r="M3109" s="42">
        <f>TIMEVALUE(SUBSTITUTE(SUBSTITUTE(F3109,"P"," P"),"A"," A"))</f>
        <v>0.49652777777777773</v>
      </c>
      <c r="N3109" s="34">
        <f t="shared" si="155"/>
        <v>12</v>
      </c>
      <c r="O3109" s="34" t="str">
        <f t="shared" si="156"/>
        <v>YIX12</v>
      </c>
      <c r="P3109" s="44">
        <f>INDEX(Workings!$R$14:$R$853,MATCH(O3109,Workings!$U$14:$U$853,0))</f>
        <v>0.49305555555555552</v>
      </c>
      <c r="Q3109" s="34">
        <f t="shared" si="157"/>
        <v>5</v>
      </c>
      <c r="S3109"/>
    </row>
    <row r="3110" spans="1:19" ht="15" x14ac:dyDescent="0.25">
      <c r="A3110" s="34" t="s">
        <v>3545</v>
      </c>
      <c r="B3110" s="34">
        <f>SEARCH("PM",A3110)</f>
        <v>10</v>
      </c>
      <c r="C3110" s="34" t="e">
        <f>SEARCH("AM",A3110)</f>
        <v>#VALUE!</v>
      </c>
      <c r="D3110" s="34">
        <f>IFERROR(B3110,C3110)</f>
        <v>10</v>
      </c>
      <c r="E3110" s="34" t="str">
        <f>IFERROR(MID(A3110,D3110-5,1)," ")</f>
        <v>1</v>
      </c>
      <c r="F3110" s="34" t="str">
        <f>MID(A3110,IF(E3110="1",D3110-5,D3110-4),IF(E3110="1",7,6))</f>
        <v>12:26PM</v>
      </c>
      <c r="G3110" s="34" t="str">
        <f>TRIM(SUBSTITUTE(A3110,TEXT(M3110,"h:mmAM/PM"),""))</f>
        <v>YIX 9/Nov</v>
      </c>
      <c r="H3110" s="34" t="b">
        <f>OR(LEFT(G3110,1)="Y",LEFT(G3110,1)="B",LEFT(G3110,1)="R")</f>
        <v>1</v>
      </c>
      <c r="I3110" s="34" t="str">
        <f>IF(H3110,LEFT(G3110,FIND(" ",G3110)-1),MID(G3110,FIND(" ",G3110)+1,9))</f>
        <v>YIX</v>
      </c>
      <c r="J3110" s="34" t="str">
        <f>TRIM(SUBSTITUTE(G3110,I3110,""))</f>
        <v>9/Nov</v>
      </c>
      <c r="K3110" s="34">
        <f>LEFT(J3110,2-ISERROR(1*MID(J3110,2,1)))*1</f>
        <v>9</v>
      </c>
      <c r="L3110" s="34" t="str">
        <f>IF(LEN(I3110)=3,I3110,LEFT(I3110,1)&amp;MID(I3110,3,1)&amp;RIGHT(I3110,1))</f>
        <v>YIX</v>
      </c>
      <c r="M3110" s="42">
        <f>TIMEVALUE(SUBSTITUTE(SUBSTITUTE(F3110,"P"," P"),"A"," A"))</f>
        <v>0.5180555555555556</v>
      </c>
      <c r="N3110" s="34">
        <f t="shared" si="155"/>
        <v>13</v>
      </c>
      <c r="O3110" s="34" t="str">
        <f t="shared" si="156"/>
        <v>YIX13</v>
      </c>
      <c r="P3110" s="44">
        <f>INDEX(Workings!$R$14:$R$853,MATCH(O3110,Workings!$U$14:$U$853,0))</f>
        <v>0.51388888888888884</v>
      </c>
      <c r="Q3110" s="34">
        <f t="shared" si="157"/>
        <v>6</v>
      </c>
      <c r="S3110"/>
    </row>
    <row r="3111" spans="1:19" ht="15" x14ac:dyDescent="0.25">
      <c r="A3111" s="34" t="s">
        <v>169</v>
      </c>
      <c r="B3111" s="34">
        <f>SEARCH("PM",A3111)</f>
        <v>6</v>
      </c>
      <c r="C3111" s="34" t="e">
        <f>SEARCH("AM",A3111)</f>
        <v>#VALUE!</v>
      </c>
      <c r="D3111" s="34">
        <f>IFERROR(B3111,C3111)</f>
        <v>6</v>
      </c>
      <c r="E3111" s="34" t="str">
        <f>IFERROR(MID(A3111,D3111-5,1)," ")</f>
        <v>1</v>
      </c>
      <c r="F3111" s="34" t="str">
        <f>MID(A3111,IF(E3111="1",D3111-5,D3111-4),IF(E3111="1",7,6))</f>
        <v>12:58PM</v>
      </c>
      <c r="G3111" s="34" t="str">
        <f>TRIM(SUBSTITUTE(A3111,TEXT(M3111,"h:mmAM/PM"),""))</f>
        <v>9/Nov YIX</v>
      </c>
      <c r="H3111" s="34" t="b">
        <f>OR(LEFT(G3111,1)="Y",LEFT(G3111,1)="B",LEFT(G3111,1)="R")</f>
        <v>0</v>
      </c>
      <c r="I3111" s="34" t="str">
        <f>IF(H3111,LEFT(G3111,FIND(" ",G3111)-1),MID(G3111,FIND(" ",G3111)+1,9))</f>
        <v>YIX</v>
      </c>
      <c r="J3111" s="34" t="str">
        <f>TRIM(SUBSTITUTE(G3111,I3111,""))</f>
        <v>9/Nov</v>
      </c>
      <c r="K3111" s="34">
        <f>LEFT(J3111,2-ISERROR(1*MID(J3111,2,1)))*1</f>
        <v>9</v>
      </c>
      <c r="L3111" s="34" t="str">
        <f>IF(LEN(I3111)=3,I3111,LEFT(I3111,1)&amp;MID(I3111,3,1)&amp;RIGHT(I3111,1))</f>
        <v>YIX</v>
      </c>
      <c r="M3111" s="42">
        <f>TIMEVALUE(SUBSTITUTE(SUBSTITUTE(F3111,"P"," P"),"A"," A"))</f>
        <v>0.54027777777777775</v>
      </c>
      <c r="N3111" s="34">
        <f t="shared" si="155"/>
        <v>14</v>
      </c>
      <c r="O3111" s="34" t="str">
        <f t="shared" si="156"/>
        <v>YIX14</v>
      </c>
      <c r="P3111" s="44">
        <f>INDEX(Workings!$R$14:$R$853,MATCH(O3111,Workings!$U$14:$U$853,0))</f>
        <v>0.53472222222222221</v>
      </c>
      <c r="Q3111" s="34">
        <f t="shared" si="157"/>
        <v>8</v>
      </c>
      <c r="S3111"/>
    </row>
    <row r="3112" spans="1:19" ht="15" x14ac:dyDescent="0.25">
      <c r="A3112" s="34" t="s">
        <v>2447</v>
      </c>
      <c r="B3112" s="34">
        <f>SEARCH("PM",A3112)</f>
        <v>11</v>
      </c>
      <c r="C3112" s="34" t="e">
        <f>SEARCH("AM",A3112)</f>
        <v>#VALUE!</v>
      </c>
      <c r="D3112" s="34">
        <f>IFERROR(B3112,C3112)</f>
        <v>11</v>
      </c>
      <c r="E3112" s="34" t="str">
        <f>IFERROR(MID(A3112,D3112-5,1)," ")</f>
        <v xml:space="preserve"> </v>
      </c>
      <c r="F3112" s="34" t="str">
        <f>MID(A3112,IF(E3112="1",D3112-5,D3112-4),IF(E3112="1",7,6))</f>
        <v>1:18PM</v>
      </c>
      <c r="G3112" s="34" t="str">
        <f>TRIM(SUBSTITUTE(A3112,TEXT(M3112,"h:mmAM/PM"),""))</f>
        <v>9-Nov Y/I/X</v>
      </c>
      <c r="H3112" s="34" t="b">
        <f>OR(LEFT(G3112,1)="Y",LEFT(G3112,1)="B",LEFT(G3112,1)="R")</f>
        <v>0</v>
      </c>
      <c r="I3112" s="34" t="str">
        <f>IF(H3112,LEFT(G3112,FIND(" ",G3112)-1),MID(G3112,FIND(" ",G3112)+1,9))</f>
        <v>Y/I/X</v>
      </c>
      <c r="J3112" s="34" t="str">
        <f>TRIM(SUBSTITUTE(G3112,I3112,""))</f>
        <v>9-Nov</v>
      </c>
      <c r="K3112" s="34">
        <f>LEFT(J3112,2-ISERROR(1*MID(J3112,2,1)))*1</f>
        <v>9</v>
      </c>
      <c r="L3112" s="34" t="str">
        <f>IF(LEN(I3112)=3,I3112,LEFT(I3112,1)&amp;MID(I3112,3,1)&amp;RIGHT(I3112,1))</f>
        <v>YIX</v>
      </c>
      <c r="M3112" s="42">
        <f>TIMEVALUE(SUBSTITUTE(SUBSTITUTE(F3112,"P"," P"),"A"," A"))</f>
        <v>0.5541666666666667</v>
      </c>
      <c r="N3112" s="34">
        <f t="shared" si="155"/>
        <v>15</v>
      </c>
      <c r="O3112" s="34" t="str">
        <f t="shared" si="156"/>
        <v>YIX15</v>
      </c>
      <c r="P3112" s="44">
        <f>INDEX(Workings!$R$14:$R$853,MATCH(O3112,Workings!$U$14:$U$853,0))</f>
        <v>0.55555555555555558</v>
      </c>
      <c r="Q3112" s="34">
        <f t="shared" si="157"/>
        <v>-2</v>
      </c>
      <c r="S3112"/>
    </row>
    <row r="3113" spans="1:19" ht="15" x14ac:dyDescent="0.25">
      <c r="A3113" s="34" t="s">
        <v>3799</v>
      </c>
      <c r="B3113" s="34">
        <f>SEARCH("PM",A3113)</f>
        <v>5</v>
      </c>
      <c r="C3113" s="34" t="e">
        <f>SEARCH("AM",A3113)</f>
        <v>#VALUE!</v>
      </c>
      <c r="D3113" s="34">
        <f>IFERROR(B3113,C3113)</f>
        <v>5</v>
      </c>
      <c r="E3113" s="34" t="str">
        <f>IFERROR(MID(A3113,D3113-5,1)," ")</f>
        <v xml:space="preserve"> </v>
      </c>
      <c r="F3113" s="34" t="str">
        <f>MID(A3113,IF(E3113="1",D3113-5,D3113-4),IF(E3113="1",7,6))</f>
        <v>1:53PM</v>
      </c>
      <c r="G3113" s="34" t="str">
        <f>TRIM(SUBSTITUTE(A3113,TEXT(M3113,"h:mmAM/PM"),""))</f>
        <v>9/Nov Y/I/X</v>
      </c>
      <c r="H3113" s="34" t="b">
        <f>OR(LEFT(G3113,1)="Y",LEFT(G3113,1)="B",LEFT(G3113,1)="R")</f>
        <v>0</v>
      </c>
      <c r="I3113" s="34" t="str">
        <f>IF(H3113,LEFT(G3113,FIND(" ",G3113)-1),MID(G3113,FIND(" ",G3113)+1,9))</f>
        <v>Y/I/X</v>
      </c>
      <c r="J3113" s="34" t="str">
        <f>TRIM(SUBSTITUTE(G3113,I3113,""))</f>
        <v>9/Nov</v>
      </c>
      <c r="K3113" s="34">
        <f>LEFT(J3113,2-ISERROR(1*MID(J3113,2,1)))*1</f>
        <v>9</v>
      </c>
      <c r="L3113" s="34" t="str">
        <f>IF(LEN(I3113)=3,I3113,LEFT(I3113,1)&amp;MID(I3113,3,1)&amp;RIGHT(I3113,1))</f>
        <v>YIX</v>
      </c>
      <c r="M3113" s="42">
        <f>TIMEVALUE(SUBSTITUTE(SUBSTITUTE(F3113,"P"," P"),"A"," A"))</f>
        <v>0.57847222222222217</v>
      </c>
      <c r="N3113" s="34">
        <f t="shared" si="155"/>
        <v>16</v>
      </c>
      <c r="O3113" s="34" t="str">
        <f t="shared" si="156"/>
        <v>YIX16</v>
      </c>
      <c r="P3113" s="44">
        <f>INDEX(Workings!$R$14:$R$853,MATCH(O3113,Workings!$U$14:$U$853,0))</f>
        <v>0.57638888888888895</v>
      </c>
      <c r="Q3113" s="34">
        <f t="shared" si="157"/>
        <v>3</v>
      </c>
      <c r="S3113"/>
    </row>
    <row r="3114" spans="1:19" ht="15" x14ac:dyDescent="0.25">
      <c r="A3114" s="34" t="s">
        <v>893</v>
      </c>
      <c r="B3114" s="34">
        <f>SEARCH("PM",A3114)</f>
        <v>17</v>
      </c>
      <c r="C3114" s="34" t="e">
        <f>SEARCH("AM",A3114)</f>
        <v>#VALUE!</v>
      </c>
      <c r="D3114" s="34">
        <f>IFERROR(B3114,C3114)</f>
        <v>17</v>
      </c>
      <c r="E3114" s="34" t="str">
        <f>IFERROR(MID(A3114,D3114-5,1)," ")</f>
        <v xml:space="preserve"> </v>
      </c>
      <c r="F3114" s="34" t="str">
        <f>MID(A3114,IF(E3114="1",D3114-5,D3114-4),IF(E3114="1",7,6))</f>
        <v>2:24PM</v>
      </c>
      <c r="G3114" s="34" t="str">
        <f>TRIM(SUBSTITUTE(A3114,TEXT(M3114,"h:mmAM/PM"),""))</f>
        <v>Y:I:X 9-Nov</v>
      </c>
      <c r="H3114" s="34" t="b">
        <f>OR(LEFT(G3114,1)="Y",LEFT(G3114,1)="B",LEFT(G3114,1)="R")</f>
        <v>1</v>
      </c>
      <c r="I3114" s="34" t="str">
        <f>IF(H3114,LEFT(G3114,FIND(" ",G3114)-1),MID(G3114,FIND(" ",G3114)+1,9))</f>
        <v>Y:I:X</v>
      </c>
      <c r="J3114" s="34" t="str">
        <f>TRIM(SUBSTITUTE(G3114,I3114,""))</f>
        <v>9-Nov</v>
      </c>
      <c r="K3114" s="34">
        <f>LEFT(J3114,2-ISERROR(1*MID(J3114,2,1)))*1</f>
        <v>9</v>
      </c>
      <c r="L3114" s="34" t="str">
        <f>IF(LEN(I3114)=3,I3114,LEFT(I3114,1)&amp;MID(I3114,3,1)&amp;RIGHT(I3114,1))</f>
        <v>YIX</v>
      </c>
      <c r="M3114" s="42">
        <f>TIMEVALUE(SUBSTITUTE(SUBSTITUTE(F3114,"P"," P"),"A"," A"))</f>
        <v>0.6</v>
      </c>
      <c r="N3114" s="34">
        <f t="shared" si="155"/>
        <v>17</v>
      </c>
      <c r="O3114" s="34" t="str">
        <f t="shared" si="156"/>
        <v>YIX17</v>
      </c>
      <c r="P3114" s="44">
        <f>INDEX(Workings!$R$14:$R$853,MATCH(O3114,Workings!$U$14:$U$853,0))</f>
        <v>0.59722222222222232</v>
      </c>
      <c r="Q3114" s="34">
        <f t="shared" si="157"/>
        <v>4</v>
      </c>
      <c r="S3114"/>
    </row>
    <row r="3115" spans="1:19" ht="15" x14ac:dyDescent="0.25">
      <c r="A3115" s="34" t="s">
        <v>856</v>
      </c>
      <c r="B3115" s="34">
        <f>SEARCH("PM",A3115)</f>
        <v>17</v>
      </c>
      <c r="C3115" s="34" t="e">
        <f>SEARCH("AM",A3115)</f>
        <v>#VALUE!</v>
      </c>
      <c r="D3115" s="34">
        <f>IFERROR(B3115,C3115)</f>
        <v>17</v>
      </c>
      <c r="E3115" s="34" t="str">
        <f>IFERROR(MID(A3115,D3115-5,1)," ")</f>
        <v xml:space="preserve"> </v>
      </c>
      <c r="F3115" s="34" t="str">
        <f>MID(A3115,IF(E3115="1",D3115-5,D3115-4),IF(E3115="1",7,6))</f>
        <v>2:55PM</v>
      </c>
      <c r="G3115" s="34" t="str">
        <f>TRIM(SUBSTITUTE(A3115,TEXT(M3115,"h:mmAM/PM"),""))</f>
        <v>Y/I/X 9/Nov</v>
      </c>
      <c r="H3115" s="34" t="b">
        <f>OR(LEFT(G3115,1)="Y",LEFT(G3115,1)="B",LEFT(G3115,1)="R")</f>
        <v>1</v>
      </c>
      <c r="I3115" s="34" t="str">
        <f>IF(H3115,LEFT(G3115,FIND(" ",G3115)-1),MID(G3115,FIND(" ",G3115)+1,9))</f>
        <v>Y/I/X</v>
      </c>
      <c r="J3115" s="34" t="str">
        <f>TRIM(SUBSTITUTE(G3115,I3115,""))</f>
        <v>9/Nov</v>
      </c>
      <c r="K3115" s="34">
        <f>LEFT(J3115,2-ISERROR(1*MID(J3115,2,1)))*1</f>
        <v>9</v>
      </c>
      <c r="L3115" s="34" t="str">
        <f>IF(LEN(I3115)=3,I3115,LEFT(I3115,1)&amp;MID(I3115,3,1)&amp;RIGHT(I3115,1))</f>
        <v>YIX</v>
      </c>
      <c r="M3115" s="42">
        <f>TIMEVALUE(SUBSTITUTE(SUBSTITUTE(F3115,"P"," P"),"A"," A"))</f>
        <v>0.62152777777777779</v>
      </c>
      <c r="N3115" s="34">
        <f t="shared" si="155"/>
        <v>18</v>
      </c>
      <c r="O3115" s="34" t="str">
        <f t="shared" si="156"/>
        <v>YIX18</v>
      </c>
      <c r="P3115" s="44">
        <f>INDEX(Workings!$R$14:$R$853,MATCH(O3115,Workings!$U$14:$U$853,0))</f>
        <v>0.61805555555555569</v>
      </c>
      <c r="Q3115" s="34">
        <f t="shared" si="157"/>
        <v>5</v>
      </c>
      <c r="S3115"/>
    </row>
    <row r="3116" spans="1:19" ht="15" x14ac:dyDescent="0.25">
      <c r="A3116" s="34" t="s">
        <v>1831</v>
      </c>
      <c r="B3116" s="34">
        <f>SEARCH("PM",A3116)</f>
        <v>17</v>
      </c>
      <c r="C3116" s="34" t="e">
        <f>SEARCH("AM",A3116)</f>
        <v>#VALUE!</v>
      </c>
      <c r="D3116" s="34">
        <f>IFERROR(B3116,C3116)</f>
        <v>17</v>
      </c>
      <c r="E3116" s="34" t="str">
        <f>IFERROR(MID(A3116,D3116-5,1)," ")</f>
        <v xml:space="preserve"> </v>
      </c>
      <c r="F3116" s="34" t="str">
        <f>MID(A3116,IF(E3116="1",D3116-5,D3116-4),IF(E3116="1",7,6))</f>
        <v>3:23PM</v>
      </c>
      <c r="G3116" s="34" t="str">
        <f>TRIM(SUBSTITUTE(A3116,TEXT(M3116,"h:mmAM/PM"),""))</f>
        <v>9/Nov Y:I:X</v>
      </c>
      <c r="H3116" s="34" t="b">
        <f>OR(LEFT(G3116,1)="Y",LEFT(G3116,1)="B",LEFT(G3116,1)="R")</f>
        <v>0</v>
      </c>
      <c r="I3116" s="34" t="str">
        <f>IF(H3116,LEFT(G3116,FIND(" ",G3116)-1),MID(G3116,FIND(" ",G3116)+1,9))</f>
        <v>Y:I:X</v>
      </c>
      <c r="J3116" s="34" t="str">
        <f>TRIM(SUBSTITUTE(G3116,I3116,""))</f>
        <v>9/Nov</v>
      </c>
      <c r="K3116" s="34">
        <f>LEFT(J3116,2-ISERROR(1*MID(J3116,2,1)))*1</f>
        <v>9</v>
      </c>
      <c r="L3116" s="34" t="str">
        <f>IF(LEN(I3116)=3,I3116,LEFT(I3116,1)&amp;MID(I3116,3,1)&amp;RIGHT(I3116,1))</f>
        <v>YIX</v>
      </c>
      <c r="M3116" s="42">
        <f>TIMEVALUE(SUBSTITUTE(SUBSTITUTE(F3116,"P"," P"),"A"," A"))</f>
        <v>0.64097222222222217</v>
      </c>
      <c r="N3116" s="34">
        <f t="shared" si="155"/>
        <v>19</v>
      </c>
      <c r="O3116" s="34" t="str">
        <f t="shared" si="156"/>
        <v>YIX19</v>
      </c>
      <c r="P3116" s="44">
        <f>INDEX(Workings!$R$14:$R$853,MATCH(O3116,Workings!$U$14:$U$853,0))</f>
        <v>0.63888888888888906</v>
      </c>
      <c r="Q3116" s="34">
        <f t="shared" si="157"/>
        <v>3</v>
      </c>
      <c r="S3116"/>
    </row>
    <row r="3117" spans="1:19" ht="15" x14ac:dyDescent="0.25">
      <c r="A3117" s="34" t="s">
        <v>1565</v>
      </c>
      <c r="B3117" s="34">
        <f>SEARCH("PM",A3117)</f>
        <v>5</v>
      </c>
      <c r="C3117" s="34" t="e">
        <f>SEARCH("AM",A3117)</f>
        <v>#VALUE!</v>
      </c>
      <c r="D3117" s="34">
        <f>IFERROR(B3117,C3117)</f>
        <v>5</v>
      </c>
      <c r="E3117" s="34" t="str">
        <f>IFERROR(MID(A3117,D3117-5,1)," ")</f>
        <v xml:space="preserve"> </v>
      </c>
      <c r="F3117" s="34" t="str">
        <f>MID(A3117,IF(E3117="1",D3117-5,D3117-4),IF(E3117="1",7,6))</f>
        <v>3:56PM</v>
      </c>
      <c r="G3117" s="34" t="str">
        <f>TRIM(SUBSTITUTE(A3117,TEXT(M3117,"h:mmAM/PM"),""))</f>
        <v>9-Nov Y/I/X</v>
      </c>
      <c r="H3117" s="34" t="b">
        <f>OR(LEFT(G3117,1)="Y",LEFT(G3117,1)="B",LEFT(G3117,1)="R")</f>
        <v>0</v>
      </c>
      <c r="I3117" s="34" t="str">
        <f>IF(H3117,LEFT(G3117,FIND(" ",G3117)-1),MID(G3117,FIND(" ",G3117)+1,9))</f>
        <v>Y/I/X</v>
      </c>
      <c r="J3117" s="34" t="str">
        <f>TRIM(SUBSTITUTE(G3117,I3117,""))</f>
        <v>9-Nov</v>
      </c>
      <c r="K3117" s="34">
        <f>LEFT(J3117,2-ISERROR(1*MID(J3117,2,1)))*1</f>
        <v>9</v>
      </c>
      <c r="L3117" s="34" t="str">
        <f>IF(LEN(I3117)=3,I3117,LEFT(I3117,1)&amp;MID(I3117,3,1)&amp;RIGHT(I3117,1))</f>
        <v>YIX</v>
      </c>
      <c r="M3117" s="42">
        <f>TIMEVALUE(SUBSTITUTE(SUBSTITUTE(F3117,"P"," P"),"A"," A"))</f>
        <v>0.66388888888888886</v>
      </c>
      <c r="N3117" s="34">
        <f t="shared" si="155"/>
        <v>20</v>
      </c>
      <c r="O3117" s="34" t="str">
        <f t="shared" si="156"/>
        <v>YIX20</v>
      </c>
      <c r="P3117" s="44">
        <f>INDEX(Workings!$R$14:$R$853,MATCH(O3117,Workings!$U$14:$U$853,0))</f>
        <v>0.65972222222222243</v>
      </c>
      <c r="Q3117" s="34">
        <f t="shared" si="157"/>
        <v>6</v>
      </c>
      <c r="S3117"/>
    </row>
    <row r="3118" spans="1:19" ht="15" x14ac:dyDescent="0.25">
      <c r="A3118" s="34" t="s">
        <v>1279</v>
      </c>
      <c r="B3118" s="34">
        <f>SEARCH("PM",A3118)</f>
        <v>11</v>
      </c>
      <c r="C3118" s="34" t="e">
        <f>SEARCH("AM",A3118)</f>
        <v>#VALUE!</v>
      </c>
      <c r="D3118" s="34">
        <f>IFERROR(B3118,C3118)</f>
        <v>11</v>
      </c>
      <c r="E3118" s="34" t="str">
        <f>IFERROR(MID(A3118,D3118-5,1)," ")</f>
        <v xml:space="preserve"> </v>
      </c>
      <c r="F3118" s="34" t="str">
        <f>MID(A3118,IF(E3118="1",D3118-5,D3118-4),IF(E3118="1",7,6))</f>
        <v>4:33PM</v>
      </c>
      <c r="G3118" s="34" t="str">
        <f>TRIM(SUBSTITUTE(A3118,TEXT(M3118,"h:mmAM/PM"),""))</f>
        <v>Y:I:X 9-Nov</v>
      </c>
      <c r="H3118" s="34" t="b">
        <f>OR(LEFT(G3118,1)="Y",LEFT(G3118,1)="B",LEFT(G3118,1)="R")</f>
        <v>1</v>
      </c>
      <c r="I3118" s="34" t="str">
        <f>IF(H3118,LEFT(G3118,FIND(" ",G3118)-1),MID(G3118,FIND(" ",G3118)+1,9))</f>
        <v>Y:I:X</v>
      </c>
      <c r="J3118" s="34" t="str">
        <f>TRIM(SUBSTITUTE(G3118,I3118,""))</f>
        <v>9-Nov</v>
      </c>
      <c r="K3118" s="34">
        <f>LEFT(J3118,2-ISERROR(1*MID(J3118,2,1)))*1</f>
        <v>9</v>
      </c>
      <c r="L3118" s="34" t="str">
        <f>IF(LEN(I3118)=3,I3118,LEFT(I3118,1)&amp;MID(I3118,3,1)&amp;RIGHT(I3118,1))</f>
        <v>YIX</v>
      </c>
      <c r="M3118" s="42">
        <f>TIMEVALUE(SUBSTITUTE(SUBSTITUTE(F3118,"P"," P"),"A"," A"))</f>
        <v>0.68958333333333333</v>
      </c>
      <c r="N3118" s="34">
        <f t="shared" si="155"/>
        <v>21</v>
      </c>
      <c r="O3118" s="34" t="str">
        <f t="shared" si="156"/>
        <v>YIX21</v>
      </c>
      <c r="P3118" s="44">
        <f>INDEX(Workings!$R$14:$R$853,MATCH(O3118,Workings!$U$14:$U$853,0))</f>
        <v>0.6805555555555558</v>
      </c>
      <c r="Q3118" s="34">
        <f t="shared" si="157"/>
        <v>13</v>
      </c>
      <c r="S3118"/>
    </row>
    <row r="3119" spans="1:19" ht="15" x14ac:dyDescent="0.25">
      <c r="A3119" s="34" t="s">
        <v>3013</v>
      </c>
      <c r="B3119" s="34">
        <f>SEARCH("PM",A3119)</f>
        <v>5</v>
      </c>
      <c r="C3119" s="34" t="e">
        <f>SEARCH("AM",A3119)</f>
        <v>#VALUE!</v>
      </c>
      <c r="D3119" s="34">
        <f>IFERROR(B3119,C3119)</f>
        <v>5</v>
      </c>
      <c r="E3119" s="34" t="str">
        <f>IFERROR(MID(A3119,D3119-5,1)," ")</f>
        <v xml:space="preserve"> </v>
      </c>
      <c r="F3119" s="34" t="str">
        <f>MID(A3119,IF(E3119="1",D3119-5,D3119-4),IF(E3119="1",7,6))</f>
        <v>4:50PM</v>
      </c>
      <c r="G3119" s="34" t="str">
        <f>TRIM(SUBSTITUTE(A3119,TEXT(M3119,"h:mmAM/PM"),""))</f>
        <v>Y:I:X 9/Nov</v>
      </c>
      <c r="H3119" s="34" t="b">
        <f>OR(LEFT(G3119,1)="Y",LEFT(G3119,1)="B",LEFT(G3119,1)="R")</f>
        <v>1</v>
      </c>
      <c r="I3119" s="34" t="str">
        <f>IF(H3119,LEFT(G3119,FIND(" ",G3119)-1),MID(G3119,FIND(" ",G3119)+1,9))</f>
        <v>Y:I:X</v>
      </c>
      <c r="J3119" s="34" t="str">
        <f>TRIM(SUBSTITUTE(G3119,I3119,""))</f>
        <v>9/Nov</v>
      </c>
      <c r="K3119" s="34">
        <f>LEFT(J3119,2-ISERROR(1*MID(J3119,2,1)))*1</f>
        <v>9</v>
      </c>
      <c r="L3119" s="34" t="str">
        <f>IF(LEN(I3119)=3,I3119,LEFT(I3119,1)&amp;MID(I3119,3,1)&amp;RIGHT(I3119,1))</f>
        <v>YIX</v>
      </c>
      <c r="M3119" s="42">
        <f>TIMEVALUE(SUBSTITUTE(SUBSTITUTE(F3119,"P"," P"),"A"," A"))</f>
        <v>0.70138888888888884</v>
      </c>
      <c r="N3119" s="34">
        <f t="shared" si="155"/>
        <v>22</v>
      </c>
      <c r="O3119" s="34" t="str">
        <f t="shared" si="156"/>
        <v>YIX22</v>
      </c>
      <c r="P3119" s="44">
        <f>INDEX(Workings!$R$14:$R$853,MATCH(O3119,Workings!$U$14:$U$853,0))</f>
        <v>0.70138888888888917</v>
      </c>
      <c r="Q3119" s="34">
        <f t="shared" si="157"/>
        <v>0</v>
      </c>
      <c r="S3119"/>
    </row>
    <row r="3120" spans="1:19" ht="15" x14ac:dyDescent="0.25">
      <c r="A3120" s="34" t="s">
        <v>470</v>
      </c>
      <c r="B3120" s="34">
        <f>SEARCH("PM",A3120)</f>
        <v>17</v>
      </c>
      <c r="C3120" s="34" t="e">
        <f>SEARCH("AM",A3120)</f>
        <v>#VALUE!</v>
      </c>
      <c r="D3120" s="34">
        <f>IFERROR(B3120,C3120)</f>
        <v>17</v>
      </c>
      <c r="E3120" s="34" t="str">
        <f>IFERROR(MID(A3120,D3120-5,1)," ")</f>
        <v xml:space="preserve"> </v>
      </c>
      <c r="F3120" s="34" t="str">
        <f>MID(A3120,IF(E3120="1",D3120-5,D3120-4),IF(E3120="1",7,6))</f>
        <v>5:32PM</v>
      </c>
      <c r="G3120" s="34" t="str">
        <f>TRIM(SUBSTITUTE(A3120,TEXT(M3120,"h:mmAM/PM"),""))</f>
        <v>9/Nov Y/I/X</v>
      </c>
      <c r="H3120" s="34" t="b">
        <f>OR(LEFT(G3120,1)="Y",LEFT(G3120,1)="B",LEFT(G3120,1)="R")</f>
        <v>0</v>
      </c>
      <c r="I3120" s="34" t="str">
        <f>IF(H3120,LEFT(G3120,FIND(" ",G3120)-1),MID(G3120,FIND(" ",G3120)+1,9))</f>
        <v>Y/I/X</v>
      </c>
      <c r="J3120" s="34" t="str">
        <f>TRIM(SUBSTITUTE(G3120,I3120,""))</f>
        <v>9/Nov</v>
      </c>
      <c r="K3120" s="34">
        <f>LEFT(J3120,2-ISERROR(1*MID(J3120,2,1)))*1</f>
        <v>9</v>
      </c>
      <c r="L3120" s="34" t="str">
        <f>IF(LEN(I3120)=3,I3120,LEFT(I3120,1)&amp;MID(I3120,3,1)&amp;RIGHT(I3120,1))</f>
        <v>YIX</v>
      </c>
      <c r="M3120" s="42">
        <f>TIMEVALUE(SUBSTITUTE(SUBSTITUTE(F3120,"P"," P"),"A"," A"))</f>
        <v>0.73055555555555562</v>
      </c>
      <c r="N3120" s="34">
        <f t="shared" si="155"/>
        <v>23</v>
      </c>
      <c r="O3120" s="34" t="str">
        <f t="shared" si="156"/>
        <v>YIX23</v>
      </c>
      <c r="P3120" s="44">
        <f>INDEX(Workings!$R$14:$R$853,MATCH(O3120,Workings!$U$14:$U$853,0))</f>
        <v>0.72222222222222254</v>
      </c>
      <c r="Q3120" s="34">
        <f t="shared" si="157"/>
        <v>12</v>
      </c>
      <c r="S3120"/>
    </row>
    <row r="3121" spans="1:19" ht="15" x14ac:dyDescent="0.25">
      <c r="A3121" s="34" t="s">
        <v>3884</v>
      </c>
      <c r="B3121" s="34">
        <f>SEARCH("PM",A3121)</f>
        <v>11</v>
      </c>
      <c r="C3121" s="34" t="e">
        <f>SEARCH("AM",A3121)</f>
        <v>#VALUE!</v>
      </c>
      <c r="D3121" s="34">
        <f>IFERROR(B3121,C3121)</f>
        <v>11</v>
      </c>
      <c r="E3121" s="34" t="str">
        <f>IFERROR(MID(A3121,D3121-5,1)," ")</f>
        <v xml:space="preserve"> </v>
      </c>
      <c r="F3121" s="34" t="str">
        <f>MID(A3121,IF(E3121="1",D3121-5,D3121-4),IF(E3121="1",7,6))</f>
        <v>6:06PM</v>
      </c>
      <c r="G3121" s="34" t="str">
        <f>TRIM(SUBSTITUTE(A3121,TEXT(M3121,"h:mmAM/PM"),""))</f>
        <v>Y-I-X 9/Nov</v>
      </c>
      <c r="H3121" s="34" t="b">
        <f>OR(LEFT(G3121,1)="Y",LEFT(G3121,1)="B",LEFT(G3121,1)="R")</f>
        <v>1</v>
      </c>
      <c r="I3121" s="34" t="str">
        <f>IF(H3121,LEFT(G3121,FIND(" ",G3121)-1),MID(G3121,FIND(" ",G3121)+1,9))</f>
        <v>Y-I-X</v>
      </c>
      <c r="J3121" s="34" t="str">
        <f>TRIM(SUBSTITUTE(G3121,I3121,""))</f>
        <v>9/Nov</v>
      </c>
      <c r="K3121" s="34">
        <f>LEFT(J3121,2-ISERROR(1*MID(J3121,2,1)))*1</f>
        <v>9</v>
      </c>
      <c r="L3121" s="34" t="str">
        <f>IF(LEN(I3121)=3,I3121,LEFT(I3121,1)&amp;MID(I3121,3,1)&amp;RIGHT(I3121,1))</f>
        <v>YIX</v>
      </c>
      <c r="M3121" s="42">
        <f>TIMEVALUE(SUBSTITUTE(SUBSTITUTE(F3121,"P"," P"),"A"," A"))</f>
        <v>0.75416666666666676</v>
      </c>
      <c r="N3121" s="34">
        <f t="shared" si="155"/>
        <v>24</v>
      </c>
      <c r="O3121" s="34" t="str">
        <f t="shared" si="156"/>
        <v>YIX24</v>
      </c>
      <c r="P3121" s="44">
        <f>INDEX(Workings!$R$14:$R$853,MATCH(O3121,Workings!$U$14:$U$853,0))</f>
        <v>0.75000000000000033</v>
      </c>
      <c r="Q3121" s="34">
        <f t="shared" si="157"/>
        <v>6</v>
      </c>
      <c r="S3121"/>
    </row>
    <row r="3122" spans="1:19" ht="15" x14ac:dyDescent="0.25">
      <c r="A3122" s="34" t="s">
        <v>3173</v>
      </c>
      <c r="B3122" s="34">
        <f>SEARCH("PM",A3122)</f>
        <v>11</v>
      </c>
      <c r="C3122" s="34" t="e">
        <f>SEARCH("AM",A3122)</f>
        <v>#VALUE!</v>
      </c>
      <c r="D3122" s="34">
        <f>IFERROR(B3122,C3122)</f>
        <v>11</v>
      </c>
      <c r="E3122" s="34" t="str">
        <f>IFERROR(MID(A3122,D3122-5,1)," ")</f>
        <v xml:space="preserve"> </v>
      </c>
      <c r="F3122" s="34" t="str">
        <f>MID(A3122,IF(E3122="1",D3122-5,D3122-4),IF(E3122="1",7,6))</f>
        <v>6:36PM</v>
      </c>
      <c r="G3122" s="34" t="str">
        <f>TRIM(SUBSTITUTE(A3122,TEXT(M3122,"h:mmAM/PM"),""))</f>
        <v>9/Nov Y:I:X</v>
      </c>
      <c r="H3122" s="34" t="b">
        <f>OR(LEFT(G3122,1)="Y",LEFT(G3122,1)="B",LEFT(G3122,1)="R")</f>
        <v>0</v>
      </c>
      <c r="I3122" s="34" t="str">
        <f>IF(H3122,LEFT(G3122,FIND(" ",G3122)-1),MID(G3122,FIND(" ",G3122)+1,9))</f>
        <v>Y:I:X</v>
      </c>
      <c r="J3122" s="34" t="str">
        <f>TRIM(SUBSTITUTE(G3122,I3122,""))</f>
        <v>9/Nov</v>
      </c>
      <c r="K3122" s="34">
        <f>LEFT(J3122,2-ISERROR(1*MID(J3122,2,1)))*1</f>
        <v>9</v>
      </c>
      <c r="L3122" s="34" t="str">
        <f>IF(LEN(I3122)=3,I3122,LEFT(I3122,1)&amp;MID(I3122,3,1)&amp;RIGHT(I3122,1))</f>
        <v>YIX</v>
      </c>
      <c r="M3122" s="42">
        <f>TIMEVALUE(SUBSTITUTE(SUBSTITUTE(F3122,"P"," P"),"A"," A"))</f>
        <v>0.77500000000000002</v>
      </c>
      <c r="N3122" s="34">
        <f t="shared" si="155"/>
        <v>25</v>
      </c>
      <c r="O3122" s="34" t="str">
        <f t="shared" si="156"/>
        <v>YIX25</v>
      </c>
      <c r="P3122" s="44">
        <f>INDEX(Workings!$R$14:$R$853,MATCH(O3122,Workings!$U$14:$U$853,0))</f>
        <v>0.77777777777777812</v>
      </c>
      <c r="Q3122" s="34">
        <f t="shared" si="157"/>
        <v>-4</v>
      </c>
      <c r="S3122"/>
    </row>
    <row r="3123" spans="1:19" ht="15" x14ac:dyDescent="0.25">
      <c r="A3123" s="34" t="s">
        <v>1248</v>
      </c>
      <c r="B3123" s="34">
        <f>SEARCH("PM",A3123)</f>
        <v>17</v>
      </c>
      <c r="C3123" s="34" t="e">
        <f>SEARCH("AM",A3123)</f>
        <v>#VALUE!</v>
      </c>
      <c r="D3123" s="34">
        <f>IFERROR(B3123,C3123)</f>
        <v>17</v>
      </c>
      <c r="E3123" s="34" t="str">
        <f>IFERROR(MID(A3123,D3123-5,1)," ")</f>
        <v xml:space="preserve"> </v>
      </c>
      <c r="F3123" s="34" t="str">
        <f>MID(A3123,IF(E3123="1",D3123-5,D3123-4),IF(E3123="1",7,6))</f>
        <v>7:22PM</v>
      </c>
      <c r="G3123" s="34" t="str">
        <f>TRIM(SUBSTITUTE(A3123,TEXT(M3123,"h:mmAM/PM"),""))</f>
        <v>9-Nov Y/I/X</v>
      </c>
      <c r="H3123" s="34" t="b">
        <f>OR(LEFT(G3123,1)="Y",LEFT(G3123,1)="B",LEFT(G3123,1)="R")</f>
        <v>0</v>
      </c>
      <c r="I3123" s="34" t="str">
        <f>IF(H3123,LEFT(G3123,FIND(" ",G3123)-1),MID(G3123,FIND(" ",G3123)+1,9))</f>
        <v>Y/I/X</v>
      </c>
      <c r="J3123" s="34" t="str">
        <f>TRIM(SUBSTITUTE(G3123,I3123,""))</f>
        <v>9-Nov</v>
      </c>
      <c r="K3123" s="34">
        <f>LEFT(J3123,2-ISERROR(1*MID(J3123,2,1)))*1</f>
        <v>9</v>
      </c>
      <c r="L3123" s="34" t="str">
        <f>IF(LEN(I3123)=3,I3123,LEFT(I3123,1)&amp;MID(I3123,3,1)&amp;RIGHT(I3123,1))</f>
        <v>YIX</v>
      </c>
      <c r="M3123" s="42">
        <f>TIMEVALUE(SUBSTITUTE(SUBSTITUTE(F3123,"P"," P"),"A"," A"))</f>
        <v>0.80694444444444446</v>
      </c>
      <c r="N3123" s="34">
        <f t="shared" si="155"/>
        <v>26</v>
      </c>
      <c r="O3123" s="34" t="str">
        <f t="shared" si="156"/>
        <v>YIX26</v>
      </c>
      <c r="P3123" s="44">
        <f>INDEX(Workings!$R$14:$R$853,MATCH(O3123,Workings!$U$14:$U$853,0))</f>
        <v>0.80555555555555591</v>
      </c>
      <c r="Q3123" s="34">
        <f t="shared" si="157"/>
        <v>2</v>
      </c>
      <c r="S3123"/>
    </row>
    <row r="3124" spans="1:19" ht="15" x14ac:dyDescent="0.25">
      <c r="A3124" s="34" t="s">
        <v>266</v>
      </c>
      <c r="B3124" s="34">
        <f>SEARCH("PM",A3124)</f>
        <v>11</v>
      </c>
      <c r="C3124" s="34" t="e">
        <f>SEARCH("AM",A3124)</f>
        <v>#VALUE!</v>
      </c>
      <c r="D3124" s="34">
        <f>IFERROR(B3124,C3124)</f>
        <v>11</v>
      </c>
      <c r="E3124" s="34" t="str">
        <f>IFERROR(MID(A3124,D3124-5,1)," ")</f>
        <v xml:space="preserve"> </v>
      </c>
      <c r="F3124" s="34" t="str">
        <f>MID(A3124,IF(E3124="1",D3124-5,D3124-4),IF(E3124="1",7,6))</f>
        <v>8:26PM</v>
      </c>
      <c r="G3124" s="34" t="str">
        <f>TRIM(SUBSTITUTE(A3124,TEXT(M3124,"h:mmAM/PM"),""))</f>
        <v>9/Nov Y:I:X</v>
      </c>
      <c r="H3124" s="34" t="b">
        <f>OR(LEFT(G3124,1)="Y",LEFT(G3124,1)="B",LEFT(G3124,1)="R")</f>
        <v>0</v>
      </c>
      <c r="I3124" s="34" t="str">
        <f>IF(H3124,LEFT(G3124,FIND(" ",G3124)-1),MID(G3124,FIND(" ",G3124)+1,9))</f>
        <v>Y:I:X</v>
      </c>
      <c r="J3124" s="34" t="str">
        <f>TRIM(SUBSTITUTE(G3124,I3124,""))</f>
        <v>9/Nov</v>
      </c>
      <c r="K3124" s="34">
        <f>LEFT(J3124,2-ISERROR(1*MID(J3124,2,1)))*1</f>
        <v>9</v>
      </c>
      <c r="L3124" s="34" t="str">
        <f>IF(LEN(I3124)=3,I3124,LEFT(I3124,1)&amp;MID(I3124,3,1)&amp;RIGHT(I3124,1))</f>
        <v>YIX</v>
      </c>
      <c r="M3124" s="42">
        <f>TIMEVALUE(SUBSTITUTE(SUBSTITUTE(F3124,"P"," P"),"A"," A"))</f>
        <v>0.85138888888888886</v>
      </c>
      <c r="N3124" s="34">
        <f t="shared" si="155"/>
        <v>27</v>
      </c>
      <c r="O3124" s="34" t="str">
        <f t="shared" si="156"/>
        <v>YIX27</v>
      </c>
      <c r="P3124" s="44">
        <f>INDEX(Workings!$R$14:$R$853,MATCH(O3124,Workings!$U$14:$U$853,0))</f>
        <v>0.84722222222222254</v>
      </c>
      <c r="Q3124" s="34">
        <f t="shared" si="157"/>
        <v>6</v>
      </c>
      <c r="S3124"/>
    </row>
    <row r="3125" spans="1:19" ht="15" x14ac:dyDescent="0.25">
      <c r="A3125" s="34" t="s">
        <v>321</v>
      </c>
      <c r="B3125" s="34">
        <f>SEARCH("PM",A3125)</f>
        <v>5</v>
      </c>
      <c r="C3125" s="34" t="e">
        <f>SEARCH("AM",A3125)</f>
        <v>#VALUE!</v>
      </c>
      <c r="D3125" s="34">
        <f>IFERROR(B3125,C3125)</f>
        <v>5</v>
      </c>
      <c r="E3125" s="34" t="str">
        <f>IFERROR(MID(A3125,D3125-5,1)," ")</f>
        <v xml:space="preserve"> </v>
      </c>
      <c r="F3125" s="34" t="str">
        <f>MID(A3125,IF(E3125="1",D3125-5,D3125-4),IF(E3125="1",7,6))</f>
        <v>9:23PM</v>
      </c>
      <c r="G3125" s="34" t="str">
        <f>TRIM(SUBSTITUTE(A3125,TEXT(M3125,"h:mmAM/PM"),""))</f>
        <v>9-Nov Y:I:X</v>
      </c>
      <c r="H3125" s="34" t="b">
        <f>OR(LEFT(G3125,1)="Y",LEFT(G3125,1)="B",LEFT(G3125,1)="R")</f>
        <v>0</v>
      </c>
      <c r="I3125" s="34" t="str">
        <f>IF(H3125,LEFT(G3125,FIND(" ",G3125)-1),MID(G3125,FIND(" ",G3125)+1,9))</f>
        <v>Y:I:X</v>
      </c>
      <c r="J3125" s="34" t="str">
        <f>TRIM(SUBSTITUTE(G3125,I3125,""))</f>
        <v>9-Nov</v>
      </c>
      <c r="K3125" s="34">
        <f>LEFT(J3125,2-ISERROR(1*MID(J3125,2,1)))*1</f>
        <v>9</v>
      </c>
      <c r="L3125" s="34" t="str">
        <f>IF(LEN(I3125)=3,I3125,LEFT(I3125,1)&amp;MID(I3125,3,1)&amp;RIGHT(I3125,1))</f>
        <v>YIX</v>
      </c>
      <c r="M3125" s="42">
        <f>TIMEVALUE(SUBSTITUTE(SUBSTITUTE(F3125,"P"," P"),"A"," A"))</f>
        <v>0.89097222222222217</v>
      </c>
      <c r="N3125" s="34">
        <f t="shared" si="155"/>
        <v>28</v>
      </c>
      <c r="O3125" s="34" t="str">
        <f t="shared" si="156"/>
        <v>YIX28</v>
      </c>
      <c r="P3125" s="44">
        <f>INDEX(Workings!$R$14:$R$853,MATCH(O3125,Workings!$U$14:$U$853,0))</f>
        <v>0.88888888888888917</v>
      </c>
      <c r="Q3125" s="34">
        <f t="shared" si="157"/>
        <v>3</v>
      </c>
      <c r="S3125"/>
    </row>
    <row r="3126" spans="1:19" ht="15" x14ac:dyDescent="0.25">
      <c r="A3126" s="34" t="s">
        <v>1421</v>
      </c>
      <c r="B3126" s="34">
        <f>SEARCH("PM",A3126)</f>
        <v>12</v>
      </c>
      <c r="C3126" s="34" t="e">
        <f>SEARCH("AM",A3126)</f>
        <v>#VALUE!</v>
      </c>
      <c r="D3126" s="34">
        <f>IFERROR(B3126,C3126)</f>
        <v>12</v>
      </c>
      <c r="E3126" s="34" t="str">
        <f>IFERROR(MID(A3126,D3126-5,1)," ")</f>
        <v>1</v>
      </c>
      <c r="F3126" s="34" t="str">
        <f>MID(A3126,IF(E3126="1",D3126-5,D3126-4),IF(E3126="1",7,6))</f>
        <v>10:23PM</v>
      </c>
      <c r="G3126" s="34" t="str">
        <f>TRIM(SUBSTITUTE(A3126,TEXT(M3126,"h:mmAM/PM"),""))</f>
        <v>9/Nov Y/I/X</v>
      </c>
      <c r="H3126" s="34" t="b">
        <f>OR(LEFT(G3126,1)="Y",LEFT(G3126,1)="B",LEFT(G3126,1)="R")</f>
        <v>0</v>
      </c>
      <c r="I3126" s="34" t="str">
        <f>IF(H3126,LEFT(G3126,FIND(" ",G3126)-1),MID(G3126,FIND(" ",G3126)+1,9))</f>
        <v>Y/I/X</v>
      </c>
      <c r="J3126" s="34" t="str">
        <f>TRIM(SUBSTITUTE(G3126,I3126,""))</f>
        <v>9/Nov</v>
      </c>
      <c r="K3126" s="34">
        <f>LEFT(J3126,2-ISERROR(1*MID(J3126,2,1)))*1</f>
        <v>9</v>
      </c>
      <c r="L3126" s="34" t="str">
        <f>IF(LEN(I3126)=3,I3126,LEFT(I3126,1)&amp;MID(I3126,3,1)&amp;RIGHT(I3126,1))</f>
        <v>YIX</v>
      </c>
      <c r="M3126" s="42">
        <f>TIMEVALUE(SUBSTITUTE(SUBSTITUTE(F3126,"P"," P"),"A"," A"))</f>
        <v>0.93263888888888891</v>
      </c>
      <c r="N3126" s="34">
        <f t="shared" si="155"/>
        <v>29</v>
      </c>
      <c r="O3126" s="34" t="str">
        <f t="shared" si="156"/>
        <v>YIX29</v>
      </c>
      <c r="P3126" s="44">
        <f>INDEX(Workings!$R$14:$R$853,MATCH(O3126,Workings!$U$14:$U$853,0))</f>
        <v>0.9305555555555558</v>
      </c>
      <c r="Q3126" s="34">
        <f t="shared" si="157"/>
        <v>3</v>
      </c>
      <c r="S3126"/>
    </row>
    <row r="3127" spans="1:19" ht="15" x14ac:dyDescent="0.25">
      <c r="A3127" s="34" t="s">
        <v>2525</v>
      </c>
      <c r="B3127" s="34">
        <f>SEARCH("PM",A3127)</f>
        <v>6</v>
      </c>
      <c r="C3127" s="34" t="e">
        <f>SEARCH("AM",A3127)</f>
        <v>#VALUE!</v>
      </c>
      <c r="D3127" s="34">
        <f>IFERROR(B3127,C3127)</f>
        <v>6</v>
      </c>
      <c r="E3127" s="34" t="str">
        <f>IFERROR(MID(A3127,D3127-5,1)," ")</f>
        <v>1</v>
      </c>
      <c r="F3127" s="34" t="str">
        <f>MID(A3127,IF(E3127="1",D3127-5,D3127-4),IF(E3127="1",7,6))</f>
        <v>11:27PM</v>
      </c>
      <c r="G3127" s="34" t="str">
        <f>TRIM(SUBSTITUTE(A3127,TEXT(M3127,"h:mmAM/PM"),""))</f>
        <v>YIX 9-Nov</v>
      </c>
      <c r="H3127" s="34" t="b">
        <f>OR(LEFT(G3127,1)="Y",LEFT(G3127,1)="B",LEFT(G3127,1)="R")</f>
        <v>1</v>
      </c>
      <c r="I3127" s="34" t="str">
        <f>IF(H3127,LEFT(G3127,FIND(" ",G3127)-1),MID(G3127,FIND(" ",G3127)+1,9))</f>
        <v>YIX</v>
      </c>
      <c r="J3127" s="34" t="str">
        <f>TRIM(SUBSTITUTE(G3127,I3127,""))</f>
        <v>9-Nov</v>
      </c>
      <c r="K3127" s="34">
        <f>LEFT(J3127,2-ISERROR(1*MID(J3127,2,1)))*1</f>
        <v>9</v>
      </c>
      <c r="L3127" s="34" t="str">
        <f>IF(LEN(I3127)=3,I3127,LEFT(I3127,1)&amp;MID(I3127,3,1)&amp;RIGHT(I3127,1))</f>
        <v>YIX</v>
      </c>
      <c r="M3127" s="42">
        <f>TIMEVALUE(SUBSTITUTE(SUBSTITUTE(F3127,"P"," P"),"A"," A"))</f>
        <v>0.9770833333333333</v>
      </c>
      <c r="N3127" s="34">
        <f t="shared" si="155"/>
        <v>30</v>
      </c>
      <c r="O3127" s="34" t="str">
        <f t="shared" si="156"/>
        <v>YIX30</v>
      </c>
      <c r="P3127" s="44">
        <f>INDEX(Workings!$R$14:$R$853,MATCH(O3127,Workings!$U$14:$U$853,0))</f>
        <v>0.97222222222222243</v>
      </c>
      <c r="Q3127" s="34">
        <f t="shared" si="157"/>
        <v>7</v>
      </c>
      <c r="S3127"/>
    </row>
    <row r="3128" spans="1:19" ht="15" x14ac:dyDescent="0.25">
      <c r="A3128" s="34" t="s">
        <v>2293</v>
      </c>
      <c r="B3128" s="34" t="e">
        <f>SEARCH("PM",A3128)</f>
        <v>#VALUE!</v>
      </c>
      <c r="C3128" s="34">
        <f>SEARCH("AM",A3128)</f>
        <v>5</v>
      </c>
      <c r="D3128" s="34">
        <f>IFERROR(B3128,C3128)</f>
        <v>5</v>
      </c>
      <c r="E3128" s="34" t="str">
        <f>IFERROR(MID(A3128,D3128-5,1)," ")</f>
        <v xml:space="preserve"> </v>
      </c>
      <c r="F3128" s="34" t="str">
        <f>MID(A3128,IF(E3128="1",D3128-5,D3128-4),IF(E3128="1",7,6))</f>
        <v>7:23AM</v>
      </c>
      <c r="G3128" s="34" t="str">
        <f>TRIM(SUBSTITUTE(A3128,TEXT(M3128,"h:mmAM/PM"),""))</f>
        <v>10/Nov Y-I-X</v>
      </c>
      <c r="H3128" s="34" t="b">
        <f>OR(LEFT(G3128,1)="Y",LEFT(G3128,1)="B",LEFT(G3128,1)="R")</f>
        <v>0</v>
      </c>
      <c r="I3128" s="34" t="str">
        <f>IF(H3128,LEFT(G3128,FIND(" ",G3128)-1),MID(G3128,FIND(" ",G3128)+1,9))</f>
        <v>Y-I-X</v>
      </c>
      <c r="J3128" s="34" t="str">
        <f>TRIM(SUBSTITUTE(G3128,I3128,""))</f>
        <v>10/Nov</v>
      </c>
      <c r="K3128" s="34">
        <f>LEFT(J3128,2-ISERROR(1*MID(J3128,2,1)))*1</f>
        <v>10</v>
      </c>
      <c r="L3128" s="34" t="str">
        <f>IF(LEN(I3128)=3,I3128,LEFT(I3128,1)&amp;MID(I3128,3,1)&amp;RIGHT(I3128,1))</f>
        <v>YIX</v>
      </c>
      <c r="M3128" s="42">
        <f>TIMEVALUE(SUBSTITUTE(SUBSTITUTE(F3128,"P"," P"),"A"," A"))</f>
        <v>0.30763888888888891</v>
      </c>
      <c r="N3128" s="34">
        <f t="shared" si="155"/>
        <v>1</v>
      </c>
      <c r="O3128" s="34" t="str">
        <f t="shared" si="156"/>
        <v>YIX1</v>
      </c>
      <c r="P3128" s="44">
        <f>INDEX(Workings!$R$14:$R$853,MATCH(O3128,Workings!$U$14:$U$853,0))</f>
        <v>0.30555555555555558</v>
      </c>
      <c r="Q3128" s="34">
        <f t="shared" si="157"/>
        <v>3</v>
      </c>
      <c r="S3128"/>
    </row>
    <row r="3129" spans="1:19" ht="15" x14ac:dyDescent="0.25">
      <c r="A3129" s="34" t="s">
        <v>1314</v>
      </c>
      <c r="B3129" s="34" t="e">
        <f>SEARCH("PM",A3129)</f>
        <v>#VALUE!</v>
      </c>
      <c r="C3129" s="34">
        <f>SEARCH("AM",A3129)</f>
        <v>9</v>
      </c>
      <c r="D3129" s="34">
        <f>IFERROR(B3129,C3129)</f>
        <v>9</v>
      </c>
      <c r="E3129" s="34" t="str">
        <f>IFERROR(MID(A3129,D3129-5,1)," ")</f>
        <v xml:space="preserve"> </v>
      </c>
      <c r="F3129" s="34" t="str">
        <f>MID(A3129,IF(E3129="1",D3129-5,D3129-4),IF(E3129="1",7,6))</f>
        <v>7:47AM</v>
      </c>
      <c r="G3129" s="34" t="str">
        <f>TRIM(SUBSTITUTE(A3129,TEXT(M3129,"h:mmAM/PM"),""))</f>
        <v>YIX 10-Nov</v>
      </c>
      <c r="H3129" s="34" t="b">
        <f>OR(LEFT(G3129,1)="Y",LEFT(G3129,1)="B",LEFT(G3129,1)="R")</f>
        <v>1</v>
      </c>
      <c r="I3129" s="34" t="str">
        <f>IF(H3129,LEFT(G3129,FIND(" ",G3129)-1),MID(G3129,FIND(" ",G3129)+1,9))</f>
        <v>YIX</v>
      </c>
      <c r="J3129" s="34" t="str">
        <f>TRIM(SUBSTITUTE(G3129,I3129,""))</f>
        <v>10-Nov</v>
      </c>
      <c r="K3129" s="34">
        <f>LEFT(J3129,2-ISERROR(1*MID(J3129,2,1)))*1</f>
        <v>10</v>
      </c>
      <c r="L3129" s="34" t="str">
        <f>IF(LEN(I3129)=3,I3129,LEFT(I3129,1)&amp;MID(I3129,3,1)&amp;RIGHT(I3129,1))</f>
        <v>YIX</v>
      </c>
      <c r="M3129" s="42">
        <f>TIMEVALUE(SUBSTITUTE(SUBSTITUTE(F3129,"P"," P"),"A"," A"))</f>
        <v>0.32430555555555557</v>
      </c>
      <c r="N3129" s="34">
        <f t="shared" si="155"/>
        <v>2</v>
      </c>
      <c r="O3129" s="34" t="str">
        <f t="shared" si="156"/>
        <v>YIX2</v>
      </c>
      <c r="P3129" s="44">
        <f>INDEX(Workings!$R$14:$R$853,MATCH(O3129,Workings!$U$14:$U$853,0))</f>
        <v>0.31944444444444448</v>
      </c>
      <c r="Q3129" s="34">
        <f t="shared" si="157"/>
        <v>7</v>
      </c>
      <c r="S3129"/>
    </row>
    <row r="3130" spans="1:19" ht="15" x14ac:dyDescent="0.25">
      <c r="A3130" s="34" t="s">
        <v>2305</v>
      </c>
      <c r="B3130" s="34" t="e">
        <f>SEARCH("PM",A3130)</f>
        <v>#VALUE!</v>
      </c>
      <c r="C3130" s="34">
        <f>SEARCH("AM",A3130)</f>
        <v>18</v>
      </c>
      <c r="D3130" s="34">
        <f>IFERROR(B3130,C3130)</f>
        <v>18</v>
      </c>
      <c r="E3130" s="34" t="str">
        <f>IFERROR(MID(A3130,D3130-5,1)," ")</f>
        <v xml:space="preserve"> </v>
      </c>
      <c r="F3130" s="34" t="str">
        <f>MID(A3130,IF(E3130="1",D3130-5,D3130-4),IF(E3130="1",7,6))</f>
        <v>8:03AM</v>
      </c>
      <c r="G3130" s="34" t="str">
        <f>TRIM(SUBSTITUTE(A3130,TEXT(M3130,"h:mmAM/PM"),""))</f>
        <v>Y/I/X 10-Nov</v>
      </c>
      <c r="H3130" s="34" t="b">
        <f>OR(LEFT(G3130,1)="Y",LEFT(G3130,1)="B",LEFT(G3130,1)="R")</f>
        <v>1</v>
      </c>
      <c r="I3130" s="34" t="str">
        <f>IF(H3130,LEFT(G3130,FIND(" ",G3130)-1),MID(G3130,FIND(" ",G3130)+1,9))</f>
        <v>Y/I/X</v>
      </c>
      <c r="J3130" s="34" t="str">
        <f>TRIM(SUBSTITUTE(G3130,I3130,""))</f>
        <v>10-Nov</v>
      </c>
      <c r="K3130" s="34">
        <f>LEFT(J3130,2-ISERROR(1*MID(J3130,2,1)))*1</f>
        <v>10</v>
      </c>
      <c r="L3130" s="34" t="str">
        <f>IF(LEN(I3130)=3,I3130,LEFT(I3130,1)&amp;MID(I3130,3,1)&amp;RIGHT(I3130,1))</f>
        <v>YIX</v>
      </c>
      <c r="M3130" s="42">
        <f>TIMEVALUE(SUBSTITUTE(SUBSTITUTE(F3130,"P"," P"),"A"," A"))</f>
        <v>0.3354166666666667</v>
      </c>
      <c r="N3130" s="34">
        <f t="shared" si="155"/>
        <v>3</v>
      </c>
      <c r="O3130" s="34" t="str">
        <f t="shared" si="156"/>
        <v>YIX3</v>
      </c>
      <c r="P3130" s="44">
        <f>INDEX(Workings!$R$14:$R$853,MATCH(O3130,Workings!$U$14:$U$853,0))</f>
        <v>0.33333333333333337</v>
      </c>
      <c r="Q3130" s="34">
        <f t="shared" si="157"/>
        <v>3</v>
      </c>
      <c r="S3130"/>
    </row>
    <row r="3131" spans="1:19" ht="15" x14ac:dyDescent="0.25">
      <c r="A3131" s="34" t="s">
        <v>3481</v>
      </c>
      <c r="B3131" s="34" t="e">
        <f>SEARCH("PM",A3131)</f>
        <v>#VALUE!</v>
      </c>
      <c r="C3131" s="34">
        <f>SEARCH("AM",A3131)</f>
        <v>9</v>
      </c>
      <c r="D3131" s="34">
        <f>IFERROR(B3131,C3131)</f>
        <v>9</v>
      </c>
      <c r="E3131" s="34" t="str">
        <f>IFERROR(MID(A3131,D3131-5,1)," ")</f>
        <v xml:space="preserve"> </v>
      </c>
      <c r="F3131" s="34" t="str">
        <f>MID(A3131,IF(E3131="1",D3131-5,D3131-4),IF(E3131="1",7,6))</f>
        <v>8:25AM</v>
      </c>
      <c r="G3131" s="34" t="str">
        <f>TRIM(SUBSTITUTE(A3131,TEXT(M3131,"h:mmAM/PM"),""))</f>
        <v>YIX 10-Nov</v>
      </c>
      <c r="H3131" s="34" t="b">
        <f>OR(LEFT(G3131,1)="Y",LEFT(G3131,1)="B",LEFT(G3131,1)="R")</f>
        <v>1</v>
      </c>
      <c r="I3131" s="34" t="str">
        <f>IF(H3131,LEFT(G3131,FIND(" ",G3131)-1),MID(G3131,FIND(" ",G3131)+1,9))</f>
        <v>YIX</v>
      </c>
      <c r="J3131" s="34" t="str">
        <f>TRIM(SUBSTITUTE(G3131,I3131,""))</f>
        <v>10-Nov</v>
      </c>
      <c r="K3131" s="34">
        <f>LEFT(J3131,2-ISERROR(1*MID(J3131,2,1)))*1</f>
        <v>10</v>
      </c>
      <c r="L3131" s="34" t="str">
        <f>IF(LEN(I3131)=3,I3131,LEFT(I3131,1)&amp;MID(I3131,3,1)&amp;RIGHT(I3131,1))</f>
        <v>YIX</v>
      </c>
      <c r="M3131" s="42">
        <f>TIMEVALUE(SUBSTITUTE(SUBSTITUTE(F3131,"P"," P"),"A"," A"))</f>
        <v>0.35069444444444442</v>
      </c>
      <c r="N3131" s="34">
        <f t="shared" si="155"/>
        <v>4</v>
      </c>
      <c r="O3131" s="34" t="str">
        <f t="shared" si="156"/>
        <v>YIX4</v>
      </c>
      <c r="P3131" s="44">
        <f>INDEX(Workings!$R$14:$R$853,MATCH(O3131,Workings!$U$14:$U$853,0))</f>
        <v>0.34722222222222227</v>
      </c>
      <c r="Q3131" s="34">
        <f t="shared" si="157"/>
        <v>5</v>
      </c>
      <c r="S3131"/>
    </row>
    <row r="3132" spans="1:19" ht="15" x14ac:dyDescent="0.25">
      <c r="A3132" s="34" t="s">
        <v>3989</v>
      </c>
      <c r="B3132" s="34" t="e">
        <f>SEARCH("PM",A3132)</f>
        <v>#VALUE!</v>
      </c>
      <c r="C3132" s="34">
        <f>SEARCH("AM",A3132)</f>
        <v>11</v>
      </c>
      <c r="D3132" s="34">
        <f>IFERROR(B3132,C3132)</f>
        <v>11</v>
      </c>
      <c r="E3132" s="34" t="str">
        <f>IFERROR(MID(A3132,D3132-5,1)," ")</f>
        <v xml:space="preserve"> </v>
      </c>
      <c r="F3132" s="34" t="str">
        <f>MID(A3132,IF(E3132="1",D3132-5,D3132-4),IF(E3132="1",7,6))</f>
        <v>8:45AM</v>
      </c>
      <c r="G3132" s="34" t="str">
        <f>TRIM(SUBSTITUTE(A3132,TEXT(M3132,"h:mmAM/PM"),""))</f>
        <v>Y/I/X 10/Nov</v>
      </c>
      <c r="H3132" s="34" t="b">
        <f>OR(LEFT(G3132,1)="Y",LEFT(G3132,1)="B",LEFT(G3132,1)="R")</f>
        <v>1</v>
      </c>
      <c r="I3132" s="34" t="str">
        <f>IF(H3132,LEFT(G3132,FIND(" ",G3132)-1),MID(G3132,FIND(" ",G3132)+1,9))</f>
        <v>Y/I/X</v>
      </c>
      <c r="J3132" s="34" t="str">
        <f>TRIM(SUBSTITUTE(G3132,I3132,""))</f>
        <v>10/Nov</v>
      </c>
      <c r="K3132" s="34">
        <f>LEFT(J3132,2-ISERROR(1*MID(J3132,2,1)))*1</f>
        <v>10</v>
      </c>
      <c r="L3132" s="34" t="str">
        <f>IF(LEN(I3132)=3,I3132,LEFT(I3132,1)&amp;MID(I3132,3,1)&amp;RIGHT(I3132,1))</f>
        <v>YIX</v>
      </c>
      <c r="M3132" s="42">
        <f>TIMEVALUE(SUBSTITUTE(SUBSTITUTE(F3132,"P"," P"),"A"," A"))</f>
        <v>0.36458333333333331</v>
      </c>
      <c r="N3132" s="34">
        <f t="shared" si="155"/>
        <v>5</v>
      </c>
      <c r="O3132" s="34" t="str">
        <f t="shared" si="156"/>
        <v>YIX5</v>
      </c>
      <c r="P3132" s="44">
        <f>INDEX(Workings!$R$14:$R$853,MATCH(O3132,Workings!$U$14:$U$853,0))</f>
        <v>0.36111111111111116</v>
      </c>
      <c r="Q3132" s="34">
        <f t="shared" si="157"/>
        <v>5</v>
      </c>
      <c r="S3132"/>
    </row>
    <row r="3133" spans="1:19" ht="15" x14ac:dyDescent="0.25">
      <c r="A3133" s="34" t="s">
        <v>3888</v>
      </c>
      <c r="B3133" s="34" t="e">
        <f>SEARCH("PM",A3133)</f>
        <v>#VALUE!</v>
      </c>
      <c r="C3133" s="34">
        <f>SEARCH("AM",A3133)</f>
        <v>5</v>
      </c>
      <c r="D3133" s="34">
        <f>IFERROR(B3133,C3133)</f>
        <v>5</v>
      </c>
      <c r="E3133" s="34" t="str">
        <f>IFERROR(MID(A3133,D3133-5,1)," ")</f>
        <v xml:space="preserve"> </v>
      </c>
      <c r="F3133" s="34" t="str">
        <f>MID(A3133,IF(E3133="1",D3133-5,D3133-4),IF(E3133="1",7,6))</f>
        <v>9:06AM</v>
      </c>
      <c r="G3133" s="34" t="str">
        <f>TRIM(SUBSTITUTE(A3133,TEXT(M3133,"h:mmAM/PM"),""))</f>
        <v>YIX 10-Nov</v>
      </c>
      <c r="H3133" s="34" t="b">
        <f>OR(LEFT(G3133,1)="Y",LEFT(G3133,1)="B",LEFT(G3133,1)="R")</f>
        <v>1</v>
      </c>
      <c r="I3133" s="34" t="str">
        <f>IF(H3133,LEFT(G3133,FIND(" ",G3133)-1),MID(G3133,FIND(" ",G3133)+1,9))</f>
        <v>YIX</v>
      </c>
      <c r="J3133" s="34" t="str">
        <f>TRIM(SUBSTITUTE(G3133,I3133,""))</f>
        <v>10-Nov</v>
      </c>
      <c r="K3133" s="34">
        <f>LEFT(J3133,2-ISERROR(1*MID(J3133,2,1)))*1</f>
        <v>10</v>
      </c>
      <c r="L3133" s="34" t="str">
        <f>IF(LEN(I3133)=3,I3133,LEFT(I3133,1)&amp;MID(I3133,3,1)&amp;RIGHT(I3133,1))</f>
        <v>YIX</v>
      </c>
      <c r="M3133" s="42">
        <f>TIMEVALUE(SUBSTITUTE(SUBSTITUTE(F3133,"P"," P"),"A"," A"))</f>
        <v>0.37916666666666665</v>
      </c>
      <c r="N3133" s="34">
        <f t="shared" si="155"/>
        <v>6</v>
      </c>
      <c r="O3133" s="34" t="str">
        <f t="shared" si="156"/>
        <v>YIX6</v>
      </c>
      <c r="P3133" s="44">
        <f>INDEX(Workings!$R$14:$R$853,MATCH(O3133,Workings!$U$14:$U$853,0))</f>
        <v>0.37500000000000006</v>
      </c>
      <c r="Q3133" s="34">
        <f t="shared" si="157"/>
        <v>6</v>
      </c>
      <c r="S3133"/>
    </row>
    <row r="3134" spans="1:19" ht="15" x14ac:dyDescent="0.25">
      <c r="A3134" s="34" t="s">
        <v>4038</v>
      </c>
      <c r="B3134" s="34" t="e">
        <f>SEARCH("PM",A3134)</f>
        <v>#VALUE!</v>
      </c>
      <c r="C3134" s="34">
        <f>SEARCH("AM",A3134)</f>
        <v>16</v>
      </c>
      <c r="D3134" s="34">
        <f>IFERROR(B3134,C3134)</f>
        <v>16</v>
      </c>
      <c r="E3134" s="34" t="str">
        <f>IFERROR(MID(A3134,D3134-5,1)," ")</f>
        <v xml:space="preserve"> </v>
      </c>
      <c r="F3134" s="34" t="str">
        <f>MID(A3134,IF(E3134="1",D3134-5,D3134-4),IF(E3134="1",7,6))</f>
        <v>9:26AM</v>
      </c>
      <c r="G3134" s="34" t="str">
        <f>TRIM(SUBSTITUTE(A3134,TEXT(M3134,"h:mmAM/PM"),""))</f>
        <v>YIX 10-Nov</v>
      </c>
      <c r="H3134" s="34" t="b">
        <f>OR(LEFT(G3134,1)="Y",LEFT(G3134,1)="B",LEFT(G3134,1)="R")</f>
        <v>1</v>
      </c>
      <c r="I3134" s="34" t="str">
        <f>IF(H3134,LEFT(G3134,FIND(" ",G3134)-1),MID(G3134,FIND(" ",G3134)+1,9))</f>
        <v>YIX</v>
      </c>
      <c r="J3134" s="34" t="str">
        <f>TRIM(SUBSTITUTE(G3134,I3134,""))</f>
        <v>10-Nov</v>
      </c>
      <c r="K3134" s="34">
        <f>LEFT(J3134,2-ISERROR(1*MID(J3134,2,1)))*1</f>
        <v>10</v>
      </c>
      <c r="L3134" s="34" t="str">
        <f>IF(LEN(I3134)=3,I3134,LEFT(I3134,1)&amp;MID(I3134,3,1)&amp;RIGHT(I3134,1))</f>
        <v>YIX</v>
      </c>
      <c r="M3134" s="42">
        <f>TIMEVALUE(SUBSTITUTE(SUBSTITUTE(F3134,"P"," P"),"A"," A"))</f>
        <v>0.39305555555555555</v>
      </c>
      <c r="N3134" s="34">
        <f t="shared" si="155"/>
        <v>7</v>
      </c>
      <c r="O3134" s="34" t="str">
        <f t="shared" si="156"/>
        <v>YIX7</v>
      </c>
      <c r="P3134" s="44">
        <f>INDEX(Workings!$R$14:$R$853,MATCH(O3134,Workings!$U$14:$U$853,0))</f>
        <v>0.38888888888888895</v>
      </c>
      <c r="Q3134" s="34">
        <f t="shared" si="157"/>
        <v>6</v>
      </c>
      <c r="S3134"/>
    </row>
    <row r="3135" spans="1:19" ht="15" x14ac:dyDescent="0.25">
      <c r="A3135" s="34" t="s">
        <v>853</v>
      </c>
      <c r="B3135" s="34" t="e">
        <f>SEARCH("PM",A3135)</f>
        <v>#VALUE!</v>
      </c>
      <c r="C3135" s="34">
        <f>SEARCH("AM",A3135)</f>
        <v>13</v>
      </c>
      <c r="D3135" s="34">
        <f>IFERROR(B3135,C3135)</f>
        <v>13</v>
      </c>
      <c r="E3135" s="34" t="str">
        <f>IFERROR(MID(A3135,D3135-5,1)," ")</f>
        <v>1</v>
      </c>
      <c r="F3135" s="34" t="str">
        <f>MID(A3135,IF(E3135="1",D3135-5,D3135-4),IF(E3135="1",7,6))</f>
        <v>10:00AM</v>
      </c>
      <c r="G3135" s="34" t="str">
        <f>TRIM(SUBSTITUTE(A3135,TEXT(M3135,"h:mmAM/PM"),""))</f>
        <v>10-Nov Y-I-X</v>
      </c>
      <c r="H3135" s="34" t="b">
        <f>OR(LEFT(G3135,1)="Y",LEFT(G3135,1)="B",LEFT(G3135,1)="R")</f>
        <v>0</v>
      </c>
      <c r="I3135" s="34" t="str">
        <f>IF(H3135,LEFT(G3135,FIND(" ",G3135)-1),MID(G3135,FIND(" ",G3135)+1,9))</f>
        <v>Y-I-X</v>
      </c>
      <c r="J3135" s="34" t="str">
        <f>TRIM(SUBSTITUTE(G3135,I3135,""))</f>
        <v>10-Nov</v>
      </c>
      <c r="K3135" s="34">
        <f>LEFT(J3135,2-ISERROR(1*MID(J3135,2,1)))*1</f>
        <v>10</v>
      </c>
      <c r="L3135" s="34" t="str">
        <f>IF(LEN(I3135)=3,I3135,LEFT(I3135,1)&amp;MID(I3135,3,1)&amp;RIGHT(I3135,1))</f>
        <v>YIX</v>
      </c>
      <c r="M3135" s="42">
        <f>TIMEVALUE(SUBSTITUTE(SUBSTITUTE(F3135,"P"," P"),"A"," A"))</f>
        <v>0.41666666666666669</v>
      </c>
      <c r="N3135" s="34">
        <f t="shared" si="155"/>
        <v>8</v>
      </c>
      <c r="O3135" s="34" t="str">
        <f t="shared" si="156"/>
        <v>YIX8</v>
      </c>
      <c r="P3135" s="44">
        <f>INDEX(Workings!$R$14:$R$853,MATCH(O3135,Workings!$U$14:$U$853,0))</f>
        <v>0.40972222222222227</v>
      </c>
      <c r="Q3135" s="34">
        <f t="shared" si="157"/>
        <v>10</v>
      </c>
      <c r="S3135"/>
    </row>
    <row r="3136" spans="1:19" ht="15" x14ac:dyDescent="0.25">
      <c r="A3136" s="34" t="s">
        <v>1461</v>
      </c>
      <c r="B3136" s="34" t="e">
        <f>SEARCH("PM",A3136)</f>
        <v>#VALUE!</v>
      </c>
      <c r="C3136" s="34">
        <f>SEARCH("AM",A3136)</f>
        <v>6</v>
      </c>
      <c r="D3136" s="34">
        <f>IFERROR(B3136,C3136)</f>
        <v>6</v>
      </c>
      <c r="E3136" s="34" t="str">
        <f>IFERROR(MID(A3136,D3136-5,1)," ")</f>
        <v>1</v>
      </c>
      <c r="F3136" s="34" t="str">
        <f>MID(A3136,IF(E3136="1",D3136-5,D3136-4),IF(E3136="1",7,6))</f>
        <v>10:28AM</v>
      </c>
      <c r="G3136" s="34" t="str">
        <f>TRIM(SUBSTITUTE(A3136,TEXT(M3136,"h:mmAM/PM"),""))</f>
        <v>10/Nov Y-I-X</v>
      </c>
      <c r="H3136" s="34" t="b">
        <f>OR(LEFT(G3136,1)="Y",LEFT(G3136,1)="B",LEFT(G3136,1)="R")</f>
        <v>0</v>
      </c>
      <c r="I3136" s="34" t="str">
        <f>IF(H3136,LEFT(G3136,FIND(" ",G3136)-1),MID(G3136,FIND(" ",G3136)+1,9))</f>
        <v>Y-I-X</v>
      </c>
      <c r="J3136" s="34" t="str">
        <f>TRIM(SUBSTITUTE(G3136,I3136,""))</f>
        <v>10/Nov</v>
      </c>
      <c r="K3136" s="34">
        <f>LEFT(J3136,2-ISERROR(1*MID(J3136,2,1)))*1</f>
        <v>10</v>
      </c>
      <c r="L3136" s="34" t="str">
        <f>IF(LEN(I3136)=3,I3136,LEFT(I3136,1)&amp;MID(I3136,3,1)&amp;RIGHT(I3136,1))</f>
        <v>YIX</v>
      </c>
      <c r="M3136" s="42">
        <f>TIMEVALUE(SUBSTITUTE(SUBSTITUTE(F3136,"P"," P"),"A"," A"))</f>
        <v>0.43611111111111112</v>
      </c>
      <c r="N3136" s="34">
        <f t="shared" si="155"/>
        <v>9</v>
      </c>
      <c r="O3136" s="34" t="str">
        <f t="shared" si="156"/>
        <v>YIX9</v>
      </c>
      <c r="P3136" s="44">
        <f>INDEX(Workings!$R$14:$R$853,MATCH(O3136,Workings!$U$14:$U$853,0))</f>
        <v>0.43055555555555558</v>
      </c>
      <c r="Q3136" s="34">
        <f t="shared" si="157"/>
        <v>8</v>
      </c>
      <c r="S3136"/>
    </row>
    <row r="3137" spans="1:19" ht="15" x14ac:dyDescent="0.25">
      <c r="A3137" s="34" t="s">
        <v>3240</v>
      </c>
      <c r="B3137" s="34" t="e">
        <f>SEARCH("PM",A3137)</f>
        <v>#VALUE!</v>
      </c>
      <c r="C3137" s="34">
        <f>SEARCH("AM",A3137)</f>
        <v>17</v>
      </c>
      <c r="D3137" s="34">
        <f>IFERROR(B3137,C3137)</f>
        <v>17</v>
      </c>
      <c r="E3137" s="34" t="str">
        <f>IFERROR(MID(A3137,D3137-5,1)," ")</f>
        <v>1</v>
      </c>
      <c r="F3137" s="34" t="str">
        <f>MID(A3137,IF(E3137="1",D3137-5,D3137-4),IF(E3137="1",7,6))</f>
        <v>10:49AM</v>
      </c>
      <c r="G3137" s="34" t="str">
        <f>TRIM(SUBSTITUTE(A3137,TEXT(M3137,"h:mmAM/PM"),""))</f>
        <v>10/Nov YIX</v>
      </c>
      <c r="H3137" s="34" t="b">
        <f>OR(LEFT(G3137,1)="Y",LEFT(G3137,1)="B",LEFT(G3137,1)="R")</f>
        <v>0</v>
      </c>
      <c r="I3137" s="34" t="str">
        <f>IF(H3137,LEFT(G3137,FIND(" ",G3137)-1),MID(G3137,FIND(" ",G3137)+1,9))</f>
        <v>YIX</v>
      </c>
      <c r="J3137" s="34" t="str">
        <f>TRIM(SUBSTITUTE(G3137,I3137,""))</f>
        <v>10/Nov</v>
      </c>
      <c r="K3137" s="34">
        <f>LEFT(J3137,2-ISERROR(1*MID(J3137,2,1)))*1</f>
        <v>10</v>
      </c>
      <c r="L3137" s="34" t="str">
        <f>IF(LEN(I3137)=3,I3137,LEFT(I3137,1)&amp;MID(I3137,3,1)&amp;RIGHT(I3137,1))</f>
        <v>YIX</v>
      </c>
      <c r="M3137" s="42">
        <f>TIMEVALUE(SUBSTITUTE(SUBSTITUTE(F3137,"P"," P"),"A"," A"))</f>
        <v>0.45069444444444445</v>
      </c>
      <c r="N3137" s="34">
        <f t="shared" si="155"/>
        <v>10</v>
      </c>
      <c r="O3137" s="34" t="str">
        <f t="shared" si="156"/>
        <v>YIX10</v>
      </c>
      <c r="P3137" s="44">
        <f>INDEX(Workings!$R$14:$R$853,MATCH(O3137,Workings!$U$14:$U$853,0))</f>
        <v>0.4513888888888889</v>
      </c>
      <c r="Q3137" s="34">
        <f t="shared" si="157"/>
        <v>-1</v>
      </c>
      <c r="S3137"/>
    </row>
    <row r="3138" spans="1:19" ht="15" x14ac:dyDescent="0.25">
      <c r="A3138" s="34" t="s">
        <v>4237</v>
      </c>
      <c r="B3138" s="34" t="e">
        <f>SEARCH("PM",A3138)</f>
        <v>#VALUE!</v>
      </c>
      <c r="C3138" s="34">
        <f>SEARCH("AM",A3138)</f>
        <v>6</v>
      </c>
      <c r="D3138" s="34">
        <f>IFERROR(B3138,C3138)</f>
        <v>6</v>
      </c>
      <c r="E3138" s="34" t="str">
        <f>IFERROR(MID(A3138,D3138-5,1)," ")</f>
        <v>1</v>
      </c>
      <c r="F3138" s="34" t="str">
        <f>MID(A3138,IF(E3138="1",D3138-5,D3138-4),IF(E3138="1",7,6))</f>
        <v>11:22AM</v>
      </c>
      <c r="G3138" s="34" t="str">
        <f>TRIM(SUBSTITUTE(A3138,TEXT(M3138,"h:mmAM/PM"),""))</f>
        <v>Y/I/X 10/Nov</v>
      </c>
      <c r="H3138" s="34" t="b">
        <f>OR(LEFT(G3138,1)="Y",LEFT(G3138,1)="B",LEFT(G3138,1)="R")</f>
        <v>1</v>
      </c>
      <c r="I3138" s="34" t="str">
        <f>IF(H3138,LEFT(G3138,FIND(" ",G3138)-1),MID(G3138,FIND(" ",G3138)+1,9))</f>
        <v>Y/I/X</v>
      </c>
      <c r="J3138" s="34" t="str">
        <f>TRIM(SUBSTITUTE(G3138,I3138,""))</f>
        <v>10/Nov</v>
      </c>
      <c r="K3138" s="34">
        <f>LEFT(J3138,2-ISERROR(1*MID(J3138,2,1)))*1</f>
        <v>10</v>
      </c>
      <c r="L3138" s="34" t="str">
        <f>IF(LEN(I3138)=3,I3138,LEFT(I3138,1)&amp;MID(I3138,3,1)&amp;RIGHT(I3138,1))</f>
        <v>YIX</v>
      </c>
      <c r="M3138" s="42">
        <f>TIMEVALUE(SUBSTITUTE(SUBSTITUTE(F3138,"P"," P"),"A"," A"))</f>
        <v>0.47361111111111115</v>
      </c>
      <c r="N3138" s="34">
        <f t="shared" si="155"/>
        <v>11</v>
      </c>
      <c r="O3138" s="34" t="str">
        <f t="shared" si="156"/>
        <v>YIX11</v>
      </c>
      <c r="P3138" s="44">
        <f>INDEX(Workings!$R$14:$R$853,MATCH(O3138,Workings!$U$14:$U$853,0))</f>
        <v>0.47222222222222221</v>
      </c>
      <c r="Q3138" s="34">
        <f t="shared" si="157"/>
        <v>2</v>
      </c>
      <c r="S3138"/>
    </row>
    <row r="3139" spans="1:19" ht="15" x14ac:dyDescent="0.25">
      <c r="A3139" s="34" t="s">
        <v>3891</v>
      </c>
      <c r="B3139" s="34" t="e">
        <f>SEARCH("PM",A3139)</f>
        <v>#VALUE!</v>
      </c>
      <c r="C3139" s="34">
        <f>SEARCH("AM",A3139)</f>
        <v>19</v>
      </c>
      <c r="D3139" s="34">
        <f>IFERROR(B3139,C3139)</f>
        <v>19</v>
      </c>
      <c r="E3139" s="34" t="str">
        <f>IFERROR(MID(A3139,D3139-5,1)," ")</f>
        <v>1</v>
      </c>
      <c r="F3139" s="34" t="str">
        <f>MID(A3139,IF(E3139="1",D3139-5,D3139-4),IF(E3139="1",7,6))</f>
        <v>11:59AM</v>
      </c>
      <c r="G3139" s="34" t="str">
        <f>TRIM(SUBSTITUTE(A3139,TEXT(M3139,"h:mmAM/PM"),""))</f>
        <v>10-Nov Y:I:X</v>
      </c>
      <c r="H3139" s="34" t="b">
        <f>OR(LEFT(G3139,1)="Y",LEFT(G3139,1)="B",LEFT(G3139,1)="R")</f>
        <v>0</v>
      </c>
      <c r="I3139" s="34" t="str">
        <f>IF(H3139,LEFT(G3139,FIND(" ",G3139)-1),MID(G3139,FIND(" ",G3139)+1,9))</f>
        <v>Y:I:X</v>
      </c>
      <c r="J3139" s="34" t="str">
        <f>TRIM(SUBSTITUTE(G3139,I3139,""))</f>
        <v>10-Nov</v>
      </c>
      <c r="K3139" s="34">
        <f>LEFT(J3139,2-ISERROR(1*MID(J3139,2,1)))*1</f>
        <v>10</v>
      </c>
      <c r="L3139" s="34" t="str">
        <f>IF(LEN(I3139)=3,I3139,LEFT(I3139,1)&amp;MID(I3139,3,1)&amp;RIGHT(I3139,1))</f>
        <v>YIX</v>
      </c>
      <c r="M3139" s="42">
        <f>TIMEVALUE(SUBSTITUTE(SUBSTITUTE(F3139,"P"," P"),"A"," A"))</f>
        <v>0.4993055555555555</v>
      </c>
      <c r="N3139" s="34">
        <f t="shared" si="155"/>
        <v>12</v>
      </c>
      <c r="O3139" s="34" t="str">
        <f t="shared" si="156"/>
        <v>YIX12</v>
      </c>
      <c r="P3139" s="44">
        <f>INDEX(Workings!$R$14:$R$853,MATCH(O3139,Workings!$U$14:$U$853,0))</f>
        <v>0.49305555555555552</v>
      </c>
      <c r="Q3139" s="34">
        <f t="shared" si="157"/>
        <v>9</v>
      </c>
      <c r="S3139"/>
    </row>
    <row r="3140" spans="1:19" ht="15" x14ac:dyDescent="0.25">
      <c r="A3140" s="34" t="s">
        <v>1291</v>
      </c>
      <c r="B3140" s="34">
        <f>SEARCH("PM",A3140)</f>
        <v>6</v>
      </c>
      <c r="C3140" s="34" t="e">
        <f>SEARCH("AM",A3140)</f>
        <v>#VALUE!</v>
      </c>
      <c r="D3140" s="34">
        <f>IFERROR(B3140,C3140)</f>
        <v>6</v>
      </c>
      <c r="E3140" s="34" t="str">
        <f>IFERROR(MID(A3140,D3140-5,1)," ")</f>
        <v>1</v>
      </c>
      <c r="F3140" s="34" t="str">
        <f>MID(A3140,IF(E3140="1",D3140-5,D3140-4),IF(E3140="1",7,6))</f>
        <v>12:27PM</v>
      </c>
      <c r="G3140" s="34" t="str">
        <f>TRIM(SUBSTITUTE(A3140,TEXT(M3140,"h:mmAM/PM"),""))</f>
        <v>10/Nov Y/I/X</v>
      </c>
      <c r="H3140" s="34" t="b">
        <f>OR(LEFT(G3140,1)="Y",LEFT(G3140,1)="B",LEFT(G3140,1)="R")</f>
        <v>0</v>
      </c>
      <c r="I3140" s="34" t="str">
        <f>IF(H3140,LEFT(G3140,FIND(" ",G3140)-1),MID(G3140,FIND(" ",G3140)+1,9))</f>
        <v>Y/I/X</v>
      </c>
      <c r="J3140" s="34" t="str">
        <f>TRIM(SUBSTITUTE(G3140,I3140,""))</f>
        <v>10/Nov</v>
      </c>
      <c r="K3140" s="34">
        <f>LEFT(J3140,2-ISERROR(1*MID(J3140,2,1)))*1</f>
        <v>10</v>
      </c>
      <c r="L3140" s="34" t="str">
        <f>IF(LEN(I3140)=3,I3140,LEFT(I3140,1)&amp;MID(I3140,3,1)&amp;RIGHT(I3140,1))</f>
        <v>YIX</v>
      </c>
      <c r="M3140" s="42">
        <f>TIMEVALUE(SUBSTITUTE(SUBSTITUTE(F3140,"P"," P"),"A"," A"))</f>
        <v>0.51874999999999993</v>
      </c>
      <c r="N3140" s="34">
        <f t="shared" si="155"/>
        <v>13</v>
      </c>
      <c r="O3140" s="34" t="str">
        <f t="shared" si="156"/>
        <v>YIX13</v>
      </c>
      <c r="P3140" s="44">
        <f>INDEX(Workings!$R$14:$R$853,MATCH(O3140,Workings!$U$14:$U$853,0))</f>
        <v>0.51388888888888884</v>
      </c>
      <c r="Q3140" s="34">
        <f t="shared" si="157"/>
        <v>7</v>
      </c>
      <c r="S3140"/>
    </row>
    <row r="3141" spans="1:19" ht="15" x14ac:dyDescent="0.25">
      <c r="A3141" s="34" t="s">
        <v>3358</v>
      </c>
      <c r="B3141" s="34">
        <f>SEARCH("PM",A3141)</f>
        <v>19</v>
      </c>
      <c r="C3141" s="34" t="e">
        <f>SEARCH("AM",A3141)</f>
        <v>#VALUE!</v>
      </c>
      <c r="D3141" s="34">
        <f>IFERROR(B3141,C3141)</f>
        <v>19</v>
      </c>
      <c r="E3141" s="34" t="str">
        <f>IFERROR(MID(A3141,D3141-5,1)," ")</f>
        <v>1</v>
      </c>
      <c r="F3141" s="34" t="str">
        <f>MID(A3141,IF(E3141="1",D3141-5,D3141-4),IF(E3141="1",7,6))</f>
        <v>12:48PM</v>
      </c>
      <c r="G3141" s="34" t="str">
        <f>TRIM(SUBSTITUTE(A3141,TEXT(M3141,"h:mmAM/PM"),""))</f>
        <v>10-Nov Y:I:X</v>
      </c>
      <c r="H3141" s="34" t="b">
        <f>OR(LEFT(G3141,1)="Y",LEFT(G3141,1)="B",LEFT(G3141,1)="R")</f>
        <v>0</v>
      </c>
      <c r="I3141" s="34" t="str">
        <f>IF(H3141,LEFT(G3141,FIND(" ",G3141)-1),MID(G3141,FIND(" ",G3141)+1,9))</f>
        <v>Y:I:X</v>
      </c>
      <c r="J3141" s="34" t="str">
        <f>TRIM(SUBSTITUTE(G3141,I3141,""))</f>
        <v>10-Nov</v>
      </c>
      <c r="K3141" s="34">
        <f>LEFT(J3141,2-ISERROR(1*MID(J3141,2,1)))*1</f>
        <v>10</v>
      </c>
      <c r="L3141" s="34" t="str">
        <f>IF(LEN(I3141)=3,I3141,LEFT(I3141,1)&amp;MID(I3141,3,1)&amp;RIGHT(I3141,1))</f>
        <v>YIX</v>
      </c>
      <c r="M3141" s="42">
        <f>TIMEVALUE(SUBSTITUTE(SUBSTITUTE(F3141,"P"," P"),"A"," A"))</f>
        <v>0.53333333333333333</v>
      </c>
      <c r="N3141" s="34">
        <f t="shared" si="155"/>
        <v>14</v>
      </c>
      <c r="O3141" s="34" t="str">
        <f t="shared" si="156"/>
        <v>YIX14</v>
      </c>
      <c r="P3141" s="44">
        <f>INDEX(Workings!$R$14:$R$853,MATCH(O3141,Workings!$U$14:$U$853,0))</f>
        <v>0.53472222222222221</v>
      </c>
      <c r="Q3141" s="34">
        <f t="shared" si="157"/>
        <v>-2</v>
      </c>
      <c r="S3141"/>
    </row>
    <row r="3142" spans="1:19" ht="15" x14ac:dyDescent="0.25">
      <c r="A3142" s="34" t="s">
        <v>2604</v>
      </c>
      <c r="B3142" s="34">
        <f>SEARCH("PM",A3142)</f>
        <v>12</v>
      </c>
      <c r="C3142" s="34" t="e">
        <f>SEARCH("AM",A3142)</f>
        <v>#VALUE!</v>
      </c>
      <c r="D3142" s="34">
        <f>IFERROR(B3142,C3142)</f>
        <v>12</v>
      </c>
      <c r="E3142" s="34" t="str">
        <f>IFERROR(MID(A3142,D3142-5,1)," ")</f>
        <v xml:space="preserve"> </v>
      </c>
      <c r="F3142" s="34" t="str">
        <f>MID(A3142,IF(E3142="1",D3142-5,D3142-4),IF(E3142="1",7,6))</f>
        <v>1:24PM</v>
      </c>
      <c r="G3142" s="34" t="str">
        <f>TRIM(SUBSTITUTE(A3142,TEXT(M3142,"h:mmAM/PM"),""))</f>
        <v>10-Nov YIX</v>
      </c>
      <c r="H3142" s="34" t="b">
        <f>OR(LEFT(G3142,1)="Y",LEFT(G3142,1)="B",LEFT(G3142,1)="R")</f>
        <v>0</v>
      </c>
      <c r="I3142" s="34" t="str">
        <f>IF(H3142,LEFT(G3142,FIND(" ",G3142)-1),MID(G3142,FIND(" ",G3142)+1,9))</f>
        <v>YIX</v>
      </c>
      <c r="J3142" s="34" t="str">
        <f>TRIM(SUBSTITUTE(G3142,I3142,""))</f>
        <v>10-Nov</v>
      </c>
      <c r="K3142" s="34">
        <f>LEFT(J3142,2-ISERROR(1*MID(J3142,2,1)))*1</f>
        <v>10</v>
      </c>
      <c r="L3142" s="34" t="str">
        <f>IF(LEN(I3142)=3,I3142,LEFT(I3142,1)&amp;MID(I3142,3,1)&amp;RIGHT(I3142,1))</f>
        <v>YIX</v>
      </c>
      <c r="M3142" s="42">
        <f>TIMEVALUE(SUBSTITUTE(SUBSTITUTE(F3142,"P"," P"),"A"," A"))</f>
        <v>0.55833333333333335</v>
      </c>
      <c r="N3142" s="34">
        <f t="shared" si="155"/>
        <v>15</v>
      </c>
      <c r="O3142" s="34" t="str">
        <f t="shared" si="156"/>
        <v>YIX15</v>
      </c>
      <c r="P3142" s="44">
        <f>INDEX(Workings!$R$14:$R$853,MATCH(O3142,Workings!$U$14:$U$853,0))</f>
        <v>0.55555555555555558</v>
      </c>
      <c r="Q3142" s="34">
        <f t="shared" si="157"/>
        <v>4</v>
      </c>
      <c r="S3142"/>
    </row>
    <row r="3143" spans="1:19" ht="15" x14ac:dyDescent="0.25">
      <c r="A3143" s="34" t="s">
        <v>735</v>
      </c>
      <c r="B3143" s="34">
        <f>SEARCH("PM",A3143)</f>
        <v>5</v>
      </c>
      <c r="C3143" s="34" t="e">
        <f>SEARCH("AM",A3143)</f>
        <v>#VALUE!</v>
      </c>
      <c r="D3143" s="34">
        <f>IFERROR(B3143,C3143)</f>
        <v>5</v>
      </c>
      <c r="E3143" s="34" t="str">
        <f>IFERROR(MID(A3143,D3143-5,1)," ")</f>
        <v xml:space="preserve"> </v>
      </c>
      <c r="F3143" s="34" t="str">
        <f>MID(A3143,IF(E3143="1",D3143-5,D3143-4),IF(E3143="1",7,6))</f>
        <v>2:02PM</v>
      </c>
      <c r="G3143" s="34" t="str">
        <f>TRIM(SUBSTITUTE(A3143,TEXT(M3143,"h:mmAM/PM"),""))</f>
        <v>Y-I-X 10-Nov</v>
      </c>
      <c r="H3143" s="34" t="b">
        <f>OR(LEFT(G3143,1)="Y",LEFT(G3143,1)="B",LEFT(G3143,1)="R")</f>
        <v>1</v>
      </c>
      <c r="I3143" s="34" t="str">
        <f>IF(H3143,LEFT(G3143,FIND(" ",G3143)-1),MID(G3143,FIND(" ",G3143)+1,9))</f>
        <v>Y-I-X</v>
      </c>
      <c r="J3143" s="34" t="str">
        <f>TRIM(SUBSTITUTE(G3143,I3143,""))</f>
        <v>10-Nov</v>
      </c>
      <c r="K3143" s="34">
        <f>LEFT(J3143,2-ISERROR(1*MID(J3143,2,1)))*1</f>
        <v>10</v>
      </c>
      <c r="L3143" s="34" t="str">
        <f>IF(LEN(I3143)=3,I3143,LEFT(I3143,1)&amp;MID(I3143,3,1)&amp;RIGHT(I3143,1))</f>
        <v>YIX</v>
      </c>
      <c r="M3143" s="42">
        <f>TIMEVALUE(SUBSTITUTE(SUBSTITUTE(F3143,"P"," P"),"A"," A"))</f>
        <v>0.58472222222222225</v>
      </c>
      <c r="N3143" s="34">
        <f t="shared" si="155"/>
        <v>16</v>
      </c>
      <c r="O3143" s="34" t="str">
        <f t="shared" si="156"/>
        <v>YIX16</v>
      </c>
      <c r="P3143" s="44">
        <f>INDEX(Workings!$R$14:$R$853,MATCH(O3143,Workings!$U$14:$U$853,0))</f>
        <v>0.57638888888888895</v>
      </c>
      <c r="Q3143" s="34">
        <f t="shared" si="157"/>
        <v>12</v>
      </c>
      <c r="S3143"/>
    </row>
    <row r="3144" spans="1:19" ht="15" x14ac:dyDescent="0.25">
      <c r="A3144" s="34" t="s">
        <v>2724</v>
      </c>
      <c r="B3144" s="34">
        <f>SEARCH("PM",A3144)</f>
        <v>18</v>
      </c>
      <c r="C3144" s="34" t="e">
        <f>SEARCH("AM",A3144)</f>
        <v>#VALUE!</v>
      </c>
      <c r="D3144" s="34">
        <f>IFERROR(B3144,C3144)</f>
        <v>18</v>
      </c>
      <c r="E3144" s="34" t="str">
        <f>IFERROR(MID(A3144,D3144-5,1)," ")</f>
        <v xml:space="preserve"> </v>
      </c>
      <c r="F3144" s="34" t="str">
        <f>MID(A3144,IF(E3144="1",D3144-5,D3144-4),IF(E3144="1",7,6))</f>
        <v>2:29PM</v>
      </c>
      <c r="G3144" s="34" t="str">
        <f>TRIM(SUBSTITUTE(A3144,TEXT(M3144,"h:mmAM/PM"),""))</f>
        <v>Y-I-X 10/Nov</v>
      </c>
      <c r="H3144" s="34" t="b">
        <f>OR(LEFT(G3144,1)="Y",LEFT(G3144,1)="B",LEFT(G3144,1)="R")</f>
        <v>1</v>
      </c>
      <c r="I3144" s="34" t="str">
        <f>IF(H3144,LEFT(G3144,FIND(" ",G3144)-1),MID(G3144,FIND(" ",G3144)+1,9))</f>
        <v>Y-I-X</v>
      </c>
      <c r="J3144" s="34" t="str">
        <f>TRIM(SUBSTITUTE(G3144,I3144,""))</f>
        <v>10/Nov</v>
      </c>
      <c r="K3144" s="34">
        <f>LEFT(J3144,2-ISERROR(1*MID(J3144,2,1)))*1</f>
        <v>10</v>
      </c>
      <c r="L3144" s="34" t="str">
        <f>IF(LEN(I3144)=3,I3144,LEFT(I3144,1)&amp;MID(I3144,3,1)&amp;RIGHT(I3144,1))</f>
        <v>YIX</v>
      </c>
      <c r="M3144" s="42">
        <f>TIMEVALUE(SUBSTITUTE(SUBSTITUTE(F3144,"P"," P"),"A"," A"))</f>
        <v>0.60347222222222219</v>
      </c>
      <c r="N3144" s="34">
        <f t="shared" si="155"/>
        <v>17</v>
      </c>
      <c r="O3144" s="34" t="str">
        <f t="shared" si="156"/>
        <v>YIX17</v>
      </c>
      <c r="P3144" s="44">
        <f>INDEX(Workings!$R$14:$R$853,MATCH(O3144,Workings!$U$14:$U$853,0))</f>
        <v>0.59722222222222232</v>
      </c>
      <c r="Q3144" s="34">
        <f t="shared" si="157"/>
        <v>9</v>
      </c>
      <c r="S3144"/>
    </row>
    <row r="3145" spans="1:19" ht="15" x14ac:dyDescent="0.25">
      <c r="A3145" s="34" t="s">
        <v>3961</v>
      </c>
      <c r="B3145" s="34">
        <f>SEARCH("PM",A3145)</f>
        <v>16</v>
      </c>
      <c r="C3145" s="34" t="e">
        <f>SEARCH("AM",A3145)</f>
        <v>#VALUE!</v>
      </c>
      <c r="D3145" s="34">
        <f>IFERROR(B3145,C3145)</f>
        <v>16</v>
      </c>
      <c r="E3145" s="34" t="str">
        <f>IFERROR(MID(A3145,D3145-5,1)," ")</f>
        <v xml:space="preserve"> </v>
      </c>
      <c r="F3145" s="34" t="str">
        <f>MID(A3145,IF(E3145="1",D3145-5,D3145-4),IF(E3145="1",7,6))</f>
        <v>2:57PM</v>
      </c>
      <c r="G3145" s="34" t="str">
        <f>TRIM(SUBSTITUTE(A3145,TEXT(M3145,"h:mmAM/PM"),""))</f>
        <v>YIX 10-Nov</v>
      </c>
      <c r="H3145" s="34" t="b">
        <f>OR(LEFT(G3145,1)="Y",LEFT(G3145,1)="B",LEFT(G3145,1)="R")</f>
        <v>1</v>
      </c>
      <c r="I3145" s="34" t="str">
        <f>IF(H3145,LEFT(G3145,FIND(" ",G3145)-1),MID(G3145,FIND(" ",G3145)+1,9))</f>
        <v>YIX</v>
      </c>
      <c r="J3145" s="34" t="str">
        <f>TRIM(SUBSTITUTE(G3145,I3145,""))</f>
        <v>10-Nov</v>
      </c>
      <c r="K3145" s="34">
        <f>LEFT(J3145,2-ISERROR(1*MID(J3145,2,1)))*1</f>
        <v>10</v>
      </c>
      <c r="L3145" s="34" t="str">
        <f>IF(LEN(I3145)=3,I3145,LEFT(I3145,1)&amp;MID(I3145,3,1)&amp;RIGHT(I3145,1))</f>
        <v>YIX</v>
      </c>
      <c r="M3145" s="42">
        <f>TIMEVALUE(SUBSTITUTE(SUBSTITUTE(F3145,"P"," P"),"A"," A"))</f>
        <v>0.62291666666666667</v>
      </c>
      <c r="N3145" s="34">
        <f t="shared" ref="N3145:N3208" si="158">1+(L3145=L3144)*(K3145=K3144)*N3144</f>
        <v>18</v>
      </c>
      <c r="O3145" s="34" t="str">
        <f t="shared" ref="O3145:O3208" si="159">L3145&amp;N3145</f>
        <v>YIX18</v>
      </c>
      <c r="P3145" s="44">
        <f>INDEX(Workings!$R$14:$R$853,MATCH(O3145,Workings!$U$14:$U$853,0))</f>
        <v>0.61805555555555569</v>
      </c>
      <c r="Q3145" s="34">
        <f t="shared" ref="Q3145:Q3208" si="160">ROUND((M3145-P3145)*60*24,5)</f>
        <v>7</v>
      </c>
      <c r="S3145"/>
    </row>
    <row r="3146" spans="1:19" ht="15" x14ac:dyDescent="0.25">
      <c r="A3146" s="34" t="s">
        <v>444</v>
      </c>
      <c r="B3146" s="34">
        <f>SEARCH("PM",A3146)</f>
        <v>9</v>
      </c>
      <c r="C3146" s="34" t="e">
        <f>SEARCH("AM",A3146)</f>
        <v>#VALUE!</v>
      </c>
      <c r="D3146" s="34">
        <f>IFERROR(B3146,C3146)</f>
        <v>9</v>
      </c>
      <c r="E3146" s="34" t="str">
        <f>IFERROR(MID(A3146,D3146-5,1)," ")</f>
        <v xml:space="preserve"> </v>
      </c>
      <c r="F3146" s="34" t="str">
        <f>MID(A3146,IF(E3146="1",D3146-5,D3146-4),IF(E3146="1",7,6))</f>
        <v>3:26PM</v>
      </c>
      <c r="G3146" s="34" t="str">
        <f>TRIM(SUBSTITUTE(A3146,TEXT(M3146,"h:mmAM/PM"),""))</f>
        <v>YIX 10-Nov</v>
      </c>
      <c r="H3146" s="34" t="b">
        <f>OR(LEFT(G3146,1)="Y",LEFT(G3146,1)="B",LEFT(G3146,1)="R")</f>
        <v>1</v>
      </c>
      <c r="I3146" s="34" t="str">
        <f>IF(H3146,LEFT(G3146,FIND(" ",G3146)-1),MID(G3146,FIND(" ",G3146)+1,9))</f>
        <v>YIX</v>
      </c>
      <c r="J3146" s="34" t="str">
        <f>TRIM(SUBSTITUTE(G3146,I3146,""))</f>
        <v>10-Nov</v>
      </c>
      <c r="K3146" s="34">
        <f>LEFT(J3146,2-ISERROR(1*MID(J3146,2,1)))*1</f>
        <v>10</v>
      </c>
      <c r="L3146" s="34" t="str">
        <f>IF(LEN(I3146)=3,I3146,LEFT(I3146,1)&amp;MID(I3146,3,1)&amp;RIGHT(I3146,1))</f>
        <v>YIX</v>
      </c>
      <c r="M3146" s="42">
        <f>TIMEVALUE(SUBSTITUTE(SUBSTITUTE(F3146,"P"," P"),"A"," A"))</f>
        <v>0.6430555555555556</v>
      </c>
      <c r="N3146" s="34">
        <f t="shared" si="158"/>
        <v>19</v>
      </c>
      <c r="O3146" s="34" t="str">
        <f t="shared" si="159"/>
        <v>YIX19</v>
      </c>
      <c r="P3146" s="44">
        <f>INDEX(Workings!$R$14:$R$853,MATCH(O3146,Workings!$U$14:$U$853,0))</f>
        <v>0.63888888888888906</v>
      </c>
      <c r="Q3146" s="34">
        <f t="shared" si="160"/>
        <v>6</v>
      </c>
      <c r="S3146"/>
    </row>
    <row r="3147" spans="1:19" ht="15" x14ac:dyDescent="0.25">
      <c r="A3147" s="34" t="s">
        <v>584</v>
      </c>
      <c r="B3147" s="34">
        <f>SEARCH("PM",A3147)</f>
        <v>5</v>
      </c>
      <c r="C3147" s="34" t="e">
        <f>SEARCH("AM",A3147)</f>
        <v>#VALUE!</v>
      </c>
      <c r="D3147" s="34">
        <f>IFERROR(B3147,C3147)</f>
        <v>5</v>
      </c>
      <c r="E3147" s="34" t="str">
        <f>IFERROR(MID(A3147,D3147-5,1)," ")</f>
        <v xml:space="preserve"> </v>
      </c>
      <c r="F3147" s="34" t="str">
        <f>MID(A3147,IF(E3147="1",D3147-5,D3147-4),IF(E3147="1",7,6))</f>
        <v>4:00PM</v>
      </c>
      <c r="G3147" s="34" t="str">
        <f>TRIM(SUBSTITUTE(A3147,TEXT(M3147,"h:mmAM/PM"),""))</f>
        <v>10-Nov YIX</v>
      </c>
      <c r="H3147" s="34" t="b">
        <f>OR(LEFT(G3147,1)="Y",LEFT(G3147,1)="B",LEFT(G3147,1)="R")</f>
        <v>0</v>
      </c>
      <c r="I3147" s="34" t="str">
        <f>IF(H3147,LEFT(G3147,FIND(" ",G3147)-1),MID(G3147,FIND(" ",G3147)+1,9))</f>
        <v>YIX</v>
      </c>
      <c r="J3147" s="34" t="str">
        <f>TRIM(SUBSTITUTE(G3147,I3147,""))</f>
        <v>10-Nov</v>
      </c>
      <c r="K3147" s="34">
        <f>LEFT(J3147,2-ISERROR(1*MID(J3147,2,1)))*1</f>
        <v>10</v>
      </c>
      <c r="L3147" s="34" t="str">
        <f>IF(LEN(I3147)=3,I3147,LEFT(I3147,1)&amp;MID(I3147,3,1)&amp;RIGHT(I3147,1))</f>
        <v>YIX</v>
      </c>
      <c r="M3147" s="42">
        <f>TIMEVALUE(SUBSTITUTE(SUBSTITUTE(F3147,"P"," P"),"A"," A"))</f>
        <v>0.66666666666666663</v>
      </c>
      <c r="N3147" s="34">
        <f t="shared" si="158"/>
        <v>20</v>
      </c>
      <c r="O3147" s="34" t="str">
        <f t="shared" si="159"/>
        <v>YIX20</v>
      </c>
      <c r="P3147" s="44">
        <f>INDEX(Workings!$R$14:$R$853,MATCH(O3147,Workings!$U$14:$U$853,0))</f>
        <v>0.65972222222222243</v>
      </c>
      <c r="Q3147" s="34">
        <f t="shared" si="160"/>
        <v>10</v>
      </c>
      <c r="S3147"/>
    </row>
    <row r="3148" spans="1:19" ht="15" x14ac:dyDescent="0.25">
      <c r="A3148" s="34" t="s">
        <v>4200</v>
      </c>
      <c r="B3148" s="34">
        <f>SEARCH("PM",A3148)</f>
        <v>12</v>
      </c>
      <c r="C3148" s="34" t="e">
        <f>SEARCH("AM",A3148)</f>
        <v>#VALUE!</v>
      </c>
      <c r="D3148" s="34">
        <f>IFERROR(B3148,C3148)</f>
        <v>12</v>
      </c>
      <c r="E3148" s="34" t="str">
        <f>IFERROR(MID(A3148,D3148-5,1)," ")</f>
        <v xml:space="preserve"> </v>
      </c>
      <c r="F3148" s="34" t="str">
        <f>MID(A3148,IF(E3148="1",D3148-5,D3148-4),IF(E3148="1",7,6))</f>
        <v>4:20PM</v>
      </c>
      <c r="G3148" s="34" t="str">
        <f>TRIM(SUBSTITUTE(A3148,TEXT(M3148,"h:mmAM/PM"),""))</f>
        <v>10-Nov Y:I:X</v>
      </c>
      <c r="H3148" s="34" t="b">
        <f>OR(LEFT(G3148,1)="Y",LEFT(G3148,1)="B",LEFT(G3148,1)="R")</f>
        <v>0</v>
      </c>
      <c r="I3148" s="34" t="str">
        <f>IF(H3148,LEFT(G3148,FIND(" ",G3148)-1),MID(G3148,FIND(" ",G3148)+1,9))</f>
        <v>Y:I:X</v>
      </c>
      <c r="J3148" s="34" t="str">
        <f>TRIM(SUBSTITUTE(G3148,I3148,""))</f>
        <v>10-Nov</v>
      </c>
      <c r="K3148" s="34">
        <f>LEFT(J3148,2-ISERROR(1*MID(J3148,2,1)))*1</f>
        <v>10</v>
      </c>
      <c r="L3148" s="34" t="str">
        <f>IF(LEN(I3148)=3,I3148,LEFT(I3148,1)&amp;MID(I3148,3,1)&amp;RIGHT(I3148,1))</f>
        <v>YIX</v>
      </c>
      <c r="M3148" s="42">
        <f>TIMEVALUE(SUBSTITUTE(SUBSTITUTE(F3148,"P"," P"),"A"," A"))</f>
        <v>0.68055555555555547</v>
      </c>
      <c r="N3148" s="34">
        <f t="shared" si="158"/>
        <v>21</v>
      </c>
      <c r="O3148" s="34" t="str">
        <f t="shared" si="159"/>
        <v>YIX21</v>
      </c>
      <c r="P3148" s="44">
        <f>INDEX(Workings!$R$14:$R$853,MATCH(O3148,Workings!$U$14:$U$853,0))</f>
        <v>0.6805555555555558</v>
      </c>
      <c r="Q3148" s="34">
        <f t="shared" si="160"/>
        <v>0</v>
      </c>
      <c r="S3148"/>
    </row>
    <row r="3149" spans="1:19" ht="15" x14ac:dyDescent="0.25">
      <c r="A3149" s="34" t="s">
        <v>278</v>
      </c>
      <c r="B3149" s="34">
        <f>SEARCH("PM",A3149)</f>
        <v>18</v>
      </c>
      <c r="C3149" s="34" t="e">
        <f>SEARCH("AM",A3149)</f>
        <v>#VALUE!</v>
      </c>
      <c r="D3149" s="34">
        <f>IFERROR(B3149,C3149)</f>
        <v>18</v>
      </c>
      <c r="E3149" s="34" t="str">
        <f>IFERROR(MID(A3149,D3149-5,1)," ")</f>
        <v xml:space="preserve"> </v>
      </c>
      <c r="F3149" s="34" t="str">
        <f>MID(A3149,IF(E3149="1",D3149-5,D3149-4),IF(E3149="1",7,6))</f>
        <v>4:52PM</v>
      </c>
      <c r="G3149" s="34" t="str">
        <f>TRIM(SUBSTITUTE(A3149,TEXT(M3149,"h:mmAM/PM"),""))</f>
        <v>10/Nov Y:I:X</v>
      </c>
      <c r="H3149" s="34" t="b">
        <f>OR(LEFT(G3149,1)="Y",LEFT(G3149,1)="B",LEFT(G3149,1)="R")</f>
        <v>0</v>
      </c>
      <c r="I3149" s="34" t="str">
        <f>IF(H3149,LEFT(G3149,FIND(" ",G3149)-1),MID(G3149,FIND(" ",G3149)+1,9))</f>
        <v>Y:I:X</v>
      </c>
      <c r="J3149" s="34" t="str">
        <f>TRIM(SUBSTITUTE(G3149,I3149,""))</f>
        <v>10/Nov</v>
      </c>
      <c r="K3149" s="34">
        <f>LEFT(J3149,2-ISERROR(1*MID(J3149,2,1)))*1</f>
        <v>10</v>
      </c>
      <c r="L3149" s="34" t="str">
        <f>IF(LEN(I3149)=3,I3149,LEFT(I3149,1)&amp;MID(I3149,3,1)&amp;RIGHT(I3149,1))</f>
        <v>YIX</v>
      </c>
      <c r="M3149" s="42">
        <f>TIMEVALUE(SUBSTITUTE(SUBSTITUTE(F3149,"P"," P"),"A"," A"))</f>
        <v>0.70277777777777783</v>
      </c>
      <c r="N3149" s="34">
        <f t="shared" si="158"/>
        <v>22</v>
      </c>
      <c r="O3149" s="34" t="str">
        <f t="shared" si="159"/>
        <v>YIX22</v>
      </c>
      <c r="P3149" s="44">
        <f>INDEX(Workings!$R$14:$R$853,MATCH(O3149,Workings!$U$14:$U$853,0))</f>
        <v>0.70138888888888917</v>
      </c>
      <c r="Q3149" s="34">
        <f t="shared" si="160"/>
        <v>2</v>
      </c>
      <c r="S3149"/>
    </row>
    <row r="3150" spans="1:19" ht="15" x14ac:dyDescent="0.25">
      <c r="A3150" s="34" t="s">
        <v>544</v>
      </c>
      <c r="B3150" s="34">
        <f>SEARCH("PM",A3150)</f>
        <v>12</v>
      </c>
      <c r="C3150" s="34" t="e">
        <f>SEARCH("AM",A3150)</f>
        <v>#VALUE!</v>
      </c>
      <c r="D3150" s="34">
        <f>IFERROR(B3150,C3150)</f>
        <v>12</v>
      </c>
      <c r="E3150" s="34" t="str">
        <f>IFERROR(MID(A3150,D3150-5,1)," ")</f>
        <v xml:space="preserve"> </v>
      </c>
      <c r="F3150" s="34" t="str">
        <f>MID(A3150,IF(E3150="1",D3150-5,D3150-4),IF(E3150="1",7,6))</f>
        <v>5:26PM</v>
      </c>
      <c r="G3150" s="34" t="str">
        <f>TRIM(SUBSTITUTE(A3150,TEXT(M3150,"h:mmAM/PM"),""))</f>
        <v>10-Nov Y:I:X</v>
      </c>
      <c r="H3150" s="34" t="b">
        <f>OR(LEFT(G3150,1)="Y",LEFT(G3150,1)="B",LEFT(G3150,1)="R")</f>
        <v>0</v>
      </c>
      <c r="I3150" s="34" t="str">
        <f>IF(H3150,LEFT(G3150,FIND(" ",G3150)-1),MID(G3150,FIND(" ",G3150)+1,9))</f>
        <v>Y:I:X</v>
      </c>
      <c r="J3150" s="34" t="str">
        <f>TRIM(SUBSTITUTE(G3150,I3150,""))</f>
        <v>10-Nov</v>
      </c>
      <c r="K3150" s="34">
        <f>LEFT(J3150,2-ISERROR(1*MID(J3150,2,1)))*1</f>
        <v>10</v>
      </c>
      <c r="L3150" s="34" t="str">
        <f>IF(LEN(I3150)=3,I3150,LEFT(I3150,1)&amp;MID(I3150,3,1)&amp;RIGHT(I3150,1))</f>
        <v>YIX</v>
      </c>
      <c r="M3150" s="42">
        <f>TIMEVALUE(SUBSTITUTE(SUBSTITUTE(F3150,"P"," P"),"A"," A"))</f>
        <v>0.72638888888888886</v>
      </c>
      <c r="N3150" s="34">
        <f t="shared" si="158"/>
        <v>23</v>
      </c>
      <c r="O3150" s="34" t="str">
        <f t="shared" si="159"/>
        <v>YIX23</v>
      </c>
      <c r="P3150" s="44">
        <f>INDEX(Workings!$R$14:$R$853,MATCH(O3150,Workings!$U$14:$U$853,0))</f>
        <v>0.72222222222222254</v>
      </c>
      <c r="Q3150" s="34">
        <f t="shared" si="160"/>
        <v>6</v>
      </c>
      <c r="S3150"/>
    </row>
    <row r="3151" spans="1:19" ht="15" x14ac:dyDescent="0.25">
      <c r="A3151" s="34" t="s">
        <v>3283</v>
      </c>
      <c r="B3151" s="34">
        <f>SEARCH("PM",A3151)</f>
        <v>11</v>
      </c>
      <c r="C3151" s="34" t="e">
        <f>SEARCH("AM",A3151)</f>
        <v>#VALUE!</v>
      </c>
      <c r="D3151" s="34">
        <f>IFERROR(B3151,C3151)</f>
        <v>11</v>
      </c>
      <c r="E3151" s="34" t="str">
        <f>IFERROR(MID(A3151,D3151-5,1)," ")</f>
        <v xml:space="preserve"> </v>
      </c>
      <c r="F3151" s="34" t="str">
        <f>MID(A3151,IF(E3151="1",D3151-5,D3151-4),IF(E3151="1",7,6))</f>
        <v>6:05PM</v>
      </c>
      <c r="G3151" s="34" t="str">
        <f>TRIM(SUBSTITUTE(A3151,TEXT(M3151,"h:mmAM/PM"),""))</f>
        <v>Y:I:X 10/Nov</v>
      </c>
      <c r="H3151" s="34" t="b">
        <f>OR(LEFT(G3151,1)="Y",LEFT(G3151,1)="B",LEFT(G3151,1)="R")</f>
        <v>1</v>
      </c>
      <c r="I3151" s="34" t="str">
        <f>IF(H3151,LEFT(G3151,FIND(" ",G3151)-1),MID(G3151,FIND(" ",G3151)+1,9))</f>
        <v>Y:I:X</v>
      </c>
      <c r="J3151" s="34" t="str">
        <f>TRIM(SUBSTITUTE(G3151,I3151,""))</f>
        <v>10/Nov</v>
      </c>
      <c r="K3151" s="34">
        <f>LEFT(J3151,2-ISERROR(1*MID(J3151,2,1)))*1</f>
        <v>10</v>
      </c>
      <c r="L3151" s="34" t="str">
        <f>IF(LEN(I3151)=3,I3151,LEFT(I3151,1)&amp;MID(I3151,3,1)&amp;RIGHT(I3151,1))</f>
        <v>YIX</v>
      </c>
      <c r="M3151" s="42">
        <f>TIMEVALUE(SUBSTITUTE(SUBSTITUTE(F3151,"P"," P"),"A"," A"))</f>
        <v>0.75347222222222221</v>
      </c>
      <c r="N3151" s="34">
        <f t="shared" si="158"/>
        <v>24</v>
      </c>
      <c r="O3151" s="34" t="str">
        <f t="shared" si="159"/>
        <v>YIX24</v>
      </c>
      <c r="P3151" s="44">
        <f>INDEX(Workings!$R$14:$R$853,MATCH(O3151,Workings!$U$14:$U$853,0))</f>
        <v>0.75000000000000033</v>
      </c>
      <c r="Q3151" s="34">
        <f t="shared" si="160"/>
        <v>5</v>
      </c>
      <c r="S3151"/>
    </row>
    <row r="3152" spans="1:19" ht="15" x14ac:dyDescent="0.25">
      <c r="A3152" s="34" t="s">
        <v>4062</v>
      </c>
      <c r="B3152" s="34">
        <f>SEARCH("PM",A3152)</f>
        <v>18</v>
      </c>
      <c r="C3152" s="34" t="e">
        <f>SEARCH("AM",A3152)</f>
        <v>#VALUE!</v>
      </c>
      <c r="D3152" s="34">
        <f>IFERROR(B3152,C3152)</f>
        <v>18</v>
      </c>
      <c r="E3152" s="34" t="str">
        <f>IFERROR(MID(A3152,D3152-5,1)," ")</f>
        <v xml:space="preserve"> </v>
      </c>
      <c r="F3152" s="34" t="str">
        <f>MID(A3152,IF(E3152="1",D3152-5,D3152-4),IF(E3152="1",7,6))</f>
        <v>6:49PM</v>
      </c>
      <c r="G3152" s="34" t="str">
        <f>TRIM(SUBSTITUTE(A3152,TEXT(M3152,"h:mmAM/PM"),""))</f>
        <v>Y:I:X 10-Nov</v>
      </c>
      <c r="H3152" s="34" t="b">
        <f>OR(LEFT(G3152,1)="Y",LEFT(G3152,1)="B",LEFT(G3152,1)="R")</f>
        <v>1</v>
      </c>
      <c r="I3152" s="34" t="str">
        <f>IF(H3152,LEFT(G3152,FIND(" ",G3152)-1),MID(G3152,FIND(" ",G3152)+1,9))</f>
        <v>Y:I:X</v>
      </c>
      <c r="J3152" s="34" t="str">
        <f>TRIM(SUBSTITUTE(G3152,I3152,""))</f>
        <v>10-Nov</v>
      </c>
      <c r="K3152" s="34">
        <f>LEFT(J3152,2-ISERROR(1*MID(J3152,2,1)))*1</f>
        <v>10</v>
      </c>
      <c r="L3152" s="34" t="str">
        <f>IF(LEN(I3152)=3,I3152,LEFT(I3152,1)&amp;MID(I3152,3,1)&amp;RIGHT(I3152,1))</f>
        <v>YIX</v>
      </c>
      <c r="M3152" s="42">
        <f>TIMEVALUE(SUBSTITUTE(SUBSTITUTE(F3152,"P"," P"),"A"," A"))</f>
        <v>0.78402777777777777</v>
      </c>
      <c r="N3152" s="34">
        <f t="shared" si="158"/>
        <v>25</v>
      </c>
      <c r="O3152" s="34" t="str">
        <f t="shared" si="159"/>
        <v>YIX25</v>
      </c>
      <c r="P3152" s="44">
        <f>INDEX(Workings!$R$14:$R$853,MATCH(O3152,Workings!$U$14:$U$853,0))</f>
        <v>0.77777777777777812</v>
      </c>
      <c r="Q3152" s="34">
        <f t="shared" si="160"/>
        <v>9</v>
      </c>
      <c r="S3152"/>
    </row>
    <row r="3153" spans="1:19" ht="15" x14ac:dyDescent="0.25">
      <c r="A3153" s="34" t="s">
        <v>2294</v>
      </c>
      <c r="B3153" s="34">
        <f>SEARCH("PM",A3153)</f>
        <v>18</v>
      </c>
      <c r="C3153" s="34" t="e">
        <f>SEARCH("AM",A3153)</f>
        <v>#VALUE!</v>
      </c>
      <c r="D3153" s="34">
        <f>IFERROR(B3153,C3153)</f>
        <v>18</v>
      </c>
      <c r="E3153" s="34" t="str">
        <f>IFERROR(MID(A3153,D3153-5,1)," ")</f>
        <v xml:space="preserve"> </v>
      </c>
      <c r="F3153" s="34" t="str">
        <f>MID(A3153,IF(E3153="1",D3153-5,D3153-4),IF(E3153="1",7,6))</f>
        <v>7:23PM</v>
      </c>
      <c r="G3153" s="34" t="str">
        <f>TRIM(SUBSTITUTE(A3153,TEXT(M3153,"h:mmAM/PM"),""))</f>
        <v>Y-I-X 10-Nov</v>
      </c>
      <c r="H3153" s="34" t="b">
        <f>OR(LEFT(G3153,1)="Y",LEFT(G3153,1)="B",LEFT(G3153,1)="R")</f>
        <v>1</v>
      </c>
      <c r="I3153" s="34" t="str">
        <f>IF(H3153,LEFT(G3153,FIND(" ",G3153)-1),MID(G3153,FIND(" ",G3153)+1,9))</f>
        <v>Y-I-X</v>
      </c>
      <c r="J3153" s="34" t="str">
        <f>TRIM(SUBSTITUTE(G3153,I3153,""))</f>
        <v>10-Nov</v>
      </c>
      <c r="K3153" s="34">
        <f>LEFT(J3153,2-ISERROR(1*MID(J3153,2,1)))*1</f>
        <v>10</v>
      </c>
      <c r="L3153" s="34" t="str">
        <f>IF(LEN(I3153)=3,I3153,LEFT(I3153,1)&amp;MID(I3153,3,1)&amp;RIGHT(I3153,1))</f>
        <v>YIX</v>
      </c>
      <c r="M3153" s="42">
        <f>TIMEVALUE(SUBSTITUTE(SUBSTITUTE(F3153,"P"," P"),"A"," A"))</f>
        <v>0.80763888888888891</v>
      </c>
      <c r="N3153" s="34">
        <f t="shared" si="158"/>
        <v>26</v>
      </c>
      <c r="O3153" s="34" t="str">
        <f t="shared" si="159"/>
        <v>YIX26</v>
      </c>
      <c r="P3153" s="44">
        <f>INDEX(Workings!$R$14:$R$853,MATCH(O3153,Workings!$U$14:$U$853,0))</f>
        <v>0.80555555555555591</v>
      </c>
      <c r="Q3153" s="34">
        <f t="shared" si="160"/>
        <v>3</v>
      </c>
      <c r="S3153"/>
    </row>
    <row r="3154" spans="1:19" ht="15" x14ac:dyDescent="0.25">
      <c r="A3154" s="34" t="s">
        <v>4081</v>
      </c>
      <c r="B3154" s="34">
        <f>SEARCH("PM",A3154)</f>
        <v>9</v>
      </c>
      <c r="C3154" s="34" t="e">
        <f>SEARCH("AM",A3154)</f>
        <v>#VALUE!</v>
      </c>
      <c r="D3154" s="34">
        <f>IFERROR(B3154,C3154)</f>
        <v>9</v>
      </c>
      <c r="E3154" s="34" t="str">
        <f>IFERROR(MID(A3154,D3154-5,1)," ")</f>
        <v xml:space="preserve"> </v>
      </c>
      <c r="F3154" s="34" t="str">
        <f>MID(A3154,IF(E3154="1",D3154-5,D3154-4),IF(E3154="1",7,6))</f>
        <v>8:25PM</v>
      </c>
      <c r="G3154" s="34" t="str">
        <f>TRIM(SUBSTITUTE(A3154,TEXT(M3154,"h:mmAM/PM"),""))</f>
        <v>YIX 10-Nov</v>
      </c>
      <c r="H3154" s="34" t="b">
        <f>OR(LEFT(G3154,1)="Y",LEFT(G3154,1)="B",LEFT(G3154,1)="R")</f>
        <v>1</v>
      </c>
      <c r="I3154" s="34" t="str">
        <f>IF(H3154,LEFT(G3154,FIND(" ",G3154)-1),MID(G3154,FIND(" ",G3154)+1,9))</f>
        <v>YIX</v>
      </c>
      <c r="J3154" s="34" t="str">
        <f>TRIM(SUBSTITUTE(G3154,I3154,""))</f>
        <v>10-Nov</v>
      </c>
      <c r="K3154" s="34">
        <f>LEFT(J3154,2-ISERROR(1*MID(J3154,2,1)))*1</f>
        <v>10</v>
      </c>
      <c r="L3154" s="34" t="str">
        <f>IF(LEN(I3154)=3,I3154,LEFT(I3154,1)&amp;MID(I3154,3,1)&amp;RIGHT(I3154,1))</f>
        <v>YIX</v>
      </c>
      <c r="M3154" s="42">
        <f>TIMEVALUE(SUBSTITUTE(SUBSTITUTE(F3154,"P"," P"),"A"," A"))</f>
        <v>0.85069444444444453</v>
      </c>
      <c r="N3154" s="34">
        <f t="shared" si="158"/>
        <v>27</v>
      </c>
      <c r="O3154" s="34" t="str">
        <f t="shared" si="159"/>
        <v>YIX27</v>
      </c>
      <c r="P3154" s="44">
        <f>INDEX(Workings!$R$14:$R$853,MATCH(O3154,Workings!$U$14:$U$853,0))</f>
        <v>0.84722222222222254</v>
      </c>
      <c r="Q3154" s="34">
        <f t="shared" si="160"/>
        <v>5</v>
      </c>
      <c r="S3154"/>
    </row>
    <row r="3155" spans="1:19" ht="15" x14ac:dyDescent="0.25">
      <c r="A3155" s="34" t="s">
        <v>4080</v>
      </c>
      <c r="B3155" s="34">
        <f>SEARCH("PM",A3155)</f>
        <v>5</v>
      </c>
      <c r="C3155" s="34" t="e">
        <f>SEARCH("AM",A3155)</f>
        <v>#VALUE!</v>
      </c>
      <c r="D3155" s="34">
        <f>IFERROR(B3155,C3155)</f>
        <v>5</v>
      </c>
      <c r="E3155" s="34" t="str">
        <f>IFERROR(MID(A3155,D3155-5,1)," ")</f>
        <v xml:space="preserve"> </v>
      </c>
      <c r="F3155" s="34" t="str">
        <f>MID(A3155,IF(E3155="1",D3155-5,D3155-4),IF(E3155="1",7,6))</f>
        <v>9:28PM</v>
      </c>
      <c r="G3155" s="34" t="str">
        <f>TRIM(SUBSTITUTE(A3155,TEXT(M3155,"h:mmAM/PM"),""))</f>
        <v>YIX 10/Nov</v>
      </c>
      <c r="H3155" s="34" t="b">
        <f>OR(LEFT(G3155,1)="Y",LEFT(G3155,1)="B",LEFT(G3155,1)="R")</f>
        <v>1</v>
      </c>
      <c r="I3155" s="34" t="str">
        <f>IF(H3155,LEFT(G3155,FIND(" ",G3155)-1),MID(G3155,FIND(" ",G3155)+1,9))</f>
        <v>YIX</v>
      </c>
      <c r="J3155" s="34" t="str">
        <f>TRIM(SUBSTITUTE(G3155,I3155,""))</f>
        <v>10/Nov</v>
      </c>
      <c r="K3155" s="34">
        <f>LEFT(J3155,2-ISERROR(1*MID(J3155,2,1)))*1</f>
        <v>10</v>
      </c>
      <c r="L3155" s="34" t="str">
        <f>IF(LEN(I3155)=3,I3155,LEFT(I3155,1)&amp;MID(I3155,3,1)&amp;RIGHT(I3155,1))</f>
        <v>YIX</v>
      </c>
      <c r="M3155" s="42">
        <f>TIMEVALUE(SUBSTITUTE(SUBSTITUTE(F3155,"P"," P"),"A"," A"))</f>
        <v>0.89444444444444438</v>
      </c>
      <c r="N3155" s="34">
        <f t="shared" si="158"/>
        <v>28</v>
      </c>
      <c r="O3155" s="34" t="str">
        <f t="shared" si="159"/>
        <v>YIX28</v>
      </c>
      <c r="P3155" s="44">
        <f>INDEX(Workings!$R$14:$R$853,MATCH(O3155,Workings!$U$14:$U$853,0))</f>
        <v>0.88888888888888917</v>
      </c>
      <c r="Q3155" s="34">
        <f t="shared" si="160"/>
        <v>8</v>
      </c>
      <c r="S3155"/>
    </row>
    <row r="3156" spans="1:19" ht="15" x14ac:dyDescent="0.25">
      <c r="A3156" s="34" t="s">
        <v>1710</v>
      </c>
      <c r="B3156" s="34">
        <f>SEARCH("PM",A3156)</f>
        <v>19</v>
      </c>
      <c r="C3156" s="34" t="e">
        <f>SEARCH("AM",A3156)</f>
        <v>#VALUE!</v>
      </c>
      <c r="D3156" s="34">
        <f>IFERROR(B3156,C3156)</f>
        <v>19</v>
      </c>
      <c r="E3156" s="34" t="str">
        <f>IFERROR(MID(A3156,D3156-5,1)," ")</f>
        <v>1</v>
      </c>
      <c r="F3156" s="34" t="str">
        <f>MID(A3156,IF(E3156="1",D3156-5,D3156-4),IF(E3156="1",7,6))</f>
        <v>10:27PM</v>
      </c>
      <c r="G3156" s="34" t="str">
        <f>TRIM(SUBSTITUTE(A3156,TEXT(M3156,"h:mmAM/PM"),""))</f>
        <v>Y-I-X 10-Nov</v>
      </c>
      <c r="H3156" s="34" t="b">
        <f>OR(LEFT(G3156,1)="Y",LEFT(G3156,1)="B",LEFT(G3156,1)="R")</f>
        <v>1</v>
      </c>
      <c r="I3156" s="34" t="str">
        <f>IF(H3156,LEFT(G3156,FIND(" ",G3156)-1),MID(G3156,FIND(" ",G3156)+1,9))</f>
        <v>Y-I-X</v>
      </c>
      <c r="J3156" s="34" t="str">
        <f>TRIM(SUBSTITUTE(G3156,I3156,""))</f>
        <v>10-Nov</v>
      </c>
      <c r="K3156" s="34">
        <f>LEFT(J3156,2-ISERROR(1*MID(J3156,2,1)))*1</f>
        <v>10</v>
      </c>
      <c r="L3156" s="34" t="str">
        <f>IF(LEN(I3156)=3,I3156,LEFT(I3156,1)&amp;MID(I3156,3,1)&amp;RIGHT(I3156,1))</f>
        <v>YIX</v>
      </c>
      <c r="M3156" s="42">
        <f>TIMEVALUE(SUBSTITUTE(SUBSTITUTE(F3156,"P"," P"),"A"," A"))</f>
        <v>0.93541666666666667</v>
      </c>
      <c r="N3156" s="34">
        <f t="shared" si="158"/>
        <v>29</v>
      </c>
      <c r="O3156" s="34" t="str">
        <f t="shared" si="159"/>
        <v>YIX29</v>
      </c>
      <c r="P3156" s="44">
        <f>INDEX(Workings!$R$14:$R$853,MATCH(O3156,Workings!$U$14:$U$853,0))</f>
        <v>0.9305555555555558</v>
      </c>
      <c r="Q3156" s="34">
        <f t="shared" si="160"/>
        <v>7</v>
      </c>
      <c r="S3156"/>
    </row>
    <row r="3157" spans="1:19" ht="15" x14ac:dyDescent="0.25">
      <c r="A3157" s="34" t="s">
        <v>3471</v>
      </c>
      <c r="B3157" s="34">
        <f>SEARCH("PM",A3157)</f>
        <v>6</v>
      </c>
      <c r="C3157" s="34" t="e">
        <f>SEARCH("AM",A3157)</f>
        <v>#VALUE!</v>
      </c>
      <c r="D3157" s="34">
        <f>IFERROR(B3157,C3157)</f>
        <v>6</v>
      </c>
      <c r="E3157" s="34" t="str">
        <f>IFERROR(MID(A3157,D3157-5,1)," ")</f>
        <v>1</v>
      </c>
      <c r="F3157" s="34" t="str">
        <f>MID(A3157,IF(E3157="1",D3157-5,D3157-4),IF(E3157="1",7,6))</f>
        <v>11:29PM</v>
      </c>
      <c r="G3157" s="34" t="str">
        <f>TRIM(SUBSTITUTE(A3157,TEXT(M3157,"h:mmAM/PM"),""))</f>
        <v>10/Nov Y-I-X</v>
      </c>
      <c r="H3157" s="34" t="b">
        <f>OR(LEFT(G3157,1)="Y",LEFT(G3157,1)="B",LEFT(G3157,1)="R")</f>
        <v>0</v>
      </c>
      <c r="I3157" s="34" t="str">
        <f>IF(H3157,LEFT(G3157,FIND(" ",G3157)-1),MID(G3157,FIND(" ",G3157)+1,9))</f>
        <v>Y-I-X</v>
      </c>
      <c r="J3157" s="34" t="str">
        <f>TRIM(SUBSTITUTE(G3157,I3157,""))</f>
        <v>10/Nov</v>
      </c>
      <c r="K3157" s="34">
        <f>LEFT(J3157,2-ISERROR(1*MID(J3157,2,1)))*1</f>
        <v>10</v>
      </c>
      <c r="L3157" s="34" t="str">
        <f>IF(LEN(I3157)=3,I3157,LEFT(I3157,1)&amp;MID(I3157,3,1)&amp;RIGHT(I3157,1))</f>
        <v>YIX</v>
      </c>
      <c r="M3157" s="42">
        <f>TIMEVALUE(SUBSTITUTE(SUBSTITUTE(F3157,"P"," P"),"A"," A"))</f>
        <v>0.9784722222222223</v>
      </c>
      <c r="N3157" s="34">
        <f t="shared" si="158"/>
        <v>30</v>
      </c>
      <c r="O3157" s="34" t="str">
        <f t="shared" si="159"/>
        <v>YIX30</v>
      </c>
      <c r="P3157" s="44">
        <f>INDEX(Workings!$R$14:$R$853,MATCH(O3157,Workings!$U$14:$U$853,0))</f>
        <v>0.97222222222222243</v>
      </c>
      <c r="Q3157" s="34">
        <f t="shared" si="160"/>
        <v>9</v>
      </c>
      <c r="S3157"/>
    </row>
    <row r="3158" spans="1:19" ht="15" x14ac:dyDescent="0.25">
      <c r="A3158" s="34" t="s">
        <v>3305</v>
      </c>
      <c r="B3158" s="34" t="e">
        <f>SEARCH("PM",A3158)</f>
        <v>#VALUE!</v>
      </c>
      <c r="C3158" s="34">
        <f>SEARCH("AM",A3158)</f>
        <v>15</v>
      </c>
      <c r="D3158" s="34">
        <f>IFERROR(B3158,C3158)</f>
        <v>15</v>
      </c>
      <c r="E3158" s="34" t="str">
        <f>IFERROR(MID(A3158,D3158-5,1)," ")</f>
        <v xml:space="preserve"> </v>
      </c>
      <c r="F3158" s="34" t="str">
        <f>MID(A3158,IF(E3158="1",D3158-5,D3158-4),IF(E3158="1",7,6))</f>
        <v>7:19AM</v>
      </c>
      <c r="G3158" s="34" t="str">
        <f>TRIM(SUBSTITUTE(A3158,TEXT(M3158,"h:mmAM/PM"),""))</f>
        <v>YIY 6-Nov</v>
      </c>
      <c r="H3158" s="34" t="b">
        <f>OR(LEFT(G3158,1)="Y",LEFT(G3158,1)="B",LEFT(G3158,1)="R")</f>
        <v>1</v>
      </c>
      <c r="I3158" s="34" t="str">
        <f>IF(H3158,LEFT(G3158,FIND(" ",G3158)-1),MID(G3158,FIND(" ",G3158)+1,9))</f>
        <v>YIY</v>
      </c>
      <c r="J3158" s="34" t="str">
        <f>TRIM(SUBSTITUTE(G3158,I3158,""))</f>
        <v>6-Nov</v>
      </c>
      <c r="K3158" s="34">
        <f>LEFT(J3158,2-ISERROR(1*MID(J3158,2,1)))*1</f>
        <v>6</v>
      </c>
      <c r="L3158" s="34" t="str">
        <f>IF(LEN(I3158)=3,I3158,LEFT(I3158,1)&amp;MID(I3158,3,1)&amp;RIGHT(I3158,1))</f>
        <v>YIY</v>
      </c>
      <c r="M3158" s="42">
        <f>TIMEVALUE(SUBSTITUTE(SUBSTITUTE(F3158,"P"," P"),"A"," A"))</f>
        <v>0.30486111111111108</v>
      </c>
      <c r="N3158" s="34">
        <f t="shared" si="158"/>
        <v>1</v>
      </c>
      <c r="O3158" s="34" t="str">
        <f t="shared" si="159"/>
        <v>YIY1</v>
      </c>
      <c r="P3158" s="44">
        <f>INDEX(Workings!$R$14:$R$853,MATCH(O3158,Workings!$U$14:$U$853,0))</f>
        <v>0.30000000000000004</v>
      </c>
      <c r="Q3158" s="34">
        <f t="shared" si="160"/>
        <v>7</v>
      </c>
      <c r="S3158"/>
    </row>
    <row r="3159" spans="1:19" ht="15" x14ac:dyDescent="0.25">
      <c r="A3159" s="34" t="s">
        <v>1090</v>
      </c>
      <c r="B3159" s="34" t="e">
        <f>SEARCH("PM",A3159)</f>
        <v>#VALUE!</v>
      </c>
      <c r="C3159" s="34">
        <f>SEARCH("AM",A3159)</f>
        <v>15</v>
      </c>
      <c r="D3159" s="34">
        <f>IFERROR(B3159,C3159)</f>
        <v>15</v>
      </c>
      <c r="E3159" s="34" t="str">
        <f>IFERROR(MID(A3159,D3159-5,1)," ")</f>
        <v xml:space="preserve"> </v>
      </c>
      <c r="F3159" s="34" t="str">
        <f>MID(A3159,IF(E3159="1",D3159-5,D3159-4),IF(E3159="1",7,6))</f>
        <v>7:38AM</v>
      </c>
      <c r="G3159" s="34" t="str">
        <f>TRIM(SUBSTITUTE(A3159,TEXT(M3159,"h:mmAM/PM"),""))</f>
        <v>6/Nov YIY</v>
      </c>
      <c r="H3159" s="34" t="b">
        <f>OR(LEFT(G3159,1)="Y",LEFT(G3159,1)="B",LEFT(G3159,1)="R")</f>
        <v>0</v>
      </c>
      <c r="I3159" s="34" t="str">
        <f>IF(H3159,LEFT(G3159,FIND(" ",G3159)-1),MID(G3159,FIND(" ",G3159)+1,9))</f>
        <v>YIY</v>
      </c>
      <c r="J3159" s="34" t="str">
        <f>TRIM(SUBSTITUTE(G3159,I3159,""))</f>
        <v>6/Nov</v>
      </c>
      <c r="K3159" s="34">
        <f>LEFT(J3159,2-ISERROR(1*MID(J3159,2,1)))*1</f>
        <v>6</v>
      </c>
      <c r="L3159" s="34" t="str">
        <f>IF(LEN(I3159)=3,I3159,LEFT(I3159,1)&amp;MID(I3159,3,1)&amp;RIGHT(I3159,1))</f>
        <v>YIY</v>
      </c>
      <c r="M3159" s="42">
        <f>TIMEVALUE(SUBSTITUTE(SUBSTITUTE(F3159,"P"," P"),"A"," A"))</f>
        <v>0.31805555555555554</v>
      </c>
      <c r="N3159" s="34">
        <f t="shared" si="158"/>
        <v>2</v>
      </c>
      <c r="O3159" s="34" t="str">
        <f t="shared" si="159"/>
        <v>YIY2</v>
      </c>
      <c r="P3159" s="44">
        <f>INDEX(Workings!$R$14:$R$853,MATCH(O3159,Workings!$U$14:$U$853,0))</f>
        <v>0.31388888888888894</v>
      </c>
      <c r="Q3159" s="34">
        <f t="shared" si="160"/>
        <v>6</v>
      </c>
      <c r="S3159"/>
    </row>
    <row r="3160" spans="1:19" ht="15" x14ac:dyDescent="0.25">
      <c r="A3160" s="34" t="s">
        <v>4112</v>
      </c>
      <c r="B3160" s="34" t="e">
        <f>SEARCH("PM",A3160)</f>
        <v>#VALUE!</v>
      </c>
      <c r="C3160" s="34">
        <f>SEARCH("AM",A3160)</f>
        <v>5</v>
      </c>
      <c r="D3160" s="34">
        <f>IFERROR(B3160,C3160)</f>
        <v>5</v>
      </c>
      <c r="E3160" s="34" t="str">
        <f>IFERROR(MID(A3160,D3160-5,1)," ")</f>
        <v xml:space="preserve"> </v>
      </c>
      <c r="F3160" s="34" t="str">
        <f>MID(A3160,IF(E3160="1",D3160-5,D3160-4),IF(E3160="1",7,6))</f>
        <v>7:58AM</v>
      </c>
      <c r="G3160" s="34" t="str">
        <f>TRIM(SUBSTITUTE(A3160,TEXT(M3160,"h:mmAM/PM"),""))</f>
        <v>Y:I:Y 6-Nov</v>
      </c>
      <c r="H3160" s="34" t="b">
        <f>OR(LEFT(G3160,1)="Y",LEFT(G3160,1)="B",LEFT(G3160,1)="R")</f>
        <v>1</v>
      </c>
      <c r="I3160" s="34" t="str">
        <f>IF(H3160,LEFT(G3160,FIND(" ",G3160)-1),MID(G3160,FIND(" ",G3160)+1,9))</f>
        <v>Y:I:Y</v>
      </c>
      <c r="J3160" s="34" t="str">
        <f>TRIM(SUBSTITUTE(G3160,I3160,""))</f>
        <v>6-Nov</v>
      </c>
      <c r="K3160" s="34">
        <f>LEFT(J3160,2-ISERROR(1*MID(J3160,2,1)))*1</f>
        <v>6</v>
      </c>
      <c r="L3160" s="34" t="str">
        <f>IF(LEN(I3160)=3,I3160,LEFT(I3160,1)&amp;MID(I3160,3,1)&amp;RIGHT(I3160,1))</f>
        <v>YIY</v>
      </c>
      <c r="M3160" s="42">
        <f>TIMEVALUE(SUBSTITUTE(SUBSTITUTE(F3160,"P"," P"),"A"," A"))</f>
        <v>0.33194444444444443</v>
      </c>
      <c r="N3160" s="34">
        <f t="shared" si="158"/>
        <v>3</v>
      </c>
      <c r="O3160" s="34" t="str">
        <f t="shared" si="159"/>
        <v>YIY3</v>
      </c>
      <c r="P3160" s="44">
        <f>INDEX(Workings!$R$14:$R$853,MATCH(O3160,Workings!$U$14:$U$853,0))</f>
        <v>0.32777777777777783</v>
      </c>
      <c r="Q3160" s="34">
        <f t="shared" si="160"/>
        <v>6</v>
      </c>
      <c r="S3160"/>
    </row>
    <row r="3161" spans="1:19" ht="15" x14ac:dyDescent="0.25">
      <c r="A3161" s="34" t="s">
        <v>3537</v>
      </c>
      <c r="B3161" s="34" t="e">
        <f>SEARCH("PM",A3161)</f>
        <v>#VALUE!</v>
      </c>
      <c r="C3161" s="34">
        <f>SEARCH("AM",A3161)</f>
        <v>5</v>
      </c>
      <c r="D3161" s="34">
        <f>IFERROR(B3161,C3161)</f>
        <v>5</v>
      </c>
      <c r="E3161" s="34" t="str">
        <f>IFERROR(MID(A3161,D3161-5,1)," ")</f>
        <v xml:space="preserve"> </v>
      </c>
      <c r="F3161" s="34" t="str">
        <f>MID(A3161,IF(E3161="1",D3161-5,D3161-4),IF(E3161="1",7,6))</f>
        <v>8:18AM</v>
      </c>
      <c r="G3161" s="34" t="str">
        <f>TRIM(SUBSTITUTE(A3161,TEXT(M3161,"h:mmAM/PM"),""))</f>
        <v>6-Nov Y/I/Y</v>
      </c>
      <c r="H3161" s="34" t="b">
        <f>OR(LEFT(G3161,1)="Y",LEFT(G3161,1)="B",LEFT(G3161,1)="R")</f>
        <v>0</v>
      </c>
      <c r="I3161" s="34" t="str">
        <f>IF(H3161,LEFT(G3161,FIND(" ",G3161)-1),MID(G3161,FIND(" ",G3161)+1,9))</f>
        <v>Y/I/Y</v>
      </c>
      <c r="J3161" s="34" t="str">
        <f>TRIM(SUBSTITUTE(G3161,I3161,""))</f>
        <v>6-Nov</v>
      </c>
      <c r="K3161" s="34">
        <f>LEFT(J3161,2-ISERROR(1*MID(J3161,2,1)))*1</f>
        <v>6</v>
      </c>
      <c r="L3161" s="34" t="str">
        <f>IF(LEN(I3161)=3,I3161,LEFT(I3161,1)&amp;MID(I3161,3,1)&amp;RIGHT(I3161,1))</f>
        <v>YIY</v>
      </c>
      <c r="M3161" s="42">
        <f>TIMEVALUE(SUBSTITUTE(SUBSTITUTE(F3161,"P"," P"),"A"," A"))</f>
        <v>0.34583333333333338</v>
      </c>
      <c r="N3161" s="34">
        <f t="shared" si="158"/>
        <v>4</v>
      </c>
      <c r="O3161" s="34" t="str">
        <f t="shared" si="159"/>
        <v>YIY4</v>
      </c>
      <c r="P3161" s="44">
        <f>INDEX(Workings!$R$14:$R$853,MATCH(O3161,Workings!$U$14:$U$853,0))</f>
        <v>0.34166666666666673</v>
      </c>
      <c r="Q3161" s="34">
        <f t="shared" si="160"/>
        <v>6</v>
      </c>
      <c r="S3161"/>
    </row>
    <row r="3162" spans="1:19" ht="15" x14ac:dyDescent="0.25">
      <c r="A3162" s="34" t="s">
        <v>1049</v>
      </c>
      <c r="B3162" s="34" t="e">
        <f>SEARCH("PM",A3162)</f>
        <v>#VALUE!</v>
      </c>
      <c r="C3162" s="34">
        <f>SEARCH("AM",A3162)</f>
        <v>11</v>
      </c>
      <c r="D3162" s="34">
        <f>IFERROR(B3162,C3162)</f>
        <v>11</v>
      </c>
      <c r="E3162" s="34" t="str">
        <f>IFERROR(MID(A3162,D3162-5,1)," ")</f>
        <v xml:space="preserve"> </v>
      </c>
      <c r="F3162" s="34" t="str">
        <f>MID(A3162,IF(E3162="1",D3162-5,D3162-4),IF(E3162="1",7,6))</f>
        <v>8:40AM</v>
      </c>
      <c r="G3162" s="34" t="str">
        <f>TRIM(SUBSTITUTE(A3162,TEXT(M3162,"h:mmAM/PM"),""))</f>
        <v>6/Nov Y:I:Y</v>
      </c>
      <c r="H3162" s="34" t="b">
        <f>OR(LEFT(G3162,1)="Y",LEFT(G3162,1)="B",LEFT(G3162,1)="R")</f>
        <v>0</v>
      </c>
      <c r="I3162" s="34" t="str">
        <f>IF(H3162,LEFT(G3162,FIND(" ",G3162)-1),MID(G3162,FIND(" ",G3162)+1,9))</f>
        <v>Y:I:Y</v>
      </c>
      <c r="J3162" s="34" t="str">
        <f>TRIM(SUBSTITUTE(G3162,I3162,""))</f>
        <v>6/Nov</v>
      </c>
      <c r="K3162" s="34">
        <f>LEFT(J3162,2-ISERROR(1*MID(J3162,2,1)))*1</f>
        <v>6</v>
      </c>
      <c r="L3162" s="34" t="str">
        <f>IF(LEN(I3162)=3,I3162,LEFT(I3162,1)&amp;MID(I3162,3,1)&amp;RIGHT(I3162,1))</f>
        <v>YIY</v>
      </c>
      <c r="M3162" s="42">
        <f>TIMEVALUE(SUBSTITUTE(SUBSTITUTE(F3162,"P"," P"),"A"," A"))</f>
        <v>0.3611111111111111</v>
      </c>
      <c r="N3162" s="34">
        <f t="shared" si="158"/>
        <v>5</v>
      </c>
      <c r="O3162" s="34" t="str">
        <f t="shared" si="159"/>
        <v>YIY5</v>
      </c>
      <c r="P3162" s="44">
        <f>INDEX(Workings!$R$14:$R$853,MATCH(O3162,Workings!$U$14:$U$853,0))</f>
        <v>0.35555555555555562</v>
      </c>
      <c r="Q3162" s="34">
        <f t="shared" si="160"/>
        <v>8</v>
      </c>
      <c r="S3162"/>
    </row>
    <row r="3163" spans="1:19" ht="15" x14ac:dyDescent="0.25">
      <c r="A3163" s="34" t="s">
        <v>2010</v>
      </c>
      <c r="B3163" s="34" t="e">
        <f>SEARCH("PM",A3163)</f>
        <v>#VALUE!</v>
      </c>
      <c r="C3163" s="34">
        <f>SEARCH("AM",A3163)</f>
        <v>17</v>
      </c>
      <c r="D3163" s="34">
        <f>IFERROR(B3163,C3163)</f>
        <v>17</v>
      </c>
      <c r="E3163" s="34" t="str">
        <f>IFERROR(MID(A3163,D3163-5,1)," ")</f>
        <v xml:space="preserve"> </v>
      </c>
      <c r="F3163" s="34" t="str">
        <f>MID(A3163,IF(E3163="1",D3163-5,D3163-4),IF(E3163="1",7,6))</f>
        <v>8:55AM</v>
      </c>
      <c r="G3163" s="34" t="str">
        <f>TRIM(SUBSTITUTE(A3163,TEXT(M3163,"h:mmAM/PM"),""))</f>
        <v>Y-I-Y 6-Nov</v>
      </c>
      <c r="H3163" s="34" t="b">
        <f>OR(LEFT(G3163,1)="Y",LEFT(G3163,1)="B",LEFT(G3163,1)="R")</f>
        <v>1</v>
      </c>
      <c r="I3163" s="34" t="str">
        <f>IF(H3163,LEFT(G3163,FIND(" ",G3163)-1),MID(G3163,FIND(" ",G3163)+1,9))</f>
        <v>Y-I-Y</v>
      </c>
      <c r="J3163" s="34" t="str">
        <f>TRIM(SUBSTITUTE(G3163,I3163,""))</f>
        <v>6-Nov</v>
      </c>
      <c r="K3163" s="34">
        <f>LEFT(J3163,2-ISERROR(1*MID(J3163,2,1)))*1</f>
        <v>6</v>
      </c>
      <c r="L3163" s="34" t="str">
        <f>IF(LEN(I3163)=3,I3163,LEFT(I3163,1)&amp;MID(I3163,3,1)&amp;RIGHT(I3163,1))</f>
        <v>YIY</v>
      </c>
      <c r="M3163" s="42">
        <f>TIMEVALUE(SUBSTITUTE(SUBSTITUTE(F3163,"P"," P"),"A"," A"))</f>
        <v>0.37152777777777773</v>
      </c>
      <c r="N3163" s="34">
        <f t="shared" si="158"/>
        <v>6</v>
      </c>
      <c r="O3163" s="34" t="str">
        <f t="shared" si="159"/>
        <v>YIY6</v>
      </c>
      <c r="P3163" s="44">
        <f>INDEX(Workings!$R$14:$R$853,MATCH(O3163,Workings!$U$14:$U$853,0))</f>
        <v>0.36944444444444452</v>
      </c>
      <c r="Q3163" s="34">
        <f t="shared" si="160"/>
        <v>3</v>
      </c>
      <c r="S3163"/>
    </row>
    <row r="3164" spans="1:19" ht="15" x14ac:dyDescent="0.25">
      <c r="A3164" s="34" t="s">
        <v>1110</v>
      </c>
      <c r="B3164" s="34" t="e">
        <f>SEARCH("PM",A3164)</f>
        <v>#VALUE!</v>
      </c>
      <c r="C3164" s="34">
        <f>SEARCH("AM",A3164)</f>
        <v>15</v>
      </c>
      <c r="D3164" s="34">
        <f>IFERROR(B3164,C3164)</f>
        <v>15</v>
      </c>
      <c r="E3164" s="34" t="str">
        <f>IFERROR(MID(A3164,D3164-5,1)," ")</f>
        <v xml:space="preserve"> </v>
      </c>
      <c r="F3164" s="34" t="str">
        <f>MID(A3164,IF(E3164="1",D3164-5,D3164-4),IF(E3164="1",7,6))</f>
        <v>9:17AM</v>
      </c>
      <c r="G3164" s="34" t="str">
        <f>TRIM(SUBSTITUTE(A3164,TEXT(M3164,"h:mmAM/PM"),""))</f>
        <v>YIY 6/Nov</v>
      </c>
      <c r="H3164" s="34" t="b">
        <f>OR(LEFT(G3164,1)="Y",LEFT(G3164,1)="B",LEFT(G3164,1)="R")</f>
        <v>1</v>
      </c>
      <c r="I3164" s="34" t="str">
        <f>IF(H3164,LEFT(G3164,FIND(" ",G3164)-1),MID(G3164,FIND(" ",G3164)+1,9))</f>
        <v>YIY</v>
      </c>
      <c r="J3164" s="34" t="str">
        <f>TRIM(SUBSTITUTE(G3164,I3164,""))</f>
        <v>6/Nov</v>
      </c>
      <c r="K3164" s="34">
        <f>LEFT(J3164,2-ISERROR(1*MID(J3164,2,1)))*1</f>
        <v>6</v>
      </c>
      <c r="L3164" s="34" t="str">
        <f>IF(LEN(I3164)=3,I3164,LEFT(I3164,1)&amp;MID(I3164,3,1)&amp;RIGHT(I3164,1))</f>
        <v>YIY</v>
      </c>
      <c r="M3164" s="42">
        <f>TIMEVALUE(SUBSTITUTE(SUBSTITUTE(F3164,"P"," P"),"A"," A"))</f>
        <v>0.38680555555555557</v>
      </c>
      <c r="N3164" s="34">
        <f t="shared" si="158"/>
        <v>7</v>
      </c>
      <c r="O3164" s="34" t="str">
        <f t="shared" si="159"/>
        <v>YIY7</v>
      </c>
      <c r="P3164" s="44">
        <f>INDEX(Workings!$R$14:$R$853,MATCH(O3164,Workings!$U$14:$U$853,0))</f>
        <v>0.38333333333333341</v>
      </c>
      <c r="Q3164" s="34">
        <f t="shared" si="160"/>
        <v>5</v>
      </c>
      <c r="S3164"/>
    </row>
    <row r="3165" spans="1:19" ht="15" x14ac:dyDescent="0.25">
      <c r="A3165" s="34" t="s">
        <v>3721</v>
      </c>
      <c r="B3165" s="34" t="e">
        <f>SEARCH("PM",A3165)</f>
        <v>#VALUE!</v>
      </c>
      <c r="C3165" s="34">
        <f>SEARCH("AM",A3165)</f>
        <v>11</v>
      </c>
      <c r="D3165" s="34">
        <f>IFERROR(B3165,C3165)</f>
        <v>11</v>
      </c>
      <c r="E3165" s="34" t="str">
        <f>IFERROR(MID(A3165,D3165-5,1)," ")</f>
        <v xml:space="preserve"> </v>
      </c>
      <c r="F3165" s="34" t="str">
        <f>MID(A3165,IF(E3165="1",D3165-5,D3165-4),IF(E3165="1",7,6))</f>
        <v>9:46AM</v>
      </c>
      <c r="G3165" s="34" t="str">
        <f>TRIM(SUBSTITUTE(A3165,TEXT(M3165,"h:mmAM/PM"),""))</f>
        <v>6/Nov YIY</v>
      </c>
      <c r="H3165" s="34" t="b">
        <f>OR(LEFT(G3165,1)="Y",LEFT(G3165,1)="B",LEFT(G3165,1)="R")</f>
        <v>0</v>
      </c>
      <c r="I3165" s="34" t="str">
        <f>IF(H3165,LEFT(G3165,FIND(" ",G3165)-1),MID(G3165,FIND(" ",G3165)+1,9))</f>
        <v>YIY</v>
      </c>
      <c r="J3165" s="34" t="str">
        <f>TRIM(SUBSTITUTE(G3165,I3165,""))</f>
        <v>6/Nov</v>
      </c>
      <c r="K3165" s="34">
        <f>LEFT(J3165,2-ISERROR(1*MID(J3165,2,1)))*1</f>
        <v>6</v>
      </c>
      <c r="L3165" s="34" t="str">
        <f>IF(LEN(I3165)=3,I3165,LEFT(I3165,1)&amp;MID(I3165,3,1)&amp;RIGHT(I3165,1))</f>
        <v>YIY</v>
      </c>
      <c r="M3165" s="42">
        <f>TIMEVALUE(SUBSTITUTE(SUBSTITUTE(F3165,"P"," P"),"A"," A"))</f>
        <v>0.4069444444444445</v>
      </c>
      <c r="N3165" s="34">
        <f t="shared" si="158"/>
        <v>8</v>
      </c>
      <c r="O3165" s="34" t="str">
        <f t="shared" si="159"/>
        <v>YIY8</v>
      </c>
      <c r="P3165" s="44">
        <f>INDEX(Workings!$R$14:$R$853,MATCH(O3165,Workings!$U$14:$U$853,0))</f>
        <v>0.40416666666666673</v>
      </c>
      <c r="Q3165" s="34">
        <f t="shared" si="160"/>
        <v>4</v>
      </c>
      <c r="S3165"/>
    </row>
    <row r="3166" spans="1:19" ht="15" x14ac:dyDescent="0.25">
      <c r="A3166" s="34" t="s">
        <v>2516</v>
      </c>
      <c r="B3166" s="34" t="e">
        <f>SEARCH("PM",A3166)</f>
        <v>#VALUE!</v>
      </c>
      <c r="C3166" s="34">
        <f>SEARCH("AM",A3166)</f>
        <v>6</v>
      </c>
      <c r="D3166" s="34">
        <f>IFERROR(B3166,C3166)</f>
        <v>6</v>
      </c>
      <c r="E3166" s="34" t="str">
        <f>IFERROR(MID(A3166,D3166-5,1)," ")</f>
        <v>1</v>
      </c>
      <c r="F3166" s="34" t="str">
        <f>MID(A3166,IF(E3166="1",D3166-5,D3166-4),IF(E3166="1",7,6))</f>
        <v>10:16AM</v>
      </c>
      <c r="G3166" s="34" t="str">
        <f>TRIM(SUBSTITUTE(A3166,TEXT(M3166,"h:mmAM/PM"),""))</f>
        <v>6-Nov YIY</v>
      </c>
      <c r="H3166" s="34" t="b">
        <f>OR(LEFT(G3166,1)="Y",LEFT(G3166,1)="B",LEFT(G3166,1)="R")</f>
        <v>0</v>
      </c>
      <c r="I3166" s="34" t="str">
        <f>IF(H3166,LEFT(G3166,FIND(" ",G3166)-1),MID(G3166,FIND(" ",G3166)+1,9))</f>
        <v>YIY</v>
      </c>
      <c r="J3166" s="34" t="str">
        <f>TRIM(SUBSTITUTE(G3166,I3166,""))</f>
        <v>6-Nov</v>
      </c>
      <c r="K3166" s="34">
        <f>LEFT(J3166,2-ISERROR(1*MID(J3166,2,1)))*1</f>
        <v>6</v>
      </c>
      <c r="L3166" s="34" t="str">
        <f>IF(LEN(I3166)=3,I3166,LEFT(I3166,1)&amp;MID(I3166,3,1)&amp;RIGHT(I3166,1))</f>
        <v>YIY</v>
      </c>
      <c r="M3166" s="42">
        <f>TIMEVALUE(SUBSTITUTE(SUBSTITUTE(F3166,"P"," P"),"A"," A"))</f>
        <v>0.42777777777777781</v>
      </c>
      <c r="N3166" s="34">
        <f t="shared" si="158"/>
        <v>9</v>
      </c>
      <c r="O3166" s="34" t="str">
        <f t="shared" si="159"/>
        <v>YIY9</v>
      </c>
      <c r="P3166" s="44">
        <f>INDEX(Workings!$R$14:$R$853,MATCH(O3166,Workings!$U$14:$U$853,0))</f>
        <v>0.42500000000000004</v>
      </c>
      <c r="Q3166" s="34">
        <f t="shared" si="160"/>
        <v>4</v>
      </c>
      <c r="S3166"/>
    </row>
    <row r="3167" spans="1:19" ht="15" x14ac:dyDescent="0.25">
      <c r="A3167" s="34" t="s">
        <v>781</v>
      </c>
      <c r="B3167" s="34" t="e">
        <f>SEARCH("PM",A3167)</f>
        <v>#VALUE!</v>
      </c>
      <c r="C3167" s="34">
        <f>SEARCH("AM",A3167)</f>
        <v>12</v>
      </c>
      <c r="D3167" s="34">
        <f>IFERROR(B3167,C3167)</f>
        <v>12</v>
      </c>
      <c r="E3167" s="34" t="str">
        <f>IFERROR(MID(A3167,D3167-5,1)," ")</f>
        <v>1</v>
      </c>
      <c r="F3167" s="34" t="str">
        <f>MID(A3167,IF(E3167="1",D3167-5,D3167-4),IF(E3167="1",7,6))</f>
        <v>10:41AM</v>
      </c>
      <c r="G3167" s="34" t="str">
        <f>TRIM(SUBSTITUTE(A3167,TEXT(M3167,"h:mmAM/PM"),""))</f>
        <v>6-Nov Y-I-Y</v>
      </c>
      <c r="H3167" s="34" t="b">
        <f>OR(LEFT(G3167,1)="Y",LEFT(G3167,1)="B",LEFT(G3167,1)="R")</f>
        <v>0</v>
      </c>
      <c r="I3167" s="34" t="str">
        <f>IF(H3167,LEFT(G3167,FIND(" ",G3167)-1),MID(G3167,FIND(" ",G3167)+1,9))</f>
        <v>Y-I-Y</v>
      </c>
      <c r="J3167" s="34" t="str">
        <f>TRIM(SUBSTITUTE(G3167,I3167,""))</f>
        <v>6-Nov</v>
      </c>
      <c r="K3167" s="34">
        <f>LEFT(J3167,2-ISERROR(1*MID(J3167,2,1)))*1</f>
        <v>6</v>
      </c>
      <c r="L3167" s="34" t="str">
        <f>IF(LEN(I3167)=3,I3167,LEFT(I3167,1)&amp;MID(I3167,3,1)&amp;RIGHT(I3167,1))</f>
        <v>YIY</v>
      </c>
      <c r="M3167" s="42">
        <f>TIMEVALUE(SUBSTITUTE(SUBSTITUTE(F3167,"P"," P"),"A"," A"))</f>
        <v>0.44513888888888892</v>
      </c>
      <c r="N3167" s="34">
        <f t="shared" si="158"/>
        <v>10</v>
      </c>
      <c r="O3167" s="34" t="str">
        <f t="shared" si="159"/>
        <v>YIY10</v>
      </c>
      <c r="P3167" s="44">
        <f>INDEX(Workings!$R$14:$R$853,MATCH(O3167,Workings!$U$14:$U$853,0))</f>
        <v>0.44583333333333336</v>
      </c>
      <c r="Q3167" s="34">
        <f t="shared" si="160"/>
        <v>-1</v>
      </c>
      <c r="S3167"/>
    </row>
    <row r="3168" spans="1:19" ht="15" x14ac:dyDescent="0.25">
      <c r="A3168" s="34" t="s">
        <v>1690</v>
      </c>
      <c r="B3168" s="34" t="e">
        <f>SEARCH("PM",A3168)</f>
        <v>#VALUE!</v>
      </c>
      <c r="C3168" s="34">
        <f>SEARCH("AM",A3168)</f>
        <v>12</v>
      </c>
      <c r="D3168" s="34">
        <f>IFERROR(B3168,C3168)</f>
        <v>12</v>
      </c>
      <c r="E3168" s="34" t="str">
        <f>IFERROR(MID(A3168,D3168-5,1)," ")</f>
        <v>1</v>
      </c>
      <c r="F3168" s="34" t="str">
        <f>MID(A3168,IF(E3168="1",D3168-5,D3168-4),IF(E3168="1",7,6))</f>
        <v>11:16AM</v>
      </c>
      <c r="G3168" s="34" t="str">
        <f>TRIM(SUBSTITUTE(A3168,TEXT(M3168,"h:mmAM/PM"),""))</f>
        <v>6-Nov Y:I:Y</v>
      </c>
      <c r="H3168" s="34" t="b">
        <f>OR(LEFT(G3168,1)="Y",LEFT(G3168,1)="B",LEFT(G3168,1)="R")</f>
        <v>0</v>
      </c>
      <c r="I3168" s="34" t="str">
        <f>IF(H3168,LEFT(G3168,FIND(" ",G3168)-1),MID(G3168,FIND(" ",G3168)+1,9))</f>
        <v>Y:I:Y</v>
      </c>
      <c r="J3168" s="34" t="str">
        <f>TRIM(SUBSTITUTE(G3168,I3168,""))</f>
        <v>6-Nov</v>
      </c>
      <c r="K3168" s="34">
        <f>LEFT(J3168,2-ISERROR(1*MID(J3168,2,1)))*1</f>
        <v>6</v>
      </c>
      <c r="L3168" s="34" t="str">
        <f>IF(LEN(I3168)=3,I3168,LEFT(I3168,1)&amp;MID(I3168,3,1)&amp;RIGHT(I3168,1))</f>
        <v>YIY</v>
      </c>
      <c r="M3168" s="42">
        <f>TIMEVALUE(SUBSTITUTE(SUBSTITUTE(F3168,"P"," P"),"A"," A"))</f>
        <v>0.4694444444444445</v>
      </c>
      <c r="N3168" s="34">
        <f t="shared" si="158"/>
        <v>11</v>
      </c>
      <c r="O3168" s="34" t="str">
        <f t="shared" si="159"/>
        <v>YIY11</v>
      </c>
      <c r="P3168" s="44">
        <f>INDEX(Workings!$R$14:$R$853,MATCH(O3168,Workings!$U$14:$U$853,0))</f>
        <v>0.46666666666666667</v>
      </c>
      <c r="Q3168" s="34">
        <f t="shared" si="160"/>
        <v>4</v>
      </c>
      <c r="S3168"/>
    </row>
    <row r="3169" spans="1:19" ht="15" x14ac:dyDescent="0.25">
      <c r="A3169" s="34" t="s">
        <v>2432</v>
      </c>
      <c r="B3169" s="34" t="e">
        <f>SEARCH("PM",A3169)</f>
        <v>#VALUE!</v>
      </c>
      <c r="C3169" s="34">
        <f>SEARCH("AM",A3169)</f>
        <v>18</v>
      </c>
      <c r="D3169" s="34">
        <f>IFERROR(B3169,C3169)</f>
        <v>18</v>
      </c>
      <c r="E3169" s="34" t="str">
        <f>IFERROR(MID(A3169,D3169-5,1)," ")</f>
        <v>1</v>
      </c>
      <c r="F3169" s="34" t="str">
        <f>MID(A3169,IF(E3169="1",D3169-5,D3169-4),IF(E3169="1",7,6))</f>
        <v>11:47AM</v>
      </c>
      <c r="G3169" s="34" t="str">
        <f>TRIM(SUBSTITUTE(A3169,TEXT(M3169,"h:mmAM/PM"),""))</f>
        <v>Y:I:Y 6/Nov</v>
      </c>
      <c r="H3169" s="34" t="b">
        <f>OR(LEFT(G3169,1)="Y",LEFT(G3169,1)="B",LEFT(G3169,1)="R")</f>
        <v>1</v>
      </c>
      <c r="I3169" s="34" t="str">
        <f>IF(H3169,LEFT(G3169,FIND(" ",G3169)-1),MID(G3169,FIND(" ",G3169)+1,9))</f>
        <v>Y:I:Y</v>
      </c>
      <c r="J3169" s="34" t="str">
        <f>TRIM(SUBSTITUTE(G3169,I3169,""))</f>
        <v>6/Nov</v>
      </c>
      <c r="K3169" s="34">
        <f>LEFT(J3169,2-ISERROR(1*MID(J3169,2,1)))*1</f>
        <v>6</v>
      </c>
      <c r="L3169" s="34" t="str">
        <f>IF(LEN(I3169)=3,I3169,LEFT(I3169,1)&amp;MID(I3169,3,1)&amp;RIGHT(I3169,1))</f>
        <v>YIY</v>
      </c>
      <c r="M3169" s="42">
        <f>TIMEVALUE(SUBSTITUTE(SUBSTITUTE(F3169,"P"," P"),"A"," A"))</f>
        <v>0.4909722222222222</v>
      </c>
      <c r="N3169" s="34">
        <f t="shared" si="158"/>
        <v>12</v>
      </c>
      <c r="O3169" s="34" t="str">
        <f t="shared" si="159"/>
        <v>YIY12</v>
      </c>
      <c r="P3169" s="44">
        <f>INDEX(Workings!$R$14:$R$853,MATCH(O3169,Workings!$U$14:$U$853,0))</f>
        <v>0.48749999999999999</v>
      </c>
      <c r="Q3169" s="34">
        <f t="shared" si="160"/>
        <v>5</v>
      </c>
      <c r="S3169"/>
    </row>
    <row r="3170" spans="1:19" ht="15" x14ac:dyDescent="0.25">
      <c r="A3170" s="34" t="s">
        <v>1913</v>
      </c>
      <c r="B3170" s="34">
        <f>SEARCH("PM",A3170)</f>
        <v>16</v>
      </c>
      <c r="C3170" s="34" t="e">
        <f>SEARCH("AM",A3170)</f>
        <v>#VALUE!</v>
      </c>
      <c r="D3170" s="34">
        <f>IFERROR(B3170,C3170)</f>
        <v>16</v>
      </c>
      <c r="E3170" s="34" t="str">
        <f>IFERROR(MID(A3170,D3170-5,1)," ")</f>
        <v>1</v>
      </c>
      <c r="F3170" s="34" t="str">
        <f>MID(A3170,IF(E3170="1",D3170-5,D3170-4),IF(E3170="1",7,6))</f>
        <v>12:11PM</v>
      </c>
      <c r="G3170" s="34" t="str">
        <f>TRIM(SUBSTITUTE(A3170,TEXT(M3170,"h:mmAM/PM"),""))</f>
        <v>YIY 6-Nov</v>
      </c>
      <c r="H3170" s="34" t="b">
        <f>OR(LEFT(G3170,1)="Y",LEFT(G3170,1)="B",LEFT(G3170,1)="R")</f>
        <v>1</v>
      </c>
      <c r="I3170" s="34" t="str">
        <f>IF(H3170,LEFT(G3170,FIND(" ",G3170)-1),MID(G3170,FIND(" ",G3170)+1,9))</f>
        <v>YIY</v>
      </c>
      <c r="J3170" s="34" t="str">
        <f>TRIM(SUBSTITUTE(G3170,I3170,""))</f>
        <v>6-Nov</v>
      </c>
      <c r="K3170" s="34">
        <f>LEFT(J3170,2-ISERROR(1*MID(J3170,2,1)))*1</f>
        <v>6</v>
      </c>
      <c r="L3170" s="34" t="str">
        <f>IF(LEN(I3170)=3,I3170,LEFT(I3170,1)&amp;MID(I3170,3,1)&amp;RIGHT(I3170,1))</f>
        <v>YIY</v>
      </c>
      <c r="M3170" s="42">
        <f>TIMEVALUE(SUBSTITUTE(SUBSTITUTE(F3170,"P"," P"),"A"," A"))</f>
        <v>0.50763888888888886</v>
      </c>
      <c r="N3170" s="34">
        <f t="shared" si="158"/>
        <v>13</v>
      </c>
      <c r="O3170" s="34" t="str">
        <f t="shared" si="159"/>
        <v>YIY13</v>
      </c>
      <c r="P3170" s="44">
        <f>INDEX(Workings!$R$14:$R$853,MATCH(O3170,Workings!$U$14:$U$853,0))</f>
        <v>0.5083333333333333</v>
      </c>
      <c r="Q3170" s="34">
        <f t="shared" si="160"/>
        <v>-1</v>
      </c>
      <c r="S3170"/>
    </row>
    <row r="3171" spans="1:19" ht="15" x14ac:dyDescent="0.25">
      <c r="A3171" s="34" t="s">
        <v>323</v>
      </c>
      <c r="B3171" s="34">
        <f>SEARCH("PM",A3171)</f>
        <v>16</v>
      </c>
      <c r="C3171" s="34" t="e">
        <f>SEARCH("AM",A3171)</f>
        <v>#VALUE!</v>
      </c>
      <c r="D3171" s="34">
        <f>IFERROR(B3171,C3171)</f>
        <v>16</v>
      </c>
      <c r="E3171" s="34" t="str">
        <f>IFERROR(MID(A3171,D3171-5,1)," ")</f>
        <v>1</v>
      </c>
      <c r="F3171" s="34" t="str">
        <f>MID(A3171,IF(E3171="1",D3171-5,D3171-4),IF(E3171="1",7,6))</f>
        <v>12:46PM</v>
      </c>
      <c r="G3171" s="34" t="str">
        <f>TRIM(SUBSTITUTE(A3171,TEXT(M3171,"h:mmAM/PM"),""))</f>
        <v>6/Nov YIY</v>
      </c>
      <c r="H3171" s="34" t="b">
        <f>OR(LEFT(G3171,1)="Y",LEFT(G3171,1)="B",LEFT(G3171,1)="R")</f>
        <v>0</v>
      </c>
      <c r="I3171" s="34" t="str">
        <f>IF(H3171,LEFT(G3171,FIND(" ",G3171)-1),MID(G3171,FIND(" ",G3171)+1,9))</f>
        <v>YIY</v>
      </c>
      <c r="J3171" s="34" t="str">
        <f>TRIM(SUBSTITUTE(G3171,I3171,""))</f>
        <v>6/Nov</v>
      </c>
      <c r="K3171" s="34">
        <f>LEFT(J3171,2-ISERROR(1*MID(J3171,2,1)))*1</f>
        <v>6</v>
      </c>
      <c r="L3171" s="34" t="str">
        <f>IF(LEN(I3171)=3,I3171,LEFT(I3171,1)&amp;MID(I3171,3,1)&amp;RIGHT(I3171,1))</f>
        <v>YIY</v>
      </c>
      <c r="M3171" s="42">
        <f>TIMEVALUE(SUBSTITUTE(SUBSTITUTE(F3171,"P"," P"),"A"," A"))</f>
        <v>0.53194444444444444</v>
      </c>
      <c r="N3171" s="34">
        <f t="shared" si="158"/>
        <v>14</v>
      </c>
      <c r="O3171" s="34" t="str">
        <f t="shared" si="159"/>
        <v>YIY14</v>
      </c>
      <c r="P3171" s="44">
        <f>INDEX(Workings!$R$14:$R$853,MATCH(O3171,Workings!$U$14:$U$853,0))</f>
        <v>0.52916666666666667</v>
      </c>
      <c r="Q3171" s="34">
        <f t="shared" si="160"/>
        <v>4</v>
      </c>
      <c r="S3171"/>
    </row>
    <row r="3172" spans="1:19" ht="15" x14ac:dyDescent="0.25">
      <c r="A3172" s="34" t="s">
        <v>1446</v>
      </c>
      <c r="B3172" s="34">
        <f>SEARCH("PM",A3172)</f>
        <v>11</v>
      </c>
      <c r="C3172" s="34" t="e">
        <f>SEARCH("AM",A3172)</f>
        <v>#VALUE!</v>
      </c>
      <c r="D3172" s="34">
        <f>IFERROR(B3172,C3172)</f>
        <v>11</v>
      </c>
      <c r="E3172" s="34" t="str">
        <f>IFERROR(MID(A3172,D3172-5,1)," ")</f>
        <v xml:space="preserve"> </v>
      </c>
      <c r="F3172" s="34" t="str">
        <f>MID(A3172,IF(E3172="1",D3172-5,D3172-4),IF(E3172="1",7,6))</f>
        <v>1:18PM</v>
      </c>
      <c r="G3172" s="34" t="str">
        <f>TRIM(SUBSTITUTE(A3172,TEXT(M3172,"h:mmAM/PM"),""))</f>
        <v>6/Nov Y/I/Y</v>
      </c>
      <c r="H3172" s="34" t="b">
        <f>OR(LEFT(G3172,1)="Y",LEFT(G3172,1)="B",LEFT(G3172,1)="R")</f>
        <v>0</v>
      </c>
      <c r="I3172" s="34" t="str">
        <f>IF(H3172,LEFT(G3172,FIND(" ",G3172)-1),MID(G3172,FIND(" ",G3172)+1,9))</f>
        <v>Y/I/Y</v>
      </c>
      <c r="J3172" s="34" t="str">
        <f>TRIM(SUBSTITUTE(G3172,I3172,""))</f>
        <v>6/Nov</v>
      </c>
      <c r="K3172" s="34">
        <f>LEFT(J3172,2-ISERROR(1*MID(J3172,2,1)))*1</f>
        <v>6</v>
      </c>
      <c r="L3172" s="34" t="str">
        <f>IF(LEN(I3172)=3,I3172,LEFT(I3172,1)&amp;MID(I3172,3,1)&amp;RIGHT(I3172,1))</f>
        <v>YIY</v>
      </c>
      <c r="M3172" s="42">
        <f>TIMEVALUE(SUBSTITUTE(SUBSTITUTE(F3172,"P"," P"),"A"," A"))</f>
        <v>0.5541666666666667</v>
      </c>
      <c r="N3172" s="34">
        <f t="shared" si="158"/>
        <v>15</v>
      </c>
      <c r="O3172" s="34" t="str">
        <f t="shared" si="159"/>
        <v>YIY15</v>
      </c>
      <c r="P3172" s="44">
        <f>INDEX(Workings!$R$14:$R$853,MATCH(O3172,Workings!$U$14:$U$853,0))</f>
        <v>0.55000000000000004</v>
      </c>
      <c r="Q3172" s="34">
        <f t="shared" si="160"/>
        <v>6</v>
      </c>
      <c r="S3172"/>
    </row>
    <row r="3173" spans="1:19" ht="15" x14ac:dyDescent="0.25">
      <c r="A3173" s="34" t="s">
        <v>434</v>
      </c>
      <c r="B3173" s="34">
        <f>SEARCH("PM",A3173)</f>
        <v>5</v>
      </c>
      <c r="C3173" s="34" t="e">
        <f>SEARCH("AM",A3173)</f>
        <v>#VALUE!</v>
      </c>
      <c r="D3173" s="34">
        <f>IFERROR(B3173,C3173)</f>
        <v>5</v>
      </c>
      <c r="E3173" s="34" t="str">
        <f>IFERROR(MID(A3173,D3173-5,1)," ")</f>
        <v xml:space="preserve"> </v>
      </c>
      <c r="F3173" s="34" t="str">
        <f>MID(A3173,IF(E3173="1",D3173-5,D3173-4),IF(E3173="1",7,6))</f>
        <v>1:42PM</v>
      </c>
      <c r="G3173" s="34" t="str">
        <f>TRIM(SUBSTITUTE(A3173,TEXT(M3173,"h:mmAM/PM"),""))</f>
        <v>Y/I/Y 6-Nov</v>
      </c>
      <c r="H3173" s="34" t="b">
        <f>OR(LEFT(G3173,1)="Y",LEFT(G3173,1)="B",LEFT(G3173,1)="R")</f>
        <v>1</v>
      </c>
      <c r="I3173" s="34" t="str">
        <f>IF(H3173,LEFT(G3173,FIND(" ",G3173)-1),MID(G3173,FIND(" ",G3173)+1,9))</f>
        <v>Y/I/Y</v>
      </c>
      <c r="J3173" s="34" t="str">
        <f>TRIM(SUBSTITUTE(G3173,I3173,""))</f>
        <v>6-Nov</v>
      </c>
      <c r="K3173" s="34">
        <f>LEFT(J3173,2-ISERROR(1*MID(J3173,2,1)))*1</f>
        <v>6</v>
      </c>
      <c r="L3173" s="34" t="str">
        <f>IF(LEN(I3173)=3,I3173,LEFT(I3173,1)&amp;MID(I3173,3,1)&amp;RIGHT(I3173,1))</f>
        <v>YIY</v>
      </c>
      <c r="M3173" s="42">
        <f>TIMEVALUE(SUBSTITUTE(SUBSTITUTE(F3173,"P"," P"),"A"," A"))</f>
        <v>0.5708333333333333</v>
      </c>
      <c r="N3173" s="34">
        <f t="shared" si="158"/>
        <v>16</v>
      </c>
      <c r="O3173" s="34" t="str">
        <f t="shared" si="159"/>
        <v>YIY16</v>
      </c>
      <c r="P3173" s="44">
        <f>INDEX(Workings!$R$14:$R$853,MATCH(O3173,Workings!$U$14:$U$853,0))</f>
        <v>0.57083333333333341</v>
      </c>
      <c r="Q3173" s="34">
        <f t="shared" si="160"/>
        <v>0</v>
      </c>
      <c r="S3173"/>
    </row>
    <row r="3174" spans="1:19" ht="15" x14ac:dyDescent="0.25">
      <c r="A3174" s="34" t="s">
        <v>1245</v>
      </c>
      <c r="B3174" s="34">
        <f>SEARCH("PM",A3174)</f>
        <v>5</v>
      </c>
      <c r="C3174" s="34" t="e">
        <f>SEARCH("AM",A3174)</f>
        <v>#VALUE!</v>
      </c>
      <c r="D3174" s="34">
        <f>IFERROR(B3174,C3174)</f>
        <v>5</v>
      </c>
      <c r="E3174" s="34" t="str">
        <f>IFERROR(MID(A3174,D3174-5,1)," ")</f>
        <v xml:space="preserve"> </v>
      </c>
      <c r="F3174" s="34" t="str">
        <f>MID(A3174,IF(E3174="1",D3174-5,D3174-4),IF(E3174="1",7,6))</f>
        <v>2:14PM</v>
      </c>
      <c r="G3174" s="34" t="str">
        <f>TRIM(SUBSTITUTE(A3174,TEXT(M3174,"h:mmAM/PM"),""))</f>
        <v>6-Nov Y-I-Y</v>
      </c>
      <c r="H3174" s="34" t="b">
        <f>OR(LEFT(G3174,1)="Y",LEFT(G3174,1)="B",LEFT(G3174,1)="R")</f>
        <v>0</v>
      </c>
      <c r="I3174" s="34" t="str">
        <f>IF(H3174,LEFT(G3174,FIND(" ",G3174)-1),MID(G3174,FIND(" ",G3174)+1,9))</f>
        <v>Y-I-Y</v>
      </c>
      <c r="J3174" s="34" t="str">
        <f>TRIM(SUBSTITUTE(G3174,I3174,""))</f>
        <v>6-Nov</v>
      </c>
      <c r="K3174" s="34">
        <f>LEFT(J3174,2-ISERROR(1*MID(J3174,2,1)))*1</f>
        <v>6</v>
      </c>
      <c r="L3174" s="34" t="str">
        <f>IF(LEN(I3174)=3,I3174,LEFT(I3174,1)&amp;MID(I3174,3,1)&amp;RIGHT(I3174,1))</f>
        <v>YIY</v>
      </c>
      <c r="M3174" s="42">
        <f>TIMEVALUE(SUBSTITUTE(SUBSTITUTE(F3174,"P"," P"),"A"," A"))</f>
        <v>0.59305555555555556</v>
      </c>
      <c r="N3174" s="34">
        <f t="shared" si="158"/>
        <v>17</v>
      </c>
      <c r="O3174" s="34" t="str">
        <f t="shared" si="159"/>
        <v>YIY17</v>
      </c>
      <c r="P3174" s="44">
        <f>INDEX(Workings!$R$14:$R$853,MATCH(O3174,Workings!$U$14:$U$853,0))</f>
        <v>0.59166666666666679</v>
      </c>
      <c r="Q3174" s="34">
        <f t="shared" si="160"/>
        <v>2</v>
      </c>
      <c r="S3174"/>
    </row>
    <row r="3175" spans="1:19" ht="15" x14ac:dyDescent="0.25">
      <c r="A3175" s="34" t="s">
        <v>3445</v>
      </c>
      <c r="B3175" s="34">
        <f>SEARCH("PM",A3175)</f>
        <v>15</v>
      </c>
      <c r="C3175" s="34" t="e">
        <f>SEARCH("AM",A3175)</f>
        <v>#VALUE!</v>
      </c>
      <c r="D3175" s="34">
        <f>IFERROR(B3175,C3175)</f>
        <v>15</v>
      </c>
      <c r="E3175" s="34" t="str">
        <f>IFERROR(MID(A3175,D3175-5,1)," ")</f>
        <v xml:space="preserve"> </v>
      </c>
      <c r="F3175" s="34" t="str">
        <f>MID(A3175,IF(E3175="1",D3175-5,D3175-4),IF(E3175="1",7,6))</f>
        <v>2:45PM</v>
      </c>
      <c r="G3175" s="34" t="str">
        <f>TRIM(SUBSTITUTE(A3175,TEXT(M3175,"h:mmAM/PM"),""))</f>
        <v>YIY 6/Nov</v>
      </c>
      <c r="H3175" s="34" t="b">
        <f>OR(LEFT(G3175,1)="Y",LEFT(G3175,1)="B",LEFT(G3175,1)="R")</f>
        <v>1</v>
      </c>
      <c r="I3175" s="34" t="str">
        <f>IF(H3175,LEFT(G3175,FIND(" ",G3175)-1),MID(G3175,FIND(" ",G3175)+1,9))</f>
        <v>YIY</v>
      </c>
      <c r="J3175" s="34" t="str">
        <f>TRIM(SUBSTITUTE(G3175,I3175,""))</f>
        <v>6/Nov</v>
      </c>
      <c r="K3175" s="34">
        <f>LEFT(J3175,2-ISERROR(1*MID(J3175,2,1)))*1</f>
        <v>6</v>
      </c>
      <c r="L3175" s="34" t="str">
        <f>IF(LEN(I3175)=3,I3175,LEFT(I3175,1)&amp;MID(I3175,3,1)&amp;RIGHT(I3175,1))</f>
        <v>YIY</v>
      </c>
      <c r="M3175" s="42">
        <f>TIMEVALUE(SUBSTITUTE(SUBSTITUTE(F3175,"P"," P"),"A"," A"))</f>
        <v>0.61458333333333337</v>
      </c>
      <c r="N3175" s="34">
        <f t="shared" si="158"/>
        <v>18</v>
      </c>
      <c r="O3175" s="34" t="str">
        <f t="shared" si="159"/>
        <v>YIY18</v>
      </c>
      <c r="P3175" s="44">
        <f>INDEX(Workings!$R$14:$R$853,MATCH(O3175,Workings!$U$14:$U$853,0))</f>
        <v>0.61250000000000016</v>
      </c>
      <c r="Q3175" s="34">
        <f t="shared" si="160"/>
        <v>3</v>
      </c>
      <c r="S3175"/>
    </row>
    <row r="3176" spans="1:19" ht="15" x14ac:dyDescent="0.25">
      <c r="A3176" s="34" t="s">
        <v>1228</v>
      </c>
      <c r="B3176" s="34">
        <f>SEARCH("PM",A3176)</f>
        <v>17</v>
      </c>
      <c r="C3176" s="34" t="e">
        <f>SEARCH("AM",A3176)</f>
        <v>#VALUE!</v>
      </c>
      <c r="D3176" s="34">
        <f>IFERROR(B3176,C3176)</f>
        <v>17</v>
      </c>
      <c r="E3176" s="34" t="str">
        <f>IFERROR(MID(A3176,D3176-5,1)," ")</f>
        <v xml:space="preserve"> </v>
      </c>
      <c r="F3176" s="34" t="str">
        <f>MID(A3176,IF(E3176="1",D3176-5,D3176-4),IF(E3176="1",7,6))</f>
        <v>3:21PM</v>
      </c>
      <c r="G3176" s="34" t="str">
        <f>TRIM(SUBSTITUTE(A3176,TEXT(M3176,"h:mmAM/PM"),""))</f>
        <v>Y:I:Y 6-Nov</v>
      </c>
      <c r="H3176" s="34" t="b">
        <f>OR(LEFT(G3176,1)="Y",LEFT(G3176,1)="B",LEFT(G3176,1)="R")</f>
        <v>1</v>
      </c>
      <c r="I3176" s="34" t="str">
        <f>IF(H3176,LEFT(G3176,FIND(" ",G3176)-1),MID(G3176,FIND(" ",G3176)+1,9))</f>
        <v>Y:I:Y</v>
      </c>
      <c r="J3176" s="34" t="str">
        <f>TRIM(SUBSTITUTE(G3176,I3176,""))</f>
        <v>6-Nov</v>
      </c>
      <c r="K3176" s="34">
        <f>LEFT(J3176,2-ISERROR(1*MID(J3176,2,1)))*1</f>
        <v>6</v>
      </c>
      <c r="L3176" s="34" t="str">
        <f>IF(LEN(I3176)=3,I3176,LEFT(I3176,1)&amp;MID(I3176,3,1)&amp;RIGHT(I3176,1))</f>
        <v>YIY</v>
      </c>
      <c r="M3176" s="42">
        <f>TIMEVALUE(SUBSTITUTE(SUBSTITUTE(F3176,"P"," P"),"A"," A"))</f>
        <v>0.63958333333333328</v>
      </c>
      <c r="N3176" s="34">
        <f t="shared" si="158"/>
        <v>19</v>
      </c>
      <c r="O3176" s="34" t="str">
        <f t="shared" si="159"/>
        <v>YIY19</v>
      </c>
      <c r="P3176" s="44">
        <f>INDEX(Workings!$R$14:$R$853,MATCH(O3176,Workings!$U$14:$U$853,0))</f>
        <v>0.63333333333333353</v>
      </c>
      <c r="Q3176" s="34">
        <f t="shared" si="160"/>
        <v>9</v>
      </c>
      <c r="S3176"/>
    </row>
    <row r="3177" spans="1:19" ht="15" x14ac:dyDescent="0.25">
      <c r="A3177" s="34" t="s">
        <v>2536</v>
      </c>
      <c r="B3177" s="34">
        <f>SEARCH("PM",A3177)</f>
        <v>11</v>
      </c>
      <c r="C3177" s="34" t="e">
        <f>SEARCH("AM",A3177)</f>
        <v>#VALUE!</v>
      </c>
      <c r="D3177" s="34">
        <f>IFERROR(B3177,C3177)</f>
        <v>11</v>
      </c>
      <c r="E3177" s="34" t="str">
        <f>IFERROR(MID(A3177,D3177-5,1)," ")</f>
        <v xml:space="preserve"> </v>
      </c>
      <c r="F3177" s="34" t="str">
        <f>MID(A3177,IF(E3177="1",D3177-5,D3177-4),IF(E3177="1",7,6))</f>
        <v>3:49PM</v>
      </c>
      <c r="G3177" s="34" t="str">
        <f>TRIM(SUBSTITUTE(A3177,TEXT(M3177,"h:mmAM/PM"),""))</f>
        <v>6-Nov Y:I:Y</v>
      </c>
      <c r="H3177" s="34" t="b">
        <f>OR(LEFT(G3177,1)="Y",LEFT(G3177,1)="B",LEFT(G3177,1)="R")</f>
        <v>0</v>
      </c>
      <c r="I3177" s="34" t="str">
        <f>IF(H3177,LEFT(G3177,FIND(" ",G3177)-1),MID(G3177,FIND(" ",G3177)+1,9))</f>
        <v>Y:I:Y</v>
      </c>
      <c r="J3177" s="34" t="str">
        <f>TRIM(SUBSTITUTE(G3177,I3177,""))</f>
        <v>6-Nov</v>
      </c>
      <c r="K3177" s="34">
        <f>LEFT(J3177,2-ISERROR(1*MID(J3177,2,1)))*1</f>
        <v>6</v>
      </c>
      <c r="L3177" s="34" t="str">
        <f>IF(LEN(I3177)=3,I3177,LEFT(I3177,1)&amp;MID(I3177,3,1)&amp;RIGHT(I3177,1))</f>
        <v>YIY</v>
      </c>
      <c r="M3177" s="42">
        <f>TIMEVALUE(SUBSTITUTE(SUBSTITUTE(F3177,"P"," P"),"A"," A"))</f>
        <v>0.65902777777777777</v>
      </c>
      <c r="N3177" s="34">
        <f t="shared" si="158"/>
        <v>20</v>
      </c>
      <c r="O3177" s="34" t="str">
        <f t="shared" si="159"/>
        <v>YIY20</v>
      </c>
      <c r="P3177" s="44">
        <f>INDEX(Workings!$R$14:$R$853,MATCH(O3177,Workings!$U$14:$U$853,0))</f>
        <v>0.6541666666666669</v>
      </c>
      <c r="Q3177" s="34">
        <f t="shared" si="160"/>
        <v>7</v>
      </c>
      <c r="S3177"/>
    </row>
    <row r="3178" spans="1:19" ht="15" x14ac:dyDescent="0.25">
      <c r="A3178" s="34" t="s">
        <v>4026</v>
      </c>
      <c r="B3178" s="34">
        <f>SEARCH("PM",A3178)</f>
        <v>11</v>
      </c>
      <c r="C3178" s="34" t="e">
        <f>SEARCH("AM",A3178)</f>
        <v>#VALUE!</v>
      </c>
      <c r="D3178" s="34">
        <f>IFERROR(B3178,C3178)</f>
        <v>11</v>
      </c>
      <c r="E3178" s="34" t="str">
        <f>IFERROR(MID(A3178,D3178-5,1)," ")</f>
        <v xml:space="preserve"> </v>
      </c>
      <c r="F3178" s="34" t="str">
        <f>MID(A3178,IF(E3178="1",D3178-5,D3178-4),IF(E3178="1",7,6))</f>
        <v>4:16PM</v>
      </c>
      <c r="G3178" s="34" t="str">
        <f>TRIM(SUBSTITUTE(A3178,TEXT(M3178,"h:mmAM/PM"),""))</f>
        <v>6/Nov YIY</v>
      </c>
      <c r="H3178" s="34" t="b">
        <f>OR(LEFT(G3178,1)="Y",LEFT(G3178,1)="B",LEFT(G3178,1)="R")</f>
        <v>0</v>
      </c>
      <c r="I3178" s="34" t="str">
        <f>IF(H3178,LEFT(G3178,FIND(" ",G3178)-1),MID(G3178,FIND(" ",G3178)+1,9))</f>
        <v>YIY</v>
      </c>
      <c r="J3178" s="34" t="str">
        <f>TRIM(SUBSTITUTE(G3178,I3178,""))</f>
        <v>6/Nov</v>
      </c>
      <c r="K3178" s="34">
        <f>LEFT(J3178,2-ISERROR(1*MID(J3178,2,1)))*1</f>
        <v>6</v>
      </c>
      <c r="L3178" s="34" t="str">
        <f>IF(LEN(I3178)=3,I3178,LEFT(I3178,1)&amp;MID(I3178,3,1)&amp;RIGHT(I3178,1))</f>
        <v>YIY</v>
      </c>
      <c r="M3178" s="42">
        <f>TIMEVALUE(SUBSTITUTE(SUBSTITUTE(F3178,"P"," P"),"A"," A"))</f>
        <v>0.6777777777777777</v>
      </c>
      <c r="N3178" s="34">
        <f t="shared" si="158"/>
        <v>21</v>
      </c>
      <c r="O3178" s="34" t="str">
        <f t="shared" si="159"/>
        <v>YIY21</v>
      </c>
      <c r="P3178" s="44">
        <f>INDEX(Workings!$R$14:$R$853,MATCH(O3178,Workings!$U$14:$U$853,0))</f>
        <v>0.67500000000000027</v>
      </c>
      <c r="Q3178" s="34">
        <f t="shared" si="160"/>
        <v>4</v>
      </c>
      <c r="S3178"/>
    </row>
    <row r="3179" spans="1:19" ht="15" x14ac:dyDescent="0.25">
      <c r="A3179" s="34" t="s">
        <v>1119</v>
      </c>
      <c r="B3179" s="34">
        <f>SEARCH("PM",A3179)</f>
        <v>17</v>
      </c>
      <c r="C3179" s="34" t="e">
        <f>SEARCH("AM",A3179)</f>
        <v>#VALUE!</v>
      </c>
      <c r="D3179" s="34">
        <f>IFERROR(B3179,C3179)</f>
        <v>17</v>
      </c>
      <c r="E3179" s="34" t="str">
        <f>IFERROR(MID(A3179,D3179-5,1)," ")</f>
        <v xml:space="preserve"> </v>
      </c>
      <c r="F3179" s="34" t="str">
        <f>MID(A3179,IF(E3179="1",D3179-5,D3179-4),IF(E3179="1",7,6))</f>
        <v>4:44PM</v>
      </c>
      <c r="G3179" s="34" t="str">
        <f>TRIM(SUBSTITUTE(A3179,TEXT(M3179,"h:mmAM/PM"),""))</f>
        <v>6-Nov Y-I-Y</v>
      </c>
      <c r="H3179" s="34" t="b">
        <f>OR(LEFT(G3179,1)="Y",LEFT(G3179,1)="B",LEFT(G3179,1)="R")</f>
        <v>0</v>
      </c>
      <c r="I3179" s="34" t="str">
        <f>IF(H3179,LEFT(G3179,FIND(" ",G3179)-1),MID(G3179,FIND(" ",G3179)+1,9))</f>
        <v>Y-I-Y</v>
      </c>
      <c r="J3179" s="34" t="str">
        <f>TRIM(SUBSTITUTE(G3179,I3179,""))</f>
        <v>6-Nov</v>
      </c>
      <c r="K3179" s="34">
        <f>LEFT(J3179,2-ISERROR(1*MID(J3179,2,1)))*1</f>
        <v>6</v>
      </c>
      <c r="L3179" s="34" t="str">
        <f>IF(LEN(I3179)=3,I3179,LEFT(I3179,1)&amp;MID(I3179,3,1)&amp;RIGHT(I3179,1))</f>
        <v>YIY</v>
      </c>
      <c r="M3179" s="42">
        <f>TIMEVALUE(SUBSTITUTE(SUBSTITUTE(F3179,"P"," P"),"A"," A"))</f>
        <v>0.6972222222222223</v>
      </c>
      <c r="N3179" s="34">
        <f t="shared" si="158"/>
        <v>22</v>
      </c>
      <c r="O3179" s="34" t="str">
        <f t="shared" si="159"/>
        <v>YIY22</v>
      </c>
      <c r="P3179" s="44">
        <f>INDEX(Workings!$R$14:$R$853,MATCH(O3179,Workings!$U$14:$U$853,0))</f>
        <v>0.69583333333333364</v>
      </c>
      <c r="Q3179" s="34">
        <f t="shared" si="160"/>
        <v>2</v>
      </c>
      <c r="S3179"/>
    </row>
    <row r="3180" spans="1:19" ht="15" x14ac:dyDescent="0.25">
      <c r="A3180" s="34" t="s">
        <v>2918</v>
      </c>
      <c r="B3180" s="34">
        <f>SEARCH("PM",A3180)</f>
        <v>17</v>
      </c>
      <c r="C3180" s="34" t="e">
        <f>SEARCH("AM",A3180)</f>
        <v>#VALUE!</v>
      </c>
      <c r="D3180" s="34">
        <f>IFERROR(B3180,C3180)</f>
        <v>17</v>
      </c>
      <c r="E3180" s="34" t="str">
        <f>IFERROR(MID(A3180,D3180-5,1)," ")</f>
        <v xml:space="preserve"> </v>
      </c>
      <c r="F3180" s="34" t="str">
        <f>MID(A3180,IF(E3180="1",D3180-5,D3180-4),IF(E3180="1",7,6))</f>
        <v>5:12PM</v>
      </c>
      <c r="G3180" s="34" t="str">
        <f>TRIM(SUBSTITUTE(A3180,TEXT(M3180,"h:mmAM/PM"),""))</f>
        <v>Y:I:Y 6/Nov</v>
      </c>
      <c r="H3180" s="34" t="b">
        <f>OR(LEFT(G3180,1)="Y",LEFT(G3180,1)="B",LEFT(G3180,1)="R")</f>
        <v>1</v>
      </c>
      <c r="I3180" s="34" t="str">
        <f>IF(H3180,LEFT(G3180,FIND(" ",G3180)-1),MID(G3180,FIND(" ",G3180)+1,9))</f>
        <v>Y:I:Y</v>
      </c>
      <c r="J3180" s="34" t="str">
        <f>TRIM(SUBSTITUTE(G3180,I3180,""))</f>
        <v>6/Nov</v>
      </c>
      <c r="K3180" s="34">
        <f>LEFT(J3180,2-ISERROR(1*MID(J3180,2,1)))*1</f>
        <v>6</v>
      </c>
      <c r="L3180" s="34" t="str">
        <f>IF(LEN(I3180)=3,I3180,LEFT(I3180,1)&amp;MID(I3180,3,1)&amp;RIGHT(I3180,1))</f>
        <v>YIY</v>
      </c>
      <c r="M3180" s="42">
        <f>TIMEVALUE(SUBSTITUTE(SUBSTITUTE(F3180,"P"," P"),"A"," A"))</f>
        <v>0.71666666666666667</v>
      </c>
      <c r="N3180" s="34">
        <f t="shared" si="158"/>
        <v>23</v>
      </c>
      <c r="O3180" s="34" t="str">
        <f t="shared" si="159"/>
        <v>YIY23</v>
      </c>
      <c r="P3180" s="44">
        <f>INDEX(Workings!$R$14:$R$853,MATCH(O3180,Workings!$U$14:$U$853,0))</f>
        <v>0.71666666666666701</v>
      </c>
      <c r="Q3180" s="34">
        <f t="shared" si="160"/>
        <v>0</v>
      </c>
      <c r="S3180"/>
    </row>
    <row r="3181" spans="1:19" ht="15" x14ac:dyDescent="0.25">
      <c r="A3181" s="34" t="s">
        <v>2467</v>
      </c>
      <c r="B3181" s="34">
        <f>SEARCH("PM",A3181)</f>
        <v>5</v>
      </c>
      <c r="C3181" s="34" t="e">
        <f>SEARCH("AM",A3181)</f>
        <v>#VALUE!</v>
      </c>
      <c r="D3181" s="34">
        <f>IFERROR(B3181,C3181)</f>
        <v>5</v>
      </c>
      <c r="E3181" s="34" t="str">
        <f>IFERROR(MID(A3181,D3181-5,1)," ")</f>
        <v xml:space="preserve"> </v>
      </c>
      <c r="F3181" s="34" t="str">
        <f>MID(A3181,IF(E3181="1",D3181-5,D3181-4),IF(E3181="1",7,6))</f>
        <v>5:59PM</v>
      </c>
      <c r="G3181" s="34" t="str">
        <f>TRIM(SUBSTITUTE(A3181,TEXT(M3181,"h:mmAM/PM"),""))</f>
        <v>6/Nov Y:I:Y</v>
      </c>
      <c r="H3181" s="34" t="b">
        <f>OR(LEFT(G3181,1)="Y",LEFT(G3181,1)="B",LEFT(G3181,1)="R")</f>
        <v>0</v>
      </c>
      <c r="I3181" s="34" t="str">
        <f>IF(H3181,LEFT(G3181,FIND(" ",G3181)-1),MID(G3181,FIND(" ",G3181)+1,9))</f>
        <v>Y:I:Y</v>
      </c>
      <c r="J3181" s="34" t="str">
        <f>TRIM(SUBSTITUTE(G3181,I3181,""))</f>
        <v>6/Nov</v>
      </c>
      <c r="K3181" s="34">
        <f>LEFT(J3181,2-ISERROR(1*MID(J3181,2,1)))*1</f>
        <v>6</v>
      </c>
      <c r="L3181" s="34" t="str">
        <f>IF(LEN(I3181)=3,I3181,LEFT(I3181,1)&amp;MID(I3181,3,1)&amp;RIGHT(I3181,1))</f>
        <v>YIY</v>
      </c>
      <c r="M3181" s="42">
        <f>TIMEVALUE(SUBSTITUTE(SUBSTITUTE(F3181,"P"," P"),"A"," A"))</f>
        <v>0.74930555555555556</v>
      </c>
      <c r="N3181" s="34">
        <f t="shared" si="158"/>
        <v>24</v>
      </c>
      <c r="O3181" s="34" t="str">
        <f t="shared" si="159"/>
        <v>YIY24</v>
      </c>
      <c r="P3181" s="44">
        <f>INDEX(Workings!$R$14:$R$853,MATCH(O3181,Workings!$U$14:$U$853,0))</f>
        <v>0.7444444444444448</v>
      </c>
      <c r="Q3181" s="34">
        <f t="shared" si="160"/>
        <v>7</v>
      </c>
      <c r="S3181"/>
    </row>
    <row r="3182" spans="1:19" ht="15" x14ac:dyDescent="0.25">
      <c r="A3182" s="34" t="s">
        <v>1161</v>
      </c>
      <c r="B3182" s="34">
        <f>SEARCH("PM",A3182)</f>
        <v>17</v>
      </c>
      <c r="C3182" s="34" t="e">
        <f>SEARCH("AM",A3182)</f>
        <v>#VALUE!</v>
      </c>
      <c r="D3182" s="34">
        <f>IFERROR(B3182,C3182)</f>
        <v>17</v>
      </c>
      <c r="E3182" s="34" t="str">
        <f>IFERROR(MID(A3182,D3182-5,1)," ")</f>
        <v xml:space="preserve"> </v>
      </c>
      <c r="F3182" s="34" t="str">
        <f>MID(A3182,IF(E3182="1",D3182-5,D3182-4),IF(E3182="1",7,6))</f>
        <v>6:41PM</v>
      </c>
      <c r="G3182" s="34" t="str">
        <f>TRIM(SUBSTITUTE(A3182,TEXT(M3182,"h:mmAM/PM"),""))</f>
        <v>6/Nov Y:I:Y</v>
      </c>
      <c r="H3182" s="34" t="b">
        <f>OR(LEFT(G3182,1)="Y",LEFT(G3182,1)="B",LEFT(G3182,1)="R")</f>
        <v>0</v>
      </c>
      <c r="I3182" s="34" t="str">
        <f>IF(H3182,LEFT(G3182,FIND(" ",G3182)-1),MID(G3182,FIND(" ",G3182)+1,9))</f>
        <v>Y:I:Y</v>
      </c>
      <c r="J3182" s="34" t="str">
        <f>TRIM(SUBSTITUTE(G3182,I3182,""))</f>
        <v>6/Nov</v>
      </c>
      <c r="K3182" s="34">
        <f>LEFT(J3182,2-ISERROR(1*MID(J3182,2,1)))*1</f>
        <v>6</v>
      </c>
      <c r="L3182" s="34" t="str">
        <f>IF(LEN(I3182)=3,I3182,LEFT(I3182,1)&amp;MID(I3182,3,1)&amp;RIGHT(I3182,1))</f>
        <v>YIY</v>
      </c>
      <c r="M3182" s="42">
        <f>TIMEVALUE(SUBSTITUTE(SUBSTITUTE(F3182,"P"," P"),"A"," A"))</f>
        <v>0.77847222222222223</v>
      </c>
      <c r="N3182" s="34">
        <f t="shared" si="158"/>
        <v>25</v>
      </c>
      <c r="O3182" s="34" t="str">
        <f t="shared" si="159"/>
        <v>YIY25</v>
      </c>
      <c r="P3182" s="44">
        <f>INDEX(Workings!$R$14:$R$853,MATCH(O3182,Workings!$U$14:$U$853,0))</f>
        <v>0.77222222222222259</v>
      </c>
      <c r="Q3182" s="34">
        <f t="shared" si="160"/>
        <v>9</v>
      </c>
      <c r="S3182"/>
    </row>
    <row r="3183" spans="1:19" ht="15" x14ac:dyDescent="0.25">
      <c r="A3183" s="34" t="s">
        <v>2366</v>
      </c>
      <c r="B3183" s="34">
        <f>SEARCH("PM",A3183)</f>
        <v>11</v>
      </c>
      <c r="C3183" s="34" t="e">
        <f>SEARCH("AM",A3183)</f>
        <v>#VALUE!</v>
      </c>
      <c r="D3183" s="34">
        <f>IFERROR(B3183,C3183)</f>
        <v>11</v>
      </c>
      <c r="E3183" s="34" t="str">
        <f>IFERROR(MID(A3183,D3183-5,1)," ")</f>
        <v xml:space="preserve"> </v>
      </c>
      <c r="F3183" s="34" t="str">
        <f>MID(A3183,IF(E3183="1",D3183-5,D3183-4),IF(E3183="1",7,6))</f>
        <v>7:12PM</v>
      </c>
      <c r="G3183" s="34" t="str">
        <f>TRIM(SUBSTITUTE(A3183,TEXT(M3183,"h:mmAM/PM"),""))</f>
        <v>6-Nov YIY</v>
      </c>
      <c r="H3183" s="34" t="b">
        <f>OR(LEFT(G3183,1)="Y",LEFT(G3183,1)="B",LEFT(G3183,1)="R")</f>
        <v>0</v>
      </c>
      <c r="I3183" s="34" t="str">
        <f>IF(H3183,LEFT(G3183,FIND(" ",G3183)-1),MID(G3183,FIND(" ",G3183)+1,9))</f>
        <v>YIY</v>
      </c>
      <c r="J3183" s="34" t="str">
        <f>TRIM(SUBSTITUTE(G3183,I3183,""))</f>
        <v>6-Nov</v>
      </c>
      <c r="K3183" s="34">
        <f>LEFT(J3183,2-ISERROR(1*MID(J3183,2,1)))*1</f>
        <v>6</v>
      </c>
      <c r="L3183" s="34" t="str">
        <f>IF(LEN(I3183)=3,I3183,LEFT(I3183,1)&amp;MID(I3183,3,1)&amp;RIGHT(I3183,1))</f>
        <v>YIY</v>
      </c>
      <c r="M3183" s="42">
        <f>TIMEVALUE(SUBSTITUTE(SUBSTITUTE(F3183,"P"," P"),"A"," A"))</f>
        <v>0.79999999999999993</v>
      </c>
      <c r="N3183" s="34">
        <f t="shared" si="158"/>
        <v>26</v>
      </c>
      <c r="O3183" s="34" t="str">
        <f t="shared" si="159"/>
        <v>YIY26</v>
      </c>
      <c r="P3183" s="44">
        <f>INDEX(Workings!$R$14:$R$853,MATCH(O3183,Workings!$U$14:$U$853,0))</f>
        <v>0.80000000000000038</v>
      </c>
      <c r="Q3183" s="34">
        <f t="shared" si="160"/>
        <v>0</v>
      </c>
      <c r="S3183"/>
    </row>
    <row r="3184" spans="1:19" ht="15" x14ac:dyDescent="0.25">
      <c r="A3184" s="34" t="s">
        <v>3427</v>
      </c>
      <c r="B3184" s="34">
        <f>SEARCH("PM",A3184)</f>
        <v>5</v>
      </c>
      <c r="C3184" s="34" t="e">
        <f>SEARCH("AM",A3184)</f>
        <v>#VALUE!</v>
      </c>
      <c r="D3184" s="34">
        <f>IFERROR(B3184,C3184)</f>
        <v>5</v>
      </c>
      <c r="E3184" s="34" t="str">
        <f>IFERROR(MID(A3184,D3184-5,1)," ")</f>
        <v xml:space="preserve"> </v>
      </c>
      <c r="F3184" s="34" t="str">
        <f>MID(A3184,IF(E3184="1",D3184-5,D3184-4),IF(E3184="1",7,6))</f>
        <v>8:15PM</v>
      </c>
      <c r="G3184" s="34" t="str">
        <f>TRIM(SUBSTITUTE(A3184,TEXT(M3184,"h:mmAM/PM"),""))</f>
        <v>YIY 6/Nov</v>
      </c>
      <c r="H3184" s="34" t="b">
        <f>OR(LEFT(G3184,1)="Y",LEFT(G3184,1)="B",LEFT(G3184,1)="R")</f>
        <v>1</v>
      </c>
      <c r="I3184" s="34" t="str">
        <f>IF(H3184,LEFT(G3184,FIND(" ",G3184)-1),MID(G3184,FIND(" ",G3184)+1,9))</f>
        <v>YIY</v>
      </c>
      <c r="J3184" s="34" t="str">
        <f>TRIM(SUBSTITUTE(G3184,I3184,""))</f>
        <v>6/Nov</v>
      </c>
      <c r="K3184" s="34">
        <f>LEFT(J3184,2-ISERROR(1*MID(J3184,2,1)))*1</f>
        <v>6</v>
      </c>
      <c r="L3184" s="34" t="str">
        <f>IF(LEN(I3184)=3,I3184,LEFT(I3184,1)&amp;MID(I3184,3,1)&amp;RIGHT(I3184,1))</f>
        <v>YIY</v>
      </c>
      <c r="M3184" s="42">
        <f>TIMEVALUE(SUBSTITUTE(SUBSTITUTE(F3184,"P"," P"),"A"," A"))</f>
        <v>0.84375</v>
      </c>
      <c r="N3184" s="34">
        <f t="shared" si="158"/>
        <v>27</v>
      </c>
      <c r="O3184" s="34" t="str">
        <f t="shared" si="159"/>
        <v>YIY27</v>
      </c>
      <c r="P3184" s="44">
        <f>INDEX(Workings!$R$14:$R$853,MATCH(O3184,Workings!$U$14:$U$853,0))</f>
        <v>0.84166666666666701</v>
      </c>
      <c r="Q3184" s="34">
        <f t="shared" si="160"/>
        <v>3</v>
      </c>
      <c r="S3184"/>
    </row>
    <row r="3185" spans="1:19" ht="15" x14ac:dyDescent="0.25">
      <c r="A3185" s="34" t="s">
        <v>1510</v>
      </c>
      <c r="B3185" s="34">
        <f>SEARCH("PM",A3185)</f>
        <v>11</v>
      </c>
      <c r="C3185" s="34" t="e">
        <f>SEARCH("AM",A3185)</f>
        <v>#VALUE!</v>
      </c>
      <c r="D3185" s="34">
        <f>IFERROR(B3185,C3185)</f>
        <v>11</v>
      </c>
      <c r="E3185" s="34" t="str">
        <f>IFERROR(MID(A3185,D3185-5,1)," ")</f>
        <v xml:space="preserve"> </v>
      </c>
      <c r="F3185" s="34" t="str">
        <f>MID(A3185,IF(E3185="1",D3185-5,D3185-4),IF(E3185="1",7,6))</f>
        <v>9:15PM</v>
      </c>
      <c r="G3185" s="34" t="str">
        <f>TRIM(SUBSTITUTE(A3185,TEXT(M3185,"h:mmAM/PM"),""))</f>
        <v>6/Nov Y-I-Y</v>
      </c>
      <c r="H3185" s="34" t="b">
        <f>OR(LEFT(G3185,1)="Y",LEFT(G3185,1)="B",LEFT(G3185,1)="R")</f>
        <v>0</v>
      </c>
      <c r="I3185" s="34" t="str">
        <f>IF(H3185,LEFT(G3185,FIND(" ",G3185)-1),MID(G3185,FIND(" ",G3185)+1,9))</f>
        <v>Y-I-Y</v>
      </c>
      <c r="J3185" s="34" t="str">
        <f>TRIM(SUBSTITUTE(G3185,I3185,""))</f>
        <v>6/Nov</v>
      </c>
      <c r="K3185" s="34">
        <f>LEFT(J3185,2-ISERROR(1*MID(J3185,2,1)))*1</f>
        <v>6</v>
      </c>
      <c r="L3185" s="34" t="str">
        <f>IF(LEN(I3185)=3,I3185,LEFT(I3185,1)&amp;MID(I3185,3,1)&amp;RIGHT(I3185,1))</f>
        <v>YIY</v>
      </c>
      <c r="M3185" s="42">
        <f>TIMEVALUE(SUBSTITUTE(SUBSTITUTE(F3185,"P"," P"),"A"," A"))</f>
        <v>0.88541666666666663</v>
      </c>
      <c r="N3185" s="34">
        <f t="shared" si="158"/>
        <v>28</v>
      </c>
      <c r="O3185" s="34" t="str">
        <f t="shared" si="159"/>
        <v>YIY28</v>
      </c>
      <c r="P3185" s="44">
        <f>INDEX(Workings!$R$14:$R$853,MATCH(O3185,Workings!$U$14:$U$853,0))</f>
        <v>0.88333333333333364</v>
      </c>
      <c r="Q3185" s="34">
        <f t="shared" si="160"/>
        <v>3</v>
      </c>
      <c r="S3185"/>
    </row>
    <row r="3186" spans="1:19" ht="15" x14ac:dyDescent="0.25">
      <c r="A3186" s="34" t="s">
        <v>2915</v>
      </c>
      <c r="B3186" s="34">
        <f>SEARCH("PM",A3186)</f>
        <v>6</v>
      </c>
      <c r="C3186" s="34" t="e">
        <f>SEARCH("AM",A3186)</f>
        <v>#VALUE!</v>
      </c>
      <c r="D3186" s="34">
        <f>IFERROR(B3186,C3186)</f>
        <v>6</v>
      </c>
      <c r="E3186" s="34" t="str">
        <f>IFERROR(MID(A3186,D3186-5,1)," ")</f>
        <v>1</v>
      </c>
      <c r="F3186" s="34" t="str">
        <f>MID(A3186,IF(E3186="1",D3186-5,D3186-4),IF(E3186="1",7,6))</f>
        <v>10:17PM</v>
      </c>
      <c r="G3186" s="34" t="str">
        <f>TRIM(SUBSTITUTE(A3186,TEXT(M3186,"h:mmAM/PM"),""))</f>
        <v>YIY 6-Nov</v>
      </c>
      <c r="H3186" s="34" t="b">
        <f>OR(LEFT(G3186,1)="Y",LEFT(G3186,1)="B",LEFT(G3186,1)="R")</f>
        <v>1</v>
      </c>
      <c r="I3186" s="34" t="str">
        <f>IF(H3186,LEFT(G3186,FIND(" ",G3186)-1),MID(G3186,FIND(" ",G3186)+1,9))</f>
        <v>YIY</v>
      </c>
      <c r="J3186" s="34" t="str">
        <f>TRIM(SUBSTITUTE(G3186,I3186,""))</f>
        <v>6-Nov</v>
      </c>
      <c r="K3186" s="34">
        <f>LEFT(J3186,2-ISERROR(1*MID(J3186,2,1)))*1</f>
        <v>6</v>
      </c>
      <c r="L3186" s="34" t="str">
        <f>IF(LEN(I3186)=3,I3186,LEFT(I3186,1)&amp;MID(I3186,3,1)&amp;RIGHT(I3186,1))</f>
        <v>YIY</v>
      </c>
      <c r="M3186" s="42">
        <f>TIMEVALUE(SUBSTITUTE(SUBSTITUTE(F3186,"P"," P"),"A"," A"))</f>
        <v>0.92847222222222225</v>
      </c>
      <c r="N3186" s="34">
        <f t="shared" si="158"/>
        <v>29</v>
      </c>
      <c r="O3186" s="34" t="str">
        <f t="shared" si="159"/>
        <v>YIY29</v>
      </c>
      <c r="P3186" s="44">
        <f>INDEX(Workings!$R$14:$R$853,MATCH(O3186,Workings!$U$14:$U$853,0))</f>
        <v>0.92500000000000027</v>
      </c>
      <c r="Q3186" s="34">
        <f t="shared" si="160"/>
        <v>5</v>
      </c>
      <c r="S3186"/>
    </row>
    <row r="3187" spans="1:19" ht="15" x14ac:dyDescent="0.25">
      <c r="A3187" s="34" t="s">
        <v>3170</v>
      </c>
      <c r="B3187" s="34">
        <f>SEARCH("PM",A3187)</f>
        <v>6</v>
      </c>
      <c r="C3187" s="34" t="e">
        <f>SEARCH("AM",A3187)</f>
        <v>#VALUE!</v>
      </c>
      <c r="D3187" s="34">
        <f>IFERROR(B3187,C3187)</f>
        <v>6</v>
      </c>
      <c r="E3187" s="34" t="str">
        <f>IFERROR(MID(A3187,D3187-5,1)," ")</f>
        <v>1</v>
      </c>
      <c r="F3187" s="34" t="str">
        <f>MID(A3187,IF(E3187="1",D3187-5,D3187-4),IF(E3187="1",7,6))</f>
        <v>11:16PM</v>
      </c>
      <c r="G3187" s="34" t="str">
        <f>TRIM(SUBSTITUTE(A3187,TEXT(M3187,"h:mmAM/PM"),""))</f>
        <v>Y:I:Y 6/Nov</v>
      </c>
      <c r="H3187" s="34" t="b">
        <f>OR(LEFT(G3187,1)="Y",LEFT(G3187,1)="B",LEFT(G3187,1)="R")</f>
        <v>1</v>
      </c>
      <c r="I3187" s="34" t="str">
        <f>IF(H3187,LEFT(G3187,FIND(" ",G3187)-1),MID(G3187,FIND(" ",G3187)+1,9))</f>
        <v>Y:I:Y</v>
      </c>
      <c r="J3187" s="34" t="str">
        <f>TRIM(SUBSTITUTE(G3187,I3187,""))</f>
        <v>6/Nov</v>
      </c>
      <c r="K3187" s="34">
        <f>LEFT(J3187,2-ISERROR(1*MID(J3187,2,1)))*1</f>
        <v>6</v>
      </c>
      <c r="L3187" s="34" t="str">
        <f>IF(LEN(I3187)=3,I3187,LEFT(I3187,1)&amp;MID(I3187,3,1)&amp;RIGHT(I3187,1))</f>
        <v>YIY</v>
      </c>
      <c r="M3187" s="42">
        <f>TIMEVALUE(SUBSTITUTE(SUBSTITUTE(F3187,"P"," P"),"A"," A"))</f>
        <v>0.96944444444444444</v>
      </c>
      <c r="N3187" s="34">
        <f t="shared" si="158"/>
        <v>30</v>
      </c>
      <c r="O3187" s="34" t="str">
        <f t="shared" si="159"/>
        <v>YIY30</v>
      </c>
      <c r="P3187" s="44">
        <f>INDEX(Workings!$R$14:$R$853,MATCH(O3187,Workings!$U$14:$U$853,0))</f>
        <v>0.9666666666666669</v>
      </c>
      <c r="Q3187" s="34">
        <f t="shared" si="160"/>
        <v>4</v>
      </c>
      <c r="S3187"/>
    </row>
    <row r="3188" spans="1:19" ht="15" x14ac:dyDescent="0.25">
      <c r="A3188" s="34" t="s">
        <v>2328</v>
      </c>
      <c r="B3188" s="34" t="e">
        <f>SEARCH("PM",A3188)</f>
        <v>#VALUE!</v>
      </c>
      <c r="C3188" s="34">
        <f>SEARCH("AM",A3188)</f>
        <v>5</v>
      </c>
      <c r="D3188" s="34">
        <f>IFERROR(B3188,C3188)</f>
        <v>5</v>
      </c>
      <c r="E3188" s="34" t="str">
        <f>IFERROR(MID(A3188,D3188-5,1)," ")</f>
        <v xml:space="preserve"> </v>
      </c>
      <c r="F3188" s="34" t="str">
        <f>MID(A3188,IF(E3188="1",D3188-5,D3188-4),IF(E3188="1",7,6))</f>
        <v>7:17AM</v>
      </c>
      <c r="G3188" s="34" t="str">
        <f>TRIM(SUBSTITUTE(A3188,TEXT(M3188,"h:mmAM/PM"),""))</f>
        <v>Y:I:Y 7-Nov</v>
      </c>
      <c r="H3188" s="34" t="b">
        <f>OR(LEFT(G3188,1)="Y",LEFT(G3188,1)="B",LEFT(G3188,1)="R")</f>
        <v>1</v>
      </c>
      <c r="I3188" s="34" t="str">
        <f>IF(H3188,LEFT(G3188,FIND(" ",G3188)-1),MID(G3188,FIND(" ",G3188)+1,9))</f>
        <v>Y:I:Y</v>
      </c>
      <c r="J3188" s="34" t="str">
        <f>TRIM(SUBSTITUTE(G3188,I3188,""))</f>
        <v>7-Nov</v>
      </c>
      <c r="K3188" s="34">
        <f>LEFT(J3188,2-ISERROR(1*MID(J3188,2,1)))*1</f>
        <v>7</v>
      </c>
      <c r="L3188" s="34" t="str">
        <f>IF(LEN(I3188)=3,I3188,LEFT(I3188,1)&amp;MID(I3188,3,1)&amp;RIGHT(I3188,1))</f>
        <v>YIY</v>
      </c>
      <c r="M3188" s="42">
        <f>TIMEVALUE(SUBSTITUTE(SUBSTITUTE(F3188,"P"," P"),"A"," A"))</f>
        <v>0.3034722222222222</v>
      </c>
      <c r="N3188" s="34">
        <f t="shared" si="158"/>
        <v>1</v>
      </c>
      <c r="O3188" s="34" t="str">
        <f t="shared" si="159"/>
        <v>YIY1</v>
      </c>
      <c r="P3188" s="44">
        <f>INDEX(Workings!$R$14:$R$853,MATCH(O3188,Workings!$U$14:$U$853,0))</f>
        <v>0.30000000000000004</v>
      </c>
      <c r="Q3188" s="34">
        <f t="shared" si="160"/>
        <v>5</v>
      </c>
      <c r="S3188"/>
    </row>
    <row r="3189" spans="1:19" ht="15" x14ac:dyDescent="0.25">
      <c r="A3189" s="34" t="s">
        <v>3638</v>
      </c>
      <c r="B3189" s="34" t="e">
        <f>SEARCH("PM",A3189)</f>
        <v>#VALUE!</v>
      </c>
      <c r="C3189" s="34">
        <f>SEARCH("AM",A3189)</f>
        <v>11</v>
      </c>
      <c r="D3189" s="34">
        <f>IFERROR(B3189,C3189)</f>
        <v>11</v>
      </c>
      <c r="E3189" s="34" t="str">
        <f>IFERROR(MID(A3189,D3189-5,1)," ")</f>
        <v xml:space="preserve"> </v>
      </c>
      <c r="F3189" s="34" t="str">
        <f>MID(A3189,IF(E3189="1",D3189-5,D3189-4),IF(E3189="1",7,6))</f>
        <v>7:29AM</v>
      </c>
      <c r="G3189" s="34" t="str">
        <f>TRIM(SUBSTITUTE(A3189,TEXT(M3189,"h:mmAM/PM"),""))</f>
        <v>7/Nov YIY</v>
      </c>
      <c r="H3189" s="34" t="b">
        <f>OR(LEFT(G3189,1)="Y",LEFT(G3189,1)="B",LEFT(G3189,1)="R")</f>
        <v>0</v>
      </c>
      <c r="I3189" s="34" t="str">
        <f>IF(H3189,LEFT(G3189,FIND(" ",G3189)-1),MID(G3189,FIND(" ",G3189)+1,9))</f>
        <v>YIY</v>
      </c>
      <c r="J3189" s="34" t="str">
        <f>TRIM(SUBSTITUTE(G3189,I3189,""))</f>
        <v>7/Nov</v>
      </c>
      <c r="K3189" s="34">
        <f>LEFT(J3189,2-ISERROR(1*MID(J3189,2,1)))*1</f>
        <v>7</v>
      </c>
      <c r="L3189" s="34" t="str">
        <f>IF(LEN(I3189)=3,I3189,LEFT(I3189,1)&amp;MID(I3189,3,1)&amp;RIGHT(I3189,1))</f>
        <v>YIY</v>
      </c>
      <c r="M3189" s="42">
        <f>TIMEVALUE(SUBSTITUTE(SUBSTITUTE(F3189,"P"," P"),"A"," A"))</f>
        <v>0.31180555555555556</v>
      </c>
      <c r="N3189" s="34">
        <f t="shared" si="158"/>
        <v>2</v>
      </c>
      <c r="O3189" s="34" t="str">
        <f t="shared" si="159"/>
        <v>YIY2</v>
      </c>
      <c r="P3189" s="44">
        <f>INDEX(Workings!$R$14:$R$853,MATCH(O3189,Workings!$U$14:$U$853,0))</f>
        <v>0.31388888888888894</v>
      </c>
      <c r="Q3189" s="34">
        <f t="shared" si="160"/>
        <v>-3</v>
      </c>
      <c r="S3189"/>
    </row>
    <row r="3190" spans="1:19" ht="15" x14ac:dyDescent="0.25">
      <c r="A3190" s="34" t="s">
        <v>1774</v>
      </c>
      <c r="B3190" s="34" t="e">
        <f>SEARCH("PM",A3190)</f>
        <v>#VALUE!</v>
      </c>
      <c r="C3190" s="34">
        <f>SEARCH("AM",A3190)</f>
        <v>11</v>
      </c>
      <c r="D3190" s="34">
        <f>IFERROR(B3190,C3190)</f>
        <v>11</v>
      </c>
      <c r="E3190" s="34" t="str">
        <f>IFERROR(MID(A3190,D3190-5,1)," ")</f>
        <v xml:space="preserve"> </v>
      </c>
      <c r="F3190" s="34" t="str">
        <f>MID(A3190,IF(E3190="1",D3190-5,D3190-4),IF(E3190="1",7,6))</f>
        <v>8:00AM</v>
      </c>
      <c r="G3190" s="34" t="str">
        <f>TRIM(SUBSTITUTE(A3190,TEXT(M3190,"h:mmAM/PM"),""))</f>
        <v>Y/I/Y 7/Nov</v>
      </c>
      <c r="H3190" s="34" t="b">
        <f>OR(LEFT(G3190,1)="Y",LEFT(G3190,1)="B",LEFT(G3190,1)="R")</f>
        <v>1</v>
      </c>
      <c r="I3190" s="34" t="str">
        <f>IF(H3190,LEFT(G3190,FIND(" ",G3190)-1),MID(G3190,FIND(" ",G3190)+1,9))</f>
        <v>Y/I/Y</v>
      </c>
      <c r="J3190" s="34" t="str">
        <f>TRIM(SUBSTITUTE(G3190,I3190,""))</f>
        <v>7/Nov</v>
      </c>
      <c r="K3190" s="34">
        <f>LEFT(J3190,2-ISERROR(1*MID(J3190,2,1)))*1</f>
        <v>7</v>
      </c>
      <c r="L3190" s="34" t="str">
        <f>IF(LEN(I3190)=3,I3190,LEFT(I3190,1)&amp;MID(I3190,3,1)&amp;RIGHT(I3190,1))</f>
        <v>YIY</v>
      </c>
      <c r="M3190" s="42">
        <f>TIMEVALUE(SUBSTITUTE(SUBSTITUTE(F3190,"P"," P"),"A"," A"))</f>
        <v>0.33333333333333331</v>
      </c>
      <c r="N3190" s="34">
        <f t="shared" si="158"/>
        <v>3</v>
      </c>
      <c r="O3190" s="34" t="str">
        <f t="shared" si="159"/>
        <v>YIY3</v>
      </c>
      <c r="P3190" s="44">
        <f>INDEX(Workings!$R$14:$R$853,MATCH(O3190,Workings!$U$14:$U$853,0))</f>
        <v>0.32777777777777783</v>
      </c>
      <c r="Q3190" s="34">
        <f t="shared" si="160"/>
        <v>8</v>
      </c>
      <c r="S3190"/>
    </row>
    <row r="3191" spans="1:19" ht="15" x14ac:dyDescent="0.25">
      <c r="A3191" s="34" t="s">
        <v>275</v>
      </c>
      <c r="B3191" s="34" t="e">
        <f>SEARCH("PM",A3191)</f>
        <v>#VALUE!</v>
      </c>
      <c r="C3191" s="34">
        <f>SEARCH("AM",A3191)</f>
        <v>11</v>
      </c>
      <c r="D3191" s="34">
        <f>IFERROR(B3191,C3191)</f>
        <v>11</v>
      </c>
      <c r="E3191" s="34" t="str">
        <f>IFERROR(MID(A3191,D3191-5,1)," ")</f>
        <v xml:space="preserve"> </v>
      </c>
      <c r="F3191" s="34" t="str">
        <f>MID(A3191,IF(E3191="1",D3191-5,D3191-4),IF(E3191="1",7,6))</f>
        <v>8:15AM</v>
      </c>
      <c r="G3191" s="34" t="str">
        <f>TRIM(SUBSTITUTE(A3191,TEXT(M3191,"h:mmAM/PM"),""))</f>
        <v>7-Nov Y:I:Y</v>
      </c>
      <c r="H3191" s="34" t="b">
        <f>OR(LEFT(G3191,1)="Y",LEFT(G3191,1)="B",LEFT(G3191,1)="R")</f>
        <v>0</v>
      </c>
      <c r="I3191" s="34" t="str">
        <f>IF(H3191,LEFT(G3191,FIND(" ",G3191)-1),MID(G3191,FIND(" ",G3191)+1,9))</f>
        <v>Y:I:Y</v>
      </c>
      <c r="J3191" s="34" t="str">
        <f>TRIM(SUBSTITUTE(G3191,I3191,""))</f>
        <v>7-Nov</v>
      </c>
      <c r="K3191" s="34">
        <f>LEFT(J3191,2-ISERROR(1*MID(J3191,2,1)))*1</f>
        <v>7</v>
      </c>
      <c r="L3191" s="34" t="str">
        <f>IF(LEN(I3191)=3,I3191,LEFT(I3191,1)&amp;MID(I3191,3,1)&amp;RIGHT(I3191,1))</f>
        <v>YIY</v>
      </c>
      <c r="M3191" s="42">
        <f>TIMEVALUE(SUBSTITUTE(SUBSTITUTE(F3191,"P"," P"),"A"," A"))</f>
        <v>0.34375</v>
      </c>
      <c r="N3191" s="34">
        <f t="shared" si="158"/>
        <v>4</v>
      </c>
      <c r="O3191" s="34" t="str">
        <f t="shared" si="159"/>
        <v>YIY4</v>
      </c>
      <c r="P3191" s="44">
        <f>INDEX(Workings!$R$14:$R$853,MATCH(O3191,Workings!$U$14:$U$853,0))</f>
        <v>0.34166666666666673</v>
      </c>
      <c r="Q3191" s="34">
        <f t="shared" si="160"/>
        <v>3</v>
      </c>
      <c r="S3191"/>
    </row>
    <row r="3192" spans="1:19" ht="15" x14ac:dyDescent="0.25">
      <c r="A3192" s="34" t="s">
        <v>2996</v>
      </c>
      <c r="B3192" s="34" t="e">
        <f>SEARCH("PM",A3192)</f>
        <v>#VALUE!</v>
      </c>
      <c r="C3192" s="34">
        <f>SEARCH("AM",A3192)</f>
        <v>5</v>
      </c>
      <c r="D3192" s="34">
        <f>IFERROR(B3192,C3192)</f>
        <v>5</v>
      </c>
      <c r="E3192" s="34" t="str">
        <f>IFERROR(MID(A3192,D3192-5,1)," ")</f>
        <v xml:space="preserve"> </v>
      </c>
      <c r="F3192" s="34" t="str">
        <f>MID(A3192,IF(E3192="1",D3192-5,D3192-4),IF(E3192="1",7,6))</f>
        <v>8:32AM</v>
      </c>
      <c r="G3192" s="34" t="str">
        <f>TRIM(SUBSTITUTE(A3192,TEXT(M3192,"h:mmAM/PM"),""))</f>
        <v>7-Nov Y-I-Y</v>
      </c>
      <c r="H3192" s="34" t="b">
        <f>OR(LEFT(G3192,1)="Y",LEFT(G3192,1)="B",LEFT(G3192,1)="R")</f>
        <v>0</v>
      </c>
      <c r="I3192" s="34" t="str">
        <f>IF(H3192,LEFT(G3192,FIND(" ",G3192)-1),MID(G3192,FIND(" ",G3192)+1,9))</f>
        <v>Y-I-Y</v>
      </c>
      <c r="J3192" s="34" t="str">
        <f>TRIM(SUBSTITUTE(G3192,I3192,""))</f>
        <v>7-Nov</v>
      </c>
      <c r="K3192" s="34">
        <f>LEFT(J3192,2-ISERROR(1*MID(J3192,2,1)))*1</f>
        <v>7</v>
      </c>
      <c r="L3192" s="34" t="str">
        <f>IF(LEN(I3192)=3,I3192,LEFT(I3192,1)&amp;MID(I3192,3,1)&amp;RIGHT(I3192,1))</f>
        <v>YIY</v>
      </c>
      <c r="M3192" s="42">
        <f>TIMEVALUE(SUBSTITUTE(SUBSTITUTE(F3192,"P"," P"),"A"," A"))</f>
        <v>0.35555555555555557</v>
      </c>
      <c r="N3192" s="34">
        <f t="shared" si="158"/>
        <v>5</v>
      </c>
      <c r="O3192" s="34" t="str">
        <f t="shared" si="159"/>
        <v>YIY5</v>
      </c>
      <c r="P3192" s="44">
        <f>INDEX(Workings!$R$14:$R$853,MATCH(O3192,Workings!$U$14:$U$853,0))</f>
        <v>0.35555555555555562</v>
      </c>
      <c r="Q3192" s="34">
        <f t="shared" si="160"/>
        <v>0</v>
      </c>
      <c r="S3192"/>
    </row>
    <row r="3193" spans="1:19" ht="15" x14ac:dyDescent="0.25">
      <c r="A3193" s="34" t="s">
        <v>3193</v>
      </c>
      <c r="B3193" s="34" t="e">
        <f>SEARCH("PM",A3193)</f>
        <v>#VALUE!</v>
      </c>
      <c r="C3193" s="34">
        <f>SEARCH("AM",A3193)</f>
        <v>17</v>
      </c>
      <c r="D3193" s="34">
        <f>IFERROR(B3193,C3193)</f>
        <v>17</v>
      </c>
      <c r="E3193" s="34" t="str">
        <f>IFERROR(MID(A3193,D3193-5,1)," ")</f>
        <v xml:space="preserve"> </v>
      </c>
      <c r="F3193" s="34" t="str">
        <f>MID(A3193,IF(E3193="1",D3193-5,D3193-4),IF(E3193="1",7,6))</f>
        <v>8:51AM</v>
      </c>
      <c r="G3193" s="34" t="str">
        <f>TRIM(SUBSTITUTE(A3193,TEXT(M3193,"h:mmAM/PM"),""))</f>
        <v>Y:I:Y 7/Nov</v>
      </c>
      <c r="H3193" s="34" t="b">
        <f>OR(LEFT(G3193,1)="Y",LEFT(G3193,1)="B",LEFT(G3193,1)="R")</f>
        <v>1</v>
      </c>
      <c r="I3193" s="34" t="str">
        <f>IF(H3193,LEFT(G3193,FIND(" ",G3193)-1),MID(G3193,FIND(" ",G3193)+1,9))</f>
        <v>Y:I:Y</v>
      </c>
      <c r="J3193" s="34" t="str">
        <f>TRIM(SUBSTITUTE(G3193,I3193,""))</f>
        <v>7/Nov</v>
      </c>
      <c r="K3193" s="34">
        <f>LEFT(J3193,2-ISERROR(1*MID(J3193,2,1)))*1</f>
        <v>7</v>
      </c>
      <c r="L3193" s="34" t="str">
        <f>IF(LEN(I3193)=3,I3193,LEFT(I3193,1)&amp;MID(I3193,3,1)&amp;RIGHT(I3193,1))</f>
        <v>YIY</v>
      </c>
      <c r="M3193" s="42">
        <f>TIMEVALUE(SUBSTITUTE(SUBSTITUTE(F3193,"P"," P"),"A"," A"))</f>
        <v>0.36874999999999997</v>
      </c>
      <c r="N3193" s="34">
        <f t="shared" si="158"/>
        <v>6</v>
      </c>
      <c r="O3193" s="34" t="str">
        <f t="shared" si="159"/>
        <v>YIY6</v>
      </c>
      <c r="P3193" s="44">
        <f>INDEX(Workings!$R$14:$R$853,MATCH(O3193,Workings!$U$14:$U$853,0))</f>
        <v>0.36944444444444452</v>
      </c>
      <c r="Q3193" s="34">
        <f t="shared" si="160"/>
        <v>-1</v>
      </c>
      <c r="S3193"/>
    </row>
    <row r="3194" spans="1:19" ht="15" x14ac:dyDescent="0.25">
      <c r="A3194" s="34" t="s">
        <v>3615</v>
      </c>
      <c r="B3194" s="34" t="e">
        <f>SEARCH("PM",A3194)</f>
        <v>#VALUE!</v>
      </c>
      <c r="C3194" s="34">
        <f>SEARCH("AM",A3194)</f>
        <v>11</v>
      </c>
      <c r="D3194" s="34">
        <f>IFERROR(B3194,C3194)</f>
        <v>11</v>
      </c>
      <c r="E3194" s="34" t="str">
        <f>IFERROR(MID(A3194,D3194-5,1)," ")</f>
        <v xml:space="preserve"> </v>
      </c>
      <c r="F3194" s="34" t="str">
        <f>MID(A3194,IF(E3194="1",D3194-5,D3194-4),IF(E3194="1",7,6))</f>
        <v>9:18AM</v>
      </c>
      <c r="G3194" s="34" t="str">
        <f>TRIM(SUBSTITUTE(A3194,TEXT(M3194,"h:mmAM/PM"),""))</f>
        <v>7/Nov Y-I-Y</v>
      </c>
      <c r="H3194" s="34" t="b">
        <f>OR(LEFT(G3194,1)="Y",LEFT(G3194,1)="B",LEFT(G3194,1)="R")</f>
        <v>0</v>
      </c>
      <c r="I3194" s="34" t="str">
        <f>IF(H3194,LEFT(G3194,FIND(" ",G3194)-1),MID(G3194,FIND(" ",G3194)+1,9))</f>
        <v>Y-I-Y</v>
      </c>
      <c r="J3194" s="34" t="str">
        <f>TRIM(SUBSTITUTE(G3194,I3194,""))</f>
        <v>7/Nov</v>
      </c>
      <c r="K3194" s="34">
        <f>LEFT(J3194,2-ISERROR(1*MID(J3194,2,1)))*1</f>
        <v>7</v>
      </c>
      <c r="L3194" s="34" t="str">
        <f>IF(LEN(I3194)=3,I3194,LEFT(I3194,1)&amp;MID(I3194,3,1)&amp;RIGHT(I3194,1))</f>
        <v>YIY</v>
      </c>
      <c r="M3194" s="42">
        <f>TIMEVALUE(SUBSTITUTE(SUBSTITUTE(F3194,"P"," P"),"A"," A"))</f>
        <v>0.38750000000000001</v>
      </c>
      <c r="N3194" s="34">
        <f t="shared" si="158"/>
        <v>7</v>
      </c>
      <c r="O3194" s="34" t="str">
        <f t="shared" si="159"/>
        <v>YIY7</v>
      </c>
      <c r="P3194" s="44">
        <f>INDEX(Workings!$R$14:$R$853,MATCH(O3194,Workings!$U$14:$U$853,0))</f>
        <v>0.38333333333333341</v>
      </c>
      <c r="Q3194" s="34">
        <f t="shared" si="160"/>
        <v>6</v>
      </c>
      <c r="S3194"/>
    </row>
    <row r="3195" spans="1:19" ht="15" x14ac:dyDescent="0.25">
      <c r="A3195" s="34" t="s">
        <v>2401</v>
      </c>
      <c r="B3195" s="34" t="e">
        <f>SEARCH("PM",A3195)</f>
        <v>#VALUE!</v>
      </c>
      <c r="C3195" s="34">
        <f>SEARCH("AM",A3195)</f>
        <v>5</v>
      </c>
      <c r="D3195" s="34">
        <f>IFERROR(B3195,C3195)</f>
        <v>5</v>
      </c>
      <c r="E3195" s="34" t="str">
        <f>IFERROR(MID(A3195,D3195-5,1)," ")</f>
        <v xml:space="preserve"> </v>
      </c>
      <c r="F3195" s="34" t="str">
        <f>MID(A3195,IF(E3195="1",D3195-5,D3195-4),IF(E3195="1",7,6))</f>
        <v>9:44AM</v>
      </c>
      <c r="G3195" s="34" t="str">
        <f>TRIM(SUBSTITUTE(A3195,TEXT(M3195,"h:mmAM/PM"),""))</f>
        <v>YIY 7/Nov</v>
      </c>
      <c r="H3195" s="34" t="b">
        <f>OR(LEFT(G3195,1)="Y",LEFT(G3195,1)="B",LEFT(G3195,1)="R")</f>
        <v>1</v>
      </c>
      <c r="I3195" s="34" t="str">
        <f>IF(H3195,LEFT(G3195,FIND(" ",G3195)-1),MID(G3195,FIND(" ",G3195)+1,9))</f>
        <v>YIY</v>
      </c>
      <c r="J3195" s="34" t="str">
        <f>TRIM(SUBSTITUTE(G3195,I3195,""))</f>
        <v>7/Nov</v>
      </c>
      <c r="K3195" s="34">
        <f>LEFT(J3195,2-ISERROR(1*MID(J3195,2,1)))*1</f>
        <v>7</v>
      </c>
      <c r="L3195" s="34" t="str">
        <f>IF(LEN(I3195)=3,I3195,LEFT(I3195,1)&amp;MID(I3195,3,1)&amp;RIGHT(I3195,1))</f>
        <v>YIY</v>
      </c>
      <c r="M3195" s="42">
        <f>TIMEVALUE(SUBSTITUTE(SUBSTITUTE(F3195,"P"," P"),"A"," A"))</f>
        <v>0.4055555555555555</v>
      </c>
      <c r="N3195" s="34">
        <f t="shared" si="158"/>
        <v>8</v>
      </c>
      <c r="O3195" s="34" t="str">
        <f t="shared" si="159"/>
        <v>YIY8</v>
      </c>
      <c r="P3195" s="44">
        <f>INDEX(Workings!$R$14:$R$853,MATCH(O3195,Workings!$U$14:$U$853,0))</f>
        <v>0.40416666666666673</v>
      </c>
      <c r="Q3195" s="34">
        <f t="shared" si="160"/>
        <v>2</v>
      </c>
      <c r="S3195"/>
    </row>
    <row r="3196" spans="1:19" ht="15" x14ac:dyDescent="0.25">
      <c r="A3196" s="34" t="s">
        <v>3559</v>
      </c>
      <c r="B3196" s="34" t="e">
        <f>SEARCH("PM",A3196)</f>
        <v>#VALUE!</v>
      </c>
      <c r="C3196" s="34">
        <f>SEARCH("AM",A3196)</f>
        <v>18</v>
      </c>
      <c r="D3196" s="34">
        <f>IFERROR(B3196,C3196)</f>
        <v>18</v>
      </c>
      <c r="E3196" s="34" t="str">
        <f>IFERROR(MID(A3196,D3196-5,1)," ")</f>
        <v>1</v>
      </c>
      <c r="F3196" s="34" t="str">
        <f>MID(A3196,IF(E3196="1",D3196-5,D3196-4),IF(E3196="1",7,6))</f>
        <v>10:17AM</v>
      </c>
      <c r="G3196" s="34" t="str">
        <f>TRIM(SUBSTITUTE(A3196,TEXT(M3196,"h:mmAM/PM"),""))</f>
        <v>Y/I/Y 7/Nov</v>
      </c>
      <c r="H3196" s="34" t="b">
        <f>OR(LEFT(G3196,1)="Y",LEFT(G3196,1)="B",LEFT(G3196,1)="R")</f>
        <v>1</v>
      </c>
      <c r="I3196" s="34" t="str">
        <f>IF(H3196,LEFT(G3196,FIND(" ",G3196)-1),MID(G3196,FIND(" ",G3196)+1,9))</f>
        <v>Y/I/Y</v>
      </c>
      <c r="J3196" s="34" t="str">
        <f>TRIM(SUBSTITUTE(G3196,I3196,""))</f>
        <v>7/Nov</v>
      </c>
      <c r="K3196" s="34">
        <f>LEFT(J3196,2-ISERROR(1*MID(J3196,2,1)))*1</f>
        <v>7</v>
      </c>
      <c r="L3196" s="34" t="str">
        <f>IF(LEN(I3196)=3,I3196,LEFT(I3196,1)&amp;MID(I3196,3,1)&amp;RIGHT(I3196,1))</f>
        <v>YIY</v>
      </c>
      <c r="M3196" s="42">
        <f>TIMEVALUE(SUBSTITUTE(SUBSTITUTE(F3196,"P"," P"),"A"," A"))</f>
        <v>0.4284722222222222</v>
      </c>
      <c r="N3196" s="34">
        <f t="shared" si="158"/>
        <v>9</v>
      </c>
      <c r="O3196" s="34" t="str">
        <f t="shared" si="159"/>
        <v>YIY9</v>
      </c>
      <c r="P3196" s="44">
        <f>INDEX(Workings!$R$14:$R$853,MATCH(O3196,Workings!$U$14:$U$853,0))</f>
        <v>0.42500000000000004</v>
      </c>
      <c r="Q3196" s="34">
        <f t="shared" si="160"/>
        <v>5</v>
      </c>
      <c r="S3196"/>
    </row>
    <row r="3197" spans="1:19" ht="15" x14ac:dyDescent="0.25">
      <c r="A3197" s="34" t="s">
        <v>192</v>
      </c>
      <c r="B3197" s="34" t="e">
        <f>SEARCH("PM",A3197)</f>
        <v>#VALUE!</v>
      </c>
      <c r="C3197" s="34">
        <f>SEARCH("AM",A3197)</f>
        <v>6</v>
      </c>
      <c r="D3197" s="34">
        <f>IFERROR(B3197,C3197)</f>
        <v>6</v>
      </c>
      <c r="E3197" s="34" t="str">
        <f>IFERROR(MID(A3197,D3197-5,1)," ")</f>
        <v>1</v>
      </c>
      <c r="F3197" s="34" t="str">
        <f>MID(A3197,IF(E3197="1",D3197-5,D3197-4),IF(E3197="1",7,6))</f>
        <v>10:48AM</v>
      </c>
      <c r="G3197" s="34" t="str">
        <f>TRIM(SUBSTITUTE(A3197,TEXT(M3197,"h:mmAM/PM"),""))</f>
        <v>7-Nov Y-I-Y</v>
      </c>
      <c r="H3197" s="34" t="b">
        <f>OR(LEFT(G3197,1)="Y",LEFT(G3197,1)="B",LEFT(G3197,1)="R")</f>
        <v>0</v>
      </c>
      <c r="I3197" s="34" t="str">
        <f>IF(H3197,LEFT(G3197,FIND(" ",G3197)-1),MID(G3197,FIND(" ",G3197)+1,9))</f>
        <v>Y-I-Y</v>
      </c>
      <c r="J3197" s="34" t="str">
        <f>TRIM(SUBSTITUTE(G3197,I3197,""))</f>
        <v>7-Nov</v>
      </c>
      <c r="K3197" s="34">
        <f>LEFT(J3197,2-ISERROR(1*MID(J3197,2,1)))*1</f>
        <v>7</v>
      </c>
      <c r="L3197" s="34" t="str">
        <f>IF(LEN(I3197)=3,I3197,LEFT(I3197,1)&amp;MID(I3197,3,1)&amp;RIGHT(I3197,1))</f>
        <v>YIY</v>
      </c>
      <c r="M3197" s="42">
        <f>TIMEVALUE(SUBSTITUTE(SUBSTITUTE(F3197,"P"," P"),"A"," A"))</f>
        <v>0.45</v>
      </c>
      <c r="N3197" s="34">
        <f t="shared" si="158"/>
        <v>10</v>
      </c>
      <c r="O3197" s="34" t="str">
        <f t="shared" si="159"/>
        <v>YIY10</v>
      </c>
      <c r="P3197" s="44">
        <f>INDEX(Workings!$R$14:$R$853,MATCH(O3197,Workings!$U$14:$U$853,0))</f>
        <v>0.44583333333333336</v>
      </c>
      <c r="Q3197" s="34">
        <f t="shared" si="160"/>
        <v>6</v>
      </c>
      <c r="S3197"/>
    </row>
    <row r="3198" spans="1:19" ht="15" x14ac:dyDescent="0.25">
      <c r="A3198" s="34" t="s">
        <v>748</v>
      </c>
      <c r="B3198" s="34" t="e">
        <f>SEARCH("PM",A3198)</f>
        <v>#VALUE!</v>
      </c>
      <c r="C3198" s="34">
        <f>SEARCH("AM",A3198)</f>
        <v>6</v>
      </c>
      <c r="D3198" s="34">
        <f>IFERROR(B3198,C3198)</f>
        <v>6</v>
      </c>
      <c r="E3198" s="34" t="str">
        <f>IFERROR(MID(A3198,D3198-5,1)," ")</f>
        <v>1</v>
      </c>
      <c r="F3198" s="34" t="str">
        <f>MID(A3198,IF(E3198="1",D3198-5,D3198-4),IF(E3198="1",7,6))</f>
        <v>11:16AM</v>
      </c>
      <c r="G3198" s="34" t="str">
        <f>TRIM(SUBSTITUTE(A3198,TEXT(M3198,"h:mmAM/PM"),""))</f>
        <v>Y/I/Y 7/Nov</v>
      </c>
      <c r="H3198" s="34" t="b">
        <f>OR(LEFT(G3198,1)="Y",LEFT(G3198,1)="B",LEFT(G3198,1)="R")</f>
        <v>1</v>
      </c>
      <c r="I3198" s="34" t="str">
        <f>IF(H3198,LEFT(G3198,FIND(" ",G3198)-1),MID(G3198,FIND(" ",G3198)+1,9))</f>
        <v>Y/I/Y</v>
      </c>
      <c r="J3198" s="34" t="str">
        <f>TRIM(SUBSTITUTE(G3198,I3198,""))</f>
        <v>7/Nov</v>
      </c>
      <c r="K3198" s="34">
        <f>LEFT(J3198,2-ISERROR(1*MID(J3198,2,1)))*1</f>
        <v>7</v>
      </c>
      <c r="L3198" s="34" t="str">
        <f>IF(LEN(I3198)=3,I3198,LEFT(I3198,1)&amp;MID(I3198,3,1)&amp;RIGHT(I3198,1))</f>
        <v>YIY</v>
      </c>
      <c r="M3198" s="42">
        <f>TIMEVALUE(SUBSTITUTE(SUBSTITUTE(F3198,"P"," P"),"A"," A"))</f>
        <v>0.4694444444444445</v>
      </c>
      <c r="N3198" s="34">
        <f t="shared" si="158"/>
        <v>11</v>
      </c>
      <c r="O3198" s="34" t="str">
        <f t="shared" si="159"/>
        <v>YIY11</v>
      </c>
      <c r="P3198" s="44">
        <f>INDEX(Workings!$R$14:$R$853,MATCH(O3198,Workings!$U$14:$U$853,0))</f>
        <v>0.46666666666666667</v>
      </c>
      <c r="Q3198" s="34">
        <f t="shared" si="160"/>
        <v>4</v>
      </c>
      <c r="S3198"/>
    </row>
    <row r="3199" spans="1:19" ht="15" x14ac:dyDescent="0.25">
      <c r="A3199" s="34" t="s">
        <v>2691</v>
      </c>
      <c r="B3199" s="34" t="e">
        <f>SEARCH("PM",A3199)</f>
        <v>#VALUE!</v>
      </c>
      <c r="C3199" s="34">
        <f>SEARCH("AM",A3199)</f>
        <v>6</v>
      </c>
      <c r="D3199" s="34">
        <f>IFERROR(B3199,C3199)</f>
        <v>6</v>
      </c>
      <c r="E3199" s="34" t="str">
        <f>IFERROR(MID(A3199,D3199-5,1)," ")</f>
        <v>1</v>
      </c>
      <c r="F3199" s="34" t="str">
        <f>MID(A3199,IF(E3199="1",D3199-5,D3199-4),IF(E3199="1",7,6))</f>
        <v>11:44AM</v>
      </c>
      <c r="G3199" s="34" t="str">
        <f>TRIM(SUBSTITUTE(A3199,TEXT(M3199,"h:mmAM/PM"),""))</f>
        <v>YIY 7/Nov</v>
      </c>
      <c r="H3199" s="34" t="b">
        <f>OR(LEFT(G3199,1)="Y",LEFT(G3199,1)="B",LEFT(G3199,1)="R")</f>
        <v>1</v>
      </c>
      <c r="I3199" s="34" t="str">
        <f>IF(H3199,LEFT(G3199,FIND(" ",G3199)-1),MID(G3199,FIND(" ",G3199)+1,9))</f>
        <v>YIY</v>
      </c>
      <c r="J3199" s="34" t="str">
        <f>TRIM(SUBSTITUTE(G3199,I3199,""))</f>
        <v>7/Nov</v>
      </c>
      <c r="K3199" s="34">
        <f>LEFT(J3199,2-ISERROR(1*MID(J3199,2,1)))*1</f>
        <v>7</v>
      </c>
      <c r="L3199" s="34" t="str">
        <f>IF(LEN(I3199)=3,I3199,LEFT(I3199,1)&amp;MID(I3199,3,1)&amp;RIGHT(I3199,1))</f>
        <v>YIY</v>
      </c>
      <c r="M3199" s="42">
        <f>TIMEVALUE(SUBSTITUTE(SUBSTITUTE(F3199,"P"," P"),"A"," A"))</f>
        <v>0.48888888888888887</v>
      </c>
      <c r="N3199" s="34">
        <f t="shared" si="158"/>
        <v>12</v>
      </c>
      <c r="O3199" s="34" t="str">
        <f t="shared" si="159"/>
        <v>YIY12</v>
      </c>
      <c r="P3199" s="44">
        <f>INDEX(Workings!$R$14:$R$853,MATCH(O3199,Workings!$U$14:$U$853,0))</f>
        <v>0.48749999999999999</v>
      </c>
      <c r="Q3199" s="34">
        <f t="shared" si="160"/>
        <v>2</v>
      </c>
      <c r="S3199"/>
    </row>
    <row r="3200" spans="1:19" ht="15" x14ac:dyDescent="0.25">
      <c r="A3200" s="34" t="s">
        <v>3242</v>
      </c>
      <c r="B3200" s="34">
        <f>SEARCH("PM",A3200)</f>
        <v>16</v>
      </c>
      <c r="C3200" s="34" t="e">
        <f>SEARCH("AM",A3200)</f>
        <v>#VALUE!</v>
      </c>
      <c r="D3200" s="34">
        <f>IFERROR(B3200,C3200)</f>
        <v>16</v>
      </c>
      <c r="E3200" s="34" t="str">
        <f>IFERROR(MID(A3200,D3200-5,1)," ")</f>
        <v>1</v>
      </c>
      <c r="F3200" s="34" t="str">
        <f>MID(A3200,IF(E3200="1",D3200-5,D3200-4),IF(E3200="1",7,6))</f>
        <v>12:10PM</v>
      </c>
      <c r="G3200" s="34" t="str">
        <f>TRIM(SUBSTITUTE(A3200,TEXT(M3200,"h:mmAM/PM"),""))</f>
        <v>YIY 7-Nov</v>
      </c>
      <c r="H3200" s="34" t="b">
        <f>OR(LEFT(G3200,1)="Y",LEFT(G3200,1)="B",LEFT(G3200,1)="R")</f>
        <v>1</v>
      </c>
      <c r="I3200" s="34" t="str">
        <f>IF(H3200,LEFT(G3200,FIND(" ",G3200)-1),MID(G3200,FIND(" ",G3200)+1,9))</f>
        <v>YIY</v>
      </c>
      <c r="J3200" s="34" t="str">
        <f>TRIM(SUBSTITUTE(G3200,I3200,""))</f>
        <v>7-Nov</v>
      </c>
      <c r="K3200" s="34">
        <f>LEFT(J3200,2-ISERROR(1*MID(J3200,2,1)))*1</f>
        <v>7</v>
      </c>
      <c r="L3200" s="34" t="str">
        <f>IF(LEN(I3200)=3,I3200,LEFT(I3200,1)&amp;MID(I3200,3,1)&amp;RIGHT(I3200,1))</f>
        <v>YIY</v>
      </c>
      <c r="M3200" s="42">
        <f>TIMEVALUE(SUBSTITUTE(SUBSTITUTE(F3200,"P"," P"),"A"," A"))</f>
        <v>0.50694444444444442</v>
      </c>
      <c r="N3200" s="34">
        <f t="shared" si="158"/>
        <v>13</v>
      </c>
      <c r="O3200" s="34" t="str">
        <f t="shared" si="159"/>
        <v>YIY13</v>
      </c>
      <c r="P3200" s="44">
        <f>INDEX(Workings!$R$14:$R$853,MATCH(O3200,Workings!$U$14:$U$853,0))</f>
        <v>0.5083333333333333</v>
      </c>
      <c r="Q3200" s="34">
        <f t="shared" si="160"/>
        <v>-2</v>
      </c>
      <c r="S3200"/>
    </row>
    <row r="3201" spans="1:19" ht="15" x14ac:dyDescent="0.25">
      <c r="A3201" s="34" t="s">
        <v>2751</v>
      </c>
      <c r="B3201" s="34">
        <f>SEARCH("PM",A3201)</f>
        <v>16</v>
      </c>
      <c r="C3201" s="34" t="e">
        <f>SEARCH("AM",A3201)</f>
        <v>#VALUE!</v>
      </c>
      <c r="D3201" s="34">
        <f>IFERROR(B3201,C3201)</f>
        <v>16</v>
      </c>
      <c r="E3201" s="34" t="str">
        <f>IFERROR(MID(A3201,D3201-5,1)," ")</f>
        <v>1</v>
      </c>
      <c r="F3201" s="34" t="str">
        <f>MID(A3201,IF(E3201="1",D3201-5,D3201-4),IF(E3201="1",7,6))</f>
        <v>12:44PM</v>
      </c>
      <c r="G3201" s="34" t="str">
        <f>TRIM(SUBSTITUTE(A3201,TEXT(M3201,"h:mmAM/PM"),""))</f>
        <v>YIY 7/Nov</v>
      </c>
      <c r="H3201" s="34" t="b">
        <f>OR(LEFT(G3201,1)="Y",LEFT(G3201,1)="B",LEFT(G3201,1)="R")</f>
        <v>1</v>
      </c>
      <c r="I3201" s="34" t="str">
        <f>IF(H3201,LEFT(G3201,FIND(" ",G3201)-1),MID(G3201,FIND(" ",G3201)+1,9))</f>
        <v>YIY</v>
      </c>
      <c r="J3201" s="34" t="str">
        <f>TRIM(SUBSTITUTE(G3201,I3201,""))</f>
        <v>7/Nov</v>
      </c>
      <c r="K3201" s="34">
        <f>LEFT(J3201,2-ISERROR(1*MID(J3201,2,1)))*1</f>
        <v>7</v>
      </c>
      <c r="L3201" s="34" t="str">
        <f>IF(LEN(I3201)=3,I3201,LEFT(I3201,1)&amp;MID(I3201,3,1)&amp;RIGHT(I3201,1))</f>
        <v>YIY</v>
      </c>
      <c r="M3201" s="42">
        <f>TIMEVALUE(SUBSTITUTE(SUBSTITUTE(F3201,"P"," P"),"A"," A"))</f>
        <v>0.53055555555555556</v>
      </c>
      <c r="N3201" s="34">
        <f t="shared" si="158"/>
        <v>14</v>
      </c>
      <c r="O3201" s="34" t="str">
        <f t="shared" si="159"/>
        <v>YIY14</v>
      </c>
      <c r="P3201" s="44">
        <f>INDEX(Workings!$R$14:$R$853,MATCH(O3201,Workings!$U$14:$U$853,0))</f>
        <v>0.52916666666666667</v>
      </c>
      <c r="Q3201" s="34">
        <f t="shared" si="160"/>
        <v>2</v>
      </c>
      <c r="S3201"/>
    </row>
    <row r="3202" spans="1:19" ht="15" x14ac:dyDescent="0.25">
      <c r="A3202" s="34" t="s">
        <v>2727</v>
      </c>
      <c r="B3202" s="34">
        <f>SEARCH("PM",A3202)</f>
        <v>11</v>
      </c>
      <c r="C3202" s="34" t="e">
        <f>SEARCH("AM",A3202)</f>
        <v>#VALUE!</v>
      </c>
      <c r="D3202" s="34">
        <f>IFERROR(B3202,C3202)</f>
        <v>11</v>
      </c>
      <c r="E3202" s="34" t="str">
        <f>IFERROR(MID(A3202,D3202-5,1)," ")</f>
        <v xml:space="preserve"> </v>
      </c>
      <c r="F3202" s="34" t="str">
        <f>MID(A3202,IF(E3202="1",D3202-5,D3202-4),IF(E3202="1",7,6))</f>
        <v>1:14PM</v>
      </c>
      <c r="G3202" s="34" t="str">
        <f>TRIM(SUBSTITUTE(A3202,TEXT(M3202,"h:mmAM/PM"),""))</f>
        <v>Y/I/Y 7-Nov</v>
      </c>
      <c r="H3202" s="34" t="b">
        <f>OR(LEFT(G3202,1)="Y",LEFT(G3202,1)="B",LEFT(G3202,1)="R")</f>
        <v>1</v>
      </c>
      <c r="I3202" s="34" t="str">
        <f>IF(H3202,LEFT(G3202,FIND(" ",G3202)-1),MID(G3202,FIND(" ",G3202)+1,9))</f>
        <v>Y/I/Y</v>
      </c>
      <c r="J3202" s="34" t="str">
        <f>TRIM(SUBSTITUTE(G3202,I3202,""))</f>
        <v>7-Nov</v>
      </c>
      <c r="K3202" s="34">
        <f>LEFT(J3202,2-ISERROR(1*MID(J3202,2,1)))*1</f>
        <v>7</v>
      </c>
      <c r="L3202" s="34" t="str">
        <f>IF(LEN(I3202)=3,I3202,LEFT(I3202,1)&amp;MID(I3202,3,1)&amp;RIGHT(I3202,1))</f>
        <v>YIY</v>
      </c>
      <c r="M3202" s="42">
        <f>TIMEVALUE(SUBSTITUTE(SUBSTITUTE(F3202,"P"," P"),"A"," A"))</f>
        <v>0.55138888888888882</v>
      </c>
      <c r="N3202" s="34">
        <f t="shared" si="158"/>
        <v>15</v>
      </c>
      <c r="O3202" s="34" t="str">
        <f t="shared" si="159"/>
        <v>YIY15</v>
      </c>
      <c r="P3202" s="44">
        <f>INDEX(Workings!$R$14:$R$853,MATCH(O3202,Workings!$U$14:$U$853,0))</f>
        <v>0.55000000000000004</v>
      </c>
      <c r="Q3202" s="34">
        <f t="shared" si="160"/>
        <v>2</v>
      </c>
      <c r="S3202"/>
    </row>
    <row r="3203" spans="1:19" ht="15" x14ac:dyDescent="0.25">
      <c r="A3203" s="34" t="s">
        <v>2274</v>
      </c>
      <c r="B3203" s="34">
        <f>SEARCH("PM",A3203)</f>
        <v>17</v>
      </c>
      <c r="C3203" s="34" t="e">
        <f>SEARCH("AM",A3203)</f>
        <v>#VALUE!</v>
      </c>
      <c r="D3203" s="34">
        <f>IFERROR(B3203,C3203)</f>
        <v>17</v>
      </c>
      <c r="E3203" s="34" t="str">
        <f>IFERROR(MID(A3203,D3203-5,1)," ")</f>
        <v xml:space="preserve"> </v>
      </c>
      <c r="F3203" s="34" t="str">
        <f>MID(A3203,IF(E3203="1",D3203-5,D3203-4),IF(E3203="1",7,6))</f>
        <v>1:45PM</v>
      </c>
      <c r="G3203" s="34" t="str">
        <f>TRIM(SUBSTITUTE(A3203,TEXT(M3203,"h:mmAM/PM"),""))</f>
        <v>Y/I/Y 7/Nov</v>
      </c>
      <c r="H3203" s="34" t="b">
        <f>OR(LEFT(G3203,1)="Y",LEFT(G3203,1)="B",LEFT(G3203,1)="R")</f>
        <v>1</v>
      </c>
      <c r="I3203" s="34" t="str">
        <f>IF(H3203,LEFT(G3203,FIND(" ",G3203)-1),MID(G3203,FIND(" ",G3203)+1,9))</f>
        <v>Y/I/Y</v>
      </c>
      <c r="J3203" s="34" t="str">
        <f>TRIM(SUBSTITUTE(G3203,I3203,""))</f>
        <v>7/Nov</v>
      </c>
      <c r="K3203" s="34">
        <f>LEFT(J3203,2-ISERROR(1*MID(J3203,2,1)))*1</f>
        <v>7</v>
      </c>
      <c r="L3203" s="34" t="str">
        <f>IF(LEN(I3203)=3,I3203,LEFT(I3203,1)&amp;MID(I3203,3,1)&amp;RIGHT(I3203,1))</f>
        <v>YIY</v>
      </c>
      <c r="M3203" s="42">
        <f>TIMEVALUE(SUBSTITUTE(SUBSTITUTE(F3203,"P"," P"),"A"," A"))</f>
        <v>0.57291666666666663</v>
      </c>
      <c r="N3203" s="34">
        <f t="shared" si="158"/>
        <v>16</v>
      </c>
      <c r="O3203" s="34" t="str">
        <f t="shared" si="159"/>
        <v>YIY16</v>
      </c>
      <c r="P3203" s="44">
        <f>INDEX(Workings!$R$14:$R$853,MATCH(O3203,Workings!$U$14:$U$853,0))</f>
        <v>0.57083333333333341</v>
      </c>
      <c r="Q3203" s="34">
        <f t="shared" si="160"/>
        <v>3</v>
      </c>
      <c r="S3203"/>
    </row>
    <row r="3204" spans="1:19" ht="15" x14ac:dyDescent="0.25">
      <c r="A3204" s="34" t="s">
        <v>923</v>
      </c>
      <c r="B3204" s="34">
        <f>SEARCH("PM",A3204)</f>
        <v>11</v>
      </c>
      <c r="C3204" s="34" t="e">
        <f>SEARCH("AM",A3204)</f>
        <v>#VALUE!</v>
      </c>
      <c r="D3204" s="34">
        <f>IFERROR(B3204,C3204)</f>
        <v>11</v>
      </c>
      <c r="E3204" s="34" t="str">
        <f>IFERROR(MID(A3204,D3204-5,1)," ")</f>
        <v xml:space="preserve"> </v>
      </c>
      <c r="F3204" s="34" t="str">
        <f>MID(A3204,IF(E3204="1",D3204-5,D3204-4),IF(E3204="1",7,6))</f>
        <v>2:14PM</v>
      </c>
      <c r="G3204" s="34" t="str">
        <f>TRIM(SUBSTITUTE(A3204,TEXT(M3204,"h:mmAM/PM"),""))</f>
        <v>7-Nov YIY</v>
      </c>
      <c r="H3204" s="34" t="b">
        <f>OR(LEFT(G3204,1)="Y",LEFT(G3204,1)="B",LEFT(G3204,1)="R")</f>
        <v>0</v>
      </c>
      <c r="I3204" s="34" t="str">
        <f>IF(H3204,LEFT(G3204,FIND(" ",G3204)-1),MID(G3204,FIND(" ",G3204)+1,9))</f>
        <v>YIY</v>
      </c>
      <c r="J3204" s="34" t="str">
        <f>TRIM(SUBSTITUTE(G3204,I3204,""))</f>
        <v>7-Nov</v>
      </c>
      <c r="K3204" s="34">
        <f>LEFT(J3204,2-ISERROR(1*MID(J3204,2,1)))*1</f>
        <v>7</v>
      </c>
      <c r="L3204" s="34" t="str">
        <f>IF(LEN(I3204)=3,I3204,LEFT(I3204,1)&amp;MID(I3204,3,1)&amp;RIGHT(I3204,1))</f>
        <v>YIY</v>
      </c>
      <c r="M3204" s="42">
        <f>TIMEVALUE(SUBSTITUTE(SUBSTITUTE(F3204,"P"," P"),"A"," A"))</f>
        <v>0.59305555555555556</v>
      </c>
      <c r="N3204" s="34">
        <f t="shared" si="158"/>
        <v>17</v>
      </c>
      <c r="O3204" s="34" t="str">
        <f t="shared" si="159"/>
        <v>YIY17</v>
      </c>
      <c r="P3204" s="44">
        <f>INDEX(Workings!$R$14:$R$853,MATCH(O3204,Workings!$U$14:$U$853,0))</f>
        <v>0.59166666666666679</v>
      </c>
      <c r="Q3204" s="34">
        <f t="shared" si="160"/>
        <v>2</v>
      </c>
      <c r="S3204"/>
    </row>
    <row r="3205" spans="1:19" ht="15" x14ac:dyDescent="0.25">
      <c r="A3205" s="34" t="s">
        <v>3796</v>
      </c>
      <c r="B3205" s="34">
        <f>SEARCH("PM",A3205)</f>
        <v>11</v>
      </c>
      <c r="C3205" s="34" t="e">
        <f>SEARCH("AM",A3205)</f>
        <v>#VALUE!</v>
      </c>
      <c r="D3205" s="34">
        <f>IFERROR(B3205,C3205)</f>
        <v>11</v>
      </c>
      <c r="E3205" s="34" t="str">
        <f>IFERROR(MID(A3205,D3205-5,1)," ")</f>
        <v xml:space="preserve"> </v>
      </c>
      <c r="F3205" s="34" t="str">
        <f>MID(A3205,IF(E3205="1",D3205-5,D3205-4),IF(E3205="1",7,6))</f>
        <v>2:43PM</v>
      </c>
      <c r="G3205" s="34" t="str">
        <f>TRIM(SUBSTITUTE(A3205,TEXT(M3205,"h:mmAM/PM"),""))</f>
        <v>7/Nov Y:I:Y</v>
      </c>
      <c r="H3205" s="34" t="b">
        <f>OR(LEFT(G3205,1)="Y",LEFT(G3205,1)="B",LEFT(G3205,1)="R")</f>
        <v>0</v>
      </c>
      <c r="I3205" s="34" t="str">
        <f>IF(H3205,LEFT(G3205,FIND(" ",G3205)-1),MID(G3205,FIND(" ",G3205)+1,9))</f>
        <v>Y:I:Y</v>
      </c>
      <c r="J3205" s="34" t="str">
        <f>TRIM(SUBSTITUTE(G3205,I3205,""))</f>
        <v>7/Nov</v>
      </c>
      <c r="K3205" s="34">
        <f>LEFT(J3205,2-ISERROR(1*MID(J3205,2,1)))*1</f>
        <v>7</v>
      </c>
      <c r="L3205" s="34" t="str">
        <f>IF(LEN(I3205)=3,I3205,LEFT(I3205,1)&amp;MID(I3205,3,1)&amp;RIGHT(I3205,1))</f>
        <v>YIY</v>
      </c>
      <c r="M3205" s="42">
        <f>TIMEVALUE(SUBSTITUTE(SUBSTITUTE(F3205,"P"," P"),"A"," A"))</f>
        <v>0.61319444444444449</v>
      </c>
      <c r="N3205" s="34">
        <f t="shared" si="158"/>
        <v>18</v>
      </c>
      <c r="O3205" s="34" t="str">
        <f t="shared" si="159"/>
        <v>YIY18</v>
      </c>
      <c r="P3205" s="44">
        <f>INDEX(Workings!$R$14:$R$853,MATCH(O3205,Workings!$U$14:$U$853,0))</f>
        <v>0.61250000000000016</v>
      </c>
      <c r="Q3205" s="34">
        <f t="shared" si="160"/>
        <v>1</v>
      </c>
      <c r="S3205"/>
    </row>
    <row r="3206" spans="1:19" ht="15" x14ac:dyDescent="0.25">
      <c r="A3206" s="34" t="s">
        <v>3661</v>
      </c>
      <c r="B3206" s="34">
        <f>SEARCH("PM",A3206)</f>
        <v>11</v>
      </c>
      <c r="C3206" s="34" t="e">
        <f>SEARCH("AM",A3206)</f>
        <v>#VALUE!</v>
      </c>
      <c r="D3206" s="34">
        <f>IFERROR(B3206,C3206)</f>
        <v>11</v>
      </c>
      <c r="E3206" s="34" t="str">
        <f>IFERROR(MID(A3206,D3206-5,1)," ")</f>
        <v xml:space="preserve"> </v>
      </c>
      <c r="F3206" s="34" t="str">
        <f>MID(A3206,IF(E3206="1",D3206-5,D3206-4),IF(E3206="1",7,6))</f>
        <v>3:17PM</v>
      </c>
      <c r="G3206" s="34" t="str">
        <f>TRIM(SUBSTITUTE(A3206,TEXT(M3206,"h:mmAM/PM"),""))</f>
        <v>7/Nov Y:I:Y</v>
      </c>
      <c r="H3206" s="34" t="b">
        <f>OR(LEFT(G3206,1)="Y",LEFT(G3206,1)="B",LEFT(G3206,1)="R")</f>
        <v>0</v>
      </c>
      <c r="I3206" s="34" t="str">
        <f>IF(H3206,LEFT(G3206,FIND(" ",G3206)-1),MID(G3206,FIND(" ",G3206)+1,9))</f>
        <v>Y:I:Y</v>
      </c>
      <c r="J3206" s="34" t="str">
        <f>TRIM(SUBSTITUTE(G3206,I3206,""))</f>
        <v>7/Nov</v>
      </c>
      <c r="K3206" s="34">
        <f>LEFT(J3206,2-ISERROR(1*MID(J3206,2,1)))*1</f>
        <v>7</v>
      </c>
      <c r="L3206" s="34" t="str">
        <f>IF(LEN(I3206)=3,I3206,LEFT(I3206,1)&amp;MID(I3206,3,1)&amp;RIGHT(I3206,1))</f>
        <v>YIY</v>
      </c>
      <c r="M3206" s="42">
        <f>TIMEVALUE(SUBSTITUTE(SUBSTITUTE(F3206,"P"," P"),"A"," A"))</f>
        <v>0.63680555555555551</v>
      </c>
      <c r="N3206" s="34">
        <f t="shared" si="158"/>
        <v>19</v>
      </c>
      <c r="O3206" s="34" t="str">
        <f t="shared" si="159"/>
        <v>YIY19</v>
      </c>
      <c r="P3206" s="44">
        <f>INDEX(Workings!$R$14:$R$853,MATCH(O3206,Workings!$U$14:$U$853,0))</f>
        <v>0.63333333333333353</v>
      </c>
      <c r="Q3206" s="34">
        <f t="shared" si="160"/>
        <v>5</v>
      </c>
      <c r="S3206"/>
    </row>
    <row r="3207" spans="1:19" ht="15" x14ac:dyDescent="0.25">
      <c r="A3207" s="34" t="s">
        <v>998</v>
      </c>
      <c r="B3207" s="34">
        <f>SEARCH("PM",A3207)</f>
        <v>15</v>
      </c>
      <c r="C3207" s="34" t="e">
        <f>SEARCH("AM",A3207)</f>
        <v>#VALUE!</v>
      </c>
      <c r="D3207" s="34">
        <f>IFERROR(B3207,C3207)</f>
        <v>15</v>
      </c>
      <c r="E3207" s="34" t="str">
        <f>IFERROR(MID(A3207,D3207-5,1)," ")</f>
        <v xml:space="preserve"> </v>
      </c>
      <c r="F3207" s="34" t="str">
        <f>MID(A3207,IF(E3207="1",D3207-5,D3207-4),IF(E3207="1",7,6))</f>
        <v>3:44PM</v>
      </c>
      <c r="G3207" s="34" t="str">
        <f>TRIM(SUBSTITUTE(A3207,TEXT(M3207,"h:mmAM/PM"),""))</f>
        <v>YIY 7/Nov</v>
      </c>
      <c r="H3207" s="34" t="b">
        <f>OR(LEFT(G3207,1)="Y",LEFT(G3207,1)="B",LEFT(G3207,1)="R")</f>
        <v>1</v>
      </c>
      <c r="I3207" s="34" t="str">
        <f>IF(H3207,LEFT(G3207,FIND(" ",G3207)-1),MID(G3207,FIND(" ",G3207)+1,9))</f>
        <v>YIY</v>
      </c>
      <c r="J3207" s="34" t="str">
        <f>TRIM(SUBSTITUTE(G3207,I3207,""))</f>
        <v>7/Nov</v>
      </c>
      <c r="K3207" s="34">
        <f>LEFT(J3207,2-ISERROR(1*MID(J3207,2,1)))*1</f>
        <v>7</v>
      </c>
      <c r="L3207" s="34" t="str">
        <f>IF(LEN(I3207)=3,I3207,LEFT(I3207,1)&amp;MID(I3207,3,1)&amp;RIGHT(I3207,1))</f>
        <v>YIY</v>
      </c>
      <c r="M3207" s="42">
        <f>TIMEVALUE(SUBSTITUTE(SUBSTITUTE(F3207,"P"," P"),"A"," A"))</f>
        <v>0.65555555555555556</v>
      </c>
      <c r="N3207" s="34">
        <f t="shared" si="158"/>
        <v>20</v>
      </c>
      <c r="O3207" s="34" t="str">
        <f t="shared" si="159"/>
        <v>YIY20</v>
      </c>
      <c r="P3207" s="44">
        <f>INDEX(Workings!$R$14:$R$853,MATCH(O3207,Workings!$U$14:$U$853,0))</f>
        <v>0.6541666666666669</v>
      </c>
      <c r="Q3207" s="34">
        <f t="shared" si="160"/>
        <v>2</v>
      </c>
      <c r="S3207"/>
    </row>
    <row r="3208" spans="1:19" ht="15" x14ac:dyDescent="0.25">
      <c r="A3208" s="34" t="s">
        <v>2132</v>
      </c>
      <c r="B3208" s="34">
        <f>SEARCH("PM",A3208)</f>
        <v>11</v>
      </c>
      <c r="C3208" s="34" t="e">
        <f>SEARCH("AM",A3208)</f>
        <v>#VALUE!</v>
      </c>
      <c r="D3208" s="34">
        <f>IFERROR(B3208,C3208)</f>
        <v>11</v>
      </c>
      <c r="E3208" s="34" t="str">
        <f>IFERROR(MID(A3208,D3208-5,1)," ")</f>
        <v xml:space="preserve"> </v>
      </c>
      <c r="F3208" s="34" t="str">
        <f>MID(A3208,IF(E3208="1",D3208-5,D3208-4),IF(E3208="1",7,6))</f>
        <v>4:16PM</v>
      </c>
      <c r="G3208" s="34" t="str">
        <f>TRIM(SUBSTITUTE(A3208,TEXT(M3208,"h:mmAM/PM"),""))</f>
        <v>7/Nov Y-I-Y</v>
      </c>
      <c r="H3208" s="34" t="b">
        <f>OR(LEFT(G3208,1)="Y",LEFT(G3208,1)="B",LEFT(G3208,1)="R")</f>
        <v>0</v>
      </c>
      <c r="I3208" s="34" t="str">
        <f>IF(H3208,LEFT(G3208,FIND(" ",G3208)-1),MID(G3208,FIND(" ",G3208)+1,9))</f>
        <v>Y-I-Y</v>
      </c>
      <c r="J3208" s="34" t="str">
        <f>TRIM(SUBSTITUTE(G3208,I3208,""))</f>
        <v>7/Nov</v>
      </c>
      <c r="K3208" s="34">
        <f>LEFT(J3208,2-ISERROR(1*MID(J3208,2,1)))*1</f>
        <v>7</v>
      </c>
      <c r="L3208" s="34" t="str">
        <f>IF(LEN(I3208)=3,I3208,LEFT(I3208,1)&amp;MID(I3208,3,1)&amp;RIGHT(I3208,1))</f>
        <v>YIY</v>
      </c>
      <c r="M3208" s="42">
        <f>TIMEVALUE(SUBSTITUTE(SUBSTITUTE(F3208,"P"," P"),"A"," A"))</f>
        <v>0.6777777777777777</v>
      </c>
      <c r="N3208" s="34">
        <f t="shared" si="158"/>
        <v>21</v>
      </c>
      <c r="O3208" s="34" t="str">
        <f t="shared" si="159"/>
        <v>YIY21</v>
      </c>
      <c r="P3208" s="44">
        <f>INDEX(Workings!$R$14:$R$853,MATCH(O3208,Workings!$U$14:$U$853,0))</f>
        <v>0.67500000000000027</v>
      </c>
      <c r="Q3208" s="34">
        <f t="shared" si="160"/>
        <v>4</v>
      </c>
      <c r="S3208"/>
    </row>
    <row r="3209" spans="1:19" ht="15" x14ac:dyDescent="0.25">
      <c r="A3209" s="34" t="s">
        <v>1213</v>
      </c>
      <c r="B3209" s="34">
        <f>SEARCH("PM",A3209)</f>
        <v>5</v>
      </c>
      <c r="C3209" s="34" t="e">
        <f>SEARCH("AM",A3209)</f>
        <v>#VALUE!</v>
      </c>
      <c r="D3209" s="34">
        <f>IFERROR(B3209,C3209)</f>
        <v>5</v>
      </c>
      <c r="E3209" s="34" t="str">
        <f>IFERROR(MID(A3209,D3209-5,1)," ")</f>
        <v xml:space="preserve"> </v>
      </c>
      <c r="F3209" s="34" t="str">
        <f>MID(A3209,IF(E3209="1",D3209-5,D3209-4),IF(E3209="1",7,6))</f>
        <v>4:48PM</v>
      </c>
      <c r="G3209" s="34" t="str">
        <f>TRIM(SUBSTITUTE(A3209,TEXT(M3209,"h:mmAM/PM"),""))</f>
        <v>7/Nov Y/I/Y</v>
      </c>
      <c r="H3209" s="34" t="b">
        <f>OR(LEFT(G3209,1)="Y",LEFT(G3209,1)="B",LEFT(G3209,1)="R")</f>
        <v>0</v>
      </c>
      <c r="I3209" s="34" t="str">
        <f>IF(H3209,LEFT(G3209,FIND(" ",G3209)-1),MID(G3209,FIND(" ",G3209)+1,9))</f>
        <v>Y/I/Y</v>
      </c>
      <c r="J3209" s="34" t="str">
        <f>TRIM(SUBSTITUTE(G3209,I3209,""))</f>
        <v>7/Nov</v>
      </c>
      <c r="K3209" s="34">
        <f>LEFT(J3209,2-ISERROR(1*MID(J3209,2,1)))*1</f>
        <v>7</v>
      </c>
      <c r="L3209" s="34" t="str">
        <f>IF(LEN(I3209)=3,I3209,LEFT(I3209,1)&amp;MID(I3209,3,1)&amp;RIGHT(I3209,1))</f>
        <v>YIY</v>
      </c>
      <c r="M3209" s="42">
        <f>TIMEVALUE(SUBSTITUTE(SUBSTITUTE(F3209,"P"," P"),"A"," A"))</f>
        <v>0.70000000000000007</v>
      </c>
      <c r="N3209" s="34">
        <f t="shared" ref="N3209:N3272" si="161">1+(L3209=L3208)*(K3209=K3208)*N3208</f>
        <v>22</v>
      </c>
      <c r="O3209" s="34" t="str">
        <f t="shared" ref="O3209:O3272" si="162">L3209&amp;N3209</f>
        <v>YIY22</v>
      </c>
      <c r="P3209" s="44">
        <f>INDEX(Workings!$R$14:$R$853,MATCH(O3209,Workings!$U$14:$U$853,0))</f>
        <v>0.69583333333333364</v>
      </c>
      <c r="Q3209" s="34">
        <f t="shared" ref="Q3209:Q3272" si="163">ROUND((M3209-P3209)*60*24,5)</f>
        <v>6</v>
      </c>
      <c r="S3209"/>
    </row>
    <row r="3210" spans="1:19" ht="15" x14ac:dyDescent="0.25">
      <c r="A3210" s="34" t="s">
        <v>453</v>
      </c>
      <c r="B3210" s="34">
        <f>SEARCH("PM",A3210)</f>
        <v>17</v>
      </c>
      <c r="C3210" s="34" t="e">
        <f>SEARCH("AM",A3210)</f>
        <v>#VALUE!</v>
      </c>
      <c r="D3210" s="34">
        <f>IFERROR(B3210,C3210)</f>
        <v>17</v>
      </c>
      <c r="E3210" s="34" t="str">
        <f>IFERROR(MID(A3210,D3210-5,1)," ")</f>
        <v xml:space="preserve"> </v>
      </c>
      <c r="F3210" s="34" t="str">
        <f>MID(A3210,IF(E3210="1",D3210-5,D3210-4),IF(E3210="1",7,6))</f>
        <v>5:14PM</v>
      </c>
      <c r="G3210" s="34" t="str">
        <f>TRIM(SUBSTITUTE(A3210,TEXT(M3210,"h:mmAM/PM"),""))</f>
        <v>7-Nov Y:I:Y</v>
      </c>
      <c r="H3210" s="34" t="b">
        <f>OR(LEFT(G3210,1)="Y",LEFT(G3210,1)="B",LEFT(G3210,1)="R")</f>
        <v>0</v>
      </c>
      <c r="I3210" s="34" t="str">
        <f>IF(H3210,LEFT(G3210,FIND(" ",G3210)-1),MID(G3210,FIND(" ",G3210)+1,9))</f>
        <v>Y:I:Y</v>
      </c>
      <c r="J3210" s="34" t="str">
        <f>TRIM(SUBSTITUTE(G3210,I3210,""))</f>
        <v>7-Nov</v>
      </c>
      <c r="K3210" s="34">
        <f>LEFT(J3210,2-ISERROR(1*MID(J3210,2,1)))*1</f>
        <v>7</v>
      </c>
      <c r="L3210" s="34" t="str">
        <f>IF(LEN(I3210)=3,I3210,LEFT(I3210,1)&amp;MID(I3210,3,1)&amp;RIGHT(I3210,1))</f>
        <v>YIY</v>
      </c>
      <c r="M3210" s="42">
        <f>TIMEVALUE(SUBSTITUTE(SUBSTITUTE(F3210,"P"," P"),"A"," A"))</f>
        <v>0.71805555555555556</v>
      </c>
      <c r="N3210" s="34">
        <f t="shared" si="161"/>
        <v>23</v>
      </c>
      <c r="O3210" s="34" t="str">
        <f t="shared" si="162"/>
        <v>YIY23</v>
      </c>
      <c r="P3210" s="44">
        <f>INDEX(Workings!$R$14:$R$853,MATCH(O3210,Workings!$U$14:$U$853,0))</f>
        <v>0.71666666666666701</v>
      </c>
      <c r="Q3210" s="34">
        <f t="shared" si="163"/>
        <v>2</v>
      </c>
      <c r="S3210"/>
    </row>
    <row r="3211" spans="1:19" ht="15" x14ac:dyDescent="0.25">
      <c r="A3211" s="34" t="s">
        <v>4131</v>
      </c>
      <c r="B3211" s="34">
        <f>SEARCH("PM",A3211)</f>
        <v>5</v>
      </c>
      <c r="C3211" s="34" t="e">
        <f>SEARCH("AM",A3211)</f>
        <v>#VALUE!</v>
      </c>
      <c r="D3211" s="34">
        <f>IFERROR(B3211,C3211)</f>
        <v>5</v>
      </c>
      <c r="E3211" s="34" t="str">
        <f>IFERROR(MID(A3211,D3211-5,1)," ")</f>
        <v xml:space="preserve"> </v>
      </c>
      <c r="F3211" s="34" t="str">
        <f>MID(A3211,IF(E3211="1",D3211-5,D3211-4),IF(E3211="1",7,6))</f>
        <v>5:59PM</v>
      </c>
      <c r="G3211" s="34" t="str">
        <f>TRIM(SUBSTITUTE(A3211,TEXT(M3211,"h:mmAM/PM"),""))</f>
        <v>7-Nov YIY</v>
      </c>
      <c r="H3211" s="34" t="b">
        <f>OR(LEFT(G3211,1)="Y",LEFT(G3211,1)="B",LEFT(G3211,1)="R")</f>
        <v>0</v>
      </c>
      <c r="I3211" s="34" t="str">
        <f>IF(H3211,LEFT(G3211,FIND(" ",G3211)-1),MID(G3211,FIND(" ",G3211)+1,9))</f>
        <v>YIY</v>
      </c>
      <c r="J3211" s="34" t="str">
        <f>TRIM(SUBSTITUTE(G3211,I3211,""))</f>
        <v>7-Nov</v>
      </c>
      <c r="K3211" s="34">
        <f>LEFT(J3211,2-ISERROR(1*MID(J3211,2,1)))*1</f>
        <v>7</v>
      </c>
      <c r="L3211" s="34" t="str">
        <f>IF(LEN(I3211)=3,I3211,LEFT(I3211,1)&amp;MID(I3211,3,1)&amp;RIGHT(I3211,1))</f>
        <v>YIY</v>
      </c>
      <c r="M3211" s="42">
        <f>TIMEVALUE(SUBSTITUTE(SUBSTITUTE(F3211,"P"," P"),"A"," A"))</f>
        <v>0.74930555555555556</v>
      </c>
      <c r="N3211" s="34">
        <f t="shared" si="161"/>
        <v>24</v>
      </c>
      <c r="O3211" s="34" t="str">
        <f t="shared" si="162"/>
        <v>YIY24</v>
      </c>
      <c r="P3211" s="44">
        <f>INDEX(Workings!$R$14:$R$853,MATCH(O3211,Workings!$U$14:$U$853,0))</f>
        <v>0.7444444444444448</v>
      </c>
      <c r="Q3211" s="34">
        <f t="shared" si="163"/>
        <v>7</v>
      </c>
      <c r="S3211"/>
    </row>
    <row r="3212" spans="1:19" ht="15" x14ac:dyDescent="0.25">
      <c r="A3212" s="34" t="s">
        <v>2730</v>
      </c>
      <c r="B3212" s="34">
        <f>SEARCH("PM",A3212)</f>
        <v>17</v>
      </c>
      <c r="C3212" s="34" t="e">
        <f>SEARCH("AM",A3212)</f>
        <v>#VALUE!</v>
      </c>
      <c r="D3212" s="34">
        <f>IFERROR(B3212,C3212)</f>
        <v>17</v>
      </c>
      <c r="E3212" s="34" t="str">
        <f>IFERROR(MID(A3212,D3212-5,1)," ")</f>
        <v xml:space="preserve"> </v>
      </c>
      <c r="F3212" s="34" t="str">
        <f>MID(A3212,IF(E3212="1",D3212-5,D3212-4),IF(E3212="1",7,6))</f>
        <v>6:36PM</v>
      </c>
      <c r="G3212" s="34" t="str">
        <f>TRIM(SUBSTITUTE(A3212,TEXT(M3212,"h:mmAM/PM"),""))</f>
        <v>Y/I/Y 7-Nov</v>
      </c>
      <c r="H3212" s="34" t="b">
        <f>OR(LEFT(G3212,1)="Y",LEFT(G3212,1)="B",LEFT(G3212,1)="R")</f>
        <v>1</v>
      </c>
      <c r="I3212" s="34" t="str">
        <f>IF(H3212,LEFT(G3212,FIND(" ",G3212)-1),MID(G3212,FIND(" ",G3212)+1,9))</f>
        <v>Y/I/Y</v>
      </c>
      <c r="J3212" s="34" t="str">
        <f>TRIM(SUBSTITUTE(G3212,I3212,""))</f>
        <v>7-Nov</v>
      </c>
      <c r="K3212" s="34">
        <f>LEFT(J3212,2-ISERROR(1*MID(J3212,2,1)))*1</f>
        <v>7</v>
      </c>
      <c r="L3212" s="34" t="str">
        <f>IF(LEN(I3212)=3,I3212,LEFT(I3212,1)&amp;MID(I3212,3,1)&amp;RIGHT(I3212,1))</f>
        <v>YIY</v>
      </c>
      <c r="M3212" s="42">
        <f>TIMEVALUE(SUBSTITUTE(SUBSTITUTE(F3212,"P"," P"),"A"," A"))</f>
        <v>0.77500000000000002</v>
      </c>
      <c r="N3212" s="34">
        <f t="shared" si="161"/>
        <v>25</v>
      </c>
      <c r="O3212" s="34" t="str">
        <f t="shared" si="162"/>
        <v>YIY25</v>
      </c>
      <c r="P3212" s="44">
        <f>INDEX(Workings!$R$14:$R$853,MATCH(O3212,Workings!$U$14:$U$853,0))</f>
        <v>0.77222222222222259</v>
      </c>
      <c r="Q3212" s="34">
        <f t="shared" si="163"/>
        <v>4</v>
      </c>
      <c r="S3212"/>
    </row>
    <row r="3213" spans="1:19" ht="15" x14ac:dyDescent="0.25">
      <c r="A3213" s="34" t="s">
        <v>1089</v>
      </c>
      <c r="B3213" s="34">
        <f>SEARCH("PM",A3213)</f>
        <v>5</v>
      </c>
      <c r="C3213" s="34" t="e">
        <f>SEARCH("AM",A3213)</f>
        <v>#VALUE!</v>
      </c>
      <c r="D3213" s="34">
        <f>IFERROR(B3213,C3213)</f>
        <v>5</v>
      </c>
      <c r="E3213" s="34" t="str">
        <f>IFERROR(MID(A3213,D3213-5,1)," ")</f>
        <v xml:space="preserve"> </v>
      </c>
      <c r="F3213" s="34" t="str">
        <f>MID(A3213,IF(E3213="1",D3213-5,D3213-4),IF(E3213="1",7,6))</f>
        <v>7:18PM</v>
      </c>
      <c r="G3213" s="34" t="str">
        <f>TRIM(SUBSTITUTE(A3213,TEXT(M3213,"h:mmAM/PM"),""))</f>
        <v>7-Nov Y:I:Y</v>
      </c>
      <c r="H3213" s="34" t="b">
        <f>OR(LEFT(G3213,1)="Y",LEFT(G3213,1)="B",LEFT(G3213,1)="R")</f>
        <v>0</v>
      </c>
      <c r="I3213" s="34" t="str">
        <f>IF(H3213,LEFT(G3213,FIND(" ",G3213)-1),MID(G3213,FIND(" ",G3213)+1,9))</f>
        <v>Y:I:Y</v>
      </c>
      <c r="J3213" s="34" t="str">
        <f>TRIM(SUBSTITUTE(G3213,I3213,""))</f>
        <v>7-Nov</v>
      </c>
      <c r="K3213" s="34">
        <f>LEFT(J3213,2-ISERROR(1*MID(J3213,2,1)))*1</f>
        <v>7</v>
      </c>
      <c r="L3213" s="34" t="str">
        <f>IF(LEN(I3213)=3,I3213,LEFT(I3213,1)&amp;MID(I3213,3,1)&amp;RIGHT(I3213,1))</f>
        <v>YIY</v>
      </c>
      <c r="M3213" s="42">
        <f>TIMEVALUE(SUBSTITUTE(SUBSTITUTE(F3213,"P"," P"),"A"," A"))</f>
        <v>0.8041666666666667</v>
      </c>
      <c r="N3213" s="34">
        <f t="shared" si="161"/>
        <v>26</v>
      </c>
      <c r="O3213" s="34" t="str">
        <f t="shared" si="162"/>
        <v>YIY26</v>
      </c>
      <c r="P3213" s="44">
        <f>INDEX(Workings!$R$14:$R$853,MATCH(O3213,Workings!$U$14:$U$853,0))</f>
        <v>0.80000000000000038</v>
      </c>
      <c r="Q3213" s="34">
        <f t="shared" si="163"/>
        <v>6</v>
      </c>
      <c r="S3213"/>
    </row>
    <row r="3214" spans="1:19" ht="15" x14ac:dyDescent="0.25">
      <c r="A3214" s="34" t="s">
        <v>2673</v>
      </c>
      <c r="B3214" s="34">
        <f>SEARCH("PM",A3214)</f>
        <v>17</v>
      </c>
      <c r="C3214" s="34" t="e">
        <f>SEARCH("AM",A3214)</f>
        <v>#VALUE!</v>
      </c>
      <c r="D3214" s="34">
        <f>IFERROR(B3214,C3214)</f>
        <v>17</v>
      </c>
      <c r="E3214" s="34" t="str">
        <f>IFERROR(MID(A3214,D3214-5,1)," ")</f>
        <v xml:space="preserve"> </v>
      </c>
      <c r="F3214" s="34" t="str">
        <f>MID(A3214,IF(E3214="1",D3214-5,D3214-4),IF(E3214="1",7,6))</f>
        <v>8:17PM</v>
      </c>
      <c r="G3214" s="34" t="str">
        <f>TRIM(SUBSTITUTE(A3214,TEXT(M3214,"h:mmAM/PM"),""))</f>
        <v>7/Nov Y:I:Y</v>
      </c>
      <c r="H3214" s="34" t="b">
        <f>OR(LEFT(G3214,1)="Y",LEFT(G3214,1)="B",LEFT(G3214,1)="R")</f>
        <v>0</v>
      </c>
      <c r="I3214" s="34" t="str">
        <f>IF(H3214,LEFT(G3214,FIND(" ",G3214)-1),MID(G3214,FIND(" ",G3214)+1,9))</f>
        <v>Y:I:Y</v>
      </c>
      <c r="J3214" s="34" t="str">
        <f>TRIM(SUBSTITUTE(G3214,I3214,""))</f>
        <v>7/Nov</v>
      </c>
      <c r="K3214" s="34">
        <f>LEFT(J3214,2-ISERROR(1*MID(J3214,2,1)))*1</f>
        <v>7</v>
      </c>
      <c r="L3214" s="34" t="str">
        <f>IF(LEN(I3214)=3,I3214,LEFT(I3214,1)&amp;MID(I3214,3,1)&amp;RIGHT(I3214,1))</f>
        <v>YIY</v>
      </c>
      <c r="M3214" s="42">
        <f>TIMEVALUE(SUBSTITUTE(SUBSTITUTE(F3214,"P"," P"),"A"," A"))</f>
        <v>0.84513888888888899</v>
      </c>
      <c r="N3214" s="34">
        <f t="shared" si="161"/>
        <v>27</v>
      </c>
      <c r="O3214" s="34" t="str">
        <f t="shared" si="162"/>
        <v>YIY27</v>
      </c>
      <c r="P3214" s="44">
        <f>INDEX(Workings!$R$14:$R$853,MATCH(O3214,Workings!$U$14:$U$853,0))</f>
        <v>0.84166666666666701</v>
      </c>
      <c r="Q3214" s="34">
        <f t="shared" si="163"/>
        <v>5</v>
      </c>
      <c r="S3214"/>
    </row>
    <row r="3215" spans="1:19" ht="15" x14ac:dyDescent="0.25">
      <c r="A3215" s="34" t="s">
        <v>67</v>
      </c>
      <c r="B3215" s="34">
        <f>SEARCH("PM",A3215)</f>
        <v>11</v>
      </c>
      <c r="C3215" s="34" t="e">
        <f>SEARCH("AM",A3215)</f>
        <v>#VALUE!</v>
      </c>
      <c r="D3215" s="34">
        <f>IFERROR(B3215,C3215)</f>
        <v>11</v>
      </c>
      <c r="E3215" s="34" t="str">
        <f>IFERROR(MID(A3215,D3215-5,1)," ")</f>
        <v xml:space="preserve"> </v>
      </c>
      <c r="F3215" s="34" t="str">
        <f>MID(A3215,IF(E3215="1",D3215-5,D3215-4),IF(E3215="1",7,6))</f>
        <v>9:21PM</v>
      </c>
      <c r="G3215" s="34" t="str">
        <f>TRIM(SUBSTITUTE(A3215,TEXT(M3215,"h:mmAM/PM"),""))</f>
        <v>Y:I:Y 7/Nov</v>
      </c>
      <c r="H3215" s="34" t="b">
        <f>OR(LEFT(G3215,1)="Y",LEFT(G3215,1)="B",LEFT(G3215,1)="R")</f>
        <v>1</v>
      </c>
      <c r="I3215" s="34" t="str">
        <f>IF(H3215,LEFT(G3215,FIND(" ",G3215)-1),MID(G3215,FIND(" ",G3215)+1,9))</f>
        <v>Y:I:Y</v>
      </c>
      <c r="J3215" s="34" t="str">
        <f>TRIM(SUBSTITUTE(G3215,I3215,""))</f>
        <v>7/Nov</v>
      </c>
      <c r="K3215" s="34">
        <f>LEFT(J3215,2-ISERROR(1*MID(J3215,2,1)))*1</f>
        <v>7</v>
      </c>
      <c r="L3215" s="34" t="str">
        <f>IF(LEN(I3215)=3,I3215,LEFT(I3215,1)&amp;MID(I3215,3,1)&amp;RIGHT(I3215,1))</f>
        <v>YIY</v>
      </c>
      <c r="M3215" s="42">
        <f>TIMEVALUE(SUBSTITUTE(SUBSTITUTE(F3215,"P"," P"),"A"," A"))</f>
        <v>0.88958333333333339</v>
      </c>
      <c r="N3215" s="34">
        <f t="shared" si="161"/>
        <v>28</v>
      </c>
      <c r="O3215" s="34" t="str">
        <f t="shared" si="162"/>
        <v>YIY28</v>
      </c>
      <c r="P3215" s="44">
        <f>INDEX(Workings!$R$14:$R$853,MATCH(O3215,Workings!$U$14:$U$853,0))</f>
        <v>0.88333333333333364</v>
      </c>
      <c r="Q3215" s="34">
        <f t="shared" si="163"/>
        <v>9</v>
      </c>
      <c r="S3215"/>
    </row>
    <row r="3216" spans="1:19" ht="15" x14ac:dyDescent="0.25">
      <c r="A3216" s="34" t="s">
        <v>3158</v>
      </c>
      <c r="B3216" s="34">
        <f>SEARCH("PM",A3216)</f>
        <v>6</v>
      </c>
      <c r="C3216" s="34" t="e">
        <f>SEARCH("AM",A3216)</f>
        <v>#VALUE!</v>
      </c>
      <c r="D3216" s="34">
        <f>IFERROR(B3216,C3216)</f>
        <v>6</v>
      </c>
      <c r="E3216" s="34" t="str">
        <f>IFERROR(MID(A3216,D3216-5,1)," ")</f>
        <v>1</v>
      </c>
      <c r="F3216" s="34" t="str">
        <f>MID(A3216,IF(E3216="1",D3216-5,D3216-4),IF(E3216="1",7,6))</f>
        <v>10:11PM</v>
      </c>
      <c r="G3216" s="34" t="str">
        <f>TRIM(SUBSTITUTE(A3216,TEXT(M3216,"h:mmAM/PM"),""))</f>
        <v>7/Nov Y:I:Y</v>
      </c>
      <c r="H3216" s="34" t="b">
        <f>OR(LEFT(G3216,1)="Y",LEFT(G3216,1)="B",LEFT(G3216,1)="R")</f>
        <v>0</v>
      </c>
      <c r="I3216" s="34" t="str">
        <f>IF(H3216,LEFT(G3216,FIND(" ",G3216)-1),MID(G3216,FIND(" ",G3216)+1,9))</f>
        <v>Y:I:Y</v>
      </c>
      <c r="J3216" s="34" t="str">
        <f>TRIM(SUBSTITUTE(G3216,I3216,""))</f>
        <v>7/Nov</v>
      </c>
      <c r="K3216" s="34">
        <f>LEFT(J3216,2-ISERROR(1*MID(J3216,2,1)))*1</f>
        <v>7</v>
      </c>
      <c r="L3216" s="34" t="str">
        <f>IF(LEN(I3216)=3,I3216,LEFT(I3216,1)&amp;MID(I3216,3,1)&amp;RIGHT(I3216,1))</f>
        <v>YIY</v>
      </c>
      <c r="M3216" s="42">
        <f>TIMEVALUE(SUBSTITUTE(SUBSTITUTE(F3216,"P"," P"),"A"," A"))</f>
        <v>0.9243055555555556</v>
      </c>
      <c r="N3216" s="34">
        <f t="shared" si="161"/>
        <v>29</v>
      </c>
      <c r="O3216" s="34" t="str">
        <f t="shared" si="162"/>
        <v>YIY29</v>
      </c>
      <c r="P3216" s="44">
        <f>INDEX(Workings!$R$14:$R$853,MATCH(O3216,Workings!$U$14:$U$853,0))</f>
        <v>0.92500000000000027</v>
      </c>
      <c r="Q3216" s="34">
        <f t="shared" si="163"/>
        <v>-1</v>
      </c>
      <c r="S3216"/>
    </row>
    <row r="3217" spans="1:19" ht="15" x14ac:dyDescent="0.25">
      <c r="A3217" s="34" t="s">
        <v>1871</v>
      </c>
      <c r="B3217" s="34">
        <f>SEARCH("PM",A3217)</f>
        <v>12</v>
      </c>
      <c r="C3217" s="34" t="e">
        <f>SEARCH("AM",A3217)</f>
        <v>#VALUE!</v>
      </c>
      <c r="D3217" s="34">
        <f>IFERROR(B3217,C3217)</f>
        <v>12</v>
      </c>
      <c r="E3217" s="34" t="str">
        <f>IFERROR(MID(A3217,D3217-5,1)," ")</f>
        <v>1</v>
      </c>
      <c r="F3217" s="34" t="str">
        <f>MID(A3217,IF(E3217="1",D3217-5,D3217-4),IF(E3217="1",7,6))</f>
        <v>11:16PM</v>
      </c>
      <c r="G3217" s="34" t="str">
        <f>TRIM(SUBSTITUTE(A3217,TEXT(M3217,"h:mmAM/PM"),""))</f>
        <v>Y-I-Y 7/Nov</v>
      </c>
      <c r="H3217" s="34" t="b">
        <f>OR(LEFT(G3217,1)="Y",LEFT(G3217,1)="B",LEFT(G3217,1)="R")</f>
        <v>1</v>
      </c>
      <c r="I3217" s="34" t="str">
        <f>IF(H3217,LEFT(G3217,FIND(" ",G3217)-1),MID(G3217,FIND(" ",G3217)+1,9))</f>
        <v>Y-I-Y</v>
      </c>
      <c r="J3217" s="34" t="str">
        <f>TRIM(SUBSTITUTE(G3217,I3217,""))</f>
        <v>7/Nov</v>
      </c>
      <c r="K3217" s="34">
        <f>LEFT(J3217,2-ISERROR(1*MID(J3217,2,1)))*1</f>
        <v>7</v>
      </c>
      <c r="L3217" s="34" t="str">
        <f>IF(LEN(I3217)=3,I3217,LEFT(I3217,1)&amp;MID(I3217,3,1)&amp;RIGHT(I3217,1))</f>
        <v>YIY</v>
      </c>
      <c r="M3217" s="42">
        <f>TIMEVALUE(SUBSTITUTE(SUBSTITUTE(F3217,"P"," P"),"A"," A"))</f>
        <v>0.96944444444444444</v>
      </c>
      <c r="N3217" s="34">
        <f t="shared" si="161"/>
        <v>30</v>
      </c>
      <c r="O3217" s="34" t="str">
        <f t="shared" si="162"/>
        <v>YIY30</v>
      </c>
      <c r="P3217" s="44">
        <f>INDEX(Workings!$R$14:$R$853,MATCH(O3217,Workings!$U$14:$U$853,0))</f>
        <v>0.9666666666666669</v>
      </c>
      <c r="Q3217" s="34">
        <f t="shared" si="163"/>
        <v>4</v>
      </c>
      <c r="S3217"/>
    </row>
    <row r="3218" spans="1:19" ht="15" x14ac:dyDescent="0.25">
      <c r="A3218" s="34" t="s">
        <v>3730</v>
      </c>
      <c r="B3218" s="34" t="e">
        <f>SEARCH("PM",A3218)</f>
        <v>#VALUE!</v>
      </c>
      <c r="C3218" s="34">
        <f>SEARCH("AM",A3218)</f>
        <v>17</v>
      </c>
      <c r="D3218" s="34">
        <f>IFERROR(B3218,C3218)</f>
        <v>17</v>
      </c>
      <c r="E3218" s="34" t="str">
        <f>IFERROR(MID(A3218,D3218-5,1)," ")</f>
        <v xml:space="preserve"> </v>
      </c>
      <c r="F3218" s="34" t="str">
        <f>MID(A3218,IF(E3218="1",D3218-5,D3218-4),IF(E3218="1",7,6))</f>
        <v>7:14AM</v>
      </c>
      <c r="G3218" s="34" t="str">
        <f>TRIM(SUBSTITUTE(A3218,TEXT(M3218,"h:mmAM/PM"),""))</f>
        <v>Y/I/Y 8-Nov</v>
      </c>
      <c r="H3218" s="34" t="b">
        <f>OR(LEFT(G3218,1)="Y",LEFT(G3218,1)="B",LEFT(G3218,1)="R")</f>
        <v>1</v>
      </c>
      <c r="I3218" s="34" t="str">
        <f>IF(H3218,LEFT(G3218,FIND(" ",G3218)-1),MID(G3218,FIND(" ",G3218)+1,9))</f>
        <v>Y/I/Y</v>
      </c>
      <c r="J3218" s="34" t="str">
        <f>TRIM(SUBSTITUTE(G3218,I3218,""))</f>
        <v>8-Nov</v>
      </c>
      <c r="K3218" s="34">
        <f>LEFT(J3218,2-ISERROR(1*MID(J3218,2,1)))*1</f>
        <v>8</v>
      </c>
      <c r="L3218" s="34" t="str">
        <f>IF(LEN(I3218)=3,I3218,LEFT(I3218,1)&amp;MID(I3218,3,1)&amp;RIGHT(I3218,1))</f>
        <v>YIY</v>
      </c>
      <c r="M3218" s="42">
        <f>TIMEVALUE(SUBSTITUTE(SUBSTITUTE(F3218,"P"," P"),"A"," A"))</f>
        <v>0.30138888888888887</v>
      </c>
      <c r="N3218" s="34">
        <f t="shared" si="161"/>
        <v>1</v>
      </c>
      <c r="O3218" s="34" t="str">
        <f t="shared" si="162"/>
        <v>YIY1</v>
      </c>
      <c r="P3218" s="44">
        <f>INDEX(Workings!$R$14:$R$853,MATCH(O3218,Workings!$U$14:$U$853,0))</f>
        <v>0.30000000000000004</v>
      </c>
      <c r="Q3218" s="34">
        <f t="shared" si="163"/>
        <v>2</v>
      </c>
      <c r="S3218"/>
    </row>
    <row r="3219" spans="1:19" ht="15" x14ac:dyDescent="0.25">
      <c r="A3219" s="34" t="s">
        <v>3634</v>
      </c>
      <c r="B3219" s="34" t="e">
        <f>SEARCH("PM",A3219)</f>
        <v>#VALUE!</v>
      </c>
      <c r="C3219" s="34">
        <f>SEARCH("AM",A3219)</f>
        <v>5</v>
      </c>
      <c r="D3219" s="34">
        <f>IFERROR(B3219,C3219)</f>
        <v>5</v>
      </c>
      <c r="E3219" s="34" t="str">
        <f>IFERROR(MID(A3219,D3219-5,1)," ")</f>
        <v xml:space="preserve"> </v>
      </c>
      <c r="F3219" s="34" t="str">
        <f>MID(A3219,IF(E3219="1",D3219-5,D3219-4),IF(E3219="1",7,6))</f>
        <v>7:35AM</v>
      </c>
      <c r="G3219" s="34" t="str">
        <f>TRIM(SUBSTITUTE(A3219,TEXT(M3219,"h:mmAM/PM"),""))</f>
        <v>8/Nov Y/I/Y</v>
      </c>
      <c r="H3219" s="34" t="b">
        <f>OR(LEFT(G3219,1)="Y",LEFT(G3219,1)="B",LEFT(G3219,1)="R")</f>
        <v>0</v>
      </c>
      <c r="I3219" s="34" t="str">
        <f>IF(H3219,LEFT(G3219,FIND(" ",G3219)-1),MID(G3219,FIND(" ",G3219)+1,9))</f>
        <v>Y/I/Y</v>
      </c>
      <c r="J3219" s="34" t="str">
        <f>TRIM(SUBSTITUTE(G3219,I3219,""))</f>
        <v>8/Nov</v>
      </c>
      <c r="K3219" s="34">
        <f>LEFT(J3219,2-ISERROR(1*MID(J3219,2,1)))*1</f>
        <v>8</v>
      </c>
      <c r="L3219" s="34" t="str">
        <f>IF(LEN(I3219)=3,I3219,LEFT(I3219,1)&amp;MID(I3219,3,1)&amp;RIGHT(I3219,1))</f>
        <v>YIY</v>
      </c>
      <c r="M3219" s="42">
        <f>TIMEVALUE(SUBSTITUTE(SUBSTITUTE(F3219,"P"," P"),"A"," A"))</f>
        <v>0.31597222222222221</v>
      </c>
      <c r="N3219" s="34">
        <f t="shared" si="161"/>
        <v>2</v>
      </c>
      <c r="O3219" s="34" t="str">
        <f t="shared" si="162"/>
        <v>YIY2</v>
      </c>
      <c r="P3219" s="44">
        <f>INDEX(Workings!$R$14:$R$853,MATCH(O3219,Workings!$U$14:$U$853,0))</f>
        <v>0.31388888888888894</v>
      </c>
      <c r="Q3219" s="34">
        <f t="shared" si="163"/>
        <v>3</v>
      </c>
      <c r="S3219"/>
    </row>
    <row r="3220" spans="1:19" ht="15" x14ac:dyDescent="0.25">
      <c r="A3220" s="34" t="s">
        <v>3801</v>
      </c>
      <c r="B3220" s="34" t="e">
        <f>SEARCH("PM",A3220)</f>
        <v>#VALUE!</v>
      </c>
      <c r="C3220" s="34">
        <f>SEARCH("AM",A3220)</f>
        <v>5</v>
      </c>
      <c r="D3220" s="34">
        <f>IFERROR(B3220,C3220)</f>
        <v>5</v>
      </c>
      <c r="E3220" s="34" t="str">
        <f>IFERROR(MID(A3220,D3220-5,1)," ")</f>
        <v xml:space="preserve"> </v>
      </c>
      <c r="F3220" s="34" t="str">
        <f>MID(A3220,IF(E3220="1",D3220-5,D3220-4),IF(E3220="1",7,6))</f>
        <v>7:53AM</v>
      </c>
      <c r="G3220" s="34" t="str">
        <f>TRIM(SUBSTITUTE(A3220,TEXT(M3220,"h:mmAM/PM"),""))</f>
        <v>8/Nov Y:I:Y</v>
      </c>
      <c r="H3220" s="34" t="b">
        <f>OR(LEFT(G3220,1)="Y",LEFT(G3220,1)="B",LEFT(G3220,1)="R")</f>
        <v>0</v>
      </c>
      <c r="I3220" s="34" t="str">
        <f>IF(H3220,LEFT(G3220,FIND(" ",G3220)-1),MID(G3220,FIND(" ",G3220)+1,9))</f>
        <v>Y:I:Y</v>
      </c>
      <c r="J3220" s="34" t="str">
        <f>TRIM(SUBSTITUTE(G3220,I3220,""))</f>
        <v>8/Nov</v>
      </c>
      <c r="K3220" s="34">
        <f>LEFT(J3220,2-ISERROR(1*MID(J3220,2,1)))*1</f>
        <v>8</v>
      </c>
      <c r="L3220" s="34" t="str">
        <f>IF(LEN(I3220)=3,I3220,LEFT(I3220,1)&amp;MID(I3220,3,1)&amp;RIGHT(I3220,1))</f>
        <v>YIY</v>
      </c>
      <c r="M3220" s="42">
        <f>TIMEVALUE(SUBSTITUTE(SUBSTITUTE(F3220,"P"," P"),"A"," A"))</f>
        <v>0.32847222222222222</v>
      </c>
      <c r="N3220" s="34">
        <f t="shared" si="161"/>
        <v>3</v>
      </c>
      <c r="O3220" s="34" t="str">
        <f t="shared" si="162"/>
        <v>YIY3</v>
      </c>
      <c r="P3220" s="44">
        <f>INDEX(Workings!$R$14:$R$853,MATCH(O3220,Workings!$U$14:$U$853,0))</f>
        <v>0.32777777777777783</v>
      </c>
      <c r="Q3220" s="34">
        <f t="shared" si="163"/>
        <v>1</v>
      </c>
      <c r="S3220"/>
    </row>
    <row r="3221" spans="1:19" ht="15" x14ac:dyDescent="0.25">
      <c r="A3221" s="34" t="s">
        <v>2445</v>
      </c>
      <c r="B3221" s="34" t="e">
        <f>SEARCH("PM",A3221)</f>
        <v>#VALUE!</v>
      </c>
      <c r="C3221" s="34">
        <f>SEARCH("AM",A3221)</f>
        <v>5</v>
      </c>
      <c r="D3221" s="34">
        <f>IFERROR(B3221,C3221)</f>
        <v>5</v>
      </c>
      <c r="E3221" s="34" t="str">
        <f>IFERROR(MID(A3221,D3221-5,1)," ")</f>
        <v xml:space="preserve"> </v>
      </c>
      <c r="F3221" s="34" t="str">
        <f>MID(A3221,IF(E3221="1",D3221-5,D3221-4),IF(E3221="1",7,6))</f>
        <v>8:15AM</v>
      </c>
      <c r="G3221" s="34" t="str">
        <f>TRIM(SUBSTITUTE(A3221,TEXT(M3221,"h:mmAM/PM"),""))</f>
        <v>YIY 8/Nov</v>
      </c>
      <c r="H3221" s="34" t="b">
        <f>OR(LEFT(G3221,1)="Y",LEFT(G3221,1)="B",LEFT(G3221,1)="R")</f>
        <v>1</v>
      </c>
      <c r="I3221" s="34" t="str">
        <f>IF(H3221,LEFT(G3221,FIND(" ",G3221)-1),MID(G3221,FIND(" ",G3221)+1,9))</f>
        <v>YIY</v>
      </c>
      <c r="J3221" s="34" t="str">
        <f>TRIM(SUBSTITUTE(G3221,I3221,""))</f>
        <v>8/Nov</v>
      </c>
      <c r="K3221" s="34">
        <f>LEFT(J3221,2-ISERROR(1*MID(J3221,2,1)))*1</f>
        <v>8</v>
      </c>
      <c r="L3221" s="34" t="str">
        <f>IF(LEN(I3221)=3,I3221,LEFT(I3221,1)&amp;MID(I3221,3,1)&amp;RIGHT(I3221,1))</f>
        <v>YIY</v>
      </c>
      <c r="M3221" s="42">
        <f>TIMEVALUE(SUBSTITUTE(SUBSTITUTE(F3221,"P"," P"),"A"," A"))</f>
        <v>0.34375</v>
      </c>
      <c r="N3221" s="34">
        <f t="shared" si="161"/>
        <v>4</v>
      </c>
      <c r="O3221" s="34" t="str">
        <f t="shared" si="162"/>
        <v>YIY4</v>
      </c>
      <c r="P3221" s="44">
        <f>INDEX(Workings!$R$14:$R$853,MATCH(O3221,Workings!$U$14:$U$853,0))</f>
        <v>0.34166666666666673</v>
      </c>
      <c r="Q3221" s="34">
        <f t="shared" si="163"/>
        <v>3</v>
      </c>
      <c r="S3221"/>
    </row>
    <row r="3222" spans="1:19" ht="15" x14ac:dyDescent="0.25">
      <c r="A3222" s="34" t="s">
        <v>2501</v>
      </c>
      <c r="B3222" s="34" t="e">
        <f>SEARCH("PM",A3222)</f>
        <v>#VALUE!</v>
      </c>
      <c r="C3222" s="34">
        <f>SEARCH("AM",A3222)</f>
        <v>5</v>
      </c>
      <c r="D3222" s="34">
        <f>IFERROR(B3222,C3222)</f>
        <v>5</v>
      </c>
      <c r="E3222" s="34" t="str">
        <f>IFERROR(MID(A3222,D3222-5,1)," ")</f>
        <v xml:space="preserve"> </v>
      </c>
      <c r="F3222" s="34" t="str">
        <f>MID(A3222,IF(E3222="1",D3222-5,D3222-4),IF(E3222="1",7,6))</f>
        <v>8:34AM</v>
      </c>
      <c r="G3222" s="34" t="str">
        <f>TRIM(SUBSTITUTE(A3222,TEXT(M3222,"h:mmAM/PM"),""))</f>
        <v>Y/I/Y 8-Nov</v>
      </c>
      <c r="H3222" s="34" t="b">
        <f>OR(LEFT(G3222,1)="Y",LEFT(G3222,1)="B",LEFT(G3222,1)="R")</f>
        <v>1</v>
      </c>
      <c r="I3222" s="34" t="str">
        <f>IF(H3222,LEFT(G3222,FIND(" ",G3222)-1),MID(G3222,FIND(" ",G3222)+1,9))</f>
        <v>Y/I/Y</v>
      </c>
      <c r="J3222" s="34" t="str">
        <f>TRIM(SUBSTITUTE(G3222,I3222,""))</f>
        <v>8-Nov</v>
      </c>
      <c r="K3222" s="34">
        <f>LEFT(J3222,2-ISERROR(1*MID(J3222,2,1)))*1</f>
        <v>8</v>
      </c>
      <c r="L3222" s="34" t="str">
        <f>IF(LEN(I3222)=3,I3222,LEFT(I3222,1)&amp;MID(I3222,3,1)&amp;RIGHT(I3222,1))</f>
        <v>YIY</v>
      </c>
      <c r="M3222" s="42">
        <f>TIMEVALUE(SUBSTITUTE(SUBSTITUTE(F3222,"P"," P"),"A"," A"))</f>
        <v>0.35694444444444445</v>
      </c>
      <c r="N3222" s="34">
        <f t="shared" si="161"/>
        <v>5</v>
      </c>
      <c r="O3222" s="34" t="str">
        <f t="shared" si="162"/>
        <v>YIY5</v>
      </c>
      <c r="P3222" s="44">
        <f>INDEX(Workings!$R$14:$R$853,MATCH(O3222,Workings!$U$14:$U$853,0))</f>
        <v>0.35555555555555562</v>
      </c>
      <c r="Q3222" s="34">
        <f t="shared" si="163"/>
        <v>2</v>
      </c>
      <c r="S3222"/>
    </row>
    <row r="3223" spans="1:19" ht="15" x14ac:dyDescent="0.25">
      <c r="A3223" s="34" t="s">
        <v>588</v>
      </c>
      <c r="B3223" s="34" t="e">
        <f>SEARCH("PM",A3223)</f>
        <v>#VALUE!</v>
      </c>
      <c r="C3223" s="34">
        <f>SEARCH("AM",A3223)</f>
        <v>11</v>
      </c>
      <c r="D3223" s="34">
        <f>IFERROR(B3223,C3223)</f>
        <v>11</v>
      </c>
      <c r="E3223" s="34" t="str">
        <f>IFERROR(MID(A3223,D3223-5,1)," ")</f>
        <v xml:space="preserve"> </v>
      </c>
      <c r="F3223" s="34" t="str">
        <f>MID(A3223,IF(E3223="1",D3223-5,D3223-4),IF(E3223="1",7,6))</f>
        <v>8:56AM</v>
      </c>
      <c r="G3223" s="34" t="str">
        <f>TRIM(SUBSTITUTE(A3223,TEXT(M3223,"h:mmAM/PM"),""))</f>
        <v>Y:I:Y 8/Nov</v>
      </c>
      <c r="H3223" s="34" t="b">
        <f>OR(LEFT(G3223,1)="Y",LEFT(G3223,1)="B",LEFT(G3223,1)="R")</f>
        <v>1</v>
      </c>
      <c r="I3223" s="34" t="str">
        <f>IF(H3223,LEFT(G3223,FIND(" ",G3223)-1),MID(G3223,FIND(" ",G3223)+1,9))</f>
        <v>Y:I:Y</v>
      </c>
      <c r="J3223" s="34" t="str">
        <f>TRIM(SUBSTITUTE(G3223,I3223,""))</f>
        <v>8/Nov</v>
      </c>
      <c r="K3223" s="34">
        <f>LEFT(J3223,2-ISERROR(1*MID(J3223,2,1)))*1</f>
        <v>8</v>
      </c>
      <c r="L3223" s="34" t="str">
        <f>IF(LEN(I3223)=3,I3223,LEFT(I3223,1)&amp;MID(I3223,3,1)&amp;RIGHT(I3223,1))</f>
        <v>YIY</v>
      </c>
      <c r="M3223" s="42">
        <f>TIMEVALUE(SUBSTITUTE(SUBSTITUTE(F3223,"P"," P"),"A"," A"))</f>
        <v>0.37222222222222223</v>
      </c>
      <c r="N3223" s="34">
        <f t="shared" si="161"/>
        <v>6</v>
      </c>
      <c r="O3223" s="34" t="str">
        <f t="shared" si="162"/>
        <v>YIY6</v>
      </c>
      <c r="P3223" s="44">
        <f>INDEX(Workings!$R$14:$R$853,MATCH(O3223,Workings!$U$14:$U$853,0))</f>
        <v>0.36944444444444452</v>
      </c>
      <c r="Q3223" s="34">
        <f t="shared" si="163"/>
        <v>4</v>
      </c>
      <c r="S3223"/>
    </row>
    <row r="3224" spans="1:19" ht="15" x14ac:dyDescent="0.25">
      <c r="A3224" s="34" t="s">
        <v>3278</v>
      </c>
      <c r="B3224" s="34" t="e">
        <f>SEARCH("PM",A3224)</f>
        <v>#VALUE!</v>
      </c>
      <c r="C3224" s="34">
        <f>SEARCH("AM",A3224)</f>
        <v>17</v>
      </c>
      <c r="D3224" s="34">
        <f>IFERROR(B3224,C3224)</f>
        <v>17</v>
      </c>
      <c r="E3224" s="34" t="str">
        <f>IFERROR(MID(A3224,D3224-5,1)," ")</f>
        <v xml:space="preserve"> </v>
      </c>
      <c r="F3224" s="34" t="str">
        <f>MID(A3224,IF(E3224="1",D3224-5,D3224-4),IF(E3224="1",7,6))</f>
        <v>9:16AM</v>
      </c>
      <c r="G3224" s="34" t="str">
        <f>TRIM(SUBSTITUTE(A3224,TEXT(M3224,"h:mmAM/PM"),""))</f>
        <v>Y/I/Y 8-Nov</v>
      </c>
      <c r="H3224" s="34" t="b">
        <f>OR(LEFT(G3224,1)="Y",LEFT(G3224,1)="B",LEFT(G3224,1)="R")</f>
        <v>1</v>
      </c>
      <c r="I3224" s="34" t="str">
        <f>IF(H3224,LEFT(G3224,FIND(" ",G3224)-1),MID(G3224,FIND(" ",G3224)+1,9))</f>
        <v>Y/I/Y</v>
      </c>
      <c r="J3224" s="34" t="str">
        <f>TRIM(SUBSTITUTE(G3224,I3224,""))</f>
        <v>8-Nov</v>
      </c>
      <c r="K3224" s="34">
        <f>LEFT(J3224,2-ISERROR(1*MID(J3224,2,1)))*1</f>
        <v>8</v>
      </c>
      <c r="L3224" s="34" t="str">
        <f>IF(LEN(I3224)=3,I3224,LEFT(I3224,1)&amp;MID(I3224,3,1)&amp;RIGHT(I3224,1))</f>
        <v>YIY</v>
      </c>
      <c r="M3224" s="42">
        <f>TIMEVALUE(SUBSTITUTE(SUBSTITUTE(F3224,"P"," P"),"A"," A"))</f>
        <v>0.38611111111111113</v>
      </c>
      <c r="N3224" s="34">
        <f t="shared" si="161"/>
        <v>7</v>
      </c>
      <c r="O3224" s="34" t="str">
        <f t="shared" si="162"/>
        <v>YIY7</v>
      </c>
      <c r="P3224" s="44">
        <f>INDEX(Workings!$R$14:$R$853,MATCH(O3224,Workings!$U$14:$U$853,0))</f>
        <v>0.38333333333333341</v>
      </c>
      <c r="Q3224" s="34">
        <f t="shared" si="163"/>
        <v>4</v>
      </c>
      <c r="S3224"/>
    </row>
    <row r="3225" spans="1:19" ht="15" x14ac:dyDescent="0.25">
      <c r="A3225" s="34" t="s">
        <v>2441</v>
      </c>
      <c r="B3225" s="34" t="e">
        <f>SEARCH("PM",A3225)</f>
        <v>#VALUE!</v>
      </c>
      <c r="C3225" s="34">
        <f>SEARCH("AM",A3225)</f>
        <v>17</v>
      </c>
      <c r="D3225" s="34">
        <f>IFERROR(B3225,C3225)</f>
        <v>17</v>
      </c>
      <c r="E3225" s="34" t="str">
        <f>IFERROR(MID(A3225,D3225-5,1)," ")</f>
        <v xml:space="preserve"> </v>
      </c>
      <c r="F3225" s="34" t="str">
        <f>MID(A3225,IF(E3225="1",D3225-5,D3225-4),IF(E3225="1",7,6))</f>
        <v>9:46AM</v>
      </c>
      <c r="G3225" s="34" t="str">
        <f>TRIM(SUBSTITUTE(A3225,TEXT(M3225,"h:mmAM/PM"),""))</f>
        <v>8-Nov Y-I-Y</v>
      </c>
      <c r="H3225" s="34" t="b">
        <f>OR(LEFT(G3225,1)="Y",LEFT(G3225,1)="B",LEFT(G3225,1)="R")</f>
        <v>0</v>
      </c>
      <c r="I3225" s="34" t="str">
        <f>IF(H3225,LEFT(G3225,FIND(" ",G3225)-1),MID(G3225,FIND(" ",G3225)+1,9))</f>
        <v>Y-I-Y</v>
      </c>
      <c r="J3225" s="34" t="str">
        <f>TRIM(SUBSTITUTE(G3225,I3225,""))</f>
        <v>8-Nov</v>
      </c>
      <c r="K3225" s="34">
        <f>LEFT(J3225,2-ISERROR(1*MID(J3225,2,1)))*1</f>
        <v>8</v>
      </c>
      <c r="L3225" s="34" t="str">
        <f>IF(LEN(I3225)=3,I3225,LEFT(I3225,1)&amp;MID(I3225,3,1)&amp;RIGHT(I3225,1))</f>
        <v>YIY</v>
      </c>
      <c r="M3225" s="42">
        <f>TIMEVALUE(SUBSTITUTE(SUBSTITUTE(F3225,"P"," P"),"A"," A"))</f>
        <v>0.4069444444444445</v>
      </c>
      <c r="N3225" s="34">
        <f t="shared" si="161"/>
        <v>8</v>
      </c>
      <c r="O3225" s="34" t="str">
        <f t="shared" si="162"/>
        <v>YIY8</v>
      </c>
      <c r="P3225" s="44">
        <f>INDEX(Workings!$R$14:$R$853,MATCH(O3225,Workings!$U$14:$U$853,0))</f>
        <v>0.40416666666666673</v>
      </c>
      <c r="Q3225" s="34">
        <f t="shared" si="163"/>
        <v>4</v>
      </c>
      <c r="S3225"/>
    </row>
    <row r="3226" spans="1:19" ht="15" x14ac:dyDescent="0.25">
      <c r="A3226" s="34" t="s">
        <v>3967</v>
      </c>
      <c r="B3226" s="34" t="e">
        <f>SEARCH("PM",A3226)</f>
        <v>#VALUE!</v>
      </c>
      <c r="C3226" s="34">
        <f>SEARCH("AM",A3226)</f>
        <v>6</v>
      </c>
      <c r="D3226" s="34">
        <f>IFERROR(B3226,C3226)</f>
        <v>6</v>
      </c>
      <c r="E3226" s="34" t="str">
        <f>IFERROR(MID(A3226,D3226-5,1)," ")</f>
        <v>1</v>
      </c>
      <c r="F3226" s="34" t="str">
        <f>MID(A3226,IF(E3226="1",D3226-5,D3226-4),IF(E3226="1",7,6))</f>
        <v>10:16AM</v>
      </c>
      <c r="G3226" s="34" t="str">
        <f>TRIM(SUBSTITUTE(A3226,TEXT(M3226,"h:mmAM/PM"),""))</f>
        <v>8-Nov Y/I/Y</v>
      </c>
      <c r="H3226" s="34" t="b">
        <f>OR(LEFT(G3226,1)="Y",LEFT(G3226,1)="B",LEFT(G3226,1)="R")</f>
        <v>0</v>
      </c>
      <c r="I3226" s="34" t="str">
        <f>IF(H3226,LEFT(G3226,FIND(" ",G3226)-1),MID(G3226,FIND(" ",G3226)+1,9))</f>
        <v>Y/I/Y</v>
      </c>
      <c r="J3226" s="34" t="str">
        <f>TRIM(SUBSTITUTE(G3226,I3226,""))</f>
        <v>8-Nov</v>
      </c>
      <c r="K3226" s="34">
        <f>LEFT(J3226,2-ISERROR(1*MID(J3226,2,1)))*1</f>
        <v>8</v>
      </c>
      <c r="L3226" s="34" t="str">
        <f>IF(LEN(I3226)=3,I3226,LEFT(I3226,1)&amp;MID(I3226,3,1)&amp;RIGHT(I3226,1))</f>
        <v>YIY</v>
      </c>
      <c r="M3226" s="42">
        <f>TIMEVALUE(SUBSTITUTE(SUBSTITUTE(F3226,"P"," P"),"A"," A"))</f>
        <v>0.42777777777777781</v>
      </c>
      <c r="N3226" s="34">
        <f t="shared" si="161"/>
        <v>9</v>
      </c>
      <c r="O3226" s="34" t="str">
        <f t="shared" si="162"/>
        <v>YIY9</v>
      </c>
      <c r="P3226" s="44">
        <f>INDEX(Workings!$R$14:$R$853,MATCH(O3226,Workings!$U$14:$U$853,0))</f>
        <v>0.42500000000000004</v>
      </c>
      <c r="Q3226" s="34">
        <f t="shared" si="163"/>
        <v>4</v>
      </c>
      <c r="S3226"/>
    </row>
    <row r="3227" spans="1:19" ht="15" x14ac:dyDescent="0.25">
      <c r="A3227" s="34" t="s">
        <v>3583</v>
      </c>
      <c r="B3227" s="34" t="e">
        <f>SEARCH("PM",A3227)</f>
        <v>#VALUE!</v>
      </c>
      <c r="C3227" s="34">
        <f>SEARCH("AM",A3227)</f>
        <v>18</v>
      </c>
      <c r="D3227" s="34">
        <f>IFERROR(B3227,C3227)</f>
        <v>18</v>
      </c>
      <c r="E3227" s="34" t="str">
        <f>IFERROR(MID(A3227,D3227-5,1)," ")</f>
        <v>1</v>
      </c>
      <c r="F3227" s="34" t="str">
        <f>MID(A3227,IF(E3227="1",D3227-5,D3227-4),IF(E3227="1",7,6))</f>
        <v>10:41AM</v>
      </c>
      <c r="G3227" s="34" t="str">
        <f>TRIM(SUBSTITUTE(A3227,TEXT(M3227,"h:mmAM/PM"),""))</f>
        <v>Y/I/Y 8/Nov</v>
      </c>
      <c r="H3227" s="34" t="b">
        <f>OR(LEFT(G3227,1)="Y",LEFT(G3227,1)="B",LEFT(G3227,1)="R")</f>
        <v>1</v>
      </c>
      <c r="I3227" s="34" t="str">
        <f>IF(H3227,LEFT(G3227,FIND(" ",G3227)-1),MID(G3227,FIND(" ",G3227)+1,9))</f>
        <v>Y/I/Y</v>
      </c>
      <c r="J3227" s="34" t="str">
        <f>TRIM(SUBSTITUTE(G3227,I3227,""))</f>
        <v>8/Nov</v>
      </c>
      <c r="K3227" s="34">
        <f>LEFT(J3227,2-ISERROR(1*MID(J3227,2,1)))*1</f>
        <v>8</v>
      </c>
      <c r="L3227" s="34" t="str">
        <f>IF(LEN(I3227)=3,I3227,LEFT(I3227,1)&amp;MID(I3227,3,1)&amp;RIGHT(I3227,1))</f>
        <v>YIY</v>
      </c>
      <c r="M3227" s="42">
        <f>TIMEVALUE(SUBSTITUTE(SUBSTITUTE(F3227,"P"," P"),"A"," A"))</f>
        <v>0.44513888888888892</v>
      </c>
      <c r="N3227" s="34">
        <f t="shared" si="161"/>
        <v>10</v>
      </c>
      <c r="O3227" s="34" t="str">
        <f t="shared" si="162"/>
        <v>YIY10</v>
      </c>
      <c r="P3227" s="44">
        <f>INDEX(Workings!$R$14:$R$853,MATCH(O3227,Workings!$U$14:$U$853,0))</f>
        <v>0.44583333333333336</v>
      </c>
      <c r="Q3227" s="34">
        <f t="shared" si="163"/>
        <v>-1</v>
      </c>
      <c r="S3227"/>
    </row>
    <row r="3228" spans="1:19" ht="15" x14ac:dyDescent="0.25">
      <c r="A3228" s="34" t="s">
        <v>3806</v>
      </c>
      <c r="B3228" s="34" t="e">
        <f>SEARCH("PM",A3228)</f>
        <v>#VALUE!</v>
      </c>
      <c r="C3228" s="34">
        <f>SEARCH("AM",A3228)</f>
        <v>18</v>
      </c>
      <c r="D3228" s="34">
        <f>IFERROR(B3228,C3228)</f>
        <v>18</v>
      </c>
      <c r="E3228" s="34" t="str">
        <f>IFERROR(MID(A3228,D3228-5,1)," ")</f>
        <v>1</v>
      </c>
      <c r="F3228" s="34" t="str">
        <f>MID(A3228,IF(E3228="1",D3228-5,D3228-4),IF(E3228="1",7,6))</f>
        <v>11:19AM</v>
      </c>
      <c r="G3228" s="34" t="str">
        <f>TRIM(SUBSTITUTE(A3228,TEXT(M3228,"h:mmAM/PM"),""))</f>
        <v>8/Nov Y:I:Y</v>
      </c>
      <c r="H3228" s="34" t="b">
        <f>OR(LEFT(G3228,1)="Y",LEFT(G3228,1)="B",LEFT(G3228,1)="R")</f>
        <v>0</v>
      </c>
      <c r="I3228" s="34" t="str">
        <f>IF(H3228,LEFT(G3228,FIND(" ",G3228)-1),MID(G3228,FIND(" ",G3228)+1,9))</f>
        <v>Y:I:Y</v>
      </c>
      <c r="J3228" s="34" t="str">
        <f>TRIM(SUBSTITUTE(G3228,I3228,""))</f>
        <v>8/Nov</v>
      </c>
      <c r="K3228" s="34">
        <f>LEFT(J3228,2-ISERROR(1*MID(J3228,2,1)))*1</f>
        <v>8</v>
      </c>
      <c r="L3228" s="34" t="str">
        <f>IF(LEN(I3228)=3,I3228,LEFT(I3228,1)&amp;MID(I3228,3,1)&amp;RIGHT(I3228,1))</f>
        <v>YIY</v>
      </c>
      <c r="M3228" s="42">
        <f>TIMEVALUE(SUBSTITUTE(SUBSTITUTE(F3228,"P"," P"),"A"," A"))</f>
        <v>0.47152777777777777</v>
      </c>
      <c r="N3228" s="34">
        <f t="shared" si="161"/>
        <v>11</v>
      </c>
      <c r="O3228" s="34" t="str">
        <f t="shared" si="162"/>
        <v>YIY11</v>
      </c>
      <c r="P3228" s="44">
        <f>INDEX(Workings!$R$14:$R$853,MATCH(O3228,Workings!$U$14:$U$853,0))</f>
        <v>0.46666666666666667</v>
      </c>
      <c r="Q3228" s="34">
        <f t="shared" si="163"/>
        <v>7</v>
      </c>
      <c r="S3228"/>
    </row>
    <row r="3229" spans="1:19" ht="15" x14ac:dyDescent="0.25">
      <c r="A3229" s="34" t="s">
        <v>3295</v>
      </c>
      <c r="B3229" s="34" t="e">
        <f>SEARCH("PM",A3229)</f>
        <v>#VALUE!</v>
      </c>
      <c r="C3229" s="34">
        <f>SEARCH("AM",A3229)</f>
        <v>6</v>
      </c>
      <c r="D3229" s="34">
        <f>IFERROR(B3229,C3229)</f>
        <v>6</v>
      </c>
      <c r="E3229" s="34" t="str">
        <f>IFERROR(MID(A3229,D3229-5,1)," ")</f>
        <v>1</v>
      </c>
      <c r="F3229" s="34" t="str">
        <f>MID(A3229,IF(E3229="1",D3229-5,D3229-4),IF(E3229="1",7,6))</f>
        <v>11:47AM</v>
      </c>
      <c r="G3229" s="34" t="str">
        <f>TRIM(SUBSTITUTE(A3229,TEXT(M3229,"h:mmAM/PM"),""))</f>
        <v>Y:I:Y 8-Nov</v>
      </c>
      <c r="H3229" s="34" t="b">
        <f>OR(LEFT(G3229,1)="Y",LEFT(G3229,1)="B",LEFT(G3229,1)="R")</f>
        <v>1</v>
      </c>
      <c r="I3229" s="34" t="str">
        <f>IF(H3229,LEFT(G3229,FIND(" ",G3229)-1),MID(G3229,FIND(" ",G3229)+1,9))</f>
        <v>Y:I:Y</v>
      </c>
      <c r="J3229" s="34" t="str">
        <f>TRIM(SUBSTITUTE(G3229,I3229,""))</f>
        <v>8-Nov</v>
      </c>
      <c r="K3229" s="34">
        <f>LEFT(J3229,2-ISERROR(1*MID(J3229,2,1)))*1</f>
        <v>8</v>
      </c>
      <c r="L3229" s="34" t="str">
        <f>IF(LEN(I3229)=3,I3229,LEFT(I3229,1)&amp;MID(I3229,3,1)&amp;RIGHT(I3229,1))</f>
        <v>YIY</v>
      </c>
      <c r="M3229" s="42">
        <f>TIMEVALUE(SUBSTITUTE(SUBSTITUTE(F3229,"P"," P"),"A"," A"))</f>
        <v>0.4909722222222222</v>
      </c>
      <c r="N3229" s="34">
        <f t="shared" si="161"/>
        <v>12</v>
      </c>
      <c r="O3229" s="34" t="str">
        <f t="shared" si="162"/>
        <v>YIY12</v>
      </c>
      <c r="P3229" s="44">
        <f>INDEX(Workings!$R$14:$R$853,MATCH(O3229,Workings!$U$14:$U$853,0))</f>
        <v>0.48749999999999999</v>
      </c>
      <c r="Q3229" s="34">
        <f t="shared" si="163"/>
        <v>5</v>
      </c>
      <c r="S3229"/>
    </row>
    <row r="3230" spans="1:19" ht="15" x14ac:dyDescent="0.25">
      <c r="A3230" s="34" t="s">
        <v>1447</v>
      </c>
      <c r="B3230" s="34">
        <f>SEARCH("PM",A3230)</f>
        <v>6</v>
      </c>
      <c r="C3230" s="34" t="e">
        <f>SEARCH("AM",A3230)</f>
        <v>#VALUE!</v>
      </c>
      <c r="D3230" s="34">
        <f>IFERROR(B3230,C3230)</f>
        <v>6</v>
      </c>
      <c r="E3230" s="34" t="str">
        <f>IFERROR(MID(A3230,D3230-5,1)," ")</f>
        <v>1</v>
      </c>
      <c r="F3230" s="34" t="str">
        <f>MID(A3230,IF(E3230="1",D3230-5,D3230-4),IF(E3230="1",7,6))</f>
        <v>12:15PM</v>
      </c>
      <c r="G3230" s="34" t="str">
        <f>TRIM(SUBSTITUTE(A3230,TEXT(M3230,"h:mmAM/PM"),""))</f>
        <v>8-Nov Y/I/Y</v>
      </c>
      <c r="H3230" s="34" t="b">
        <f>OR(LEFT(G3230,1)="Y",LEFT(G3230,1)="B",LEFT(G3230,1)="R")</f>
        <v>0</v>
      </c>
      <c r="I3230" s="34" t="str">
        <f>IF(H3230,LEFT(G3230,FIND(" ",G3230)-1),MID(G3230,FIND(" ",G3230)+1,9))</f>
        <v>Y/I/Y</v>
      </c>
      <c r="J3230" s="34" t="str">
        <f>TRIM(SUBSTITUTE(G3230,I3230,""))</f>
        <v>8-Nov</v>
      </c>
      <c r="K3230" s="34">
        <f>LEFT(J3230,2-ISERROR(1*MID(J3230,2,1)))*1</f>
        <v>8</v>
      </c>
      <c r="L3230" s="34" t="str">
        <f>IF(LEN(I3230)=3,I3230,LEFT(I3230,1)&amp;MID(I3230,3,1)&amp;RIGHT(I3230,1))</f>
        <v>YIY</v>
      </c>
      <c r="M3230" s="42">
        <f>TIMEVALUE(SUBSTITUTE(SUBSTITUTE(F3230,"P"," P"),"A"," A"))</f>
        <v>0.51041666666666663</v>
      </c>
      <c r="N3230" s="34">
        <f t="shared" si="161"/>
        <v>13</v>
      </c>
      <c r="O3230" s="34" t="str">
        <f t="shared" si="162"/>
        <v>YIY13</v>
      </c>
      <c r="P3230" s="44">
        <f>INDEX(Workings!$R$14:$R$853,MATCH(O3230,Workings!$U$14:$U$853,0))</f>
        <v>0.5083333333333333</v>
      </c>
      <c r="Q3230" s="34">
        <f t="shared" si="163"/>
        <v>3</v>
      </c>
      <c r="S3230"/>
    </row>
    <row r="3231" spans="1:19" ht="15" x14ac:dyDescent="0.25">
      <c r="A3231" s="34" t="s">
        <v>814</v>
      </c>
      <c r="B3231" s="34">
        <f>SEARCH("PM",A3231)</f>
        <v>12</v>
      </c>
      <c r="C3231" s="34" t="e">
        <f>SEARCH("AM",A3231)</f>
        <v>#VALUE!</v>
      </c>
      <c r="D3231" s="34">
        <f>IFERROR(B3231,C3231)</f>
        <v>12</v>
      </c>
      <c r="E3231" s="34" t="str">
        <f>IFERROR(MID(A3231,D3231-5,1)," ")</f>
        <v>1</v>
      </c>
      <c r="F3231" s="34" t="str">
        <f>MID(A3231,IF(E3231="1",D3231-5,D3231-4),IF(E3231="1",7,6))</f>
        <v>12:44PM</v>
      </c>
      <c r="G3231" s="34" t="str">
        <f>TRIM(SUBSTITUTE(A3231,TEXT(M3231,"h:mmAM/PM"),""))</f>
        <v>8-Nov Y/I/Y</v>
      </c>
      <c r="H3231" s="34" t="b">
        <f>OR(LEFT(G3231,1)="Y",LEFT(G3231,1)="B",LEFT(G3231,1)="R")</f>
        <v>0</v>
      </c>
      <c r="I3231" s="34" t="str">
        <f>IF(H3231,LEFT(G3231,FIND(" ",G3231)-1),MID(G3231,FIND(" ",G3231)+1,9))</f>
        <v>Y/I/Y</v>
      </c>
      <c r="J3231" s="34" t="str">
        <f>TRIM(SUBSTITUTE(G3231,I3231,""))</f>
        <v>8-Nov</v>
      </c>
      <c r="K3231" s="34">
        <f>LEFT(J3231,2-ISERROR(1*MID(J3231,2,1)))*1</f>
        <v>8</v>
      </c>
      <c r="L3231" s="34" t="str">
        <f>IF(LEN(I3231)=3,I3231,LEFT(I3231,1)&amp;MID(I3231,3,1)&amp;RIGHT(I3231,1))</f>
        <v>YIY</v>
      </c>
      <c r="M3231" s="42">
        <f>TIMEVALUE(SUBSTITUTE(SUBSTITUTE(F3231,"P"," P"),"A"," A"))</f>
        <v>0.53055555555555556</v>
      </c>
      <c r="N3231" s="34">
        <f t="shared" si="161"/>
        <v>14</v>
      </c>
      <c r="O3231" s="34" t="str">
        <f t="shared" si="162"/>
        <v>YIY14</v>
      </c>
      <c r="P3231" s="44">
        <f>INDEX(Workings!$R$14:$R$853,MATCH(O3231,Workings!$U$14:$U$853,0))</f>
        <v>0.52916666666666667</v>
      </c>
      <c r="Q3231" s="34">
        <f t="shared" si="163"/>
        <v>2</v>
      </c>
      <c r="S3231"/>
    </row>
    <row r="3232" spans="1:19" ht="15" x14ac:dyDescent="0.25">
      <c r="A3232" s="34" t="s">
        <v>1916</v>
      </c>
      <c r="B3232" s="34">
        <f>SEARCH("PM",A3232)</f>
        <v>5</v>
      </c>
      <c r="C3232" s="34" t="e">
        <f>SEARCH("AM",A3232)</f>
        <v>#VALUE!</v>
      </c>
      <c r="D3232" s="34">
        <f>IFERROR(B3232,C3232)</f>
        <v>5</v>
      </c>
      <c r="E3232" s="34" t="str">
        <f>IFERROR(MID(A3232,D3232-5,1)," ")</f>
        <v xml:space="preserve"> </v>
      </c>
      <c r="F3232" s="34" t="str">
        <f>MID(A3232,IF(E3232="1",D3232-5,D3232-4),IF(E3232="1",7,6))</f>
        <v>1:20PM</v>
      </c>
      <c r="G3232" s="34" t="str">
        <f>TRIM(SUBSTITUTE(A3232,TEXT(M3232,"h:mmAM/PM"),""))</f>
        <v>Y/I/Y 8/Nov</v>
      </c>
      <c r="H3232" s="34" t="b">
        <f>OR(LEFT(G3232,1)="Y",LEFT(G3232,1)="B",LEFT(G3232,1)="R")</f>
        <v>1</v>
      </c>
      <c r="I3232" s="34" t="str">
        <f>IF(H3232,LEFT(G3232,FIND(" ",G3232)-1),MID(G3232,FIND(" ",G3232)+1,9))</f>
        <v>Y/I/Y</v>
      </c>
      <c r="J3232" s="34" t="str">
        <f>TRIM(SUBSTITUTE(G3232,I3232,""))</f>
        <v>8/Nov</v>
      </c>
      <c r="K3232" s="34">
        <f>LEFT(J3232,2-ISERROR(1*MID(J3232,2,1)))*1</f>
        <v>8</v>
      </c>
      <c r="L3232" s="34" t="str">
        <f>IF(LEN(I3232)=3,I3232,LEFT(I3232,1)&amp;MID(I3232,3,1)&amp;RIGHT(I3232,1))</f>
        <v>YIY</v>
      </c>
      <c r="M3232" s="42">
        <f>TIMEVALUE(SUBSTITUTE(SUBSTITUTE(F3232,"P"," P"),"A"," A"))</f>
        <v>0.55555555555555558</v>
      </c>
      <c r="N3232" s="34">
        <f t="shared" si="161"/>
        <v>15</v>
      </c>
      <c r="O3232" s="34" t="str">
        <f t="shared" si="162"/>
        <v>YIY15</v>
      </c>
      <c r="P3232" s="44">
        <f>INDEX(Workings!$R$14:$R$853,MATCH(O3232,Workings!$U$14:$U$853,0))</f>
        <v>0.55000000000000004</v>
      </c>
      <c r="Q3232" s="34">
        <f t="shared" si="163"/>
        <v>8</v>
      </c>
      <c r="S3232"/>
    </row>
    <row r="3233" spans="1:19" ht="15" x14ac:dyDescent="0.25">
      <c r="A3233" s="34" t="s">
        <v>4247</v>
      </c>
      <c r="B3233" s="34">
        <f>SEARCH("PM",A3233)</f>
        <v>11</v>
      </c>
      <c r="C3233" s="34" t="e">
        <f>SEARCH("AM",A3233)</f>
        <v>#VALUE!</v>
      </c>
      <c r="D3233" s="34">
        <f>IFERROR(B3233,C3233)</f>
        <v>11</v>
      </c>
      <c r="E3233" s="34" t="str">
        <f>IFERROR(MID(A3233,D3233-5,1)," ")</f>
        <v xml:space="preserve"> </v>
      </c>
      <c r="F3233" s="34" t="str">
        <f>MID(A3233,IF(E3233="1",D3233-5,D3233-4),IF(E3233="1",7,6))</f>
        <v>1:49PM</v>
      </c>
      <c r="G3233" s="34" t="str">
        <f>TRIM(SUBSTITUTE(A3233,TEXT(M3233,"h:mmAM/PM"),""))</f>
        <v>8/Nov YIY</v>
      </c>
      <c r="H3233" s="34" t="b">
        <f>OR(LEFT(G3233,1)="Y",LEFT(G3233,1)="B",LEFT(G3233,1)="R")</f>
        <v>0</v>
      </c>
      <c r="I3233" s="34" t="str">
        <f>IF(H3233,LEFT(G3233,FIND(" ",G3233)-1),MID(G3233,FIND(" ",G3233)+1,9))</f>
        <v>YIY</v>
      </c>
      <c r="J3233" s="34" t="str">
        <f>TRIM(SUBSTITUTE(G3233,I3233,""))</f>
        <v>8/Nov</v>
      </c>
      <c r="K3233" s="34">
        <f>LEFT(J3233,2-ISERROR(1*MID(J3233,2,1)))*1</f>
        <v>8</v>
      </c>
      <c r="L3233" s="34" t="str">
        <f>IF(LEN(I3233)=3,I3233,LEFT(I3233,1)&amp;MID(I3233,3,1)&amp;RIGHT(I3233,1))</f>
        <v>YIY</v>
      </c>
      <c r="M3233" s="42">
        <f>TIMEVALUE(SUBSTITUTE(SUBSTITUTE(F3233,"P"," P"),"A"," A"))</f>
        <v>0.5756944444444444</v>
      </c>
      <c r="N3233" s="34">
        <f t="shared" si="161"/>
        <v>16</v>
      </c>
      <c r="O3233" s="34" t="str">
        <f t="shared" si="162"/>
        <v>YIY16</v>
      </c>
      <c r="P3233" s="44">
        <f>INDEX(Workings!$R$14:$R$853,MATCH(O3233,Workings!$U$14:$U$853,0))</f>
        <v>0.57083333333333341</v>
      </c>
      <c r="Q3233" s="34">
        <f t="shared" si="163"/>
        <v>7</v>
      </c>
      <c r="S3233"/>
    </row>
    <row r="3234" spans="1:19" ht="15" x14ac:dyDescent="0.25">
      <c r="A3234" s="34" t="s">
        <v>2956</v>
      </c>
      <c r="B3234" s="34">
        <f>SEARCH("PM",A3234)</f>
        <v>17</v>
      </c>
      <c r="C3234" s="34" t="e">
        <f>SEARCH("AM",A3234)</f>
        <v>#VALUE!</v>
      </c>
      <c r="D3234" s="34">
        <f>IFERROR(B3234,C3234)</f>
        <v>17</v>
      </c>
      <c r="E3234" s="34" t="str">
        <f>IFERROR(MID(A3234,D3234-5,1)," ")</f>
        <v xml:space="preserve"> </v>
      </c>
      <c r="F3234" s="34" t="str">
        <f>MID(A3234,IF(E3234="1",D3234-5,D3234-4),IF(E3234="1",7,6))</f>
        <v>2:16PM</v>
      </c>
      <c r="G3234" s="34" t="str">
        <f>TRIM(SUBSTITUTE(A3234,TEXT(M3234,"h:mmAM/PM"),""))</f>
        <v>8-Nov Y/I/Y</v>
      </c>
      <c r="H3234" s="34" t="b">
        <f>OR(LEFT(G3234,1)="Y",LEFT(G3234,1)="B",LEFT(G3234,1)="R")</f>
        <v>0</v>
      </c>
      <c r="I3234" s="34" t="str">
        <f>IF(H3234,LEFT(G3234,FIND(" ",G3234)-1),MID(G3234,FIND(" ",G3234)+1,9))</f>
        <v>Y/I/Y</v>
      </c>
      <c r="J3234" s="34" t="str">
        <f>TRIM(SUBSTITUTE(G3234,I3234,""))</f>
        <v>8-Nov</v>
      </c>
      <c r="K3234" s="34">
        <f>LEFT(J3234,2-ISERROR(1*MID(J3234,2,1)))*1</f>
        <v>8</v>
      </c>
      <c r="L3234" s="34" t="str">
        <f>IF(LEN(I3234)=3,I3234,LEFT(I3234,1)&amp;MID(I3234,3,1)&amp;RIGHT(I3234,1))</f>
        <v>YIY</v>
      </c>
      <c r="M3234" s="42">
        <f>TIMEVALUE(SUBSTITUTE(SUBSTITUTE(F3234,"P"," P"),"A"," A"))</f>
        <v>0.59444444444444444</v>
      </c>
      <c r="N3234" s="34">
        <f t="shared" si="161"/>
        <v>17</v>
      </c>
      <c r="O3234" s="34" t="str">
        <f t="shared" si="162"/>
        <v>YIY17</v>
      </c>
      <c r="P3234" s="44">
        <f>INDEX(Workings!$R$14:$R$853,MATCH(O3234,Workings!$U$14:$U$853,0))</f>
        <v>0.59166666666666679</v>
      </c>
      <c r="Q3234" s="34">
        <f t="shared" si="163"/>
        <v>4</v>
      </c>
      <c r="S3234"/>
    </row>
    <row r="3235" spans="1:19" ht="15" x14ac:dyDescent="0.25">
      <c r="A3235" s="34" t="s">
        <v>1904</v>
      </c>
      <c r="B3235" s="34">
        <f>SEARCH("PM",A3235)</f>
        <v>11</v>
      </c>
      <c r="C3235" s="34" t="e">
        <f>SEARCH("AM",A3235)</f>
        <v>#VALUE!</v>
      </c>
      <c r="D3235" s="34">
        <f>IFERROR(B3235,C3235)</f>
        <v>11</v>
      </c>
      <c r="E3235" s="34" t="str">
        <f>IFERROR(MID(A3235,D3235-5,1)," ")</f>
        <v xml:space="preserve"> </v>
      </c>
      <c r="F3235" s="34" t="str">
        <f>MID(A3235,IF(E3235="1",D3235-5,D3235-4),IF(E3235="1",7,6))</f>
        <v>2:46PM</v>
      </c>
      <c r="G3235" s="34" t="str">
        <f>TRIM(SUBSTITUTE(A3235,TEXT(M3235,"h:mmAM/PM"),""))</f>
        <v>8/Nov Y:I:Y</v>
      </c>
      <c r="H3235" s="34" t="b">
        <f>OR(LEFT(G3235,1)="Y",LEFT(G3235,1)="B",LEFT(G3235,1)="R")</f>
        <v>0</v>
      </c>
      <c r="I3235" s="34" t="str">
        <f>IF(H3235,LEFT(G3235,FIND(" ",G3235)-1),MID(G3235,FIND(" ",G3235)+1,9))</f>
        <v>Y:I:Y</v>
      </c>
      <c r="J3235" s="34" t="str">
        <f>TRIM(SUBSTITUTE(G3235,I3235,""))</f>
        <v>8/Nov</v>
      </c>
      <c r="K3235" s="34">
        <f>LEFT(J3235,2-ISERROR(1*MID(J3235,2,1)))*1</f>
        <v>8</v>
      </c>
      <c r="L3235" s="34" t="str">
        <f>IF(LEN(I3235)=3,I3235,LEFT(I3235,1)&amp;MID(I3235,3,1)&amp;RIGHT(I3235,1))</f>
        <v>YIY</v>
      </c>
      <c r="M3235" s="42">
        <f>TIMEVALUE(SUBSTITUTE(SUBSTITUTE(F3235,"P"," P"),"A"," A"))</f>
        <v>0.61527777777777781</v>
      </c>
      <c r="N3235" s="34">
        <f t="shared" si="161"/>
        <v>18</v>
      </c>
      <c r="O3235" s="34" t="str">
        <f t="shared" si="162"/>
        <v>YIY18</v>
      </c>
      <c r="P3235" s="44">
        <f>INDEX(Workings!$R$14:$R$853,MATCH(O3235,Workings!$U$14:$U$853,0))</f>
        <v>0.61250000000000016</v>
      </c>
      <c r="Q3235" s="34">
        <f t="shared" si="163"/>
        <v>4</v>
      </c>
      <c r="S3235"/>
    </row>
    <row r="3236" spans="1:19" ht="15" x14ac:dyDescent="0.25">
      <c r="A3236" s="34" t="s">
        <v>1127</v>
      </c>
      <c r="B3236" s="34">
        <f>SEARCH("PM",A3236)</f>
        <v>15</v>
      </c>
      <c r="C3236" s="34" t="e">
        <f>SEARCH("AM",A3236)</f>
        <v>#VALUE!</v>
      </c>
      <c r="D3236" s="34">
        <f>IFERROR(B3236,C3236)</f>
        <v>15</v>
      </c>
      <c r="E3236" s="34" t="str">
        <f>IFERROR(MID(A3236,D3236-5,1)," ")</f>
        <v xml:space="preserve"> </v>
      </c>
      <c r="F3236" s="34" t="str">
        <f>MID(A3236,IF(E3236="1",D3236-5,D3236-4),IF(E3236="1",7,6))</f>
        <v>3:13PM</v>
      </c>
      <c r="G3236" s="34" t="str">
        <f>TRIM(SUBSTITUTE(A3236,TEXT(M3236,"h:mmAM/PM"),""))</f>
        <v>8-Nov YIY</v>
      </c>
      <c r="H3236" s="34" t="b">
        <f>OR(LEFT(G3236,1)="Y",LEFT(G3236,1)="B",LEFT(G3236,1)="R")</f>
        <v>0</v>
      </c>
      <c r="I3236" s="34" t="str">
        <f>IF(H3236,LEFT(G3236,FIND(" ",G3236)-1),MID(G3236,FIND(" ",G3236)+1,9))</f>
        <v>YIY</v>
      </c>
      <c r="J3236" s="34" t="str">
        <f>TRIM(SUBSTITUTE(G3236,I3236,""))</f>
        <v>8-Nov</v>
      </c>
      <c r="K3236" s="34">
        <f>LEFT(J3236,2-ISERROR(1*MID(J3236,2,1)))*1</f>
        <v>8</v>
      </c>
      <c r="L3236" s="34" t="str">
        <f>IF(LEN(I3236)=3,I3236,LEFT(I3236,1)&amp;MID(I3236,3,1)&amp;RIGHT(I3236,1))</f>
        <v>YIY</v>
      </c>
      <c r="M3236" s="42">
        <f>TIMEVALUE(SUBSTITUTE(SUBSTITUTE(F3236,"P"," P"),"A"," A"))</f>
        <v>0.63402777777777775</v>
      </c>
      <c r="N3236" s="34">
        <f t="shared" si="161"/>
        <v>19</v>
      </c>
      <c r="O3236" s="34" t="str">
        <f t="shared" si="162"/>
        <v>YIY19</v>
      </c>
      <c r="P3236" s="44">
        <f>INDEX(Workings!$R$14:$R$853,MATCH(O3236,Workings!$U$14:$U$853,0))</f>
        <v>0.63333333333333353</v>
      </c>
      <c r="Q3236" s="34">
        <f t="shared" si="163"/>
        <v>1</v>
      </c>
      <c r="S3236"/>
    </row>
    <row r="3237" spans="1:19" ht="15" x14ac:dyDescent="0.25">
      <c r="A3237" s="34" t="s">
        <v>2337</v>
      </c>
      <c r="B3237" s="34">
        <f>SEARCH("PM",A3237)</f>
        <v>17</v>
      </c>
      <c r="C3237" s="34" t="e">
        <f>SEARCH("AM",A3237)</f>
        <v>#VALUE!</v>
      </c>
      <c r="D3237" s="34">
        <f>IFERROR(B3237,C3237)</f>
        <v>17</v>
      </c>
      <c r="E3237" s="34" t="str">
        <f>IFERROR(MID(A3237,D3237-5,1)," ")</f>
        <v xml:space="preserve"> </v>
      </c>
      <c r="F3237" s="34" t="str">
        <f>MID(A3237,IF(E3237="1",D3237-5,D3237-4),IF(E3237="1",7,6))</f>
        <v>3:42PM</v>
      </c>
      <c r="G3237" s="34" t="str">
        <f>TRIM(SUBSTITUTE(A3237,TEXT(M3237,"h:mmAM/PM"),""))</f>
        <v>Y-I-Y 8-Nov</v>
      </c>
      <c r="H3237" s="34" t="b">
        <f>OR(LEFT(G3237,1)="Y",LEFT(G3237,1)="B",LEFT(G3237,1)="R")</f>
        <v>1</v>
      </c>
      <c r="I3237" s="34" t="str">
        <f>IF(H3237,LEFT(G3237,FIND(" ",G3237)-1),MID(G3237,FIND(" ",G3237)+1,9))</f>
        <v>Y-I-Y</v>
      </c>
      <c r="J3237" s="34" t="str">
        <f>TRIM(SUBSTITUTE(G3237,I3237,""))</f>
        <v>8-Nov</v>
      </c>
      <c r="K3237" s="34">
        <f>LEFT(J3237,2-ISERROR(1*MID(J3237,2,1)))*1</f>
        <v>8</v>
      </c>
      <c r="L3237" s="34" t="str">
        <f>IF(LEN(I3237)=3,I3237,LEFT(I3237,1)&amp;MID(I3237,3,1)&amp;RIGHT(I3237,1))</f>
        <v>YIY</v>
      </c>
      <c r="M3237" s="42">
        <f>TIMEVALUE(SUBSTITUTE(SUBSTITUTE(F3237,"P"," P"),"A"," A"))</f>
        <v>0.65416666666666667</v>
      </c>
      <c r="N3237" s="34">
        <f t="shared" si="161"/>
        <v>20</v>
      </c>
      <c r="O3237" s="34" t="str">
        <f t="shared" si="162"/>
        <v>YIY20</v>
      </c>
      <c r="P3237" s="44">
        <f>INDEX(Workings!$R$14:$R$853,MATCH(O3237,Workings!$U$14:$U$853,0))</f>
        <v>0.6541666666666669</v>
      </c>
      <c r="Q3237" s="34">
        <f t="shared" si="163"/>
        <v>0</v>
      </c>
      <c r="S3237"/>
    </row>
    <row r="3238" spans="1:19" ht="15" x14ac:dyDescent="0.25">
      <c r="A3238" s="34" t="s">
        <v>708</v>
      </c>
      <c r="B3238" s="34">
        <f>SEARCH("PM",A3238)</f>
        <v>5</v>
      </c>
      <c r="C3238" s="34" t="e">
        <f>SEARCH("AM",A3238)</f>
        <v>#VALUE!</v>
      </c>
      <c r="D3238" s="34">
        <f>IFERROR(B3238,C3238)</f>
        <v>5</v>
      </c>
      <c r="E3238" s="34" t="str">
        <f>IFERROR(MID(A3238,D3238-5,1)," ")</f>
        <v xml:space="preserve"> </v>
      </c>
      <c r="F3238" s="34" t="str">
        <f>MID(A3238,IF(E3238="1",D3238-5,D3238-4),IF(E3238="1",7,6))</f>
        <v>4:17PM</v>
      </c>
      <c r="G3238" s="34" t="str">
        <f>TRIM(SUBSTITUTE(A3238,TEXT(M3238,"h:mmAM/PM"),""))</f>
        <v>8-Nov Y/I/Y</v>
      </c>
      <c r="H3238" s="34" t="b">
        <f>OR(LEFT(G3238,1)="Y",LEFT(G3238,1)="B",LEFT(G3238,1)="R")</f>
        <v>0</v>
      </c>
      <c r="I3238" s="34" t="str">
        <f>IF(H3238,LEFT(G3238,FIND(" ",G3238)-1),MID(G3238,FIND(" ",G3238)+1,9))</f>
        <v>Y/I/Y</v>
      </c>
      <c r="J3238" s="34" t="str">
        <f>TRIM(SUBSTITUTE(G3238,I3238,""))</f>
        <v>8-Nov</v>
      </c>
      <c r="K3238" s="34">
        <f>LEFT(J3238,2-ISERROR(1*MID(J3238,2,1)))*1</f>
        <v>8</v>
      </c>
      <c r="L3238" s="34" t="str">
        <f>IF(LEN(I3238)=3,I3238,LEFT(I3238,1)&amp;MID(I3238,3,1)&amp;RIGHT(I3238,1))</f>
        <v>YIY</v>
      </c>
      <c r="M3238" s="42">
        <f>TIMEVALUE(SUBSTITUTE(SUBSTITUTE(F3238,"P"," P"),"A"," A"))</f>
        <v>0.67847222222222225</v>
      </c>
      <c r="N3238" s="34">
        <f t="shared" si="161"/>
        <v>21</v>
      </c>
      <c r="O3238" s="34" t="str">
        <f t="shared" si="162"/>
        <v>YIY21</v>
      </c>
      <c r="P3238" s="44">
        <f>INDEX(Workings!$R$14:$R$853,MATCH(O3238,Workings!$U$14:$U$853,0))</f>
        <v>0.67500000000000027</v>
      </c>
      <c r="Q3238" s="34">
        <f t="shared" si="163"/>
        <v>5</v>
      </c>
      <c r="S3238"/>
    </row>
    <row r="3239" spans="1:19" ht="15" x14ac:dyDescent="0.25">
      <c r="A3239" s="34" t="s">
        <v>2546</v>
      </c>
      <c r="B3239" s="34">
        <f>SEARCH("PM",A3239)</f>
        <v>5</v>
      </c>
      <c r="C3239" s="34" t="e">
        <f>SEARCH("AM",A3239)</f>
        <v>#VALUE!</v>
      </c>
      <c r="D3239" s="34">
        <f>IFERROR(B3239,C3239)</f>
        <v>5</v>
      </c>
      <c r="E3239" s="34" t="str">
        <f>IFERROR(MID(A3239,D3239-5,1)," ")</f>
        <v xml:space="preserve"> </v>
      </c>
      <c r="F3239" s="34" t="str">
        <f>MID(A3239,IF(E3239="1",D3239-5,D3239-4),IF(E3239="1",7,6))</f>
        <v>4:44PM</v>
      </c>
      <c r="G3239" s="34" t="str">
        <f>TRIM(SUBSTITUTE(A3239,TEXT(M3239,"h:mmAM/PM"),""))</f>
        <v>YIY 8-Nov</v>
      </c>
      <c r="H3239" s="34" t="b">
        <f>OR(LEFT(G3239,1)="Y",LEFT(G3239,1)="B",LEFT(G3239,1)="R")</f>
        <v>1</v>
      </c>
      <c r="I3239" s="34" t="str">
        <f>IF(H3239,LEFT(G3239,FIND(" ",G3239)-1),MID(G3239,FIND(" ",G3239)+1,9))</f>
        <v>YIY</v>
      </c>
      <c r="J3239" s="34" t="str">
        <f>TRIM(SUBSTITUTE(G3239,I3239,""))</f>
        <v>8-Nov</v>
      </c>
      <c r="K3239" s="34">
        <f>LEFT(J3239,2-ISERROR(1*MID(J3239,2,1)))*1</f>
        <v>8</v>
      </c>
      <c r="L3239" s="34" t="str">
        <f>IF(LEN(I3239)=3,I3239,LEFT(I3239,1)&amp;MID(I3239,3,1)&amp;RIGHT(I3239,1))</f>
        <v>YIY</v>
      </c>
      <c r="M3239" s="42">
        <f>TIMEVALUE(SUBSTITUTE(SUBSTITUTE(F3239,"P"," P"),"A"," A"))</f>
        <v>0.6972222222222223</v>
      </c>
      <c r="N3239" s="34">
        <f t="shared" si="161"/>
        <v>22</v>
      </c>
      <c r="O3239" s="34" t="str">
        <f t="shared" si="162"/>
        <v>YIY22</v>
      </c>
      <c r="P3239" s="44">
        <f>INDEX(Workings!$R$14:$R$853,MATCH(O3239,Workings!$U$14:$U$853,0))</f>
        <v>0.69583333333333364</v>
      </c>
      <c r="Q3239" s="34">
        <f t="shared" si="163"/>
        <v>2</v>
      </c>
      <c r="S3239"/>
    </row>
    <row r="3240" spans="1:19" ht="15" x14ac:dyDescent="0.25">
      <c r="A3240" s="34" t="s">
        <v>2462</v>
      </c>
      <c r="B3240" s="34">
        <f>SEARCH("PM",A3240)</f>
        <v>17</v>
      </c>
      <c r="C3240" s="34" t="e">
        <f>SEARCH("AM",A3240)</f>
        <v>#VALUE!</v>
      </c>
      <c r="D3240" s="34">
        <f>IFERROR(B3240,C3240)</f>
        <v>17</v>
      </c>
      <c r="E3240" s="34" t="str">
        <f>IFERROR(MID(A3240,D3240-5,1)," ")</f>
        <v xml:space="preserve"> </v>
      </c>
      <c r="F3240" s="34" t="str">
        <f>MID(A3240,IF(E3240="1",D3240-5,D3240-4),IF(E3240="1",7,6))</f>
        <v>5:17PM</v>
      </c>
      <c r="G3240" s="34" t="str">
        <f>TRIM(SUBSTITUTE(A3240,TEXT(M3240,"h:mmAM/PM"),""))</f>
        <v>Y:I:Y 8/Nov</v>
      </c>
      <c r="H3240" s="34" t="b">
        <f>OR(LEFT(G3240,1)="Y",LEFT(G3240,1)="B",LEFT(G3240,1)="R")</f>
        <v>1</v>
      </c>
      <c r="I3240" s="34" t="str">
        <f>IF(H3240,LEFT(G3240,FIND(" ",G3240)-1),MID(G3240,FIND(" ",G3240)+1,9))</f>
        <v>Y:I:Y</v>
      </c>
      <c r="J3240" s="34" t="str">
        <f>TRIM(SUBSTITUTE(G3240,I3240,""))</f>
        <v>8/Nov</v>
      </c>
      <c r="K3240" s="34">
        <f>LEFT(J3240,2-ISERROR(1*MID(J3240,2,1)))*1</f>
        <v>8</v>
      </c>
      <c r="L3240" s="34" t="str">
        <f>IF(LEN(I3240)=3,I3240,LEFT(I3240,1)&amp;MID(I3240,3,1)&amp;RIGHT(I3240,1))</f>
        <v>YIY</v>
      </c>
      <c r="M3240" s="42">
        <f>TIMEVALUE(SUBSTITUTE(SUBSTITUTE(F3240,"P"," P"),"A"," A"))</f>
        <v>0.72013888888888899</v>
      </c>
      <c r="N3240" s="34">
        <f t="shared" si="161"/>
        <v>23</v>
      </c>
      <c r="O3240" s="34" t="str">
        <f t="shared" si="162"/>
        <v>YIY23</v>
      </c>
      <c r="P3240" s="44">
        <f>INDEX(Workings!$R$14:$R$853,MATCH(O3240,Workings!$U$14:$U$853,0))</f>
        <v>0.71666666666666701</v>
      </c>
      <c r="Q3240" s="34">
        <f t="shared" si="163"/>
        <v>5</v>
      </c>
      <c r="S3240"/>
    </row>
    <row r="3241" spans="1:19" ht="15" x14ac:dyDescent="0.25">
      <c r="A3241" s="34" t="s">
        <v>2078</v>
      </c>
      <c r="B3241" s="34">
        <f>SEARCH("PM",A3241)</f>
        <v>5</v>
      </c>
      <c r="C3241" s="34" t="e">
        <f>SEARCH("AM",A3241)</f>
        <v>#VALUE!</v>
      </c>
      <c r="D3241" s="34">
        <f>IFERROR(B3241,C3241)</f>
        <v>5</v>
      </c>
      <c r="E3241" s="34" t="str">
        <f>IFERROR(MID(A3241,D3241-5,1)," ")</f>
        <v xml:space="preserve"> </v>
      </c>
      <c r="F3241" s="34" t="str">
        <f>MID(A3241,IF(E3241="1",D3241-5,D3241-4),IF(E3241="1",7,6))</f>
        <v>5:51PM</v>
      </c>
      <c r="G3241" s="34" t="str">
        <f>TRIM(SUBSTITUTE(A3241,TEXT(M3241,"h:mmAM/PM"),""))</f>
        <v>Y:I:Y 8-Nov</v>
      </c>
      <c r="H3241" s="34" t="b">
        <f>OR(LEFT(G3241,1)="Y",LEFT(G3241,1)="B",LEFT(G3241,1)="R")</f>
        <v>1</v>
      </c>
      <c r="I3241" s="34" t="str">
        <f>IF(H3241,LEFT(G3241,FIND(" ",G3241)-1),MID(G3241,FIND(" ",G3241)+1,9))</f>
        <v>Y:I:Y</v>
      </c>
      <c r="J3241" s="34" t="str">
        <f>TRIM(SUBSTITUTE(G3241,I3241,""))</f>
        <v>8-Nov</v>
      </c>
      <c r="K3241" s="34">
        <f>LEFT(J3241,2-ISERROR(1*MID(J3241,2,1)))*1</f>
        <v>8</v>
      </c>
      <c r="L3241" s="34" t="str">
        <f>IF(LEN(I3241)=3,I3241,LEFT(I3241,1)&amp;MID(I3241,3,1)&amp;RIGHT(I3241,1))</f>
        <v>YIY</v>
      </c>
      <c r="M3241" s="42">
        <f>TIMEVALUE(SUBSTITUTE(SUBSTITUTE(F3241,"P"," P"),"A"," A"))</f>
        <v>0.74375000000000002</v>
      </c>
      <c r="N3241" s="34">
        <f t="shared" si="161"/>
        <v>24</v>
      </c>
      <c r="O3241" s="34" t="str">
        <f t="shared" si="162"/>
        <v>YIY24</v>
      </c>
      <c r="P3241" s="44">
        <f>INDEX(Workings!$R$14:$R$853,MATCH(O3241,Workings!$U$14:$U$853,0))</f>
        <v>0.7444444444444448</v>
      </c>
      <c r="Q3241" s="34">
        <f t="shared" si="163"/>
        <v>-1</v>
      </c>
      <c r="S3241"/>
    </row>
    <row r="3242" spans="1:19" ht="15" x14ac:dyDescent="0.25">
      <c r="A3242" s="34" t="s">
        <v>2951</v>
      </c>
      <c r="B3242" s="34">
        <f>SEARCH("PM",A3242)</f>
        <v>11</v>
      </c>
      <c r="C3242" s="34" t="e">
        <f>SEARCH("AM",A3242)</f>
        <v>#VALUE!</v>
      </c>
      <c r="D3242" s="34">
        <f>IFERROR(B3242,C3242)</f>
        <v>11</v>
      </c>
      <c r="E3242" s="34" t="str">
        <f>IFERROR(MID(A3242,D3242-5,1)," ")</f>
        <v xml:space="preserve"> </v>
      </c>
      <c r="F3242" s="34" t="str">
        <f>MID(A3242,IF(E3242="1",D3242-5,D3242-4),IF(E3242="1",7,6))</f>
        <v>6:36PM</v>
      </c>
      <c r="G3242" s="34" t="str">
        <f>TRIM(SUBSTITUTE(A3242,TEXT(M3242,"h:mmAM/PM"),""))</f>
        <v>Y/I/Y 8/Nov</v>
      </c>
      <c r="H3242" s="34" t="b">
        <f>OR(LEFT(G3242,1)="Y",LEFT(G3242,1)="B",LEFT(G3242,1)="R")</f>
        <v>1</v>
      </c>
      <c r="I3242" s="34" t="str">
        <f>IF(H3242,LEFT(G3242,FIND(" ",G3242)-1),MID(G3242,FIND(" ",G3242)+1,9))</f>
        <v>Y/I/Y</v>
      </c>
      <c r="J3242" s="34" t="str">
        <f>TRIM(SUBSTITUTE(G3242,I3242,""))</f>
        <v>8/Nov</v>
      </c>
      <c r="K3242" s="34">
        <f>LEFT(J3242,2-ISERROR(1*MID(J3242,2,1)))*1</f>
        <v>8</v>
      </c>
      <c r="L3242" s="34" t="str">
        <f>IF(LEN(I3242)=3,I3242,LEFT(I3242,1)&amp;MID(I3242,3,1)&amp;RIGHT(I3242,1))</f>
        <v>YIY</v>
      </c>
      <c r="M3242" s="42">
        <f>TIMEVALUE(SUBSTITUTE(SUBSTITUTE(F3242,"P"," P"),"A"," A"))</f>
        <v>0.77500000000000002</v>
      </c>
      <c r="N3242" s="34">
        <f t="shared" si="161"/>
        <v>25</v>
      </c>
      <c r="O3242" s="34" t="str">
        <f t="shared" si="162"/>
        <v>YIY25</v>
      </c>
      <c r="P3242" s="44">
        <f>INDEX(Workings!$R$14:$R$853,MATCH(O3242,Workings!$U$14:$U$853,0))</f>
        <v>0.77222222222222259</v>
      </c>
      <c r="Q3242" s="34">
        <f t="shared" si="163"/>
        <v>4</v>
      </c>
      <c r="S3242"/>
    </row>
    <row r="3243" spans="1:19" ht="15" x14ac:dyDescent="0.25">
      <c r="A3243" s="34" t="s">
        <v>3276</v>
      </c>
      <c r="B3243" s="34">
        <f>SEARCH("PM",A3243)</f>
        <v>15</v>
      </c>
      <c r="C3243" s="34" t="e">
        <f>SEARCH("AM",A3243)</f>
        <v>#VALUE!</v>
      </c>
      <c r="D3243" s="34">
        <f>IFERROR(B3243,C3243)</f>
        <v>15</v>
      </c>
      <c r="E3243" s="34" t="str">
        <f>IFERROR(MID(A3243,D3243-5,1)," ")</f>
        <v xml:space="preserve"> </v>
      </c>
      <c r="F3243" s="34" t="str">
        <f>MID(A3243,IF(E3243="1",D3243-5,D3243-4),IF(E3243="1",7,6))</f>
        <v>7:15PM</v>
      </c>
      <c r="G3243" s="34" t="str">
        <f>TRIM(SUBSTITUTE(A3243,TEXT(M3243,"h:mmAM/PM"),""))</f>
        <v>8/Nov YIY</v>
      </c>
      <c r="H3243" s="34" t="b">
        <f>OR(LEFT(G3243,1)="Y",LEFT(G3243,1)="B",LEFT(G3243,1)="R")</f>
        <v>0</v>
      </c>
      <c r="I3243" s="34" t="str">
        <f>IF(H3243,LEFT(G3243,FIND(" ",G3243)-1),MID(G3243,FIND(" ",G3243)+1,9))</f>
        <v>YIY</v>
      </c>
      <c r="J3243" s="34" t="str">
        <f>TRIM(SUBSTITUTE(G3243,I3243,""))</f>
        <v>8/Nov</v>
      </c>
      <c r="K3243" s="34">
        <f>LEFT(J3243,2-ISERROR(1*MID(J3243,2,1)))*1</f>
        <v>8</v>
      </c>
      <c r="L3243" s="34" t="str">
        <f>IF(LEN(I3243)=3,I3243,LEFT(I3243,1)&amp;MID(I3243,3,1)&amp;RIGHT(I3243,1))</f>
        <v>YIY</v>
      </c>
      <c r="M3243" s="42">
        <f>TIMEVALUE(SUBSTITUTE(SUBSTITUTE(F3243,"P"," P"),"A"," A"))</f>
        <v>0.80208333333333337</v>
      </c>
      <c r="N3243" s="34">
        <f t="shared" si="161"/>
        <v>26</v>
      </c>
      <c r="O3243" s="34" t="str">
        <f t="shared" si="162"/>
        <v>YIY26</v>
      </c>
      <c r="P3243" s="44">
        <f>INDEX(Workings!$R$14:$R$853,MATCH(O3243,Workings!$U$14:$U$853,0))</f>
        <v>0.80000000000000038</v>
      </c>
      <c r="Q3243" s="34">
        <f t="shared" si="163"/>
        <v>3</v>
      </c>
      <c r="S3243"/>
    </row>
    <row r="3244" spans="1:19" ht="15" x14ac:dyDescent="0.25">
      <c r="A3244" s="34" t="s">
        <v>1027</v>
      </c>
      <c r="B3244" s="34">
        <f>SEARCH("PM",A3244)</f>
        <v>17</v>
      </c>
      <c r="C3244" s="34" t="e">
        <f>SEARCH("AM",A3244)</f>
        <v>#VALUE!</v>
      </c>
      <c r="D3244" s="34">
        <f>IFERROR(B3244,C3244)</f>
        <v>17</v>
      </c>
      <c r="E3244" s="34" t="str">
        <f>IFERROR(MID(A3244,D3244-5,1)," ")</f>
        <v xml:space="preserve"> </v>
      </c>
      <c r="F3244" s="34" t="str">
        <f>MID(A3244,IF(E3244="1",D3244-5,D3244-4),IF(E3244="1",7,6))</f>
        <v>8:12PM</v>
      </c>
      <c r="G3244" s="34" t="str">
        <f>TRIM(SUBSTITUTE(A3244,TEXT(M3244,"h:mmAM/PM"),""))</f>
        <v>8-Nov Y-I-Y</v>
      </c>
      <c r="H3244" s="34" t="b">
        <f>OR(LEFT(G3244,1)="Y",LEFT(G3244,1)="B",LEFT(G3244,1)="R")</f>
        <v>0</v>
      </c>
      <c r="I3244" s="34" t="str">
        <f>IF(H3244,LEFT(G3244,FIND(" ",G3244)-1),MID(G3244,FIND(" ",G3244)+1,9))</f>
        <v>Y-I-Y</v>
      </c>
      <c r="J3244" s="34" t="str">
        <f>TRIM(SUBSTITUTE(G3244,I3244,""))</f>
        <v>8-Nov</v>
      </c>
      <c r="K3244" s="34">
        <f>LEFT(J3244,2-ISERROR(1*MID(J3244,2,1)))*1</f>
        <v>8</v>
      </c>
      <c r="L3244" s="34" t="str">
        <f>IF(LEN(I3244)=3,I3244,LEFT(I3244,1)&amp;MID(I3244,3,1)&amp;RIGHT(I3244,1))</f>
        <v>YIY</v>
      </c>
      <c r="M3244" s="42">
        <f>TIMEVALUE(SUBSTITUTE(SUBSTITUTE(F3244,"P"," P"),"A"," A"))</f>
        <v>0.84166666666666667</v>
      </c>
      <c r="N3244" s="34">
        <f t="shared" si="161"/>
        <v>27</v>
      </c>
      <c r="O3244" s="34" t="str">
        <f t="shared" si="162"/>
        <v>YIY27</v>
      </c>
      <c r="P3244" s="44">
        <f>INDEX(Workings!$R$14:$R$853,MATCH(O3244,Workings!$U$14:$U$853,0))</f>
        <v>0.84166666666666701</v>
      </c>
      <c r="Q3244" s="34">
        <f t="shared" si="163"/>
        <v>0</v>
      </c>
      <c r="S3244"/>
    </row>
    <row r="3245" spans="1:19" ht="15" x14ac:dyDescent="0.25">
      <c r="A3245" s="34" t="s">
        <v>56</v>
      </c>
      <c r="B3245" s="34">
        <f>SEARCH("PM",A3245)</f>
        <v>11</v>
      </c>
      <c r="C3245" s="34" t="e">
        <f>SEARCH("AM",A3245)</f>
        <v>#VALUE!</v>
      </c>
      <c r="D3245" s="34">
        <f>IFERROR(B3245,C3245)</f>
        <v>11</v>
      </c>
      <c r="E3245" s="34" t="str">
        <f>IFERROR(MID(A3245,D3245-5,1)," ")</f>
        <v xml:space="preserve"> </v>
      </c>
      <c r="F3245" s="34" t="str">
        <f>MID(A3245,IF(E3245="1",D3245-5,D3245-4),IF(E3245="1",7,6))</f>
        <v>9:17PM</v>
      </c>
      <c r="G3245" s="34" t="str">
        <f>TRIM(SUBSTITUTE(A3245,TEXT(M3245,"h:mmAM/PM"),""))</f>
        <v>Y-I-Y 8-Nov</v>
      </c>
      <c r="H3245" s="34" t="b">
        <f>OR(LEFT(G3245,1)="Y",LEFT(G3245,1)="B",LEFT(G3245,1)="R")</f>
        <v>1</v>
      </c>
      <c r="I3245" s="34" t="str">
        <f>IF(H3245,LEFT(G3245,FIND(" ",G3245)-1),MID(G3245,FIND(" ",G3245)+1,9))</f>
        <v>Y-I-Y</v>
      </c>
      <c r="J3245" s="34" t="str">
        <f>TRIM(SUBSTITUTE(G3245,I3245,""))</f>
        <v>8-Nov</v>
      </c>
      <c r="K3245" s="34">
        <f>LEFT(J3245,2-ISERROR(1*MID(J3245,2,1)))*1</f>
        <v>8</v>
      </c>
      <c r="L3245" s="34" t="str">
        <f>IF(LEN(I3245)=3,I3245,LEFT(I3245,1)&amp;MID(I3245,3,1)&amp;RIGHT(I3245,1))</f>
        <v>YIY</v>
      </c>
      <c r="M3245" s="42">
        <f>TIMEVALUE(SUBSTITUTE(SUBSTITUTE(F3245,"P"," P"),"A"," A"))</f>
        <v>0.88680555555555562</v>
      </c>
      <c r="N3245" s="34">
        <f t="shared" si="161"/>
        <v>28</v>
      </c>
      <c r="O3245" s="34" t="str">
        <f t="shared" si="162"/>
        <v>YIY28</v>
      </c>
      <c r="P3245" s="44">
        <f>INDEX(Workings!$R$14:$R$853,MATCH(O3245,Workings!$U$14:$U$853,0))</f>
        <v>0.88333333333333364</v>
      </c>
      <c r="Q3245" s="34">
        <f t="shared" si="163"/>
        <v>5</v>
      </c>
      <c r="S3245"/>
    </row>
    <row r="3246" spans="1:19" ht="15" x14ac:dyDescent="0.25">
      <c r="A3246" s="34" t="s">
        <v>3350</v>
      </c>
      <c r="B3246" s="34">
        <f>SEARCH("PM",A3246)</f>
        <v>6</v>
      </c>
      <c r="C3246" s="34" t="e">
        <f>SEARCH("AM",A3246)</f>
        <v>#VALUE!</v>
      </c>
      <c r="D3246" s="34">
        <f>IFERROR(B3246,C3246)</f>
        <v>6</v>
      </c>
      <c r="E3246" s="34" t="str">
        <f>IFERROR(MID(A3246,D3246-5,1)," ")</f>
        <v>1</v>
      </c>
      <c r="F3246" s="34" t="str">
        <f>MID(A3246,IF(E3246="1",D3246-5,D3246-4),IF(E3246="1",7,6))</f>
        <v>10:16PM</v>
      </c>
      <c r="G3246" s="34" t="str">
        <f>TRIM(SUBSTITUTE(A3246,TEXT(M3246,"h:mmAM/PM"),""))</f>
        <v>8/Nov YIY</v>
      </c>
      <c r="H3246" s="34" t="b">
        <f>OR(LEFT(G3246,1)="Y",LEFT(G3246,1)="B",LEFT(G3246,1)="R")</f>
        <v>0</v>
      </c>
      <c r="I3246" s="34" t="str">
        <f>IF(H3246,LEFT(G3246,FIND(" ",G3246)-1),MID(G3246,FIND(" ",G3246)+1,9))</f>
        <v>YIY</v>
      </c>
      <c r="J3246" s="34" t="str">
        <f>TRIM(SUBSTITUTE(G3246,I3246,""))</f>
        <v>8/Nov</v>
      </c>
      <c r="K3246" s="34">
        <f>LEFT(J3246,2-ISERROR(1*MID(J3246,2,1)))*1</f>
        <v>8</v>
      </c>
      <c r="L3246" s="34" t="str">
        <f>IF(LEN(I3246)=3,I3246,LEFT(I3246,1)&amp;MID(I3246,3,1)&amp;RIGHT(I3246,1))</f>
        <v>YIY</v>
      </c>
      <c r="M3246" s="42">
        <f>TIMEVALUE(SUBSTITUTE(SUBSTITUTE(F3246,"P"," P"),"A"," A"))</f>
        <v>0.9277777777777777</v>
      </c>
      <c r="N3246" s="34">
        <f t="shared" si="161"/>
        <v>29</v>
      </c>
      <c r="O3246" s="34" t="str">
        <f t="shared" si="162"/>
        <v>YIY29</v>
      </c>
      <c r="P3246" s="44">
        <f>INDEX(Workings!$R$14:$R$853,MATCH(O3246,Workings!$U$14:$U$853,0))</f>
        <v>0.92500000000000027</v>
      </c>
      <c r="Q3246" s="34">
        <f t="shared" si="163"/>
        <v>4</v>
      </c>
      <c r="S3246"/>
    </row>
    <row r="3247" spans="1:19" ht="15" x14ac:dyDescent="0.25">
      <c r="A3247" s="34" t="s">
        <v>202</v>
      </c>
      <c r="B3247" s="34">
        <f>SEARCH("PM",A3247)</f>
        <v>6</v>
      </c>
      <c r="C3247" s="34" t="e">
        <f>SEARCH("AM",A3247)</f>
        <v>#VALUE!</v>
      </c>
      <c r="D3247" s="34">
        <f>IFERROR(B3247,C3247)</f>
        <v>6</v>
      </c>
      <c r="E3247" s="34" t="str">
        <f>IFERROR(MID(A3247,D3247-5,1)," ")</f>
        <v>1</v>
      </c>
      <c r="F3247" s="34" t="str">
        <f>MID(A3247,IF(E3247="1",D3247-5,D3247-4),IF(E3247="1",7,6))</f>
        <v>11:14PM</v>
      </c>
      <c r="G3247" s="34" t="str">
        <f>TRIM(SUBSTITUTE(A3247,TEXT(M3247,"h:mmAM/PM"),""))</f>
        <v>8/Nov Y/I/Y</v>
      </c>
      <c r="H3247" s="34" t="b">
        <f>OR(LEFT(G3247,1)="Y",LEFT(G3247,1)="B",LEFT(G3247,1)="R")</f>
        <v>0</v>
      </c>
      <c r="I3247" s="34" t="str">
        <f>IF(H3247,LEFT(G3247,FIND(" ",G3247)-1),MID(G3247,FIND(" ",G3247)+1,9))</f>
        <v>Y/I/Y</v>
      </c>
      <c r="J3247" s="34" t="str">
        <f>TRIM(SUBSTITUTE(G3247,I3247,""))</f>
        <v>8/Nov</v>
      </c>
      <c r="K3247" s="34">
        <f>LEFT(J3247,2-ISERROR(1*MID(J3247,2,1)))*1</f>
        <v>8</v>
      </c>
      <c r="L3247" s="34" t="str">
        <f>IF(LEN(I3247)=3,I3247,LEFT(I3247,1)&amp;MID(I3247,3,1)&amp;RIGHT(I3247,1))</f>
        <v>YIY</v>
      </c>
      <c r="M3247" s="42">
        <f>TIMEVALUE(SUBSTITUTE(SUBSTITUTE(F3247,"P"," P"),"A"," A"))</f>
        <v>0.96805555555555556</v>
      </c>
      <c r="N3247" s="34">
        <f t="shared" si="161"/>
        <v>30</v>
      </c>
      <c r="O3247" s="34" t="str">
        <f t="shared" si="162"/>
        <v>YIY30</v>
      </c>
      <c r="P3247" s="44">
        <f>INDEX(Workings!$R$14:$R$853,MATCH(O3247,Workings!$U$14:$U$853,0))</f>
        <v>0.9666666666666669</v>
      </c>
      <c r="Q3247" s="34">
        <f t="shared" si="163"/>
        <v>2</v>
      </c>
      <c r="S3247"/>
    </row>
    <row r="3248" spans="1:19" ht="15" x14ac:dyDescent="0.25">
      <c r="A3248" s="34" t="s">
        <v>380</v>
      </c>
      <c r="B3248" s="34" t="e">
        <f>SEARCH("PM",A3248)</f>
        <v>#VALUE!</v>
      </c>
      <c r="C3248" s="34">
        <f>SEARCH("AM",A3248)</f>
        <v>15</v>
      </c>
      <c r="D3248" s="34">
        <f>IFERROR(B3248,C3248)</f>
        <v>15</v>
      </c>
      <c r="E3248" s="34" t="str">
        <f>IFERROR(MID(A3248,D3248-5,1)," ")</f>
        <v xml:space="preserve"> </v>
      </c>
      <c r="F3248" s="34" t="str">
        <f>MID(A3248,IF(E3248="1",D3248-5,D3248-4),IF(E3248="1",7,6))</f>
        <v>7:15AM</v>
      </c>
      <c r="G3248" s="34" t="str">
        <f>TRIM(SUBSTITUTE(A3248,TEXT(M3248,"h:mmAM/PM"),""))</f>
        <v>YIY 9-Nov</v>
      </c>
      <c r="H3248" s="34" t="b">
        <f>OR(LEFT(G3248,1)="Y",LEFT(G3248,1)="B",LEFT(G3248,1)="R")</f>
        <v>1</v>
      </c>
      <c r="I3248" s="34" t="str">
        <f>IF(H3248,LEFT(G3248,FIND(" ",G3248)-1),MID(G3248,FIND(" ",G3248)+1,9))</f>
        <v>YIY</v>
      </c>
      <c r="J3248" s="34" t="str">
        <f>TRIM(SUBSTITUTE(G3248,I3248,""))</f>
        <v>9-Nov</v>
      </c>
      <c r="K3248" s="34">
        <f>LEFT(J3248,2-ISERROR(1*MID(J3248,2,1)))*1</f>
        <v>9</v>
      </c>
      <c r="L3248" s="34" t="str">
        <f>IF(LEN(I3248)=3,I3248,LEFT(I3248,1)&amp;MID(I3248,3,1)&amp;RIGHT(I3248,1))</f>
        <v>YIY</v>
      </c>
      <c r="M3248" s="42">
        <f>TIMEVALUE(SUBSTITUTE(SUBSTITUTE(F3248,"P"," P"),"A"," A"))</f>
        <v>0.30208333333333331</v>
      </c>
      <c r="N3248" s="34">
        <f t="shared" si="161"/>
        <v>1</v>
      </c>
      <c r="O3248" s="34" t="str">
        <f t="shared" si="162"/>
        <v>YIY1</v>
      </c>
      <c r="P3248" s="44">
        <f>INDEX(Workings!$R$14:$R$853,MATCH(O3248,Workings!$U$14:$U$853,0))</f>
        <v>0.30000000000000004</v>
      </c>
      <c r="Q3248" s="34">
        <f t="shared" si="163"/>
        <v>3</v>
      </c>
      <c r="S3248"/>
    </row>
    <row r="3249" spans="1:19" ht="15" x14ac:dyDescent="0.25">
      <c r="A3249" s="34" t="s">
        <v>408</v>
      </c>
      <c r="B3249" s="34" t="e">
        <f>SEARCH("PM",A3249)</f>
        <v>#VALUE!</v>
      </c>
      <c r="C3249" s="34">
        <f>SEARCH("AM",A3249)</f>
        <v>5</v>
      </c>
      <c r="D3249" s="34">
        <f>IFERROR(B3249,C3249)</f>
        <v>5</v>
      </c>
      <c r="E3249" s="34" t="str">
        <f>IFERROR(MID(A3249,D3249-5,1)," ")</f>
        <v xml:space="preserve"> </v>
      </c>
      <c r="F3249" s="34" t="str">
        <f>MID(A3249,IF(E3249="1",D3249-5,D3249-4),IF(E3249="1",7,6))</f>
        <v>7:37AM</v>
      </c>
      <c r="G3249" s="34" t="str">
        <f>TRIM(SUBSTITUTE(A3249,TEXT(M3249,"h:mmAM/PM"),""))</f>
        <v>9/Nov Y:I:Y</v>
      </c>
      <c r="H3249" s="34" t="b">
        <f>OR(LEFT(G3249,1)="Y",LEFT(G3249,1)="B",LEFT(G3249,1)="R")</f>
        <v>0</v>
      </c>
      <c r="I3249" s="34" t="str">
        <f>IF(H3249,LEFT(G3249,FIND(" ",G3249)-1),MID(G3249,FIND(" ",G3249)+1,9))</f>
        <v>Y:I:Y</v>
      </c>
      <c r="J3249" s="34" t="str">
        <f>TRIM(SUBSTITUTE(G3249,I3249,""))</f>
        <v>9/Nov</v>
      </c>
      <c r="K3249" s="34">
        <f>LEFT(J3249,2-ISERROR(1*MID(J3249,2,1)))*1</f>
        <v>9</v>
      </c>
      <c r="L3249" s="34" t="str">
        <f>IF(LEN(I3249)=3,I3249,LEFT(I3249,1)&amp;MID(I3249,3,1)&amp;RIGHT(I3249,1))</f>
        <v>YIY</v>
      </c>
      <c r="M3249" s="42">
        <f>TIMEVALUE(SUBSTITUTE(SUBSTITUTE(F3249,"P"," P"),"A"," A"))</f>
        <v>0.31736111111111115</v>
      </c>
      <c r="N3249" s="34">
        <f t="shared" si="161"/>
        <v>2</v>
      </c>
      <c r="O3249" s="34" t="str">
        <f t="shared" si="162"/>
        <v>YIY2</v>
      </c>
      <c r="P3249" s="44">
        <f>INDEX(Workings!$R$14:$R$853,MATCH(O3249,Workings!$U$14:$U$853,0))</f>
        <v>0.31388888888888894</v>
      </c>
      <c r="Q3249" s="34">
        <f t="shared" si="163"/>
        <v>5</v>
      </c>
      <c r="S3249"/>
    </row>
    <row r="3250" spans="1:19" ht="15" x14ac:dyDescent="0.25">
      <c r="A3250" s="34" t="s">
        <v>3964</v>
      </c>
      <c r="B3250" s="34" t="e">
        <f>SEARCH("PM",A3250)</f>
        <v>#VALUE!</v>
      </c>
      <c r="C3250" s="34">
        <f>SEARCH("AM",A3250)</f>
        <v>5</v>
      </c>
      <c r="D3250" s="34">
        <f>IFERROR(B3250,C3250)</f>
        <v>5</v>
      </c>
      <c r="E3250" s="34" t="str">
        <f>IFERROR(MID(A3250,D3250-5,1)," ")</f>
        <v xml:space="preserve"> </v>
      </c>
      <c r="F3250" s="34" t="str">
        <f>MID(A3250,IF(E3250="1",D3250-5,D3250-4),IF(E3250="1",7,6))</f>
        <v>7:56AM</v>
      </c>
      <c r="G3250" s="34" t="str">
        <f>TRIM(SUBSTITUTE(A3250,TEXT(M3250,"h:mmAM/PM"),""))</f>
        <v>YIY 9-Nov</v>
      </c>
      <c r="H3250" s="34" t="b">
        <f>OR(LEFT(G3250,1)="Y",LEFT(G3250,1)="B",LEFT(G3250,1)="R")</f>
        <v>1</v>
      </c>
      <c r="I3250" s="34" t="str">
        <f>IF(H3250,LEFT(G3250,FIND(" ",G3250)-1),MID(G3250,FIND(" ",G3250)+1,9))</f>
        <v>YIY</v>
      </c>
      <c r="J3250" s="34" t="str">
        <f>TRIM(SUBSTITUTE(G3250,I3250,""))</f>
        <v>9-Nov</v>
      </c>
      <c r="K3250" s="34">
        <f>LEFT(J3250,2-ISERROR(1*MID(J3250,2,1)))*1</f>
        <v>9</v>
      </c>
      <c r="L3250" s="34" t="str">
        <f>IF(LEN(I3250)=3,I3250,LEFT(I3250,1)&amp;MID(I3250,3,1)&amp;RIGHT(I3250,1))</f>
        <v>YIY</v>
      </c>
      <c r="M3250" s="42">
        <f>TIMEVALUE(SUBSTITUTE(SUBSTITUTE(F3250,"P"," P"),"A"," A"))</f>
        <v>0.33055555555555555</v>
      </c>
      <c r="N3250" s="34">
        <f t="shared" si="161"/>
        <v>3</v>
      </c>
      <c r="O3250" s="34" t="str">
        <f t="shared" si="162"/>
        <v>YIY3</v>
      </c>
      <c r="P3250" s="44">
        <f>INDEX(Workings!$R$14:$R$853,MATCH(O3250,Workings!$U$14:$U$853,0))</f>
        <v>0.32777777777777783</v>
      </c>
      <c r="Q3250" s="34">
        <f t="shared" si="163"/>
        <v>4</v>
      </c>
      <c r="S3250"/>
    </row>
    <row r="3251" spans="1:19" ht="15" x14ac:dyDescent="0.25">
      <c r="A3251" s="34" t="s">
        <v>605</v>
      </c>
      <c r="B3251" s="34" t="e">
        <f>SEARCH("PM",A3251)</f>
        <v>#VALUE!</v>
      </c>
      <c r="C3251" s="34">
        <f>SEARCH("AM",A3251)</f>
        <v>11</v>
      </c>
      <c r="D3251" s="34">
        <f>IFERROR(B3251,C3251)</f>
        <v>11</v>
      </c>
      <c r="E3251" s="34" t="str">
        <f>IFERROR(MID(A3251,D3251-5,1)," ")</f>
        <v xml:space="preserve"> </v>
      </c>
      <c r="F3251" s="34" t="str">
        <f>MID(A3251,IF(E3251="1",D3251-5,D3251-4),IF(E3251="1",7,6))</f>
        <v>8:16AM</v>
      </c>
      <c r="G3251" s="34" t="str">
        <f>TRIM(SUBSTITUTE(A3251,TEXT(M3251,"h:mmAM/PM"),""))</f>
        <v>Y-I-Y 9-Nov</v>
      </c>
      <c r="H3251" s="34" t="b">
        <f>OR(LEFT(G3251,1)="Y",LEFT(G3251,1)="B",LEFT(G3251,1)="R")</f>
        <v>1</v>
      </c>
      <c r="I3251" s="34" t="str">
        <f>IF(H3251,LEFT(G3251,FIND(" ",G3251)-1),MID(G3251,FIND(" ",G3251)+1,9))</f>
        <v>Y-I-Y</v>
      </c>
      <c r="J3251" s="34" t="str">
        <f>TRIM(SUBSTITUTE(G3251,I3251,""))</f>
        <v>9-Nov</v>
      </c>
      <c r="K3251" s="34">
        <f>LEFT(J3251,2-ISERROR(1*MID(J3251,2,1)))*1</f>
        <v>9</v>
      </c>
      <c r="L3251" s="34" t="str">
        <f>IF(LEN(I3251)=3,I3251,LEFT(I3251,1)&amp;MID(I3251,3,1)&amp;RIGHT(I3251,1))</f>
        <v>YIY</v>
      </c>
      <c r="M3251" s="42">
        <f>TIMEVALUE(SUBSTITUTE(SUBSTITUTE(F3251,"P"," P"),"A"," A"))</f>
        <v>0.3444444444444445</v>
      </c>
      <c r="N3251" s="34">
        <f t="shared" si="161"/>
        <v>4</v>
      </c>
      <c r="O3251" s="34" t="str">
        <f t="shared" si="162"/>
        <v>YIY4</v>
      </c>
      <c r="P3251" s="44">
        <f>INDEX(Workings!$R$14:$R$853,MATCH(O3251,Workings!$U$14:$U$853,0))</f>
        <v>0.34166666666666673</v>
      </c>
      <c r="Q3251" s="34">
        <f t="shared" si="163"/>
        <v>4</v>
      </c>
      <c r="S3251"/>
    </row>
    <row r="3252" spans="1:19" ht="15" x14ac:dyDescent="0.25">
      <c r="A3252" s="34" t="s">
        <v>3831</v>
      </c>
      <c r="B3252" s="34" t="e">
        <f>SEARCH("PM",A3252)</f>
        <v>#VALUE!</v>
      </c>
      <c r="C3252" s="34">
        <f>SEARCH("AM",A3252)</f>
        <v>11</v>
      </c>
      <c r="D3252" s="34">
        <f>IFERROR(B3252,C3252)</f>
        <v>11</v>
      </c>
      <c r="E3252" s="34" t="str">
        <f>IFERROR(MID(A3252,D3252-5,1)," ")</f>
        <v xml:space="preserve"> </v>
      </c>
      <c r="F3252" s="34" t="str">
        <f>MID(A3252,IF(E3252="1",D3252-5,D3252-4),IF(E3252="1",7,6))</f>
        <v>8:36AM</v>
      </c>
      <c r="G3252" s="34" t="str">
        <f>TRIM(SUBSTITUTE(A3252,TEXT(M3252,"h:mmAM/PM"),""))</f>
        <v>9/Nov Y:I:Y</v>
      </c>
      <c r="H3252" s="34" t="b">
        <f>OR(LEFT(G3252,1)="Y",LEFT(G3252,1)="B",LEFT(G3252,1)="R")</f>
        <v>0</v>
      </c>
      <c r="I3252" s="34" t="str">
        <f>IF(H3252,LEFT(G3252,FIND(" ",G3252)-1),MID(G3252,FIND(" ",G3252)+1,9))</f>
        <v>Y:I:Y</v>
      </c>
      <c r="J3252" s="34" t="str">
        <f>TRIM(SUBSTITUTE(G3252,I3252,""))</f>
        <v>9/Nov</v>
      </c>
      <c r="K3252" s="34">
        <f>LEFT(J3252,2-ISERROR(1*MID(J3252,2,1)))*1</f>
        <v>9</v>
      </c>
      <c r="L3252" s="34" t="str">
        <f>IF(LEN(I3252)=3,I3252,LEFT(I3252,1)&amp;MID(I3252,3,1)&amp;RIGHT(I3252,1))</f>
        <v>YIY</v>
      </c>
      <c r="M3252" s="42">
        <f>TIMEVALUE(SUBSTITUTE(SUBSTITUTE(F3252,"P"," P"),"A"," A"))</f>
        <v>0.35833333333333334</v>
      </c>
      <c r="N3252" s="34">
        <f t="shared" si="161"/>
        <v>5</v>
      </c>
      <c r="O3252" s="34" t="str">
        <f t="shared" si="162"/>
        <v>YIY5</v>
      </c>
      <c r="P3252" s="44">
        <f>INDEX(Workings!$R$14:$R$853,MATCH(O3252,Workings!$U$14:$U$853,0))</f>
        <v>0.35555555555555562</v>
      </c>
      <c r="Q3252" s="34">
        <f t="shared" si="163"/>
        <v>4</v>
      </c>
      <c r="S3252"/>
    </row>
    <row r="3253" spans="1:19" ht="15" x14ac:dyDescent="0.25">
      <c r="A3253" s="34" t="s">
        <v>2303</v>
      </c>
      <c r="B3253" s="34" t="e">
        <f>SEARCH("PM",A3253)</f>
        <v>#VALUE!</v>
      </c>
      <c r="C3253" s="34">
        <f>SEARCH("AM",A3253)</f>
        <v>17</v>
      </c>
      <c r="D3253" s="34">
        <f>IFERROR(B3253,C3253)</f>
        <v>17</v>
      </c>
      <c r="E3253" s="34" t="str">
        <f>IFERROR(MID(A3253,D3253-5,1)," ")</f>
        <v xml:space="preserve"> </v>
      </c>
      <c r="F3253" s="34" t="str">
        <f>MID(A3253,IF(E3253="1",D3253-5,D3253-4),IF(E3253="1",7,6))</f>
        <v>9:00AM</v>
      </c>
      <c r="G3253" s="34" t="str">
        <f>TRIM(SUBSTITUTE(A3253,TEXT(M3253,"h:mmAM/PM"),""))</f>
        <v>9/Nov Y:I:Y</v>
      </c>
      <c r="H3253" s="34" t="b">
        <f>OR(LEFT(G3253,1)="Y",LEFT(G3253,1)="B",LEFT(G3253,1)="R")</f>
        <v>0</v>
      </c>
      <c r="I3253" s="34" t="str">
        <f>IF(H3253,LEFT(G3253,FIND(" ",G3253)-1),MID(G3253,FIND(" ",G3253)+1,9))</f>
        <v>Y:I:Y</v>
      </c>
      <c r="J3253" s="34" t="str">
        <f>TRIM(SUBSTITUTE(G3253,I3253,""))</f>
        <v>9/Nov</v>
      </c>
      <c r="K3253" s="34">
        <f>LEFT(J3253,2-ISERROR(1*MID(J3253,2,1)))*1</f>
        <v>9</v>
      </c>
      <c r="L3253" s="34" t="str">
        <f>IF(LEN(I3253)=3,I3253,LEFT(I3253,1)&amp;MID(I3253,3,1)&amp;RIGHT(I3253,1))</f>
        <v>YIY</v>
      </c>
      <c r="M3253" s="42">
        <f>TIMEVALUE(SUBSTITUTE(SUBSTITUTE(F3253,"P"," P"),"A"," A"))</f>
        <v>0.375</v>
      </c>
      <c r="N3253" s="34">
        <f t="shared" si="161"/>
        <v>6</v>
      </c>
      <c r="O3253" s="34" t="str">
        <f t="shared" si="162"/>
        <v>YIY6</v>
      </c>
      <c r="P3253" s="44">
        <f>INDEX(Workings!$R$14:$R$853,MATCH(O3253,Workings!$U$14:$U$853,0))</f>
        <v>0.36944444444444452</v>
      </c>
      <c r="Q3253" s="34">
        <f t="shared" si="163"/>
        <v>8</v>
      </c>
      <c r="S3253"/>
    </row>
    <row r="3254" spans="1:19" ht="15" x14ac:dyDescent="0.25">
      <c r="A3254" s="34" t="s">
        <v>2452</v>
      </c>
      <c r="B3254" s="34" t="e">
        <f>SEARCH("PM",A3254)</f>
        <v>#VALUE!</v>
      </c>
      <c r="C3254" s="34">
        <f>SEARCH("AM",A3254)</f>
        <v>17</v>
      </c>
      <c r="D3254" s="34">
        <f>IFERROR(B3254,C3254)</f>
        <v>17</v>
      </c>
      <c r="E3254" s="34" t="str">
        <f>IFERROR(MID(A3254,D3254-5,1)," ")</f>
        <v xml:space="preserve"> </v>
      </c>
      <c r="F3254" s="34" t="str">
        <f>MID(A3254,IF(E3254="1",D3254-5,D3254-4),IF(E3254="1",7,6))</f>
        <v>9:15AM</v>
      </c>
      <c r="G3254" s="34" t="str">
        <f>TRIM(SUBSTITUTE(A3254,TEXT(M3254,"h:mmAM/PM"),""))</f>
        <v>Y-I-Y 9-Nov</v>
      </c>
      <c r="H3254" s="34" t="b">
        <f>OR(LEFT(G3254,1)="Y",LEFT(G3254,1)="B",LEFT(G3254,1)="R")</f>
        <v>1</v>
      </c>
      <c r="I3254" s="34" t="str">
        <f>IF(H3254,LEFT(G3254,FIND(" ",G3254)-1),MID(G3254,FIND(" ",G3254)+1,9))</f>
        <v>Y-I-Y</v>
      </c>
      <c r="J3254" s="34" t="str">
        <f>TRIM(SUBSTITUTE(G3254,I3254,""))</f>
        <v>9-Nov</v>
      </c>
      <c r="K3254" s="34">
        <f>LEFT(J3254,2-ISERROR(1*MID(J3254,2,1)))*1</f>
        <v>9</v>
      </c>
      <c r="L3254" s="34" t="str">
        <f>IF(LEN(I3254)=3,I3254,LEFT(I3254,1)&amp;MID(I3254,3,1)&amp;RIGHT(I3254,1))</f>
        <v>YIY</v>
      </c>
      <c r="M3254" s="42">
        <f>TIMEVALUE(SUBSTITUTE(SUBSTITUTE(F3254,"P"," P"),"A"," A"))</f>
        <v>0.38541666666666669</v>
      </c>
      <c r="N3254" s="34">
        <f t="shared" si="161"/>
        <v>7</v>
      </c>
      <c r="O3254" s="34" t="str">
        <f t="shared" si="162"/>
        <v>YIY7</v>
      </c>
      <c r="P3254" s="44">
        <f>INDEX(Workings!$R$14:$R$853,MATCH(O3254,Workings!$U$14:$U$853,0))</f>
        <v>0.38333333333333341</v>
      </c>
      <c r="Q3254" s="34">
        <f t="shared" si="163"/>
        <v>3</v>
      </c>
      <c r="S3254"/>
    </row>
    <row r="3255" spans="1:19" ht="15" x14ac:dyDescent="0.25">
      <c r="A3255" s="34" t="s">
        <v>3970</v>
      </c>
      <c r="B3255" s="34" t="e">
        <f>SEARCH("PM",A3255)</f>
        <v>#VALUE!</v>
      </c>
      <c r="C3255" s="34">
        <f>SEARCH("AM",A3255)</f>
        <v>5</v>
      </c>
      <c r="D3255" s="34">
        <f>IFERROR(B3255,C3255)</f>
        <v>5</v>
      </c>
      <c r="E3255" s="34" t="str">
        <f>IFERROR(MID(A3255,D3255-5,1)," ")</f>
        <v xml:space="preserve"> </v>
      </c>
      <c r="F3255" s="34" t="str">
        <f>MID(A3255,IF(E3255="1",D3255-5,D3255-4),IF(E3255="1",7,6))</f>
        <v>9:42AM</v>
      </c>
      <c r="G3255" s="34" t="str">
        <f>TRIM(SUBSTITUTE(A3255,TEXT(M3255,"h:mmAM/PM"),""))</f>
        <v>9/Nov YIY</v>
      </c>
      <c r="H3255" s="34" t="b">
        <f>OR(LEFT(G3255,1)="Y",LEFT(G3255,1)="B",LEFT(G3255,1)="R")</f>
        <v>0</v>
      </c>
      <c r="I3255" s="34" t="str">
        <f>IF(H3255,LEFT(G3255,FIND(" ",G3255)-1),MID(G3255,FIND(" ",G3255)+1,9))</f>
        <v>YIY</v>
      </c>
      <c r="J3255" s="34" t="str">
        <f>TRIM(SUBSTITUTE(G3255,I3255,""))</f>
        <v>9/Nov</v>
      </c>
      <c r="K3255" s="34">
        <f>LEFT(J3255,2-ISERROR(1*MID(J3255,2,1)))*1</f>
        <v>9</v>
      </c>
      <c r="L3255" s="34" t="str">
        <f>IF(LEN(I3255)=3,I3255,LEFT(I3255,1)&amp;MID(I3255,3,1)&amp;RIGHT(I3255,1))</f>
        <v>YIY</v>
      </c>
      <c r="M3255" s="42">
        <f>TIMEVALUE(SUBSTITUTE(SUBSTITUTE(F3255,"P"," P"),"A"," A"))</f>
        <v>0.40416666666666662</v>
      </c>
      <c r="N3255" s="34">
        <f t="shared" si="161"/>
        <v>8</v>
      </c>
      <c r="O3255" s="34" t="str">
        <f t="shared" si="162"/>
        <v>YIY8</v>
      </c>
      <c r="P3255" s="44">
        <f>INDEX(Workings!$R$14:$R$853,MATCH(O3255,Workings!$U$14:$U$853,0))</f>
        <v>0.40416666666666673</v>
      </c>
      <c r="Q3255" s="34">
        <f t="shared" si="163"/>
        <v>0</v>
      </c>
      <c r="S3255"/>
    </row>
    <row r="3256" spans="1:19" ht="15" x14ac:dyDescent="0.25">
      <c r="A3256" s="34" t="s">
        <v>1188</v>
      </c>
      <c r="B3256" s="34" t="e">
        <f>SEARCH("PM",A3256)</f>
        <v>#VALUE!</v>
      </c>
      <c r="C3256" s="34">
        <f>SEARCH("AM",A3256)</f>
        <v>12</v>
      </c>
      <c r="D3256" s="34">
        <f>IFERROR(B3256,C3256)</f>
        <v>12</v>
      </c>
      <c r="E3256" s="34" t="str">
        <f>IFERROR(MID(A3256,D3256-5,1)," ")</f>
        <v>1</v>
      </c>
      <c r="F3256" s="34" t="str">
        <f>MID(A3256,IF(E3256="1",D3256-5,D3256-4),IF(E3256="1",7,6))</f>
        <v>10:13AM</v>
      </c>
      <c r="G3256" s="34" t="str">
        <f>TRIM(SUBSTITUTE(A3256,TEXT(M3256,"h:mmAM/PM"),""))</f>
        <v>9/Nov Y/I/Y</v>
      </c>
      <c r="H3256" s="34" t="b">
        <f>OR(LEFT(G3256,1)="Y",LEFT(G3256,1)="B",LEFT(G3256,1)="R")</f>
        <v>0</v>
      </c>
      <c r="I3256" s="34" t="str">
        <f>IF(H3256,LEFT(G3256,FIND(" ",G3256)-1),MID(G3256,FIND(" ",G3256)+1,9))</f>
        <v>Y/I/Y</v>
      </c>
      <c r="J3256" s="34" t="str">
        <f>TRIM(SUBSTITUTE(G3256,I3256,""))</f>
        <v>9/Nov</v>
      </c>
      <c r="K3256" s="34">
        <f>LEFT(J3256,2-ISERROR(1*MID(J3256,2,1)))*1</f>
        <v>9</v>
      </c>
      <c r="L3256" s="34" t="str">
        <f>IF(LEN(I3256)=3,I3256,LEFT(I3256,1)&amp;MID(I3256,3,1)&amp;RIGHT(I3256,1))</f>
        <v>YIY</v>
      </c>
      <c r="M3256" s="42">
        <f>TIMEVALUE(SUBSTITUTE(SUBSTITUTE(F3256,"P"," P"),"A"," A"))</f>
        <v>0.42569444444444443</v>
      </c>
      <c r="N3256" s="34">
        <f t="shared" si="161"/>
        <v>9</v>
      </c>
      <c r="O3256" s="34" t="str">
        <f t="shared" si="162"/>
        <v>YIY9</v>
      </c>
      <c r="P3256" s="44">
        <f>INDEX(Workings!$R$14:$R$853,MATCH(O3256,Workings!$U$14:$U$853,0))</f>
        <v>0.42500000000000004</v>
      </c>
      <c r="Q3256" s="34">
        <f t="shared" si="163"/>
        <v>1</v>
      </c>
      <c r="S3256"/>
    </row>
    <row r="3257" spans="1:19" ht="15" x14ac:dyDescent="0.25">
      <c r="A3257" s="34" t="s">
        <v>2074</v>
      </c>
      <c r="B3257" s="34" t="e">
        <f>SEARCH("PM",A3257)</f>
        <v>#VALUE!</v>
      </c>
      <c r="C3257" s="34">
        <f>SEARCH("AM",A3257)</f>
        <v>18</v>
      </c>
      <c r="D3257" s="34">
        <f>IFERROR(B3257,C3257)</f>
        <v>18</v>
      </c>
      <c r="E3257" s="34" t="str">
        <f>IFERROR(MID(A3257,D3257-5,1)," ")</f>
        <v>1</v>
      </c>
      <c r="F3257" s="34" t="str">
        <f>MID(A3257,IF(E3257="1",D3257-5,D3257-4),IF(E3257="1",7,6))</f>
        <v>10:46AM</v>
      </c>
      <c r="G3257" s="34" t="str">
        <f>TRIM(SUBSTITUTE(A3257,TEXT(M3257,"h:mmAM/PM"),""))</f>
        <v>9-Nov Y:I:Y</v>
      </c>
      <c r="H3257" s="34" t="b">
        <f>OR(LEFT(G3257,1)="Y",LEFT(G3257,1)="B",LEFT(G3257,1)="R")</f>
        <v>0</v>
      </c>
      <c r="I3257" s="34" t="str">
        <f>IF(H3257,LEFT(G3257,FIND(" ",G3257)-1),MID(G3257,FIND(" ",G3257)+1,9))</f>
        <v>Y:I:Y</v>
      </c>
      <c r="J3257" s="34" t="str">
        <f>TRIM(SUBSTITUTE(G3257,I3257,""))</f>
        <v>9-Nov</v>
      </c>
      <c r="K3257" s="34">
        <f>LEFT(J3257,2-ISERROR(1*MID(J3257,2,1)))*1</f>
        <v>9</v>
      </c>
      <c r="L3257" s="34" t="str">
        <f>IF(LEN(I3257)=3,I3257,LEFT(I3257,1)&amp;MID(I3257,3,1)&amp;RIGHT(I3257,1))</f>
        <v>YIY</v>
      </c>
      <c r="M3257" s="42">
        <f>TIMEVALUE(SUBSTITUTE(SUBSTITUTE(F3257,"P"," P"),"A"," A"))</f>
        <v>0.44861111111111113</v>
      </c>
      <c r="N3257" s="34">
        <f t="shared" si="161"/>
        <v>10</v>
      </c>
      <c r="O3257" s="34" t="str">
        <f t="shared" si="162"/>
        <v>YIY10</v>
      </c>
      <c r="P3257" s="44">
        <f>INDEX(Workings!$R$14:$R$853,MATCH(O3257,Workings!$U$14:$U$853,0))</f>
        <v>0.44583333333333336</v>
      </c>
      <c r="Q3257" s="34">
        <f t="shared" si="163"/>
        <v>4</v>
      </c>
      <c r="S3257"/>
    </row>
    <row r="3258" spans="1:19" ht="15" x14ac:dyDescent="0.25">
      <c r="A3258" s="34" t="s">
        <v>397</v>
      </c>
      <c r="B3258" s="34" t="e">
        <f>SEARCH("PM",A3258)</f>
        <v>#VALUE!</v>
      </c>
      <c r="C3258" s="34">
        <f>SEARCH("AM",A3258)</f>
        <v>6</v>
      </c>
      <c r="D3258" s="34">
        <f>IFERROR(B3258,C3258)</f>
        <v>6</v>
      </c>
      <c r="E3258" s="34" t="str">
        <f>IFERROR(MID(A3258,D3258-5,1)," ")</f>
        <v>1</v>
      </c>
      <c r="F3258" s="34" t="str">
        <f>MID(A3258,IF(E3258="1",D3258-5,D3258-4),IF(E3258="1",7,6))</f>
        <v>11:18AM</v>
      </c>
      <c r="G3258" s="34" t="str">
        <f>TRIM(SUBSTITUTE(A3258,TEXT(M3258,"h:mmAM/PM"),""))</f>
        <v>9/Nov YIY</v>
      </c>
      <c r="H3258" s="34" t="b">
        <f>OR(LEFT(G3258,1)="Y",LEFT(G3258,1)="B",LEFT(G3258,1)="R")</f>
        <v>0</v>
      </c>
      <c r="I3258" s="34" t="str">
        <f>IF(H3258,LEFT(G3258,FIND(" ",G3258)-1),MID(G3258,FIND(" ",G3258)+1,9))</f>
        <v>YIY</v>
      </c>
      <c r="J3258" s="34" t="str">
        <f>TRIM(SUBSTITUTE(G3258,I3258,""))</f>
        <v>9/Nov</v>
      </c>
      <c r="K3258" s="34">
        <f>LEFT(J3258,2-ISERROR(1*MID(J3258,2,1)))*1</f>
        <v>9</v>
      </c>
      <c r="L3258" s="34" t="str">
        <f>IF(LEN(I3258)=3,I3258,LEFT(I3258,1)&amp;MID(I3258,3,1)&amp;RIGHT(I3258,1))</f>
        <v>YIY</v>
      </c>
      <c r="M3258" s="42">
        <f>TIMEVALUE(SUBSTITUTE(SUBSTITUTE(F3258,"P"," P"),"A"," A"))</f>
        <v>0.47083333333333338</v>
      </c>
      <c r="N3258" s="34">
        <f t="shared" si="161"/>
        <v>11</v>
      </c>
      <c r="O3258" s="34" t="str">
        <f t="shared" si="162"/>
        <v>YIY11</v>
      </c>
      <c r="P3258" s="44">
        <f>INDEX(Workings!$R$14:$R$853,MATCH(O3258,Workings!$U$14:$U$853,0))</f>
        <v>0.46666666666666667</v>
      </c>
      <c r="Q3258" s="34">
        <f t="shared" si="163"/>
        <v>6</v>
      </c>
      <c r="S3258"/>
    </row>
    <row r="3259" spans="1:19" ht="15" x14ac:dyDescent="0.25">
      <c r="A3259" s="34" t="s">
        <v>720</v>
      </c>
      <c r="B3259" s="34" t="e">
        <f>SEARCH("PM",A3259)</f>
        <v>#VALUE!</v>
      </c>
      <c r="C3259" s="34">
        <f>SEARCH("AM",A3259)</f>
        <v>18</v>
      </c>
      <c r="D3259" s="34">
        <f>IFERROR(B3259,C3259)</f>
        <v>18</v>
      </c>
      <c r="E3259" s="34" t="str">
        <f>IFERROR(MID(A3259,D3259-5,1)," ")</f>
        <v>1</v>
      </c>
      <c r="F3259" s="34" t="str">
        <f>MID(A3259,IF(E3259="1",D3259-5,D3259-4),IF(E3259="1",7,6))</f>
        <v>11:42AM</v>
      </c>
      <c r="G3259" s="34" t="str">
        <f>TRIM(SUBSTITUTE(A3259,TEXT(M3259,"h:mmAM/PM"),""))</f>
        <v>Y-I-Y 9-Nov</v>
      </c>
      <c r="H3259" s="34" t="b">
        <f>OR(LEFT(G3259,1)="Y",LEFT(G3259,1)="B",LEFT(G3259,1)="R")</f>
        <v>1</v>
      </c>
      <c r="I3259" s="34" t="str">
        <f>IF(H3259,LEFT(G3259,FIND(" ",G3259)-1),MID(G3259,FIND(" ",G3259)+1,9))</f>
        <v>Y-I-Y</v>
      </c>
      <c r="J3259" s="34" t="str">
        <f>TRIM(SUBSTITUTE(G3259,I3259,""))</f>
        <v>9-Nov</v>
      </c>
      <c r="K3259" s="34">
        <f>LEFT(J3259,2-ISERROR(1*MID(J3259,2,1)))*1</f>
        <v>9</v>
      </c>
      <c r="L3259" s="34" t="str">
        <f>IF(LEN(I3259)=3,I3259,LEFT(I3259,1)&amp;MID(I3259,3,1)&amp;RIGHT(I3259,1))</f>
        <v>YIY</v>
      </c>
      <c r="M3259" s="42">
        <f>TIMEVALUE(SUBSTITUTE(SUBSTITUTE(F3259,"P"," P"),"A"," A"))</f>
        <v>0.48749999999999999</v>
      </c>
      <c r="N3259" s="34">
        <f t="shared" si="161"/>
        <v>12</v>
      </c>
      <c r="O3259" s="34" t="str">
        <f t="shared" si="162"/>
        <v>YIY12</v>
      </c>
      <c r="P3259" s="44">
        <f>INDEX(Workings!$R$14:$R$853,MATCH(O3259,Workings!$U$14:$U$853,0))</f>
        <v>0.48749999999999999</v>
      </c>
      <c r="Q3259" s="34">
        <f t="shared" si="163"/>
        <v>0</v>
      </c>
      <c r="S3259"/>
    </row>
    <row r="3260" spans="1:19" ht="15" x14ac:dyDescent="0.25">
      <c r="A3260" s="34" t="s">
        <v>1996</v>
      </c>
      <c r="B3260" s="34">
        <f>SEARCH("PM",A3260)</f>
        <v>6</v>
      </c>
      <c r="C3260" s="34" t="e">
        <f>SEARCH("AM",A3260)</f>
        <v>#VALUE!</v>
      </c>
      <c r="D3260" s="34">
        <f>IFERROR(B3260,C3260)</f>
        <v>6</v>
      </c>
      <c r="E3260" s="34" t="str">
        <f>IFERROR(MID(A3260,D3260-5,1)," ")</f>
        <v>1</v>
      </c>
      <c r="F3260" s="34" t="str">
        <f>MID(A3260,IF(E3260="1",D3260-5,D3260-4),IF(E3260="1",7,6))</f>
        <v>12:17PM</v>
      </c>
      <c r="G3260" s="34" t="str">
        <f>TRIM(SUBSTITUTE(A3260,TEXT(M3260,"h:mmAM/PM"),""))</f>
        <v>9-Nov Y:I:Y</v>
      </c>
      <c r="H3260" s="34" t="b">
        <f>OR(LEFT(G3260,1)="Y",LEFT(G3260,1)="B",LEFT(G3260,1)="R")</f>
        <v>0</v>
      </c>
      <c r="I3260" s="34" t="str">
        <f>IF(H3260,LEFT(G3260,FIND(" ",G3260)-1),MID(G3260,FIND(" ",G3260)+1,9))</f>
        <v>Y:I:Y</v>
      </c>
      <c r="J3260" s="34" t="str">
        <f>TRIM(SUBSTITUTE(G3260,I3260,""))</f>
        <v>9-Nov</v>
      </c>
      <c r="K3260" s="34">
        <f>LEFT(J3260,2-ISERROR(1*MID(J3260,2,1)))*1</f>
        <v>9</v>
      </c>
      <c r="L3260" s="34" t="str">
        <f>IF(LEN(I3260)=3,I3260,LEFT(I3260,1)&amp;MID(I3260,3,1)&amp;RIGHT(I3260,1))</f>
        <v>YIY</v>
      </c>
      <c r="M3260" s="42">
        <f>TIMEVALUE(SUBSTITUTE(SUBSTITUTE(F3260,"P"," P"),"A"," A"))</f>
        <v>0.51180555555555551</v>
      </c>
      <c r="N3260" s="34">
        <f t="shared" si="161"/>
        <v>13</v>
      </c>
      <c r="O3260" s="34" t="str">
        <f t="shared" si="162"/>
        <v>YIY13</v>
      </c>
      <c r="P3260" s="44">
        <f>INDEX(Workings!$R$14:$R$853,MATCH(O3260,Workings!$U$14:$U$853,0))</f>
        <v>0.5083333333333333</v>
      </c>
      <c r="Q3260" s="34">
        <f t="shared" si="163"/>
        <v>5</v>
      </c>
      <c r="S3260"/>
    </row>
    <row r="3261" spans="1:19" ht="15" x14ac:dyDescent="0.25">
      <c r="A3261" s="34" t="s">
        <v>1477</v>
      </c>
      <c r="B3261" s="34">
        <f>SEARCH("PM",A3261)</f>
        <v>16</v>
      </c>
      <c r="C3261" s="34" t="e">
        <f>SEARCH("AM",A3261)</f>
        <v>#VALUE!</v>
      </c>
      <c r="D3261" s="34">
        <f>IFERROR(B3261,C3261)</f>
        <v>16</v>
      </c>
      <c r="E3261" s="34" t="str">
        <f>IFERROR(MID(A3261,D3261-5,1)," ")</f>
        <v>1</v>
      </c>
      <c r="F3261" s="34" t="str">
        <f>MID(A3261,IF(E3261="1",D3261-5,D3261-4),IF(E3261="1",7,6))</f>
        <v>12:45PM</v>
      </c>
      <c r="G3261" s="34" t="str">
        <f>TRIM(SUBSTITUTE(A3261,TEXT(M3261,"h:mmAM/PM"),""))</f>
        <v>9-Nov YIY</v>
      </c>
      <c r="H3261" s="34" t="b">
        <f>OR(LEFT(G3261,1)="Y",LEFT(G3261,1)="B",LEFT(G3261,1)="R")</f>
        <v>0</v>
      </c>
      <c r="I3261" s="34" t="str">
        <f>IF(H3261,LEFT(G3261,FIND(" ",G3261)-1),MID(G3261,FIND(" ",G3261)+1,9))</f>
        <v>YIY</v>
      </c>
      <c r="J3261" s="34" t="str">
        <f>TRIM(SUBSTITUTE(G3261,I3261,""))</f>
        <v>9-Nov</v>
      </c>
      <c r="K3261" s="34">
        <f>LEFT(J3261,2-ISERROR(1*MID(J3261,2,1)))*1</f>
        <v>9</v>
      </c>
      <c r="L3261" s="34" t="str">
        <f>IF(LEN(I3261)=3,I3261,LEFT(I3261,1)&amp;MID(I3261,3,1)&amp;RIGHT(I3261,1))</f>
        <v>YIY</v>
      </c>
      <c r="M3261" s="42">
        <f>TIMEVALUE(SUBSTITUTE(SUBSTITUTE(F3261,"P"," P"),"A"," A"))</f>
        <v>0.53125</v>
      </c>
      <c r="N3261" s="34">
        <f t="shared" si="161"/>
        <v>14</v>
      </c>
      <c r="O3261" s="34" t="str">
        <f t="shared" si="162"/>
        <v>YIY14</v>
      </c>
      <c r="P3261" s="44">
        <f>INDEX(Workings!$R$14:$R$853,MATCH(O3261,Workings!$U$14:$U$853,0))</f>
        <v>0.52916666666666667</v>
      </c>
      <c r="Q3261" s="34">
        <f t="shared" si="163"/>
        <v>3</v>
      </c>
      <c r="S3261"/>
    </row>
    <row r="3262" spans="1:19" ht="15" x14ac:dyDescent="0.25">
      <c r="A3262" s="34" t="s">
        <v>3711</v>
      </c>
      <c r="B3262" s="34">
        <f>SEARCH("PM",A3262)</f>
        <v>11</v>
      </c>
      <c r="C3262" s="34" t="e">
        <f>SEARCH("AM",A3262)</f>
        <v>#VALUE!</v>
      </c>
      <c r="D3262" s="34">
        <f>IFERROR(B3262,C3262)</f>
        <v>11</v>
      </c>
      <c r="E3262" s="34" t="str">
        <f>IFERROR(MID(A3262,D3262-5,1)," ")</f>
        <v xml:space="preserve"> </v>
      </c>
      <c r="F3262" s="34" t="str">
        <f>MID(A3262,IF(E3262="1",D3262-5,D3262-4),IF(E3262="1",7,6))</f>
        <v>1:11PM</v>
      </c>
      <c r="G3262" s="34" t="str">
        <f>TRIM(SUBSTITUTE(A3262,TEXT(M3262,"h:mmAM/PM"),""))</f>
        <v>Y:I:Y 9-Nov</v>
      </c>
      <c r="H3262" s="34" t="b">
        <f>OR(LEFT(G3262,1)="Y",LEFT(G3262,1)="B",LEFT(G3262,1)="R")</f>
        <v>1</v>
      </c>
      <c r="I3262" s="34" t="str">
        <f>IF(H3262,LEFT(G3262,FIND(" ",G3262)-1),MID(G3262,FIND(" ",G3262)+1,9))</f>
        <v>Y:I:Y</v>
      </c>
      <c r="J3262" s="34" t="str">
        <f>TRIM(SUBSTITUTE(G3262,I3262,""))</f>
        <v>9-Nov</v>
      </c>
      <c r="K3262" s="34">
        <f>LEFT(J3262,2-ISERROR(1*MID(J3262,2,1)))*1</f>
        <v>9</v>
      </c>
      <c r="L3262" s="34" t="str">
        <f>IF(LEN(I3262)=3,I3262,LEFT(I3262,1)&amp;MID(I3262,3,1)&amp;RIGHT(I3262,1))</f>
        <v>YIY</v>
      </c>
      <c r="M3262" s="42">
        <f>TIMEVALUE(SUBSTITUTE(SUBSTITUTE(F3262,"P"," P"),"A"," A"))</f>
        <v>0.5493055555555556</v>
      </c>
      <c r="N3262" s="34">
        <f t="shared" si="161"/>
        <v>15</v>
      </c>
      <c r="O3262" s="34" t="str">
        <f t="shared" si="162"/>
        <v>YIY15</v>
      </c>
      <c r="P3262" s="44">
        <f>INDEX(Workings!$R$14:$R$853,MATCH(O3262,Workings!$U$14:$U$853,0))</f>
        <v>0.55000000000000004</v>
      </c>
      <c r="Q3262" s="34">
        <f t="shared" si="163"/>
        <v>-1</v>
      </c>
      <c r="S3262"/>
    </row>
    <row r="3263" spans="1:19" ht="15" x14ac:dyDescent="0.25">
      <c r="A3263" s="34" t="s">
        <v>2747</v>
      </c>
      <c r="B3263" s="34">
        <f>SEARCH("PM",A3263)</f>
        <v>5</v>
      </c>
      <c r="C3263" s="34" t="e">
        <f>SEARCH("AM",A3263)</f>
        <v>#VALUE!</v>
      </c>
      <c r="D3263" s="34">
        <f>IFERROR(B3263,C3263)</f>
        <v>5</v>
      </c>
      <c r="E3263" s="34" t="str">
        <f>IFERROR(MID(A3263,D3263-5,1)," ")</f>
        <v xml:space="preserve"> </v>
      </c>
      <c r="F3263" s="34" t="str">
        <f>MID(A3263,IF(E3263="1",D3263-5,D3263-4),IF(E3263="1",7,6))</f>
        <v>1:45PM</v>
      </c>
      <c r="G3263" s="34" t="str">
        <f>TRIM(SUBSTITUTE(A3263,TEXT(M3263,"h:mmAM/PM"),""))</f>
        <v>Y:I:Y 9-Nov</v>
      </c>
      <c r="H3263" s="34" t="b">
        <f>OR(LEFT(G3263,1)="Y",LEFT(G3263,1)="B",LEFT(G3263,1)="R")</f>
        <v>1</v>
      </c>
      <c r="I3263" s="34" t="str">
        <f>IF(H3263,LEFT(G3263,FIND(" ",G3263)-1),MID(G3263,FIND(" ",G3263)+1,9))</f>
        <v>Y:I:Y</v>
      </c>
      <c r="J3263" s="34" t="str">
        <f>TRIM(SUBSTITUTE(G3263,I3263,""))</f>
        <v>9-Nov</v>
      </c>
      <c r="K3263" s="34">
        <f>LEFT(J3263,2-ISERROR(1*MID(J3263,2,1)))*1</f>
        <v>9</v>
      </c>
      <c r="L3263" s="34" t="str">
        <f>IF(LEN(I3263)=3,I3263,LEFT(I3263,1)&amp;MID(I3263,3,1)&amp;RIGHT(I3263,1))</f>
        <v>YIY</v>
      </c>
      <c r="M3263" s="42">
        <f>TIMEVALUE(SUBSTITUTE(SUBSTITUTE(F3263,"P"," P"),"A"," A"))</f>
        <v>0.57291666666666663</v>
      </c>
      <c r="N3263" s="34">
        <f t="shared" si="161"/>
        <v>16</v>
      </c>
      <c r="O3263" s="34" t="str">
        <f t="shared" si="162"/>
        <v>YIY16</v>
      </c>
      <c r="P3263" s="44">
        <f>INDEX(Workings!$R$14:$R$853,MATCH(O3263,Workings!$U$14:$U$853,0))</f>
        <v>0.57083333333333341</v>
      </c>
      <c r="Q3263" s="34">
        <f t="shared" si="163"/>
        <v>3</v>
      </c>
      <c r="S3263"/>
    </row>
    <row r="3264" spans="1:19" ht="15" x14ac:dyDescent="0.25">
      <c r="A3264" s="34" t="s">
        <v>1297</v>
      </c>
      <c r="B3264" s="34">
        <f>SEARCH("PM",A3264)</f>
        <v>15</v>
      </c>
      <c r="C3264" s="34" t="e">
        <f>SEARCH("AM",A3264)</f>
        <v>#VALUE!</v>
      </c>
      <c r="D3264" s="34">
        <f>IFERROR(B3264,C3264)</f>
        <v>15</v>
      </c>
      <c r="E3264" s="34" t="str">
        <f>IFERROR(MID(A3264,D3264-5,1)," ")</f>
        <v xml:space="preserve"> </v>
      </c>
      <c r="F3264" s="34" t="str">
        <f>MID(A3264,IF(E3264="1",D3264-5,D3264-4),IF(E3264="1",7,6))</f>
        <v>2:12PM</v>
      </c>
      <c r="G3264" s="34" t="str">
        <f>TRIM(SUBSTITUTE(A3264,TEXT(M3264,"h:mmAM/PM"),""))</f>
        <v>YIY 9-Nov</v>
      </c>
      <c r="H3264" s="34" t="b">
        <f>OR(LEFT(G3264,1)="Y",LEFT(G3264,1)="B",LEFT(G3264,1)="R")</f>
        <v>1</v>
      </c>
      <c r="I3264" s="34" t="str">
        <f>IF(H3264,LEFT(G3264,FIND(" ",G3264)-1),MID(G3264,FIND(" ",G3264)+1,9))</f>
        <v>YIY</v>
      </c>
      <c r="J3264" s="34" t="str">
        <f>TRIM(SUBSTITUTE(G3264,I3264,""))</f>
        <v>9-Nov</v>
      </c>
      <c r="K3264" s="34">
        <f>LEFT(J3264,2-ISERROR(1*MID(J3264,2,1)))*1</f>
        <v>9</v>
      </c>
      <c r="L3264" s="34" t="str">
        <f>IF(LEN(I3264)=3,I3264,LEFT(I3264,1)&amp;MID(I3264,3,1)&amp;RIGHT(I3264,1))</f>
        <v>YIY</v>
      </c>
      <c r="M3264" s="42">
        <f>TIMEVALUE(SUBSTITUTE(SUBSTITUTE(F3264,"P"," P"),"A"," A"))</f>
        <v>0.59166666666666667</v>
      </c>
      <c r="N3264" s="34">
        <f t="shared" si="161"/>
        <v>17</v>
      </c>
      <c r="O3264" s="34" t="str">
        <f t="shared" si="162"/>
        <v>YIY17</v>
      </c>
      <c r="P3264" s="44">
        <f>INDEX(Workings!$R$14:$R$853,MATCH(O3264,Workings!$U$14:$U$853,0))</f>
        <v>0.59166666666666679</v>
      </c>
      <c r="Q3264" s="34">
        <f t="shared" si="163"/>
        <v>0</v>
      </c>
      <c r="S3264"/>
    </row>
    <row r="3265" spans="1:19" ht="15" x14ac:dyDescent="0.25">
      <c r="A3265" s="34" t="s">
        <v>88</v>
      </c>
      <c r="B3265" s="34">
        <f>SEARCH("PM",A3265)</f>
        <v>5</v>
      </c>
      <c r="C3265" s="34" t="e">
        <f>SEARCH("AM",A3265)</f>
        <v>#VALUE!</v>
      </c>
      <c r="D3265" s="34">
        <f>IFERROR(B3265,C3265)</f>
        <v>5</v>
      </c>
      <c r="E3265" s="34" t="str">
        <f>IFERROR(MID(A3265,D3265-5,1)," ")</f>
        <v xml:space="preserve"> </v>
      </c>
      <c r="F3265" s="34" t="str">
        <f>MID(A3265,IF(E3265="1",D3265-5,D3265-4),IF(E3265="1",7,6))</f>
        <v>2:44PM</v>
      </c>
      <c r="G3265" s="34" t="str">
        <f>TRIM(SUBSTITUTE(A3265,TEXT(M3265,"h:mmAM/PM"),""))</f>
        <v>Y/I/Y 9-Nov</v>
      </c>
      <c r="H3265" s="34" t="b">
        <f>OR(LEFT(G3265,1)="Y",LEFT(G3265,1)="B",LEFT(G3265,1)="R")</f>
        <v>1</v>
      </c>
      <c r="I3265" s="34" t="str">
        <f>IF(H3265,LEFT(G3265,FIND(" ",G3265)-1),MID(G3265,FIND(" ",G3265)+1,9))</f>
        <v>Y/I/Y</v>
      </c>
      <c r="J3265" s="34" t="str">
        <f>TRIM(SUBSTITUTE(G3265,I3265,""))</f>
        <v>9-Nov</v>
      </c>
      <c r="K3265" s="34">
        <f>LEFT(J3265,2-ISERROR(1*MID(J3265,2,1)))*1</f>
        <v>9</v>
      </c>
      <c r="L3265" s="34" t="str">
        <f>IF(LEN(I3265)=3,I3265,LEFT(I3265,1)&amp;MID(I3265,3,1)&amp;RIGHT(I3265,1))</f>
        <v>YIY</v>
      </c>
      <c r="M3265" s="42">
        <f>TIMEVALUE(SUBSTITUTE(SUBSTITUTE(F3265,"P"," P"),"A"," A"))</f>
        <v>0.61388888888888882</v>
      </c>
      <c r="N3265" s="34">
        <f t="shared" si="161"/>
        <v>18</v>
      </c>
      <c r="O3265" s="34" t="str">
        <f t="shared" si="162"/>
        <v>YIY18</v>
      </c>
      <c r="P3265" s="44">
        <f>INDEX(Workings!$R$14:$R$853,MATCH(O3265,Workings!$U$14:$U$853,0))</f>
        <v>0.61250000000000016</v>
      </c>
      <c r="Q3265" s="34">
        <f t="shared" si="163"/>
        <v>2</v>
      </c>
      <c r="S3265"/>
    </row>
    <row r="3266" spans="1:19" ht="15" x14ac:dyDescent="0.25">
      <c r="A3266" s="34" t="s">
        <v>2073</v>
      </c>
      <c r="B3266" s="34">
        <f>SEARCH("PM",A3266)</f>
        <v>5</v>
      </c>
      <c r="C3266" s="34" t="e">
        <f>SEARCH("AM",A3266)</f>
        <v>#VALUE!</v>
      </c>
      <c r="D3266" s="34">
        <f>IFERROR(B3266,C3266)</f>
        <v>5</v>
      </c>
      <c r="E3266" s="34" t="str">
        <f>IFERROR(MID(A3266,D3266-5,1)," ")</f>
        <v xml:space="preserve"> </v>
      </c>
      <c r="F3266" s="34" t="str">
        <f>MID(A3266,IF(E3266="1",D3266-5,D3266-4),IF(E3266="1",7,6))</f>
        <v>3:16PM</v>
      </c>
      <c r="G3266" s="34" t="str">
        <f>TRIM(SUBSTITUTE(A3266,TEXT(M3266,"h:mmAM/PM"),""))</f>
        <v>Y:I:Y 9-Nov</v>
      </c>
      <c r="H3266" s="34" t="b">
        <f>OR(LEFT(G3266,1)="Y",LEFT(G3266,1)="B",LEFT(G3266,1)="R")</f>
        <v>1</v>
      </c>
      <c r="I3266" s="34" t="str">
        <f>IF(H3266,LEFT(G3266,FIND(" ",G3266)-1),MID(G3266,FIND(" ",G3266)+1,9))</f>
        <v>Y:I:Y</v>
      </c>
      <c r="J3266" s="34" t="str">
        <f>TRIM(SUBSTITUTE(G3266,I3266,""))</f>
        <v>9-Nov</v>
      </c>
      <c r="K3266" s="34">
        <f>LEFT(J3266,2-ISERROR(1*MID(J3266,2,1)))*1</f>
        <v>9</v>
      </c>
      <c r="L3266" s="34" t="str">
        <f>IF(LEN(I3266)=3,I3266,LEFT(I3266,1)&amp;MID(I3266,3,1)&amp;RIGHT(I3266,1))</f>
        <v>YIY</v>
      </c>
      <c r="M3266" s="42">
        <f>TIMEVALUE(SUBSTITUTE(SUBSTITUTE(F3266,"P"," P"),"A"," A"))</f>
        <v>0.63611111111111118</v>
      </c>
      <c r="N3266" s="34">
        <f t="shared" si="161"/>
        <v>19</v>
      </c>
      <c r="O3266" s="34" t="str">
        <f t="shared" si="162"/>
        <v>YIY19</v>
      </c>
      <c r="P3266" s="44">
        <f>INDEX(Workings!$R$14:$R$853,MATCH(O3266,Workings!$U$14:$U$853,0))</f>
        <v>0.63333333333333353</v>
      </c>
      <c r="Q3266" s="34">
        <f t="shared" si="163"/>
        <v>4</v>
      </c>
      <c r="S3266"/>
    </row>
    <row r="3267" spans="1:19" ht="15" x14ac:dyDescent="0.25">
      <c r="A3267" s="34" t="s">
        <v>3665</v>
      </c>
      <c r="B3267" s="34">
        <f>SEARCH("PM",A3267)</f>
        <v>15</v>
      </c>
      <c r="C3267" s="34" t="e">
        <f>SEARCH("AM",A3267)</f>
        <v>#VALUE!</v>
      </c>
      <c r="D3267" s="34">
        <f>IFERROR(B3267,C3267)</f>
        <v>15</v>
      </c>
      <c r="E3267" s="34" t="str">
        <f>IFERROR(MID(A3267,D3267-5,1)," ")</f>
        <v xml:space="preserve"> </v>
      </c>
      <c r="F3267" s="34" t="str">
        <f>MID(A3267,IF(E3267="1",D3267-5,D3267-4),IF(E3267="1",7,6))</f>
        <v>3:43PM</v>
      </c>
      <c r="G3267" s="34" t="str">
        <f>TRIM(SUBSTITUTE(A3267,TEXT(M3267,"h:mmAM/PM"),""))</f>
        <v>9/Nov YIY</v>
      </c>
      <c r="H3267" s="34" t="b">
        <f>OR(LEFT(G3267,1)="Y",LEFT(G3267,1)="B",LEFT(G3267,1)="R")</f>
        <v>0</v>
      </c>
      <c r="I3267" s="34" t="str">
        <f>IF(H3267,LEFT(G3267,FIND(" ",G3267)-1),MID(G3267,FIND(" ",G3267)+1,9))</f>
        <v>YIY</v>
      </c>
      <c r="J3267" s="34" t="str">
        <f>TRIM(SUBSTITUTE(G3267,I3267,""))</f>
        <v>9/Nov</v>
      </c>
      <c r="K3267" s="34">
        <f>LEFT(J3267,2-ISERROR(1*MID(J3267,2,1)))*1</f>
        <v>9</v>
      </c>
      <c r="L3267" s="34" t="str">
        <f>IF(LEN(I3267)=3,I3267,LEFT(I3267,1)&amp;MID(I3267,3,1)&amp;RIGHT(I3267,1))</f>
        <v>YIY</v>
      </c>
      <c r="M3267" s="42">
        <f>TIMEVALUE(SUBSTITUTE(SUBSTITUTE(F3267,"P"," P"),"A"," A"))</f>
        <v>0.65486111111111112</v>
      </c>
      <c r="N3267" s="34">
        <f t="shared" si="161"/>
        <v>20</v>
      </c>
      <c r="O3267" s="34" t="str">
        <f t="shared" si="162"/>
        <v>YIY20</v>
      </c>
      <c r="P3267" s="44">
        <f>INDEX(Workings!$R$14:$R$853,MATCH(O3267,Workings!$U$14:$U$853,0))</f>
        <v>0.6541666666666669</v>
      </c>
      <c r="Q3267" s="34">
        <f t="shared" si="163"/>
        <v>1</v>
      </c>
      <c r="S3267"/>
    </row>
    <row r="3268" spans="1:19" ht="15" x14ac:dyDescent="0.25">
      <c r="A3268" s="34" t="s">
        <v>135</v>
      </c>
      <c r="B3268" s="34">
        <f>SEARCH("PM",A3268)</f>
        <v>15</v>
      </c>
      <c r="C3268" s="34" t="e">
        <f>SEARCH("AM",A3268)</f>
        <v>#VALUE!</v>
      </c>
      <c r="D3268" s="34">
        <f>IFERROR(B3268,C3268)</f>
        <v>15</v>
      </c>
      <c r="E3268" s="34" t="str">
        <f>IFERROR(MID(A3268,D3268-5,1)," ")</f>
        <v xml:space="preserve"> </v>
      </c>
      <c r="F3268" s="34" t="str">
        <f>MID(A3268,IF(E3268="1",D3268-5,D3268-4),IF(E3268="1",7,6))</f>
        <v>4:20PM</v>
      </c>
      <c r="G3268" s="34" t="str">
        <f>TRIM(SUBSTITUTE(A3268,TEXT(M3268,"h:mmAM/PM"),""))</f>
        <v>9/Nov YIY</v>
      </c>
      <c r="H3268" s="34" t="b">
        <f>OR(LEFT(G3268,1)="Y",LEFT(G3268,1)="B",LEFT(G3268,1)="R")</f>
        <v>0</v>
      </c>
      <c r="I3268" s="34" t="str">
        <f>IF(H3268,LEFT(G3268,FIND(" ",G3268)-1),MID(G3268,FIND(" ",G3268)+1,9))</f>
        <v>YIY</v>
      </c>
      <c r="J3268" s="34" t="str">
        <f>TRIM(SUBSTITUTE(G3268,I3268,""))</f>
        <v>9/Nov</v>
      </c>
      <c r="K3268" s="34">
        <f>LEFT(J3268,2-ISERROR(1*MID(J3268,2,1)))*1</f>
        <v>9</v>
      </c>
      <c r="L3268" s="34" t="str">
        <f>IF(LEN(I3268)=3,I3268,LEFT(I3268,1)&amp;MID(I3268,3,1)&amp;RIGHT(I3268,1))</f>
        <v>YIY</v>
      </c>
      <c r="M3268" s="42">
        <f>TIMEVALUE(SUBSTITUTE(SUBSTITUTE(F3268,"P"," P"),"A"," A"))</f>
        <v>0.68055555555555547</v>
      </c>
      <c r="N3268" s="34">
        <f t="shared" si="161"/>
        <v>21</v>
      </c>
      <c r="O3268" s="34" t="str">
        <f t="shared" si="162"/>
        <v>YIY21</v>
      </c>
      <c r="P3268" s="44">
        <f>INDEX(Workings!$R$14:$R$853,MATCH(O3268,Workings!$U$14:$U$853,0))</f>
        <v>0.67500000000000027</v>
      </c>
      <c r="Q3268" s="34">
        <f t="shared" si="163"/>
        <v>8</v>
      </c>
      <c r="S3268"/>
    </row>
    <row r="3269" spans="1:19" ht="15" x14ac:dyDescent="0.25">
      <c r="A3269" s="34" t="s">
        <v>790</v>
      </c>
      <c r="B3269" s="34">
        <f>SEARCH("PM",A3269)</f>
        <v>11</v>
      </c>
      <c r="C3269" s="34" t="e">
        <f>SEARCH("AM",A3269)</f>
        <v>#VALUE!</v>
      </c>
      <c r="D3269" s="34">
        <f>IFERROR(B3269,C3269)</f>
        <v>11</v>
      </c>
      <c r="E3269" s="34" t="str">
        <f>IFERROR(MID(A3269,D3269-5,1)," ")</f>
        <v xml:space="preserve"> </v>
      </c>
      <c r="F3269" s="34" t="str">
        <f>MID(A3269,IF(E3269="1",D3269-5,D3269-4),IF(E3269="1",7,6))</f>
        <v>4:41PM</v>
      </c>
      <c r="G3269" s="34" t="str">
        <f>TRIM(SUBSTITUTE(A3269,TEXT(M3269,"h:mmAM/PM"),""))</f>
        <v>Y/I/Y 9-Nov</v>
      </c>
      <c r="H3269" s="34" t="b">
        <f>OR(LEFT(G3269,1)="Y",LEFT(G3269,1)="B",LEFT(G3269,1)="R")</f>
        <v>1</v>
      </c>
      <c r="I3269" s="34" t="str">
        <f>IF(H3269,LEFT(G3269,FIND(" ",G3269)-1),MID(G3269,FIND(" ",G3269)+1,9))</f>
        <v>Y/I/Y</v>
      </c>
      <c r="J3269" s="34" t="str">
        <f>TRIM(SUBSTITUTE(G3269,I3269,""))</f>
        <v>9-Nov</v>
      </c>
      <c r="K3269" s="34">
        <f>LEFT(J3269,2-ISERROR(1*MID(J3269,2,1)))*1</f>
        <v>9</v>
      </c>
      <c r="L3269" s="34" t="str">
        <f>IF(LEN(I3269)=3,I3269,LEFT(I3269,1)&amp;MID(I3269,3,1)&amp;RIGHT(I3269,1))</f>
        <v>YIY</v>
      </c>
      <c r="M3269" s="42">
        <f>TIMEVALUE(SUBSTITUTE(SUBSTITUTE(F3269,"P"," P"),"A"," A"))</f>
        <v>0.69513888888888886</v>
      </c>
      <c r="N3269" s="34">
        <f t="shared" si="161"/>
        <v>22</v>
      </c>
      <c r="O3269" s="34" t="str">
        <f t="shared" si="162"/>
        <v>YIY22</v>
      </c>
      <c r="P3269" s="44">
        <f>INDEX(Workings!$R$14:$R$853,MATCH(O3269,Workings!$U$14:$U$853,0))</f>
        <v>0.69583333333333364</v>
      </c>
      <c r="Q3269" s="34">
        <f t="shared" si="163"/>
        <v>-1</v>
      </c>
      <c r="S3269"/>
    </row>
    <row r="3270" spans="1:19" ht="15" x14ac:dyDescent="0.25">
      <c r="A3270" s="34" t="s">
        <v>3785</v>
      </c>
      <c r="B3270" s="34">
        <f>SEARCH("PM",A3270)</f>
        <v>5</v>
      </c>
      <c r="C3270" s="34" t="e">
        <f>SEARCH("AM",A3270)</f>
        <v>#VALUE!</v>
      </c>
      <c r="D3270" s="34">
        <f>IFERROR(B3270,C3270)</f>
        <v>5</v>
      </c>
      <c r="E3270" s="34" t="str">
        <f>IFERROR(MID(A3270,D3270-5,1)," ")</f>
        <v xml:space="preserve"> </v>
      </c>
      <c r="F3270" s="34" t="str">
        <f>MID(A3270,IF(E3270="1",D3270-5,D3270-4),IF(E3270="1",7,6))</f>
        <v>5:21PM</v>
      </c>
      <c r="G3270" s="34" t="str">
        <f>TRIM(SUBSTITUTE(A3270,TEXT(M3270,"h:mmAM/PM"),""))</f>
        <v>Y:I:Y 9/Nov</v>
      </c>
      <c r="H3270" s="34" t="b">
        <f>OR(LEFT(G3270,1)="Y",LEFT(G3270,1)="B",LEFT(G3270,1)="R")</f>
        <v>1</v>
      </c>
      <c r="I3270" s="34" t="str">
        <f>IF(H3270,LEFT(G3270,FIND(" ",G3270)-1),MID(G3270,FIND(" ",G3270)+1,9))</f>
        <v>Y:I:Y</v>
      </c>
      <c r="J3270" s="34" t="str">
        <f>TRIM(SUBSTITUTE(G3270,I3270,""))</f>
        <v>9/Nov</v>
      </c>
      <c r="K3270" s="34">
        <f>LEFT(J3270,2-ISERROR(1*MID(J3270,2,1)))*1</f>
        <v>9</v>
      </c>
      <c r="L3270" s="34" t="str">
        <f>IF(LEN(I3270)=3,I3270,LEFT(I3270,1)&amp;MID(I3270,3,1)&amp;RIGHT(I3270,1))</f>
        <v>YIY</v>
      </c>
      <c r="M3270" s="42">
        <f>TIMEVALUE(SUBSTITUTE(SUBSTITUTE(F3270,"P"," P"),"A"," A"))</f>
        <v>0.72291666666666676</v>
      </c>
      <c r="N3270" s="34">
        <f t="shared" si="161"/>
        <v>23</v>
      </c>
      <c r="O3270" s="34" t="str">
        <f t="shared" si="162"/>
        <v>YIY23</v>
      </c>
      <c r="P3270" s="44">
        <f>INDEX(Workings!$R$14:$R$853,MATCH(O3270,Workings!$U$14:$U$853,0))</f>
        <v>0.71666666666666701</v>
      </c>
      <c r="Q3270" s="34">
        <f t="shared" si="163"/>
        <v>9</v>
      </c>
      <c r="S3270"/>
    </row>
    <row r="3271" spans="1:19" ht="15" x14ac:dyDescent="0.25">
      <c r="A3271" s="34" t="s">
        <v>3040</v>
      </c>
      <c r="B3271" s="34">
        <f>SEARCH("PM",A3271)</f>
        <v>17</v>
      </c>
      <c r="C3271" s="34" t="e">
        <f>SEARCH("AM",A3271)</f>
        <v>#VALUE!</v>
      </c>
      <c r="D3271" s="34">
        <f>IFERROR(B3271,C3271)</f>
        <v>17</v>
      </c>
      <c r="E3271" s="34" t="str">
        <f>IFERROR(MID(A3271,D3271-5,1)," ")</f>
        <v xml:space="preserve"> </v>
      </c>
      <c r="F3271" s="34" t="str">
        <f>MID(A3271,IF(E3271="1",D3271-5,D3271-4),IF(E3271="1",7,6))</f>
        <v>5:53PM</v>
      </c>
      <c r="G3271" s="34" t="str">
        <f>TRIM(SUBSTITUTE(A3271,TEXT(M3271,"h:mmAM/PM"),""))</f>
        <v>Y:I:Y 9-Nov</v>
      </c>
      <c r="H3271" s="34" t="b">
        <f>OR(LEFT(G3271,1)="Y",LEFT(G3271,1)="B",LEFT(G3271,1)="R")</f>
        <v>1</v>
      </c>
      <c r="I3271" s="34" t="str">
        <f>IF(H3271,LEFT(G3271,FIND(" ",G3271)-1),MID(G3271,FIND(" ",G3271)+1,9))</f>
        <v>Y:I:Y</v>
      </c>
      <c r="J3271" s="34" t="str">
        <f>TRIM(SUBSTITUTE(G3271,I3271,""))</f>
        <v>9-Nov</v>
      </c>
      <c r="K3271" s="34">
        <f>LEFT(J3271,2-ISERROR(1*MID(J3271,2,1)))*1</f>
        <v>9</v>
      </c>
      <c r="L3271" s="34" t="str">
        <f>IF(LEN(I3271)=3,I3271,LEFT(I3271,1)&amp;MID(I3271,3,1)&amp;RIGHT(I3271,1))</f>
        <v>YIY</v>
      </c>
      <c r="M3271" s="42">
        <f>TIMEVALUE(SUBSTITUTE(SUBSTITUTE(F3271,"P"," P"),"A"," A"))</f>
        <v>0.74513888888888891</v>
      </c>
      <c r="N3271" s="34">
        <f t="shared" si="161"/>
        <v>24</v>
      </c>
      <c r="O3271" s="34" t="str">
        <f t="shared" si="162"/>
        <v>YIY24</v>
      </c>
      <c r="P3271" s="44">
        <f>INDEX(Workings!$R$14:$R$853,MATCH(O3271,Workings!$U$14:$U$853,0))</f>
        <v>0.7444444444444448</v>
      </c>
      <c r="Q3271" s="34">
        <f t="shared" si="163"/>
        <v>1</v>
      </c>
      <c r="S3271"/>
    </row>
    <row r="3272" spans="1:19" ht="15" x14ac:dyDescent="0.25">
      <c r="A3272" s="34" t="s">
        <v>3873</v>
      </c>
      <c r="B3272" s="34">
        <f>SEARCH("PM",A3272)</f>
        <v>11</v>
      </c>
      <c r="C3272" s="34" t="e">
        <f>SEARCH("AM",A3272)</f>
        <v>#VALUE!</v>
      </c>
      <c r="D3272" s="34">
        <f>IFERROR(B3272,C3272)</f>
        <v>11</v>
      </c>
      <c r="E3272" s="34" t="str">
        <f>IFERROR(MID(A3272,D3272-5,1)," ")</f>
        <v xml:space="preserve"> </v>
      </c>
      <c r="F3272" s="34" t="str">
        <f>MID(A3272,IF(E3272="1",D3272-5,D3272-4),IF(E3272="1",7,6))</f>
        <v>6:29PM</v>
      </c>
      <c r="G3272" s="34" t="str">
        <f>TRIM(SUBSTITUTE(A3272,TEXT(M3272,"h:mmAM/PM"),""))</f>
        <v>Y/I/Y 9/Nov</v>
      </c>
      <c r="H3272" s="34" t="b">
        <f>OR(LEFT(G3272,1)="Y",LEFT(G3272,1)="B",LEFT(G3272,1)="R")</f>
        <v>1</v>
      </c>
      <c r="I3272" s="34" t="str">
        <f>IF(H3272,LEFT(G3272,FIND(" ",G3272)-1),MID(G3272,FIND(" ",G3272)+1,9))</f>
        <v>Y/I/Y</v>
      </c>
      <c r="J3272" s="34" t="str">
        <f>TRIM(SUBSTITUTE(G3272,I3272,""))</f>
        <v>9/Nov</v>
      </c>
      <c r="K3272" s="34">
        <f>LEFT(J3272,2-ISERROR(1*MID(J3272,2,1)))*1</f>
        <v>9</v>
      </c>
      <c r="L3272" s="34" t="str">
        <f>IF(LEN(I3272)=3,I3272,LEFT(I3272,1)&amp;MID(I3272,3,1)&amp;RIGHT(I3272,1))</f>
        <v>YIY</v>
      </c>
      <c r="M3272" s="42">
        <f>TIMEVALUE(SUBSTITUTE(SUBSTITUTE(F3272,"P"," P"),"A"," A"))</f>
        <v>0.77013888888888893</v>
      </c>
      <c r="N3272" s="34">
        <f t="shared" si="161"/>
        <v>25</v>
      </c>
      <c r="O3272" s="34" t="str">
        <f t="shared" si="162"/>
        <v>YIY25</v>
      </c>
      <c r="P3272" s="44">
        <f>INDEX(Workings!$R$14:$R$853,MATCH(O3272,Workings!$U$14:$U$853,0))</f>
        <v>0.77222222222222259</v>
      </c>
      <c r="Q3272" s="34">
        <f t="shared" si="163"/>
        <v>-3</v>
      </c>
      <c r="S3272"/>
    </row>
    <row r="3273" spans="1:19" ht="15" x14ac:dyDescent="0.25">
      <c r="A3273" s="34" t="s">
        <v>3108</v>
      </c>
      <c r="B3273" s="34">
        <f>SEARCH("PM",A3273)</f>
        <v>17</v>
      </c>
      <c r="C3273" s="34" t="e">
        <f>SEARCH("AM",A3273)</f>
        <v>#VALUE!</v>
      </c>
      <c r="D3273" s="34">
        <f>IFERROR(B3273,C3273)</f>
        <v>17</v>
      </c>
      <c r="E3273" s="34" t="str">
        <f>IFERROR(MID(A3273,D3273-5,1)," ")</f>
        <v xml:space="preserve"> </v>
      </c>
      <c r="F3273" s="34" t="str">
        <f>MID(A3273,IF(E3273="1",D3273-5,D3273-4),IF(E3273="1",7,6))</f>
        <v>7:12PM</v>
      </c>
      <c r="G3273" s="34" t="str">
        <f>TRIM(SUBSTITUTE(A3273,TEXT(M3273,"h:mmAM/PM"),""))</f>
        <v>Y:I:Y 9-Nov</v>
      </c>
      <c r="H3273" s="34" t="b">
        <f>OR(LEFT(G3273,1)="Y",LEFT(G3273,1)="B",LEFT(G3273,1)="R")</f>
        <v>1</v>
      </c>
      <c r="I3273" s="34" t="str">
        <f>IF(H3273,LEFT(G3273,FIND(" ",G3273)-1),MID(G3273,FIND(" ",G3273)+1,9))</f>
        <v>Y:I:Y</v>
      </c>
      <c r="J3273" s="34" t="str">
        <f>TRIM(SUBSTITUTE(G3273,I3273,""))</f>
        <v>9-Nov</v>
      </c>
      <c r="K3273" s="34">
        <f>LEFT(J3273,2-ISERROR(1*MID(J3273,2,1)))*1</f>
        <v>9</v>
      </c>
      <c r="L3273" s="34" t="str">
        <f>IF(LEN(I3273)=3,I3273,LEFT(I3273,1)&amp;MID(I3273,3,1)&amp;RIGHT(I3273,1))</f>
        <v>YIY</v>
      </c>
      <c r="M3273" s="42">
        <f>TIMEVALUE(SUBSTITUTE(SUBSTITUTE(F3273,"P"," P"),"A"," A"))</f>
        <v>0.79999999999999993</v>
      </c>
      <c r="N3273" s="34">
        <f t="shared" ref="N3273:N3336" si="164">1+(L3273=L3272)*(K3273=K3272)*N3272</f>
        <v>26</v>
      </c>
      <c r="O3273" s="34" t="str">
        <f t="shared" ref="O3273:O3336" si="165">L3273&amp;N3273</f>
        <v>YIY26</v>
      </c>
      <c r="P3273" s="44">
        <f>INDEX(Workings!$R$14:$R$853,MATCH(O3273,Workings!$U$14:$U$853,0))</f>
        <v>0.80000000000000038</v>
      </c>
      <c r="Q3273" s="34">
        <f t="shared" ref="Q3273:Q3336" si="166">ROUND((M3273-P3273)*60*24,5)</f>
        <v>0</v>
      </c>
      <c r="S3273"/>
    </row>
    <row r="3274" spans="1:19" ht="15" x14ac:dyDescent="0.25">
      <c r="A3274" s="34" t="s">
        <v>3819</v>
      </c>
      <c r="B3274" s="34">
        <f>SEARCH("PM",A3274)</f>
        <v>15</v>
      </c>
      <c r="C3274" s="34" t="e">
        <f>SEARCH("AM",A3274)</f>
        <v>#VALUE!</v>
      </c>
      <c r="D3274" s="34">
        <f>IFERROR(B3274,C3274)</f>
        <v>15</v>
      </c>
      <c r="E3274" s="34" t="str">
        <f>IFERROR(MID(A3274,D3274-5,1)," ")</f>
        <v xml:space="preserve"> </v>
      </c>
      <c r="F3274" s="34" t="str">
        <f>MID(A3274,IF(E3274="1",D3274-5,D3274-4),IF(E3274="1",7,6))</f>
        <v>8:15PM</v>
      </c>
      <c r="G3274" s="34" t="str">
        <f>TRIM(SUBSTITUTE(A3274,TEXT(M3274,"h:mmAM/PM"),""))</f>
        <v>YIY 9-Nov</v>
      </c>
      <c r="H3274" s="34" t="b">
        <f>OR(LEFT(G3274,1)="Y",LEFT(G3274,1)="B",LEFT(G3274,1)="R")</f>
        <v>1</v>
      </c>
      <c r="I3274" s="34" t="str">
        <f>IF(H3274,LEFT(G3274,FIND(" ",G3274)-1),MID(G3274,FIND(" ",G3274)+1,9))</f>
        <v>YIY</v>
      </c>
      <c r="J3274" s="34" t="str">
        <f>TRIM(SUBSTITUTE(G3274,I3274,""))</f>
        <v>9-Nov</v>
      </c>
      <c r="K3274" s="34">
        <f>LEFT(J3274,2-ISERROR(1*MID(J3274,2,1)))*1</f>
        <v>9</v>
      </c>
      <c r="L3274" s="34" t="str">
        <f>IF(LEN(I3274)=3,I3274,LEFT(I3274,1)&amp;MID(I3274,3,1)&amp;RIGHT(I3274,1))</f>
        <v>YIY</v>
      </c>
      <c r="M3274" s="42">
        <f>TIMEVALUE(SUBSTITUTE(SUBSTITUTE(F3274,"P"," P"),"A"," A"))</f>
        <v>0.84375</v>
      </c>
      <c r="N3274" s="34">
        <f t="shared" si="164"/>
        <v>27</v>
      </c>
      <c r="O3274" s="34" t="str">
        <f t="shared" si="165"/>
        <v>YIY27</v>
      </c>
      <c r="P3274" s="44">
        <f>INDEX(Workings!$R$14:$R$853,MATCH(O3274,Workings!$U$14:$U$853,0))</f>
        <v>0.84166666666666701</v>
      </c>
      <c r="Q3274" s="34">
        <f t="shared" si="166"/>
        <v>3</v>
      </c>
      <c r="S3274"/>
    </row>
    <row r="3275" spans="1:19" ht="15" x14ac:dyDescent="0.25">
      <c r="A3275" s="34" t="s">
        <v>3326</v>
      </c>
      <c r="B3275" s="34">
        <f>SEARCH("PM",A3275)</f>
        <v>5</v>
      </c>
      <c r="C3275" s="34" t="e">
        <f>SEARCH("AM",A3275)</f>
        <v>#VALUE!</v>
      </c>
      <c r="D3275" s="34">
        <f>IFERROR(B3275,C3275)</f>
        <v>5</v>
      </c>
      <c r="E3275" s="34" t="str">
        <f>IFERROR(MID(A3275,D3275-5,1)," ")</f>
        <v xml:space="preserve"> </v>
      </c>
      <c r="F3275" s="34" t="str">
        <f>MID(A3275,IF(E3275="1",D3275-5,D3275-4),IF(E3275="1",7,6))</f>
        <v>9:15PM</v>
      </c>
      <c r="G3275" s="34" t="str">
        <f>TRIM(SUBSTITUTE(A3275,TEXT(M3275,"h:mmAM/PM"),""))</f>
        <v>Y/I/Y 9/Nov</v>
      </c>
      <c r="H3275" s="34" t="b">
        <f>OR(LEFT(G3275,1)="Y",LEFT(G3275,1)="B",LEFT(G3275,1)="R")</f>
        <v>1</v>
      </c>
      <c r="I3275" s="34" t="str">
        <f>IF(H3275,LEFT(G3275,FIND(" ",G3275)-1),MID(G3275,FIND(" ",G3275)+1,9))</f>
        <v>Y/I/Y</v>
      </c>
      <c r="J3275" s="34" t="str">
        <f>TRIM(SUBSTITUTE(G3275,I3275,""))</f>
        <v>9/Nov</v>
      </c>
      <c r="K3275" s="34">
        <f>LEFT(J3275,2-ISERROR(1*MID(J3275,2,1)))*1</f>
        <v>9</v>
      </c>
      <c r="L3275" s="34" t="str">
        <f>IF(LEN(I3275)=3,I3275,LEFT(I3275,1)&amp;MID(I3275,3,1)&amp;RIGHT(I3275,1))</f>
        <v>YIY</v>
      </c>
      <c r="M3275" s="42">
        <f>TIMEVALUE(SUBSTITUTE(SUBSTITUTE(F3275,"P"," P"),"A"," A"))</f>
        <v>0.88541666666666663</v>
      </c>
      <c r="N3275" s="34">
        <f t="shared" si="164"/>
        <v>28</v>
      </c>
      <c r="O3275" s="34" t="str">
        <f t="shared" si="165"/>
        <v>YIY28</v>
      </c>
      <c r="P3275" s="44">
        <f>INDEX(Workings!$R$14:$R$853,MATCH(O3275,Workings!$U$14:$U$853,0))</f>
        <v>0.88333333333333364</v>
      </c>
      <c r="Q3275" s="34">
        <f t="shared" si="166"/>
        <v>3</v>
      </c>
      <c r="S3275"/>
    </row>
    <row r="3276" spans="1:19" ht="15" x14ac:dyDescent="0.25">
      <c r="A3276" s="34" t="s">
        <v>334</v>
      </c>
      <c r="B3276" s="34">
        <f>SEARCH("PM",A3276)</f>
        <v>18</v>
      </c>
      <c r="C3276" s="34" t="e">
        <f>SEARCH("AM",A3276)</f>
        <v>#VALUE!</v>
      </c>
      <c r="D3276" s="34">
        <f>IFERROR(B3276,C3276)</f>
        <v>18</v>
      </c>
      <c r="E3276" s="34" t="str">
        <f>IFERROR(MID(A3276,D3276-5,1)," ")</f>
        <v>1</v>
      </c>
      <c r="F3276" s="34" t="str">
        <f>MID(A3276,IF(E3276="1",D3276-5,D3276-4),IF(E3276="1",7,6))</f>
        <v>10:11PM</v>
      </c>
      <c r="G3276" s="34" t="str">
        <f>TRIM(SUBSTITUTE(A3276,TEXT(M3276,"h:mmAM/PM"),""))</f>
        <v>9-Nov Y-I-Y</v>
      </c>
      <c r="H3276" s="34" t="b">
        <f>OR(LEFT(G3276,1)="Y",LEFT(G3276,1)="B",LEFT(G3276,1)="R")</f>
        <v>0</v>
      </c>
      <c r="I3276" s="34" t="str">
        <f>IF(H3276,LEFT(G3276,FIND(" ",G3276)-1),MID(G3276,FIND(" ",G3276)+1,9))</f>
        <v>Y-I-Y</v>
      </c>
      <c r="J3276" s="34" t="str">
        <f>TRIM(SUBSTITUTE(G3276,I3276,""))</f>
        <v>9-Nov</v>
      </c>
      <c r="K3276" s="34">
        <f>LEFT(J3276,2-ISERROR(1*MID(J3276,2,1)))*1</f>
        <v>9</v>
      </c>
      <c r="L3276" s="34" t="str">
        <f>IF(LEN(I3276)=3,I3276,LEFT(I3276,1)&amp;MID(I3276,3,1)&amp;RIGHT(I3276,1))</f>
        <v>YIY</v>
      </c>
      <c r="M3276" s="42">
        <f>TIMEVALUE(SUBSTITUTE(SUBSTITUTE(F3276,"P"," P"),"A"," A"))</f>
        <v>0.9243055555555556</v>
      </c>
      <c r="N3276" s="34">
        <f t="shared" si="164"/>
        <v>29</v>
      </c>
      <c r="O3276" s="34" t="str">
        <f t="shared" si="165"/>
        <v>YIY29</v>
      </c>
      <c r="P3276" s="44">
        <f>INDEX(Workings!$R$14:$R$853,MATCH(O3276,Workings!$U$14:$U$853,0))</f>
        <v>0.92500000000000027</v>
      </c>
      <c r="Q3276" s="34">
        <f t="shared" si="166"/>
        <v>-1</v>
      </c>
      <c r="S3276"/>
    </row>
    <row r="3277" spans="1:19" ht="15" x14ac:dyDescent="0.25">
      <c r="A3277" s="34" t="s">
        <v>4241</v>
      </c>
      <c r="B3277" s="34">
        <f>SEARCH("PM",A3277)</f>
        <v>16</v>
      </c>
      <c r="C3277" s="34" t="e">
        <f>SEARCH("AM",A3277)</f>
        <v>#VALUE!</v>
      </c>
      <c r="D3277" s="34">
        <f>IFERROR(B3277,C3277)</f>
        <v>16</v>
      </c>
      <c r="E3277" s="34" t="str">
        <f>IFERROR(MID(A3277,D3277-5,1)," ")</f>
        <v>1</v>
      </c>
      <c r="F3277" s="34" t="str">
        <f>MID(A3277,IF(E3277="1",D3277-5,D3277-4),IF(E3277="1",7,6))</f>
        <v>11:17PM</v>
      </c>
      <c r="G3277" s="34" t="str">
        <f>TRIM(SUBSTITUTE(A3277,TEXT(M3277,"h:mmAM/PM"),""))</f>
        <v>YIY 9-Nov</v>
      </c>
      <c r="H3277" s="34" t="b">
        <f>OR(LEFT(G3277,1)="Y",LEFT(G3277,1)="B",LEFT(G3277,1)="R")</f>
        <v>1</v>
      </c>
      <c r="I3277" s="34" t="str">
        <f>IF(H3277,LEFT(G3277,FIND(" ",G3277)-1),MID(G3277,FIND(" ",G3277)+1,9))</f>
        <v>YIY</v>
      </c>
      <c r="J3277" s="34" t="str">
        <f>TRIM(SUBSTITUTE(G3277,I3277,""))</f>
        <v>9-Nov</v>
      </c>
      <c r="K3277" s="34">
        <f>LEFT(J3277,2-ISERROR(1*MID(J3277,2,1)))*1</f>
        <v>9</v>
      </c>
      <c r="L3277" s="34" t="str">
        <f>IF(LEN(I3277)=3,I3277,LEFT(I3277,1)&amp;MID(I3277,3,1)&amp;RIGHT(I3277,1))</f>
        <v>YIY</v>
      </c>
      <c r="M3277" s="42">
        <f>TIMEVALUE(SUBSTITUTE(SUBSTITUTE(F3277,"P"," P"),"A"," A"))</f>
        <v>0.97013888888888899</v>
      </c>
      <c r="N3277" s="34">
        <f t="shared" si="164"/>
        <v>30</v>
      </c>
      <c r="O3277" s="34" t="str">
        <f t="shared" si="165"/>
        <v>YIY30</v>
      </c>
      <c r="P3277" s="44">
        <f>INDEX(Workings!$R$14:$R$853,MATCH(O3277,Workings!$U$14:$U$853,0))</f>
        <v>0.9666666666666669</v>
      </c>
      <c r="Q3277" s="34">
        <f t="shared" si="166"/>
        <v>5</v>
      </c>
      <c r="S3277"/>
    </row>
    <row r="3278" spans="1:19" ht="15" x14ac:dyDescent="0.25">
      <c r="A3278" s="34" t="s">
        <v>1772</v>
      </c>
      <c r="B3278" s="34" t="e">
        <f>SEARCH("PM",A3278)</f>
        <v>#VALUE!</v>
      </c>
      <c r="C3278" s="34">
        <f>SEARCH("AM",A3278)</f>
        <v>9</v>
      </c>
      <c r="D3278" s="34">
        <f>IFERROR(B3278,C3278)</f>
        <v>9</v>
      </c>
      <c r="E3278" s="34" t="str">
        <f>IFERROR(MID(A3278,D3278-5,1)," ")</f>
        <v xml:space="preserve"> </v>
      </c>
      <c r="F3278" s="34" t="str">
        <f>MID(A3278,IF(E3278="1",D3278-5,D3278-4),IF(E3278="1",7,6))</f>
        <v>7:13AM</v>
      </c>
      <c r="G3278" s="34" t="str">
        <f>TRIM(SUBSTITUTE(A3278,TEXT(M3278,"h:mmAM/PM"),""))</f>
        <v>YIY 10-Nov</v>
      </c>
      <c r="H3278" s="34" t="b">
        <f>OR(LEFT(G3278,1)="Y",LEFT(G3278,1)="B",LEFT(G3278,1)="R")</f>
        <v>1</v>
      </c>
      <c r="I3278" s="34" t="str">
        <f>IF(H3278,LEFT(G3278,FIND(" ",G3278)-1),MID(G3278,FIND(" ",G3278)+1,9))</f>
        <v>YIY</v>
      </c>
      <c r="J3278" s="34" t="str">
        <f>TRIM(SUBSTITUTE(G3278,I3278,""))</f>
        <v>10-Nov</v>
      </c>
      <c r="K3278" s="34">
        <f>LEFT(J3278,2-ISERROR(1*MID(J3278,2,1)))*1</f>
        <v>10</v>
      </c>
      <c r="L3278" s="34" t="str">
        <f>IF(LEN(I3278)=3,I3278,LEFT(I3278,1)&amp;MID(I3278,3,1)&amp;RIGHT(I3278,1))</f>
        <v>YIY</v>
      </c>
      <c r="M3278" s="42">
        <f>TIMEVALUE(SUBSTITUTE(SUBSTITUTE(F3278,"P"," P"),"A"," A"))</f>
        <v>0.30069444444444443</v>
      </c>
      <c r="N3278" s="34">
        <f t="shared" si="164"/>
        <v>1</v>
      </c>
      <c r="O3278" s="34" t="str">
        <f t="shared" si="165"/>
        <v>YIY1</v>
      </c>
      <c r="P3278" s="44">
        <f>INDEX(Workings!$R$14:$R$853,MATCH(O3278,Workings!$U$14:$U$853,0))</f>
        <v>0.30000000000000004</v>
      </c>
      <c r="Q3278" s="34">
        <f t="shared" si="166"/>
        <v>1</v>
      </c>
      <c r="S3278"/>
    </row>
    <row r="3279" spans="1:19" ht="15" x14ac:dyDescent="0.25">
      <c r="A3279" s="34" t="s">
        <v>2594</v>
      </c>
      <c r="B3279" s="34" t="e">
        <f>SEARCH("PM",A3279)</f>
        <v>#VALUE!</v>
      </c>
      <c r="C3279" s="34">
        <f>SEARCH("AM",A3279)</f>
        <v>12</v>
      </c>
      <c r="D3279" s="34">
        <f>IFERROR(B3279,C3279)</f>
        <v>12</v>
      </c>
      <c r="E3279" s="34" t="str">
        <f>IFERROR(MID(A3279,D3279-5,1)," ")</f>
        <v xml:space="preserve"> </v>
      </c>
      <c r="F3279" s="34" t="str">
        <f>MID(A3279,IF(E3279="1",D3279-5,D3279-4),IF(E3279="1",7,6))</f>
        <v>7:37AM</v>
      </c>
      <c r="G3279" s="34" t="str">
        <f>TRIM(SUBSTITUTE(A3279,TEXT(M3279,"h:mmAM/PM"),""))</f>
        <v>10-Nov YIY</v>
      </c>
      <c r="H3279" s="34" t="b">
        <f>OR(LEFT(G3279,1)="Y",LEFT(G3279,1)="B",LEFT(G3279,1)="R")</f>
        <v>0</v>
      </c>
      <c r="I3279" s="34" t="str">
        <f>IF(H3279,LEFT(G3279,FIND(" ",G3279)-1),MID(G3279,FIND(" ",G3279)+1,9))</f>
        <v>YIY</v>
      </c>
      <c r="J3279" s="34" t="str">
        <f>TRIM(SUBSTITUTE(G3279,I3279,""))</f>
        <v>10-Nov</v>
      </c>
      <c r="K3279" s="34">
        <f>LEFT(J3279,2-ISERROR(1*MID(J3279,2,1)))*1</f>
        <v>10</v>
      </c>
      <c r="L3279" s="34" t="str">
        <f>IF(LEN(I3279)=3,I3279,LEFT(I3279,1)&amp;MID(I3279,3,1)&amp;RIGHT(I3279,1))</f>
        <v>YIY</v>
      </c>
      <c r="M3279" s="42">
        <f>TIMEVALUE(SUBSTITUTE(SUBSTITUTE(F3279,"P"," P"),"A"," A"))</f>
        <v>0.31736111111111115</v>
      </c>
      <c r="N3279" s="34">
        <f t="shared" si="164"/>
        <v>2</v>
      </c>
      <c r="O3279" s="34" t="str">
        <f t="shared" si="165"/>
        <v>YIY2</v>
      </c>
      <c r="P3279" s="44">
        <f>INDEX(Workings!$R$14:$R$853,MATCH(O3279,Workings!$U$14:$U$853,0))</f>
        <v>0.31388888888888894</v>
      </c>
      <c r="Q3279" s="34">
        <f t="shared" si="166"/>
        <v>5</v>
      </c>
      <c r="S3279"/>
    </row>
    <row r="3280" spans="1:19" ht="15" x14ac:dyDescent="0.25">
      <c r="A3280" s="34" t="s">
        <v>3000</v>
      </c>
      <c r="B3280" s="34" t="e">
        <f>SEARCH("PM",A3280)</f>
        <v>#VALUE!</v>
      </c>
      <c r="C3280" s="34">
        <f>SEARCH("AM",A3280)</f>
        <v>12</v>
      </c>
      <c r="D3280" s="34">
        <f>IFERROR(B3280,C3280)</f>
        <v>12</v>
      </c>
      <c r="E3280" s="34" t="str">
        <f>IFERROR(MID(A3280,D3280-5,1)," ")</f>
        <v xml:space="preserve"> </v>
      </c>
      <c r="F3280" s="34" t="str">
        <f>MID(A3280,IF(E3280="1",D3280-5,D3280-4),IF(E3280="1",7,6))</f>
        <v>7:52AM</v>
      </c>
      <c r="G3280" s="34" t="str">
        <f>TRIM(SUBSTITUTE(A3280,TEXT(M3280,"h:mmAM/PM"),""))</f>
        <v>10-Nov Y:I:Y</v>
      </c>
      <c r="H3280" s="34" t="b">
        <f>OR(LEFT(G3280,1)="Y",LEFT(G3280,1)="B",LEFT(G3280,1)="R")</f>
        <v>0</v>
      </c>
      <c r="I3280" s="34" t="str">
        <f>IF(H3280,LEFT(G3280,FIND(" ",G3280)-1),MID(G3280,FIND(" ",G3280)+1,9))</f>
        <v>Y:I:Y</v>
      </c>
      <c r="J3280" s="34" t="str">
        <f>TRIM(SUBSTITUTE(G3280,I3280,""))</f>
        <v>10-Nov</v>
      </c>
      <c r="K3280" s="34">
        <f>LEFT(J3280,2-ISERROR(1*MID(J3280,2,1)))*1</f>
        <v>10</v>
      </c>
      <c r="L3280" s="34" t="str">
        <f>IF(LEN(I3280)=3,I3280,LEFT(I3280,1)&amp;MID(I3280,3,1)&amp;RIGHT(I3280,1))</f>
        <v>YIY</v>
      </c>
      <c r="M3280" s="42">
        <f>TIMEVALUE(SUBSTITUTE(SUBSTITUTE(F3280,"P"," P"),"A"," A"))</f>
        <v>0.32777777777777778</v>
      </c>
      <c r="N3280" s="34">
        <f t="shared" si="164"/>
        <v>3</v>
      </c>
      <c r="O3280" s="34" t="str">
        <f t="shared" si="165"/>
        <v>YIY3</v>
      </c>
      <c r="P3280" s="44">
        <f>INDEX(Workings!$R$14:$R$853,MATCH(O3280,Workings!$U$14:$U$853,0))</f>
        <v>0.32777777777777783</v>
      </c>
      <c r="Q3280" s="34">
        <f t="shared" si="166"/>
        <v>0</v>
      </c>
      <c r="S3280"/>
    </row>
    <row r="3281" spans="1:19" ht="15" x14ac:dyDescent="0.25">
      <c r="A3281" s="34" t="s">
        <v>3544</v>
      </c>
      <c r="B3281" s="34" t="e">
        <f>SEARCH("PM",A3281)</f>
        <v>#VALUE!</v>
      </c>
      <c r="C3281" s="34">
        <f>SEARCH("AM",A3281)</f>
        <v>18</v>
      </c>
      <c r="D3281" s="34">
        <f>IFERROR(B3281,C3281)</f>
        <v>18</v>
      </c>
      <c r="E3281" s="34" t="str">
        <f>IFERROR(MID(A3281,D3281-5,1)," ")</f>
        <v xml:space="preserve"> </v>
      </c>
      <c r="F3281" s="34" t="str">
        <f>MID(A3281,IF(E3281="1",D3281-5,D3281-4),IF(E3281="1",7,6))</f>
        <v>8:14AM</v>
      </c>
      <c r="G3281" s="34" t="str">
        <f>TRIM(SUBSTITUTE(A3281,TEXT(M3281,"h:mmAM/PM"),""))</f>
        <v>Y/I/Y 10-Nov</v>
      </c>
      <c r="H3281" s="34" t="b">
        <f>OR(LEFT(G3281,1)="Y",LEFT(G3281,1)="B",LEFT(G3281,1)="R")</f>
        <v>1</v>
      </c>
      <c r="I3281" s="34" t="str">
        <f>IF(H3281,LEFT(G3281,FIND(" ",G3281)-1),MID(G3281,FIND(" ",G3281)+1,9))</f>
        <v>Y/I/Y</v>
      </c>
      <c r="J3281" s="34" t="str">
        <f>TRIM(SUBSTITUTE(G3281,I3281,""))</f>
        <v>10-Nov</v>
      </c>
      <c r="K3281" s="34">
        <f>LEFT(J3281,2-ISERROR(1*MID(J3281,2,1)))*1</f>
        <v>10</v>
      </c>
      <c r="L3281" s="34" t="str">
        <f>IF(LEN(I3281)=3,I3281,LEFT(I3281,1)&amp;MID(I3281,3,1)&amp;RIGHT(I3281,1))</f>
        <v>YIY</v>
      </c>
      <c r="M3281" s="42">
        <f>TIMEVALUE(SUBSTITUTE(SUBSTITUTE(F3281,"P"," P"),"A"," A"))</f>
        <v>0.3430555555555555</v>
      </c>
      <c r="N3281" s="34">
        <f t="shared" si="164"/>
        <v>4</v>
      </c>
      <c r="O3281" s="34" t="str">
        <f t="shared" si="165"/>
        <v>YIY4</v>
      </c>
      <c r="P3281" s="44">
        <f>INDEX(Workings!$R$14:$R$853,MATCH(O3281,Workings!$U$14:$U$853,0))</f>
        <v>0.34166666666666673</v>
      </c>
      <c r="Q3281" s="34">
        <f t="shared" si="166"/>
        <v>2</v>
      </c>
      <c r="S3281"/>
    </row>
    <row r="3282" spans="1:19" ht="15" x14ac:dyDescent="0.25">
      <c r="A3282" s="34" t="s">
        <v>2429</v>
      </c>
      <c r="B3282" s="34" t="e">
        <f>SEARCH("PM",A3282)</f>
        <v>#VALUE!</v>
      </c>
      <c r="C3282" s="34">
        <f>SEARCH("AM",A3282)</f>
        <v>18</v>
      </c>
      <c r="D3282" s="34">
        <f>IFERROR(B3282,C3282)</f>
        <v>18</v>
      </c>
      <c r="E3282" s="34" t="str">
        <f>IFERROR(MID(A3282,D3282-5,1)," ")</f>
        <v xml:space="preserve"> </v>
      </c>
      <c r="F3282" s="34" t="str">
        <f>MID(A3282,IF(E3282="1",D3282-5,D3282-4),IF(E3282="1",7,6))</f>
        <v>8:38AM</v>
      </c>
      <c r="G3282" s="34" t="str">
        <f>TRIM(SUBSTITUTE(A3282,TEXT(M3282,"h:mmAM/PM"),""))</f>
        <v>10-Nov Y-I-Y</v>
      </c>
      <c r="H3282" s="34" t="b">
        <f>OR(LEFT(G3282,1)="Y",LEFT(G3282,1)="B",LEFT(G3282,1)="R")</f>
        <v>0</v>
      </c>
      <c r="I3282" s="34" t="str">
        <f>IF(H3282,LEFT(G3282,FIND(" ",G3282)-1),MID(G3282,FIND(" ",G3282)+1,9))</f>
        <v>Y-I-Y</v>
      </c>
      <c r="J3282" s="34" t="str">
        <f>TRIM(SUBSTITUTE(G3282,I3282,""))</f>
        <v>10-Nov</v>
      </c>
      <c r="K3282" s="34">
        <f>LEFT(J3282,2-ISERROR(1*MID(J3282,2,1)))*1</f>
        <v>10</v>
      </c>
      <c r="L3282" s="34" t="str">
        <f>IF(LEN(I3282)=3,I3282,LEFT(I3282,1)&amp;MID(I3282,3,1)&amp;RIGHT(I3282,1))</f>
        <v>YIY</v>
      </c>
      <c r="M3282" s="42">
        <f>TIMEVALUE(SUBSTITUTE(SUBSTITUTE(F3282,"P"," P"),"A"," A"))</f>
        <v>0.35972222222222222</v>
      </c>
      <c r="N3282" s="34">
        <f t="shared" si="164"/>
        <v>5</v>
      </c>
      <c r="O3282" s="34" t="str">
        <f t="shared" si="165"/>
        <v>YIY5</v>
      </c>
      <c r="P3282" s="44">
        <f>INDEX(Workings!$R$14:$R$853,MATCH(O3282,Workings!$U$14:$U$853,0))</f>
        <v>0.35555555555555562</v>
      </c>
      <c r="Q3282" s="34">
        <f t="shared" si="166"/>
        <v>6</v>
      </c>
      <c r="S3282"/>
    </row>
    <row r="3283" spans="1:19" ht="15" x14ac:dyDescent="0.25">
      <c r="A3283" s="34" t="s">
        <v>3597</v>
      </c>
      <c r="B3283" s="34" t="e">
        <f>SEARCH("PM",A3283)</f>
        <v>#VALUE!</v>
      </c>
      <c r="C3283" s="34">
        <f>SEARCH("AM",A3283)</f>
        <v>12</v>
      </c>
      <c r="D3283" s="34">
        <f>IFERROR(B3283,C3283)</f>
        <v>12</v>
      </c>
      <c r="E3283" s="34" t="str">
        <f>IFERROR(MID(A3283,D3283-5,1)," ")</f>
        <v xml:space="preserve"> </v>
      </c>
      <c r="F3283" s="34" t="str">
        <f>MID(A3283,IF(E3283="1",D3283-5,D3283-4),IF(E3283="1",7,6))</f>
        <v>8:55AM</v>
      </c>
      <c r="G3283" s="34" t="str">
        <f>TRIM(SUBSTITUTE(A3283,TEXT(M3283,"h:mmAM/PM"),""))</f>
        <v>10/Nov Y/I/Y</v>
      </c>
      <c r="H3283" s="34" t="b">
        <f>OR(LEFT(G3283,1)="Y",LEFT(G3283,1)="B",LEFT(G3283,1)="R")</f>
        <v>0</v>
      </c>
      <c r="I3283" s="34" t="str">
        <f>IF(H3283,LEFT(G3283,FIND(" ",G3283)-1),MID(G3283,FIND(" ",G3283)+1,9))</f>
        <v>Y/I/Y</v>
      </c>
      <c r="J3283" s="34" t="str">
        <f>TRIM(SUBSTITUTE(G3283,I3283,""))</f>
        <v>10/Nov</v>
      </c>
      <c r="K3283" s="34">
        <f>LEFT(J3283,2-ISERROR(1*MID(J3283,2,1)))*1</f>
        <v>10</v>
      </c>
      <c r="L3283" s="34" t="str">
        <f>IF(LEN(I3283)=3,I3283,LEFT(I3283,1)&amp;MID(I3283,3,1)&amp;RIGHT(I3283,1))</f>
        <v>YIY</v>
      </c>
      <c r="M3283" s="42">
        <f>TIMEVALUE(SUBSTITUTE(SUBSTITUTE(F3283,"P"," P"),"A"," A"))</f>
        <v>0.37152777777777773</v>
      </c>
      <c r="N3283" s="34">
        <f t="shared" si="164"/>
        <v>6</v>
      </c>
      <c r="O3283" s="34" t="str">
        <f t="shared" si="165"/>
        <v>YIY6</v>
      </c>
      <c r="P3283" s="44">
        <f>INDEX(Workings!$R$14:$R$853,MATCH(O3283,Workings!$U$14:$U$853,0))</f>
        <v>0.36944444444444452</v>
      </c>
      <c r="Q3283" s="34">
        <f t="shared" si="166"/>
        <v>3</v>
      </c>
      <c r="S3283"/>
    </row>
    <row r="3284" spans="1:19" ht="15" x14ac:dyDescent="0.25">
      <c r="A3284" s="34" t="s">
        <v>2437</v>
      </c>
      <c r="B3284" s="34" t="e">
        <f>SEARCH("PM",A3284)</f>
        <v>#VALUE!</v>
      </c>
      <c r="C3284" s="34">
        <f>SEARCH("AM",A3284)</f>
        <v>5</v>
      </c>
      <c r="D3284" s="34">
        <f>IFERROR(B3284,C3284)</f>
        <v>5</v>
      </c>
      <c r="E3284" s="34" t="str">
        <f>IFERROR(MID(A3284,D3284-5,1)," ")</f>
        <v xml:space="preserve"> </v>
      </c>
      <c r="F3284" s="34" t="str">
        <f>MID(A3284,IF(E3284="1",D3284-5,D3284-4),IF(E3284="1",7,6))</f>
        <v>9:14AM</v>
      </c>
      <c r="G3284" s="34" t="str">
        <f>TRIM(SUBSTITUTE(A3284,TEXT(M3284,"h:mmAM/PM"),""))</f>
        <v>10-Nov Y-I-Y</v>
      </c>
      <c r="H3284" s="34" t="b">
        <f>OR(LEFT(G3284,1)="Y",LEFT(G3284,1)="B",LEFT(G3284,1)="R")</f>
        <v>0</v>
      </c>
      <c r="I3284" s="34" t="str">
        <f>IF(H3284,LEFT(G3284,FIND(" ",G3284)-1),MID(G3284,FIND(" ",G3284)+1,9))</f>
        <v>Y-I-Y</v>
      </c>
      <c r="J3284" s="34" t="str">
        <f>TRIM(SUBSTITUTE(G3284,I3284,""))</f>
        <v>10-Nov</v>
      </c>
      <c r="K3284" s="34">
        <f>LEFT(J3284,2-ISERROR(1*MID(J3284,2,1)))*1</f>
        <v>10</v>
      </c>
      <c r="L3284" s="34" t="str">
        <f>IF(LEN(I3284)=3,I3284,LEFT(I3284,1)&amp;MID(I3284,3,1)&amp;RIGHT(I3284,1))</f>
        <v>YIY</v>
      </c>
      <c r="M3284" s="42">
        <f>TIMEVALUE(SUBSTITUTE(SUBSTITUTE(F3284,"P"," P"),"A"," A"))</f>
        <v>0.38472222222222219</v>
      </c>
      <c r="N3284" s="34">
        <f t="shared" si="164"/>
        <v>7</v>
      </c>
      <c r="O3284" s="34" t="str">
        <f t="shared" si="165"/>
        <v>YIY7</v>
      </c>
      <c r="P3284" s="44">
        <f>INDEX(Workings!$R$14:$R$853,MATCH(O3284,Workings!$U$14:$U$853,0))</f>
        <v>0.38333333333333341</v>
      </c>
      <c r="Q3284" s="34">
        <f t="shared" si="166"/>
        <v>2</v>
      </c>
      <c r="S3284"/>
    </row>
    <row r="3285" spans="1:19" ht="15" x14ac:dyDescent="0.25">
      <c r="A3285" s="34" t="s">
        <v>486</v>
      </c>
      <c r="B3285" s="34" t="e">
        <f>SEARCH("PM",A3285)</f>
        <v>#VALUE!</v>
      </c>
      <c r="C3285" s="34">
        <f>SEARCH("AM",A3285)</f>
        <v>11</v>
      </c>
      <c r="D3285" s="34">
        <f>IFERROR(B3285,C3285)</f>
        <v>11</v>
      </c>
      <c r="E3285" s="34" t="str">
        <f>IFERROR(MID(A3285,D3285-5,1)," ")</f>
        <v xml:space="preserve"> </v>
      </c>
      <c r="F3285" s="34" t="str">
        <f>MID(A3285,IF(E3285="1",D3285-5,D3285-4),IF(E3285="1",7,6))</f>
        <v>9:47AM</v>
      </c>
      <c r="G3285" s="34" t="str">
        <f>TRIM(SUBSTITUTE(A3285,TEXT(M3285,"h:mmAM/PM"),""))</f>
        <v>Y-I-Y 10-Nov</v>
      </c>
      <c r="H3285" s="34" t="b">
        <f>OR(LEFT(G3285,1)="Y",LEFT(G3285,1)="B",LEFT(G3285,1)="R")</f>
        <v>1</v>
      </c>
      <c r="I3285" s="34" t="str">
        <f>IF(H3285,LEFT(G3285,FIND(" ",G3285)-1),MID(G3285,FIND(" ",G3285)+1,9))</f>
        <v>Y-I-Y</v>
      </c>
      <c r="J3285" s="34" t="str">
        <f>TRIM(SUBSTITUTE(G3285,I3285,""))</f>
        <v>10-Nov</v>
      </c>
      <c r="K3285" s="34">
        <f>LEFT(J3285,2-ISERROR(1*MID(J3285,2,1)))*1</f>
        <v>10</v>
      </c>
      <c r="L3285" s="34" t="str">
        <f>IF(LEN(I3285)=3,I3285,LEFT(I3285,1)&amp;MID(I3285,3,1)&amp;RIGHT(I3285,1))</f>
        <v>YIY</v>
      </c>
      <c r="M3285" s="42">
        <f>TIMEVALUE(SUBSTITUTE(SUBSTITUTE(F3285,"P"," P"),"A"," A"))</f>
        <v>0.40763888888888888</v>
      </c>
      <c r="N3285" s="34">
        <f t="shared" si="164"/>
        <v>8</v>
      </c>
      <c r="O3285" s="34" t="str">
        <f t="shared" si="165"/>
        <v>YIY8</v>
      </c>
      <c r="P3285" s="44">
        <f>INDEX(Workings!$R$14:$R$853,MATCH(O3285,Workings!$U$14:$U$853,0))</f>
        <v>0.40416666666666673</v>
      </c>
      <c r="Q3285" s="34">
        <f t="shared" si="166"/>
        <v>5</v>
      </c>
      <c r="S3285"/>
    </row>
    <row r="3286" spans="1:19" ht="15" x14ac:dyDescent="0.25">
      <c r="A3286" s="34" t="s">
        <v>626</v>
      </c>
      <c r="B3286" s="34" t="e">
        <f>SEARCH("PM",A3286)</f>
        <v>#VALUE!</v>
      </c>
      <c r="C3286" s="34">
        <f>SEARCH("AM",A3286)</f>
        <v>19</v>
      </c>
      <c r="D3286" s="34">
        <f>IFERROR(B3286,C3286)</f>
        <v>19</v>
      </c>
      <c r="E3286" s="34" t="str">
        <f>IFERROR(MID(A3286,D3286-5,1)," ")</f>
        <v>1</v>
      </c>
      <c r="F3286" s="34" t="str">
        <f>MID(A3286,IF(E3286="1",D3286-5,D3286-4),IF(E3286="1",7,6))</f>
        <v>10:17AM</v>
      </c>
      <c r="G3286" s="34" t="str">
        <f>TRIM(SUBSTITUTE(A3286,TEXT(M3286,"h:mmAM/PM"),""))</f>
        <v>10-Nov Y/I/Y</v>
      </c>
      <c r="H3286" s="34" t="b">
        <f>OR(LEFT(G3286,1)="Y",LEFT(G3286,1)="B",LEFT(G3286,1)="R")</f>
        <v>0</v>
      </c>
      <c r="I3286" s="34" t="str">
        <f>IF(H3286,LEFT(G3286,FIND(" ",G3286)-1),MID(G3286,FIND(" ",G3286)+1,9))</f>
        <v>Y/I/Y</v>
      </c>
      <c r="J3286" s="34" t="str">
        <f>TRIM(SUBSTITUTE(G3286,I3286,""))</f>
        <v>10-Nov</v>
      </c>
      <c r="K3286" s="34">
        <f>LEFT(J3286,2-ISERROR(1*MID(J3286,2,1)))*1</f>
        <v>10</v>
      </c>
      <c r="L3286" s="34" t="str">
        <f>IF(LEN(I3286)=3,I3286,LEFT(I3286,1)&amp;MID(I3286,3,1)&amp;RIGHT(I3286,1))</f>
        <v>YIY</v>
      </c>
      <c r="M3286" s="42">
        <f>TIMEVALUE(SUBSTITUTE(SUBSTITUTE(F3286,"P"," P"),"A"," A"))</f>
        <v>0.4284722222222222</v>
      </c>
      <c r="N3286" s="34">
        <f t="shared" si="164"/>
        <v>9</v>
      </c>
      <c r="O3286" s="34" t="str">
        <f t="shared" si="165"/>
        <v>YIY9</v>
      </c>
      <c r="P3286" s="44">
        <f>INDEX(Workings!$R$14:$R$853,MATCH(O3286,Workings!$U$14:$U$853,0))</f>
        <v>0.42500000000000004</v>
      </c>
      <c r="Q3286" s="34">
        <f t="shared" si="166"/>
        <v>5</v>
      </c>
      <c r="S3286"/>
    </row>
    <row r="3287" spans="1:19" ht="15" x14ac:dyDescent="0.25">
      <c r="A3287" s="34" t="s">
        <v>2548</v>
      </c>
      <c r="B3287" s="34" t="e">
        <f>SEARCH("PM",A3287)</f>
        <v>#VALUE!</v>
      </c>
      <c r="C3287" s="34">
        <f>SEARCH("AM",A3287)</f>
        <v>19</v>
      </c>
      <c r="D3287" s="34">
        <f>IFERROR(B3287,C3287)</f>
        <v>19</v>
      </c>
      <c r="E3287" s="34" t="str">
        <f>IFERROR(MID(A3287,D3287-5,1)," ")</f>
        <v>1</v>
      </c>
      <c r="F3287" s="34" t="str">
        <f>MID(A3287,IF(E3287="1",D3287-5,D3287-4),IF(E3287="1",7,6))</f>
        <v>10:41AM</v>
      </c>
      <c r="G3287" s="34" t="str">
        <f>TRIM(SUBSTITUTE(A3287,TEXT(M3287,"h:mmAM/PM"),""))</f>
        <v>Y/I/Y 10/Nov</v>
      </c>
      <c r="H3287" s="34" t="b">
        <f>OR(LEFT(G3287,1)="Y",LEFT(G3287,1)="B",LEFT(G3287,1)="R")</f>
        <v>1</v>
      </c>
      <c r="I3287" s="34" t="str">
        <f>IF(H3287,LEFT(G3287,FIND(" ",G3287)-1),MID(G3287,FIND(" ",G3287)+1,9))</f>
        <v>Y/I/Y</v>
      </c>
      <c r="J3287" s="34" t="str">
        <f>TRIM(SUBSTITUTE(G3287,I3287,""))</f>
        <v>10/Nov</v>
      </c>
      <c r="K3287" s="34">
        <f>LEFT(J3287,2-ISERROR(1*MID(J3287,2,1)))*1</f>
        <v>10</v>
      </c>
      <c r="L3287" s="34" t="str">
        <f>IF(LEN(I3287)=3,I3287,LEFT(I3287,1)&amp;MID(I3287,3,1)&amp;RIGHT(I3287,1))</f>
        <v>YIY</v>
      </c>
      <c r="M3287" s="42">
        <f>TIMEVALUE(SUBSTITUTE(SUBSTITUTE(F3287,"P"," P"),"A"," A"))</f>
        <v>0.44513888888888892</v>
      </c>
      <c r="N3287" s="34">
        <f t="shared" si="164"/>
        <v>10</v>
      </c>
      <c r="O3287" s="34" t="str">
        <f t="shared" si="165"/>
        <v>YIY10</v>
      </c>
      <c r="P3287" s="44">
        <f>INDEX(Workings!$R$14:$R$853,MATCH(O3287,Workings!$U$14:$U$853,0))</f>
        <v>0.44583333333333336</v>
      </c>
      <c r="Q3287" s="34">
        <f t="shared" si="166"/>
        <v>-1</v>
      </c>
      <c r="S3287"/>
    </row>
    <row r="3288" spans="1:19" ht="15" x14ac:dyDescent="0.25">
      <c r="A3288" s="34" t="s">
        <v>156</v>
      </c>
      <c r="B3288" s="34" t="e">
        <f>SEARCH("PM",A3288)</f>
        <v>#VALUE!</v>
      </c>
      <c r="C3288" s="34">
        <f>SEARCH("AM",A3288)</f>
        <v>6</v>
      </c>
      <c r="D3288" s="34">
        <f>IFERROR(B3288,C3288)</f>
        <v>6</v>
      </c>
      <c r="E3288" s="34" t="str">
        <f>IFERROR(MID(A3288,D3288-5,1)," ")</f>
        <v>1</v>
      </c>
      <c r="F3288" s="34" t="str">
        <f>MID(A3288,IF(E3288="1",D3288-5,D3288-4),IF(E3288="1",7,6))</f>
        <v>11:14AM</v>
      </c>
      <c r="G3288" s="34" t="str">
        <f>TRIM(SUBSTITUTE(A3288,TEXT(M3288,"h:mmAM/PM"),""))</f>
        <v>10/Nov Y:I:Y</v>
      </c>
      <c r="H3288" s="34" t="b">
        <f>OR(LEFT(G3288,1)="Y",LEFT(G3288,1)="B",LEFT(G3288,1)="R")</f>
        <v>0</v>
      </c>
      <c r="I3288" s="34" t="str">
        <f>IF(H3288,LEFT(G3288,FIND(" ",G3288)-1),MID(G3288,FIND(" ",G3288)+1,9))</f>
        <v>Y:I:Y</v>
      </c>
      <c r="J3288" s="34" t="str">
        <f>TRIM(SUBSTITUTE(G3288,I3288,""))</f>
        <v>10/Nov</v>
      </c>
      <c r="K3288" s="34">
        <f>LEFT(J3288,2-ISERROR(1*MID(J3288,2,1)))*1</f>
        <v>10</v>
      </c>
      <c r="L3288" s="34" t="str">
        <f>IF(LEN(I3288)=3,I3288,LEFT(I3288,1)&amp;MID(I3288,3,1)&amp;RIGHT(I3288,1))</f>
        <v>YIY</v>
      </c>
      <c r="M3288" s="42">
        <f>TIMEVALUE(SUBSTITUTE(SUBSTITUTE(F3288,"P"," P"),"A"," A"))</f>
        <v>0.4680555555555555</v>
      </c>
      <c r="N3288" s="34">
        <f t="shared" si="164"/>
        <v>11</v>
      </c>
      <c r="O3288" s="34" t="str">
        <f t="shared" si="165"/>
        <v>YIY11</v>
      </c>
      <c r="P3288" s="44">
        <f>INDEX(Workings!$R$14:$R$853,MATCH(O3288,Workings!$U$14:$U$853,0))</f>
        <v>0.46666666666666667</v>
      </c>
      <c r="Q3288" s="34">
        <f t="shared" si="166"/>
        <v>2</v>
      </c>
      <c r="S3288"/>
    </row>
    <row r="3289" spans="1:19" ht="15" x14ac:dyDescent="0.25">
      <c r="A3289" s="34" t="s">
        <v>1030</v>
      </c>
      <c r="B3289" s="34" t="e">
        <f>SEARCH("PM",A3289)</f>
        <v>#VALUE!</v>
      </c>
      <c r="C3289" s="34">
        <f>SEARCH("AM",A3289)</f>
        <v>10</v>
      </c>
      <c r="D3289" s="34">
        <f>IFERROR(B3289,C3289)</f>
        <v>10</v>
      </c>
      <c r="E3289" s="34" t="str">
        <f>IFERROR(MID(A3289,D3289-5,1)," ")</f>
        <v>1</v>
      </c>
      <c r="F3289" s="34" t="str">
        <f>MID(A3289,IF(E3289="1",D3289-5,D3289-4),IF(E3289="1",7,6))</f>
        <v>11:51AM</v>
      </c>
      <c r="G3289" s="34" t="str">
        <f>TRIM(SUBSTITUTE(A3289,TEXT(M3289,"h:mmAM/PM"),""))</f>
        <v>YIY 10-Nov</v>
      </c>
      <c r="H3289" s="34" t="b">
        <f>OR(LEFT(G3289,1)="Y",LEFT(G3289,1)="B",LEFT(G3289,1)="R")</f>
        <v>1</v>
      </c>
      <c r="I3289" s="34" t="str">
        <f>IF(H3289,LEFT(G3289,FIND(" ",G3289)-1),MID(G3289,FIND(" ",G3289)+1,9))</f>
        <v>YIY</v>
      </c>
      <c r="J3289" s="34" t="str">
        <f>TRIM(SUBSTITUTE(G3289,I3289,""))</f>
        <v>10-Nov</v>
      </c>
      <c r="K3289" s="34">
        <f>LEFT(J3289,2-ISERROR(1*MID(J3289,2,1)))*1</f>
        <v>10</v>
      </c>
      <c r="L3289" s="34" t="str">
        <f>IF(LEN(I3289)=3,I3289,LEFT(I3289,1)&amp;MID(I3289,3,1)&amp;RIGHT(I3289,1))</f>
        <v>YIY</v>
      </c>
      <c r="M3289" s="42">
        <f>TIMEVALUE(SUBSTITUTE(SUBSTITUTE(F3289,"P"," P"),"A"," A"))</f>
        <v>0.49374999999999997</v>
      </c>
      <c r="N3289" s="34">
        <f t="shared" si="164"/>
        <v>12</v>
      </c>
      <c r="O3289" s="34" t="str">
        <f t="shared" si="165"/>
        <v>YIY12</v>
      </c>
      <c r="P3289" s="44">
        <f>INDEX(Workings!$R$14:$R$853,MATCH(O3289,Workings!$U$14:$U$853,0))</f>
        <v>0.48749999999999999</v>
      </c>
      <c r="Q3289" s="34">
        <f t="shared" si="166"/>
        <v>9</v>
      </c>
      <c r="S3289"/>
    </row>
    <row r="3290" spans="1:19" ht="15" x14ac:dyDescent="0.25">
      <c r="A3290" s="34" t="s">
        <v>1662</v>
      </c>
      <c r="B3290" s="34">
        <f>SEARCH("PM",A3290)</f>
        <v>6</v>
      </c>
      <c r="C3290" s="34" t="e">
        <f>SEARCH("AM",A3290)</f>
        <v>#VALUE!</v>
      </c>
      <c r="D3290" s="34">
        <f>IFERROR(B3290,C3290)</f>
        <v>6</v>
      </c>
      <c r="E3290" s="34" t="str">
        <f>IFERROR(MID(A3290,D3290-5,1)," ")</f>
        <v>1</v>
      </c>
      <c r="F3290" s="34" t="str">
        <f>MID(A3290,IF(E3290="1",D3290-5,D3290-4),IF(E3290="1",7,6))</f>
        <v>12:15PM</v>
      </c>
      <c r="G3290" s="34" t="str">
        <f>TRIM(SUBSTITUTE(A3290,TEXT(M3290,"h:mmAM/PM"),""))</f>
        <v>YIY 10/Nov</v>
      </c>
      <c r="H3290" s="34" t="b">
        <f>OR(LEFT(G3290,1)="Y",LEFT(G3290,1)="B",LEFT(G3290,1)="R")</f>
        <v>1</v>
      </c>
      <c r="I3290" s="34" t="str">
        <f>IF(H3290,LEFT(G3290,FIND(" ",G3290)-1),MID(G3290,FIND(" ",G3290)+1,9))</f>
        <v>YIY</v>
      </c>
      <c r="J3290" s="34" t="str">
        <f>TRIM(SUBSTITUTE(G3290,I3290,""))</f>
        <v>10/Nov</v>
      </c>
      <c r="K3290" s="34">
        <f>LEFT(J3290,2-ISERROR(1*MID(J3290,2,1)))*1</f>
        <v>10</v>
      </c>
      <c r="L3290" s="34" t="str">
        <f>IF(LEN(I3290)=3,I3290,LEFT(I3290,1)&amp;MID(I3290,3,1)&amp;RIGHT(I3290,1))</f>
        <v>YIY</v>
      </c>
      <c r="M3290" s="42">
        <f>TIMEVALUE(SUBSTITUTE(SUBSTITUTE(F3290,"P"," P"),"A"," A"))</f>
        <v>0.51041666666666663</v>
      </c>
      <c r="N3290" s="34">
        <f t="shared" si="164"/>
        <v>13</v>
      </c>
      <c r="O3290" s="34" t="str">
        <f t="shared" si="165"/>
        <v>YIY13</v>
      </c>
      <c r="P3290" s="44">
        <f>INDEX(Workings!$R$14:$R$853,MATCH(O3290,Workings!$U$14:$U$853,0))</f>
        <v>0.5083333333333333</v>
      </c>
      <c r="Q3290" s="34">
        <f t="shared" si="166"/>
        <v>3</v>
      </c>
      <c r="S3290"/>
    </row>
    <row r="3291" spans="1:19" ht="15" x14ac:dyDescent="0.25">
      <c r="A3291" s="34" t="s">
        <v>538</v>
      </c>
      <c r="B3291" s="34">
        <f>SEARCH("PM",A3291)</f>
        <v>19</v>
      </c>
      <c r="C3291" s="34" t="e">
        <f>SEARCH("AM",A3291)</f>
        <v>#VALUE!</v>
      </c>
      <c r="D3291" s="34">
        <f>IFERROR(B3291,C3291)</f>
        <v>19</v>
      </c>
      <c r="E3291" s="34" t="str">
        <f>IFERROR(MID(A3291,D3291-5,1)," ")</f>
        <v>1</v>
      </c>
      <c r="F3291" s="34" t="str">
        <f>MID(A3291,IF(E3291="1",D3291-5,D3291-4),IF(E3291="1",7,6))</f>
        <v>12:40PM</v>
      </c>
      <c r="G3291" s="34" t="str">
        <f>TRIM(SUBSTITUTE(A3291,TEXT(M3291,"h:mmAM/PM"),""))</f>
        <v>10-Nov Y-I-Y</v>
      </c>
      <c r="H3291" s="34" t="b">
        <f>OR(LEFT(G3291,1)="Y",LEFT(G3291,1)="B",LEFT(G3291,1)="R")</f>
        <v>0</v>
      </c>
      <c r="I3291" s="34" t="str">
        <f>IF(H3291,LEFT(G3291,FIND(" ",G3291)-1),MID(G3291,FIND(" ",G3291)+1,9))</f>
        <v>Y-I-Y</v>
      </c>
      <c r="J3291" s="34" t="str">
        <f>TRIM(SUBSTITUTE(G3291,I3291,""))</f>
        <v>10-Nov</v>
      </c>
      <c r="K3291" s="34">
        <f>LEFT(J3291,2-ISERROR(1*MID(J3291,2,1)))*1</f>
        <v>10</v>
      </c>
      <c r="L3291" s="34" t="str">
        <f>IF(LEN(I3291)=3,I3291,LEFT(I3291,1)&amp;MID(I3291,3,1)&amp;RIGHT(I3291,1))</f>
        <v>YIY</v>
      </c>
      <c r="M3291" s="42">
        <f>TIMEVALUE(SUBSTITUTE(SUBSTITUTE(F3291,"P"," P"),"A"," A"))</f>
        <v>0.52777777777777779</v>
      </c>
      <c r="N3291" s="34">
        <f t="shared" si="164"/>
        <v>14</v>
      </c>
      <c r="O3291" s="34" t="str">
        <f t="shared" si="165"/>
        <v>YIY14</v>
      </c>
      <c r="P3291" s="44">
        <f>INDEX(Workings!$R$14:$R$853,MATCH(O3291,Workings!$U$14:$U$853,0))</f>
        <v>0.52916666666666667</v>
      </c>
      <c r="Q3291" s="34">
        <f t="shared" si="166"/>
        <v>-2</v>
      </c>
      <c r="S3291"/>
    </row>
    <row r="3292" spans="1:19" ht="15" x14ac:dyDescent="0.25">
      <c r="A3292" s="34" t="s">
        <v>3815</v>
      </c>
      <c r="B3292" s="34">
        <f>SEARCH("PM",A3292)</f>
        <v>11</v>
      </c>
      <c r="C3292" s="34" t="e">
        <f>SEARCH("AM",A3292)</f>
        <v>#VALUE!</v>
      </c>
      <c r="D3292" s="34">
        <f>IFERROR(B3292,C3292)</f>
        <v>11</v>
      </c>
      <c r="E3292" s="34" t="str">
        <f>IFERROR(MID(A3292,D3292-5,1)," ")</f>
        <v xml:space="preserve"> </v>
      </c>
      <c r="F3292" s="34" t="str">
        <f>MID(A3292,IF(E3292="1",D3292-5,D3292-4),IF(E3292="1",7,6))</f>
        <v>1:15PM</v>
      </c>
      <c r="G3292" s="34" t="str">
        <f>TRIM(SUBSTITUTE(A3292,TEXT(M3292,"h:mmAM/PM"),""))</f>
        <v>Y:I:Y 10/Nov</v>
      </c>
      <c r="H3292" s="34" t="b">
        <f>OR(LEFT(G3292,1)="Y",LEFT(G3292,1)="B",LEFT(G3292,1)="R")</f>
        <v>1</v>
      </c>
      <c r="I3292" s="34" t="str">
        <f>IF(H3292,LEFT(G3292,FIND(" ",G3292)-1),MID(G3292,FIND(" ",G3292)+1,9))</f>
        <v>Y:I:Y</v>
      </c>
      <c r="J3292" s="34" t="str">
        <f>TRIM(SUBSTITUTE(G3292,I3292,""))</f>
        <v>10/Nov</v>
      </c>
      <c r="K3292" s="34">
        <f>LEFT(J3292,2-ISERROR(1*MID(J3292,2,1)))*1</f>
        <v>10</v>
      </c>
      <c r="L3292" s="34" t="str">
        <f>IF(LEN(I3292)=3,I3292,LEFT(I3292,1)&amp;MID(I3292,3,1)&amp;RIGHT(I3292,1))</f>
        <v>YIY</v>
      </c>
      <c r="M3292" s="42">
        <f>TIMEVALUE(SUBSTITUTE(SUBSTITUTE(F3292,"P"," P"),"A"," A"))</f>
        <v>0.55208333333333337</v>
      </c>
      <c r="N3292" s="34">
        <f t="shared" si="164"/>
        <v>15</v>
      </c>
      <c r="O3292" s="34" t="str">
        <f t="shared" si="165"/>
        <v>YIY15</v>
      </c>
      <c r="P3292" s="44">
        <f>INDEX(Workings!$R$14:$R$853,MATCH(O3292,Workings!$U$14:$U$853,0))</f>
        <v>0.55000000000000004</v>
      </c>
      <c r="Q3292" s="34">
        <f t="shared" si="166"/>
        <v>3</v>
      </c>
      <c r="S3292"/>
    </row>
    <row r="3293" spans="1:19" ht="15" x14ac:dyDescent="0.25">
      <c r="A3293" s="34" t="s">
        <v>472</v>
      </c>
      <c r="B3293" s="34">
        <f>SEARCH("PM",A3293)</f>
        <v>11</v>
      </c>
      <c r="C3293" s="34" t="e">
        <f>SEARCH("AM",A3293)</f>
        <v>#VALUE!</v>
      </c>
      <c r="D3293" s="34">
        <f>IFERROR(B3293,C3293)</f>
        <v>11</v>
      </c>
      <c r="E3293" s="34" t="str">
        <f>IFERROR(MID(A3293,D3293-5,1)," ")</f>
        <v xml:space="preserve"> </v>
      </c>
      <c r="F3293" s="34" t="str">
        <f>MID(A3293,IF(E3293="1",D3293-5,D3293-4),IF(E3293="1",7,6))</f>
        <v>1:49PM</v>
      </c>
      <c r="G3293" s="34" t="str">
        <f>TRIM(SUBSTITUTE(A3293,TEXT(M3293,"h:mmAM/PM"),""))</f>
        <v>Y-I-Y 10/Nov</v>
      </c>
      <c r="H3293" s="34" t="b">
        <f>OR(LEFT(G3293,1)="Y",LEFT(G3293,1)="B",LEFT(G3293,1)="R")</f>
        <v>1</v>
      </c>
      <c r="I3293" s="34" t="str">
        <f>IF(H3293,LEFT(G3293,FIND(" ",G3293)-1),MID(G3293,FIND(" ",G3293)+1,9))</f>
        <v>Y-I-Y</v>
      </c>
      <c r="J3293" s="34" t="str">
        <f>TRIM(SUBSTITUTE(G3293,I3293,""))</f>
        <v>10/Nov</v>
      </c>
      <c r="K3293" s="34">
        <f>LEFT(J3293,2-ISERROR(1*MID(J3293,2,1)))*1</f>
        <v>10</v>
      </c>
      <c r="L3293" s="34" t="str">
        <f>IF(LEN(I3293)=3,I3293,LEFT(I3293,1)&amp;MID(I3293,3,1)&amp;RIGHT(I3293,1))</f>
        <v>YIY</v>
      </c>
      <c r="M3293" s="42">
        <f>TIMEVALUE(SUBSTITUTE(SUBSTITUTE(F3293,"P"," P"),"A"," A"))</f>
        <v>0.5756944444444444</v>
      </c>
      <c r="N3293" s="34">
        <f t="shared" si="164"/>
        <v>16</v>
      </c>
      <c r="O3293" s="34" t="str">
        <f t="shared" si="165"/>
        <v>YIY16</v>
      </c>
      <c r="P3293" s="44">
        <f>INDEX(Workings!$R$14:$R$853,MATCH(O3293,Workings!$U$14:$U$853,0))</f>
        <v>0.57083333333333341</v>
      </c>
      <c r="Q3293" s="34">
        <f t="shared" si="166"/>
        <v>7</v>
      </c>
      <c r="S3293"/>
    </row>
    <row r="3294" spans="1:19" ht="15" x14ac:dyDescent="0.25">
      <c r="A3294" s="34" t="s">
        <v>468</v>
      </c>
      <c r="B3294" s="34">
        <f>SEARCH("PM",A3294)</f>
        <v>16</v>
      </c>
      <c r="C3294" s="34" t="e">
        <f>SEARCH("AM",A3294)</f>
        <v>#VALUE!</v>
      </c>
      <c r="D3294" s="34">
        <f>IFERROR(B3294,C3294)</f>
        <v>16</v>
      </c>
      <c r="E3294" s="34" t="str">
        <f>IFERROR(MID(A3294,D3294-5,1)," ")</f>
        <v xml:space="preserve"> </v>
      </c>
      <c r="F3294" s="34" t="str">
        <f>MID(A3294,IF(E3294="1",D3294-5,D3294-4),IF(E3294="1",7,6))</f>
        <v>2:16PM</v>
      </c>
      <c r="G3294" s="34" t="str">
        <f>TRIM(SUBSTITUTE(A3294,TEXT(M3294,"h:mmAM/PM"),""))</f>
        <v>10/Nov YIY</v>
      </c>
      <c r="H3294" s="34" t="b">
        <f>OR(LEFT(G3294,1)="Y",LEFT(G3294,1)="B",LEFT(G3294,1)="R")</f>
        <v>0</v>
      </c>
      <c r="I3294" s="34" t="str">
        <f>IF(H3294,LEFT(G3294,FIND(" ",G3294)-1),MID(G3294,FIND(" ",G3294)+1,9))</f>
        <v>YIY</v>
      </c>
      <c r="J3294" s="34" t="str">
        <f>TRIM(SUBSTITUTE(G3294,I3294,""))</f>
        <v>10/Nov</v>
      </c>
      <c r="K3294" s="34">
        <f>LEFT(J3294,2-ISERROR(1*MID(J3294,2,1)))*1</f>
        <v>10</v>
      </c>
      <c r="L3294" s="34" t="str">
        <f>IF(LEN(I3294)=3,I3294,LEFT(I3294,1)&amp;MID(I3294,3,1)&amp;RIGHT(I3294,1))</f>
        <v>YIY</v>
      </c>
      <c r="M3294" s="42">
        <f>TIMEVALUE(SUBSTITUTE(SUBSTITUTE(F3294,"P"," P"),"A"," A"))</f>
        <v>0.59444444444444444</v>
      </c>
      <c r="N3294" s="34">
        <f t="shared" si="164"/>
        <v>17</v>
      </c>
      <c r="O3294" s="34" t="str">
        <f t="shared" si="165"/>
        <v>YIY17</v>
      </c>
      <c r="P3294" s="44">
        <f>INDEX(Workings!$R$14:$R$853,MATCH(O3294,Workings!$U$14:$U$853,0))</f>
        <v>0.59166666666666679</v>
      </c>
      <c r="Q3294" s="34">
        <f t="shared" si="166"/>
        <v>4</v>
      </c>
      <c r="S3294"/>
    </row>
    <row r="3295" spans="1:19" ht="15" x14ac:dyDescent="0.25">
      <c r="A3295" s="34" t="s">
        <v>80</v>
      </c>
      <c r="B3295" s="34">
        <f>SEARCH("PM",A3295)</f>
        <v>18</v>
      </c>
      <c r="C3295" s="34" t="e">
        <f>SEARCH("AM",A3295)</f>
        <v>#VALUE!</v>
      </c>
      <c r="D3295" s="34">
        <f>IFERROR(B3295,C3295)</f>
        <v>18</v>
      </c>
      <c r="E3295" s="34" t="str">
        <f>IFERROR(MID(A3295,D3295-5,1)," ")</f>
        <v xml:space="preserve"> </v>
      </c>
      <c r="F3295" s="34" t="str">
        <f>MID(A3295,IF(E3295="1",D3295-5,D3295-4),IF(E3295="1",7,6))</f>
        <v>2:49PM</v>
      </c>
      <c r="G3295" s="34" t="str">
        <f>TRIM(SUBSTITUTE(A3295,TEXT(M3295,"h:mmAM/PM"),""))</f>
        <v>10-Nov Y-I-Y</v>
      </c>
      <c r="H3295" s="34" t="b">
        <f>OR(LEFT(G3295,1)="Y",LEFT(G3295,1)="B",LEFT(G3295,1)="R")</f>
        <v>0</v>
      </c>
      <c r="I3295" s="34" t="str">
        <f>IF(H3295,LEFT(G3295,FIND(" ",G3295)-1),MID(G3295,FIND(" ",G3295)+1,9))</f>
        <v>Y-I-Y</v>
      </c>
      <c r="J3295" s="34" t="str">
        <f>TRIM(SUBSTITUTE(G3295,I3295,""))</f>
        <v>10-Nov</v>
      </c>
      <c r="K3295" s="34">
        <f>LEFT(J3295,2-ISERROR(1*MID(J3295,2,1)))*1</f>
        <v>10</v>
      </c>
      <c r="L3295" s="34" t="str">
        <f>IF(LEN(I3295)=3,I3295,LEFT(I3295,1)&amp;MID(I3295,3,1)&amp;RIGHT(I3295,1))</f>
        <v>YIY</v>
      </c>
      <c r="M3295" s="42">
        <f>TIMEVALUE(SUBSTITUTE(SUBSTITUTE(F3295,"P"," P"),"A"," A"))</f>
        <v>0.61736111111111114</v>
      </c>
      <c r="N3295" s="34">
        <f t="shared" si="164"/>
        <v>18</v>
      </c>
      <c r="O3295" s="34" t="str">
        <f t="shared" si="165"/>
        <v>YIY18</v>
      </c>
      <c r="P3295" s="44">
        <f>INDEX(Workings!$R$14:$R$853,MATCH(O3295,Workings!$U$14:$U$853,0))</f>
        <v>0.61250000000000016</v>
      </c>
      <c r="Q3295" s="34">
        <f t="shared" si="166"/>
        <v>7</v>
      </c>
      <c r="S3295"/>
    </row>
    <row r="3296" spans="1:19" ht="15" x14ac:dyDescent="0.25">
      <c r="A3296" s="34" t="s">
        <v>1078</v>
      </c>
      <c r="B3296" s="34">
        <f>SEARCH("PM",A3296)</f>
        <v>18</v>
      </c>
      <c r="C3296" s="34" t="e">
        <f>SEARCH("AM",A3296)</f>
        <v>#VALUE!</v>
      </c>
      <c r="D3296" s="34">
        <f>IFERROR(B3296,C3296)</f>
        <v>18</v>
      </c>
      <c r="E3296" s="34" t="str">
        <f>IFERROR(MID(A3296,D3296-5,1)," ")</f>
        <v xml:space="preserve"> </v>
      </c>
      <c r="F3296" s="34" t="str">
        <f>MID(A3296,IF(E3296="1",D3296-5,D3296-4),IF(E3296="1",7,6))</f>
        <v>3:19PM</v>
      </c>
      <c r="G3296" s="34" t="str">
        <f>TRIM(SUBSTITUTE(A3296,TEXT(M3296,"h:mmAM/PM"),""))</f>
        <v>10-Nov Y-I-Y</v>
      </c>
      <c r="H3296" s="34" t="b">
        <f>OR(LEFT(G3296,1)="Y",LEFT(G3296,1)="B",LEFT(G3296,1)="R")</f>
        <v>0</v>
      </c>
      <c r="I3296" s="34" t="str">
        <f>IF(H3296,LEFT(G3296,FIND(" ",G3296)-1),MID(G3296,FIND(" ",G3296)+1,9))</f>
        <v>Y-I-Y</v>
      </c>
      <c r="J3296" s="34" t="str">
        <f>TRIM(SUBSTITUTE(G3296,I3296,""))</f>
        <v>10-Nov</v>
      </c>
      <c r="K3296" s="34">
        <f>LEFT(J3296,2-ISERROR(1*MID(J3296,2,1)))*1</f>
        <v>10</v>
      </c>
      <c r="L3296" s="34" t="str">
        <f>IF(LEN(I3296)=3,I3296,LEFT(I3296,1)&amp;MID(I3296,3,1)&amp;RIGHT(I3296,1))</f>
        <v>YIY</v>
      </c>
      <c r="M3296" s="42">
        <f>TIMEVALUE(SUBSTITUTE(SUBSTITUTE(F3296,"P"," P"),"A"," A"))</f>
        <v>0.6381944444444444</v>
      </c>
      <c r="N3296" s="34">
        <f t="shared" si="164"/>
        <v>19</v>
      </c>
      <c r="O3296" s="34" t="str">
        <f t="shared" si="165"/>
        <v>YIY19</v>
      </c>
      <c r="P3296" s="44">
        <f>INDEX(Workings!$R$14:$R$853,MATCH(O3296,Workings!$U$14:$U$853,0))</f>
        <v>0.63333333333333353</v>
      </c>
      <c r="Q3296" s="34">
        <f t="shared" si="166"/>
        <v>7</v>
      </c>
      <c r="S3296"/>
    </row>
    <row r="3297" spans="1:19" ht="15" x14ac:dyDescent="0.25">
      <c r="A3297" s="34" t="s">
        <v>3842</v>
      </c>
      <c r="B3297" s="34">
        <f>SEARCH("PM",A3297)</f>
        <v>18</v>
      </c>
      <c r="C3297" s="34" t="e">
        <f>SEARCH("AM",A3297)</f>
        <v>#VALUE!</v>
      </c>
      <c r="D3297" s="34">
        <f>IFERROR(B3297,C3297)</f>
        <v>18</v>
      </c>
      <c r="E3297" s="34" t="str">
        <f>IFERROR(MID(A3297,D3297-5,1)," ")</f>
        <v xml:space="preserve"> </v>
      </c>
      <c r="F3297" s="34" t="str">
        <f>MID(A3297,IF(E3297="1",D3297-5,D3297-4),IF(E3297="1",7,6))</f>
        <v>3:50PM</v>
      </c>
      <c r="G3297" s="34" t="str">
        <f>TRIM(SUBSTITUTE(A3297,TEXT(M3297,"h:mmAM/PM"),""))</f>
        <v>Y:I:Y 10-Nov</v>
      </c>
      <c r="H3297" s="34" t="b">
        <f>OR(LEFT(G3297,1)="Y",LEFT(G3297,1)="B",LEFT(G3297,1)="R")</f>
        <v>1</v>
      </c>
      <c r="I3297" s="34" t="str">
        <f>IF(H3297,LEFT(G3297,FIND(" ",G3297)-1),MID(G3297,FIND(" ",G3297)+1,9))</f>
        <v>Y:I:Y</v>
      </c>
      <c r="J3297" s="34" t="str">
        <f>TRIM(SUBSTITUTE(G3297,I3297,""))</f>
        <v>10-Nov</v>
      </c>
      <c r="K3297" s="34">
        <f>LEFT(J3297,2-ISERROR(1*MID(J3297,2,1)))*1</f>
        <v>10</v>
      </c>
      <c r="L3297" s="34" t="str">
        <f>IF(LEN(I3297)=3,I3297,LEFT(I3297,1)&amp;MID(I3297,3,1)&amp;RIGHT(I3297,1))</f>
        <v>YIY</v>
      </c>
      <c r="M3297" s="42">
        <f>TIMEVALUE(SUBSTITUTE(SUBSTITUTE(F3297,"P"," P"),"A"," A"))</f>
        <v>0.65972222222222221</v>
      </c>
      <c r="N3297" s="34">
        <f t="shared" si="164"/>
        <v>20</v>
      </c>
      <c r="O3297" s="34" t="str">
        <f t="shared" si="165"/>
        <v>YIY20</v>
      </c>
      <c r="P3297" s="44">
        <f>INDEX(Workings!$R$14:$R$853,MATCH(O3297,Workings!$U$14:$U$853,0))</f>
        <v>0.6541666666666669</v>
      </c>
      <c r="Q3297" s="34">
        <f t="shared" si="166"/>
        <v>8</v>
      </c>
      <c r="S3297"/>
    </row>
    <row r="3298" spans="1:19" ht="15" x14ac:dyDescent="0.25">
      <c r="A3298" s="34" t="s">
        <v>2970</v>
      </c>
      <c r="B3298" s="34">
        <f>SEARCH("PM",A3298)</f>
        <v>5</v>
      </c>
      <c r="C3298" s="34" t="e">
        <f>SEARCH("AM",A3298)</f>
        <v>#VALUE!</v>
      </c>
      <c r="D3298" s="34">
        <f>IFERROR(B3298,C3298)</f>
        <v>5</v>
      </c>
      <c r="E3298" s="34" t="str">
        <f>IFERROR(MID(A3298,D3298-5,1)," ")</f>
        <v xml:space="preserve"> </v>
      </c>
      <c r="F3298" s="34" t="str">
        <f>MID(A3298,IF(E3298="1",D3298-5,D3298-4),IF(E3298="1",7,6))</f>
        <v>4:11PM</v>
      </c>
      <c r="G3298" s="34" t="str">
        <f>TRIM(SUBSTITUTE(A3298,TEXT(M3298,"h:mmAM/PM"),""))</f>
        <v>10-Nov Y/I/Y</v>
      </c>
      <c r="H3298" s="34" t="b">
        <f>OR(LEFT(G3298,1)="Y",LEFT(G3298,1)="B",LEFT(G3298,1)="R")</f>
        <v>0</v>
      </c>
      <c r="I3298" s="34" t="str">
        <f>IF(H3298,LEFT(G3298,FIND(" ",G3298)-1),MID(G3298,FIND(" ",G3298)+1,9))</f>
        <v>Y/I/Y</v>
      </c>
      <c r="J3298" s="34" t="str">
        <f>TRIM(SUBSTITUTE(G3298,I3298,""))</f>
        <v>10-Nov</v>
      </c>
      <c r="K3298" s="34">
        <f>LEFT(J3298,2-ISERROR(1*MID(J3298,2,1)))*1</f>
        <v>10</v>
      </c>
      <c r="L3298" s="34" t="str">
        <f>IF(LEN(I3298)=3,I3298,LEFT(I3298,1)&amp;MID(I3298,3,1)&amp;RIGHT(I3298,1))</f>
        <v>YIY</v>
      </c>
      <c r="M3298" s="42">
        <f>TIMEVALUE(SUBSTITUTE(SUBSTITUTE(F3298,"P"," P"),"A"," A"))</f>
        <v>0.6743055555555556</v>
      </c>
      <c r="N3298" s="34">
        <f t="shared" si="164"/>
        <v>21</v>
      </c>
      <c r="O3298" s="34" t="str">
        <f t="shared" si="165"/>
        <v>YIY21</v>
      </c>
      <c r="P3298" s="44">
        <f>INDEX(Workings!$R$14:$R$853,MATCH(O3298,Workings!$U$14:$U$853,0))</f>
        <v>0.67500000000000027</v>
      </c>
      <c r="Q3298" s="34">
        <f t="shared" si="166"/>
        <v>-1</v>
      </c>
      <c r="S3298"/>
    </row>
    <row r="3299" spans="1:19" ht="15" x14ac:dyDescent="0.25">
      <c r="A3299" s="34" t="s">
        <v>3632</v>
      </c>
      <c r="B3299" s="34">
        <f>SEARCH("PM",A3299)</f>
        <v>11</v>
      </c>
      <c r="C3299" s="34" t="e">
        <f>SEARCH("AM",A3299)</f>
        <v>#VALUE!</v>
      </c>
      <c r="D3299" s="34">
        <f>IFERROR(B3299,C3299)</f>
        <v>11</v>
      </c>
      <c r="E3299" s="34" t="str">
        <f>IFERROR(MID(A3299,D3299-5,1)," ")</f>
        <v xml:space="preserve"> </v>
      </c>
      <c r="F3299" s="34" t="str">
        <f>MID(A3299,IF(E3299="1",D3299-5,D3299-4),IF(E3299="1",7,6))</f>
        <v>4:42PM</v>
      </c>
      <c r="G3299" s="34" t="str">
        <f>TRIM(SUBSTITUTE(A3299,TEXT(M3299,"h:mmAM/PM"),""))</f>
        <v>Y:I:Y 10-Nov</v>
      </c>
      <c r="H3299" s="34" t="b">
        <f>OR(LEFT(G3299,1)="Y",LEFT(G3299,1)="B",LEFT(G3299,1)="R")</f>
        <v>1</v>
      </c>
      <c r="I3299" s="34" t="str">
        <f>IF(H3299,LEFT(G3299,FIND(" ",G3299)-1),MID(G3299,FIND(" ",G3299)+1,9))</f>
        <v>Y:I:Y</v>
      </c>
      <c r="J3299" s="34" t="str">
        <f>TRIM(SUBSTITUTE(G3299,I3299,""))</f>
        <v>10-Nov</v>
      </c>
      <c r="K3299" s="34">
        <f>LEFT(J3299,2-ISERROR(1*MID(J3299,2,1)))*1</f>
        <v>10</v>
      </c>
      <c r="L3299" s="34" t="str">
        <f>IF(LEN(I3299)=3,I3299,LEFT(I3299,1)&amp;MID(I3299,3,1)&amp;RIGHT(I3299,1))</f>
        <v>YIY</v>
      </c>
      <c r="M3299" s="42">
        <f>TIMEVALUE(SUBSTITUTE(SUBSTITUTE(F3299,"P"," P"),"A"," A"))</f>
        <v>0.6958333333333333</v>
      </c>
      <c r="N3299" s="34">
        <f t="shared" si="164"/>
        <v>22</v>
      </c>
      <c r="O3299" s="34" t="str">
        <f t="shared" si="165"/>
        <v>YIY22</v>
      </c>
      <c r="P3299" s="44">
        <f>INDEX(Workings!$R$14:$R$853,MATCH(O3299,Workings!$U$14:$U$853,0))</f>
        <v>0.69583333333333364</v>
      </c>
      <c r="Q3299" s="34">
        <f t="shared" si="166"/>
        <v>0</v>
      </c>
      <c r="S3299"/>
    </row>
    <row r="3300" spans="1:19" ht="15" x14ac:dyDescent="0.25">
      <c r="A3300" s="34" t="s">
        <v>2118</v>
      </c>
      <c r="B3300" s="34">
        <f>SEARCH("PM",A3300)</f>
        <v>18</v>
      </c>
      <c r="C3300" s="34" t="e">
        <f>SEARCH("AM",A3300)</f>
        <v>#VALUE!</v>
      </c>
      <c r="D3300" s="34">
        <f>IFERROR(B3300,C3300)</f>
        <v>18</v>
      </c>
      <c r="E3300" s="34" t="str">
        <f>IFERROR(MID(A3300,D3300-5,1)," ")</f>
        <v xml:space="preserve"> </v>
      </c>
      <c r="F3300" s="34" t="str">
        <f>MID(A3300,IF(E3300="1",D3300-5,D3300-4),IF(E3300="1",7,6))</f>
        <v>5:14PM</v>
      </c>
      <c r="G3300" s="34" t="str">
        <f>TRIM(SUBSTITUTE(A3300,TEXT(M3300,"h:mmAM/PM"),""))</f>
        <v>10/Nov Y-I-Y</v>
      </c>
      <c r="H3300" s="34" t="b">
        <f>OR(LEFT(G3300,1)="Y",LEFT(G3300,1)="B",LEFT(G3300,1)="R")</f>
        <v>0</v>
      </c>
      <c r="I3300" s="34" t="str">
        <f>IF(H3300,LEFT(G3300,FIND(" ",G3300)-1),MID(G3300,FIND(" ",G3300)+1,9))</f>
        <v>Y-I-Y</v>
      </c>
      <c r="J3300" s="34" t="str">
        <f>TRIM(SUBSTITUTE(G3300,I3300,""))</f>
        <v>10/Nov</v>
      </c>
      <c r="K3300" s="34">
        <f>LEFT(J3300,2-ISERROR(1*MID(J3300,2,1)))*1</f>
        <v>10</v>
      </c>
      <c r="L3300" s="34" t="str">
        <f>IF(LEN(I3300)=3,I3300,LEFT(I3300,1)&amp;MID(I3300,3,1)&amp;RIGHT(I3300,1))</f>
        <v>YIY</v>
      </c>
      <c r="M3300" s="42">
        <f>TIMEVALUE(SUBSTITUTE(SUBSTITUTE(F3300,"P"," P"),"A"," A"))</f>
        <v>0.71805555555555556</v>
      </c>
      <c r="N3300" s="34">
        <f t="shared" si="164"/>
        <v>23</v>
      </c>
      <c r="O3300" s="34" t="str">
        <f t="shared" si="165"/>
        <v>YIY23</v>
      </c>
      <c r="P3300" s="44">
        <f>INDEX(Workings!$R$14:$R$853,MATCH(O3300,Workings!$U$14:$U$853,0))</f>
        <v>0.71666666666666701</v>
      </c>
      <c r="Q3300" s="34">
        <f t="shared" si="166"/>
        <v>2</v>
      </c>
      <c r="S3300"/>
    </row>
    <row r="3301" spans="1:19" ht="15" x14ac:dyDescent="0.25">
      <c r="A3301" s="34" t="s">
        <v>3017</v>
      </c>
      <c r="B3301" s="34">
        <f>SEARCH("PM",A3301)</f>
        <v>18</v>
      </c>
      <c r="C3301" s="34" t="e">
        <f>SEARCH("AM",A3301)</f>
        <v>#VALUE!</v>
      </c>
      <c r="D3301" s="34">
        <f>IFERROR(B3301,C3301)</f>
        <v>18</v>
      </c>
      <c r="E3301" s="34" t="str">
        <f>IFERROR(MID(A3301,D3301-5,1)," ")</f>
        <v xml:space="preserve"> </v>
      </c>
      <c r="F3301" s="34" t="str">
        <f>MID(A3301,IF(E3301="1",D3301-5,D3301-4),IF(E3301="1",7,6))</f>
        <v>5:53PM</v>
      </c>
      <c r="G3301" s="34" t="str">
        <f>TRIM(SUBSTITUTE(A3301,TEXT(M3301,"h:mmAM/PM"),""))</f>
        <v>10-Nov Y:I:Y</v>
      </c>
      <c r="H3301" s="34" t="b">
        <f>OR(LEFT(G3301,1)="Y",LEFT(G3301,1)="B",LEFT(G3301,1)="R")</f>
        <v>0</v>
      </c>
      <c r="I3301" s="34" t="str">
        <f>IF(H3301,LEFT(G3301,FIND(" ",G3301)-1),MID(G3301,FIND(" ",G3301)+1,9))</f>
        <v>Y:I:Y</v>
      </c>
      <c r="J3301" s="34" t="str">
        <f>TRIM(SUBSTITUTE(G3301,I3301,""))</f>
        <v>10-Nov</v>
      </c>
      <c r="K3301" s="34">
        <f>LEFT(J3301,2-ISERROR(1*MID(J3301,2,1)))*1</f>
        <v>10</v>
      </c>
      <c r="L3301" s="34" t="str">
        <f>IF(LEN(I3301)=3,I3301,LEFT(I3301,1)&amp;MID(I3301,3,1)&amp;RIGHT(I3301,1))</f>
        <v>YIY</v>
      </c>
      <c r="M3301" s="42">
        <f>TIMEVALUE(SUBSTITUTE(SUBSTITUTE(F3301,"P"," P"),"A"," A"))</f>
        <v>0.74513888888888891</v>
      </c>
      <c r="N3301" s="34">
        <f t="shared" si="164"/>
        <v>24</v>
      </c>
      <c r="O3301" s="34" t="str">
        <f t="shared" si="165"/>
        <v>YIY24</v>
      </c>
      <c r="P3301" s="44">
        <f>INDEX(Workings!$R$14:$R$853,MATCH(O3301,Workings!$U$14:$U$853,0))</f>
        <v>0.7444444444444448</v>
      </c>
      <c r="Q3301" s="34">
        <f t="shared" si="166"/>
        <v>1</v>
      </c>
      <c r="S3301"/>
    </row>
    <row r="3302" spans="1:19" ht="15" x14ac:dyDescent="0.25">
      <c r="A3302" s="34" t="s">
        <v>3442</v>
      </c>
      <c r="B3302" s="34">
        <f>SEARCH("PM",A3302)</f>
        <v>12</v>
      </c>
      <c r="C3302" s="34" t="e">
        <f>SEARCH("AM",A3302)</f>
        <v>#VALUE!</v>
      </c>
      <c r="D3302" s="34">
        <f>IFERROR(B3302,C3302)</f>
        <v>12</v>
      </c>
      <c r="E3302" s="34" t="str">
        <f>IFERROR(MID(A3302,D3302-5,1)," ")</f>
        <v xml:space="preserve"> </v>
      </c>
      <c r="F3302" s="34" t="str">
        <f>MID(A3302,IF(E3302="1",D3302-5,D3302-4),IF(E3302="1",7,6))</f>
        <v>6:37PM</v>
      </c>
      <c r="G3302" s="34" t="str">
        <f>TRIM(SUBSTITUTE(A3302,TEXT(M3302,"h:mmAM/PM"),""))</f>
        <v>10/Nov Y:I:Y</v>
      </c>
      <c r="H3302" s="34" t="b">
        <f>OR(LEFT(G3302,1)="Y",LEFT(G3302,1)="B",LEFT(G3302,1)="R")</f>
        <v>0</v>
      </c>
      <c r="I3302" s="34" t="str">
        <f>IF(H3302,LEFT(G3302,FIND(" ",G3302)-1),MID(G3302,FIND(" ",G3302)+1,9))</f>
        <v>Y:I:Y</v>
      </c>
      <c r="J3302" s="34" t="str">
        <f>TRIM(SUBSTITUTE(G3302,I3302,""))</f>
        <v>10/Nov</v>
      </c>
      <c r="K3302" s="34">
        <f>LEFT(J3302,2-ISERROR(1*MID(J3302,2,1)))*1</f>
        <v>10</v>
      </c>
      <c r="L3302" s="34" t="str">
        <f>IF(LEN(I3302)=3,I3302,LEFT(I3302,1)&amp;MID(I3302,3,1)&amp;RIGHT(I3302,1))</f>
        <v>YIY</v>
      </c>
      <c r="M3302" s="42">
        <f>TIMEVALUE(SUBSTITUTE(SUBSTITUTE(F3302,"P"," P"),"A"," A"))</f>
        <v>0.77569444444444446</v>
      </c>
      <c r="N3302" s="34">
        <f t="shared" si="164"/>
        <v>25</v>
      </c>
      <c r="O3302" s="34" t="str">
        <f t="shared" si="165"/>
        <v>YIY25</v>
      </c>
      <c r="P3302" s="44">
        <f>INDEX(Workings!$R$14:$R$853,MATCH(O3302,Workings!$U$14:$U$853,0))</f>
        <v>0.77222222222222259</v>
      </c>
      <c r="Q3302" s="34">
        <f t="shared" si="166"/>
        <v>5</v>
      </c>
      <c r="S3302"/>
    </row>
    <row r="3303" spans="1:19" ht="15" x14ac:dyDescent="0.25">
      <c r="A3303" s="34" t="s">
        <v>4194</v>
      </c>
      <c r="B3303" s="34">
        <f>SEARCH("PM",A3303)</f>
        <v>18</v>
      </c>
      <c r="C3303" s="34" t="e">
        <f>SEARCH("AM",A3303)</f>
        <v>#VALUE!</v>
      </c>
      <c r="D3303" s="34">
        <f>IFERROR(B3303,C3303)</f>
        <v>18</v>
      </c>
      <c r="E3303" s="34" t="str">
        <f>IFERROR(MID(A3303,D3303-5,1)," ")</f>
        <v xml:space="preserve"> </v>
      </c>
      <c r="F3303" s="34" t="str">
        <f>MID(A3303,IF(E3303="1",D3303-5,D3303-4),IF(E3303="1",7,6))</f>
        <v>7:13PM</v>
      </c>
      <c r="G3303" s="34" t="str">
        <f>TRIM(SUBSTITUTE(A3303,TEXT(M3303,"h:mmAM/PM"),""))</f>
        <v>10/Nov Y/I/Y</v>
      </c>
      <c r="H3303" s="34" t="b">
        <f>OR(LEFT(G3303,1)="Y",LEFT(G3303,1)="B",LEFT(G3303,1)="R")</f>
        <v>0</v>
      </c>
      <c r="I3303" s="34" t="str">
        <f>IF(H3303,LEFT(G3303,FIND(" ",G3303)-1),MID(G3303,FIND(" ",G3303)+1,9))</f>
        <v>Y/I/Y</v>
      </c>
      <c r="J3303" s="34" t="str">
        <f>TRIM(SUBSTITUTE(G3303,I3303,""))</f>
        <v>10/Nov</v>
      </c>
      <c r="K3303" s="34">
        <f>LEFT(J3303,2-ISERROR(1*MID(J3303,2,1)))*1</f>
        <v>10</v>
      </c>
      <c r="L3303" s="34" t="str">
        <f>IF(LEN(I3303)=3,I3303,LEFT(I3303,1)&amp;MID(I3303,3,1)&amp;RIGHT(I3303,1))</f>
        <v>YIY</v>
      </c>
      <c r="M3303" s="42">
        <f>TIMEVALUE(SUBSTITUTE(SUBSTITUTE(F3303,"P"," P"),"A"," A"))</f>
        <v>0.80069444444444438</v>
      </c>
      <c r="N3303" s="34">
        <f t="shared" si="164"/>
        <v>26</v>
      </c>
      <c r="O3303" s="34" t="str">
        <f t="shared" si="165"/>
        <v>YIY26</v>
      </c>
      <c r="P3303" s="44">
        <f>INDEX(Workings!$R$14:$R$853,MATCH(O3303,Workings!$U$14:$U$853,0))</f>
        <v>0.80000000000000038</v>
      </c>
      <c r="Q3303" s="34">
        <f t="shared" si="166"/>
        <v>1</v>
      </c>
      <c r="S3303"/>
    </row>
    <row r="3304" spans="1:19" ht="15" x14ac:dyDescent="0.25">
      <c r="A3304" s="34" t="s">
        <v>1152</v>
      </c>
      <c r="B3304" s="34">
        <f>SEARCH("PM",A3304)</f>
        <v>18</v>
      </c>
      <c r="C3304" s="34" t="e">
        <f>SEARCH("AM",A3304)</f>
        <v>#VALUE!</v>
      </c>
      <c r="D3304" s="34">
        <f>IFERROR(B3304,C3304)</f>
        <v>18</v>
      </c>
      <c r="E3304" s="34" t="str">
        <f>IFERROR(MID(A3304,D3304-5,1)," ")</f>
        <v xml:space="preserve"> </v>
      </c>
      <c r="F3304" s="34" t="str">
        <f>MID(A3304,IF(E3304="1",D3304-5,D3304-4),IF(E3304="1",7,6))</f>
        <v>8:15PM</v>
      </c>
      <c r="G3304" s="34" t="str">
        <f>TRIM(SUBSTITUTE(A3304,TEXT(M3304,"h:mmAM/PM"),""))</f>
        <v>10/Nov Y/I/Y</v>
      </c>
      <c r="H3304" s="34" t="b">
        <f>OR(LEFT(G3304,1)="Y",LEFT(G3304,1)="B",LEFT(G3304,1)="R")</f>
        <v>0</v>
      </c>
      <c r="I3304" s="34" t="str">
        <f>IF(H3304,LEFT(G3304,FIND(" ",G3304)-1),MID(G3304,FIND(" ",G3304)+1,9))</f>
        <v>Y/I/Y</v>
      </c>
      <c r="J3304" s="34" t="str">
        <f>TRIM(SUBSTITUTE(G3304,I3304,""))</f>
        <v>10/Nov</v>
      </c>
      <c r="K3304" s="34">
        <f>LEFT(J3304,2-ISERROR(1*MID(J3304,2,1)))*1</f>
        <v>10</v>
      </c>
      <c r="L3304" s="34" t="str">
        <f>IF(LEN(I3304)=3,I3304,LEFT(I3304,1)&amp;MID(I3304,3,1)&amp;RIGHT(I3304,1))</f>
        <v>YIY</v>
      </c>
      <c r="M3304" s="42">
        <f>TIMEVALUE(SUBSTITUTE(SUBSTITUTE(F3304,"P"," P"),"A"," A"))</f>
        <v>0.84375</v>
      </c>
      <c r="N3304" s="34">
        <f t="shared" si="164"/>
        <v>27</v>
      </c>
      <c r="O3304" s="34" t="str">
        <f t="shared" si="165"/>
        <v>YIY27</v>
      </c>
      <c r="P3304" s="44">
        <f>INDEX(Workings!$R$14:$R$853,MATCH(O3304,Workings!$U$14:$U$853,0))</f>
        <v>0.84166666666666701</v>
      </c>
      <c r="Q3304" s="34">
        <f t="shared" si="166"/>
        <v>3</v>
      </c>
      <c r="S3304"/>
    </row>
    <row r="3305" spans="1:19" ht="15" x14ac:dyDescent="0.25">
      <c r="A3305" s="34" t="s">
        <v>2607</v>
      </c>
      <c r="B3305" s="34">
        <f>SEARCH("PM",A3305)</f>
        <v>12</v>
      </c>
      <c r="C3305" s="34" t="e">
        <f>SEARCH("AM",A3305)</f>
        <v>#VALUE!</v>
      </c>
      <c r="D3305" s="34">
        <f>IFERROR(B3305,C3305)</f>
        <v>12</v>
      </c>
      <c r="E3305" s="34" t="str">
        <f>IFERROR(MID(A3305,D3305-5,1)," ")</f>
        <v xml:space="preserve"> </v>
      </c>
      <c r="F3305" s="34" t="str">
        <f>MID(A3305,IF(E3305="1",D3305-5,D3305-4),IF(E3305="1",7,6))</f>
        <v>9:20PM</v>
      </c>
      <c r="G3305" s="34" t="str">
        <f>TRIM(SUBSTITUTE(A3305,TEXT(M3305,"h:mmAM/PM"),""))</f>
        <v>10-Nov Y:I:Y</v>
      </c>
      <c r="H3305" s="34" t="b">
        <f>OR(LEFT(G3305,1)="Y",LEFT(G3305,1)="B",LEFT(G3305,1)="R")</f>
        <v>0</v>
      </c>
      <c r="I3305" s="34" t="str">
        <f>IF(H3305,LEFT(G3305,FIND(" ",G3305)-1),MID(G3305,FIND(" ",G3305)+1,9))</f>
        <v>Y:I:Y</v>
      </c>
      <c r="J3305" s="34" t="str">
        <f>TRIM(SUBSTITUTE(G3305,I3305,""))</f>
        <v>10-Nov</v>
      </c>
      <c r="K3305" s="34">
        <f>LEFT(J3305,2-ISERROR(1*MID(J3305,2,1)))*1</f>
        <v>10</v>
      </c>
      <c r="L3305" s="34" t="str">
        <f>IF(LEN(I3305)=3,I3305,LEFT(I3305,1)&amp;MID(I3305,3,1)&amp;RIGHT(I3305,1))</f>
        <v>YIY</v>
      </c>
      <c r="M3305" s="42">
        <f>TIMEVALUE(SUBSTITUTE(SUBSTITUTE(F3305,"P"," P"),"A"," A"))</f>
        <v>0.88888888888888884</v>
      </c>
      <c r="N3305" s="34">
        <f t="shared" si="164"/>
        <v>28</v>
      </c>
      <c r="O3305" s="34" t="str">
        <f t="shared" si="165"/>
        <v>YIY28</v>
      </c>
      <c r="P3305" s="44">
        <f>INDEX(Workings!$R$14:$R$853,MATCH(O3305,Workings!$U$14:$U$853,0))</f>
        <v>0.88333333333333364</v>
      </c>
      <c r="Q3305" s="34">
        <f t="shared" si="166"/>
        <v>8</v>
      </c>
      <c r="S3305"/>
    </row>
    <row r="3306" spans="1:19" ht="15" x14ac:dyDescent="0.25">
      <c r="A3306" s="34" t="s">
        <v>3262</v>
      </c>
      <c r="B3306" s="34">
        <f>SEARCH("PM",A3306)</f>
        <v>6</v>
      </c>
      <c r="C3306" s="34" t="e">
        <f>SEARCH("AM",A3306)</f>
        <v>#VALUE!</v>
      </c>
      <c r="D3306" s="34">
        <f>IFERROR(B3306,C3306)</f>
        <v>6</v>
      </c>
      <c r="E3306" s="34" t="str">
        <f>IFERROR(MID(A3306,D3306-5,1)," ")</f>
        <v>1</v>
      </c>
      <c r="F3306" s="34" t="str">
        <f>MID(A3306,IF(E3306="1",D3306-5,D3306-4),IF(E3306="1",7,6))</f>
        <v>10:16PM</v>
      </c>
      <c r="G3306" s="34" t="str">
        <f>TRIM(SUBSTITUTE(A3306,TEXT(M3306,"h:mmAM/PM"),""))</f>
        <v>10/Nov YIY</v>
      </c>
      <c r="H3306" s="34" t="b">
        <f>OR(LEFT(G3306,1)="Y",LEFT(G3306,1)="B",LEFT(G3306,1)="R")</f>
        <v>0</v>
      </c>
      <c r="I3306" s="34" t="str">
        <f>IF(H3306,LEFT(G3306,FIND(" ",G3306)-1),MID(G3306,FIND(" ",G3306)+1,9))</f>
        <v>YIY</v>
      </c>
      <c r="J3306" s="34" t="str">
        <f>TRIM(SUBSTITUTE(G3306,I3306,""))</f>
        <v>10/Nov</v>
      </c>
      <c r="K3306" s="34">
        <f>LEFT(J3306,2-ISERROR(1*MID(J3306,2,1)))*1</f>
        <v>10</v>
      </c>
      <c r="L3306" s="34" t="str">
        <f>IF(LEN(I3306)=3,I3306,LEFT(I3306,1)&amp;MID(I3306,3,1)&amp;RIGHT(I3306,1))</f>
        <v>YIY</v>
      </c>
      <c r="M3306" s="42">
        <f>TIMEVALUE(SUBSTITUTE(SUBSTITUTE(F3306,"P"," P"),"A"," A"))</f>
        <v>0.9277777777777777</v>
      </c>
      <c r="N3306" s="34">
        <f t="shared" si="164"/>
        <v>29</v>
      </c>
      <c r="O3306" s="34" t="str">
        <f t="shared" si="165"/>
        <v>YIY29</v>
      </c>
      <c r="P3306" s="44">
        <f>INDEX(Workings!$R$14:$R$853,MATCH(O3306,Workings!$U$14:$U$853,0))</f>
        <v>0.92500000000000027</v>
      </c>
      <c r="Q3306" s="34">
        <f t="shared" si="166"/>
        <v>4</v>
      </c>
      <c r="S3306"/>
    </row>
    <row r="3307" spans="1:19" ht="15" x14ac:dyDescent="0.25">
      <c r="A3307" s="34" t="s">
        <v>4223</v>
      </c>
      <c r="B3307" s="34">
        <f>SEARCH("PM",A3307)</f>
        <v>6</v>
      </c>
      <c r="C3307" s="34" t="e">
        <f>SEARCH("AM",A3307)</f>
        <v>#VALUE!</v>
      </c>
      <c r="D3307" s="34">
        <f>IFERROR(B3307,C3307)</f>
        <v>6</v>
      </c>
      <c r="E3307" s="34" t="str">
        <f>IFERROR(MID(A3307,D3307-5,1)," ")</f>
        <v>1</v>
      </c>
      <c r="F3307" s="34" t="str">
        <f>MID(A3307,IF(E3307="1",D3307-5,D3307-4),IF(E3307="1",7,6))</f>
        <v>11:19PM</v>
      </c>
      <c r="G3307" s="34" t="str">
        <f>TRIM(SUBSTITUTE(A3307,TEXT(M3307,"h:mmAM/PM"),""))</f>
        <v>Y:I:Y 10-Nov</v>
      </c>
      <c r="H3307" s="34" t="b">
        <f>OR(LEFT(G3307,1)="Y",LEFT(G3307,1)="B",LEFT(G3307,1)="R")</f>
        <v>1</v>
      </c>
      <c r="I3307" s="34" t="str">
        <f>IF(H3307,LEFT(G3307,FIND(" ",G3307)-1),MID(G3307,FIND(" ",G3307)+1,9))</f>
        <v>Y:I:Y</v>
      </c>
      <c r="J3307" s="34" t="str">
        <f>TRIM(SUBSTITUTE(G3307,I3307,""))</f>
        <v>10-Nov</v>
      </c>
      <c r="K3307" s="34">
        <f>LEFT(J3307,2-ISERROR(1*MID(J3307,2,1)))*1</f>
        <v>10</v>
      </c>
      <c r="L3307" s="34" t="str">
        <f>IF(LEN(I3307)=3,I3307,LEFT(I3307,1)&amp;MID(I3307,3,1)&amp;RIGHT(I3307,1))</f>
        <v>YIY</v>
      </c>
      <c r="M3307" s="42">
        <f>TIMEVALUE(SUBSTITUTE(SUBSTITUTE(F3307,"P"," P"),"A"," A"))</f>
        <v>0.97152777777777777</v>
      </c>
      <c r="N3307" s="34">
        <f t="shared" si="164"/>
        <v>30</v>
      </c>
      <c r="O3307" s="34" t="str">
        <f t="shared" si="165"/>
        <v>YIY30</v>
      </c>
      <c r="P3307" s="44">
        <f>INDEX(Workings!$R$14:$R$853,MATCH(O3307,Workings!$U$14:$U$853,0))</f>
        <v>0.9666666666666669</v>
      </c>
      <c r="Q3307" s="34">
        <f t="shared" si="166"/>
        <v>7</v>
      </c>
      <c r="S3307"/>
    </row>
    <row r="3308" spans="1:19" ht="15" x14ac:dyDescent="0.25">
      <c r="A3308" s="34" t="s">
        <v>3250</v>
      </c>
      <c r="B3308" s="34" t="e">
        <f>SEARCH("PM",A3308)</f>
        <v>#VALUE!</v>
      </c>
      <c r="C3308" s="34">
        <f>SEARCH("AM",A3308)</f>
        <v>11</v>
      </c>
      <c r="D3308" s="34">
        <f>IFERROR(B3308,C3308)</f>
        <v>11</v>
      </c>
      <c r="E3308" s="34" t="str">
        <f>IFERROR(MID(A3308,D3308-5,1)," ")</f>
        <v xml:space="preserve"> </v>
      </c>
      <c r="F3308" s="34" t="str">
        <f>MID(A3308,IF(E3308="1",D3308-5,D3308-4),IF(E3308="1",7,6))</f>
        <v>7:03AM</v>
      </c>
      <c r="G3308" s="34" t="str">
        <f>TRIM(SUBSTITUTE(A3308,TEXT(M3308,"h:mmAM/PM"),""))</f>
        <v>6/Nov Y:I:Z</v>
      </c>
      <c r="H3308" s="34" t="b">
        <f>OR(LEFT(G3308,1)="Y",LEFT(G3308,1)="B",LEFT(G3308,1)="R")</f>
        <v>0</v>
      </c>
      <c r="I3308" s="34" t="str">
        <f>IF(H3308,LEFT(G3308,FIND(" ",G3308)-1),MID(G3308,FIND(" ",G3308)+1,9))</f>
        <v>Y:I:Z</v>
      </c>
      <c r="J3308" s="34" t="str">
        <f>TRIM(SUBSTITUTE(G3308,I3308,""))</f>
        <v>6/Nov</v>
      </c>
      <c r="K3308" s="34">
        <f>LEFT(J3308,2-ISERROR(1*MID(J3308,2,1)))*1</f>
        <v>6</v>
      </c>
      <c r="L3308" s="34" t="str">
        <f>IF(LEN(I3308)=3,I3308,LEFT(I3308,1)&amp;MID(I3308,3,1)&amp;RIGHT(I3308,1))</f>
        <v>YIZ</v>
      </c>
      <c r="M3308" s="42">
        <f>TIMEVALUE(SUBSTITUTE(SUBSTITUTE(F3308,"P"," P"),"A"," A"))</f>
        <v>0.29375000000000001</v>
      </c>
      <c r="N3308" s="34">
        <f t="shared" si="164"/>
        <v>1</v>
      </c>
      <c r="O3308" s="34" t="str">
        <f t="shared" si="165"/>
        <v>YIZ1</v>
      </c>
      <c r="P3308" s="44">
        <f>INDEX(Workings!$R$14:$R$853,MATCH(O3308,Workings!$U$14:$U$853,0))</f>
        <v>0.29166666666666669</v>
      </c>
      <c r="Q3308" s="34">
        <f t="shared" si="166"/>
        <v>3</v>
      </c>
      <c r="S3308"/>
    </row>
    <row r="3309" spans="1:19" ht="15" x14ac:dyDescent="0.25">
      <c r="A3309" s="34" t="s">
        <v>1469</v>
      </c>
      <c r="B3309" s="34" t="e">
        <f>SEARCH("PM",A3309)</f>
        <v>#VALUE!</v>
      </c>
      <c r="C3309" s="34">
        <f>SEARCH("AM",A3309)</f>
        <v>17</v>
      </c>
      <c r="D3309" s="34">
        <f>IFERROR(B3309,C3309)</f>
        <v>17</v>
      </c>
      <c r="E3309" s="34" t="str">
        <f>IFERROR(MID(A3309,D3309-5,1)," ")</f>
        <v xml:space="preserve"> </v>
      </c>
      <c r="F3309" s="34" t="str">
        <f>MID(A3309,IF(E3309="1",D3309-5,D3309-4),IF(E3309="1",7,6))</f>
        <v>7:24AM</v>
      </c>
      <c r="G3309" s="34" t="str">
        <f>TRIM(SUBSTITUTE(A3309,TEXT(M3309,"h:mmAM/PM"),""))</f>
        <v>Y:I:Z 6/Nov</v>
      </c>
      <c r="H3309" s="34" t="b">
        <f>OR(LEFT(G3309,1)="Y",LEFT(G3309,1)="B",LEFT(G3309,1)="R")</f>
        <v>1</v>
      </c>
      <c r="I3309" s="34" t="str">
        <f>IF(H3309,LEFT(G3309,FIND(" ",G3309)-1),MID(G3309,FIND(" ",G3309)+1,9))</f>
        <v>Y:I:Z</v>
      </c>
      <c r="J3309" s="34" t="str">
        <f>TRIM(SUBSTITUTE(G3309,I3309,""))</f>
        <v>6/Nov</v>
      </c>
      <c r="K3309" s="34">
        <f>LEFT(J3309,2-ISERROR(1*MID(J3309,2,1)))*1</f>
        <v>6</v>
      </c>
      <c r="L3309" s="34" t="str">
        <f>IF(LEN(I3309)=3,I3309,LEFT(I3309,1)&amp;MID(I3309,3,1)&amp;RIGHT(I3309,1))</f>
        <v>YIZ</v>
      </c>
      <c r="M3309" s="42">
        <f>TIMEVALUE(SUBSTITUTE(SUBSTITUTE(F3309,"P"," P"),"A"," A"))</f>
        <v>0.30833333333333335</v>
      </c>
      <c r="N3309" s="34">
        <f t="shared" si="164"/>
        <v>2</v>
      </c>
      <c r="O3309" s="34" t="str">
        <f t="shared" si="165"/>
        <v>YIZ2</v>
      </c>
      <c r="P3309" s="44">
        <f>INDEX(Workings!$R$14:$R$853,MATCH(O3309,Workings!$U$14:$U$853,0))</f>
        <v>0.30555555555555558</v>
      </c>
      <c r="Q3309" s="34">
        <f t="shared" si="166"/>
        <v>4</v>
      </c>
      <c r="S3309"/>
    </row>
    <row r="3310" spans="1:19" ht="15" x14ac:dyDescent="0.25">
      <c r="A3310" s="34" t="s">
        <v>163</v>
      </c>
      <c r="B3310" s="34" t="e">
        <f>SEARCH("PM",A3310)</f>
        <v>#VALUE!</v>
      </c>
      <c r="C3310" s="34">
        <f>SEARCH("AM",A3310)</f>
        <v>17</v>
      </c>
      <c r="D3310" s="34">
        <f>IFERROR(B3310,C3310)</f>
        <v>17</v>
      </c>
      <c r="E3310" s="34" t="str">
        <f>IFERROR(MID(A3310,D3310-5,1)," ")</f>
        <v xml:space="preserve"> </v>
      </c>
      <c r="F3310" s="34" t="str">
        <f>MID(A3310,IF(E3310="1",D3310-5,D3310-4),IF(E3310="1",7,6))</f>
        <v>7:44AM</v>
      </c>
      <c r="G3310" s="34" t="str">
        <f>TRIM(SUBSTITUTE(A3310,TEXT(M3310,"h:mmAM/PM"),""))</f>
        <v>6-Nov Y/I/Z</v>
      </c>
      <c r="H3310" s="34" t="b">
        <f>OR(LEFT(G3310,1)="Y",LEFT(G3310,1)="B",LEFT(G3310,1)="R")</f>
        <v>0</v>
      </c>
      <c r="I3310" s="34" t="str">
        <f>IF(H3310,LEFT(G3310,FIND(" ",G3310)-1),MID(G3310,FIND(" ",G3310)+1,9))</f>
        <v>Y/I/Z</v>
      </c>
      <c r="J3310" s="34" t="str">
        <f>TRIM(SUBSTITUTE(G3310,I3310,""))</f>
        <v>6-Nov</v>
      </c>
      <c r="K3310" s="34">
        <f>LEFT(J3310,2-ISERROR(1*MID(J3310,2,1)))*1</f>
        <v>6</v>
      </c>
      <c r="L3310" s="34" t="str">
        <f>IF(LEN(I3310)=3,I3310,LEFT(I3310,1)&amp;MID(I3310,3,1)&amp;RIGHT(I3310,1))</f>
        <v>YIZ</v>
      </c>
      <c r="M3310" s="42">
        <f>TIMEVALUE(SUBSTITUTE(SUBSTITUTE(F3310,"P"," P"),"A"," A"))</f>
        <v>0.32222222222222224</v>
      </c>
      <c r="N3310" s="34">
        <f t="shared" si="164"/>
        <v>3</v>
      </c>
      <c r="O3310" s="34" t="str">
        <f t="shared" si="165"/>
        <v>YIZ3</v>
      </c>
      <c r="P3310" s="44">
        <f>INDEX(Workings!$R$14:$R$853,MATCH(O3310,Workings!$U$14:$U$853,0))</f>
        <v>0.31944444444444448</v>
      </c>
      <c r="Q3310" s="34">
        <f t="shared" si="166"/>
        <v>4</v>
      </c>
      <c r="S3310"/>
    </row>
    <row r="3311" spans="1:19" ht="15" x14ac:dyDescent="0.25">
      <c r="A3311" s="34" t="s">
        <v>2115</v>
      </c>
      <c r="B3311" s="34" t="e">
        <f>SEARCH("PM",A3311)</f>
        <v>#VALUE!</v>
      </c>
      <c r="C3311" s="34">
        <f>SEARCH("AM",A3311)</f>
        <v>5</v>
      </c>
      <c r="D3311" s="34">
        <f>IFERROR(B3311,C3311)</f>
        <v>5</v>
      </c>
      <c r="E3311" s="34" t="str">
        <f>IFERROR(MID(A3311,D3311-5,1)," ")</f>
        <v xml:space="preserve"> </v>
      </c>
      <c r="F3311" s="34" t="str">
        <f>MID(A3311,IF(E3311="1",D3311-5,D3311-4),IF(E3311="1",7,6))</f>
        <v>8:03AM</v>
      </c>
      <c r="G3311" s="34" t="str">
        <f>TRIM(SUBSTITUTE(A3311,TEXT(M3311,"h:mmAM/PM"),""))</f>
        <v>Y:I:Z 6-Nov</v>
      </c>
      <c r="H3311" s="34" t="b">
        <f>OR(LEFT(G3311,1)="Y",LEFT(G3311,1)="B",LEFT(G3311,1)="R")</f>
        <v>1</v>
      </c>
      <c r="I3311" s="34" t="str">
        <f>IF(H3311,LEFT(G3311,FIND(" ",G3311)-1),MID(G3311,FIND(" ",G3311)+1,9))</f>
        <v>Y:I:Z</v>
      </c>
      <c r="J3311" s="34" t="str">
        <f>TRIM(SUBSTITUTE(G3311,I3311,""))</f>
        <v>6-Nov</v>
      </c>
      <c r="K3311" s="34">
        <f>LEFT(J3311,2-ISERROR(1*MID(J3311,2,1)))*1</f>
        <v>6</v>
      </c>
      <c r="L3311" s="34" t="str">
        <f>IF(LEN(I3311)=3,I3311,LEFT(I3311,1)&amp;MID(I3311,3,1)&amp;RIGHT(I3311,1))</f>
        <v>YIZ</v>
      </c>
      <c r="M3311" s="42">
        <f>TIMEVALUE(SUBSTITUTE(SUBSTITUTE(F3311,"P"," P"),"A"," A"))</f>
        <v>0.3354166666666667</v>
      </c>
      <c r="N3311" s="34">
        <f t="shared" si="164"/>
        <v>4</v>
      </c>
      <c r="O3311" s="34" t="str">
        <f t="shared" si="165"/>
        <v>YIZ4</v>
      </c>
      <c r="P3311" s="44">
        <f>INDEX(Workings!$R$14:$R$853,MATCH(O3311,Workings!$U$14:$U$853,0))</f>
        <v>0.33333333333333337</v>
      </c>
      <c r="Q3311" s="34">
        <f t="shared" si="166"/>
        <v>3</v>
      </c>
      <c r="S3311"/>
    </row>
    <row r="3312" spans="1:19" ht="15" x14ac:dyDescent="0.25">
      <c r="A3312" s="34" t="s">
        <v>3078</v>
      </c>
      <c r="B3312" s="34" t="e">
        <f>SEARCH("PM",A3312)</f>
        <v>#VALUE!</v>
      </c>
      <c r="C3312" s="34">
        <f>SEARCH("AM",A3312)</f>
        <v>5</v>
      </c>
      <c r="D3312" s="34">
        <f>IFERROR(B3312,C3312)</f>
        <v>5</v>
      </c>
      <c r="E3312" s="34" t="str">
        <f>IFERROR(MID(A3312,D3312-5,1)," ")</f>
        <v xml:space="preserve"> </v>
      </c>
      <c r="F3312" s="34" t="str">
        <f>MID(A3312,IF(E3312="1",D3312-5,D3312-4),IF(E3312="1",7,6))</f>
        <v>8:24AM</v>
      </c>
      <c r="G3312" s="34" t="str">
        <f>TRIM(SUBSTITUTE(A3312,TEXT(M3312,"h:mmAM/PM"),""))</f>
        <v>Y:I:Z 6-Nov</v>
      </c>
      <c r="H3312" s="34" t="b">
        <f>OR(LEFT(G3312,1)="Y",LEFT(G3312,1)="B",LEFT(G3312,1)="R")</f>
        <v>1</v>
      </c>
      <c r="I3312" s="34" t="str">
        <f>IF(H3312,LEFT(G3312,FIND(" ",G3312)-1),MID(G3312,FIND(" ",G3312)+1,9))</f>
        <v>Y:I:Z</v>
      </c>
      <c r="J3312" s="34" t="str">
        <f>TRIM(SUBSTITUTE(G3312,I3312,""))</f>
        <v>6-Nov</v>
      </c>
      <c r="K3312" s="34">
        <f>LEFT(J3312,2-ISERROR(1*MID(J3312,2,1)))*1</f>
        <v>6</v>
      </c>
      <c r="L3312" s="34" t="str">
        <f>IF(LEN(I3312)=3,I3312,LEFT(I3312,1)&amp;MID(I3312,3,1)&amp;RIGHT(I3312,1))</f>
        <v>YIZ</v>
      </c>
      <c r="M3312" s="42">
        <f>TIMEVALUE(SUBSTITUTE(SUBSTITUTE(F3312,"P"," P"),"A"," A"))</f>
        <v>0.35000000000000003</v>
      </c>
      <c r="N3312" s="34">
        <f t="shared" si="164"/>
        <v>5</v>
      </c>
      <c r="O3312" s="34" t="str">
        <f t="shared" si="165"/>
        <v>YIZ5</v>
      </c>
      <c r="P3312" s="44">
        <f>INDEX(Workings!$R$14:$R$853,MATCH(O3312,Workings!$U$14:$U$853,0))</f>
        <v>0.34722222222222227</v>
      </c>
      <c r="Q3312" s="34">
        <f t="shared" si="166"/>
        <v>4</v>
      </c>
      <c r="S3312"/>
    </row>
    <row r="3313" spans="1:19" ht="15" x14ac:dyDescent="0.25">
      <c r="A3313" s="34" t="s">
        <v>2512</v>
      </c>
      <c r="B3313" s="34" t="e">
        <f>SEARCH("PM",A3313)</f>
        <v>#VALUE!</v>
      </c>
      <c r="C3313" s="34">
        <f>SEARCH("AM",A3313)</f>
        <v>5</v>
      </c>
      <c r="D3313" s="34">
        <f>IFERROR(B3313,C3313)</f>
        <v>5</v>
      </c>
      <c r="E3313" s="34" t="str">
        <f>IFERROR(MID(A3313,D3313-5,1)," ")</f>
        <v xml:space="preserve"> </v>
      </c>
      <c r="F3313" s="34" t="str">
        <f>MID(A3313,IF(E3313="1",D3313-5,D3313-4),IF(E3313="1",7,6))</f>
        <v>8:41AM</v>
      </c>
      <c r="G3313" s="34" t="str">
        <f>TRIM(SUBSTITUTE(A3313,TEXT(M3313,"h:mmAM/PM"),""))</f>
        <v>6-Nov Y:I:Z</v>
      </c>
      <c r="H3313" s="34" t="b">
        <f>OR(LEFT(G3313,1)="Y",LEFT(G3313,1)="B",LEFT(G3313,1)="R")</f>
        <v>0</v>
      </c>
      <c r="I3313" s="34" t="str">
        <f>IF(H3313,LEFT(G3313,FIND(" ",G3313)-1),MID(G3313,FIND(" ",G3313)+1,9))</f>
        <v>Y:I:Z</v>
      </c>
      <c r="J3313" s="34" t="str">
        <f>TRIM(SUBSTITUTE(G3313,I3313,""))</f>
        <v>6-Nov</v>
      </c>
      <c r="K3313" s="34">
        <f>LEFT(J3313,2-ISERROR(1*MID(J3313,2,1)))*1</f>
        <v>6</v>
      </c>
      <c r="L3313" s="34" t="str">
        <f>IF(LEN(I3313)=3,I3313,LEFT(I3313,1)&amp;MID(I3313,3,1)&amp;RIGHT(I3313,1))</f>
        <v>YIZ</v>
      </c>
      <c r="M3313" s="42">
        <f>TIMEVALUE(SUBSTITUTE(SUBSTITUTE(F3313,"P"," P"),"A"," A"))</f>
        <v>0.36180555555555555</v>
      </c>
      <c r="N3313" s="34">
        <f t="shared" si="164"/>
        <v>6</v>
      </c>
      <c r="O3313" s="34" t="str">
        <f t="shared" si="165"/>
        <v>YIZ6</v>
      </c>
      <c r="P3313" s="44">
        <f>INDEX(Workings!$R$14:$R$853,MATCH(O3313,Workings!$U$14:$U$853,0))</f>
        <v>0.36111111111111116</v>
      </c>
      <c r="Q3313" s="34">
        <f t="shared" si="166"/>
        <v>1</v>
      </c>
      <c r="S3313"/>
    </row>
    <row r="3314" spans="1:19" ht="15" x14ac:dyDescent="0.25">
      <c r="A3314" s="34" t="s">
        <v>2350</v>
      </c>
      <c r="B3314" s="34" t="e">
        <f>SEARCH("PM",A3314)</f>
        <v>#VALUE!</v>
      </c>
      <c r="C3314" s="34">
        <f>SEARCH("AM",A3314)</f>
        <v>11</v>
      </c>
      <c r="D3314" s="34">
        <f>IFERROR(B3314,C3314)</f>
        <v>11</v>
      </c>
      <c r="E3314" s="34" t="str">
        <f>IFERROR(MID(A3314,D3314-5,1)," ")</f>
        <v xml:space="preserve"> </v>
      </c>
      <c r="F3314" s="34" t="str">
        <f>MID(A3314,IF(E3314="1",D3314-5,D3314-4),IF(E3314="1",7,6))</f>
        <v>9:01AM</v>
      </c>
      <c r="G3314" s="34" t="str">
        <f>TRIM(SUBSTITUTE(A3314,TEXT(M3314,"h:mmAM/PM"),""))</f>
        <v>6/Nov YIZ</v>
      </c>
      <c r="H3314" s="34" t="b">
        <f>OR(LEFT(G3314,1)="Y",LEFT(G3314,1)="B",LEFT(G3314,1)="R")</f>
        <v>0</v>
      </c>
      <c r="I3314" s="34" t="str">
        <f>IF(H3314,LEFT(G3314,FIND(" ",G3314)-1),MID(G3314,FIND(" ",G3314)+1,9))</f>
        <v>YIZ</v>
      </c>
      <c r="J3314" s="34" t="str">
        <f>TRIM(SUBSTITUTE(G3314,I3314,""))</f>
        <v>6/Nov</v>
      </c>
      <c r="K3314" s="34">
        <f>LEFT(J3314,2-ISERROR(1*MID(J3314,2,1)))*1</f>
        <v>6</v>
      </c>
      <c r="L3314" s="34" t="str">
        <f>IF(LEN(I3314)=3,I3314,LEFT(I3314,1)&amp;MID(I3314,3,1)&amp;RIGHT(I3314,1))</f>
        <v>YIZ</v>
      </c>
      <c r="M3314" s="42">
        <f>TIMEVALUE(SUBSTITUTE(SUBSTITUTE(F3314,"P"," P"),"A"," A"))</f>
        <v>0.3756944444444445</v>
      </c>
      <c r="N3314" s="34">
        <f t="shared" si="164"/>
        <v>7</v>
      </c>
      <c r="O3314" s="34" t="str">
        <f t="shared" si="165"/>
        <v>YIZ7</v>
      </c>
      <c r="P3314" s="44">
        <f>INDEX(Workings!$R$14:$R$853,MATCH(O3314,Workings!$U$14:$U$853,0))</f>
        <v>0.37500000000000006</v>
      </c>
      <c r="Q3314" s="34">
        <f t="shared" si="166"/>
        <v>1</v>
      </c>
      <c r="S3314"/>
    </row>
    <row r="3315" spans="1:19" ht="15" x14ac:dyDescent="0.25">
      <c r="A3315" s="34" t="s">
        <v>2458</v>
      </c>
      <c r="B3315" s="34" t="e">
        <f>SEARCH("PM",A3315)</f>
        <v>#VALUE!</v>
      </c>
      <c r="C3315" s="34">
        <f>SEARCH("AM",A3315)</f>
        <v>5</v>
      </c>
      <c r="D3315" s="34">
        <f>IFERROR(B3315,C3315)</f>
        <v>5</v>
      </c>
      <c r="E3315" s="34" t="str">
        <f>IFERROR(MID(A3315,D3315-5,1)," ")</f>
        <v xml:space="preserve"> </v>
      </c>
      <c r="F3315" s="34" t="str">
        <f>MID(A3315,IF(E3315="1",D3315-5,D3315-4),IF(E3315="1",7,6))</f>
        <v>9:32AM</v>
      </c>
      <c r="G3315" s="34" t="str">
        <f>TRIM(SUBSTITUTE(A3315,TEXT(M3315,"h:mmAM/PM"),""))</f>
        <v>6-Nov Y:I:Z</v>
      </c>
      <c r="H3315" s="34" t="b">
        <f>OR(LEFT(G3315,1)="Y",LEFT(G3315,1)="B",LEFT(G3315,1)="R")</f>
        <v>0</v>
      </c>
      <c r="I3315" s="34" t="str">
        <f>IF(H3315,LEFT(G3315,FIND(" ",G3315)-1),MID(G3315,FIND(" ",G3315)+1,9))</f>
        <v>Y:I:Z</v>
      </c>
      <c r="J3315" s="34" t="str">
        <f>TRIM(SUBSTITUTE(G3315,I3315,""))</f>
        <v>6-Nov</v>
      </c>
      <c r="K3315" s="34">
        <f>LEFT(J3315,2-ISERROR(1*MID(J3315,2,1)))*1</f>
        <v>6</v>
      </c>
      <c r="L3315" s="34" t="str">
        <f>IF(LEN(I3315)=3,I3315,LEFT(I3315,1)&amp;MID(I3315,3,1)&amp;RIGHT(I3315,1))</f>
        <v>YIZ</v>
      </c>
      <c r="M3315" s="42">
        <f>TIMEVALUE(SUBSTITUTE(SUBSTITUTE(F3315,"P"," P"),"A"," A"))</f>
        <v>0.3972222222222222</v>
      </c>
      <c r="N3315" s="34">
        <f t="shared" si="164"/>
        <v>8</v>
      </c>
      <c r="O3315" s="34" t="str">
        <f t="shared" si="165"/>
        <v>YIZ8</v>
      </c>
      <c r="P3315" s="44">
        <f>INDEX(Workings!$R$14:$R$853,MATCH(O3315,Workings!$U$14:$U$853,0))</f>
        <v>0.39583333333333337</v>
      </c>
      <c r="Q3315" s="34">
        <f t="shared" si="166"/>
        <v>2</v>
      </c>
      <c r="S3315"/>
    </row>
    <row r="3316" spans="1:19" ht="15" x14ac:dyDescent="0.25">
      <c r="A3316" s="34" t="s">
        <v>3357</v>
      </c>
      <c r="B3316" s="34" t="e">
        <f>SEARCH("PM",A3316)</f>
        <v>#VALUE!</v>
      </c>
      <c r="C3316" s="34">
        <f>SEARCH("AM",A3316)</f>
        <v>10</v>
      </c>
      <c r="D3316" s="34">
        <f>IFERROR(B3316,C3316)</f>
        <v>10</v>
      </c>
      <c r="E3316" s="34" t="str">
        <f>IFERROR(MID(A3316,D3316-5,1)," ")</f>
        <v>1</v>
      </c>
      <c r="F3316" s="34" t="str">
        <f>MID(A3316,IF(E3316="1",D3316-5,D3316-4),IF(E3316="1",7,6))</f>
        <v>10:02AM</v>
      </c>
      <c r="G3316" s="34" t="str">
        <f>TRIM(SUBSTITUTE(A3316,TEXT(M3316,"h:mmAM/PM"),""))</f>
        <v>YIZ 6-Nov</v>
      </c>
      <c r="H3316" s="34" t="b">
        <f>OR(LEFT(G3316,1)="Y",LEFT(G3316,1)="B",LEFT(G3316,1)="R")</f>
        <v>1</v>
      </c>
      <c r="I3316" s="34" t="str">
        <f>IF(H3316,LEFT(G3316,FIND(" ",G3316)-1),MID(G3316,FIND(" ",G3316)+1,9))</f>
        <v>YIZ</v>
      </c>
      <c r="J3316" s="34" t="str">
        <f>TRIM(SUBSTITUTE(G3316,I3316,""))</f>
        <v>6-Nov</v>
      </c>
      <c r="K3316" s="34">
        <f>LEFT(J3316,2-ISERROR(1*MID(J3316,2,1)))*1</f>
        <v>6</v>
      </c>
      <c r="L3316" s="34" t="str">
        <f>IF(LEN(I3316)=3,I3316,LEFT(I3316,1)&amp;MID(I3316,3,1)&amp;RIGHT(I3316,1))</f>
        <v>YIZ</v>
      </c>
      <c r="M3316" s="42">
        <f>TIMEVALUE(SUBSTITUTE(SUBSTITUTE(F3316,"P"," P"),"A"," A"))</f>
        <v>0.41805555555555557</v>
      </c>
      <c r="N3316" s="34">
        <f t="shared" si="164"/>
        <v>9</v>
      </c>
      <c r="O3316" s="34" t="str">
        <f t="shared" si="165"/>
        <v>YIZ9</v>
      </c>
      <c r="P3316" s="44">
        <f>INDEX(Workings!$R$14:$R$853,MATCH(O3316,Workings!$U$14:$U$853,0))</f>
        <v>0.41666666666666669</v>
      </c>
      <c r="Q3316" s="34">
        <f t="shared" si="166"/>
        <v>2</v>
      </c>
      <c r="S3316"/>
    </row>
    <row r="3317" spans="1:19" ht="15" x14ac:dyDescent="0.25">
      <c r="A3317" s="34" t="s">
        <v>2238</v>
      </c>
      <c r="B3317" s="34" t="e">
        <f>SEARCH("PM",A3317)</f>
        <v>#VALUE!</v>
      </c>
      <c r="C3317" s="34">
        <f>SEARCH("AM",A3317)</f>
        <v>18</v>
      </c>
      <c r="D3317" s="34">
        <f>IFERROR(B3317,C3317)</f>
        <v>18</v>
      </c>
      <c r="E3317" s="34" t="str">
        <f>IFERROR(MID(A3317,D3317-5,1)," ")</f>
        <v>1</v>
      </c>
      <c r="F3317" s="34" t="str">
        <f>MID(A3317,IF(E3317="1",D3317-5,D3317-4),IF(E3317="1",7,6))</f>
        <v>10:29AM</v>
      </c>
      <c r="G3317" s="34" t="str">
        <f>TRIM(SUBSTITUTE(A3317,TEXT(M3317,"h:mmAM/PM"),""))</f>
        <v>Y-I-Z 6-Nov</v>
      </c>
      <c r="H3317" s="34" t="b">
        <f>OR(LEFT(G3317,1)="Y",LEFT(G3317,1)="B",LEFT(G3317,1)="R")</f>
        <v>1</v>
      </c>
      <c r="I3317" s="34" t="str">
        <f>IF(H3317,LEFT(G3317,FIND(" ",G3317)-1),MID(G3317,FIND(" ",G3317)+1,9))</f>
        <v>Y-I-Z</v>
      </c>
      <c r="J3317" s="34" t="str">
        <f>TRIM(SUBSTITUTE(G3317,I3317,""))</f>
        <v>6-Nov</v>
      </c>
      <c r="K3317" s="34">
        <f>LEFT(J3317,2-ISERROR(1*MID(J3317,2,1)))*1</f>
        <v>6</v>
      </c>
      <c r="L3317" s="34" t="str">
        <f>IF(LEN(I3317)=3,I3317,LEFT(I3317,1)&amp;MID(I3317,3,1)&amp;RIGHT(I3317,1))</f>
        <v>YIZ</v>
      </c>
      <c r="M3317" s="42">
        <f>TIMEVALUE(SUBSTITUTE(SUBSTITUTE(F3317,"P"," P"),"A"," A"))</f>
        <v>0.4368055555555555</v>
      </c>
      <c r="N3317" s="34">
        <f t="shared" si="164"/>
        <v>10</v>
      </c>
      <c r="O3317" s="34" t="str">
        <f t="shared" si="165"/>
        <v>YIZ10</v>
      </c>
      <c r="P3317" s="44">
        <f>INDEX(Workings!$R$14:$R$853,MATCH(O3317,Workings!$U$14:$U$853,0))</f>
        <v>0.4375</v>
      </c>
      <c r="Q3317" s="34">
        <f t="shared" si="166"/>
        <v>-1</v>
      </c>
      <c r="S3317"/>
    </row>
    <row r="3318" spans="1:19" ht="15" x14ac:dyDescent="0.25">
      <c r="A3318" s="34" t="s">
        <v>181</v>
      </c>
      <c r="B3318" s="34" t="e">
        <f>SEARCH("PM",A3318)</f>
        <v>#VALUE!</v>
      </c>
      <c r="C3318" s="34">
        <f>SEARCH("AM",A3318)</f>
        <v>6</v>
      </c>
      <c r="D3318" s="34">
        <f>IFERROR(B3318,C3318)</f>
        <v>6</v>
      </c>
      <c r="E3318" s="34" t="str">
        <f>IFERROR(MID(A3318,D3318-5,1)," ")</f>
        <v>1</v>
      </c>
      <c r="F3318" s="34" t="str">
        <f>MID(A3318,IF(E3318="1",D3318-5,D3318-4),IF(E3318="1",7,6))</f>
        <v>11:00AM</v>
      </c>
      <c r="G3318" s="34" t="str">
        <f>TRIM(SUBSTITUTE(A3318,TEXT(M3318,"h:mmAM/PM"),""))</f>
        <v>6-Nov Y/I/Z</v>
      </c>
      <c r="H3318" s="34" t="b">
        <f>OR(LEFT(G3318,1)="Y",LEFT(G3318,1)="B",LEFT(G3318,1)="R")</f>
        <v>0</v>
      </c>
      <c r="I3318" s="34" t="str">
        <f>IF(H3318,LEFT(G3318,FIND(" ",G3318)-1),MID(G3318,FIND(" ",G3318)+1,9))</f>
        <v>Y/I/Z</v>
      </c>
      <c r="J3318" s="34" t="str">
        <f>TRIM(SUBSTITUTE(G3318,I3318,""))</f>
        <v>6-Nov</v>
      </c>
      <c r="K3318" s="34">
        <f>LEFT(J3318,2-ISERROR(1*MID(J3318,2,1)))*1</f>
        <v>6</v>
      </c>
      <c r="L3318" s="34" t="str">
        <f>IF(LEN(I3318)=3,I3318,LEFT(I3318,1)&amp;MID(I3318,3,1)&amp;RIGHT(I3318,1))</f>
        <v>YIZ</v>
      </c>
      <c r="M3318" s="42">
        <f>TIMEVALUE(SUBSTITUTE(SUBSTITUTE(F3318,"P"," P"),"A"," A"))</f>
        <v>0.45833333333333331</v>
      </c>
      <c r="N3318" s="34">
        <f t="shared" si="164"/>
        <v>11</v>
      </c>
      <c r="O3318" s="34" t="str">
        <f t="shared" si="165"/>
        <v>YIZ11</v>
      </c>
      <c r="P3318" s="44">
        <f>INDEX(Workings!$R$14:$R$853,MATCH(O3318,Workings!$U$14:$U$853,0))</f>
        <v>0.45833333333333331</v>
      </c>
      <c r="Q3318" s="34">
        <f t="shared" si="166"/>
        <v>0</v>
      </c>
      <c r="S3318"/>
    </row>
    <row r="3319" spans="1:19" ht="15" x14ac:dyDescent="0.25">
      <c r="A3319" s="34" t="s">
        <v>269</v>
      </c>
      <c r="B3319" s="34" t="e">
        <f>SEARCH("PM",A3319)</f>
        <v>#VALUE!</v>
      </c>
      <c r="C3319" s="34">
        <f>SEARCH("AM",A3319)</f>
        <v>6</v>
      </c>
      <c r="D3319" s="34">
        <f>IFERROR(B3319,C3319)</f>
        <v>6</v>
      </c>
      <c r="E3319" s="34" t="str">
        <f>IFERROR(MID(A3319,D3319-5,1)," ")</f>
        <v>1</v>
      </c>
      <c r="F3319" s="34" t="str">
        <f>MID(A3319,IF(E3319="1",D3319-5,D3319-4),IF(E3319="1",7,6))</f>
        <v>11:35AM</v>
      </c>
      <c r="G3319" s="34" t="str">
        <f>TRIM(SUBSTITUTE(A3319,TEXT(M3319,"h:mmAM/PM"),""))</f>
        <v>6-Nov Y:I:Z</v>
      </c>
      <c r="H3319" s="34" t="b">
        <f>OR(LEFT(G3319,1)="Y",LEFT(G3319,1)="B",LEFT(G3319,1)="R")</f>
        <v>0</v>
      </c>
      <c r="I3319" s="34" t="str">
        <f>IF(H3319,LEFT(G3319,FIND(" ",G3319)-1),MID(G3319,FIND(" ",G3319)+1,9))</f>
        <v>Y:I:Z</v>
      </c>
      <c r="J3319" s="34" t="str">
        <f>TRIM(SUBSTITUTE(G3319,I3319,""))</f>
        <v>6-Nov</v>
      </c>
      <c r="K3319" s="34">
        <f>LEFT(J3319,2-ISERROR(1*MID(J3319,2,1)))*1</f>
        <v>6</v>
      </c>
      <c r="L3319" s="34" t="str">
        <f>IF(LEN(I3319)=3,I3319,LEFT(I3319,1)&amp;MID(I3319,3,1)&amp;RIGHT(I3319,1))</f>
        <v>YIZ</v>
      </c>
      <c r="M3319" s="42">
        <f>TIMEVALUE(SUBSTITUTE(SUBSTITUTE(F3319,"P"," P"),"A"," A"))</f>
        <v>0.4826388888888889</v>
      </c>
      <c r="N3319" s="34">
        <f t="shared" si="164"/>
        <v>12</v>
      </c>
      <c r="O3319" s="34" t="str">
        <f t="shared" si="165"/>
        <v>YIZ12</v>
      </c>
      <c r="P3319" s="44">
        <f>INDEX(Workings!$R$14:$R$853,MATCH(O3319,Workings!$U$14:$U$853,0))</f>
        <v>0.47916666666666663</v>
      </c>
      <c r="Q3319" s="34">
        <f t="shared" si="166"/>
        <v>5</v>
      </c>
      <c r="S3319"/>
    </row>
    <row r="3320" spans="1:19" ht="15" x14ac:dyDescent="0.25">
      <c r="A3320" s="34" t="s">
        <v>3529</v>
      </c>
      <c r="B3320" s="34" t="e">
        <f>SEARCH("PM",A3320)</f>
        <v>#VALUE!</v>
      </c>
      <c r="C3320" s="34">
        <f>SEARCH("AM",A3320)</f>
        <v>10</v>
      </c>
      <c r="D3320" s="34">
        <f>IFERROR(B3320,C3320)</f>
        <v>10</v>
      </c>
      <c r="E3320" s="34" t="str">
        <f>IFERROR(MID(A3320,D3320-5,1)," ")</f>
        <v>1</v>
      </c>
      <c r="F3320" s="34" t="str">
        <f>MID(A3320,IF(E3320="1",D3320-5,D3320-4),IF(E3320="1",7,6))</f>
        <v>11:59AM</v>
      </c>
      <c r="G3320" s="34" t="str">
        <f>TRIM(SUBSTITUTE(A3320,TEXT(M3320,"h:mmAM/PM"),""))</f>
        <v>YIZ 6/Nov</v>
      </c>
      <c r="H3320" s="34" t="b">
        <f>OR(LEFT(G3320,1)="Y",LEFT(G3320,1)="B",LEFT(G3320,1)="R")</f>
        <v>1</v>
      </c>
      <c r="I3320" s="34" t="str">
        <f>IF(H3320,LEFT(G3320,FIND(" ",G3320)-1),MID(G3320,FIND(" ",G3320)+1,9))</f>
        <v>YIZ</v>
      </c>
      <c r="J3320" s="34" t="str">
        <f>TRIM(SUBSTITUTE(G3320,I3320,""))</f>
        <v>6/Nov</v>
      </c>
      <c r="K3320" s="34">
        <f>LEFT(J3320,2-ISERROR(1*MID(J3320,2,1)))*1</f>
        <v>6</v>
      </c>
      <c r="L3320" s="34" t="str">
        <f>IF(LEN(I3320)=3,I3320,LEFT(I3320,1)&amp;MID(I3320,3,1)&amp;RIGHT(I3320,1))</f>
        <v>YIZ</v>
      </c>
      <c r="M3320" s="42">
        <f>TIMEVALUE(SUBSTITUTE(SUBSTITUTE(F3320,"P"," P"),"A"," A"))</f>
        <v>0.4993055555555555</v>
      </c>
      <c r="N3320" s="34">
        <f t="shared" si="164"/>
        <v>13</v>
      </c>
      <c r="O3320" s="34" t="str">
        <f t="shared" si="165"/>
        <v>YIZ13</v>
      </c>
      <c r="P3320" s="44">
        <f>INDEX(Workings!$R$14:$R$853,MATCH(O3320,Workings!$U$14:$U$853,0))</f>
        <v>0.49999999999999994</v>
      </c>
      <c r="Q3320" s="34">
        <f t="shared" si="166"/>
        <v>-1</v>
      </c>
      <c r="S3320"/>
    </row>
    <row r="3321" spans="1:19" ht="15" x14ac:dyDescent="0.25">
      <c r="A3321" s="34" t="s">
        <v>65</v>
      </c>
      <c r="B3321" s="34">
        <f>SEARCH("PM",A3321)</f>
        <v>12</v>
      </c>
      <c r="C3321" s="34" t="e">
        <f>SEARCH("AM",A3321)</f>
        <v>#VALUE!</v>
      </c>
      <c r="D3321" s="34">
        <f>IFERROR(B3321,C3321)</f>
        <v>12</v>
      </c>
      <c r="E3321" s="34" t="str">
        <f>IFERROR(MID(A3321,D3321-5,1)," ")</f>
        <v>1</v>
      </c>
      <c r="F3321" s="34" t="str">
        <f>MID(A3321,IF(E3321="1",D3321-5,D3321-4),IF(E3321="1",7,6))</f>
        <v>12:32PM</v>
      </c>
      <c r="G3321" s="34" t="str">
        <f>TRIM(SUBSTITUTE(A3321,TEXT(M3321,"h:mmAM/PM"),""))</f>
        <v>Y/I/Z 6-Nov</v>
      </c>
      <c r="H3321" s="34" t="b">
        <f>OR(LEFT(G3321,1)="Y",LEFT(G3321,1)="B",LEFT(G3321,1)="R")</f>
        <v>1</v>
      </c>
      <c r="I3321" s="34" t="str">
        <f>IF(H3321,LEFT(G3321,FIND(" ",G3321)-1),MID(G3321,FIND(" ",G3321)+1,9))</f>
        <v>Y/I/Z</v>
      </c>
      <c r="J3321" s="34" t="str">
        <f>TRIM(SUBSTITUTE(G3321,I3321,""))</f>
        <v>6-Nov</v>
      </c>
      <c r="K3321" s="34">
        <f>LEFT(J3321,2-ISERROR(1*MID(J3321,2,1)))*1</f>
        <v>6</v>
      </c>
      <c r="L3321" s="34" t="str">
        <f>IF(LEN(I3321)=3,I3321,LEFT(I3321,1)&amp;MID(I3321,3,1)&amp;RIGHT(I3321,1))</f>
        <v>YIZ</v>
      </c>
      <c r="M3321" s="42">
        <f>TIMEVALUE(SUBSTITUTE(SUBSTITUTE(F3321,"P"," P"),"A"," A"))</f>
        <v>0.52222222222222225</v>
      </c>
      <c r="N3321" s="34">
        <f t="shared" si="164"/>
        <v>14</v>
      </c>
      <c r="O3321" s="34" t="str">
        <f t="shared" si="165"/>
        <v>YIZ14</v>
      </c>
      <c r="P3321" s="44">
        <f>INDEX(Workings!$R$14:$R$853,MATCH(O3321,Workings!$U$14:$U$853,0))</f>
        <v>0.52083333333333326</v>
      </c>
      <c r="Q3321" s="34">
        <f t="shared" si="166"/>
        <v>2</v>
      </c>
      <c r="S3321"/>
    </row>
    <row r="3322" spans="1:19" ht="15" x14ac:dyDescent="0.25">
      <c r="A3322" s="34" t="s">
        <v>3885</v>
      </c>
      <c r="B3322" s="34">
        <f>SEARCH("PM",A3322)</f>
        <v>17</v>
      </c>
      <c r="C3322" s="34" t="e">
        <f>SEARCH("AM",A3322)</f>
        <v>#VALUE!</v>
      </c>
      <c r="D3322" s="34">
        <f>IFERROR(B3322,C3322)</f>
        <v>17</v>
      </c>
      <c r="E3322" s="34" t="str">
        <f>IFERROR(MID(A3322,D3322-5,1)," ")</f>
        <v xml:space="preserve"> </v>
      </c>
      <c r="F3322" s="34" t="str">
        <f>MID(A3322,IF(E3322="1",D3322-5,D3322-4),IF(E3322="1",7,6))</f>
        <v>1:02PM</v>
      </c>
      <c r="G3322" s="34" t="str">
        <f>TRIM(SUBSTITUTE(A3322,TEXT(M3322,"h:mmAM/PM"),""))</f>
        <v>Y/I/Z 6-Nov</v>
      </c>
      <c r="H3322" s="34" t="b">
        <f>OR(LEFT(G3322,1)="Y",LEFT(G3322,1)="B",LEFT(G3322,1)="R")</f>
        <v>1</v>
      </c>
      <c r="I3322" s="34" t="str">
        <f>IF(H3322,LEFT(G3322,FIND(" ",G3322)-1),MID(G3322,FIND(" ",G3322)+1,9))</f>
        <v>Y/I/Z</v>
      </c>
      <c r="J3322" s="34" t="str">
        <f>TRIM(SUBSTITUTE(G3322,I3322,""))</f>
        <v>6-Nov</v>
      </c>
      <c r="K3322" s="34">
        <f>LEFT(J3322,2-ISERROR(1*MID(J3322,2,1)))*1</f>
        <v>6</v>
      </c>
      <c r="L3322" s="34" t="str">
        <f>IF(LEN(I3322)=3,I3322,LEFT(I3322,1)&amp;MID(I3322,3,1)&amp;RIGHT(I3322,1))</f>
        <v>YIZ</v>
      </c>
      <c r="M3322" s="42">
        <f>TIMEVALUE(SUBSTITUTE(SUBSTITUTE(F3322,"P"," P"),"A"," A"))</f>
        <v>0.54305555555555551</v>
      </c>
      <c r="N3322" s="34">
        <f t="shared" si="164"/>
        <v>15</v>
      </c>
      <c r="O3322" s="34" t="str">
        <f t="shared" si="165"/>
        <v>YIZ15</v>
      </c>
      <c r="P3322" s="44">
        <f>INDEX(Workings!$R$14:$R$853,MATCH(O3322,Workings!$U$14:$U$853,0))</f>
        <v>0.54166666666666663</v>
      </c>
      <c r="Q3322" s="34">
        <f t="shared" si="166"/>
        <v>2</v>
      </c>
      <c r="S3322"/>
    </row>
    <row r="3323" spans="1:19" ht="15" x14ac:dyDescent="0.25">
      <c r="A3323" s="34" t="s">
        <v>2402</v>
      </c>
      <c r="B3323" s="34">
        <f>SEARCH("PM",A3323)</f>
        <v>5</v>
      </c>
      <c r="C3323" s="34" t="e">
        <f>SEARCH("AM",A3323)</f>
        <v>#VALUE!</v>
      </c>
      <c r="D3323" s="34">
        <f>IFERROR(B3323,C3323)</f>
        <v>5</v>
      </c>
      <c r="E3323" s="34" t="str">
        <f>IFERROR(MID(A3323,D3323-5,1)," ")</f>
        <v xml:space="preserve"> </v>
      </c>
      <c r="F3323" s="34" t="str">
        <f>MID(A3323,IF(E3323="1",D3323-5,D3323-4),IF(E3323="1",7,6))</f>
        <v>1:30PM</v>
      </c>
      <c r="G3323" s="34" t="str">
        <f>TRIM(SUBSTITUTE(A3323,TEXT(M3323,"h:mmAM/PM"),""))</f>
        <v>6/Nov YIZ</v>
      </c>
      <c r="H3323" s="34" t="b">
        <f>OR(LEFT(G3323,1)="Y",LEFT(G3323,1)="B",LEFT(G3323,1)="R")</f>
        <v>0</v>
      </c>
      <c r="I3323" s="34" t="str">
        <f>IF(H3323,LEFT(G3323,FIND(" ",G3323)-1),MID(G3323,FIND(" ",G3323)+1,9))</f>
        <v>YIZ</v>
      </c>
      <c r="J3323" s="34" t="str">
        <f>TRIM(SUBSTITUTE(G3323,I3323,""))</f>
        <v>6/Nov</v>
      </c>
      <c r="K3323" s="34">
        <f>LEFT(J3323,2-ISERROR(1*MID(J3323,2,1)))*1</f>
        <v>6</v>
      </c>
      <c r="L3323" s="34" t="str">
        <f>IF(LEN(I3323)=3,I3323,LEFT(I3323,1)&amp;MID(I3323,3,1)&amp;RIGHT(I3323,1))</f>
        <v>YIZ</v>
      </c>
      <c r="M3323" s="42">
        <f>TIMEVALUE(SUBSTITUTE(SUBSTITUTE(F3323,"P"," P"),"A"," A"))</f>
        <v>0.5625</v>
      </c>
      <c r="N3323" s="34">
        <f t="shared" si="164"/>
        <v>16</v>
      </c>
      <c r="O3323" s="34" t="str">
        <f t="shared" si="165"/>
        <v>YIZ16</v>
      </c>
      <c r="P3323" s="44">
        <f>INDEX(Workings!$R$14:$R$853,MATCH(O3323,Workings!$U$14:$U$853,0))</f>
        <v>0.5625</v>
      </c>
      <c r="Q3323" s="34">
        <f t="shared" si="166"/>
        <v>0</v>
      </c>
      <c r="S3323"/>
    </row>
    <row r="3324" spans="1:19" ht="15" x14ac:dyDescent="0.25">
      <c r="A3324" s="34" t="s">
        <v>358</v>
      </c>
      <c r="B3324" s="34">
        <f>SEARCH("PM",A3324)</f>
        <v>9</v>
      </c>
      <c r="C3324" s="34" t="e">
        <f>SEARCH("AM",A3324)</f>
        <v>#VALUE!</v>
      </c>
      <c r="D3324" s="34">
        <f>IFERROR(B3324,C3324)</f>
        <v>9</v>
      </c>
      <c r="E3324" s="34" t="str">
        <f>IFERROR(MID(A3324,D3324-5,1)," ")</f>
        <v xml:space="preserve"> </v>
      </c>
      <c r="F3324" s="34" t="str">
        <f>MID(A3324,IF(E3324="1",D3324-5,D3324-4),IF(E3324="1",7,6))</f>
        <v>2:01PM</v>
      </c>
      <c r="G3324" s="34" t="str">
        <f>TRIM(SUBSTITUTE(A3324,TEXT(M3324,"h:mmAM/PM"),""))</f>
        <v>YIZ 6/Nov</v>
      </c>
      <c r="H3324" s="34" t="b">
        <f>OR(LEFT(G3324,1)="Y",LEFT(G3324,1)="B",LEFT(G3324,1)="R")</f>
        <v>1</v>
      </c>
      <c r="I3324" s="34" t="str">
        <f>IF(H3324,LEFT(G3324,FIND(" ",G3324)-1),MID(G3324,FIND(" ",G3324)+1,9))</f>
        <v>YIZ</v>
      </c>
      <c r="J3324" s="34" t="str">
        <f>TRIM(SUBSTITUTE(G3324,I3324,""))</f>
        <v>6/Nov</v>
      </c>
      <c r="K3324" s="34">
        <f>LEFT(J3324,2-ISERROR(1*MID(J3324,2,1)))*1</f>
        <v>6</v>
      </c>
      <c r="L3324" s="34" t="str">
        <f>IF(LEN(I3324)=3,I3324,LEFT(I3324,1)&amp;MID(I3324,3,1)&amp;RIGHT(I3324,1))</f>
        <v>YIZ</v>
      </c>
      <c r="M3324" s="42">
        <f>TIMEVALUE(SUBSTITUTE(SUBSTITUTE(F3324,"P"," P"),"A"," A"))</f>
        <v>0.58402777777777781</v>
      </c>
      <c r="N3324" s="34">
        <f t="shared" si="164"/>
        <v>17</v>
      </c>
      <c r="O3324" s="34" t="str">
        <f t="shared" si="165"/>
        <v>YIZ17</v>
      </c>
      <c r="P3324" s="44">
        <f>INDEX(Workings!$R$14:$R$853,MATCH(O3324,Workings!$U$14:$U$853,0))</f>
        <v>0.58333333333333337</v>
      </c>
      <c r="Q3324" s="34">
        <f t="shared" si="166"/>
        <v>1</v>
      </c>
      <c r="S3324"/>
    </row>
    <row r="3325" spans="1:19" ht="15" x14ac:dyDescent="0.25">
      <c r="A3325" s="34" t="s">
        <v>1541</v>
      </c>
      <c r="B3325" s="34">
        <f>SEARCH("PM",A3325)</f>
        <v>11</v>
      </c>
      <c r="C3325" s="34" t="e">
        <f>SEARCH("AM",A3325)</f>
        <v>#VALUE!</v>
      </c>
      <c r="D3325" s="34">
        <f>IFERROR(B3325,C3325)</f>
        <v>11</v>
      </c>
      <c r="E3325" s="34" t="str">
        <f>IFERROR(MID(A3325,D3325-5,1)," ")</f>
        <v xml:space="preserve"> </v>
      </c>
      <c r="F3325" s="34" t="str">
        <f>MID(A3325,IF(E3325="1",D3325-5,D3325-4),IF(E3325="1",7,6))</f>
        <v>2:35PM</v>
      </c>
      <c r="G3325" s="34" t="str">
        <f>TRIM(SUBSTITUTE(A3325,TEXT(M3325,"h:mmAM/PM"),""))</f>
        <v>6-Nov Y/I/Z</v>
      </c>
      <c r="H3325" s="34" t="b">
        <f>OR(LEFT(G3325,1)="Y",LEFT(G3325,1)="B",LEFT(G3325,1)="R")</f>
        <v>0</v>
      </c>
      <c r="I3325" s="34" t="str">
        <f>IF(H3325,LEFT(G3325,FIND(" ",G3325)-1),MID(G3325,FIND(" ",G3325)+1,9))</f>
        <v>Y/I/Z</v>
      </c>
      <c r="J3325" s="34" t="str">
        <f>TRIM(SUBSTITUTE(G3325,I3325,""))</f>
        <v>6-Nov</v>
      </c>
      <c r="K3325" s="34">
        <f>LEFT(J3325,2-ISERROR(1*MID(J3325,2,1)))*1</f>
        <v>6</v>
      </c>
      <c r="L3325" s="34" t="str">
        <f>IF(LEN(I3325)=3,I3325,LEFT(I3325,1)&amp;MID(I3325,3,1)&amp;RIGHT(I3325,1))</f>
        <v>YIZ</v>
      </c>
      <c r="M3325" s="42">
        <f>TIMEVALUE(SUBSTITUTE(SUBSTITUTE(F3325,"P"," P"),"A"," A"))</f>
        <v>0.60763888888888895</v>
      </c>
      <c r="N3325" s="34">
        <f t="shared" si="164"/>
        <v>18</v>
      </c>
      <c r="O3325" s="34" t="str">
        <f t="shared" si="165"/>
        <v>YIZ18</v>
      </c>
      <c r="P3325" s="44">
        <f>INDEX(Workings!$R$14:$R$853,MATCH(O3325,Workings!$U$14:$U$853,0))</f>
        <v>0.60416666666666674</v>
      </c>
      <c r="Q3325" s="34">
        <f t="shared" si="166"/>
        <v>5</v>
      </c>
      <c r="S3325"/>
    </row>
    <row r="3326" spans="1:19" ht="15" x14ac:dyDescent="0.25">
      <c r="A3326" s="34" t="s">
        <v>2866</v>
      </c>
      <c r="B3326" s="34">
        <f>SEARCH("PM",A3326)</f>
        <v>5</v>
      </c>
      <c r="C3326" s="34" t="e">
        <f>SEARCH("AM",A3326)</f>
        <v>#VALUE!</v>
      </c>
      <c r="D3326" s="34">
        <f>IFERROR(B3326,C3326)</f>
        <v>5</v>
      </c>
      <c r="E3326" s="34" t="str">
        <f>IFERROR(MID(A3326,D3326-5,1)," ")</f>
        <v xml:space="preserve"> </v>
      </c>
      <c r="F3326" s="34" t="str">
        <f>MID(A3326,IF(E3326="1",D3326-5,D3326-4),IF(E3326="1",7,6))</f>
        <v>3:05PM</v>
      </c>
      <c r="G3326" s="34" t="str">
        <f>TRIM(SUBSTITUTE(A3326,TEXT(M3326,"h:mmAM/PM"),""))</f>
        <v>6/Nov Y:I:Z</v>
      </c>
      <c r="H3326" s="34" t="b">
        <f>OR(LEFT(G3326,1)="Y",LEFT(G3326,1)="B",LEFT(G3326,1)="R")</f>
        <v>0</v>
      </c>
      <c r="I3326" s="34" t="str">
        <f>IF(H3326,LEFT(G3326,FIND(" ",G3326)-1),MID(G3326,FIND(" ",G3326)+1,9))</f>
        <v>Y:I:Z</v>
      </c>
      <c r="J3326" s="34" t="str">
        <f>TRIM(SUBSTITUTE(G3326,I3326,""))</f>
        <v>6/Nov</v>
      </c>
      <c r="K3326" s="34">
        <f>LEFT(J3326,2-ISERROR(1*MID(J3326,2,1)))*1</f>
        <v>6</v>
      </c>
      <c r="L3326" s="34" t="str">
        <f>IF(LEN(I3326)=3,I3326,LEFT(I3326,1)&amp;MID(I3326,3,1)&amp;RIGHT(I3326,1))</f>
        <v>YIZ</v>
      </c>
      <c r="M3326" s="42">
        <f>TIMEVALUE(SUBSTITUTE(SUBSTITUTE(F3326,"P"," P"),"A"," A"))</f>
        <v>0.62847222222222221</v>
      </c>
      <c r="N3326" s="34">
        <f t="shared" si="164"/>
        <v>19</v>
      </c>
      <c r="O3326" s="34" t="str">
        <f t="shared" si="165"/>
        <v>YIZ19</v>
      </c>
      <c r="P3326" s="44">
        <f>INDEX(Workings!$R$14:$R$853,MATCH(O3326,Workings!$U$14:$U$853,0))</f>
        <v>0.62500000000000011</v>
      </c>
      <c r="Q3326" s="34">
        <f t="shared" si="166"/>
        <v>5</v>
      </c>
      <c r="S3326"/>
    </row>
    <row r="3327" spans="1:19" ht="15" x14ac:dyDescent="0.25">
      <c r="A3327" s="34" t="s">
        <v>4208</v>
      </c>
      <c r="B3327" s="34">
        <f>SEARCH("PM",A3327)</f>
        <v>17</v>
      </c>
      <c r="C3327" s="34" t="e">
        <f>SEARCH("AM",A3327)</f>
        <v>#VALUE!</v>
      </c>
      <c r="D3327" s="34">
        <f>IFERROR(B3327,C3327)</f>
        <v>17</v>
      </c>
      <c r="E3327" s="34" t="str">
        <f>IFERROR(MID(A3327,D3327-5,1)," ")</f>
        <v xml:space="preserve"> </v>
      </c>
      <c r="F3327" s="34" t="str">
        <f>MID(A3327,IF(E3327="1",D3327-5,D3327-4),IF(E3327="1",7,6))</f>
        <v>3:34PM</v>
      </c>
      <c r="G3327" s="34" t="str">
        <f>TRIM(SUBSTITUTE(A3327,TEXT(M3327,"h:mmAM/PM"),""))</f>
        <v>Y-I-Z 6-Nov</v>
      </c>
      <c r="H3327" s="34" t="b">
        <f>OR(LEFT(G3327,1)="Y",LEFT(G3327,1)="B",LEFT(G3327,1)="R")</f>
        <v>1</v>
      </c>
      <c r="I3327" s="34" t="str">
        <f>IF(H3327,LEFT(G3327,FIND(" ",G3327)-1),MID(G3327,FIND(" ",G3327)+1,9))</f>
        <v>Y-I-Z</v>
      </c>
      <c r="J3327" s="34" t="str">
        <f>TRIM(SUBSTITUTE(G3327,I3327,""))</f>
        <v>6-Nov</v>
      </c>
      <c r="K3327" s="34">
        <f>LEFT(J3327,2-ISERROR(1*MID(J3327,2,1)))*1</f>
        <v>6</v>
      </c>
      <c r="L3327" s="34" t="str">
        <f>IF(LEN(I3327)=3,I3327,LEFT(I3327,1)&amp;MID(I3327,3,1)&amp;RIGHT(I3327,1))</f>
        <v>YIZ</v>
      </c>
      <c r="M3327" s="42">
        <f>TIMEVALUE(SUBSTITUTE(SUBSTITUTE(F3327,"P"," P"),"A"," A"))</f>
        <v>0.64861111111111114</v>
      </c>
      <c r="N3327" s="34">
        <f t="shared" si="164"/>
        <v>20</v>
      </c>
      <c r="O3327" s="34" t="str">
        <f t="shared" si="165"/>
        <v>YIZ20</v>
      </c>
      <c r="P3327" s="44">
        <f>INDEX(Workings!$R$14:$R$853,MATCH(O3327,Workings!$U$14:$U$853,0))</f>
        <v>0.64583333333333348</v>
      </c>
      <c r="Q3327" s="34">
        <f t="shared" si="166"/>
        <v>4</v>
      </c>
      <c r="S3327"/>
    </row>
    <row r="3328" spans="1:19" ht="15" x14ac:dyDescent="0.25">
      <c r="A3328" s="34" t="s">
        <v>2309</v>
      </c>
      <c r="B3328" s="34">
        <f>SEARCH("PM",A3328)</f>
        <v>5</v>
      </c>
      <c r="C3328" s="34" t="e">
        <f>SEARCH("AM",A3328)</f>
        <v>#VALUE!</v>
      </c>
      <c r="D3328" s="34">
        <f>IFERROR(B3328,C3328)</f>
        <v>5</v>
      </c>
      <c r="E3328" s="34" t="str">
        <f>IFERROR(MID(A3328,D3328-5,1)," ")</f>
        <v xml:space="preserve"> </v>
      </c>
      <c r="F3328" s="34" t="str">
        <f>MID(A3328,IF(E3328="1",D3328-5,D3328-4),IF(E3328="1",7,6))</f>
        <v>4:01PM</v>
      </c>
      <c r="G3328" s="34" t="str">
        <f>TRIM(SUBSTITUTE(A3328,TEXT(M3328,"h:mmAM/PM"),""))</f>
        <v>Y/I/Z 6-Nov</v>
      </c>
      <c r="H3328" s="34" t="b">
        <f>OR(LEFT(G3328,1)="Y",LEFT(G3328,1)="B",LEFT(G3328,1)="R")</f>
        <v>1</v>
      </c>
      <c r="I3328" s="34" t="str">
        <f>IF(H3328,LEFT(G3328,FIND(" ",G3328)-1),MID(G3328,FIND(" ",G3328)+1,9))</f>
        <v>Y/I/Z</v>
      </c>
      <c r="J3328" s="34" t="str">
        <f>TRIM(SUBSTITUTE(G3328,I3328,""))</f>
        <v>6-Nov</v>
      </c>
      <c r="K3328" s="34">
        <f>LEFT(J3328,2-ISERROR(1*MID(J3328,2,1)))*1</f>
        <v>6</v>
      </c>
      <c r="L3328" s="34" t="str">
        <f>IF(LEN(I3328)=3,I3328,LEFT(I3328,1)&amp;MID(I3328,3,1)&amp;RIGHT(I3328,1))</f>
        <v>YIZ</v>
      </c>
      <c r="M3328" s="42">
        <f>TIMEVALUE(SUBSTITUTE(SUBSTITUTE(F3328,"P"," P"),"A"," A"))</f>
        <v>0.66736111111111107</v>
      </c>
      <c r="N3328" s="34">
        <f t="shared" si="164"/>
        <v>21</v>
      </c>
      <c r="O3328" s="34" t="str">
        <f t="shared" si="165"/>
        <v>YIZ21</v>
      </c>
      <c r="P3328" s="44">
        <f>INDEX(Workings!$R$14:$R$853,MATCH(O3328,Workings!$U$14:$U$853,0))</f>
        <v>0.66666666666666685</v>
      </c>
      <c r="Q3328" s="34">
        <f t="shared" si="166"/>
        <v>1</v>
      </c>
      <c r="S3328"/>
    </row>
    <row r="3329" spans="1:19" ht="15" x14ac:dyDescent="0.25">
      <c r="A3329" s="34" t="s">
        <v>3052</v>
      </c>
      <c r="B3329" s="34">
        <f>SEARCH("PM",A3329)</f>
        <v>5</v>
      </c>
      <c r="C3329" s="34" t="e">
        <f>SEARCH("AM",A3329)</f>
        <v>#VALUE!</v>
      </c>
      <c r="D3329" s="34">
        <f>IFERROR(B3329,C3329)</f>
        <v>5</v>
      </c>
      <c r="E3329" s="34" t="str">
        <f>IFERROR(MID(A3329,D3329-5,1)," ")</f>
        <v xml:space="preserve"> </v>
      </c>
      <c r="F3329" s="34" t="str">
        <f>MID(A3329,IF(E3329="1",D3329-5,D3329-4),IF(E3329="1",7,6))</f>
        <v>4:33PM</v>
      </c>
      <c r="G3329" s="34" t="str">
        <f>TRIM(SUBSTITUTE(A3329,TEXT(M3329,"h:mmAM/PM"),""))</f>
        <v>Y-I-Z 6-Nov</v>
      </c>
      <c r="H3329" s="34" t="b">
        <f>OR(LEFT(G3329,1)="Y",LEFT(G3329,1)="B",LEFT(G3329,1)="R")</f>
        <v>1</v>
      </c>
      <c r="I3329" s="34" t="str">
        <f>IF(H3329,LEFT(G3329,FIND(" ",G3329)-1),MID(G3329,FIND(" ",G3329)+1,9))</f>
        <v>Y-I-Z</v>
      </c>
      <c r="J3329" s="34" t="str">
        <f>TRIM(SUBSTITUTE(G3329,I3329,""))</f>
        <v>6-Nov</v>
      </c>
      <c r="K3329" s="34">
        <f>LEFT(J3329,2-ISERROR(1*MID(J3329,2,1)))*1</f>
        <v>6</v>
      </c>
      <c r="L3329" s="34" t="str">
        <f>IF(LEN(I3329)=3,I3329,LEFT(I3329,1)&amp;MID(I3329,3,1)&amp;RIGHT(I3329,1))</f>
        <v>YIZ</v>
      </c>
      <c r="M3329" s="42">
        <f>TIMEVALUE(SUBSTITUTE(SUBSTITUTE(F3329,"P"," P"),"A"," A"))</f>
        <v>0.68958333333333333</v>
      </c>
      <c r="N3329" s="34">
        <f t="shared" si="164"/>
        <v>22</v>
      </c>
      <c r="O3329" s="34" t="str">
        <f t="shared" si="165"/>
        <v>YIZ22</v>
      </c>
      <c r="P3329" s="44">
        <f>INDEX(Workings!$R$14:$R$853,MATCH(O3329,Workings!$U$14:$U$853,0))</f>
        <v>0.68750000000000022</v>
      </c>
      <c r="Q3329" s="34">
        <f t="shared" si="166"/>
        <v>3</v>
      </c>
      <c r="S3329"/>
    </row>
    <row r="3330" spans="1:19" ht="15" x14ac:dyDescent="0.25">
      <c r="A3330" s="34" t="s">
        <v>3096</v>
      </c>
      <c r="B3330" s="34">
        <f>SEARCH("PM",A3330)</f>
        <v>5</v>
      </c>
      <c r="C3330" s="34" t="e">
        <f>SEARCH("AM",A3330)</f>
        <v>#VALUE!</v>
      </c>
      <c r="D3330" s="34">
        <f>IFERROR(B3330,C3330)</f>
        <v>5</v>
      </c>
      <c r="E3330" s="34" t="str">
        <f>IFERROR(MID(A3330,D3330-5,1)," ")</f>
        <v xml:space="preserve"> </v>
      </c>
      <c r="F3330" s="34" t="str">
        <f>MID(A3330,IF(E3330="1",D3330-5,D3330-4),IF(E3330="1",7,6))</f>
        <v>5:01PM</v>
      </c>
      <c r="G3330" s="34" t="str">
        <f>TRIM(SUBSTITUTE(A3330,TEXT(M3330,"h:mmAM/PM"),""))</f>
        <v>YIZ 6-Nov</v>
      </c>
      <c r="H3330" s="34" t="b">
        <f>OR(LEFT(G3330,1)="Y",LEFT(G3330,1)="B",LEFT(G3330,1)="R")</f>
        <v>1</v>
      </c>
      <c r="I3330" s="34" t="str">
        <f>IF(H3330,LEFT(G3330,FIND(" ",G3330)-1),MID(G3330,FIND(" ",G3330)+1,9))</f>
        <v>YIZ</v>
      </c>
      <c r="J3330" s="34" t="str">
        <f>TRIM(SUBSTITUTE(G3330,I3330,""))</f>
        <v>6-Nov</v>
      </c>
      <c r="K3330" s="34">
        <f>LEFT(J3330,2-ISERROR(1*MID(J3330,2,1)))*1</f>
        <v>6</v>
      </c>
      <c r="L3330" s="34" t="str">
        <f>IF(LEN(I3330)=3,I3330,LEFT(I3330,1)&amp;MID(I3330,3,1)&amp;RIGHT(I3330,1))</f>
        <v>YIZ</v>
      </c>
      <c r="M3330" s="42">
        <f>TIMEVALUE(SUBSTITUTE(SUBSTITUTE(F3330,"P"," P"),"A"," A"))</f>
        <v>0.7090277777777777</v>
      </c>
      <c r="N3330" s="34">
        <f t="shared" si="164"/>
        <v>23</v>
      </c>
      <c r="O3330" s="34" t="str">
        <f t="shared" si="165"/>
        <v>YIZ23</v>
      </c>
      <c r="P3330" s="44">
        <f>INDEX(Workings!$R$14:$R$853,MATCH(O3330,Workings!$U$14:$U$853,0))</f>
        <v>0.70833333333333359</v>
      </c>
      <c r="Q3330" s="34">
        <f t="shared" si="166"/>
        <v>1</v>
      </c>
      <c r="S3330"/>
    </row>
    <row r="3331" spans="1:19" ht="15" x14ac:dyDescent="0.25">
      <c r="A3331" s="34" t="s">
        <v>3722</v>
      </c>
      <c r="B3331" s="34">
        <f>SEARCH("PM",A3331)</f>
        <v>17</v>
      </c>
      <c r="C3331" s="34" t="e">
        <f>SEARCH("AM",A3331)</f>
        <v>#VALUE!</v>
      </c>
      <c r="D3331" s="34">
        <f>IFERROR(B3331,C3331)</f>
        <v>17</v>
      </c>
      <c r="E3331" s="34" t="str">
        <f>IFERROR(MID(A3331,D3331-5,1)," ")</f>
        <v xml:space="preserve"> </v>
      </c>
      <c r="F3331" s="34" t="str">
        <f>MID(A3331,IF(E3331="1",D3331-5,D3331-4),IF(E3331="1",7,6))</f>
        <v>5:44PM</v>
      </c>
      <c r="G3331" s="34" t="str">
        <f>TRIM(SUBSTITUTE(A3331,TEXT(M3331,"h:mmAM/PM"),""))</f>
        <v>6-Nov Y-I-Z</v>
      </c>
      <c r="H3331" s="34" t="b">
        <f>OR(LEFT(G3331,1)="Y",LEFT(G3331,1)="B",LEFT(G3331,1)="R")</f>
        <v>0</v>
      </c>
      <c r="I3331" s="34" t="str">
        <f>IF(H3331,LEFT(G3331,FIND(" ",G3331)-1),MID(G3331,FIND(" ",G3331)+1,9))</f>
        <v>Y-I-Z</v>
      </c>
      <c r="J3331" s="34" t="str">
        <f>TRIM(SUBSTITUTE(G3331,I3331,""))</f>
        <v>6-Nov</v>
      </c>
      <c r="K3331" s="34">
        <f>LEFT(J3331,2-ISERROR(1*MID(J3331,2,1)))*1</f>
        <v>6</v>
      </c>
      <c r="L3331" s="34" t="str">
        <f>IF(LEN(I3331)=3,I3331,LEFT(I3331,1)&amp;MID(I3331,3,1)&amp;RIGHT(I3331,1))</f>
        <v>YIZ</v>
      </c>
      <c r="M3331" s="42">
        <f>TIMEVALUE(SUBSTITUTE(SUBSTITUTE(F3331,"P"," P"),"A"," A"))</f>
        <v>0.73888888888888893</v>
      </c>
      <c r="N3331" s="34">
        <f t="shared" si="164"/>
        <v>24</v>
      </c>
      <c r="O3331" s="34" t="str">
        <f t="shared" si="165"/>
        <v>YIZ24</v>
      </c>
      <c r="P3331" s="44">
        <f>INDEX(Workings!$R$14:$R$853,MATCH(O3331,Workings!$U$14:$U$853,0))</f>
        <v>0.73611111111111138</v>
      </c>
      <c r="Q3331" s="34">
        <f t="shared" si="166"/>
        <v>4</v>
      </c>
      <c r="S3331"/>
    </row>
    <row r="3332" spans="1:19" ht="15" x14ac:dyDescent="0.25">
      <c r="A3332" s="34" t="s">
        <v>3787</v>
      </c>
      <c r="B3332" s="34">
        <f>SEARCH("PM",A3332)</f>
        <v>9</v>
      </c>
      <c r="C3332" s="34" t="e">
        <f>SEARCH("AM",A3332)</f>
        <v>#VALUE!</v>
      </c>
      <c r="D3332" s="34">
        <f>IFERROR(B3332,C3332)</f>
        <v>9</v>
      </c>
      <c r="E3332" s="34" t="str">
        <f>IFERROR(MID(A3332,D3332-5,1)," ")</f>
        <v xml:space="preserve"> </v>
      </c>
      <c r="F3332" s="34" t="str">
        <f>MID(A3332,IF(E3332="1",D3332-5,D3332-4),IF(E3332="1",7,6))</f>
        <v>6:25PM</v>
      </c>
      <c r="G3332" s="34" t="str">
        <f>TRIM(SUBSTITUTE(A3332,TEXT(M3332,"h:mmAM/PM"),""))</f>
        <v>YIZ 6/Nov</v>
      </c>
      <c r="H3332" s="34" t="b">
        <f>OR(LEFT(G3332,1)="Y",LEFT(G3332,1)="B",LEFT(G3332,1)="R")</f>
        <v>1</v>
      </c>
      <c r="I3332" s="34" t="str">
        <f>IF(H3332,LEFT(G3332,FIND(" ",G3332)-1),MID(G3332,FIND(" ",G3332)+1,9))</f>
        <v>YIZ</v>
      </c>
      <c r="J3332" s="34" t="str">
        <f>TRIM(SUBSTITUTE(G3332,I3332,""))</f>
        <v>6/Nov</v>
      </c>
      <c r="K3332" s="34">
        <f>LEFT(J3332,2-ISERROR(1*MID(J3332,2,1)))*1</f>
        <v>6</v>
      </c>
      <c r="L3332" s="34" t="str">
        <f>IF(LEN(I3332)=3,I3332,LEFT(I3332,1)&amp;MID(I3332,3,1)&amp;RIGHT(I3332,1))</f>
        <v>YIZ</v>
      </c>
      <c r="M3332" s="42">
        <f>TIMEVALUE(SUBSTITUTE(SUBSTITUTE(F3332,"P"," P"),"A"," A"))</f>
        <v>0.76736111111111116</v>
      </c>
      <c r="N3332" s="34">
        <f t="shared" si="164"/>
        <v>25</v>
      </c>
      <c r="O3332" s="34" t="str">
        <f t="shared" si="165"/>
        <v>YIZ25</v>
      </c>
      <c r="P3332" s="44">
        <f>INDEX(Workings!$R$14:$R$853,MATCH(O3332,Workings!$U$14:$U$853,0))</f>
        <v>0.76388888888888917</v>
      </c>
      <c r="Q3332" s="34">
        <f t="shared" si="166"/>
        <v>5</v>
      </c>
      <c r="S3332"/>
    </row>
    <row r="3333" spans="1:19" ht="15" x14ac:dyDescent="0.25">
      <c r="A3333" s="34" t="s">
        <v>1347</v>
      </c>
      <c r="B3333" s="34">
        <f>SEARCH("PM",A3333)</f>
        <v>5</v>
      </c>
      <c r="C3333" s="34" t="e">
        <f>SEARCH("AM",A3333)</f>
        <v>#VALUE!</v>
      </c>
      <c r="D3333" s="34">
        <f>IFERROR(B3333,C3333)</f>
        <v>5</v>
      </c>
      <c r="E3333" s="34" t="str">
        <f>IFERROR(MID(A3333,D3333-5,1)," ")</f>
        <v xml:space="preserve"> </v>
      </c>
      <c r="F3333" s="34" t="str">
        <f>MID(A3333,IF(E3333="1",D3333-5,D3333-4),IF(E3333="1",7,6))</f>
        <v>7:02PM</v>
      </c>
      <c r="G3333" s="34" t="str">
        <f>TRIM(SUBSTITUTE(A3333,TEXT(M3333,"h:mmAM/PM"),""))</f>
        <v>6/Nov Y-I-Z</v>
      </c>
      <c r="H3333" s="34" t="b">
        <f>OR(LEFT(G3333,1)="Y",LEFT(G3333,1)="B",LEFT(G3333,1)="R")</f>
        <v>0</v>
      </c>
      <c r="I3333" s="34" t="str">
        <f>IF(H3333,LEFT(G3333,FIND(" ",G3333)-1),MID(G3333,FIND(" ",G3333)+1,9))</f>
        <v>Y-I-Z</v>
      </c>
      <c r="J3333" s="34" t="str">
        <f>TRIM(SUBSTITUTE(G3333,I3333,""))</f>
        <v>6/Nov</v>
      </c>
      <c r="K3333" s="34">
        <f>LEFT(J3333,2-ISERROR(1*MID(J3333,2,1)))*1</f>
        <v>6</v>
      </c>
      <c r="L3333" s="34" t="str">
        <f>IF(LEN(I3333)=3,I3333,LEFT(I3333,1)&amp;MID(I3333,3,1)&amp;RIGHT(I3333,1))</f>
        <v>YIZ</v>
      </c>
      <c r="M3333" s="42">
        <f>TIMEVALUE(SUBSTITUTE(SUBSTITUTE(F3333,"P"," P"),"A"," A"))</f>
        <v>0.79305555555555562</v>
      </c>
      <c r="N3333" s="34">
        <f t="shared" si="164"/>
        <v>26</v>
      </c>
      <c r="O3333" s="34" t="str">
        <f t="shared" si="165"/>
        <v>YIZ26</v>
      </c>
      <c r="P3333" s="44">
        <f>INDEX(Workings!$R$14:$R$853,MATCH(O3333,Workings!$U$14:$U$853,0))</f>
        <v>0.79166666666666696</v>
      </c>
      <c r="Q3333" s="34">
        <f t="shared" si="166"/>
        <v>2</v>
      </c>
      <c r="S3333"/>
    </row>
    <row r="3334" spans="1:19" ht="15" x14ac:dyDescent="0.25">
      <c r="A3334" s="34" t="s">
        <v>3145</v>
      </c>
      <c r="B3334" s="34">
        <f>SEARCH("PM",A3334)</f>
        <v>5</v>
      </c>
      <c r="C3334" s="34" t="e">
        <f>SEARCH("AM",A3334)</f>
        <v>#VALUE!</v>
      </c>
      <c r="D3334" s="34">
        <f>IFERROR(B3334,C3334)</f>
        <v>5</v>
      </c>
      <c r="E3334" s="34" t="str">
        <f>IFERROR(MID(A3334,D3334-5,1)," ")</f>
        <v xml:space="preserve"> </v>
      </c>
      <c r="F3334" s="34" t="str">
        <f>MID(A3334,IF(E3334="1",D3334-5,D3334-4),IF(E3334="1",7,6))</f>
        <v>7:59PM</v>
      </c>
      <c r="G3334" s="34" t="str">
        <f>TRIM(SUBSTITUTE(A3334,TEXT(M3334,"h:mmAM/PM"),""))</f>
        <v>YIZ 6-Nov</v>
      </c>
      <c r="H3334" s="34" t="b">
        <f>OR(LEFT(G3334,1)="Y",LEFT(G3334,1)="B",LEFT(G3334,1)="R")</f>
        <v>1</v>
      </c>
      <c r="I3334" s="34" t="str">
        <f>IF(H3334,LEFT(G3334,FIND(" ",G3334)-1),MID(G3334,FIND(" ",G3334)+1,9))</f>
        <v>YIZ</v>
      </c>
      <c r="J3334" s="34" t="str">
        <f>TRIM(SUBSTITUTE(G3334,I3334,""))</f>
        <v>6-Nov</v>
      </c>
      <c r="K3334" s="34">
        <f>LEFT(J3334,2-ISERROR(1*MID(J3334,2,1)))*1</f>
        <v>6</v>
      </c>
      <c r="L3334" s="34" t="str">
        <f>IF(LEN(I3334)=3,I3334,LEFT(I3334,1)&amp;MID(I3334,3,1)&amp;RIGHT(I3334,1))</f>
        <v>YIZ</v>
      </c>
      <c r="M3334" s="42">
        <f>TIMEVALUE(SUBSTITUTE(SUBSTITUTE(F3334,"P"," P"),"A"," A"))</f>
        <v>0.83263888888888893</v>
      </c>
      <c r="N3334" s="34">
        <f t="shared" si="164"/>
        <v>27</v>
      </c>
      <c r="O3334" s="34" t="str">
        <f t="shared" si="165"/>
        <v>YIZ27</v>
      </c>
      <c r="P3334" s="44">
        <f>INDEX(Workings!$R$14:$R$853,MATCH(O3334,Workings!$U$14:$U$853,0))</f>
        <v>0.83333333333333359</v>
      </c>
      <c r="Q3334" s="34">
        <f t="shared" si="166"/>
        <v>-1</v>
      </c>
      <c r="S3334"/>
    </row>
    <row r="3335" spans="1:19" ht="15" x14ac:dyDescent="0.25">
      <c r="A3335" s="34" t="s">
        <v>3047</v>
      </c>
      <c r="B3335" s="34">
        <f>SEARCH("PM",A3335)</f>
        <v>17</v>
      </c>
      <c r="C3335" s="34" t="e">
        <f>SEARCH("AM",A3335)</f>
        <v>#VALUE!</v>
      </c>
      <c r="D3335" s="34">
        <f>IFERROR(B3335,C3335)</f>
        <v>17</v>
      </c>
      <c r="E3335" s="34" t="str">
        <f>IFERROR(MID(A3335,D3335-5,1)," ")</f>
        <v xml:space="preserve"> </v>
      </c>
      <c r="F3335" s="34" t="str">
        <f>MID(A3335,IF(E3335="1",D3335-5,D3335-4),IF(E3335="1",7,6))</f>
        <v>9:03PM</v>
      </c>
      <c r="G3335" s="34" t="str">
        <f>TRIM(SUBSTITUTE(A3335,TEXT(M3335,"h:mmAM/PM"),""))</f>
        <v>6-Nov Y/I/Z</v>
      </c>
      <c r="H3335" s="34" t="b">
        <f>OR(LEFT(G3335,1)="Y",LEFT(G3335,1)="B",LEFT(G3335,1)="R")</f>
        <v>0</v>
      </c>
      <c r="I3335" s="34" t="str">
        <f>IF(H3335,LEFT(G3335,FIND(" ",G3335)-1),MID(G3335,FIND(" ",G3335)+1,9))</f>
        <v>Y/I/Z</v>
      </c>
      <c r="J3335" s="34" t="str">
        <f>TRIM(SUBSTITUTE(G3335,I3335,""))</f>
        <v>6-Nov</v>
      </c>
      <c r="K3335" s="34">
        <f>LEFT(J3335,2-ISERROR(1*MID(J3335,2,1)))*1</f>
        <v>6</v>
      </c>
      <c r="L3335" s="34" t="str">
        <f>IF(LEN(I3335)=3,I3335,LEFT(I3335,1)&amp;MID(I3335,3,1)&amp;RIGHT(I3335,1))</f>
        <v>YIZ</v>
      </c>
      <c r="M3335" s="42">
        <f>TIMEVALUE(SUBSTITUTE(SUBSTITUTE(F3335,"P"," P"),"A"," A"))</f>
        <v>0.87708333333333333</v>
      </c>
      <c r="N3335" s="34">
        <f t="shared" si="164"/>
        <v>28</v>
      </c>
      <c r="O3335" s="34" t="str">
        <f t="shared" si="165"/>
        <v>YIZ28</v>
      </c>
      <c r="P3335" s="44">
        <f>INDEX(Workings!$R$14:$R$853,MATCH(O3335,Workings!$U$14:$U$853,0))</f>
        <v>0.87500000000000022</v>
      </c>
      <c r="Q3335" s="34">
        <f t="shared" si="166"/>
        <v>3</v>
      </c>
      <c r="S3335"/>
    </row>
    <row r="3336" spans="1:19" ht="15" x14ac:dyDescent="0.25">
      <c r="A3336" s="34" t="s">
        <v>1009</v>
      </c>
      <c r="B3336" s="34">
        <f>SEARCH("PM",A3336)</f>
        <v>6</v>
      </c>
      <c r="C3336" s="34" t="e">
        <f>SEARCH("AM",A3336)</f>
        <v>#VALUE!</v>
      </c>
      <c r="D3336" s="34">
        <f>IFERROR(B3336,C3336)</f>
        <v>6</v>
      </c>
      <c r="E3336" s="34" t="str">
        <f>IFERROR(MID(A3336,D3336-5,1)," ")</f>
        <v>1</v>
      </c>
      <c r="F3336" s="34" t="str">
        <f>MID(A3336,IF(E3336="1",D3336-5,D3336-4),IF(E3336="1",7,6))</f>
        <v>10:04PM</v>
      </c>
      <c r="G3336" s="34" t="str">
        <f>TRIM(SUBSTITUTE(A3336,TEXT(M3336,"h:mmAM/PM"),""))</f>
        <v>6/Nov YIZ</v>
      </c>
      <c r="H3336" s="34" t="b">
        <f>OR(LEFT(G3336,1)="Y",LEFT(G3336,1)="B",LEFT(G3336,1)="R")</f>
        <v>0</v>
      </c>
      <c r="I3336" s="34" t="str">
        <f>IF(H3336,LEFT(G3336,FIND(" ",G3336)-1),MID(G3336,FIND(" ",G3336)+1,9))</f>
        <v>YIZ</v>
      </c>
      <c r="J3336" s="34" t="str">
        <f>TRIM(SUBSTITUTE(G3336,I3336,""))</f>
        <v>6/Nov</v>
      </c>
      <c r="K3336" s="34">
        <f>LEFT(J3336,2-ISERROR(1*MID(J3336,2,1)))*1</f>
        <v>6</v>
      </c>
      <c r="L3336" s="34" t="str">
        <f>IF(LEN(I3336)=3,I3336,LEFT(I3336,1)&amp;MID(I3336,3,1)&amp;RIGHT(I3336,1))</f>
        <v>YIZ</v>
      </c>
      <c r="M3336" s="42">
        <f>TIMEVALUE(SUBSTITUTE(SUBSTITUTE(F3336,"P"," P"),"A"," A"))</f>
        <v>0.9194444444444444</v>
      </c>
      <c r="N3336" s="34">
        <f t="shared" si="164"/>
        <v>29</v>
      </c>
      <c r="O3336" s="34" t="str">
        <f t="shared" si="165"/>
        <v>YIZ29</v>
      </c>
      <c r="P3336" s="44">
        <f>INDEX(Workings!$R$14:$R$853,MATCH(O3336,Workings!$U$14:$U$853,0))</f>
        <v>0.91666666666666685</v>
      </c>
      <c r="Q3336" s="34">
        <f t="shared" si="166"/>
        <v>4</v>
      </c>
      <c r="S3336"/>
    </row>
    <row r="3337" spans="1:19" ht="15" x14ac:dyDescent="0.25">
      <c r="A3337" s="34" t="s">
        <v>1818</v>
      </c>
      <c r="B3337" s="34">
        <f>SEARCH("PM",A3337)</f>
        <v>6</v>
      </c>
      <c r="C3337" s="34" t="e">
        <f>SEARCH("AM",A3337)</f>
        <v>#VALUE!</v>
      </c>
      <c r="D3337" s="34">
        <f>IFERROR(B3337,C3337)</f>
        <v>6</v>
      </c>
      <c r="E3337" s="34" t="str">
        <f>IFERROR(MID(A3337,D3337-5,1)," ")</f>
        <v>1</v>
      </c>
      <c r="F3337" s="34" t="str">
        <f>MID(A3337,IF(E3337="1",D3337-5,D3337-4),IF(E3337="1",7,6))</f>
        <v>11:05PM</v>
      </c>
      <c r="G3337" s="34" t="str">
        <f>TRIM(SUBSTITUTE(A3337,TEXT(M3337,"h:mmAM/PM"),""))</f>
        <v>Y-I-Z 6/Nov</v>
      </c>
      <c r="H3337" s="34" t="b">
        <f>OR(LEFT(G3337,1)="Y",LEFT(G3337,1)="B",LEFT(G3337,1)="R")</f>
        <v>1</v>
      </c>
      <c r="I3337" s="34" t="str">
        <f>IF(H3337,LEFT(G3337,FIND(" ",G3337)-1),MID(G3337,FIND(" ",G3337)+1,9))</f>
        <v>Y-I-Z</v>
      </c>
      <c r="J3337" s="34" t="str">
        <f>TRIM(SUBSTITUTE(G3337,I3337,""))</f>
        <v>6/Nov</v>
      </c>
      <c r="K3337" s="34">
        <f>LEFT(J3337,2-ISERROR(1*MID(J3337,2,1)))*1</f>
        <v>6</v>
      </c>
      <c r="L3337" s="34" t="str">
        <f>IF(LEN(I3337)=3,I3337,LEFT(I3337,1)&amp;MID(I3337,3,1)&amp;RIGHT(I3337,1))</f>
        <v>YIZ</v>
      </c>
      <c r="M3337" s="42">
        <f>TIMEVALUE(SUBSTITUTE(SUBSTITUTE(F3337,"P"," P"),"A"," A"))</f>
        <v>0.96180555555555547</v>
      </c>
      <c r="N3337" s="34">
        <f t="shared" ref="N3337:N3400" si="167">1+(L3337=L3336)*(K3337=K3336)*N3336</f>
        <v>30</v>
      </c>
      <c r="O3337" s="34" t="str">
        <f t="shared" ref="O3337:O3400" si="168">L3337&amp;N3337</f>
        <v>YIZ30</v>
      </c>
      <c r="P3337" s="44">
        <f>INDEX(Workings!$R$14:$R$853,MATCH(O3337,Workings!$U$14:$U$853,0))</f>
        <v>0.95833333333333348</v>
      </c>
      <c r="Q3337" s="34">
        <f t="shared" ref="Q3337:Q3400" si="169">ROUND((M3337-P3337)*60*24,5)</f>
        <v>5</v>
      </c>
      <c r="S3337"/>
    </row>
    <row r="3338" spans="1:19" ht="15" x14ac:dyDescent="0.25">
      <c r="A3338" s="34" t="s">
        <v>773</v>
      </c>
      <c r="B3338" s="34" t="e">
        <f>SEARCH("PM",A3338)</f>
        <v>#VALUE!</v>
      </c>
      <c r="C3338" s="34">
        <f>SEARCH("AM",A3338)</f>
        <v>17</v>
      </c>
      <c r="D3338" s="34">
        <f>IFERROR(B3338,C3338)</f>
        <v>17</v>
      </c>
      <c r="E3338" s="34" t="str">
        <f>IFERROR(MID(A3338,D3338-5,1)," ")</f>
        <v xml:space="preserve"> </v>
      </c>
      <c r="F3338" s="34" t="str">
        <f>MID(A3338,IF(E3338="1",D3338-5,D3338-4),IF(E3338="1",7,6))</f>
        <v>7:03AM</v>
      </c>
      <c r="G3338" s="34" t="str">
        <f>TRIM(SUBSTITUTE(A3338,TEXT(M3338,"h:mmAM/PM"),""))</f>
        <v>7-Nov Y:I:Z</v>
      </c>
      <c r="H3338" s="34" t="b">
        <f>OR(LEFT(G3338,1)="Y",LEFT(G3338,1)="B",LEFT(G3338,1)="R")</f>
        <v>0</v>
      </c>
      <c r="I3338" s="34" t="str">
        <f>IF(H3338,LEFT(G3338,FIND(" ",G3338)-1),MID(G3338,FIND(" ",G3338)+1,9))</f>
        <v>Y:I:Z</v>
      </c>
      <c r="J3338" s="34" t="str">
        <f>TRIM(SUBSTITUTE(G3338,I3338,""))</f>
        <v>7-Nov</v>
      </c>
      <c r="K3338" s="34">
        <f>LEFT(J3338,2-ISERROR(1*MID(J3338,2,1)))*1</f>
        <v>7</v>
      </c>
      <c r="L3338" s="34" t="str">
        <f>IF(LEN(I3338)=3,I3338,LEFT(I3338,1)&amp;MID(I3338,3,1)&amp;RIGHT(I3338,1))</f>
        <v>YIZ</v>
      </c>
      <c r="M3338" s="42">
        <f>TIMEVALUE(SUBSTITUTE(SUBSTITUTE(F3338,"P"," P"),"A"," A"))</f>
        <v>0.29375000000000001</v>
      </c>
      <c r="N3338" s="34">
        <f t="shared" si="167"/>
        <v>1</v>
      </c>
      <c r="O3338" s="34" t="str">
        <f t="shared" si="168"/>
        <v>YIZ1</v>
      </c>
      <c r="P3338" s="44">
        <f>INDEX(Workings!$R$14:$R$853,MATCH(O3338,Workings!$U$14:$U$853,0))</f>
        <v>0.29166666666666669</v>
      </c>
      <c r="Q3338" s="34">
        <f t="shared" si="169"/>
        <v>3</v>
      </c>
      <c r="S3338"/>
    </row>
    <row r="3339" spans="1:19" ht="15" x14ac:dyDescent="0.25">
      <c r="A3339" s="34" t="s">
        <v>2421</v>
      </c>
      <c r="B3339" s="34" t="e">
        <f>SEARCH("PM",A3339)</f>
        <v>#VALUE!</v>
      </c>
      <c r="C3339" s="34">
        <f>SEARCH("AM",A3339)</f>
        <v>9</v>
      </c>
      <c r="D3339" s="34">
        <f>IFERROR(B3339,C3339)</f>
        <v>9</v>
      </c>
      <c r="E3339" s="34" t="str">
        <f>IFERROR(MID(A3339,D3339-5,1)," ")</f>
        <v xml:space="preserve"> </v>
      </c>
      <c r="F3339" s="34" t="str">
        <f>MID(A3339,IF(E3339="1",D3339-5,D3339-4),IF(E3339="1",7,6))</f>
        <v>7:19AM</v>
      </c>
      <c r="G3339" s="34" t="str">
        <f>TRIM(SUBSTITUTE(A3339,TEXT(M3339,"h:mmAM/PM"),""))</f>
        <v>YIZ 7/Nov</v>
      </c>
      <c r="H3339" s="34" t="b">
        <f>OR(LEFT(G3339,1)="Y",LEFT(G3339,1)="B",LEFT(G3339,1)="R")</f>
        <v>1</v>
      </c>
      <c r="I3339" s="34" t="str">
        <f>IF(H3339,LEFT(G3339,FIND(" ",G3339)-1),MID(G3339,FIND(" ",G3339)+1,9))</f>
        <v>YIZ</v>
      </c>
      <c r="J3339" s="34" t="str">
        <f>TRIM(SUBSTITUTE(G3339,I3339,""))</f>
        <v>7/Nov</v>
      </c>
      <c r="K3339" s="34">
        <f>LEFT(J3339,2-ISERROR(1*MID(J3339,2,1)))*1</f>
        <v>7</v>
      </c>
      <c r="L3339" s="34" t="str">
        <f>IF(LEN(I3339)=3,I3339,LEFT(I3339,1)&amp;MID(I3339,3,1)&amp;RIGHT(I3339,1))</f>
        <v>YIZ</v>
      </c>
      <c r="M3339" s="42">
        <f>TIMEVALUE(SUBSTITUTE(SUBSTITUTE(F3339,"P"," P"),"A"," A"))</f>
        <v>0.30486111111111108</v>
      </c>
      <c r="N3339" s="34">
        <f t="shared" si="167"/>
        <v>2</v>
      </c>
      <c r="O3339" s="34" t="str">
        <f t="shared" si="168"/>
        <v>YIZ2</v>
      </c>
      <c r="P3339" s="44">
        <f>INDEX(Workings!$R$14:$R$853,MATCH(O3339,Workings!$U$14:$U$853,0))</f>
        <v>0.30555555555555558</v>
      </c>
      <c r="Q3339" s="34">
        <f t="shared" si="169"/>
        <v>-1</v>
      </c>
      <c r="S3339"/>
    </row>
    <row r="3340" spans="1:19" ht="15" x14ac:dyDescent="0.25">
      <c r="A3340" s="34" t="s">
        <v>1670</v>
      </c>
      <c r="B3340" s="34" t="e">
        <f>SEARCH("PM",A3340)</f>
        <v>#VALUE!</v>
      </c>
      <c r="C3340" s="34">
        <f>SEARCH("AM",A3340)</f>
        <v>5</v>
      </c>
      <c r="D3340" s="34">
        <f>IFERROR(B3340,C3340)</f>
        <v>5</v>
      </c>
      <c r="E3340" s="34" t="str">
        <f>IFERROR(MID(A3340,D3340-5,1)," ")</f>
        <v xml:space="preserve"> </v>
      </c>
      <c r="F3340" s="34" t="str">
        <f>MID(A3340,IF(E3340="1",D3340-5,D3340-4),IF(E3340="1",7,6))</f>
        <v>7:45AM</v>
      </c>
      <c r="G3340" s="34" t="str">
        <f>TRIM(SUBSTITUTE(A3340,TEXT(M3340,"h:mmAM/PM"),""))</f>
        <v>7/Nov Y-I-Z</v>
      </c>
      <c r="H3340" s="34" t="b">
        <f>OR(LEFT(G3340,1)="Y",LEFT(G3340,1)="B",LEFT(G3340,1)="R")</f>
        <v>0</v>
      </c>
      <c r="I3340" s="34" t="str">
        <f>IF(H3340,LEFT(G3340,FIND(" ",G3340)-1),MID(G3340,FIND(" ",G3340)+1,9))</f>
        <v>Y-I-Z</v>
      </c>
      <c r="J3340" s="34" t="str">
        <f>TRIM(SUBSTITUTE(G3340,I3340,""))</f>
        <v>7/Nov</v>
      </c>
      <c r="K3340" s="34">
        <f>LEFT(J3340,2-ISERROR(1*MID(J3340,2,1)))*1</f>
        <v>7</v>
      </c>
      <c r="L3340" s="34" t="str">
        <f>IF(LEN(I3340)=3,I3340,LEFT(I3340,1)&amp;MID(I3340,3,1)&amp;RIGHT(I3340,1))</f>
        <v>YIZ</v>
      </c>
      <c r="M3340" s="42">
        <f>TIMEVALUE(SUBSTITUTE(SUBSTITUTE(F3340,"P"," P"),"A"," A"))</f>
        <v>0.32291666666666669</v>
      </c>
      <c r="N3340" s="34">
        <f t="shared" si="167"/>
        <v>3</v>
      </c>
      <c r="O3340" s="34" t="str">
        <f t="shared" si="168"/>
        <v>YIZ3</v>
      </c>
      <c r="P3340" s="44">
        <f>INDEX(Workings!$R$14:$R$853,MATCH(O3340,Workings!$U$14:$U$853,0))</f>
        <v>0.31944444444444448</v>
      </c>
      <c r="Q3340" s="34">
        <f t="shared" si="169"/>
        <v>5</v>
      </c>
      <c r="S3340"/>
    </row>
    <row r="3341" spans="1:19" ht="15" x14ac:dyDescent="0.25">
      <c r="A3341" s="34" t="s">
        <v>2165</v>
      </c>
      <c r="B3341" s="34" t="e">
        <f>SEARCH("PM",A3341)</f>
        <v>#VALUE!</v>
      </c>
      <c r="C3341" s="34">
        <f>SEARCH("AM",A3341)</f>
        <v>11</v>
      </c>
      <c r="D3341" s="34">
        <f>IFERROR(B3341,C3341)</f>
        <v>11</v>
      </c>
      <c r="E3341" s="34" t="str">
        <f>IFERROR(MID(A3341,D3341-5,1)," ")</f>
        <v xml:space="preserve"> </v>
      </c>
      <c r="F3341" s="34" t="str">
        <f>MID(A3341,IF(E3341="1",D3341-5,D3341-4),IF(E3341="1",7,6))</f>
        <v>8:03AM</v>
      </c>
      <c r="G3341" s="34" t="str">
        <f>TRIM(SUBSTITUTE(A3341,TEXT(M3341,"h:mmAM/PM"),""))</f>
        <v>7-Nov Y:I:Z</v>
      </c>
      <c r="H3341" s="34" t="b">
        <f>OR(LEFT(G3341,1)="Y",LEFT(G3341,1)="B",LEFT(G3341,1)="R")</f>
        <v>0</v>
      </c>
      <c r="I3341" s="34" t="str">
        <f>IF(H3341,LEFT(G3341,FIND(" ",G3341)-1),MID(G3341,FIND(" ",G3341)+1,9))</f>
        <v>Y:I:Z</v>
      </c>
      <c r="J3341" s="34" t="str">
        <f>TRIM(SUBSTITUTE(G3341,I3341,""))</f>
        <v>7-Nov</v>
      </c>
      <c r="K3341" s="34">
        <f>LEFT(J3341,2-ISERROR(1*MID(J3341,2,1)))*1</f>
        <v>7</v>
      </c>
      <c r="L3341" s="34" t="str">
        <f>IF(LEN(I3341)=3,I3341,LEFT(I3341,1)&amp;MID(I3341,3,1)&amp;RIGHT(I3341,1))</f>
        <v>YIZ</v>
      </c>
      <c r="M3341" s="42">
        <f>TIMEVALUE(SUBSTITUTE(SUBSTITUTE(F3341,"P"," P"),"A"," A"))</f>
        <v>0.3354166666666667</v>
      </c>
      <c r="N3341" s="34">
        <f t="shared" si="167"/>
        <v>4</v>
      </c>
      <c r="O3341" s="34" t="str">
        <f t="shared" si="168"/>
        <v>YIZ4</v>
      </c>
      <c r="P3341" s="44">
        <f>INDEX(Workings!$R$14:$R$853,MATCH(O3341,Workings!$U$14:$U$853,0))</f>
        <v>0.33333333333333337</v>
      </c>
      <c r="Q3341" s="34">
        <f t="shared" si="169"/>
        <v>3</v>
      </c>
      <c r="S3341"/>
    </row>
    <row r="3342" spans="1:19" ht="15" x14ac:dyDescent="0.25">
      <c r="A3342" s="34" t="s">
        <v>3088</v>
      </c>
      <c r="B3342" s="34" t="e">
        <f>SEARCH("PM",A3342)</f>
        <v>#VALUE!</v>
      </c>
      <c r="C3342" s="34">
        <f>SEARCH("AM",A3342)</f>
        <v>15</v>
      </c>
      <c r="D3342" s="34">
        <f>IFERROR(B3342,C3342)</f>
        <v>15</v>
      </c>
      <c r="E3342" s="34" t="str">
        <f>IFERROR(MID(A3342,D3342-5,1)," ")</f>
        <v xml:space="preserve"> </v>
      </c>
      <c r="F3342" s="34" t="str">
        <f>MID(A3342,IF(E3342="1",D3342-5,D3342-4),IF(E3342="1",7,6))</f>
        <v>8:20AM</v>
      </c>
      <c r="G3342" s="34" t="str">
        <f>TRIM(SUBSTITUTE(A3342,TEXT(M3342,"h:mmAM/PM"),""))</f>
        <v>YIZ 7-Nov</v>
      </c>
      <c r="H3342" s="34" t="b">
        <f>OR(LEFT(G3342,1)="Y",LEFT(G3342,1)="B",LEFT(G3342,1)="R")</f>
        <v>1</v>
      </c>
      <c r="I3342" s="34" t="str">
        <f>IF(H3342,LEFT(G3342,FIND(" ",G3342)-1),MID(G3342,FIND(" ",G3342)+1,9))</f>
        <v>YIZ</v>
      </c>
      <c r="J3342" s="34" t="str">
        <f>TRIM(SUBSTITUTE(G3342,I3342,""))</f>
        <v>7-Nov</v>
      </c>
      <c r="K3342" s="34">
        <f>LEFT(J3342,2-ISERROR(1*MID(J3342,2,1)))*1</f>
        <v>7</v>
      </c>
      <c r="L3342" s="34" t="str">
        <f>IF(LEN(I3342)=3,I3342,LEFT(I3342,1)&amp;MID(I3342,3,1)&amp;RIGHT(I3342,1))</f>
        <v>YIZ</v>
      </c>
      <c r="M3342" s="42">
        <f>TIMEVALUE(SUBSTITUTE(SUBSTITUTE(F3342,"P"," P"),"A"," A"))</f>
        <v>0.34722222222222227</v>
      </c>
      <c r="N3342" s="34">
        <f t="shared" si="167"/>
        <v>5</v>
      </c>
      <c r="O3342" s="34" t="str">
        <f t="shared" si="168"/>
        <v>YIZ5</v>
      </c>
      <c r="P3342" s="44">
        <f>INDEX(Workings!$R$14:$R$853,MATCH(O3342,Workings!$U$14:$U$853,0))</f>
        <v>0.34722222222222227</v>
      </c>
      <c r="Q3342" s="34">
        <f t="shared" si="169"/>
        <v>0</v>
      </c>
      <c r="S3342"/>
    </row>
    <row r="3343" spans="1:19" ht="15" x14ac:dyDescent="0.25">
      <c r="A3343" s="34" t="s">
        <v>1198</v>
      </c>
      <c r="B3343" s="34" t="e">
        <f>SEARCH("PM",A3343)</f>
        <v>#VALUE!</v>
      </c>
      <c r="C3343" s="34">
        <f>SEARCH("AM",A3343)</f>
        <v>17</v>
      </c>
      <c r="D3343" s="34">
        <f>IFERROR(B3343,C3343)</f>
        <v>17</v>
      </c>
      <c r="E3343" s="34" t="str">
        <f>IFERROR(MID(A3343,D3343-5,1)," ")</f>
        <v xml:space="preserve"> </v>
      </c>
      <c r="F3343" s="34" t="str">
        <f>MID(A3343,IF(E3343="1",D3343-5,D3343-4),IF(E3343="1",7,6))</f>
        <v>8:41AM</v>
      </c>
      <c r="G3343" s="34" t="str">
        <f>TRIM(SUBSTITUTE(A3343,TEXT(M3343,"h:mmAM/PM"),""))</f>
        <v>7-Nov Y/I/Z</v>
      </c>
      <c r="H3343" s="34" t="b">
        <f>OR(LEFT(G3343,1)="Y",LEFT(G3343,1)="B",LEFT(G3343,1)="R")</f>
        <v>0</v>
      </c>
      <c r="I3343" s="34" t="str">
        <f>IF(H3343,LEFT(G3343,FIND(" ",G3343)-1),MID(G3343,FIND(" ",G3343)+1,9))</f>
        <v>Y/I/Z</v>
      </c>
      <c r="J3343" s="34" t="str">
        <f>TRIM(SUBSTITUTE(G3343,I3343,""))</f>
        <v>7-Nov</v>
      </c>
      <c r="K3343" s="34">
        <f>LEFT(J3343,2-ISERROR(1*MID(J3343,2,1)))*1</f>
        <v>7</v>
      </c>
      <c r="L3343" s="34" t="str">
        <f>IF(LEN(I3343)=3,I3343,LEFT(I3343,1)&amp;MID(I3343,3,1)&amp;RIGHT(I3343,1))</f>
        <v>YIZ</v>
      </c>
      <c r="M3343" s="42">
        <f>TIMEVALUE(SUBSTITUTE(SUBSTITUTE(F3343,"P"," P"),"A"," A"))</f>
        <v>0.36180555555555555</v>
      </c>
      <c r="N3343" s="34">
        <f t="shared" si="167"/>
        <v>6</v>
      </c>
      <c r="O3343" s="34" t="str">
        <f t="shared" si="168"/>
        <v>YIZ6</v>
      </c>
      <c r="P3343" s="44">
        <f>INDEX(Workings!$R$14:$R$853,MATCH(O3343,Workings!$U$14:$U$853,0))</f>
        <v>0.36111111111111116</v>
      </c>
      <c r="Q3343" s="34">
        <f t="shared" si="169"/>
        <v>1</v>
      </c>
      <c r="S3343"/>
    </row>
    <row r="3344" spans="1:19" ht="15" x14ac:dyDescent="0.25">
      <c r="A3344" s="34" t="s">
        <v>283</v>
      </c>
      <c r="B3344" s="34" t="e">
        <f>SEARCH("PM",A3344)</f>
        <v>#VALUE!</v>
      </c>
      <c r="C3344" s="34">
        <f>SEARCH("AM",A3344)</f>
        <v>9</v>
      </c>
      <c r="D3344" s="34">
        <f>IFERROR(B3344,C3344)</f>
        <v>9</v>
      </c>
      <c r="E3344" s="34" t="str">
        <f>IFERROR(MID(A3344,D3344-5,1)," ")</f>
        <v xml:space="preserve"> </v>
      </c>
      <c r="F3344" s="34" t="str">
        <f>MID(A3344,IF(E3344="1",D3344-5,D3344-4),IF(E3344="1",7,6))</f>
        <v>9:02AM</v>
      </c>
      <c r="G3344" s="34" t="str">
        <f>TRIM(SUBSTITUTE(A3344,TEXT(M3344,"h:mmAM/PM"),""))</f>
        <v>YIZ 7-Nov</v>
      </c>
      <c r="H3344" s="34" t="b">
        <f>OR(LEFT(G3344,1)="Y",LEFT(G3344,1)="B",LEFT(G3344,1)="R")</f>
        <v>1</v>
      </c>
      <c r="I3344" s="34" t="str">
        <f>IF(H3344,LEFT(G3344,FIND(" ",G3344)-1),MID(G3344,FIND(" ",G3344)+1,9))</f>
        <v>YIZ</v>
      </c>
      <c r="J3344" s="34" t="str">
        <f>TRIM(SUBSTITUTE(G3344,I3344,""))</f>
        <v>7-Nov</v>
      </c>
      <c r="K3344" s="34">
        <f>LEFT(J3344,2-ISERROR(1*MID(J3344,2,1)))*1</f>
        <v>7</v>
      </c>
      <c r="L3344" s="34" t="str">
        <f>IF(LEN(I3344)=3,I3344,LEFT(I3344,1)&amp;MID(I3344,3,1)&amp;RIGHT(I3344,1))</f>
        <v>YIZ</v>
      </c>
      <c r="M3344" s="42">
        <f>TIMEVALUE(SUBSTITUTE(SUBSTITUTE(F3344,"P"," P"),"A"," A"))</f>
        <v>0.37638888888888888</v>
      </c>
      <c r="N3344" s="34">
        <f t="shared" si="167"/>
        <v>7</v>
      </c>
      <c r="O3344" s="34" t="str">
        <f t="shared" si="168"/>
        <v>YIZ7</v>
      </c>
      <c r="P3344" s="44">
        <f>INDEX(Workings!$R$14:$R$853,MATCH(O3344,Workings!$U$14:$U$853,0))</f>
        <v>0.37500000000000006</v>
      </c>
      <c r="Q3344" s="34">
        <f t="shared" si="169"/>
        <v>2</v>
      </c>
      <c r="S3344"/>
    </row>
    <row r="3345" spans="1:19" ht="15" x14ac:dyDescent="0.25">
      <c r="A3345" s="34" t="s">
        <v>2244</v>
      </c>
      <c r="B3345" s="34" t="e">
        <f>SEARCH("PM",A3345)</f>
        <v>#VALUE!</v>
      </c>
      <c r="C3345" s="34">
        <f>SEARCH("AM",A3345)</f>
        <v>5</v>
      </c>
      <c r="D3345" s="34">
        <f>IFERROR(B3345,C3345)</f>
        <v>5</v>
      </c>
      <c r="E3345" s="34" t="str">
        <f>IFERROR(MID(A3345,D3345-5,1)," ")</f>
        <v xml:space="preserve"> </v>
      </c>
      <c r="F3345" s="34" t="str">
        <f>MID(A3345,IF(E3345="1",D3345-5,D3345-4),IF(E3345="1",7,6))</f>
        <v>9:34AM</v>
      </c>
      <c r="G3345" s="34" t="str">
        <f>TRIM(SUBSTITUTE(A3345,TEXT(M3345,"h:mmAM/PM"),""))</f>
        <v>7/Nov Y/I/Z</v>
      </c>
      <c r="H3345" s="34" t="b">
        <f>OR(LEFT(G3345,1)="Y",LEFT(G3345,1)="B",LEFT(G3345,1)="R")</f>
        <v>0</v>
      </c>
      <c r="I3345" s="34" t="str">
        <f>IF(H3345,LEFT(G3345,FIND(" ",G3345)-1),MID(G3345,FIND(" ",G3345)+1,9))</f>
        <v>Y/I/Z</v>
      </c>
      <c r="J3345" s="34" t="str">
        <f>TRIM(SUBSTITUTE(G3345,I3345,""))</f>
        <v>7/Nov</v>
      </c>
      <c r="K3345" s="34">
        <f>LEFT(J3345,2-ISERROR(1*MID(J3345,2,1)))*1</f>
        <v>7</v>
      </c>
      <c r="L3345" s="34" t="str">
        <f>IF(LEN(I3345)=3,I3345,LEFT(I3345,1)&amp;MID(I3345,3,1)&amp;RIGHT(I3345,1))</f>
        <v>YIZ</v>
      </c>
      <c r="M3345" s="42">
        <f>TIMEVALUE(SUBSTITUTE(SUBSTITUTE(F3345,"P"," P"),"A"," A"))</f>
        <v>0.39861111111111108</v>
      </c>
      <c r="N3345" s="34">
        <f t="shared" si="167"/>
        <v>8</v>
      </c>
      <c r="O3345" s="34" t="str">
        <f t="shared" si="168"/>
        <v>YIZ8</v>
      </c>
      <c r="P3345" s="44">
        <f>INDEX(Workings!$R$14:$R$853,MATCH(O3345,Workings!$U$14:$U$853,0))</f>
        <v>0.39583333333333337</v>
      </c>
      <c r="Q3345" s="34">
        <f t="shared" si="169"/>
        <v>4</v>
      </c>
      <c r="S3345"/>
    </row>
    <row r="3346" spans="1:19" ht="15" x14ac:dyDescent="0.25">
      <c r="A3346" s="34" t="s">
        <v>873</v>
      </c>
      <c r="B3346" s="34" t="e">
        <f>SEARCH("PM",A3346)</f>
        <v>#VALUE!</v>
      </c>
      <c r="C3346" s="34">
        <f>SEARCH("AM",A3346)</f>
        <v>12</v>
      </c>
      <c r="D3346" s="34">
        <f>IFERROR(B3346,C3346)</f>
        <v>12</v>
      </c>
      <c r="E3346" s="34" t="str">
        <f>IFERROR(MID(A3346,D3346-5,1)," ")</f>
        <v>1</v>
      </c>
      <c r="F3346" s="34" t="str">
        <f>MID(A3346,IF(E3346="1",D3346-5,D3346-4),IF(E3346="1",7,6))</f>
        <v>10:01AM</v>
      </c>
      <c r="G3346" s="34" t="str">
        <f>TRIM(SUBSTITUTE(A3346,TEXT(M3346,"h:mmAM/PM"),""))</f>
        <v>7-Nov Y-I-Z</v>
      </c>
      <c r="H3346" s="34" t="b">
        <f>OR(LEFT(G3346,1)="Y",LEFT(G3346,1)="B",LEFT(G3346,1)="R")</f>
        <v>0</v>
      </c>
      <c r="I3346" s="34" t="str">
        <f>IF(H3346,LEFT(G3346,FIND(" ",G3346)-1),MID(G3346,FIND(" ",G3346)+1,9))</f>
        <v>Y-I-Z</v>
      </c>
      <c r="J3346" s="34" t="str">
        <f>TRIM(SUBSTITUTE(G3346,I3346,""))</f>
        <v>7-Nov</v>
      </c>
      <c r="K3346" s="34">
        <f>LEFT(J3346,2-ISERROR(1*MID(J3346,2,1)))*1</f>
        <v>7</v>
      </c>
      <c r="L3346" s="34" t="str">
        <f>IF(LEN(I3346)=3,I3346,LEFT(I3346,1)&amp;MID(I3346,3,1)&amp;RIGHT(I3346,1))</f>
        <v>YIZ</v>
      </c>
      <c r="M3346" s="42">
        <f>TIMEVALUE(SUBSTITUTE(SUBSTITUTE(F3346,"P"," P"),"A"," A"))</f>
        <v>0.41736111111111113</v>
      </c>
      <c r="N3346" s="34">
        <f t="shared" si="167"/>
        <v>9</v>
      </c>
      <c r="O3346" s="34" t="str">
        <f t="shared" si="168"/>
        <v>YIZ9</v>
      </c>
      <c r="P3346" s="44">
        <f>INDEX(Workings!$R$14:$R$853,MATCH(O3346,Workings!$U$14:$U$853,0))</f>
        <v>0.41666666666666669</v>
      </c>
      <c r="Q3346" s="34">
        <f t="shared" si="169"/>
        <v>1</v>
      </c>
      <c r="S3346"/>
    </row>
    <row r="3347" spans="1:19" ht="15" x14ac:dyDescent="0.25">
      <c r="A3347" s="34" t="s">
        <v>3153</v>
      </c>
      <c r="B3347" s="34" t="e">
        <f>SEARCH("PM",A3347)</f>
        <v>#VALUE!</v>
      </c>
      <c r="C3347" s="34">
        <f>SEARCH("AM",A3347)</f>
        <v>16</v>
      </c>
      <c r="D3347" s="34">
        <f>IFERROR(B3347,C3347)</f>
        <v>16</v>
      </c>
      <c r="E3347" s="34" t="str">
        <f>IFERROR(MID(A3347,D3347-5,1)," ")</f>
        <v>1</v>
      </c>
      <c r="F3347" s="34" t="str">
        <f>MID(A3347,IF(E3347="1",D3347-5,D3347-4),IF(E3347="1",7,6))</f>
        <v>10:35AM</v>
      </c>
      <c r="G3347" s="34" t="str">
        <f>TRIM(SUBSTITUTE(A3347,TEXT(M3347,"h:mmAM/PM"),""))</f>
        <v>YIZ 7/Nov</v>
      </c>
      <c r="H3347" s="34" t="b">
        <f>OR(LEFT(G3347,1)="Y",LEFT(G3347,1)="B",LEFT(G3347,1)="R")</f>
        <v>1</v>
      </c>
      <c r="I3347" s="34" t="str">
        <f>IF(H3347,LEFT(G3347,FIND(" ",G3347)-1),MID(G3347,FIND(" ",G3347)+1,9))</f>
        <v>YIZ</v>
      </c>
      <c r="J3347" s="34" t="str">
        <f>TRIM(SUBSTITUTE(G3347,I3347,""))</f>
        <v>7/Nov</v>
      </c>
      <c r="K3347" s="34">
        <f>LEFT(J3347,2-ISERROR(1*MID(J3347,2,1)))*1</f>
        <v>7</v>
      </c>
      <c r="L3347" s="34" t="str">
        <f>IF(LEN(I3347)=3,I3347,LEFT(I3347,1)&amp;MID(I3347,3,1)&amp;RIGHT(I3347,1))</f>
        <v>YIZ</v>
      </c>
      <c r="M3347" s="42">
        <f>TIMEVALUE(SUBSTITUTE(SUBSTITUTE(F3347,"P"," P"),"A"," A"))</f>
        <v>0.44097222222222227</v>
      </c>
      <c r="N3347" s="34">
        <f t="shared" si="167"/>
        <v>10</v>
      </c>
      <c r="O3347" s="34" t="str">
        <f t="shared" si="168"/>
        <v>YIZ10</v>
      </c>
      <c r="P3347" s="44">
        <f>INDEX(Workings!$R$14:$R$853,MATCH(O3347,Workings!$U$14:$U$853,0))</f>
        <v>0.4375</v>
      </c>
      <c r="Q3347" s="34">
        <f t="shared" si="169"/>
        <v>5</v>
      </c>
      <c r="S3347"/>
    </row>
    <row r="3348" spans="1:19" ht="15" x14ac:dyDescent="0.25">
      <c r="A3348" s="34" t="s">
        <v>3062</v>
      </c>
      <c r="B3348" s="34" t="e">
        <f>SEARCH("PM",A3348)</f>
        <v>#VALUE!</v>
      </c>
      <c r="C3348" s="34">
        <f>SEARCH("AM",A3348)</f>
        <v>6</v>
      </c>
      <c r="D3348" s="34">
        <f>IFERROR(B3348,C3348)</f>
        <v>6</v>
      </c>
      <c r="E3348" s="34" t="str">
        <f>IFERROR(MID(A3348,D3348-5,1)," ")</f>
        <v>1</v>
      </c>
      <c r="F3348" s="34" t="str">
        <f>MID(A3348,IF(E3348="1",D3348-5,D3348-4),IF(E3348="1",7,6))</f>
        <v>11:04AM</v>
      </c>
      <c r="G3348" s="34" t="str">
        <f>TRIM(SUBSTITUTE(A3348,TEXT(M3348,"h:mmAM/PM"),""))</f>
        <v>7/Nov Y-I-Z</v>
      </c>
      <c r="H3348" s="34" t="b">
        <f>OR(LEFT(G3348,1)="Y",LEFT(G3348,1)="B",LEFT(G3348,1)="R")</f>
        <v>0</v>
      </c>
      <c r="I3348" s="34" t="str">
        <f>IF(H3348,LEFT(G3348,FIND(" ",G3348)-1),MID(G3348,FIND(" ",G3348)+1,9))</f>
        <v>Y-I-Z</v>
      </c>
      <c r="J3348" s="34" t="str">
        <f>TRIM(SUBSTITUTE(G3348,I3348,""))</f>
        <v>7/Nov</v>
      </c>
      <c r="K3348" s="34">
        <f>LEFT(J3348,2-ISERROR(1*MID(J3348,2,1)))*1</f>
        <v>7</v>
      </c>
      <c r="L3348" s="34" t="str">
        <f>IF(LEN(I3348)=3,I3348,LEFT(I3348,1)&amp;MID(I3348,3,1)&amp;RIGHT(I3348,1))</f>
        <v>YIZ</v>
      </c>
      <c r="M3348" s="42">
        <f>TIMEVALUE(SUBSTITUTE(SUBSTITUTE(F3348,"P"," P"),"A"," A"))</f>
        <v>0.46111111111111108</v>
      </c>
      <c r="N3348" s="34">
        <f t="shared" si="167"/>
        <v>11</v>
      </c>
      <c r="O3348" s="34" t="str">
        <f t="shared" si="168"/>
        <v>YIZ11</v>
      </c>
      <c r="P3348" s="44">
        <f>INDEX(Workings!$R$14:$R$853,MATCH(O3348,Workings!$U$14:$U$853,0))</f>
        <v>0.45833333333333331</v>
      </c>
      <c r="Q3348" s="34">
        <f t="shared" si="169"/>
        <v>4</v>
      </c>
      <c r="S3348"/>
    </row>
    <row r="3349" spans="1:19" ht="15" x14ac:dyDescent="0.25">
      <c r="A3349" s="34" t="s">
        <v>2998</v>
      </c>
      <c r="B3349" s="34" t="e">
        <f>SEARCH("PM",A3349)</f>
        <v>#VALUE!</v>
      </c>
      <c r="C3349" s="34">
        <f>SEARCH("AM",A3349)</f>
        <v>12</v>
      </c>
      <c r="D3349" s="34">
        <f>IFERROR(B3349,C3349)</f>
        <v>12</v>
      </c>
      <c r="E3349" s="34" t="str">
        <f>IFERROR(MID(A3349,D3349-5,1)," ")</f>
        <v>1</v>
      </c>
      <c r="F3349" s="34" t="str">
        <f>MID(A3349,IF(E3349="1",D3349-5,D3349-4),IF(E3349="1",7,6))</f>
        <v>11:30AM</v>
      </c>
      <c r="G3349" s="34" t="str">
        <f>TRIM(SUBSTITUTE(A3349,TEXT(M3349,"h:mmAM/PM"),""))</f>
        <v>7/Nov YIZ</v>
      </c>
      <c r="H3349" s="34" t="b">
        <f>OR(LEFT(G3349,1)="Y",LEFT(G3349,1)="B",LEFT(G3349,1)="R")</f>
        <v>0</v>
      </c>
      <c r="I3349" s="34" t="str">
        <f>IF(H3349,LEFT(G3349,FIND(" ",G3349)-1),MID(G3349,FIND(" ",G3349)+1,9))</f>
        <v>YIZ</v>
      </c>
      <c r="J3349" s="34" t="str">
        <f>TRIM(SUBSTITUTE(G3349,I3349,""))</f>
        <v>7/Nov</v>
      </c>
      <c r="K3349" s="34">
        <f>LEFT(J3349,2-ISERROR(1*MID(J3349,2,1)))*1</f>
        <v>7</v>
      </c>
      <c r="L3349" s="34" t="str">
        <f>IF(LEN(I3349)=3,I3349,LEFT(I3349,1)&amp;MID(I3349,3,1)&amp;RIGHT(I3349,1))</f>
        <v>YIZ</v>
      </c>
      <c r="M3349" s="42">
        <f>TIMEVALUE(SUBSTITUTE(SUBSTITUTE(F3349,"P"," P"),"A"," A"))</f>
        <v>0.47916666666666669</v>
      </c>
      <c r="N3349" s="34">
        <f t="shared" si="167"/>
        <v>12</v>
      </c>
      <c r="O3349" s="34" t="str">
        <f t="shared" si="168"/>
        <v>YIZ12</v>
      </c>
      <c r="P3349" s="44">
        <f>INDEX(Workings!$R$14:$R$853,MATCH(O3349,Workings!$U$14:$U$853,0))</f>
        <v>0.47916666666666663</v>
      </c>
      <c r="Q3349" s="34">
        <f t="shared" si="169"/>
        <v>0</v>
      </c>
      <c r="S3349"/>
    </row>
    <row r="3350" spans="1:19" ht="15" x14ac:dyDescent="0.25">
      <c r="A3350" s="34" t="s">
        <v>3252</v>
      </c>
      <c r="B3350" s="34">
        <f>SEARCH("PM",A3350)</f>
        <v>16</v>
      </c>
      <c r="C3350" s="34" t="e">
        <f>SEARCH("AM",A3350)</f>
        <v>#VALUE!</v>
      </c>
      <c r="D3350" s="34">
        <f>IFERROR(B3350,C3350)</f>
        <v>16</v>
      </c>
      <c r="E3350" s="34" t="str">
        <f>IFERROR(MID(A3350,D3350-5,1)," ")</f>
        <v>1</v>
      </c>
      <c r="F3350" s="34" t="str">
        <f>MID(A3350,IF(E3350="1",D3350-5,D3350-4),IF(E3350="1",7,6))</f>
        <v>12:00PM</v>
      </c>
      <c r="G3350" s="34" t="str">
        <f>TRIM(SUBSTITUTE(A3350,TEXT(M3350,"h:mmAM/PM"),""))</f>
        <v>YIZ 7/Nov</v>
      </c>
      <c r="H3350" s="34" t="b">
        <f>OR(LEFT(G3350,1)="Y",LEFT(G3350,1)="B",LEFT(G3350,1)="R")</f>
        <v>1</v>
      </c>
      <c r="I3350" s="34" t="str">
        <f>IF(H3350,LEFT(G3350,FIND(" ",G3350)-1),MID(G3350,FIND(" ",G3350)+1,9))</f>
        <v>YIZ</v>
      </c>
      <c r="J3350" s="34" t="str">
        <f>TRIM(SUBSTITUTE(G3350,I3350,""))</f>
        <v>7/Nov</v>
      </c>
      <c r="K3350" s="34">
        <f>LEFT(J3350,2-ISERROR(1*MID(J3350,2,1)))*1</f>
        <v>7</v>
      </c>
      <c r="L3350" s="34" t="str">
        <f>IF(LEN(I3350)=3,I3350,LEFT(I3350,1)&amp;MID(I3350,3,1)&amp;RIGHT(I3350,1))</f>
        <v>YIZ</v>
      </c>
      <c r="M3350" s="42">
        <f>TIMEVALUE(SUBSTITUTE(SUBSTITUTE(F3350,"P"," P"),"A"," A"))</f>
        <v>0.5</v>
      </c>
      <c r="N3350" s="34">
        <f t="shared" si="167"/>
        <v>13</v>
      </c>
      <c r="O3350" s="34" t="str">
        <f t="shared" si="168"/>
        <v>YIZ13</v>
      </c>
      <c r="P3350" s="44">
        <f>INDEX(Workings!$R$14:$R$853,MATCH(O3350,Workings!$U$14:$U$853,0))</f>
        <v>0.49999999999999994</v>
      </c>
      <c r="Q3350" s="34">
        <f t="shared" si="169"/>
        <v>0</v>
      </c>
      <c r="S3350"/>
    </row>
    <row r="3351" spans="1:19" ht="15" x14ac:dyDescent="0.25">
      <c r="A3351" s="34" t="s">
        <v>62</v>
      </c>
      <c r="B3351" s="34">
        <f>SEARCH("PM",A3351)</f>
        <v>16</v>
      </c>
      <c r="C3351" s="34" t="e">
        <f>SEARCH("AM",A3351)</f>
        <v>#VALUE!</v>
      </c>
      <c r="D3351" s="34">
        <f>IFERROR(B3351,C3351)</f>
        <v>16</v>
      </c>
      <c r="E3351" s="34" t="str">
        <f>IFERROR(MID(A3351,D3351-5,1)," ")</f>
        <v>1</v>
      </c>
      <c r="F3351" s="34" t="str">
        <f>MID(A3351,IF(E3351="1",D3351-5,D3351-4),IF(E3351="1",7,6))</f>
        <v>12:32PM</v>
      </c>
      <c r="G3351" s="34" t="str">
        <f>TRIM(SUBSTITUTE(A3351,TEXT(M3351,"h:mmAM/PM"),""))</f>
        <v>YIZ 7/Nov</v>
      </c>
      <c r="H3351" s="34" t="b">
        <f>OR(LEFT(G3351,1)="Y",LEFT(G3351,1)="B",LEFT(G3351,1)="R")</f>
        <v>1</v>
      </c>
      <c r="I3351" s="34" t="str">
        <f>IF(H3351,LEFT(G3351,FIND(" ",G3351)-1),MID(G3351,FIND(" ",G3351)+1,9))</f>
        <v>YIZ</v>
      </c>
      <c r="J3351" s="34" t="str">
        <f>TRIM(SUBSTITUTE(G3351,I3351,""))</f>
        <v>7/Nov</v>
      </c>
      <c r="K3351" s="34">
        <f>LEFT(J3351,2-ISERROR(1*MID(J3351,2,1)))*1</f>
        <v>7</v>
      </c>
      <c r="L3351" s="34" t="str">
        <f>IF(LEN(I3351)=3,I3351,LEFT(I3351,1)&amp;MID(I3351,3,1)&amp;RIGHT(I3351,1))</f>
        <v>YIZ</v>
      </c>
      <c r="M3351" s="42">
        <f>TIMEVALUE(SUBSTITUTE(SUBSTITUTE(F3351,"P"," P"),"A"," A"))</f>
        <v>0.52222222222222225</v>
      </c>
      <c r="N3351" s="34">
        <f t="shared" si="167"/>
        <v>14</v>
      </c>
      <c r="O3351" s="34" t="str">
        <f t="shared" si="168"/>
        <v>YIZ14</v>
      </c>
      <c r="P3351" s="44">
        <f>INDEX(Workings!$R$14:$R$853,MATCH(O3351,Workings!$U$14:$U$853,0))</f>
        <v>0.52083333333333326</v>
      </c>
      <c r="Q3351" s="34">
        <f t="shared" si="169"/>
        <v>2</v>
      </c>
      <c r="S3351"/>
    </row>
    <row r="3352" spans="1:19" ht="15" x14ac:dyDescent="0.25">
      <c r="A3352" s="34" t="s">
        <v>3585</v>
      </c>
      <c r="B3352" s="34">
        <f>SEARCH("PM",A3352)</f>
        <v>15</v>
      </c>
      <c r="C3352" s="34" t="e">
        <f>SEARCH("AM",A3352)</f>
        <v>#VALUE!</v>
      </c>
      <c r="D3352" s="34">
        <f>IFERROR(B3352,C3352)</f>
        <v>15</v>
      </c>
      <c r="E3352" s="34" t="str">
        <f>IFERROR(MID(A3352,D3352-5,1)," ")</f>
        <v xml:space="preserve"> </v>
      </c>
      <c r="F3352" s="34" t="str">
        <f>MID(A3352,IF(E3352="1",D3352-5,D3352-4),IF(E3352="1",7,6))</f>
        <v>1:00PM</v>
      </c>
      <c r="G3352" s="34" t="str">
        <f>TRIM(SUBSTITUTE(A3352,TEXT(M3352,"h:mmAM/PM"),""))</f>
        <v>7/Nov YIZ</v>
      </c>
      <c r="H3352" s="34" t="b">
        <f>OR(LEFT(G3352,1)="Y",LEFT(G3352,1)="B",LEFT(G3352,1)="R")</f>
        <v>0</v>
      </c>
      <c r="I3352" s="34" t="str">
        <f>IF(H3352,LEFT(G3352,FIND(" ",G3352)-1),MID(G3352,FIND(" ",G3352)+1,9))</f>
        <v>YIZ</v>
      </c>
      <c r="J3352" s="34" t="str">
        <f>TRIM(SUBSTITUTE(G3352,I3352,""))</f>
        <v>7/Nov</v>
      </c>
      <c r="K3352" s="34">
        <f>LEFT(J3352,2-ISERROR(1*MID(J3352,2,1)))*1</f>
        <v>7</v>
      </c>
      <c r="L3352" s="34" t="str">
        <f>IF(LEN(I3352)=3,I3352,LEFT(I3352,1)&amp;MID(I3352,3,1)&amp;RIGHT(I3352,1))</f>
        <v>YIZ</v>
      </c>
      <c r="M3352" s="42">
        <f>TIMEVALUE(SUBSTITUTE(SUBSTITUTE(F3352,"P"," P"),"A"," A"))</f>
        <v>0.54166666666666663</v>
      </c>
      <c r="N3352" s="34">
        <f t="shared" si="167"/>
        <v>15</v>
      </c>
      <c r="O3352" s="34" t="str">
        <f t="shared" si="168"/>
        <v>YIZ15</v>
      </c>
      <c r="P3352" s="44">
        <f>INDEX(Workings!$R$14:$R$853,MATCH(O3352,Workings!$U$14:$U$853,0))</f>
        <v>0.54166666666666663</v>
      </c>
      <c r="Q3352" s="34">
        <f t="shared" si="169"/>
        <v>0</v>
      </c>
      <c r="S3352"/>
    </row>
    <row r="3353" spans="1:19" ht="15" x14ac:dyDescent="0.25">
      <c r="A3353" s="34" t="s">
        <v>314</v>
      </c>
      <c r="B3353" s="34">
        <f>SEARCH("PM",A3353)</f>
        <v>17</v>
      </c>
      <c r="C3353" s="34" t="e">
        <f>SEARCH("AM",A3353)</f>
        <v>#VALUE!</v>
      </c>
      <c r="D3353" s="34">
        <f>IFERROR(B3353,C3353)</f>
        <v>17</v>
      </c>
      <c r="E3353" s="34" t="str">
        <f>IFERROR(MID(A3353,D3353-5,1)," ")</f>
        <v xml:space="preserve"> </v>
      </c>
      <c r="F3353" s="34" t="str">
        <f>MID(A3353,IF(E3353="1",D3353-5,D3353-4),IF(E3353="1",7,6))</f>
        <v>1:29PM</v>
      </c>
      <c r="G3353" s="34" t="str">
        <f>TRIM(SUBSTITUTE(A3353,TEXT(M3353,"h:mmAM/PM"),""))</f>
        <v>7-Nov Y/I/Z</v>
      </c>
      <c r="H3353" s="34" t="b">
        <f>OR(LEFT(G3353,1)="Y",LEFT(G3353,1)="B",LEFT(G3353,1)="R")</f>
        <v>0</v>
      </c>
      <c r="I3353" s="34" t="str">
        <f>IF(H3353,LEFT(G3353,FIND(" ",G3353)-1),MID(G3353,FIND(" ",G3353)+1,9))</f>
        <v>Y/I/Z</v>
      </c>
      <c r="J3353" s="34" t="str">
        <f>TRIM(SUBSTITUTE(G3353,I3353,""))</f>
        <v>7-Nov</v>
      </c>
      <c r="K3353" s="34">
        <f>LEFT(J3353,2-ISERROR(1*MID(J3353,2,1)))*1</f>
        <v>7</v>
      </c>
      <c r="L3353" s="34" t="str">
        <f>IF(LEN(I3353)=3,I3353,LEFT(I3353,1)&amp;MID(I3353,3,1)&amp;RIGHT(I3353,1))</f>
        <v>YIZ</v>
      </c>
      <c r="M3353" s="42">
        <f>TIMEVALUE(SUBSTITUTE(SUBSTITUTE(F3353,"P"," P"),"A"," A"))</f>
        <v>0.56180555555555556</v>
      </c>
      <c r="N3353" s="34">
        <f t="shared" si="167"/>
        <v>16</v>
      </c>
      <c r="O3353" s="34" t="str">
        <f t="shared" si="168"/>
        <v>YIZ16</v>
      </c>
      <c r="P3353" s="44">
        <f>INDEX(Workings!$R$14:$R$853,MATCH(O3353,Workings!$U$14:$U$853,0))</f>
        <v>0.5625</v>
      </c>
      <c r="Q3353" s="34">
        <f t="shared" si="169"/>
        <v>-1</v>
      </c>
      <c r="S3353"/>
    </row>
    <row r="3354" spans="1:19" ht="15" x14ac:dyDescent="0.25">
      <c r="A3354" s="34" t="s">
        <v>2649</v>
      </c>
      <c r="B3354" s="34">
        <f>SEARCH("PM",A3354)</f>
        <v>11</v>
      </c>
      <c r="C3354" s="34" t="e">
        <f>SEARCH("AM",A3354)</f>
        <v>#VALUE!</v>
      </c>
      <c r="D3354" s="34">
        <f>IFERROR(B3354,C3354)</f>
        <v>11</v>
      </c>
      <c r="E3354" s="34" t="str">
        <f>IFERROR(MID(A3354,D3354-5,1)," ")</f>
        <v xml:space="preserve"> </v>
      </c>
      <c r="F3354" s="34" t="str">
        <f>MID(A3354,IF(E3354="1",D3354-5,D3354-4),IF(E3354="1",7,6))</f>
        <v>2:03PM</v>
      </c>
      <c r="G3354" s="34" t="str">
        <f>TRIM(SUBSTITUTE(A3354,TEXT(M3354,"h:mmAM/PM"),""))</f>
        <v>7/Nov Y/I/Z</v>
      </c>
      <c r="H3354" s="34" t="b">
        <f>OR(LEFT(G3354,1)="Y",LEFT(G3354,1)="B",LEFT(G3354,1)="R")</f>
        <v>0</v>
      </c>
      <c r="I3354" s="34" t="str">
        <f>IF(H3354,LEFT(G3354,FIND(" ",G3354)-1),MID(G3354,FIND(" ",G3354)+1,9))</f>
        <v>Y/I/Z</v>
      </c>
      <c r="J3354" s="34" t="str">
        <f>TRIM(SUBSTITUTE(G3354,I3354,""))</f>
        <v>7/Nov</v>
      </c>
      <c r="K3354" s="34">
        <f>LEFT(J3354,2-ISERROR(1*MID(J3354,2,1)))*1</f>
        <v>7</v>
      </c>
      <c r="L3354" s="34" t="str">
        <f>IF(LEN(I3354)=3,I3354,LEFT(I3354,1)&amp;MID(I3354,3,1)&amp;RIGHT(I3354,1))</f>
        <v>YIZ</v>
      </c>
      <c r="M3354" s="42">
        <f>TIMEVALUE(SUBSTITUTE(SUBSTITUTE(F3354,"P"," P"),"A"," A"))</f>
        <v>0.5854166666666667</v>
      </c>
      <c r="N3354" s="34">
        <f t="shared" si="167"/>
        <v>17</v>
      </c>
      <c r="O3354" s="34" t="str">
        <f t="shared" si="168"/>
        <v>YIZ17</v>
      </c>
      <c r="P3354" s="44">
        <f>INDEX(Workings!$R$14:$R$853,MATCH(O3354,Workings!$U$14:$U$853,0))</f>
        <v>0.58333333333333337</v>
      </c>
      <c r="Q3354" s="34">
        <f t="shared" si="169"/>
        <v>3</v>
      </c>
      <c r="S3354"/>
    </row>
    <row r="3355" spans="1:19" ht="15" x14ac:dyDescent="0.25">
      <c r="A3355" s="34" t="s">
        <v>1448</v>
      </c>
      <c r="B3355" s="34">
        <f>SEARCH("PM",A3355)</f>
        <v>11</v>
      </c>
      <c r="C3355" s="34" t="e">
        <f>SEARCH("AM",A3355)</f>
        <v>#VALUE!</v>
      </c>
      <c r="D3355" s="34">
        <f>IFERROR(B3355,C3355)</f>
        <v>11</v>
      </c>
      <c r="E3355" s="34" t="str">
        <f>IFERROR(MID(A3355,D3355-5,1)," ")</f>
        <v xml:space="preserve"> </v>
      </c>
      <c r="F3355" s="34" t="str">
        <f>MID(A3355,IF(E3355="1",D3355-5,D3355-4),IF(E3355="1",7,6))</f>
        <v>2:29PM</v>
      </c>
      <c r="G3355" s="34" t="str">
        <f>TRIM(SUBSTITUTE(A3355,TEXT(M3355,"h:mmAM/PM"),""))</f>
        <v>7-Nov YIZ</v>
      </c>
      <c r="H3355" s="34" t="b">
        <f>OR(LEFT(G3355,1)="Y",LEFT(G3355,1)="B",LEFT(G3355,1)="R")</f>
        <v>0</v>
      </c>
      <c r="I3355" s="34" t="str">
        <f>IF(H3355,LEFT(G3355,FIND(" ",G3355)-1),MID(G3355,FIND(" ",G3355)+1,9))</f>
        <v>YIZ</v>
      </c>
      <c r="J3355" s="34" t="str">
        <f>TRIM(SUBSTITUTE(G3355,I3355,""))</f>
        <v>7-Nov</v>
      </c>
      <c r="K3355" s="34">
        <f>LEFT(J3355,2-ISERROR(1*MID(J3355,2,1)))*1</f>
        <v>7</v>
      </c>
      <c r="L3355" s="34" t="str">
        <f>IF(LEN(I3355)=3,I3355,LEFT(I3355,1)&amp;MID(I3355,3,1)&amp;RIGHT(I3355,1))</f>
        <v>YIZ</v>
      </c>
      <c r="M3355" s="42">
        <f>TIMEVALUE(SUBSTITUTE(SUBSTITUTE(F3355,"P"," P"),"A"," A"))</f>
        <v>0.60347222222222219</v>
      </c>
      <c r="N3355" s="34">
        <f t="shared" si="167"/>
        <v>18</v>
      </c>
      <c r="O3355" s="34" t="str">
        <f t="shared" si="168"/>
        <v>YIZ18</v>
      </c>
      <c r="P3355" s="44">
        <f>INDEX(Workings!$R$14:$R$853,MATCH(O3355,Workings!$U$14:$U$853,0))</f>
        <v>0.60416666666666674</v>
      </c>
      <c r="Q3355" s="34">
        <f t="shared" si="169"/>
        <v>-1</v>
      </c>
      <c r="S3355"/>
    </row>
    <row r="3356" spans="1:19" ht="15" x14ac:dyDescent="0.25">
      <c r="A3356" s="34" t="s">
        <v>3997</v>
      </c>
      <c r="B3356" s="34">
        <f>SEARCH("PM",A3356)</f>
        <v>9</v>
      </c>
      <c r="C3356" s="34" t="e">
        <f>SEARCH("AM",A3356)</f>
        <v>#VALUE!</v>
      </c>
      <c r="D3356" s="34">
        <f>IFERROR(B3356,C3356)</f>
        <v>9</v>
      </c>
      <c r="E3356" s="34" t="str">
        <f>IFERROR(MID(A3356,D3356-5,1)," ")</f>
        <v xml:space="preserve"> </v>
      </c>
      <c r="F3356" s="34" t="str">
        <f>MID(A3356,IF(E3356="1",D3356-5,D3356-4),IF(E3356="1",7,6))</f>
        <v>3:03PM</v>
      </c>
      <c r="G3356" s="34" t="str">
        <f>TRIM(SUBSTITUTE(A3356,TEXT(M3356,"h:mmAM/PM"),""))</f>
        <v>YIZ 7-Nov</v>
      </c>
      <c r="H3356" s="34" t="b">
        <f>OR(LEFT(G3356,1)="Y",LEFT(G3356,1)="B",LEFT(G3356,1)="R")</f>
        <v>1</v>
      </c>
      <c r="I3356" s="34" t="str">
        <f>IF(H3356,LEFT(G3356,FIND(" ",G3356)-1),MID(G3356,FIND(" ",G3356)+1,9))</f>
        <v>YIZ</v>
      </c>
      <c r="J3356" s="34" t="str">
        <f>TRIM(SUBSTITUTE(G3356,I3356,""))</f>
        <v>7-Nov</v>
      </c>
      <c r="K3356" s="34">
        <f>LEFT(J3356,2-ISERROR(1*MID(J3356,2,1)))*1</f>
        <v>7</v>
      </c>
      <c r="L3356" s="34" t="str">
        <f>IF(LEN(I3356)=3,I3356,LEFT(I3356,1)&amp;MID(I3356,3,1)&amp;RIGHT(I3356,1))</f>
        <v>YIZ</v>
      </c>
      <c r="M3356" s="42">
        <f>TIMEVALUE(SUBSTITUTE(SUBSTITUTE(F3356,"P"," P"),"A"," A"))</f>
        <v>0.62708333333333333</v>
      </c>
      <c r="N3356" s="34">
        <f t="shared" si="167"/>
        <v>19</v>
      </c>
      <c r="O3356" s="34" t="str">
        <f t="shared" si="168"/>
        <v>YIZ19</v>
      </c>
      <c r="P3356" s="44">
        <f>INDEX(Workings!$R$14:$R$853,MATCH(O3356,Workings!$U$14:$U$853,0))</f>
        <v>0.62500000000000011</v>
      </c>
      <c r="Q3356" s="34">
        <f t="shared" si="169"/>
        <v>3</v>
      </c>
      <c r="S3356"/>
    </row>
    <row r="3357" spans="1:19" ht="15" x14ac:dyDescent="0.25">
      <c r="A3357" s="34" t="s">
        <v>2659</v>
      </c>
      <c r="B3357" s="34">
        <f>SEARCH("PM",A3357)</f>
        <v>5</v>
      </c>
      <c r="C3357" s="34" t="e">
        <f>SEARCH("AM",A3357)</f>
        <v>#VALUE!</v>
      </c>
      <c r="D3357" s="34">
        <f>IFERROR(B3357,C3357)</f>
        <v>5</v>
      </c>
      <c r="E3357" s="34" t="str">
        <f>IFERROR(MID(A3357,D3357-5,1)," ")</f>
        <v xml:space="preserve"> </v>
      </c>
      <c r="F3357" s="34" t="str">
        <f>MID(A3357,IF(E3357="1",D3357-5,D3357-4),IF(E3357="1",7,6))</f>
        <v>3:31PM</v>
      </c>
      <c r="G3357" s="34" t="str">
        <f>TRIM(SUBSTITUTE(A3357,TEXT(M3357,"h:mmAM/PM"),""))</f>
        <v>7-Nov Y/I/Z</v>
      </c>
      <c r="H3357" s="34" t="b">
        <f>OR(LEFT(G3357,1)="Y",LEFT(G3357,1)="B",LEFT(G3357,1)="R")</f>
        <v>0</v>
      </c>
      <c r="I3357" s="34" t="str">
        <f>IF(H3357,LEFT(G3357,FIND(" ",G3357)-1),MID(G3357,FIND(" ",G3357)+1,9))</f>
        <v>Y/I/Z</v>
      </c>
      <c r="J3357" s="34" t="str">
        <f>TRIM(SUBSTITUTE(G3357,I3357,""))</f>
        <v>7-Nov</v>
      </c>
      <c r="K3357" s="34">
        <f>LEFT(J3357,2-ISERROR(1*MID(J3357,2,1)))*1</f>
        <v>7</v>
      </c>
      <c r="L3357" s="34" t="str">
        <f>IF(LEN(I3357)=3,I3357,LEFT(I3357,1)&amp;MID(I3357,3,1)&amp;RIGHT(I3357,1))</f>
        <v>YIZ</v>
      </c>
      <c r="M3357" s="42">
        <f>TIMEVALUE(SUBSTITUTE(SUBSTITUTE(F3357,"P"," P"),"A"," A"))</f>
        <v>0.64652777777777781</v>
      </c>
      <c r="N3357" s="34">
        <f t="shared" si="167"/>
        <v>20</v>
      </c>
      <c r="O3357" s="34" t="str">
        <f t="shared" si="168"/>
        <v>YIZ20</v>
      </c>
      <c r="P3357" s="44">
        <f>INDEX(Workings!$R$14:$R$853,MATCH(O3357,Workings!$U$14:$U$853,0))</f>
        <v>0.64583333333333348</v>
      </c>
      <c r="Q3357" s="34">
        <f t="shared" si="169"/>
        <v>1</v>
      </c>
      <c r="S3357"/>
    </row>
    <row r="3358" spans="1:19" ht="15" x14ac:dyDescent="0.25">
      <c r="A3358" s="34" t="s">
        <v>4083</v>
      </c>
      <c r="B3358" s="34">
        <f>SEARCH("PM",A3358)</f>
        <v>15</v>
      </c>
      <c r="C3358" s="34" t="e">
        <f>SEARCH("AM",A3358)</f>
        <v>#VALUE!</v>
      </c>
      <c r="D3358" s="34">
        <f>IFERROR(B3358,C3358)</f>
        <v>15</v>
      </c>
      <c r="E3358" s="34" t="str">
        <f>IFERROR(MID(A3358,D3358-5,1)," ")</f>
        <v xml:space="preserve"> </v>
      </c>
      <c r="F3358" s="34" t="str">
        <f>MID(A3358,IF(E3358="1",D3358-5,D3358-4),IF(E3358="1",7,6))</f>
        <v>4:02PM</v>
      </c>
      <c r="G3358" s="34" t="str">
        <f>TRIM(SUBSTITUTE(A3358,TEXT(M3358,"h:mmAM/PM"),""))</f>
        <v>YIZ 7-Nov</v>
      </c>
      <c r="H3358" s="34" t="b">
        <f>OR(LEFT(G3358,1)="Y",LEFT(G3358,1)="B",LEFT(G3358,1)="R")</f>
        <v>1</v>
      </c>
      <c r="I3358" s="34" t="str">
        <f>IF(H3358,LEFT(G3358,FIND(" ",G3358)-1),MID(G3358,FIND(" ",G3358)+1,9))</f>
        <v>YIZ</v>
      </c>
      <c r="J3358" s="34" t="str">
        <f>TRIM(SUBSTITUTE(G3358,I3358,""))</f>
        <v>7-Nov</v>
      </c>
      <c r="K3358" s="34">
        <f>LEFT(J3358,2-ISERROR(1*MID(J3358,2,1)))*1</f>
        <v>7</v>
      </c>
      <c r="L3358" s="34" t="str">
        <f>IF(LEN(I3358)=3,I3358,LEFT(I3358,1)&amp;MID(I3358,3,1)&amp;RIGHT(I3358,1))</f>
        <v>YIZ</v>
      </c>
      <c r="M3358" s="42">
        <f>TIMEVALUE(SUBSTITUTE(SUBSTITUTE(F3358,"P"," P"),"A"," A"))</f>
        <v>0.66805555555555562</v>
      </c>
      <c r="N3358" s="34">
        <f t="shared" si="167"/>
        <v>21</v>
      </c>
      <c r="O3358" s="34" t="str">
        <f t="shared" si="168"/>
        <v>YIZ21</v>
      </c>
      <c r="P3358" s="44">
        <f>INDEX(Workings!$R$14:$R$853,MATCH(O3358,Workings!$U$14:$U$853,0))</f>
        <v>0.66666666666666685</v>
      </c>
      <c r="Q3358" s="34">
        <f t="shared" si="169"/>
        <v>2</v>
      </c>
      <c r="S3358"/>
    </row>
    <row r="3359" spans="1:19" ht="15" x14ac:dyDescent="0.25">
      <c r="A3359" s="34" t="s">
        <v>1814</v>
      </c>
      <c r="B3359" s="34">
        <f>SEARCH("PM",A3359)</f>
        <v>5</v>
      </c>
      <c r="C3359" s="34" t="e">
        <f>SEARCH("AM",A3359)</f>
        <v>#VALUE!</v>
      </c>
      <c r="D3359" s="34">
        <f>IFERROR(B3359,C3359)</f>
        <v>5</v>
      </c>
      <c r="E3359" s="34" t="str">
        <f>IFERROR(MID(A3359,D3359-5,1)," ")</f>
        <v xml:space="preserve"> </v>
      </c>
      <c r="F3359" s="34" t="str">
        <f>MID(A3359,IF(E3359="1",D3359-5,D3359-4),IF(E3359="1",7,6))</f>
        <v>4:34PM</v>
      </c>
      <c r="G3359" s="34" t="str">
        <f>TRIM(SUBSTITUTE(A3359,TEXT(M3359,"h:mmAM/PM"),""))</f>
        <v>YIZ 7/Nov</v>
      </c>
      <c r="H3359" s="34" t="b">
        <f>OR(LEFT(G3359,1)="Y",LEFT(G3359,1)="B",LEFT(G3359,1)="R")</f>
        <v>1</v>
      </c>
      <c r="I3359" s="34" t="str">
        <f>IF(H3359,LEFT(G3359,FIND(" ",G3359)-1),MID(G3359,FIND(" ",G3359)+1,9))</f>
        <v>YIZ</v>
      </c>
      <c r="J3359" s="34" t="str">
        <f>TRIM(SUBSTITUTE(G3359,I3359,""))</f>
        <v>7/Nov</v>
      </c>
      <c r="K3359" s="34">
        <f>LEFT(J3359,2-ISERROR(1*MID(J3359,2,1)))*1</f>
        <v>7</v>
      </c>
      <c r="L3359" s="34" t="str">
        <f>IF(LEN(I3359)=3,I3359,LEFT(I3359,1)&amp;MID(I3359,3,1)&amp;RIGHT(I3359,1))</f>
        <v>YIZ</v>
      </c>
      <c r="M3359" s="42">
        <f>TIMEVALUE(SUBSTITUTE(SUBSTITUTE(F3359,"P"," P"),"A"," A"))</f>
        <v>0.69027777777777777</v>
      </c>
      <c r="N3359" s="34">
        <f t="shared" si="167"/>
        <v>22</v>
      </c>
      <c r="O3359" s="34" t="str">
        <f t="shared" si="168"/>
        <v>YIZ22</v>
      </c>
      <c r="P3359" s="44">
        <f>INDEX(Workings!$R$14:$R$853,MATCH(O3359,Workings!$U$14:$U$853,0))</f>
        <v>0.68750000000000022</v>
      </c>
      <c r="Q3359" s="34">
        <f t="shared" si="169"/>
        <v>4</v>
      </c>
      <c r="S3359"/>
    </row>
    <row r="3360" spans="1:19" ht="15" x14ac:dyDescent="0.25">
      <c r="A3360" s="34" t="s">
        <v>1098</v>
      </c>
      <c r="B3360" s="34">
        <f>SEARCH("PM",A3360)</f>
        <v>11</v>
      </c>
      <c r="C3360" s="34" t="e">
        <f>SEARCH("AM",A3360)</f>
        <v>#VALUE!</v>
      </c>
      <c r="D3360" s="34">
        <f>IFERROR(B3360,C3360)</f>
        <v>11</v>
      </c>
      <c r="E3360" s="34" t="str">
        <f>IFERROR(MID(A3360,D3360-5,1)," ")</f>
        <v xml:space="preserve"> </v>
      </c>
      <c r="F3360" s="34" t="str">
        <f>MID(A3360,IF(E3360="1",D3360-5,D3360-4),IF(E3360="1",7,6))</f>
        <v>5:00PM</v>
      </c>
      <c r="G3360" s="34" t="str">
        <f>TRIM(SUBSTITUTE(A3360,TEXT(M3360,"h:mmAM/PM"),""))</f>
        <v>7-Nov YIZ</v>
      </c>
      <c r="H3360" s="34" t="b">
        <f>OR(LEFT(G3360,1)="Y",LEFT(G3360,1)="B",LEFT(G3360,1)="R")</f>
        <v>0</v>
      </c>
      <c r="I3360" s="34" t="str">
        <f>IF(H3360,LEFT(G3360,FIND(" ",G3360)-1),MID(G3360,FIND(" ",G3360)+1,9))</f>
        <v>YIZ</v>
      </c>
      <c r="J3360" s="34" t="str">
        <f>TRIM(SUBSTITUTE(G3360,I3360,""))</f>
        <v>7-Nov</v>
      </c>
      <c r="K3360" s="34">
        <f>LEFT(J3360,2-ISERROR(1*MID(J3360,2,1)))*1</f>
        <v>7</v>
      </c>
      <c r="L3360" s="34" t="str">
        <f>IF(LEN(I3360)=3,I3360,LEFT(I3360,1)&amp;MID(I3360,3,1)&amp;RIGHT(I3360,1))</f>
        <v>YIZ</v>
      </c>
      <c r="M3360" s="42">
        <f>TIMEVALUE(SUBSTITUTE(SUBSTITUTE(F3360,"P"," P"),"A"," A"))</f>
        <v>0.70833333333333337</v>
      </c>
      <c r="N3360" s="34">
        <f t="shared" si="167"/>
        <v>23</v>
      </c>
      <c r="O3360" s="34" t="str">
        <f t="shared" si="168"/>
        <v>YIZ23</v>
      </c>
      <c r="P3360" s="44">
        <f>INDEX(Workings!$R$14:$R$853,MATCH(O3360,Workings!$U$14:$U$853,0))</f>
        <v>0.70833333333333359</v>
      </c>
      <c r="Q3360" s="34">
        <f t="shared" si="169"/>
        <v>0</v>
      </c>
      <c r="S3360"/>
    </row>
    <row r="3361" spans="1:19" ht="15" x14ac:dyDescent="0.25">
      <c r="A3361" s="34" t="s">
        <v>1107</v>
      </c>
      <c r="B3361" s="34">
        <f>SEARCH("PM",A3361)</f>
        <v>11</v>
      </c>
      <c r="C3361" s="34" t="e">
        <f>SEARCH("AM",A3361)</f>
        <v>#VALUE!</v>
      </c>
      <c r="D3361" s="34">
        <f>IFERROR(B3361,C3361)</f>
        <v>11</v>
      </c>
      <c r="E3361" s="34" t="str">
        <f>IFERROR(MID(A3361,D3361-5,1)," ")</f>
        <v xml:space="preserve"> </v>
      </c>
      <c r="F3361" s="34" t="str">
        <f>MID(A3361,IF(E3361="1",D3361-5,D3361-4),IF(E3361="1",7,6))</f>
        <v>5:44PM</v>
      </c>
      <c r="G3361" s="34" t="str">
        <f>TRIM(SUBSTITUTE(A3361,TEXT(M3361,"h:mmAM/PM"),""))</f>
        <v>Y-I-Z 7/Nov</v>
      </c>
      <c r="H3361" s="34" t="b">
        <f>OR(LEFT(G3361,1)="Y",LEFT(G3361,1)="B",LEFT(G3361,1)="R")</f>
        <v>1</v>
      </c>
      <c r="I3361" s="34" t="str">
        <f>IF(H3361,LEFT(G3361,FIND(" ",G3361)-1),MID(G3361,FIND(" ",G3361)+1,9))</f>
        <v>Y-I-Z</v>
      </c>
      <c r="J3361" s="34" t="str">
        <f>TRIM(SUBSTITUTE(G3361,I3361,""))</f>
        <v>7/Nov</v>
      </c>
      <c r="K3361" s="34">
        <f>LEFT(J3361,2-ISERROR(1*MID(J3361,2,1)))*1</f>
        <v>7</v>
      </c>
      <c r="L3361" s="34" t="str">
        <f>IF(LEN(I3361)=3,I3361,LEFT(I3361,1)&amp;MID(I3361,3,1)&amp;RIGHT(I3361,1))</f>
        <v>YIZ</v>
      </c>
      <c r="M3361" s="42">
        <f>TIMEVALUE(SUBSTITUTE(SUBSTITUTE(F3361,"P"," P"),"A"," A"))</f>
        <v>0.73888888888888893</v>
      </c>
      <c r="N3361" s="34">
        <f t="shared" si="167"/>
        <v>24</v>
      </c>
      <c r="O3361" s="34" t="str">
        <f t="shared" si="168"/>
        <v>YIZ24</v>
      </c>
      <c r="P3361" s="44">
        <f>INDEX(Workings!$R$14:$R$853,MATCH(O3361,Workings!$U$14:$U$853,0))</f>
        <v>0.73611111111111138</v>
      </c>
      <c r="Q3361" s="34">
        <f t="shared" si="169"/>
        <v>4</v>
      </c>
      <c r="S3361"/>
    </row>
    <row r="3362" spans="1:19" ht="15" x14ac:dyDescent="0.25">
      <c r="A3362" s="34" t="s">
        <v>2261</v>
      </c>
      <c r="B3362" s="34">
        <f>SEARCH("PM",A3362)</f>
        <v>5</v>
      </c>
      <c r="C3362" s="34" t="e">
        <f>SEARCH("AM",A3362)</f>
        <v>#VALUE!</v>
      </c>
      <c r="D3362" s="34">
        <f>IFERROR(B3362,C3362)</f>
        <v>5</v>
      </c>
      <c r="E3362" s="34" t="str">
        <f>IFERROR(MID(A3362,D3362-5,1)," ")</f>
        <v xml:space="preserve"> </v>
      </c>
      <c r="F3362" s="34" t="str">
        <f>MID(A3362,IF(E3362="1",D3362-5,D3362-4),IF(E3362="1",7,6))</f>
        <v>6:22PM</v>
      </c>
      <c r="G3362" s="34" t="str">
        <f>TRIM(SUBSTITUTE(A3362,TEXT(M3362,"h:mmAM/PM"),""))</f>
        <v>7-Nov YIZ</v>
      </c>
      <c r="H3362" s="34" t="b">
        <f>OR(LEFT(G3362,1)="Y",LEFT(G3362,1)="B",LEFT(G3362,1)="R")</f>
        <v>0</v>
      </c>
      <c r="I3362" s="34" t="str">
        <f>IF(H3362,LEFT(G3362,FIND(" ",G3362)-1),MID(G3362,FIND(" ",G3362)+1,9))</f>
        <v>YIZ</v>
      </c>
      <c r="J3362" s="34" t="str">
        <f>TRIM(SUBSTITUTE(G3362,I3362,""))</f>
        <v>7-Nov</v>
      </c>
      <c r="K3362" s="34">
        <f>LEFT(J3362,2-ISERROR(1*MID(J3362,2,1)))*1</f>
        <v>7</v>
      </c>
      <c r="L3362" s="34" t="str">
        <f>IF(LEN(I3362)=3,I3362,LEFT(I3362,1)&amp;MID(I3362,3,1)&amp;RIGHT(I3362,1))</f>
        <v>YIZ</v>
      </c>
      <c r="M3362" s="42">
        <f>TIMEVALUE(SUBSTITUTE(SUBSTITUTE(F3362,"P"," P"),"A"," A"))</f>
        <v>0.76527777777777783</v>
      </c>
      <c r="N3362" s="34">
        <f t="shared" si="167"/>
        <v>25</v>
      </c>
      <c r="O3362" s="34" t="str">
        <f t="shared" si="168"/>
        <v>YIZ25</v>
      </c>
      <c r="P3362" s="44">
        <f>INDEX(Workings!$R$14:$R$853,MATCH(O3362,Workings!$U$14:$U$853,0))</f>
        <v>0.76388888888888917</v>
      </c>
      <c r="Q3362" s="34">
        <f t="shared" si="169"/>
        <v>2</v>
      </c>
      <c r="S3362"/>
    </row>
    <row r="3363" spans="1:19" ht="15" x14ac:dyDescent="0.25">
      <c r="A3363" s="34" t="s">
        <v>3866</v>
      </c>
      <c r="B3363" s="34">
        <f>SEARCH("PM",A3363)</f>
        <v>17</v>
      </c>
      <c r="C3363" s="34" t="e">
        <f>SEARCH("AM",A3363)</f>
        <v>#VALUE!</v>
      </c>
      <c r="D3363" s="34">
        <f>IFERROR(B3363,C3363)</f>
        <v>17</v>
      </c>
      <c r="E3363" s="34" t="str">
        <f>IFERROR(MID(A3363,D3363-5,1)," ")</f>
        <v xml:space="preserve"> </v>
      </c>
      <c r="F3363" s="34" t="str">
        <f>MID(A3363,IF(E3363="1",D3363-5,D3363-4),IF(E3363="1",7,6))</f>
        <v>7:02PM</v>
      </c>
      <c r="G3363" s="34" t="str">
        <f>TRIM(SUBSTITUTE(A3363,TEXT(M3363,"h:mmAM/PM"),""))</f>
        <v>7-Nov Y/I/Z</v>
      </c>
      <c r="H3363" s="34" t="b">
        <f>OR(LEFT(G3363,1)="Y",LEFT(G3363,1)="B",LEFT(G3363,1)="R")</f>
        <v>0</v>
      </c>
      <c r="I3363" s="34" t="str">
        <f>IF(H3363,LEFT(G3363,FIND(" ",G3363)-1),MID(G3363,FIND(" ",G3363)+1,9))</f>
        <v>Y/I/Z</v>
      </c>
      <c r="J3363" s="34" t="str">
        <f>TRIM(SUBSTITUTE(G3363,I3363,""))</f>
        <v>7-Nov</v>
      </c>
      <c r="K3363" s="34">
        <f>LEFT(J3363,2-ISERROR(1*MID(J3363,2,1)))*1</f>
        <v>7</v>
      </c>
      <c r="L3363" s="34" t="str">
        <f>IF(LEN(I3363)=3,I3363,LEFT(I3363,1)&amp;MID(I3363,3,1)&amp;RIGHT(I3363,1))</f>
        <v>YIZ</v>
      </c>
      <c r="M3363" s="42">
        <f>TIMEVALUE(SUBSTITUTE(SUBSTITUTE(F3363,"P"," P"),"A"," A"))</f>
        <v>0.79305555555555562</v>
      </c>
      <c r="N3363" s="34">
        <f t="shared" si="167"/>
        <v>26</v>
      </c>
      <c r="O3363" s="34" t="str">
        <f t="shared" si="168"/>
        <v>YIZ26</v>
      </c>
      <c r="P3363" s="44">
        <f>INDEX(Workings!$R$14:$R$853,MATCH(O3363,Workings!$U$14:$U$853,0))</f>
        <v>0.79166666666666696</v>
      </c>
      <c r="Q3363" s="34">
        <f t="shared" si="169"/>
        <v>2</v>
      </c>
      <c r="S3363"/>
    </row>
    <row r="3364" spans="1:19" ht="15" x14ac:dyDescent="0.25">
      <c r="A3364" s="34" t="s">
        <v>727</v>
      </c>
      <c r="B3364" s="34">
        <f>SEARCH("PM",A3364)</f>
        <v>11</v>
      </c>
      <c r="C3364" s="34" t="e">
        <f>SEARCH("AM",A3364)</f>
        <v>#VALUE!</v>
      </c>
      <c r="D3364" s="34">
        <f>IFERROR(B3364,C3364)</f>
        <v>11</v>
      </c>
      <c r="E3364" s="34" t="str">
        <f>IFERROR(MID(A3364,D3364-5,1)," ")</f>
        <v xml:space="preserve"> </v>
      </c>
      <c r="F3364" s="34" t="str">
        <f>MID(A3364,IF(E3364="1",D3364-5,D3364-4),IF(E3364="1",7,6))</f>
        <v>8:04PM</v>
      </c>
      <c r="G3364" s="34" t="str">
        <f>TRIM(SUBSTITUTE(A3364,TEXT(M3364,"h:mmAM/PM"),""))</f>
        <v>Y:I:Z 7-Nov</v>
      </c>
      <c r="H3364" s="34" t="b">
        <f>OR(LEFT(G3364,1)="Y",LEFT(G3364,1)="B",LEFT(G3364,1)="R")</f>
        <v>1</v>
      </c>
      <c r="I3364" s="34" t="str">
        <f>IF(H3364,LEFT(G3364,FIND(" ",G3364)-1),MID(G3364,FIND(" ",G3364)+1,9))</f>
        <v>Y:I:Z</v>
      </c>
      <c r="J3364" s="34" t="str">
        <f>TRIM(SUBSTITUTE(G3364,I3364,""))</f>
        <v>7-Nov</v>
      </c>
      <c r="K3364" s="34">
        <f>LEFT(J3364,2-ISERROR(1*MID(J3364,2,1)))*1</f>
        <v>7</v>
      </c>
      <c r="L3364" s="34" t="str">
        <f>IF(LEN(I3364)=3,I3364,LEFT(I3364,1)&amp;MID(I3364,3,1)&amp;RIGHT(I3364,1))</f>
        <v>YIZ</v>
      </c>
      <c r="M3364" s="42">
        <f>TIMEVALUE(SUBSTITUTE(SUBSTITUTE(F3364,"P"," P"),"A"," A"))</f>
        <v>0.83611111111111114</v>
      </c>
      <c r="N3364" s="34">
        <f t="shared" si="167"/>
        <v>27</v>
      </c>
      <c r="O3364" s="34" t="str">
        <f t="shared" si="168"/>
        <v>YIZ27</v>
      </c>
      <c r="P3364" s="44">
        <f>INDEX(Workings!$R$14:$R$853,MATCH(O3364,Workings!$U$14:$U$853,0))</f>
        <v>0.83333333333333359</v>
      </c>
      <c r="Q3364" s="34">
        <f t="shared" si="169"/>
        <v>4</v>
      </c>
      <c r="S3364"/>
    </row>
    <row r="3365" spans="1:19" ht="15" x14ac:dyDescent="0.25">
      <c r="A3365" s="34" t="s">
        <v>1931</v>
      </c>
      <c r="B3365" s="34">
        <f>SEARCH("PM",A3365)</f>
        <v>17</v>
      </c>
      <c r="C3365" s="34" t="e">
        <f>SEARCH("AM",A3365)</f>
        <v>#VALUE!</v>
      </c>
      <c r="D3365" s="34">
        <f>IFERROR(B3365,C3365)</f>
        <v>17</v>
      </c>
      <c r="E3365" s="34" t="str">
        <f>IFERROR(MID(A3365,D3365-5,1)," ")</f>
        <v xml:space="preserve"> </v>
      </c>
      <c r="F3365" s="34" t="str">
        <f>MID(A3365,IF(E3365="1",D3365-5,D3365-4),IF(E3365="1",7,6))</f>
        <v>9:05PM</v>
      </c>
      <c r="G3365" s="34" t="str">
        <f>TRIM(SUBSTITUTE(A3365,TEXT(M3365,"h:mmAM/PM"),""))</f>
        <v>7-Nov Y-I-Z</v>
      </c>
      <c r="H3365" s="34" t="b">
        <f>OR(LEFT(G3365,1)="Y",LEFT(G3365,1)="B",LEFT(G3365,1)="R")</f>
        <v>0</v>
      </c>
      <c r="I3365" s="34" t="str">
        <f>IF(H3365,LEFT(G3365,FIND(" ",G3365)-1),MID(G3365,FIND(" ",G3365)+1,9))</f>
        <v>Y-I-Z</v>
      </c>
      <c r="J3365" s="34" t="str">
        <f>TRIM(SUBSTITUTE(G3365,I3365,""))</f>
        <v>7-Nov</v>
      </c>
      <c r="K3365" s="34">
        <f>LEFT(J3365,2-ISERROR(1*MID(J3365,2,1)))*1</f>
        <v>7</v>
      </c>
      <c r="L3365" s="34" t="str">
        <f>IF(LEN(I3365)=3,I3365,LEFT(I3365,1)&amp;MID(I3365,3,1)&amp;RIGHT(I3365,1))</f>
        <v>YIZ</v>
      </c>
      <c r="M3365" s="42">
        <f>TIMEVALUE(SUBSTITUTE(SUBSTITUTE(F3365,"P"," P"),"A"," A"))</f>
        <v>0.87847222222222221</v>
      </c>
      <c r="N3365" s="34">
        <f t="shared" si="167"/>
        <v>28</v>
      </c>
      <c r="O3365" s="34" t="str">
        <f t="shared" si="168"/>
        <v>YIZ28</v>
      </c>
      <c r="P3365" s="44">
        <f>INDEX(Workings!$R$14:$R$853,MATCH(O3365,Workings!$U$14:$U$853,0))</f>
        <v>0.87500000000000022</v>
      </c>
      <c r="Q3365" s="34">
        <f t="shared" si="169"/>
        <v>5</v>
      </c>
      <c r="S3365"/>
    </row>
    <row r="3366" spans="1:19" ht="15" x14ac:dyDescent="0.25">
      <c r="A3366" s="34" t="s">
        <v>419</v>
      </c>
      <c r="B3366" s="34">
        <f>SEARCH("PM",A3366)</f>
        <v>11</v>
      </c>
      <c r="C3366" s="34" t="e">
        <f>SEARCH("AM",A3366)</f>
        <v>#VALUE!</v>
      </c>
      <c r="D3366" s="34">
        <f>IFERROR(B3366,C3366)</f>
        <v>11</v>
      </c>
      <c r="E3366" s="34" t="str">
        <f>IFERROR(MID(A3366,D3366-5,1)," ")</f>
        <v xml:space="preserve"> </v>
      </c>
      <c r="F3366" s="34" t="str">
        <f>MID(A3366,IF(E3366="1",D3366-5,D3366-4),IF(E3366="1",7,6))</f>
        <v>9:59PM</v>
      </c>
      <c r="G3366" s="34" t="str">
        <f>TRIM(SUBSTITUTE(A3366,TEXT(M3366,"h:mmAM/PM"),""))</f>
        <v>7/Nov Y:I:Z</v>
      </c>
      <c r="H3366" s="34" t="b">
        <f>OR(LEFT(G3366,1)="Y",LEFT(G3366,1)="B",LEFT(G3366,1)="R")</f>
        <v>0</v>
      </c>
      <c r="I3366" s="34" t="str">
        <f>IF(H3366,LEFT(G3366,FIND(" ",G3366)-1),MID(G3366,FIND(" ",G3366)+1,9))</f>
        <v>Y:I:Z</v>
      </c>
      <c r="J3366" s="34" t="str">
        <f>TRIM(SUBSTITUTE(G3366,I3366,""))</f>
        <v>7/Nov</v>
      </c>
      <c r="K3366" s="34">
        <f>LEFT(J3366,2-ISERROR(1*MID(J3366,2,1)))*1</f>
        <v>7</v>
      </c>
      <c r="L3366" s="34" t="str">
        <f>IF(LEN(I3366)=3,I3366,LEFT(I3366,1)&amp;MID(I3366,3,1)&amp;RIGHT(I3366,1))</f>
        <v>YIZ</v>
      </c>
      <c r="M3366" s="42">
        <f>TIMEVALUE(SUBSTITUTE(SUBSTITUTE(F3366,"P"," P"),"A"," A"))</f>
        <v>0.9159722222222223</v>
      </c>
      <c r="N3366" s="34">
        <f t="shared" si="167"/>
        <v>29</v>
      </c>
      <c r="O3366" s="34" t="str">
        <f t="shared" si="168"/>
        <v>YIZ29</v>
      </c>
      <c r="P3366" s="44">
        <f>INDEX(Workings!$R$14:$R$853,MATCH(O3366,Workings!$U$14:$U$853,0))</f>
        <v>0.91666666666666685</v>
      </c>
      <c r="Q3366" s="34">
        <f t="shared" si="169"/>
        <v>-1</v>
      </c>
      <c r="S3366"/>
    </row>
    <row r="3367" spans="1:19" ht="15" x14ac:dyDescent="0.25">
      <c r="A3367" s="34" t="s">
        <v>2011</v>
      </c>
      <c r="B3367" s="34">
        <f>SEARCH("PM",A3367)</f>
        <v>12</v>
      </c>
      <c r="C3367" s="34" t="e">
        <f>SEARCH("AM",A3367)</f>
        <v>#VALUE!</v>
      </c>
      <c r="D3367" s="34">
        <f>IFERROR(B3367,C3367)</f>
        <v>12</v>
      </c>
      <c r="E3367" s="34" t="str">
        <f>IFERROR(MID(A3367,D3367-5,1)," ")</f>
        <v>1</v>
      </c>
      <c r="F3367" s="34" t="str">
        <f>MID(A3367,IF(E3367="1",D3367-5,D3367-4),IF(E3367="1",7,6))</f>
        <v>11:04PM</v>
      </c>
      <c r="G3367" s="34" t="str">
        <f>TRIM(SUBSTITUTE(A3367,TEXT(M3367,"h:mmAM/PM"),""))</f>
        <v>Y-I-Z 7/Nov</v>
      </c>
      <c r="H3367" s="34" t="b">
        <f>OR(LEFT(G3367,1)="Y",LEFT(G3367,1)="B",LEFT(G3367,1)="R")</f>
        <v>1</v>
      </c>
      <c r="I3367" s="34" t="str">
        <f>IF(H3367,LEFT(G3367,FIND(" ",G3367)-1),MID(G3367,FIND(" ",G3367)+1,9))</f>
        <v>Y-I-Z</v>
      </c>
      <c r="J3367" s="34" t="str">
        <f>TRIM(SUBSTITUTE(G3367,I3367,""))</f>
        <v>7/Nov</v>
      </c>
      <c r="K3367" s="34">
        <f>LEFT(J3367,2-ISERROR(1*MID(J3367,2,1)))*1</f>
        <v>7</v>
      </c>
      <c r="L3367" s="34" t="str">
        <f>IF(LEN(I3367)=3,I3367,LEFT(I3367,1)&amp;MID(I3367,3,1)&amp;RIGHT(I3367,1))</f>
        <v>YIZ</v>
      </c>
      <c r="M3367" s="42">
        <f>TIMEVALUE(SUBSTITUTE(SUBSTITUTE(F3367,"P"," P"),"A"," A"))</f>
        <v>0.96111111111111114</v>
      </c>
      <c r="N3367" s="34">
        <f t="shared" si="167"/>
        <v>30</v>
      </c>
      <c r="O3367" s="34" t="str">
        <f t="shared" si="168"/>
        <v>YIZ30</v>
      </c>
      <c r="P3367" s="44">
        <f>INDEX(Workings!$R$14:$R$853,MATCH(O3367,Workings!$U$14:$U$853,0))</f>
        <v>0.95833333333333348</v>
      </c>
      <c r="Q3367" s="34">
        <f t="shared" si="169"/>
        <v>4</v>
      </c>
      <c r="S3367"/>
    </row>
    <row r="3368" spans="1:19" ht="15" x14ac:dyDescent="0.25">
      <c r="A3368" s="34" t="s">
        <v>654</v>
      </c>
      <c r="B3368" s="34" t="e">
        <f>SEARCH("PM",A3368)</f>
        <v>#VALUE!</v>
      </c>
      <c r="C3368" s="34">
        <f>SEARCH("AM",A3368)</f>
        <v>5</v>
      </c>
      <c r="D3368" s="34">
        <f>IFERROR(B3368,C3368)</f>
        <v>5</v>
      </c>
      <c r="E3368" s="34" t="str">
        <f>IFERROR(MID(A3368,D3368-5,1)," ")</f>
        <v xml:space="preserve"> </v>
      </c>
      <c r="F3368" s="34" t="str">
        <f>MID(A3368,IF(E3368="1",D3368-5,D3368-4),IF(E3368="1",7,6))</f>
        <v>6:59AM</v>
      </c>
      <c r="G3368" s="34" t="str">
        <f>TRIM(SUBSTITUTE(A3368,TEXT(M3368,"h:mmAM/PM"),""))</f>
        <v>8-Nov Y-I-Z</v>
      </c>
      <c r="H3368" s="34" t="b">
        <f>OR(LEFT(G3368,1)="Y",LEFT(G3368,1)="B",LEFT(G3368,1)="R")</f>
        <v>0</v>
      </c>
      <c r="I3368" s="34" t="str">
        <f>IF(H3368,LEFT(G3368,FIND(" ",G3368)-1),MID(G3368,FIND(" ",G3368)+1,9))</f>
        <v>Y-I-Z</v>
      </c>
      <c r="J3368" s="34" t="str">
        <f>TRIM(SUBSTITUTE(G3368,I3368,""))</f>
        <v>8-Nov</v>
      </c>
      <c r="K3368" s="34">
        <f>LEFT(J3368,2-ISERROR(1*MID(J3368,2,1)))*1</f>
        <v>8</v>
      </c>
      <c r="L3368" s="34" t="str">
        <f>IF(LEN(I3368)=3,I3368,LEFT(I3368,1)&amp;MID(I3368,3,1)&amp;RIGHT(I3368,1))</f>
        <v>YIZ</v>
      </c>
      <c r="M3368" s="42">
        <f>TIMEVALUE(SUBSTITUTE(SUBSTITUTE(F3368,"P"," P"),"A"," A"))</f>
        <v>0.29097222222222224</v>
      </c>
      <c r="N3368" s="34">
        <f t="shared" si="167"/>
        <v>1</v>
      </c>
      <c r="O3368" s="34" t="str">
        <f t="shared" si="168"/>
        <v>YIZ1</v>
      </c>
      <c r="P3368" s="44">
        <f>INDEX(Workings!$R$14:$R$853,MATCH(O3368,Workings!$U$14:$U$853,0))</f>
        <v>0.29166666666666669</v>
      </c>
      <c r="Q3368" s="34">
        <f t="shared" si="169"/>
        <v>-1</v>
      </c>
      <c r="S3368"/>
    </row>
    <row r="3369" spans="1:19" ht="15" x14ac:dyDescent="0.25">
      <c r="A3369" s="34" t="s">
        <v>2767</v>
      </c>
      <c r="B3369" s="34" t="e">
        <f>SEARCH("PM",A3369)</f>
        <v>#VALUE!</v>
      </c>
      <c r="C3369" s="34">
        <f>SEARCH("AM",A3369)</f>
        <v>17</v>
      </c>
      <c r="D3369" s="34">
        <f>IFERROR(B3369,C3369)</f>
        <v>17</v>
      </c>
      <c r="E3369" s="34" t="str">
        <f>IFERROR(MID(A3369,D3369-5,1)," ")</f>
        <v xml:space="preserve"> </v>
      </c>
      <c r="F3369" s="34" t="str">
        <f>MID(A3369,IF(E3369="1",D3369-5,D3369-4),IF(E3369="1",7,6))</f>
        <v>7:22AM</v>
      </c>
      <c r="G3369" s="34" t="str">
        <f>TRIM(SUBSTITUTE(A3369,TEXT(M3369,"h:mmAM/PM"),""))</f>
        <v>8-Nov Y:I:Z</v>
      </c>
      <c r="H3369" s="34" t="b">
        <f>OR(LEFT(G3369,1)="Y",LEFT(G3369,1)="B",LEFT(G3369,1)="R")</f>
        <v>0</v>
      </c>
      <c r="I3369" s="34" t="str">
        <f>IF(H3369,LEFT(G3369,FIND(" ",G3369)-1),MID(G3369,FIND(" ",G3369)+1,9))</f>
        <v>Y:I:Z</v>
      </c>
      <c r="J3369" s="34" t="str">
        <f>TRIM(SUBSTITUTE(G3369,I3369,""))</f>
        <v>8-Nov</v>
      </c>
      <c r="K3369" s="34">
        <f>LEFT(J3369,2-ISERROR(1*MID(J3369,2,1)))*1</f>
        <v>8</v>
      </c>
      <c r="L3369" s="34" t="str">
        <f>IF(LEN(I3369)=3,I3369,LEFT(I3369,1)&amp;MID(I3369,3,1)&amp;RIGHT(I3369,1))</f>
        <v>YIZ</v>
      </c>
      <c r="M3369" s="42">
        <f>TIMEVALUE(SUBSTITUTE(SUBSTITUTE(F3369,"P"," P"),"A"," A"))</f>
        <v>0.30694444444444441</v>
      </c>
      <c r="N3369" s="34">
        <f t="shared" si="167"/>
        <v>2</v>
      </c>
      <c r="O3369" s="34" t="str">
        <f t="shared" si="168"/>
        <v>YIZ2</v>
      </c>
      <c r="P3369" s="44">
        <f>INDEX(Workings!$R$14:$R$853,MATCH(O3369,Workings!$U$14:$U$853,0))</f>
        <v>0.30555555555555558</v>
      </c>
      <c r="Q3369" s="34">
        <f t="shared" si="169"/>
        <v>2</v>
      </c>
      <c r="S3369"/>
    </row>
    <row r="3370" spans="1:19" ht="15" x14ac:dyDescent="0.25">
      <c r="A3370" s="34" t="s">
        <v>4161</v>
      </c>
      <c r="B3370" s="34" t="e">
        <f>SEARCH("PM",A3370)</f>
        <v>#VALUE!</v>
      </c>
      <c r="C3370" s="34">
        <f>SEARCH("AM",A3370)</f>
        <v>11</v>
      </c>
      <c r="D3370" s="34">
        <f>IFERROR(B3370,C3370)</f>
        <v>11</v>
      </c>
      <c r="E3370" s="34" t="str">
        <f>IFERROR(MID(A3370,D3370-5,1)," ")</f>
        <v xml:space="preserve"> </v>
      </c>
      <c r="F3370" s="34" t="str">
        <f>MID(A3370,IF(E3370="1",D3370-5,D3370-4),IF(E3370="1",7,6))</f>
        <v>7:42AM</v>
      </c>
      <c r="G3370" s="34" t="str">
        <f>TRIM(SUBSTITUTE(A3370,TEXT(M3370,"h:mmAM/PM"),""))</f>
        <v>8-Nov YIZ</v>
      </c>
      <c r="H3370" s="34" t="b">
        <f>OR(LEFT(G3370,1)="Y",LEFT(G3370,1)="B",LEFT(G3370,1)="R")</f>
        <v>0</v>
      </c>
      <c r="I3370" s="34" t="str">
        <f>IF(H3370,LEFT(G3370,FIND(" ",G3370)-1),MID(G3370,FIND(" ",G3370)+1,9))</f>
        <v>YIZ</v>
      </c>
      <c r="J3370" s="34" t="str">
        <f>TRIM(SUBSTITUTE(G3370,I3370,""))</f>
        <v>8-Nov</v>
      </c>
      <c r="K3370" s="34">
        <f>LEFT(J3370,2-ISERROR(1*MID(J3370,2,1)))*1</f>
        <v>8</v>
      </c>
      <c r="L3370" s="34" t="str">
        <f>IF(LEN(I3370)=3,I3370,LEFT(I3370,1)&amp;MID(I3370,3,1)&amp;RIGHT(I3370,1))</f>
        <v>YIZ</v>
      </c>
      <c r="M3370" s="42">
        <f>TIMEVALUE(SUBSTITUTE(SUBSTITUTE(F3370,"P"," P"),"A"," A"))</f>
        <v>0.32083333333333336</v>
      </c>
      <c r="N3370" s="34">
        <f t="shared" si="167"/>
        <v>3</v>
      </c>
      <c r="O3370" s="34" t="str">
        <f t="shared" si="168"/>
        <v>YIZ3</v>
      </c>
      <c r="P3370" s="44">
        <f>INDEX(Workings!$R$14:$R$853,MATCH(O3370,Workings!$U$14:$U$853,0))</f>
        <v>0.31944444444444448</v>
      </c>
      <c r="Q3370" s="34">
        <f t="shared" si="169"/>
        <v>2</v>
      </c>
      <c r="S3370"/>
    </row>
    <row r="3371" spans="1:19" ht="15" x14ac:dyDescent="0.25">
      <c r="A3371" s="34" t="s">
        <v>4036</v>
      </c>
      <c r="B3371" s="34" t="e">
        <f>SEARCH("PM",A3371)</f>
        <v>#VALUE!</v>
      </c>
      <c r="C3371" s="34">
        <f>SEARCH("AM",A3371)</f>
        <v>5</v>
      </c>
      <c r="D3371" s="34">
        <f>IFERROR(B3371,C3371)</f>
        <v>5</v>
      </c>
      <c r="E3371" s="34" t="str">
        <f>IFERROR(MID(A3371,D3371-5,1)," ")</f>
        <v xml:space="preserve"> </v>
      </c>
      <c r="F3371" s="34" t="str">
        <f>MID(A3371,IF(E3371="1",D3371-5,D3371-4),IF(E3371="1",7,6))</f>
        <v>7:59AM</v>
      </c>
      <c r="G3371" s="34" t="str">
        <f>TRIM(SUBSTITUTE(A3371,TEXT(M3371,"h:mmAM/PM"),""))</f>
        <v>8/Nov YIZ</v>
      </c>
      <c r="H3371" s="34" t="b">
        <f>OR(LEFT(G3371,1)="Y",LEFT(G3371,1)="B",LEFT(G3371,1)="R")</f>
        <v>0</v>
      </c>
      <c r="I3371" s="34" t="str">
        <f>IF(H3371,LEFT(G3371,FIND(" ",G3371)-1),MID(G3371,FIND(" ",G3371)+1,9))</f>
        <v>YIZ</v>
      </c>
      <c r="J3371" s="34" t="str">
        <f>TRIM(SUBSTITUTE(G3371,I3371,""))</f>
        <v>8/Nov</v>
      </c>
      <c r="K3371" s="34">
        <f>LEFT(J3371,2-ISERROR(1*MID(J3371,2,1)))*1</f>
        <v>8</v>
      </c>
      <c r="L3371" s="34" t="str">
        <f>IF(LEN(I3371)=3,I3371,LEFT(I3371,1)&amp;MID(I3371,3,1)&amp;RIGHT(I3371,1))</f>
        <v>YIZ</v>
      </c>
      <c r="M3371" s="42">
        <f>TIMEVALUE(SUBSTITUTE(SUBSTITUTE(F3371,"P"," P"),"A"," A"))</f>
        <v>0.33263888888888887</v>
      </c>
      <c r="N3371" s="34">
        <f t="shared" si="167"/>
        <v>4</v>
      </c>
      <c r="O3371" s="34" t="str">
        <f t="shared" si="168"/>
        <v>YIZ4</v>
      </c>
      <c r="P3371" s="44">
        <f>INDEX(Workings!$R$14:$R$853,MATCH(O3371,Workings!$U$14:$U$853,0))</f>
        <v>0.33333333333333337</v>
      </c>
      <c r="Q3371" s="34">
        <f t="shared" si="169"/>
        <v>-1</v>
      </c>
      <c r="S3371"/>
    </row>
    <row r="3372" spans="1:19" ht="15" x14ac:dyDescent="0.25">
      <c r="A3372" s="34" t="s">
        <v>4087</v>
      </c>
      <c r="B3372" s="34" t="e">
        <f>SEARCH("PM",A3372)</f>
        <v>#VALUE!</v>
      </c>
      <c r="C3372" s="34">
        <f>SEARCH("AM",A3372)</f>
        <v>15</v>
      </c>
      <c r="D3372" s="34">
        <f>IFERROR(B3372,C3372)</f>
        <v>15</v>
      </c>
      <c r="E3372" s="34" t="str">
        <f>IFERROR(MID(A3372,D3372-5,1)," ")</f>
        <v xml:space="preserve"> </v>
      </c>
      <c r="F3372" s="34" t="str">
        <f>MID(A3372,IF(E3372="1",D3372-5,D3372-4),IF(E3372="1",7,6))</f>
        <v>8:24AM</v>
      </c>
      <c r="G3372" s="34" t="str">
        <f>TRIM(SUBSTITUTE(A3372,TEXT(M3372,"h:mmAM/PM"),""))</f>
        <v>8/Nov YIZ</v>
      </c>
      <c r="H3372" s="34" t="b">
        <f>OR(LEFT(G3372,1)="Y",LEFT(G3372,1)="B",LEFT(G3372,1)="R")</f>
        <v>0</v>
      </c>
      <c r="I3372" s="34" t="str">
        <f>IF(H3372,LEFT(G3372,FIND(" ",G3372)-1),MID(G3372,FIND(" ",G3372)+1,9))</f>
        <v>YIZ</v>
      </c>
      <c r="J3372" s="34" t="str">
        <f>TRIM(SUBSTITUTE(G3372,I3372,""))</f>
        <v>8/Nov</v>
      </c>
      <c r="K3372" s="34">
        <f>LEFT(J3372,2-ISERROR(1*MID(J3372,2,1)))*1</f>
        <v>8</v>
      </c>
      <c r="L3372" s="34" t="str">
        <f>IF(LEN(I3372)=3,I3372,LEFT(I3372,1)&amp;MID(I3372,3,1)&amp;RIGHT(I3372,1))</f>
        <v>YIZ</v>
      </c>
      <c r="M3372" s="42">
        <f>TIMEVALUE(SUBSTITUTE(SUBSTITUTE(F3372,"P"," P"),"A"," A"))</f>
        <v>0.35000000000000003</v>
      </c>
      <c r="N3372" s="34">
        <f t="shared" si="167"/>
        <v>5</v>
      </c>
      <c r="O3372" s="34" t="str">
        <f t="shared" si="168"/>
        <v>YIZ5</v>
      </c>
      <c r="P3372" s="44">
        <f>INDEX(Workings!$R$14:$R$853,MATCH(O3372,Workings!$U$14:$U$853,0))</f>
        <v>0.34722222222222227</v>
      </c>
      <c r="Q3372" s="34">
        <f t="shared" si="169"/>
        <v>4</v>
      </c>
      <c r="S3372"/>
    </row>
    <row r="3373" spans="1:19" ht="15" x14ac:dyDescent="0.25">
      <c r="A3373" s="34" t="s">
        <v>1398</v>
      </c>
      <c r="B3373" s="34" t="e">
        <f>SEARCH("PM",A3373)</f>
        <v>#VALUE!</v>
      </c>
      <c r="C3373" s="34">
        <f>SEARCH("AM",A3373)</f>
        <v>5</v>
      </c>
      <c r="D3373" s="34">
        <f>IFERROR(B3373,C3373)</f>
        <v>5</v>
      </c>
      <c r="E3373" s="34" t="str">
        <f>IFERROR(MID(A3373,D3373-5,1)," ")</f>
        <v xml:space="preserve"> </v>
      </c>
      <c r="F3373" s="34" t="str">
        <f>MID(A3373,IF(E3373="1",D3373-5,D3373-4),IF(E3373="1",7,6))</f>
        <v>8:41AM</v>
      </c>
      <c r="G3373" s="34" t="str">
        <f>TRIM(SUBSTITUTE(A3373,TEXT(M3373,"h:mmAM/PM"),""))</f>
        <v>Y/I/Z 8/Nov</v>
      </c>
      <c r="H3373" s="34" t="b">
        <f>OR(LEFT(G3373,1)="Y",LEFT(G3373,1)="B",LEFT(G3373,1)="R")</f>
        <v>1</v>
      </c>
      <c r="I3373" s="34" t="str">
        <f>IF(H3373,LEFT(G3373,FIND(" ",G3373)-1),MID(G3373,FIND(" ",G3373)+1,9))</f>
        <v>Y/I/Z</v>
      </c>
      <c r="J3373" s="34" t="str">
        <f>TRIM(SUBSTITUTE(G3373,I3373,""))</f>
        <v>8/Nov</v>
      </c>
      <c r="K3373" s="34">
        <f>LEFT(J3373,2-ISERROR(1*MID(J3373,2,1)))*1</f>
        <v>8</v>
      </c>
      <c r="L3373" s="34" t="str">
        <f>IF(LEN(I3373)=3,I3373,LEFT(I3373,1)&amp;MID(I3373,3,1)&amp;RIGHT(I3373,1))</f>
        <v>YIZ</v>
      </c>
      <c r="M3373" s="42">
        <f>TIMEVALUE(SUBSTITUTE(SUBSTITUTE(F3373,"P"," P"),"A"," A"))</f>
        <v>0.36180555555555555</v>
      </c>
      <c r="N3373" s="34">
        <f t="shared" si="167"/>
        <v>6</v>
      </c>
      <c r="O3373" s="34" t="str">
        <f t="shared" si="168"/>
        <v>YIZ6</v>
      </c>
      <c r="P3373" s="44">
        <f>INDEX(Workings!$R$14:$R$853,MATCH(O3373,Workings!$U$14:$U$853,0))</f>
        <v>0.36111111111111116</v>
      </c>
      <c r="Q3373" s="34">
        <f t="shared" si="169"/>
        <v>1</v>
      </c>
      <c r="S3373"/>
    </row>
    <row r="3374" spans="1:19" ht="15" x14ac:dyDescent="0.25">
      <c r="A3374" s="34" t="s">
        <v>2651</v>
      </c>
      <c r="B3374" s="34" t="e">
        <f>SEARCH("PM",A3374)</f>
        <v>#VALUE!</v>
      </c>
      <c r="C3374" s="34">
        <f>SEARCH("AM",A3374)</f>
        <v>11</v>
      </c>
      <c r="D3374" s="34">
        <f>IFERROR(B3374,C3374)</f>
        <v>11</v>
      </c>
      <c r="E3374" s="34" t="str">
        <f>IFERROR(MID(A3374,D3374-5,1)," ")</f>
        <v xml:space="preserve"> </v>
      </c>
      <c r="F3374" s="34" t="str">
        <f>MID(A3374,IF(E3374="1",D3374-5,D3374-4),IF(E3374="1",7,6))</f>
        <v>9:03AM</v>
      </c>
      <c r="G3374" s="34" t="str">
        <f>TRIM(SUBSTITUTE(A3374,TEXT(M3374,"h:mmAM/PM"),""))</f>
        <v>Y/I/Z 8-Nov</v>
      </c>
      <c r="H3374" s="34" t="b">
        <f>OR(LEFT(G3374,1)="Y",LEFT(G3374,1)="B",LEFT(G3374,1)="R")</f>
        <v>1</v>
      </c>
      <c r="I3374" s="34" t="str">
        <f>IF(H3374,LEFT(G3374,FIND(" ",G3374)-1),MID(G3374,FIND(" ",G3374)+1,9))</f>
        <v>Y/I/Z</v>
      </c>
      <c r="J3374" s="34" t="str">
        <f>TRIM(SUBSTITUTE(G3374,I3374,""))</f>
        <v>8-Nov</v>
      </c>
      <c r="K3374" s="34">
        <f>LEFT(J3374,2-ISERROR(1*MID(J3374,2,1)))*1</f>
        <v>8</v>
      </c>
      <c r="L3374" s="34" t="str">
        <f>IF(LEN(I3374)=3,I3374,LEFT(I3374,1)&amp;MID(I3374,3,1)&amp;RIGHT(I3374,1))</f>
        <v>YIZ</v>
      </c>
      <c r="M3374" s="42">
        <f>TIMEVALUE(SUBSTITUTE(SUBSTITUTE(F3374,"P"," P"),"A"," A"))</f>
        <v>0.37708333333333338</v>
      </c>
      <c r="N3374" s="34">
        <f t="shared" si="167"/>
        <v>7</v>
      </c>
      <c r="O3374" s="34" t="str">
        <f t="shared" si="168"/>
        <v>YIZ7</v>
      </c>
      <c r="P3374" s="44">
        <f>INDEX(Workings!$R$14:$R$853,MATCH(O3374,Workings!$U$14:$U$853,0))</f>
        <v>0.37500000000000006</v>
      </c>
      <c r="Q3374" s="34">
        <f t="shared" si="169"/>
        <v>3</v>
      </c>
      <c r="S3374"/>
    </row>
    <row r="3375" spans="1:19" ht="15" x14ac:dyDescent="0.25">
      <c r="A3375" s="34" t="s">
        <v>1754</v>
      </c>
      <c r="B3375" s="34" t="e">
        <f>SEARCH("PM",A3375)</f>
        <v>#VALUE!</v>
      </c>
      <c r="C3375" s="34">
        <f>SEARCH("AM",A3375)</f>
        <v>5</v>
      </c>
      <c r="D3375" s="34">
        <f>IFERROR(B3375,C3375)</f>
        <v>5</v>
      </c>
      <c r="E3375" s="34" t="str">
        <f>IFERROR(MID(A3375,D3375-5,1)," ")</f>
        <v xml:space="preserve"> </v>
      </c>
      <c r="F3375" s="34" t="str">
        <f>MID(A3375,IF(E3375="1",D3375-5,D3375-4),IF(E3375="1",7,6))</f>
        <v>9:31AM</v>
      </c>
      <c r="G3375" s="34" t="str">
        <f>TRIM(SUBSTITUTE(A3375,TEXT(M3375,"h:mmAM/PM"),""))</f>
        <v>8-Nov Y:I:Z</v>
      </c>
      <c r="H3375" s="34" t="b">
        <f>OR(LEFT(G3375,1)="Y",LEFT(G3375,1)="B",LEFT(G3375,1)="R")</f>
        <v>0</v>
      </c>
      <c r="I3375" s="34" t="str">
        <f>IF(H3375,LEFT(G3375,FIND(" ",G3375)-1),MID(G3375,FIND(" ",G3375)+1,9))</f>
        <v>Y:I:Z</v>
      </c>
      <c r="J3375" s="34" t="str">
        <f>TRIM(SUBSTITUTE(G3375,I3375,""))</f>
        <v>8-Nov</v>
      </c>
      <c r="K3375" s="34">
        <f>LEFT(J3375,2-ISERROR(1*MID(J3375,2,1)))*1</f>
        <v>8</v>
      </c>
      <c r="L3375" s="34" t="str">
        <f>IF(LEN(I3375)=3,I3375,LEFT(I3375,1)&amp;MID(I3375,3,1)&amp;RIGHT(I3375,1))</f>
        <v>YIZ</v>
      </c>
      <c r="M3375" s="42">
        <f>TIMEVALUE(SUBSTITUTE(SUBSTITUTE(F3375,"P"," P"),"A"," A"))</f>
        <v>0.39652777777777781</v>
      </c>
      <c r="N3375" s="34">
        <f t="shared" si="167"/>
        <v>8</v>
      </c>
      <c r="O3375" s="34" t="str">
        <f t="shared" si="168"/>
        <v>YIZ8</v>
      </c>
      <c r="P3375" s="44">
        <f>INDEX(Workings!$R$14:$R$853,MATCH(O3375,Workings!$U$14:$U$853,0))</f>
        <v>0.39583333333333337</v>
      </c>
      <c r="Q3375" s="34">
        <f t="shared" si="169"/>
        <v>1</v>
      </c>
      <c r="S3375"/>
    </row>
    <row r="3376" spans="1:19" ht="15" x14ac:dyDescent="0.25">
      <c r="A3376" s="34" t="s">
        <v>349</v>
      </c>
      <c r="B3376" s="34" t="e">
        <f>SEARCH("PM",A3376)</f>
        <v>#VALUE!</v>
      </c>
      <c r="C3376" s="34">
        <f>SEARCH("AM",A3376)</f>
        <v>6</v>
      </c>
      <c r="D3376" s="34">
        <f>IFERROR(B3376,C3376)</f>
        <v>6</v>
      </c>
      <c r="E3376" s="34" t="str">
        <f>IFERROR(MID(A3376,D3376-5,1)," ")</f>
        <v>1</v>
      </c>
      <c r="F3376" s="34" t="str">
        <f>MID(A3376,IF(E3376="1",D3376-5,D3376-4),IF(E3376="1",7,6))</f>
        <v>10:03AM</v>
      </c>
      <c r="G3376" s="34" t="str">
        <f>TRIM(SUBSTITUTE(A3376,TEXT(M3376,"h:mmAM/PM"),""))</f>
        <v>8/Nov YIZ</v>
      </c>
      <c r="H3376" s="34" t="b">
        <f>OR(LEFT(G3376,1)="Y",LEFT(G3376,1)="B",LEFT(G3376,1)="R")</f>
        <v>0</v>
      </c>
      <c r="I3376" s="34" t="str">
        <f>IF(H3376,LEFT(G3376,FIND(" ",G3376)-1),MID(G3376,FIND(" ",G3376)+1,9))</f>
        <v>YIZ</v>
      </c>
      <c r="J3376" s="34" t="str">
        <f>TRIM(SUBSTITUTE(G3376,I3376,""))</f>
        <v>8/Nov</v>
      </c>
      <c r="K3376" s="34">
        <f>LEFT(J3376,2-ISERROR(1*MID(J3376,2,1)))*1</f>
        <v>8</v>
      </c>
      <c r="L3376" s="34" t="str">
        <f>IF(LEN(I3376)=3,I3376,LEFT(I3376,1)&amp;MID(I3376,3,1)&amp;RIGHT(I3376,1))</f>
        <v>YIZ</v>
      </c>
      <c r="M3376" s="42">
        <f>TIMEVALUE(SUBSTITUTE(SUBSTITUTE(F3376,"P"," P"),"A"," A"))</f>
        <v>0.41875000000000001</v>
      </c>
      <c r="N3376" s="34">
        <f t="shared" si="167"/>
        <v>9</v>
      </c>
      <c r="O3376" s="34" t="str">
        <f t="shared" si="168"/>
        <v>YIZ9</v>
      </c>
      <c r="P3376" s="44">
        <f>INDEX(Workings!$R$14:$R$853,MATCH(O3376,Workings!$U$14:$U$853,0))</f>
        <v>0.41666666666666669</v>
      </c>
      <c r="Q3376" s="34">
        <f t="shared" si="169"/>
        <v>3</v>
      </c>
      <c r="S3376"/>
    </row>
    <row r="3377" spans="1:19" ht="15" x14ac:dyDescent="0.25">
      <c r="A3377" s="34" t="s">
        <v>1994</v>
      </c>
      <c r="B3377" s="34" t="e">
        <f>SEARCH("PM",A3377)</f>
        <v>#VALUE!</v>
      </c>
      <c r="C3377" s="34">
        <f>SEARCH("AM",A3377)</f>
        <v>6</v>
      </c>
      <c r="D3377" s="34">
        <f>IFERROR(B3377,C3377)</f>
        <v>6</v>
      </c>
      <c r="E3377" s="34" t="str">
        <f>IFERROR(MID(A3377,D3377-5,1)," ")</f>
        <v>1</v>
      </c>
      <c r="F3377" s="34" t="str">
        <f>MID(A3377,IF(E3377="1",D3377-5,D3377-4),IF(E3377="1",7,6))</f>
        <v>10:29AM</v>
      </c>
      <c r="G3377" s="34" t="str">
        <f>TRIM(SUBSTITUTE(A3377,TEXT(M3377,"h:mmAM/PM"),""))</f>
        <v>Y:I:Z 8-Nov</v>
      </c>
      <c r="H3377" s="34" t="b">
        <f>OR(LEFT(G3377,1)="Y",LEFT(G3377,1)="B",LEFT(G3377,1)="R")</f>
        <v>1</v>
      </c>
      <c r="I3377" s="34" t="str">
        <f>IF(H3377,LEFT(G3377,FIND(" ",G3377)-1),MID(G3377,FIND(" ",G3377)+1,9))</f>
        <v>Y:I:Z</v>
      </c>
      <c r="J3377" s="34" t="str">
        <f>TRIM(SUBSTITUTE(G3377,I3377,""))</f>
        <v>8-Nov</v>
      </c>
      <c r="K3377" s="34">
        <f>LEFT(J3377,2-ISERROR(1*MID(J3377,2,1)))*1</f>
        <v>8</v>
      </c>
      <c r="L3377" s="34" t="str">
        <f>IF(LEN(I3377)=3,I3377,LEFT(I3377,1)&amp;MID(I3377,3,1)&amp;RIGHT(I3377,1))</f>
        <v>YIZ</v>
      </c>
      <c r="M3377" s="42">
        <f>TIMEVALUE(SUBSTITUTE(SUBSTITUTE(F3377,"P"," P"),"A"," A"))</f>
        <v>0.4368055555555555</v>
      </c>
      <c r="N3377" s="34">
        <f t="shared" si="167"/>
        <v>10</v>
      </c>
      <c r="O3377" s="34" t="str">
        <f t="shared" si="168"/>
        <v>YIZ10</v>
      </c>
      <c r="P3377" s="44">
        <f>INDEX(Workings!$R$14:$R$853,MATCH(O3377,Workings!$U$14:$U$853,0))</f>
        <v>0.4375</v>
      </c>
      <c r="Q3377" s="34">
        <f t="shared" si="169"/>
        <v>-1</v>
      </c>
      <c r="S3377"/>
    </row>
    <row r="3378" spans="1:19" ht="15" x14ac:dyDescent="0.25">
      <c r="A3378" s="34" t="s">
        <v>955</v>
      </c>
      <c r="B3378" s="34" t="e">
        <f>SEARCH("PM",A3378)</f>
        <v>#VALUE!</v>
      </c>
      <c r="C3378" s="34">
        <f>SEARCH("AM",A3378)</f>
        <v>18</v>
      </c>
      <c r="D3378" s="34">
        <f>IFERROR(B3378,C3378)</f>
        <v>18</v>
      </c>
      <c r="E3378" s="34" t="str">
        <f>IFERROR(MID(A3378,D3378-5,1)," ")</f>
        <v>1</v>
      </c>
      <c r="F3378" s="34" t="str">
        <f>MID(A3378,IF(E3378="1",D3378-5,D3378-4),IF(E3378="1",7,6))</f>
        <v>11:04AM</v>
      </c>
      <c r="G3378" s="34" t="str">
        <f>TRIM(SUBSTITUTE(A3378,TEXT(M3378,"h:mmAM/PM"),""))</f>
        <v>8-Nov Y-I-Z</v>
      </c>
      <c r="H3378" s="34" t="b">
        <f>OR(LEFT(G3378,1)="Y",LEFT(G3378,1)="B",LEFT(G3378,1)="R")</f>
        <v>0</v>
      </c>
      <c r="I3378" s="34" t="str">
        <f>IF(H3378,LEFT(G3378,FIND(" ",G3378)-1),MID(G3378,FIND(" ",G3378)+1,9))</f>
        <v>Y-I-Z</v>
      </c>
      <c r="J3378" s="34" t="str">
        <f>TRIM(SUBSTITUTE(G3378,I3378,""))</f>
        <v>8-Nov</v>
      </c>
      <c r="K3378" s="34">
        <f>LEFT(J3378,2-ISERROR(1*MID(J3378,2,1)))*1</f>
        <v>8</v>
      </c>
      <c r="L3378" s="34" t="str">
        <f>IF(LEN(I3378)=3,I3378,LEFT(I3378,1)&amp;MID(I3378,3,1)&amp;RIGHT(I3378,1))</f>
        <v>YIZ</v>
      </c>
      <c r="M3378" s="42">
        <f>TIMEVALUE(SUBSTITUTE(SUBSTITUTE(F3378,"P"," P"),"A"," A"))</f>
        <v>0.46111111111111108</v>
      </c>
      <c r="N3378" s="34">
        <f t="shared" si="167"/>
        <v>11</v>
      </c>
      <c r="O3378" s="34" t="str">
        <f t="shared" si="168"/>
        <v>YIZ11</v>
      </c>
      <c r="P3378" s="44">
        <f>INDEX(Workings!$R$14:$R$853,MATCH(O3378,Workings!$U$14:$U$853,0))</f>
        <v>0.45833333333333331</v>
      </c>
      <c r="Q3378" s="34">
        <f t="shared" si="169"/>
        <v>4</v>
      </c>
      <c r="S3378"/>
    </row>
    <row r="3379" spans="1:19" ht="15" x14ac:dyDescent="0.25">
      <c r="A3379" s="34" t="s">
        <v>2523</v>
      </c>
      <c r="B3379" s="34" t="e">
        <f>SEARCH("PM",A3379)</f>
        <v>#VALUE!</v>
      </c>
      <c r="C3379" s="34">
        <f>SEARCH("AM",A3379)</f>
        <v>12</v>
      </c>
      <c r="D3379" s="34">
        <f>IFERROR(B3379,C3379)</f>
        <v>12</v>
      </c>
      <c r="E3379" s="34" t="str">
        <f>IFERROR(MID(A3379,D3379-5,1)," ")</f>
        <v>1</v>
      </c>
      <c r="F3379" s="34" t="str">
        <f>MID(A3379,IF(E3379="1",D3379-5,D3379-4),IF(E3379="1",7,6))</f>
        <v>11:35AM</v>
      </c>
      <c r="G3379" s="34" t="str">
        <f>TRIM(SUBSTITUTE(A3379,TEXT(M3379,"h:mmAM/PM"),""))</f>
        <v>8-Nov Y/I/Z</v>
      </c>
      <c r="H3379" s="34" t="b">
        <f>OR(LEFT(G3379,1)="Y",LEFT(G3379,1)="B",LEFT(G3379,1)="R")</f>
        <v>0</v>
      </c>
      <c r="I3379" s="34" t="str">
        <f>IF(H3379,LEFT(G3379,FIND(" ",G3379)-1),MID(G3379,FIND(" ",G3379)+1,9))</f>
        <v>Y/I/Z</v>
      </c>
      <c r="J3379" s="34" t="str">
        <f>TRIM(SUBSTITUTE(G3379,I3379,""))</f>
        <v>8-Nov</v>
      </c>
      <c r="K3379" s="34">
        <f>LEFT(J3379,2-ISERROR(1*MID(J3379,2,1)))*1</f>
        <v>8</v>
      </c>
      <c r="L3379" s="34" t="str">
        <f>IF(LEN(I3379)=3,I3379,LEFT(I3379,1)&amp;MID(I3379,3,1)&amp;RIGHT(I3379,1))</f>
        <v>YIZ</v>
      </c>
      <c r="M3379" s="42">
        <f>TIMEVALUE(SUBSTITUTE(SUBSTITUTE(F3379,"P"," P"),"A"," A"))</f>
        <v>0.4826388888888889</v>
      </c>
      <c r="N3379" s="34">
        <f t="shared" si="167"/>
        <v>12</v>
      </c>
      <c r="O3379" s="34" t="str">
        <f t="shared" si="168"/>
        <v>YIZ12</v>
      </c>
      <c r="P3379" s="44">
        <f>INDEX(Workings!$R$14:$R$853,MATCH(O3379,Workings!$U$14:$U$853,0))</f>
        <v>0.47916666666666663</v>
      </c>
      <c r="Q3379" s="34">
        <f t="shared" si="169"/>
        <v>5</v>
      </c>
      <c r="S3379"/>
    </row>
    <row r="3380" spans="1:19" ht="15" x14ac:dyDescent="0.25">
      <c r="A3380" s="34" t="s">
        <v>1677</v>
      </c>
      <c r="B3380" s="34">
        <f>SEARCH("PM",A3380)</f>
        <v>6</v>
      </c>
      <c r="C3380" s="34" t="e">
        <f>SEARCH("AM",A3380)</f>
        <v>#VALUE!</v>
      </c>
      <c r="D3380" s="34">
        <f>IFERROR(B3380,C3380)</f>
        <v>6</v>
      </c>
      <c r="E3380" s="34" t="str">
        <f>IFERROR(MID(A3380,D3380-5,1)," ")</f>
        <v>1</v>
      </c>
      <c r="F3380" s="34" t="str">
        <f>MID(A3380,IF(E3380="1",D3380-5,D3380-4),IF(E3380="1",7,6))</f>
        <v>12:00PM</v>
      </c>
      <c r="G3380" s="34" t="str">
        <f>TRIM(SUBSTITUTE(A3380,TEXT(M3380,"h:mmAM/PM"),""))</f>
        <v>8-Nov YIZ</v>
      </c>
      <c r="H3380" s="34" t="b">
        <f>OR(LEFT(G3380,1)="Y",LEFT(G3380,1)="B",LEFT(G3380,1)="R")</f>
        <v>0</v>
      </c>
      <c r="I3380" s="34" t="str">
        <f>IF(H3380,LEFT(G3380,FIND(" ",G3380)-1),MID(G3380,FIND(" ",G3380)+1,9))</f>
        <v>YIZ</v>
      </c>
      <c r="J3380" s="34" t="str">
        <f>TRIM(SUBSTITUTE(G3380,I3380,""))</f>
        <v>8-Nov</v>
      </c>
      <c r="K3380" s="34">
        <f>LEFT(J3380,2-ISERROR(1*MID(J3380,2,1)))*1</f>
        <v>8</v>
      </c>
      <c r="L3380" s="34" t="str">
        <f>IF(LEN(I3380)=3,I3380,LEFT(I3380,1)&amp;MID(I3380,3,1)&amp;RIGHT(I3380,1))</f>
        <v>YIZ</v>
      </c>
      <c r="M3380" s="42">
        <f>TIMEVALUE(SUBSTITUTE(SUBSTITUTE(F3380,"P"," P"),"A"," A"))</f>
        <v>0.5</v>
      </c>
      <c r="N3380" s="34">
        <f t="shared" si="167"/>
        <v>13</v>
      </c>
      <c r="O3380" s="34" t="str">
        <f t="shared" si="168"/>
        <v>YIZ13</v>
      </c>
      <c r="P3380" s="44">
        <f>INDEX(Workings!$R$14:$R$853,MATCH(O3380,Workings!$U$14:$U$853,0))</f>
        <v>0.49999999999999994</v>
      </c>
      <c r="Q3380" s="34">
        <f t="shared" si="169"/>
        <v>0</v>
      </c>
      <c r="S3380"/>
    </row>
    <row r="3381" spans="1:19" ht="15" x14ac:dyDescent="0.25">
      <c r="A3381" s="34" t="s">
        <v>4147</v>
      </c>
      <c r="B3381" s="34">
        <f>SEARCH("PM",A3381)</f>
        <v>18</v>
      </c>
      <c r="C3381" s="34" t="e">
        <f>SEARCH("AM",A3381)</f>
        <v>#VALUE!</v>
      </c>
      <c r="D3381" s="34">
        <f>IFERROR(B3381,C3381)</f>
        <v>18</v>
      </c>
      <c r="E3381" s="34" t="str">
        <f>IFERROR(MID(A3381,D3381-5,1)," ")</f>
        <v>1</v>
      </c>
      <c r="F3381" s="34" t="str">
        <f>MID(A3381,IF(E3381="1",D3381-5,D3381-4),IF(E3381="1",7,6))</f>
        <v>12:34PM</v>
      </c>
      <c r="G3381" s="34" t="str">
        <f>TRIM(SUBSTITUTE(A3381,TEXT(M3381,"h:mmAM/PM"),""))</f>
        <v>8/Nov Y:I:Z</v>
      </c>
      <c r="H3381" s="34" t="b">
        <f>OR(LEFT(G3381,1)="Y",LEFT(G3381,1)="B",LEFT(G3381,1)="R")</f>
        <v>0</v>
      </c>
      <c r="I3381" s="34" t="str">
        <f>IF(H3381,LEFT(G3381,FIND(" ",G3381)-1),MID(G3381,FIND(" ",G3381)+1,9))</f>
        <v>Y:I:Z</v>
      </c>
      <c r="J3381" s="34" t="str">
        <f>TRIM(SUBSTITUTE(G3381,I3381,""))</f>
        <v>8/Nov</v>
      </c>
      <c r="K3381" s="34">
        <f>LEFT(J3381,2-ISERROR(1*MID(J3381,2,1)))*1</f>
        <v>8</v>
      </c>
      <c r="L3381" s="34" t="str">
        <f>IF(LEN(I3381)=3,I3381,LEFT(I3381,1)&amp;MID(I3381,3,1)&amp;RIGHT(I3381,1))</f>
        <v>YIZ</v>
      </c>
      <c r="M3381" s="42">
        <f>TIMEVALUE(SUBSTITUTE(SUBSTITUTE(F3381,"P"," P"),"A"," A"))</f>
        <v>0.52361111111111114</v>
      </c>
      <c r="N3381" s="34">
        <f t="shared" si="167"/>
        <v>14</v>
      </c>
      <c r="O3381" s="34" t="str">
        <f t="shared" si="168"/>
        <v>YIZ14</v>
      </c>
      <c r="P3381" s="44">
        <f>INDEX(Workings!$R$14:$R$853,MATCH(O3381,Workings!$U$14:$U$853,0))</f>
        <v>0.52083333333333326</v>
      </c>
      <c r="Q3381" s="34">
        <f t="shared" si="169"/>
        <v>4</v>
      </c>
      <c r="S3381"/>
    </row>
    <row r="3382" spans="1:19" ht="15" x14ac:dyDescent="0.25">
      <c r="A3382" s="34" t="s">
        <v>1105</v>
      </c>
      <c r="B3382" s="34">
        <f>SEARCH("PM",A3382)</f>
        <v>17</v>
      </c>
      <c r="C3382" s="34" t="e">
        <f>SEARCH("AM",A3382)</f>
        <v>#VALUE!</v>
      </c>
      <c r="D3382" s="34">
        <f>IFERROR(B3382,C3382)</f>
        <v>17</v>
      </c>
      <c r="E3382" s="34" t="str">
        <f>IFERROR(MID(A3382,D3382-5,1)," ")</f>
        <v xml:space="preserve"> </v>
      </c>
      <c r="F3382" s="34" t="str">
        <f>MID(A3382,IF(E3382="1",D3382-5,D3382-4),IF(E3382="1",7,6))</f>
        <v>1:05PM</v>
      </c>
      <c r="G3382" s="34" t="str">
        <f>TRIM(SUBSTITUTE(A3382,TEXT(M3382,"h:mmAM/PM"),""))</f>
        <v>8/Nov Y/I/Z</v>
      </c>
      <c r="H3382" s="34" t="b">
        <f>OR(LEFT(G3382,1)="Y",LEFT(G3382,1)="B",LEFT(G3382,1)="R")</f>
        <v>0</v>
      </c>
      <c r="I3382" s="34" t="str">
        <f>IF(H3382,LEFT(G3382,FIND(" ",G3382)-1),MID(G3382,FIND(" ",G3382)+1,9))</f>
        <v>Y/I/Z</v>
      </c>
      <c r="J3382" s="34" t="str">
        <f>TRIM(SUBSTITUTE(G3382,I3382,""))</f>
        <v>8/Nov</v>
      </c>
      <c r="K3382" s="34">
        <f>LEFT(J3382,2-ISERROR(1*MID(J3382,2,1)))*1</f>
        <v>8</v>
      </c>
      <c r="L3382" s="34" t="str">
        <f>IF(LEN(I3382)=3,I3382,LEFT(I3382,1)&amp;MID(I3382,3,1)&amp;RIGHT(I3382,1))</f>
        <v>YIZ</v>
      </c>
      <c r="M3382" s="42">
        <f>TIMEVALUE(SUBSTITUTE(SUBSTITUTE(F3382,"P"," P"),"A"," A"))</f>
        <v>0.54513888888888895</v>
      </c>
      <c r="N3382" s="34">
        <f t="shared" si="167"/>
        <v>15</v>
      </c>
      <c r="O3382" s="34" t="str">
        <f t="shared" si="168"/>
        <v>YIZ15</v>
      </c>
      <c r="P3382" s="44">
        <f>INDEX(Workings!$R$14:$R$853,MATCH(O3382,Workings!$U$14:$U$853,0))</f>
        <v>0.54166666666666663</v>
      </c>
      <c r="Q3382" s="34">
        <f t="shared" si="169"/>
        <v>5</v>
      </c>
      <c r="S3382"/>
    </row>
    <row r="3383" spans="1:19" ht="15" x14ac:dyDescent="0.25">
      <c r="A3383" s="34" t="s">
        <v>887</v>
      </c>
      <c r="B3383" s="34">
        <f>SEARCH("PM",A3383)</f>
        <v>5</v>
      </c>
      <c r="C3383" s="34" t="e">
        <f>SEARCH("AM",A3383)</f>
        <v>#VALUE!</v>
      </c>
      <c r="D3383" s="34">
        <f>IFERROR(B3383,C3383)</f>
        <v>5</v>
      </c>
      <c r="E3383" s="34" t="str">
        <f>IFERROR(MID(A3383,D3383-5,1)," ")</f>
        <v xml:space="preserve"> </v>
      </c>
      <c r="F3383" s="34" t="str">
        <f>MID(A3383,IF(E3383="1",D3383-5,D3383-4),IF(E3383="1",7,6))</f>
        <v>1:34PM</v>
      </c>
      <c r="G3383" s="34" t="str">
        <f>TRIM(SUBSTITUTE(A3383,TEXT(M3383,"h:mmAM/PM"),""))</f>
        <v>8/Nov Y/I/Z</v>
      </c>
      <c r="H3383" s="34" t="b">
        <f>OR(LEFT(G3383,1)="Y",LEFT(G3383,1)="B",LEFT(G3383,1)="R")</f>
        <v>0</v>
      </c>
      <c r="I3383" s="34" t="str">
        <f>IF(H3383,LEFT(G3383,FIND(" ",G3383)-1),MID(G3383,FIND(" ",G3383)+1,9))</f>
        <v>Y/I/Z</v>
      </c>
      <c r="J3383" s="34" t="str">
        <f>TRIM(SUBSTITUTE(G3383,I3383,""))</f>
        <v>8/Nov</v>
      </c>
      <c r="K3383" s="34">
        <f>LEFT(J3383,2-ISERROR(1*MID(J3383,2,1)))*1</f>
        <v>8</v>
      </c>
      <c r="L3383" s="34" t="str">
        <f>IF(LEN(I3383)=3,I3383,LEFT(I3383,1)&amp;MID(I3383,3,1)&amp;RIGHT(I3383,1))</f>
        <v>YIZ</v>
      </c>
      <c r="M3383" s="42">
        <f>TIMEVALUE(SUBSTITUTE(SUBSTITUTE(F3383,"P"," P"),"A"," A"))</f>
        <v>0.56527777777777777</v>
      </c>
      <c r="N3383" s="34">
        <f t="shared" si="167"/>
        <v>16</v>
      </c>
      <c r="O3383" s="34" t="str">
        <f t="shared" si="168"/>
        <v>YIZ16</v>
      </c>
      <c r="P3383" s="44">
        <f>INDEX(Workings!$R$14:$R$853,MATCH(O3383,Workings!$U$14:$U$853,0))</f>
        <v>0.5625</v>
      </c>
      <c r="Q3383" s="34">
        <f t="shared" si="169"/>
        <v>4</v>
      </c>
      <c r="S3383"/>
    </row>
    <row r="3384" spans="1:19" ht="15" x14ac:dyDescent="0.25">
      <c r="A3384" s="34" t="s">
        <v>3762</v>
      </c>
      <c r="B3384" s="34">
        <f>SEARCH("PM",A3384)</f>
        <v>5</v>
      </c>
      <c r="C3384" s="34" t="e">
        <f>SEARCH("AM",A3384)</f>
        <v>#VALUE!</v>
      </c>
      <c r="D3384" s="34">
        <f>IFERROR(B3384,C3384)</f>
        <v>5</v>
      </c>
      <c r="E3384" s="34" t="str">
        <f>IFERROR(MID(A3384,D3384-5,1)," ")</f>
        <v xml:space="preserve"> </v>
      </c>
      <c r="F3384" s="34" t="str">
        <f>MID(A3384,IF(E3384="1",D3384-5,D3384-4),IF(E3384="1",7,6))</f>
        <v>2:00PM</v>
      </c>
      <c r="G3384" s="34" t="str">
        <f>TRIM(SUBSTITUTE(A3384,TEXT(M3384,"h:mmAM/PM"),""))</f>
        <v>8-Nov YIZ</v>
      </c>
      <c r="H3384" s="34" t="b">
        <f>OR(LEFT(G3384,1)="Y",LEFT(G3384,1)="B",LEFT(G3384,1)="R")</f>
        <v>0</v>
      </c>
      <c r="I3384" s="34" t="str">
        <f>IF(H3384,LEFT(G3384,FIND(" ",G3384)-1),MID(G3384,FIND(" ",G3384)+1,9))</f>
        <v>YIZ</v>
      </c>
      <c r="J3384" s="34" t="str">
        <f>TRIM(SUBSTITUTE(G3384,I3384,""))</f>
        <v>8-Nov</v>
      </c>
      <c r="K3384" s="34">
        <f>LEFT(J3384,2-ISERROR(1*MID(J3384,2,1)))*1</f>
        <v>8</v>
      </c>
      <c r="L3384" s="34" t="str">
        <f>IF(LEN(I3384)=3,I3384,LEFT(I3384,1)&amp;MID(I3384,3,1)&amp;RIGHT(I3384,1))</f>
        <v>YIZ</v>
      </c>
      <c r="M3384" s="42">
        <f>TIMEVALUE(SUBSTITUTE(SUBSTITUTE(F3384,"P"," P"),"A"," A"))</f>
        <v>0.58333333333333337</v>
      </c>
      <c r="N3384" s="34">
        <f t="shared" si="167"/>
        <v>17</v>
      </c>
      <c r="O3384" s="34" t="str">
        <f t="shared" si="168"/>
        <v>YIZ17</v>
      </c>
      <c r="P3384" s="44">
        <f>INDEX(Workings!$R$14:$R$853,MATCH(O3384,Workings!$U$14:$U$853,0))</f>
        <v>0.58333333333333337</v>
      </c>
      <c r="Q3384" s="34">
        <f t="shared" si="169"/>
        <v>0</v>
      </c>
      <c r="S3384"/>
    </row>
    <row r="3385" spans="1:19" ht="15" x14ac:dyDescent="0.25">
      <c r="A3385" s="34" t="s">
        <v>1621</v>
      </c>
      <c r="B3385" s="34">
        <f>SEARCH("PM",A3385)</f>
        <v>5</v>
      </c>
      <c r="C3385" s="34" t="e">
        <f>SEARCH("AM",A3385)</f>
        <v>#VALUE!</v>
      </c>
      <c r="D3385" s="34">
        <f>IFERROR(B3385,C3385)</f>
        <v>5</v>
      </c>
      <c r="E3385" s="34" t="str">
        <f>IFERROR(MID(A3385,D3385-5,1)," ")</f>
        <v xml:space="preserve"> </v>
      </c>
      <c r="F3385" s="34" t="str">
        <f>MID(A3385,IF(E3385="1",D3385-5,D3385-4),IF(E3385="1",7,6))</f>
        <v>2:34PM</v>
      </c>
      <c r="G3385" s="34" t="str">
        <f>TRIM(SUBSTITUTE(A3385,TEXT(M3385,"h:mmAM/PM"),""))</f>
        <v>Y:I:Z 8-Nov</v>
      </c>
      <c r="H3385" s="34" t="b">
        <f>OR(LEFT(G3385,1)="Y",LEFT(G3385,1)="B",LEFT(G3385,1)="R")</f>
        <v>1</v>
      </c>
      <c r="I3385" s="34" t="str">
        <f>IF(H3385,LEFT(G3385,FIND(" ",G3385)-1),MID(G3385,FIND(" ",G3385)+1,9))</f>
        <v>Y:I:Z</v>
      </c>
      <c r="J3385" s="34" t="str">
        <f>TRIM(SUBSTITUTE(G3385,I3385,""))</f>
        <v>8-Nov</v>
      </c>
      <c r="K3385" s="34">
        <f>LEFT(J3385,2-ISERROR(1*MID(J3385,2,1)))*1</f>
        <v>8</v>
      </c>
      <c r="L3385" s="34" t="str">
        <f>IF(LEN(I3385)=3,I3385,LEFT(I3385,1)&amp;MID(I3385,3,1)&amp;RIGHT(I3385,1))</f>
        <v>YIZ</v>
      </c>
      <c r="M3385" s="42">
        <f>TIMEVALUE(SUBSTITUTE(SUBSTITUTE(F3385,"P"," P"),"A"," A"))</f>
        <v>0.6069444444444444</v>
      </c>
      <c r="N3385" s="34">
        <f t="shared" si="167"/>
        <v>18</v>
      </c>
      <c r="O3385" s="34" t="str">
        <f t="shared" si="168"/>
        <v>YIZ18</v>
      </c>
      <c r="P3385" s="44">
        <f>INDEX(Workings!$R$14:$R$853,MATCH(O3385,Workings!$U$14:$U$853,0))</f>
        <v>0.60416666666666674</v>
      </c>
      <c r="Q3385" s="34">
        <f t="shared" si="169"/>
        <v>4</v>
      </c>
      <c r="S3385"/>
    </row>
    <row r="3386" spans="1:19" ht="15" x14ac:dyDescent="0.25">
      <c r="A3386" s="34" t="s">
        <v>1948</v>
      </c>
      <c r="B3386" s="34">
        <f>SEARCH("PM",A3386)</f>
        <v>5</v>
      </c>
      <c r="C3386" s="34" t="e">
        <f>SEARCH("AM",A3386)</f>
        <v>#VALUE!</v>
      </c>
      <c r="D3386" s="34">
        <f>IFERROR(B3386,C3386)</f>
        <v>5</v>
      </c>
      <c r="E3386" s="34" t="str">
        <f>IFERROR(MID(A3386,D3386-5,1)," ")</f>
        <v xml:space="preserve"> </v>
      </c>
      <c r="F3386" s="34" t="str">
        <f>MID(A3386,IF(E3386="1",D3386-5,D3386-4),IF(E3386="1",7,6))</f>
        <v>2:59PM</v>
      </c>
      <c r="G3386" s="34" t="str">
        <f>TRIM(SUBSTITUTE(A3386,TEXT(M3386,"h:mmAM/PM"),""))</f>
        <v>Y/I/Z 8/Nov</v>
      </c>
      <c r="H3386" s="34" t="b">
        <f>OR(LEFT(G3386,1)="Y",LEFT(G3386,1)="B",LEFT(G3386,1)="R")</f>
        <v>1</v>
      </c>
      <c r="I3386" s="34" t="str">
        <f>IF(H3386,LEFT(G3386,FIND(" ",G3386)-1),MID(G3386,FIND(" ",G3386)+1,9))</f>
        <v>Y/I/Z</v>
      </c>
      <c r="J3386" s="34" t="str">
        <f>TRIM(SUBSTITUTE(G3386,I3386,""))</f>
        <v>8/Nov</v>
      </c>
      <c r="K3386" s="34">
        <f>LEFT(J3386,2-ISERROR(1*MID(J3386,2,1)))*1</f>
        <v>8</v>
      </c>
      <c r="L3386" s="34" t="str">
        <f>IF(LEN(I3386)=3,I3386,LEFT(I3386,1)&amp;MID(I3386,3,1)&amp;RIGHT(I3386,1))</f>
        <v>YIZ</v>
      </c>
      <c r="M3386" s="42">
        <f>TIMEVALUE(SUBSTITUTE(SUBSTITUTE(F3386,"P"," P"),"A"," A"))</f>
        <v>0.62430555555555556</v>
      </c>
      <c r="N3386" s="34">
        <f t="shared" si="167"/>
        <v>19</v>
      </c>
      <c r="O3386" s="34" t="str">
        <f t="shared" si="168"/>
        <v>YIZ19</v>
      </c>
      <c r="P3386" s="44">
        <f>INDEX(Workings!$R$14:$R$853,MATCH(O3386,Workings!$U$14:$U$853,0))</f>
        <v>0.62500000000000011</v>
      </c>
      <c r="Q3386" s="34">
        <f t="shared" si="169"/>
        <v>-1</v>
      </c>
      <c r="S3386"/>
    </row>
    <row r="3387" spans="1:19" ht="15" x14ac:dyDescent="0.25">
      <c r="A3387" s="34" t="s">
        <v>547</v>
      </c>
      <c r="B3387" s="34">
        <f>SEARCH("PM",A3387)</f>
        <v>11</v>
      </c>
      <c r="C3387" s="34" t="e">
        <f>SEARCH("AM",A3387)</f>
        <v>#VALUE!</v>
      </c>
      <c r="D3387" s="34">
        <f>IFERROR(B3387,C3387)</f>
        <v>11</v>
      </c>
      <c r="E3387" s="34" t="str">
        <f>IFERROR(MID(A3387,D3387-5,1)," ")</f>
        <v xml:space="preserve"> </v>
      </c>
      <c r="F3387" s="34" t="str">
        <f>MID(A3387,IF(E3387="1",D3387-5,D3387-4),IF(E3387="1",7,6))</f>
        <v>3:31PM</v>
      </c>
      <c r="G3387" s="34" t="str">
        <f>TRIM(SUBSTITUTE(A3387,TEXT(M3387,"h:mmAM/PM"),""))</f>
        <v>Y-I-Z 8/Nov</v>
      </c>
      <c r="H3387" s="34" t="b">
        <f>OR(LEFT(G3387,1)="Y",LEFT(G3387,1)="B",LEFT(G3387,1)="R")</f>
        <v>1</v>
      </c>
      <c r="I3387" s="34" t="str">
        <f>IF(H3387,LEFT(G3387,FIND(" ",G3387)-1),MID(G3387,FIND(" ",G3387)+1,9))</f>
        <v>Y-I-Z</v>
      </c>
      <c r="J3387" s="34" t="str">
        <f>TRIM(SUBSTITUTE(G3387,I3387,""))</f>
        <v>8/Nov</v>
      </c>
      <c r="K3387" s="34">
        <f>LEFT(J3387,2-ISERROR(1*MID(J3387,2,1)))*1</f>
        <v>8</v>
      </c>
      <c r="L3387" s="34" t="str">
        <f>IF(LEN(I3387)=3,I3387,LEFT(I3387,1)&amp;MID(I3387,3,1)&amp;RIGHT(I3387,1))</f>
        <v>YIZ</v>
      </c>
      <c r="M3387" s="42">
        <f>TIMEVALUE(SUBSTITUTE(SUBSTITUTE(F3387,"P"," P"),"A"," A"))</f>
        <v>0.64652777777777781</v>
      </c>
      <c r="N3387" s="34">
        <f t="shared" si="167"/>
        <v>20</v>
      </c>
      <c r="O3387" s="34" t="str">
        <f t="shared" si="168"/>
        <v>YIZ20</v>
      </c>
      <c r="P3387" s="44">
        <f>INDEX(Workings!$R$14:$R$853,MATCH(O3387,Workings!$U$14:$U$853,0))</f>
        <v>0.64583333333333348</v>
      </c>
      <c r="Q3387" s="34">
        <f t="shared" si="169"/>
        <v>1</v>
      </c>
      <c r="S3387"/>
    </row>
    <row r="3388" spans="1:19" ht="15" x14ac:dyDescent="0.25">
      <c r="A3388" s="34" t="s">
        <v>1370</v>
      </c>
      <c r="B3388" s="34">
        <f>SEARCH("PM",A3388)</f>
        <v>17</v>
      </c>
      <c r="C3388" s="34" t="e">
        <f>SEARCH("AM",A3388)</f>
        <v>#VALUE!</v>
      </c>
      <c r="D3388" s="34">
        <f>IFERROR(B3388,C3388)</f>
        <v>17</v>
      </c>
      <c r="E3388" s="34" t="str">
        <f>IFERROR(MID(A3388,D3388-5,1)," ")</f>
        <v xml:space="preserve"> </v>
      </c>
      <c r="F3388" s="34" t="str">
        <f>MID(A3388,IF(E3388="1",D3388-5,D3388-4),IF(E3388="1",7,6))</f>
        <v>4:03PM</v>
      </c>
      <c r="G3388" s="34" t="str">
        <f>TRIM(SUBSTITUTE(A3388,TEXT(M3388,"h:mmAM/PM"),""))</f>
        <v>8-Nov Y/I/Z</v>
      </c>
      <c r="H3388" s="34" t="b">
        <f>OR(LEFT(G3388,1)="Y",LEFT(G3388,1)="B",LEFT(G3388,1)="R")</f>
        <v>0</v>
      </c>
      <c r="I3388" s="34" t="str">
        <f>IF(H3388,LEFT(G3388,FIND(" ",G3388)-1),MID(G3388,FIND(" ",G3388)+1,9))</f>
        <v>Y/I/Z</v>
      </c>
      <c r="J3388" s="34" t="str">
        <f>TRIM(SUBSTITUTE(G3388,I3388,""))</f>
        <v>8-Nov</v>
      </c>
      <c r="K3388" s="34">
        <f>LEFT(J3388,2-ISERROR(1*MID(J3388,2,1)))*1</f>
        <v>8</v>
      </c>
      <c r="L3388" s="34" t="str">
        <f>IF(LEN(I3388)=3,I3388,LEFT(I3388,1)&amp;MID(I3388,3,1)&amp;RIGHT(I3388,1))</f>
        <v>YIZ</v>
      </c>
      <c r="M3388" s="42">
        <f>TIMEVALUE(SUBSTITUTE(SUBSTITUTE(F3388,"P"," P"),"A"," A"))</f>
        <v>0.66875000000000007</v>
      </c>
      <c r="N3388" s="34">
        <f t="shared" si="167"/>
        <v>21</v>
      </c>
      <c r="O3388" s="34" t="str">
        <f t="shared" si="168"/>
        <v>YIZ21</v>
      </c>
      <c r="P3388" s="44">
        <f>INDEX(Workings!$R$14:$R$853,MATCH(O3388,Workings!$U$14:$U$853,0))</f>
        <v>0.66666666666666685</v>
      </c>
      <c r="Q3388" s="34">
        <f t="shared" si="169"/>
        <v>3</v>
      </c>
      <c r="S3388"/>
    </row>
    <row r="3389" spans="1:19" ht="15" x14ac:dyDescent="0.25">
      <c r="A3389" s="34" t="s">
        <v>1708</v>
      </c>
      <c r="B3389" s="34">
        <f>SEARCH("PM",A3389)</f>
        <v>11</v>
      </c>
      <c r="C3389" s="34" t="e">
        <f>SEARCH("AM",A3389)</f>
        <v>#VALUE!</v>
      </c>
      <c r="D3389" s="34">
        <f>IFERROR(B3389,C3389)</f>
        <v>11</v>
      </c>
      <c r="E3389" s="34" t="str">
        <f>IFERROR(MID(A3389,D3389-5,1)," ")</f>
        <v xml:space="preserve"> </v>
      </c>
      <c r="F3389" s="34" t="str">
        <f>MID(A3389,IF(E3389="1",D3389-5,D3389-4),IF(E3389="1",7,6))</f>
        <v>4:29PM</v>
      </c>
      <c r="G3389" s="34" t="str">
        <f>TRIM(SUBSTITUTE(A3389,TEXT(M3389,"h:mmAM/PM"),""))</f>
        <v>Y/I/Z 8/Nov</v>
      </c>
      <c r="H3389" s="34" t="b">
        <f>OR(LEFT(G3389,1)="Y",LEFT(G3389,1)="B",LEFT(G3389,1)="R")</f>
        <v>1</v>
      </c>
      <c r="I3389" s="34" t="str">
        <f>IF(H3389,LEFT(G3389,FIND(" ",G3389)-1),MID(G3389,FIND(" ",G3389)+1,9))</f>
        <v>Y/I/Z</v>
      </c>
      <c r="J3389" s="34" t="str">
        <f>TRIM(SUBSTITUTE(G3389,I3389,""))</f>
        <v>8/Nov</v>
      </c>
      <c r="K3389" s="34">
        <f>LEFT(J3389,2-ISERROR(1*MID(J3389,2,1)))*1</f>
        <v>8</v>
      </c>
      <c r="L3389" s="34" t="str">
        <f>IF(LEN(I3389)=3,I3389,LEFT(I3389,1)&amp;MID(I3389,3,1)&amp;RIGHT(I3389,1))</f>
        <v>YIZ</v>
      </c>
      <c r="M3389" s="42">
        <f>TIMEVALUE(SUBSTITUTE(SUBSTITUTE(F3389,"P"," P"),"A"," A"))</f>
        <v>0.68680555555555556</v>
      </c>
      <c r="N3389" s="34">
        <f t="shared" si="167"/>
        <v>22</v>
      </c>
      <c r="O3389" s="34" t="str">
        <f t="shared" si="168"/>
        <v>YIZ22</v>
      </c>
      <c r="P3389" s="44">
        <f>INDEX(Workings!$R$14:$R$853,MATCH(O3389,Workings!$U$14:$U$853,0))</f>
        <v>0.68750000000000022</v>
      </c>
      <c r="Q3389" s="34">
        <f t="shared" si="169"/>
        <v>-1</v>
      </c>
      <c r="S3389"/>
    </row>
    <row r="3390" spans="1:19" ht="15" x14ac:dyDescent="0.25">
      <c r="A3390" s="34" t="s">
        <v>2778</v>
      </c>
      <c r="B3390" s="34">
        <f>SEARCH("PM",A3390)</f>
        <v>15</v>
      </c>
      <c r="C3390" s="34" t="e">
        <f>SEARCH("AM",A3390)</f>
        <v>#VALUE!</v>
      </c>
      <c r="D3390" s="34">
        <f>IFERROR(B3390,C3390)</f>
        <v>15</v>
      </c>
      <c r="E3390" s="34" t="str">
        <f>IFERROR(MID(A3390,D3390-5,1)," ")</f>
        <v xml:space="preserve"> </v>
      </c>
      <c r="F3390" s="34" t="str">
        <f>MID(A3390,IF(E3390="1",D3390-5,D3390-4),IF(E3390="1",7,6))</f>
        <v>5:04PM</v>
      </c>
      <c r="G3390" s="34" t="str">
        <f>TRIM(SUBSTITUTE(A3390,TEXT(M3390,"h:mmAM/PM"),""))</f>
        <v>8/Nov YIZ</v>
      </c>
      <c r="H3390" s="34" t="b">
        <f>OR(LEFT(G3390,1)="Y",LEFT(G3390,1)="B",LEFT(G3390,1)="R")</f>
        <v>0</v>
      </c>
      <c r="I3390" s="34" t="str">
        <f>IF(H3390,LEFT(G3390,FIND(" ",G3390)-1),MID(G3390,FIND(" ",G3390)+1,9))</f>
        <v>YIZ</v>
      </c>
      <c r="J3390" s="34" t="str">
        <f>TRIM(SUBSTITUTE(G3390,I3390,""))</f>
        <v>8/Nov</v>
      </c>
      <c r="K3390" s="34">
        <f>LEFT(J3390,2-ISERROR(1*MID(J3390,2,1)))*1</f>
        <v>8</v>
      </c>
      <c r="L3390" s="34" t="str">
        <f>IF(LEN(I3390)=3,I3390,LEFT(I3390,1)&amp;MID(I3390,3,1)&amp;RIGHT(I3390,1))</f>
        <v>YIZ</v>
      </c>
      <c r="M3390" s="42">
        <f>TIMEVALUE(SUBSTITUTE(SUBSTITUTE(F3390,"P"," P"),"A"," A"))</f>
        <v>0.71111111111111114</v>
      </c>
      <c r="N3390" s="34">
        <f t="shared" si="167"/>
        <v>23</v>
      </c>
      <c r="O3390" s="34" t="str">
        <f t="shared" si="168"/>
        <v>YIZ23</v>
      </c>
      <c r="P3390" s="44">
        <f>INDEX(Workings!$R$14:$R$853,MATCH(O3390,Workings!$U$14:$U$853,0))</f>
        <v>0.70833333333333359</v>
      </c>
      <c r="Q3390" s="34">
        <f t="shared" si="169"/>
        <v>4</v>
      </c>
      <c r="S3390"/>
    </row>
    <row r="3391" spans="1:19" ht="15" x14ac:dyDescent="0.25">
      <c r="A3391" s="34" t="s">
        <v>1085</v>
      </c>
      <c r="B3391" s="34">
        <f>SEARCH("PM",A3391)</f>
        <v>5</v>
      </c>
      <c r="C3391" s="34" t="e">
        <f>SEARCH("AM",A3391)</f>
        <v>#VALUE!</v>
      </c>
      <c r="D3391" s="34">
        <f>IFERROR(B3391,C3391)</f>
        <v>5</v>
      </c>
      <c r="E3391" s="34" t="str">
        <f>IFERROR(MID(A3391,D3391-5,1)," ")</f>
        <v xml:space="preserve"> </v>
      </c>
      <c r="F3391" s="34" t="str">
        <f>MID(A3391,IF(E3391="1",D3391-5,D3391-4),IF(E3391="1",7,6))</f>
        <v>5:39PM</v>
      </c>
      <c r="G3391" s="34" t="str">
        <f>TRIM(SUBSTITUTE(A3391,TEXT(M3391,"h:mmAM/PM"),""))</f>
        <v>Y-I-Z 8-Nov</v>
      </c>
      <c r="H3391" s="34" t="b">
        <f>OR(LEFT(G3391,1)="Y",LEFT(G3391,1)="B",LEFT(G3391,1)="R")</f>
        <v>1</v>
      </c>
      <c r="I3391" s="34" t="str">
        <f>IF(H3391,LEFT(G3391,FIND(" ",G3391)-1),MID(G3391,FIND(" ",G3391)+1,9))</f>
        <v>Y-I-Z</v>
      </c>
      <c r="J3391" s="34" t="str">
        <f>TRIM(SUBSTITUTE(G3391,I3391,""))</f>
        <v>8-Nov</v>
      </c>
      <c r="K3391" s="34">
        <f>LEFT(J3391,2-ISERROR(1*MID(J3391,2,1)))*1</f>
        <v>8</v>
      </c>
      <c r="L3391" s="34" t="str">
        <f>IF(LEN(I3391)=3,I3391,LEFT(I3391,1)&amp;MID(I3391,3,1)&amp;RIGHT(I3391,1))</f>
        <v>YIZ</v>
      </c>
      <c r="M3391" s="42">
        <f>TIMEVALUE(SUBSTITUTE(SUBSTITUTE(F3391,"P"," P"),"A"," A"))</f>
        <v>0.73541666666666661</v>
      </c>
      <c r="N3391" s="34">
        <f t="shared" si="167"/>
        <v>24</v>
      </c>
      <c r="O3391" s="34" t="str">
        <f t="shared" si="168"/>
        <v>YIZ24</v>
      </c>
      <c r="P3391" s="44">
        <f>INDEX(Workings!$R$14:$R$853,MATCH(O3391,Workings!$U$14:$U$853,0))</f>
        <v>0.73611111111111138</v>
      </c>
      <c r="Q3391" s="34">
        <f t="shared" si="169"/>
        <v>-1</v>
      </c>
      <c r="S3391"/>
    </row>
    <row r="3392" spans="1:19" ht="15" x14ac:dyDescent="0.25">
      <c r="A3392" s="34" t="s">
        <v>3694</v>
      </c>
      <c r="B3392" s="34">
        <f>SEARCH("PM",A3392)</f>
        <v>17</v>
      </c>
      <c r="C3392" s="34" t="e">
        <f>SEARCH("AM",A3392)</f>
        <v>#VALUE!</v>
      </c>
      <c r="D3392" s="34">
        <f>IFERROR(B3392,C3392)</f>
        <v>17</v>
      </c>
      <c r="E3392" s="34" t="str">
        <f>IFERROR(MID(A3392,D3392-5,1)," ")</f>
        <v xml:space="preserve"> </v>
      </c>
      <c r="F3392" s="34" t="str">
        <f>MID(A3392,IF(E3392="1",D3392-5,D3392-4),IF(E3392="1",7,6))</f>
        <v>6:23PM</v>
      </c>
      <c r="G3392" s="34" t="str">
        <f>TRIM(SUBSTITUTE(A3392,TEXT(M3392,"h:mmAM/PM"),""))</f>
        <v>Y-I-Z 8/Nov</v>
      </c>
      <c r="H3392" s="34" t="b">
        <f>OR(LEFT(G3392,1)="Y",LEFT(G3392,1)="B",LEFT(G3392,1)="R")</f>
        <v>1</v>
      </c>
      <c r="I3392" s="34" t="str">
        <f>IF(H3392,LEFT(G3392,FIND(" ",G3392)-1),MID(G3392,FIND(" ",G3392)+1,9))</f>
        <v>Y-I-Z</v>
      </c>
      <c r="J3392" s="34" t="str">
        <f>TRIM(SUBSTITUTE(G3392,I3392,""))</f>
        <v>8/Nov</v>
      </c>
      <c r="K3392" s="34">
        <f>LEFT(J3392,2-ISERROR(1*MID(J3392,2,1)))*1</f>
        <v>8</v>
      </c>
      <c r="L3392" s="34" t="str">
        <f>IF(LEN(I3392)=3,I3392,LEFT(I3392,1)&amp;MID(I3392,3,1)&amp;RIGHT(I3392,1))</f>
        <v>YIZ</v>
      </c>
      <c r="M3392" s="42">
        <f>TIMEVALUE(SUBSTITUTE(SUBSTITUTE(F3392,"P"," P"),"A"," A"))</f>
        <v>0.76597222222222217</v>
      </c>
      <c r="N3392" s="34">
        <f t="shared" si="167"/>
        <v>25</v>
      </c>
      <c r="O3392" s="34" t="str">
        <f t="shared" si="168"/>
        <v>YIZ25</v>
      </c>
      <c r="P3392" s="44">
        <f>INDEX(Workings!$R$14:$R$853,MATCH(O3392,Workings!$U$14:$U$853,0))</f>
        <v>0.76388888888888917</v>
      </c>
      <c r="Q3392" s="34">
        <f t="shared" si="169"/>
        <v>3</v>
      </c>
      <c r="S3392"/>
    </row>
    <row r="3393" spans="1:19" ht="15" x14ac:dyDescent="0.25">
      <c r="A3393" s="34" t="s">
        <v>3781</v>
      </c>
      <c r="B3393" s="34">
        <f>SEARCH("PM",A3393)</f>
        <v>11</v>
      </c>
      <c r="C3393" s="34" t="e">
        <f>SEARCH("AM",A3393)</f>
        <v>#VALUE!</v>
      </c>
      <c r="D3393" s="34">
        <f>IFERROR(B3393,C3393)</f>
        <v>11</v>
      </c>
      <c r="E3393" s="34" t="str">
        <f>IFERROR(MID(A3393,D3393-5,1)," ")</f>
        <v xml:space="preserve"> </v>
      </c>
      <c r="F3393" s="34" t="str">
        <f>MID(A3393,IF(E3393="1",D3393-5,D3393-4),IF(E3393="1",7,6))</f>
        <v>7:04PM</v>
      </c>
      <c r="G3393" s="34" t="str">
        <f>TRIM(SUBSTITUTE(A3393,TEXT(M3393,"h:mmAM/PM"),""))</f>
        <v>8/Nov Y-I-Z</v>
      </c>
      <c r="H3393" s="34" t="b">
        <f>OR(LEFT(G3393,1)="Y",LEFT(G3393,1)="B",LEFT(G3393,1)="R")</f>
        <v>0</v>
      </c>
      <c r="I3393" s="34" t="str">
        <f>IF(H3393,LEFT(G3393,FIND(" ",G3393)-1),MID(G3393,FIND(" ",G3393)+1,9))</f>
        <v>Y-I-Z</v>
      </c>
      <c r="J3393" s="34" t="str">
        <f>TRIM(SUBSTITUTE(G3393,I3393,""))</f>
        <v>8/Nov</v>
      </c>
      <c r="K3393" s="34">
        <f>LEFT(J3393,2-ISERROR(1*MID(J3393,2,1)))*1</f>
        <v>8</v>
      </c>
      <c r="L3393" s="34" t="str">
        <f>IF(LEN(I3393)=3,I3393,LEFT(I3393,1)&amp;MID(I3393,3,1)&amp;RIGHT(I3393,1))</f>
        <v>YIZ</v>
      </c>
      <c r="M3393" s="42">
        <f>TIMEVALUE(SUBSTITUTE(SUBSTITUTE(F3393,"P"," P"),"A"," A"))</f>
        <v>0.7944444444444444</v>
      </c>
      <c r="N3393" s="34">
        <f t="shared" si="167"/>
        <v>26</v>
      </c>
      <c r="O3393" s="34" t="str">
        <f t="shared" si="168"/>
        <v>YIZ26</v>
      </c>
      <c r="P3393" s="44">
        <f>INDEX(Workings!$R$14:$R$853,MATCH(O3393,Workings!$U$14:$U$853,0))</f>
        <v>0.79166666666666696</v>
      </c>
      <c r="Q3393" s="34">
        <f t="shared" si="169"/>
        <v>4</v>
      </c>
      <c r="S3393"/>
    </row>
    <row r="3394" spans="1:19" ht="15" x14ac:dyDescent="0.25">
      <c r="A3394" s="34" t="s">
        <v>3837</v>
      </c>
      <c r="B3394" s="34">
        <f>SEARCH("PM",A3394)</f>
        <v>11</v>
      </c>
      <c r="C3394" s="34" t="e">
        <f>SEARCH("AM",A3394)</f>
        <v>#VALUE!</v>
      </c>
      <c r="D3394" s="34">
        <f>IFERROR(B3394,C3394)</f>
        <v>11</v>
      </c>
      <c r="E3394" s="34" t="str">
        <f>IFERROR(MID(A3394,D3394-5,1)," ")</f>
        <v xml:space="preserve"> </v>
      </c>
      <c r="F3394" s="34" t="str">
        <f>MID(A3394,IF(E3394="1",D3394-5,D3394-4),IF(E3394="1",7,6))</f>
        <v>7:59PM</v>
      </c>
      <c r="G3394" s="34" t="str">
        <f>TRIM(SUBSTITUTE(A3394,TEXT(M3394,"h:mmAM/PM"),""))</f>
        <v>Y-I-Z 8/Nov</v>
      </c>
      <c r="H3394" s="34" t="b">
        <f>OR(LEFT(G3394,1)="Y",LEFT(G3394,1)="B",LEFT(G3394,1)="R")</f>
        <v>1</v>
      </c>
      <c r="I3394" s="34" t="str">
        <f>IF(H3394,LEFT(G3394,FIND(" ",G3394)-1),MID(G3394,FIND(" ",G3394)+1,9))</f>
        <v>Y-I-Z</v>
      </c>
      <c r="J3394" s="34" t="str">
        <f>TRIM(SUBSTITUTE(G3394,I3394,""))</f>
        <v>8/Nov</v>
      </c>
      <c r="K3394" s="34">
        <f>LEFT(J3394,2-ISERROR(1*MID(J3394,2,1)))*1</f>
        <v>8</v>
      </c>
      <c r="L3394" s="34" t="str">
        <f>IF(LEN(I3394)=3,I3394,LEFT(I3394,1)&amp;MID(I3394,3,1)&amp;RIGHT(I3394,1))</f>
        <v>YIZ</v>
      </c>
      <c r="M3394" s="42">
        <f>TIMEVALUE(SUBSTITUTE(SUBSTITUTE(F3394,"P"," P"),"A"," A"))</f>
        <v>0.83263888888888893</v>
      </c>
      <c r="N3394" s="34">
        <f t="shared" si="167"/>
        <v>27</v>
      </c>
      <c r="O3394" s="34" t="str">
        <f t="shared" si="168"/>
        <v>YIZ27</v>
      </c>
      <c r="P3394" s="44">
        <f>INDEX(Workings!$R$14:$R$853,MATCH(O3394,Workings!$U$14:$U$853,0))</f>
        <v>0.83333333333333359</v>
      </c>
      <c r="Q3394" s="34">
        <f t="shared" si="169"/>
        <v>-1</v>
      </c>
      <c r="S3394"/>
    </row>
    <row r="3395" spans="1:19" ht="15" x14ac:dyDescent="0.25">
      <c r="A3395" s="34" t="s">
        <v>3744</v>
      </c>
      <c r="B3395" s="34">
        <f>SEARCH("PM",A3395)</f>
        <v>5</v>
      </c>
      <c r="C3395" s="34" t="e">
        <f>SEARCH("AM",A3395)</f>
        <v>#VALUE!</v>
      </c>
      <c r="D3395" s="34">
        <f>IFERROR(B3395,C3395)</f>
        <v>5</v>
      </c>
      <c r="E3395" s="34" t="str">
        <f>IFERROR(MID(A3395,D3395-5,1)," ")</f>
        <v xml:space="preserve"> </v>
      </c>
      <c r="F3395" s="34" t="str">
        <f>MID(A3395,IF(E3395="1",D3395-5,D3395-4),IF(E3395="1",7,6))</f>
        <v>9:03PM</v>
      </c>
      <c r="G3395" s="34" t="str">
        <f>TRIM(SUBSTITUTE(A3395,TEXT(M3395,"h:mmAM/PM"),""))</f>
        <v>8/Nov YIZ</v>
      </c>
      <c r="H3395" s="34" t="b">
        <f>OR(LEFT(G3395,1)="Y",LEFT(G3395,1)="B",LEFT(G3395,1)="R")</f>
        <v>0</v>
      </c>
      <c r="I3395" s="34" t="str">
        <f>IF(H3395,LEFT(G3395,FIND(" ",G3395)-1),MID(G3395,FIND(" ",G3395)+1,9))</f>
        <v>YIZ</v>
      </c>
      <c r="J3395" s="34" t="str">
        <f>TRIM(SUBSTITUTE(G3395,I3395,""))</f>
        <v>8/Nov</v>
      </c>
      <c r="K3395" s="34">
        <f>LEFT(J3395,2-ISERROR(1*MID(J3395,2,1)))*1</f>
        <v>8</v>
      </c>
      <c r="L3395" s="34" t="str">
        <f>IF(LEN(I3395)=3,I3395,LEFT(I3395,1)&amp;MID(I3395,3,1)&amp;RIGHT(I3395,1))</f>
        <v>YIZ</v>
      </c>
      <c r="M3395" s="42">
        <f>TIMEVALUE(SUBSTITUTE(SUBSTITUTE(F3395,"P"," P"),"A"," A"))</f>
        <v>0.87708333333333333</v>
      </c>
      <c r="N3395" s="34">
        <f t="shared" si="167"/>
        <v>28</v>
      </c>
      <c r="O3395" s="34" t="str">
        <f t="shared" si="168"/>
        <v>YIZ28</v>
      </c>
      <c r="P3395" s="44">
        <f>INDEX(Workings!$R$14:$R$853,MATCH(O3395,Workings!$U$14:$U$853,0))</f>
        <v>0.87500000000000022</v>
      </c>
      <c r="Q3395" s="34">
        <f t="shared" si="169"/>
        <v>3</v>
      </c>
      <c r="S3395"/>
    </row>
    <row r="3396" spans="1:19" ht="15" x14ac:dyDescent="0.25">
      <c r="A3396" s="34" t="s">
        <v>841</v>
      </c>
      <c r="B3396" s="34">
        <f>SEARCH("PM",A3396)</f>
        <v>10</v>
      </c>
      <c r="C3396" s="34" t="e">
        <f>SEARCH("AM",A3396)</f>
        <v>#VALUE!</v>
      </c>
      <c r="D3396" s="34">
        <f>IFERROR(B3396,C3396)</f>
        <v>10</v>
      </c>
      <c r="E3396" s="34" t="str">
        <f>IFERROR(MID(A3396,D3396-5,1)," ")</f>
        <v>1</v>
      </c>
      <c r="F3396" s="34" t="str">
        <f>MID(A3396,IF(E3396="1",D3396-5,D3396-4),IF(E3396="1",7,6))</f>
        <v>10:02PM</v>
      </c>
      <c r="G3396" s="34" t="str">
        <f>TRIM(SUBSTITUTE(A3396,TEXT(M3396,"h:mmAM/PM"),""))</f>
        <v>YIZ 8-Nov</v>
      </c>
      <c r="H3396" s="34" t="b">
        <f>OR(LEFT(G3396,1)="Y",LEFT(G3396,1)="B",LEFT(G3396,1)="R")</f>
        <v>1</v>
      </c>
      <c r="I3396" s="34" t="str">
        <f>IF(H3396,LEFT(G3396,FIND(" ",G3396)-1),MID(G3396,FIND(" ",G3396)+1,9))</f>
        <v>YIZ</v>
      </c>
      <c r="J3396" s="34" t="str">
        <f>TRIM(SUBSTITUTE(G3396,I3396,""))</f>
        <v>8-Nov</v>
      </c>
      <c r="K3396" s="34">
        <f>LEFT(J3396,2-ISERROR(1*MID(J3396,2,1)))*1</f>
        <v>8</v>
      </c>
      <c r="L3396" s="34" t="str">
        <f>IF(LEN(I3396)=3,I3396,LEFT(I3396,1)&amp;MID(I3396,3,1)&amp;RIGHT(I3396,1))</f>
        <v>YIZ</v>
      </c>
      <c r="M3396" s="42">
        <f>TIMEVALUE(SUBSTITUTE(SUBSTITUTE(F3396,"P"," P"),"A"," A"))</f>
        <v>0.91805555555555562</v>
      </c>
      <c r="N3396" s="34">
        <f t="shared" si="167"/>
        <v>29</v>
      </c>
      <c r="O3396" s="34" t="str">
        <f t="shared" si="168"/>
        <v>YIZ29</v>
      </c>
      <c r="P3396" s="44">
        <f>INDEX(Workings!$R$14:$R$853,MATCH(O3396,Workings!$U$14:$U$853,0))</f>
        <v>0.91666666666666685</v>
      </c>
      <c r="Q3396" s="34">
        <f t="shared" si="169"/>
        <v>2</v>
      </c>
      <c r="S3396"/>
    </row>
    <row r="3397" spans="1:19" ht="15" x14ac:dyDescent="0.25">
      <c r="A3397" s="34" t="s">
        <v>2110</v>
      </c>
      <c r="B3397" s="34">
        <f>SEARCH("PM",A3397)</f>
        <v>12</v>
      </c>
      <c r="C3397" s="34" t="e">
        <f>SEARCH("AM",A3397)</f>
        <v>#VALUE!</v>
      </c>
      <c r="D3397" s="34">
        <f>IFERROR(B3397,C3397)</f>
        <v>12</v>
      </c>
      <c r="E3397" s="34" t="str">
        <f>IFERROR(MID(A3397,D3397-5,1)," ")</f>
        <v>1</v>
      </c>
      <c r="F3397" s="34" t="str">
        <f>MID(A3397,IF(E3397="1",D3397-5,D3397-4),IF(E3397="1",7,6))</f>
        <v>11:01PM</v>
      </c>
      <c r="G3397" s="34" t="str">
        <f>TRIM(SUBSTITUTE(A3397,TEXT(M3397,"h:mmAM/PM"),""))</f>
        <v>8-Nov Y/I/Z</v>
      </c>
      <c r="H3397" s="34" t="b">
        <f>OR(LEFT(G3397,1)="Y",LEFT(G3397,1)="B",LEFT(G3397,1)="R")</f>
        <v>0</v>
      </c>
      <c r="I3397" s="34" t="str">
        <f>IF(H3397,LEFT(G3397,FIND(" ",G3397)-1),MID(G3397,FIND(" ",G3397)+1,9))</f>
        <v>Y/I/Z</v>
      </c>
      <c r="J3397" s="34" t="str">
        <f>TRIM(SUBSTITUTE(G3397,I3397,""))</f>
        <v>8-Nov</v>
      </c>
      <c r="K3397" s="34">
        <f>LEFT(J3397,2-ISERROR(1*MID(J3397,2,1)))*1</f>
        <v>8</v>
      </c>
      <c r="L3397" s="34" t="str">
        <f>IF(LEN(I3397)=3,I3397,LEFT(I3397,1)&amp;MID(I3397,3,1)&amp;RIGHT(I3397,1))</f>
        <v>YIZ</v>
      </c>
      <c r="M3397" s="42">
        <f>TIMEVALUE(SUBSTITUTE(SUBSTITUTE(F3397,"P"," P"),"A"," A"))</f>
        <v>0.9590277777777777</v>
      </c>
      <c r="N3397" s="34">
        <f t="shared" si="167"/>
        <v>30</v>
      </c>
      <c r="O3397" s="34" t="str">
        <f t="shared" si="168"/>
        <v>YIZ30</v>
      </c>
      <c r="P3397" s="44">
        <f>INDEX(Workings!$R$14:$R$853,MATCH(O3397,Workings!$U$14:$U$853,0))</f>
        <v>0.95833333333333348</v>
      </c>
      <c r="Q3397" s="34">
        <f t="shared" si="169"/>
        <v>1</v>
      </c>
      <c r="S3397"/>
    </row>
    <row r="3398" spans="1:19" ht="15" x14ac:dyDescent="0.25">
      <c r="A3398" s="34" t="s">
        <v>3827</v>
      </c>
      <c r="B3398" s="34" t="e">
        <f>SEARCH("PM",A3398)</f>
        <v>#VALUE!</v>
      </c>
      <c r="C3398" s="34">
        <f>SEARCH("AM",A3398)</f>
        <v>17</v>
      </c>
      <c r="D3398" s="34">
        <f>IFERROR(B3398,C3398)</f>
        <v>17</v>
      </c>
      <c r="E3398" s="34" t="str">
        <f>IFERROR(MID(A3398,D3398-5,1)," ")</f>
        <v xml:space="preserve"> </v>
      </c>
      <c r="F3398" s="34" t="str">
        <f>MID(A3398,IF(E3398="1",D3398-5,D3398-4),IF(E3398="1",7,6))</f>
        <v>6:59AM</v>
      </c>
      <c r="G3398" s="34" t="str">
        <f>TRIM(SUBSTITUTE(A3398,TEXT(M3398,"h:mmAM/PM"),""))</f>
        <v>9-Nov Y-I-Z</v>
      </c>
      <c r="H3398" s="34" t="b">
        <f>OR(LEFT(G3398,1)="Y",LEFT(G3398,1)="B",LEFT(G3398,1)="R")</f>
        <v>0</v>
      </c>
      <c r="I3398" s="34" t="str">
        <f>IF(H3398,LEFT(G3398,FIND(" ",G3398)-1),MID(G3398,FIND(" ",G3398)+1,9))</f>
        <v>Y-I-Z</v>
      </c>
      <c r="J3398" s="34" t="str">
        <f>TRIM(SUBSTITUTE(G3398,I3398,""))</f>
        <v>9-Nov</v>
      </c>
      <c r="K3398" s="34">
        <f>LEFT(J3398,2-ISERROR(1*MID(J3398,2,1)))*1</f>
        <v>9</v>
      </c>
      <c r="L3398" s="34" t="str">
        <f>IF(LEN(I3398)=3,I3398,LEFT(I3398,1)&amp;MID(I3398,3,1)&amp;RIGHT(I3398,1))</f>
        <v>YIZ</v>
      </c>
      <c r="M3398" s="42">
        <f>TIMEVALUE(SUBSTITUTE(SUBSTITUTE(F3398,"P"," P"),"A"," A"))</f>
        <v>0.29097222222222224</v>
      </c>
      <c r="N3398" s="34">
        <f t="shared" si="167"/>
        <v>1</v>
      </c>
      <c r="O3398" s="34" t="str">
        <f t="shared" si="168"/>
        <v>YIZ1</v>
      </c>
      <c r="P3398" s="44">
        <f>INDEX(Workings!$R$14:$R$853,MATCH(O3398,Workings!$U$14:$U$853,0))</f>
        <v>0.29166666666666669</v>
      </c>
      <c r="Q3398" s="34">
        <f t="shared" si="169"/>
        <v>-1</v>
      </c>
      <c r="S3398"/>
    </row>
    <row r="3399" spans="1:19" ht="15" x14ac:dyDescent="0.25">
      <c r="A3399" s="34" t="s">
        <v>1864</v>
      </c>
      <c r="B3399" s="34" t="e">
        <f>SEARCH("PM",A3399)</f>
        <v>#VALUE!</v>
      </c>
      <c r="C3399" s="34">
        <f>SEARCH("AM",A3399)</f>
        <v>11</v>
      </c>
      <c r="D3399" s="34">
        <f>IFERROR(B3399,C3399)</f>
        <v>11</v>
      </c>
      <c r="E3399" s="34" t="str">
        <f>IFERROR(MID(A3399,D3399-5,1)," ")</f>
        <v xml:space="preserve"> </v>
      </c>
      <c r="F3399" s="34" t="str">
        <f>MID(A3399,IF(E3399="1",D3399-5,D3399-4),IF(E3399="1",7,6))</f>
        <v>7:23AM</v>
      </c>
      <c r="G3399" s="34" t="str">
        <f>TRIM(SUBSTITUTE(A3399,TEXT(M3399,"h:mmAM/PM"),""))</f>
        <v>9/Nov Y-I-Z</v>
      </c>
      <c r="H3399" s="34" t="b">
        <f>OR(LEFT(G3399,1)="Y",LEFT(G3399,1)="B",LEFT(G3399,1)="R")</f>
        <v>0</v>
      </c>
      <c r="I3399" s="34" t="str">
        <f>IF(H3399,LEFT(G3399,FIND(" ",G3399)-1),MID(G3399,FIND(" ",G3399)+1,9))</f>
        <v>Y-I-Z</v>
      </c>
      <c r="J3399" s="34" t="str">
        <f>TRIM(SUBSTITUTE(G3399,I3399,""))</f>
        <v>9/Nov</v>
      </c>
      <c r="K3399" s="34">
        <f>LEFT(J3399,2-ISERROR(1*MID(J3399,2,1)))*1</f>
        <v>9</v>
      </c>
      <c r="L3399" s="34" t="str">
        <f>IF(LEN(I3399)=3,I3399,LEFT(I3399,1)&amp;MID(I3399,3,1)&amp;RIGHT(I3399,1))</f>
        <v>YIZ</v>
      </c>
      <c r="M3399" s="42">
        <f>TIMEVALUE(SUBSTITUTE(SUBSTITUTE(F3399,"P"," P"),"A"," A"))</f>
        <v>0.30763888888888891</v>
      </c>
      <c r="N3399" s="34">
        <f t="shared" si="167"/>
        <v>2</v>
      </c>
      <c r="O3399" s="34" t="str">
        <f t="shared" si="168"/>
        <v>YIZ2</v>
      </c>
      <c r="P3399" s="44">
        <f>INDEX(Workings!$R$14:$R$853,MATCH(O3399,Workings!$U$14:$U$853,0))</f>
        <v>0.30555555555555558</v>
      </c>
      <c r="Q3399" s="34">
        <f t="shared" si="169"/>
        <v>3</v>
      </c>
      <c r="S3399"/>
    </row>
    <row r="3400" spans="1:19" ht="15" x14ac:dyDescent="0.25">
      <c r="A3400" s="34" t="s">
        <v>301</v>
      </c>
      <c r="B3400" s="34" t="e">
        <f>SEARCH("PM",A3400)</f>
        <v>#VALUE!</v>
      </c>
      <c r="C3400" s="34">
        <f>SEARCH("AM",A3400)</f>
        <v>9</v>
      </c>
      <c r="D3400" s="34">
        <f>IFERROR(B3400,C3400)</f>
        <v>9</v>
      </c>
      <c r="E3400" s="34" t="str">
        <f>IFERROR(MID(A3400,D3400-5,1)," ")</f>
        <v xml:space="preserve"> </v>
      </c>
      <c r="F3400" s="34" t="str">
        <f>MID(A3400,IF(E3400="1",D3400-5,D3400-4),IF(E3400="1",7,6))</f>
        <v>7:43AM</v>
      </c>
      <c r="G3400" s="34" t="str">
        <f>TRIM(SUBSTITUTE(A3400,TEXT(M3400,"h:mmAM/PM"),""))</f>
        <v>YIZ 9/Nov</v>
      </c>
      <c r="H3400" s="34" t="b">
        <f>OR(LEFT(G3400,1)="Y",LEFT(G3400,1)="B",LEFT(G3400,1)="R")</f>
        <v>1</v>
      </c>
      <c r="I3400" s="34" t="str">
        <f>IF(H3400,LEFT(G3400,FIND(" ",G3400)-1),MID(G3400,FIND(" ",G3400)+1,9))</f>
        <v>YIZ</v>
      </c>
      <c r="J3400" s="34" t="str">
        <f>TRIM(SUBSTITUTE(G3400,I3400,""))</f>
        <v>9/Nov</v>
      </c>
      <c r="K3400" s="34">
        <f>LEFT(J3400,2-ISERROR(1*MID(J3400,2,1)))*1</f>
        <v>9</v>
      </c>
      <c r="L3400" s="34" t="str">
        <f>IF(LEN(I3400)=3,I3400,LEFT(I3400,1)&amp;MID(I3400,3,1)&amp;RIGHT(I3400,1))</f>
        <v>YIZ</v>
      </c>
      <c r="M3400" s="42">
        <f>TIMEVALUE(SUBSTITUTE(SUBSTITUTE(F3400,"P"," P"),"A"," A"))</f>
        <v>0.3215277777777778</v>
      </c>
      <c r="N3400" s="34">
        <f t="shared" si="167"/>
        <v>3</v>
      </c>
      <c r="O3400" s="34" t="str">
        <f t="shared" si="168"/>
        <v>YIZ3</v>
      </c>
      <c r="P3400" s="44">
        <f>INDEX(Workings!$R$14:$R$853,MATCH(O3400,Workings!$U$14:$U$853,0))</f>
        <v>0.31944444444444448</v>
      </c>
      <c r="Q3400" s="34">
        <f t="shared" si="169"/>
        <v>3</v>
      </c>
      <c r="S3400"/>
    </row>
    <row r="3401" spans="1:19" ht="15" x14ac:dyDescent="0.25">
      <c r="A3401" s="34" t="s">
        <v>859</v>
      </c>
      <c r="B3401" s="34" t="e">
        <f>SEARCH("PM",A3401)</f>
        <v>#VALUE!</v>
      </c>
      <c r="C3401" s="34">
        <f>SEARCH("AM",A3401)</f>
        <v>11</v>
      </c>
      <c r="D3401" s="34">
        <f>IFERROR(B3401,C3401)</f>
        <v>11</v>
      </c>
      <c r="E3401" s="34" t="str">
        <f>IFERROR(MID(A3401,D3401-5,1)," ")</f>
        <v xml:space="preserve"> </v>
      </c>
      <c r="F3401" s="34" t="str">
        <f>MID(A3401,IF(E3401="1",D3401-5,D3401-4),IF(E3401="1",7,6))</f>
        <v>8:03AM</v>
      </c>
      <c r="G3401" s="34" t="str">
        <f>TRIM(SUBSTITUTE(A3401,TEXT(M3401,"h:mmAM/PM"),""))</f>
        <v>Y/I/Z 9-Nov</v>
      </c>
      <c r="H3401" s="34" t="b">
        <f>OR(LEFT(G3401,1)="Y",LEFT(G3401,1)="B",LEFT(G3401,1)="R")</f>
        <v>1</v>
      </c>
      <c r="I3401" s="34" t="str">
        <f>IF(H3401,LEFT(G3401,FIND(" ",G3401)-1),MID(G3401,FIND(" ",G3401)+1,9))</f>
        <v>Y/I/Z</v>
      </c>
      <c r="J3401" s="34" t="str">
        <f>TRIM(SUBSTITUTE(G3401,I3401,""))</f>
        <v>9-Nov</v>
      </c>
      <c r="K3401" s="34">
        <f>LEFT(J3401,2-ISERROR(1*MID(J3401,2,1)))*1</f>
        <v>9</v>
      </c>
      <c r="L3401" s="34" t="str">
        <f>IF(LEN(I3401)=3,I3401,LEFT(I3401,1)&amp;MID(I3401,3,1)&amp;RIGHT(I3401,1))</f>
        <v>YIZ</v>
      </c>
      <c r="M3401" s="42">
        <f>TIMEVALUE(SUBSTITUTE(SUBSTITUTE(F3401,"P"," P"),"A"," A"))</f>
        <v>0.3354166666666667</v>
      </c>
      <c r="N3401" s="34">
        <f t="shared" ref="N3401:N3464" si="170">1+(L3401=L3400)*(K3401=K3400)*N3400</f>
        <v>4</v>
      </c>
      <c r="O3401" s="34" t="str">
        <f t="shared" ref="O3401:O3464" si="171">L3401&amp;N3401</f>
        <v>YIZ4</v>
      </c>
      <c r="P3401" s="44">
        <f>INDEX(Workings!$R$14:$R$853,MATCH(O3401,Workings!$U$14:$U$853,0))</f>
        <v>0.33333333333333337</v>
      </c>
      <c r="Q3401" s="34">
        <f t="shared" ref="Q3401:Q3464" si="172">ROUND((M3401-P3401)*60*24,5)</f>
        <v>3</v>
      </c>
      <c r="S3401"/>
    </row>
    <row r="3402" spans="1:19" ht="15" x14ac:dyDescent="0.25">
      <c r="A3402" s="34" t="s">
        <v>2344</v>
      </c>
      <c r="B3402" s="34" t="e">
        <f>SEARCH("PM",A3402)</f>
        <v>#VALUE!</v>
      </c>
      <c r="C3402" s="34">
        <f>SEARCH("AM",A3402)</f>
        <v>5</v>
      </c>
      <c r="D3402" s="34">
        <f>IFERROR(B3402,C3402)</f>
        <v>5</v>
      </c>
      <c r="E3402" s="34" t="str">
        <f>IFERROR(MID(A3402,D3402-5,1)," ")</f>
        <v xml:space="preserve"> </v>
      </c>
      <c r="F3402" s="34" t="str">
        <f>MID(A3402,IF(E3402="1",D3402-5,D3402-4),IF(E3402="1",7,6))</f>
        <v>8:23AM</v>
      </c>
      <c r="G3402" s="34" t="str">
        <f>TRIM(SUBSTITUTE(A3402,TEXT(M3402,"h:mmAM/PM"),""))</f>
        <v>9-Nov YIZ</v>
      </c>
      <c r="H3402" s="34" t="b">
        <f>OR(LEFT(G3402,1)="Y",LEFT(G3402,1)="B",LEFT(G3402,1)="R")</f>
        <v>0</v>
      </c>
      <c r="I3402" s="34" t="str">
        <f>IF(H3402,LEFT(G3402,FIND(" ",G3402)-1),MID(G3402,FIND(" ",G3402)+1,9))</f>
        <v>YIZ</v>
      </c>
      <c r="J3402" s="34" t="str">
        <f>TRIM(SUBSTITUTE(G3402,I3402,""))</f>
        <v>9-Nov</v>
      </c>
      <c r="K3402" s="34">
        <f>LEFT(J3402,2-ISERROR(1*MID(J3402,2,1)))*1</f>
        <v>9</v>
      </c>
      <c r="L3402" s="34" t="str">
        <f>IF(LEN(I3402)=3,I3402,LEFT(I3402,1)&amp;MID(I3402,3,1)&amp;RIGHT(I3402,1))</f>
        <v>YIZ</v>
      </c>
      <c r="M3402" s="42">
        <f>TIMEVALUE(SUBSTITUTE(SUBSTITUTE(F3402,"P"," P"),"A"," A"))</f>
        <v>0.34930555555555554</v>
      </c>
      <c r="N3402" s="34">
        <f t="shared" si="170"/>
        <v>5</v>
      </c>
      <c r="O3402" s="34" t="str">
        <f t="shared" si="171"/>
        <v>YIZ5</v>
      </c>
      <c r="P3402" s="44">
        <f>INDEX(Workings!$R$14:$R$853,MATCH(O3402,Workings!$U$14:$U$853,0))</f>
        <v>0.34722222222222227</v>
      </c>
      <c r="Q3402" s="34">
        <f t="shared" si="172"/>
        <v>3</v>
      </c>
      <c r="S3402"/>
    </row>
    <row r="3403" spans="1:19" ht="15" x14ac:dyDescent="0.25">
      <c r="A3403" s="34" t="s">
        <v>1335</v>
      </c>
      <c r="B3403" s="34" t="e">
        <f>SEARCH("PM",A3403)</f>
        <v>#VALUE!</v>
      </c>
      <c r="C3403" s="34">
        <f>SEARCH("AM",A3403)</f>
        <v>11</v>
      </c>
      <c r="D3403" s="34">
        <f>IFERROR(B3403,C3403)</f>
        <v>11</v>
      </c>
      <c r="E3403" s="34" t="str">
        <f>IFERROR(MID(A3403,D3403-5,1)," ")</f>
        <v xml:space="preserve"> </v>
      </c>
      <c r="F3403" s="34" t="str">
        <f>MID(A3403,IF(E3403="1",D3403-5,D3403-4),IF(E3403="1",7,6))</f>
        <v>8:45AM</v>
      </c>
      <c r="G3403" s="34" t="str">
        <f>TRIM(SUBSTITUTE(A3403,TEXT(M3403,"h:mmAM/PM"),""))</f>
        <v>Y/I/Z 9/Nov</v>
      </c>
      <c r="H3403" s="34" t="b">
        <f>OR(LEFT(G3403,1)="Y",LEFT(G3403,1)="B",LEFT(G3403,1)="R")</f>
        <v>1</v>
      </c>
      <c r="I3403" s="34" t="str">
        <f>IF(H3403,LEFT(G3403,FIND(" ",G3403)-1),MID(G3403,FIND(" ",G3403)+1,9))</f>
        <v>Y/I/Z</v>
      </c>
      <c r="J3403" s="34" t="str">
        <f>TRIM(SUBSTITUTE(G3403,I3403,""))</f>
        <v>9/Nov</v>
      </c>
      <c r="K3403" s="34">
        <f>LEFT(J3403,2-ISERROR(1*MID(J3403,2,1)))*1</f>
        <v>9</v>
      </c>
      <c r="L3403" s="34" t="str">
        <f>IF(LEN(I3403)=3,I3403,LEFT(I3403,1)&amp;MID(I3403,3,1)&amp;RIGHT(I3403,1))</f>
        <v>YIZ</v>
      </c>
      <c r="M3403" s="42">
        <f>TIMEVALUE(SUBSTITUTE(SUBSTITUTE(F3403,"P"," P"),"A"," A"))</f>
        <v>0.36458333333333331</v>
      </c>
      <c r="N3403" s="34">
        <f t="shared" si="170"/>
        <v>6</v>
      </c>
      <c r="O3403" s="34" t="str">
        <f t="shared" si="171"/>
        <v>YIZ6</v>
      </c>
      <c r="P3403" s="44">
        <f>INDEX(Workings!$R$14:$R$853,MATCH(O3403,Workings!$U$14:$U$853,0))</f>
        <v>0.36111111111111116</v>
      </c>
      <c r="Q3403" s="34">
        <f t="shared" si="172"/>
        <v>5</v>
      </c>
      <c r="S3403"/>
    </row>
    <row r="3404" spans="1:19" ht="15" x14ac:dyDescent="0.25">
      <c r="A3404" s="34" t="s">
        <v>147</v>
      </c>
      <c r="B3404" s="34" t="e">
        <f>SEARCH("PM",A3404)</f>
        <v>#VALUE!</v>
      </c>
      <c r="C3404" s="34">
        <f>SEARCH("AM",A3404)</f>
        <v>5</v>
      </c>
      <c r="D3404" s="34">
        <f>IFERROR(B3404,C3404)</f>
        <v>5</v>
      </c>
      <c r="E3404" s="34" t="str">
        <f>IFERROR(MID(A3404,D3404-5,1)," ")</f>
        <v xml:space="preserve"> </v>
      </c>
      <c r="F3404" s="34" t="str">
        <f>MID(A3404,IF(E3404="1",D3404-5,D3404-4),IF(E3404="1",7,6))</f>
        <v>8:59AM</v>
      </c>
      <c r="G3404" s="34" t="str">
        <f>TRIM(SUBSTITUTE(A3404,TEXT(M3404,"h:mmAM/PM"),""))</f>
        <v>9-Nov Y-I-Z</v>
      </c>
      <c r="H3404" s="34" t="b">
        <f>OR(LEFT(G3404,1)="Y",LEFT(G3404,1)="B",LEFT(G3404,1)="R")</f>
        <v>0</v>
      </c>
      <c r="I3404" s="34" t="str">
        <f>IF(H3404,LEFT(G3404,FIND(" ",G3404)-1),MID(G3404,FIND(" ",G3404)+1,9))</f>
        <v>Y-I-Z</v>
      </c>
      <c r="J3404" s="34" t="str">
        <f>TRIM(SUBSTITUTE(G3404,I3404,""))</f>
        <v>9-Nov</v>
      </c>
      <c r="K3404" s="34">
        <f>LEFT(J3404,2-ISERROR(1*MID(J3404,2,1)))*1</f>
        <v>9</v>
      </c>
      <c r="L3404" s="34" t="str">
        <f>IF(LEN(I3404)=3,I3404,LEFT(I3404,1)&amp;MID(I3404,3,1)&amp;RIGHT(I3404,1))</f>
        <v>YIZ</v>
      </c>
      <c r="M3404" s="42">
        <f>TIMEVALUE(SUBSTITUTE(SUBSTITUTE(F3404,"P"," P"),"A"," A"))</f>
        <v>0.3743055555555555</v>
      </c>
      <c r="N3404" s="34">
        <f t="shared" si="170"/>
        <v>7</v>
      </c>
      <c r="O3404" s="34" t="str">
        <f t="shared" si="171"/>
        <v>YIZ7</v>
      </c>
      <c r="P3404" s="44">
        <f>INDEX(Workings!$R$14:$R$853,MATCH(O3404,Workings!$U$14:$U$853,0))</f>
        <v>0.37500000000000006</v>
      </c>
      <c r="Q3404" s="34">
        <f t="shared" si="172"/>
        <v>-1</v>
      </c>
      <c r="S3404"/>
    </row>
    <row r="3405" spans="1:19" ht="15" x14ac:dyDescent="0.25">
      <c r="A3405" s="34" t="s">
        <v>1902</v>
      </c>
      <c r="B3405" s="34" t="e">
        <f>SEARCH("PM",A3405)</f>
        <v>#VALUE!</v>
      </c>
      <c r="C3405" s="34">
        <f>SEARCH("AM",A3405)</f>
        <v>5</v>
      </c>
      <c r="D3405" s="34">
        <f>IFERROR(B3405,C3405)</f>
        <v>5</v>
      </c>
      <c r="E3405" s="34" t="str">
        <f>IFERROR(MID(A3405,D3405-5,1)," ")</f>
        <v xml:space="preserve"> </v>
      </c>
      <c r="F3405" s="34" t="str">
        <f>MID(A3405,IF(E3405="1",D3405-5,D3405-4),IF(E3405="1",7,6))</f>
        <v>9:32AM</v>
      </c>
      <c r="G3405" s="34" t="str">
        <f>TRIM(SUBSTITUTE(A3405,TEXT(M3405,"h:mmAM/PM"),""))</f>
        <v>Y/I/Z 9/Nov</v>
      </c>
      <c r="H3405" s="34" t="b">
        <f>OR(LEFT(G3405,1)="Y",LEFT(G3405,1)="B",LEFT(G3405,1)="R")</f>
        <v>1</v>
      </c>
      <c r="I3405" s="34" t="str">
        <f>IF(H3405,LEFT(G3405,FIND(" ",G3405)-1),MID(G3405,FIND(" ",G3405)+1,9))</f>
        <v>Y/I/Z</v>
      </c>
      <c r="J3405" s="34" t="str">
        <f>TRIM(SUBSTITUTE(G3405,I3405,""))</f>
        <v>9/Nov</v>
      </c>
      <c r="K3405" s="34">
        <f>LEFT(J3405,2-ISERROR(1*MID(J3405,2,1)))*1</f>
        <v>9</v>
      </c>
      <c r="L3405" s="34" t="str">
        <f>IF(LEN(I3405)=3,I3405,LEFT(I3405,1)&amp;MID(I3405,3,1)&amp;RIGHT(I3405,1))</f>
        <v>YIZ</v>
      </c>
      <c r="M3405" s="42">
        <f>TIMEVALUE(SUBSTITUTE(SUBSTITUTE(F3405,"P"," P"),"A"," A"))</f>
        <v>0.3972222222222222</v>
      </c>
      <c r="N3405" s="34">
        <f t="shared" si="170"/>
        <v>8</v>
      </c>
      <c r="O3405" s="34" t="str">
        <f t="shared" si="171"/>
        <v>YIZ8</v>
      </c>
      <c r="P3405" s="44">
        <f>INDEX(Workings!$R$14:$R$853,MATCH(O3405,Workings!$U$14:$U$853,0))</f>
        <v>0.39583333333333337</v>
      </c>
      <c r="Q3405" s="34">
        <f t="shared" si="172"/>
        <v>2</v>
      </c>
      <c r="S3405"/>
    </row>
    <row r="3406" spans="1:19" ht="15" x14ac:dyDescent="0.25">
      <c r="A3406" s="34" t="s">
        <v>235</v>
      </c>
      <c r="B3406" s="34" t="e">
        <f>SEARCH("PM",A3406)</f>
        <v>#VALUE!</v>
      </c>
      <c r="C3406" s="34">
        <f>SEARCH("AM",A3406)</f>
        <v>12</v>
      </c>
      <c r="D3406" s="34">
        <f>IFERROR(B3406,C3406)</f>
        <v>12</v>
      </c>
      <c r="E3406" s="34" t="str">
        <f>IFERROR(MID(A3406,D3406-5,1)," ")</f>
        <v>1</v>
      </c>
      <c r="F3406" s="34" t="str">
        <f>MID(A3406,IF(E3406="1",D3406-5,D3406-4),IF(E3406="1",7,6))</f>
        <v>10:00AM</v>
      </c>
      <c r="G3406" s="34" t="str">
        <f>TRIM(SUBSTITUTE(A3406,TEXT(M3406,"h:mmAM/PM"),""))</f>
        <v>9/Nov Y/I/Z</v>
      </c>
      <c r="H3406" s="34" t="b">
        <f>OR(LEFT(G3406,1)="Y",LEFT(G3406,1)="B",LEFT(G3406,1)="R")</f>
        <v>0</v>
      </c>
      <c r="I3406" s="34" t="str">
        <f>IF(H3406,LEFT(G3406,FIND(" ",G3406)-1),MID(G3406,FIND(" ",G3406)+1,9))</f>
        <v>Y/I/Z</v>
      </c>
      <c r="J3406" s="34" t="str">
        <f>TRIM(SUBSTITUTE(G3406,I3406,""))</f>
        <v>9/Nov</v>
      </c>
      <c r="K3406" s="34">
        <f>LEFT(J3406,2-ISERROR(1*MID(J3406,2,1)))*1</f>
        <v>9</v>
      </c>
      <c r="L3406" s="34" t="str">
        <f>IF(LEN(I3406)=3,I3406,LEFT(I3406,1)&amp;MID(I3406,3,1)&amp;RIGHT(I3406,1))</f>
        <v>YIZ</v>
      </c>
      <c r="M3406" s="42">
        <f>TIMEVALUE(SUBSTITUTE(SUBSTITUTE(F3406,"P"," P"),"A"," A"))</f>
        <v>0.41666666666666669</v>
      </c>
      <c r="N3406" s="34">
        <f t="shared" si="170"/>
        <v>9</v>
      </c>
      <c r="O3406" s="34" t="str">
        <f t="shared" si="171"/>
        <v>YIZ9</v>
      </c>
      <c r="P3406" s="44">
        <f>INDEX(Workings!$R$14:$R$853,MATCH(O3406,Workings!$U$14:$U$853,0))</f>
        <v>0.41666666666666669</v>
      </c>
      <c r="Q3406" s="34">
        <f t="shared" si="172"/>
        <v>0</v>
      </c>
      <c r="S3406"/>
    </row>
    <row r="3407" spans="1:19" ht="15" x14ac:dyDescent="0.25">
      <c r="A3407" s="34" t="s">
        <v>1633</v>
      </c>
      <c r="B3407" s="34" t="e">
        <f>SEARCH("PM",A3407)</f>
        <v>#VALUE!</v>
      </c>
      <c r="C3407" s="34">
        <f>SEARCH("AM",A3407)</f>
        <v>6</v>
      </c>
      <c r="D3407" s="34">
        <f>IFERROR(B3407,C3407)</f>
        <v>6</v>
      </c>
      <c r="E3407" s="34" t="str">
        <f>IFERROR(MID(A3407,D3407-5,1)," ")</f>
        <v>1</v>
      </c>
      <c r="F3407" s="34" t="str">
        <f>MID(A3407,IF(E3407="1",D3407-5,D3407-4),IF(E3407="1",7,6))</f>
        <v>10:31AM</v>
      </c>
      <c r="G3407" s="34" t="str">
        <f>TRIM(SUBSTITUTE(A3407,TEXT(M3407,"h:mmAM/PM"),""))</f>
        <v>9/Nov Y/I/Z</v>
      </c>
      <c r="H3407" s="34" t="b">
        <f>OR(LEFT(G3407,1)="Y",LEFT(G3407,1)="B",LEFT(G3407,1)="R")</f>
        <v>0</v>
      </c>
      <c r="I3407" s="34" t="str">
        <f>IF(H3407,LEFT(G3407,FIND(" ",G3407)-1),MID(G3407,FIND(" ",G3407)+1,9))</f>
        <v>Y/I/Z</v>
      </c>
      <c r="J3407" s="34" t="str">
        <f>TRIM(SUBSTITUTE(G3407,I3407,""))</f>
        <v>9/Nov</v>
      </c>
      <c r="K3407" s="34">
        <f>LEFT(J3407,2-ISERROR(1*MID(J3407,2,1)))*1</f>
        <v>9</v>
      </c>
      <c r="L3407" s="34" t="str">
        <f>IF(LEN(I3407)=3,I3407,LEFT(I3407,1)&amp;MID(I3407,3,1)&amp;RIGHT(I3407,1))</f>
        <v>YIZ</v>
      </c>
      <c r="M3407" s="42">
        <f>TIMEVALUE(SUBSTITUTE(SUBSTITUTE(F3407,"P"," P"),"A"," A"))</f>
        <v>0.4381944444444445</v>
      </c>
      <c r="N3407" s="34">
        <f t="shared" si="170"/>
        <v>10</v>
      </c>
      <c r="O3407" s="34" t="str">
        <f t="shared" si="171"/>
        <v>YIZ10</v>
      </c>
      <c r="P3407" s="44">
        <f>INDEX(Workings!$R$14:$R$853,MATCH(O3407,Workings!$U$14:$U$853,0))</f>
        <v>0.4375</v>
      </c>
      <c r="Q3407" s="34">
        <f t="shared" si="172"/>
        <v>1</v>
      </c>
      <c r="S3407"/>
    </row>
    <row r="3408" spans="1:19" ht="15" x14ac:dyDescent="0.25">
      <c r="A3408" s="34" t="s">
        <v>2857</v>
      </c>
      <c r="B3408" s="34" t="e">
        <f>SEARCH("PM",A3408)</f>
        <v>#VALUE!</v>
      </c>
      <c r="C3408" s="34">
        <f>SEARCH("AM",A3408)</f>
        <v>18</v>
      </c>
      <c r="D3408" s="34">
        <f>IFERROR(B3408,C3408)</f>
        <v>18</v>
      </c>
      <c r="E3408" s="34" t="str">
        <f>IFERROR(MID(A3408,D3408-5,1)," ")</f>
        <v>1</v>
      </c>
      <c r="F3408" s="34" t="str">
        <f>MID(A3408,IF(E3408="1",D3408-5,D3408-4),IF(E3408="1",7,6))</f>
        <v>11:05AM</v>
      </c>
      <c r="G3408" s="34" t="str">
        <f>TRIM(SUBSTITUTE(A3408,TEXT(M3408,"h:mmAM/PM"),""))</f>
        <v>Y:I:Z 9/Nov</v>
      </c>
      <c r="H3408" s="34" t="b">
        <f>OR(LEFT(G3408,1)="Y",LEFT(G3408,1)="B",LEFT(G3408,1)="R")</f>
        <v>1</v>
      </c>
      <c r="I3408" s="34" t="str">
        <f>IF(H3408,LEFT(G3408,FIND(" ",G3408)-1),MID(G3408,FIND(" ",G3408)+1,9))</f>
        <v>Y:I:Z</v>
      </c>
      <c r="J3408" s="34" t="str">
        <f>TRIM(SUBSTITUTE(G3408,I3408,""))</f>
        <v>9/Nov</v>
      </c>
      <c r="K3408" s="34">
        <f>LEFT(J3408,2-ISERROR(1*MID(J3408,2,1)))*1</f>
        <v>9</v>
      </c>
      <c r="L3408" s="34" t="str">
        <f>IF(LEN(I3408)=3,I3408,LEFT(I3408,1)&amp;MID(I3408,3,1)&amp;RIGHT(I3408,1))</f>
        <v>YIZ</v>
      </c>
      <c r="M3408" s="42">
        <f>TIMEVALUE(SUBSTITUTE(SUBSTITUTE(F3408,"P"," P"),"A"," A"))</f>
        <v>0.46180555555555558</v>
      </c>
      <c r="N3408" s="34">
        <f t="shared" si="170"/>
        <v>11</v>
      </c>
      <c r="O3408" s="34" t="str">
        <f t="shared" si="171"/>
        <v>YIZ11</v>
      </c>
      <c r="P3408" s="44">
        <f>INDEX(Workings!$R$14:$R$853,MATCH(O3408,Workings!$U$14:$U$853,0))</f>
        <v>0.45833333333333331</v>
      </c>
      <c r="Q3408" s="34">
        <f t="shared" si="172"/>
        <v>5</v>
      </c>
      <c r="S3408"/>
    </row>
    <row r="3409" spans="1:19" ht="15" x14ac:dyDescent="0.25">
      <c r="A3409" s="34" t="s">
        <v>4039</v>
      </c>
      <c r="B3409" s="34" t="e">
        <f>SEARCH("PM",A3409)</f>
        <v>#VALUE!</v>
      </c>
      <c r="C3409" s="34">
        <f>SEARCH("AM",A3409)</f>
        <v>16</v>
      </c>
      <c r="D3409" s="34">
        <f>IFERROR(B3409,C3409)</f>
        <v>16</v>
      </c>
      <c r="E3409" s="34" t="str">
        <f>IFERROR(MID(A3409,D3409-5,1)," ")</f>
        <v>1</v>
      </c>
      <c r="F3409" s="34" t="str">
        <f>MID(A3409,IF(E3409="1",D3409-5,D3409-4),IF(E3409="1",7,6))</f>
        <v>11:32AM</v>
      </c>
      <c r="G3409" s="34" t="str">
        <f>TRIM(SUBSTITUTE(A3409,TEXT(M3409,"h:mmAM/PM"),""))</f>
        <v>YIZ 9-Nov</v>
      </c>
      <c r="H3409" s="34" t="b">
        <f>OR(LEFT(G3409,1)="Y",LEFT(G3409,1)="B",LEFT(G3409,1)="R")</f>
        <v>1</v>
      </c>
      <c r="I3409" s="34" t="str">
        <f>IF(H3409,LEFT(G3409,FIND(" ",G3409)-1),MID(G3409,FIND(" ",G3409)+1,9))</f>
        <v>YIZ</v>
      </c>
      <c r="J3409" s="34" t="str">
        <f>TRIM(SUBSTITUTE(G3409,I3409,""))</f>
        <v>9-Nov</v>
      </c>
      <c r="K3409" s="34">
        <f>LEFT(J3409,2-ISERROR(1*MID(J3409,2,1)))*1</f>
        <v>9</v>
      </c>
      <c r="L3409" s="34" t="str">
        <f>IF(LEN(I3409)=3,I3409,LEFT(I3409,1)&amp;MID(I3409,3,1)&amp;RIGHT(I3409,1))</f>
        <v>YIZ</v>
      </c>
      <c r="M3409" s="42">
        <f>TIMEVALUE(SUBSTITUTE(SUBSTITUTE(F3409,"P"," P"),"A"," A"))</f>
        <v>0.48055555555555557</v>
      </c>
      <c r="N3409" s="34">
        <f t="shared" si="170"/>
        <v>12</v>
      </c>
      <c r="O3409" s="34" t="str">
        <f t="shared" si="171"/>
        <v>YIZ12</v>
      </c>
      <c r="P3409" s="44">
        <f>INDEX(Workings!$R$14:$R$853,MATCH(O3409,Workings!$U$14:$U$853,0))</f>
        <v>0.47916666666666663</v>
      </c>
      <c r="Q3409" s="34">
        <f t="shared" si="172"/>
        <v>2</v>
      </c>
      <c r="S3409"/>
    </row>
    <row r="3410" spans="1:19" ht="15" x14ac:dyDescent="0.25">
      <c r="A3410" s="34" t="s">
        <v>1175</v>
      </c>
      <c r="B3410" s="34">
        <f>SEARCH("PM",A3410)</f>
        <v>6</v>
      </c>
      <c r="C3410" s="34" t="e">
        <f>SEARCH("AM",A3410)</f>
        <v>#VALUE!</v>
      </c>
      <c r="D3410" s="34">
        <f>IFERROR(B3410,C3410)</f>
        <v>6</v>
      </c>
      <c r="E3410" s="34" t="str">
        <f>IFERROR(MID(A3410,D3410-5,1)," ")</f>
        <v>1</v>
      </c>
      <c r="F3410" s="34" t="str">
        <f>MID(A3410,IF(E3410="1",D3410-5,D3410-4),IF(E3410="1",7,6))</f>
        <v>12:05PM</v>
      </c>
      <c r="G3410" s="34" t="str">
        <f>TRIM(SUBSTITUTE(A3410,TEXT(M3410,"h:mmAM/PM"),""))</f>
        <v>9/Nov Y/I/Z</v>
      </c>
      <c r="H3410" s="34" t="b">
        <f>OR(LEFT(G3410,1)="Y",LEFT(G3410,1)="B",LEFT(G3410,1)="R")</f>
        <v>0</v>
      </c>
      <c r="I3410" s="34" t="str">
        <f>IF(H3410,LEFT(G3410,FIND(" ",G3410)-1),MID(G3410,FIND(" ",G3410)+1,9))</f>
        <v>Y/I/Z</v>
      </c>
      <c r="J3410" s="34" t="str">
        <f>TRIM(SUBSTITUTE(G3410,I3410,""))</f>
        <v>9/Nov</v>
      </c>
      <c r="K3410" s="34">
        <f>LEFT(J3410,2-ISERROR(1*MID(J3410,2,1)))*1</f>
        <v>9</v>
      </c>
      <c r="L3410" s="34" t="str">
        <f>IF(LEN(I3410)=3,I3410,LEFT(I3410,1)&amp;MID(I3410,3,1)&amp;RIGHT(I3410,1))</f>
        <v>YIZ</v>
      </c>
      <c r="M3410" s="42">
        <f>TIMEVALUE(SUBSTITUTE(SUBSTITUTE(F3410,"P"," P"),"A"," A"))</f>
        <v>0.50347222222222221</v>
      </c>
      <c r="N3410" s="34">
        <f t="shared" si="170"/>
        <v>13</v>
      </c>
      <c r="O3410" s="34" t="str">
        <f t="shared" si="171"/>
        <v>YIZ13</v>
      </c>
      <c r="P3410" s="44">
        <f>INDEX(Workings!$R$14:$R$853,MATCH(O3410,Workings!$U$14:$U$853,0))</f>
        <v>0.49999999999999994</v>
      </c>
      <c r="Q3410" s="34">
        <f t="shared" si="172"/>
        <v>5</v>
      </c>
      <c r="S3410"/>
    </row>
    <row r="3411" spans="1:19" ht="15" x14ac:dyDescent="0.25">
      <c r="A3411" s="34" t="s">
        <v>2834</v>
      </c>
      <c r="B3411" s="34">
        <f>SEARCH("PM",A3411)</f>
        <v>6</v>
      </c>
      <c r="C3411" s="34" t="e">
        <f>SEARCH("AM",A3411)</f>
        <v>#VALUE!</v>
      </c>
      <c r="D3411" s="34">
        <f>IFERROR(B3411,C3411)</f>
        <v>6</v>
      </c>
      <c r="E3411" s="34" t="str">
        <f>IFERROR(MID(A3411,D3411-5,1)," ")</f>
        <v>1</v>
      </c>
      <c r="F3411" s="34" t="str">
        <f>MID(A3411,IF(E3411="1",D3411-5,D3411-4),IF(E3411="1",7,6))</f>
        <v>12:33PM</v>
      </c>
      <c r="G3411" s="34" t="str">
        <f>TRIM(SUBSTITUTE(A3411,TEXT(M3411,"h:mmAM/PM"),""))</f>
        <v>9-Nov Y-I-Z</v>
      </c>
      <c r="H3411" s="34" t="b">
        <f>OR(LEFT(G3411,1)="Y",LEFT(G3411,1)="B",LEFT(G3411,1)="R")</f>
        <v>0</v>
      </c>
      <c r="I3411" s="34" t="str">
        <f>IF(H3411,LEFT(G3411,FIND(" ",G3411)-1),MID(G3411,FIND(" ",G3411)+1,9))</f>
        <v>Y-I-Z</v>
      </c>
      <c r="J3411" s="34" t="str">
        <f>TRIM(SUBSTITUTE(G3411,I3411,""))</f>
        <v>9-Nov</v>
      </c>
      <c r="K3411" s="34">
        <f>LEFT(J3411,2-ISERROR(1*MID(J3411,2,1)))*1</f>
        <v>9</v>
      </c>
      <c r="L3411" s="34" t="str">
        <f>IF(LEN(I3411)=3,I3411,LEFT(I3411,1)&amp;MID(I3411,3,1)&amp;RIGHT(I3411,1))</f>
        <v>YIZ</v>
      </c>
      <c r="M3411" s="42">
        <f>TIMEVALUE(SUBSTITUTE(SUBSTITUTE(F3411,"P"," P"),"A"," A"))</f>
        <v>0.5229166666666667</v>
      </c>
      <c r="N3411" s="34">
        <f t="shared" si="170"/>
        <v>14</v>
      </c>
      <c r="O3411" s="34" t="str">
        <f t="shared" si="171"/>
        <v>YIZ14</v>
      </c>
      <c r="P3411" s="44">
        <f>INDEX(Workings!$R$14:$R$853,MATCH(O3411,Workings!$U$14:$U$853,0))</f>
        <v>0.52083333333333326</v>
      </c>
      <c r="Q3411" s="34">
        <f t="shared" si="172"/>
        <v>3</v>
      </c>
      <c r="S3411"/>
    </row>
    <row r="3412" spans="1:19" ht="15" x14ac:dyDescent="0.25">
      <c r="A3412" s="34" t="s">
        <v>1865</v>
      </c>
      <c r="B3412" s="34">
        <f>SEARCH("PM",A3412)</f>
        <v>12</v>
      </c>
      <c r="C3412" s="34" t="e">
        <f>SEARCH("AM",A3412)</f>
        <v>#VALUE!</v>
      </c>
      <c r="D3412" s="34">
        <f>IFERROR(B3412,C3412)</f>
        <v>12</v>
      </c>
      <c r="E3412" s="34" t="str">
        <f>IFERROR(MID(A3412,D3412-5,1)," ")</f>
        <v>1</v>
      </c>
      <c r="F3412" s="34" t="str">
        <f>MID(A3412,IF(E3412="1",D3412-5,D3412-4),IF(E3412="1",7,6))</f>
        <v>12:59PM</v>
      </c>
      <c r="G3412" s="34" t="str">
        <f>TRIM(SUBSTITUTE(A3412,TEXT(M3412,"h:mmAM/PM"),""))</f>
        <v>Y-I-Z 9/Nov</v>
      </c>
      <c r="H3412" s="34" t="b">
        <f>OR(LEFT(G3412,1)="Y",LEFT(G3412,1)="B",LEFT(G3412,1)="R")</f>
        <v>1</v>
      </c>
      <c r="I3412" s="34" t="str">
        <f>IF(H3412,LEFT(G3412,FIND(" ",G3412)-1),MID(G3412,FIND(" ",G3412)+1,9))</f>
        <v>Y-I-Z</v>
      </c>
      <c r="J3412" s="34" t="str">
        <f>TRIM(SUBSTITUTE(G3412,I3412,""))</f>
        <v>9/Nov</v>
      </c>
      <c r="K3412" s="34">
        <f>LEFT(J3412,2-ISERROR(1*MID(J3412,2,1)))*1</f>
        <v>9</v>
      </c>
      <c r="L3412" s="34" t="str">
        <f>IF(LEN(I3412)=3,I3412,LEFT(I3412,1)&amp;MID(I3412,3,1)&amp;RIGHT(I3412,1))</f>
        <v>YIZ</v>
      </c>
      <c r="M3412" s="42">
        <f>TIMEVALUE(SUBSTITUTE(SUBSTITUTE(F3412,"P"," P"),"A"," A"))</f>
        <v>0.54097222222222219</v>
      </c>
      <c r="N3412" s="34">
        <f t="shared" si="170"/>
        <v>15</v>
      </c>
      <c r="O3412" s="34" t="str">
        <f t="shared" si="171"/>
        <v>YIZ15</v>
      </c>
      <c r="P3412" s="44">
        <f>INDEX(Workings!$R$14:$R$853,MATCH(O3412,Workings!$U$14:$U$853,0))</f>
        <v>0.54166666666666663</v>
      </c>
      <c r="Q3412" s="34">
        <f t="shared" si="172"/>
        <v>-1</v>
      </c>
      <c r="S3412"/>
    </row>
    <row r="3413" spans="1:19" ht="15" x14ac:dyDescent="0.25">
      <c r="A3413" s="34" t="s">
        <v>2506</v>
      </c>
      <c r="B3413" s="34">
        <f>SEARCH("PM",A3413)</f>
        <v>11</v>
      </c>
      <c r="C3413" s="34" t="e">
        <f>SEARCH("AM",A3413)</f>
        <v>#VALUE!</v>
      </c>
      <c r="D3413" s="34">
        <f>IFERROR(B3413,C3413)</f>
        <v>11</v>
      </c>
      <c r="E3413" s="34" t="str">
        <f>IFERROR(MID(A3413,D3413-5,1)," ")</f>
        <v xml:space="preserve"> </v>
      </c>
      <c r="F3413" s="34" t="str">
        <f>MID(A3413,IF(E3413="1",D3413-5,D3413-4),IF(E3413="1",7,6))</f>
        <v>1:34PM</v>
      </c>
      <c r="G3413" s="34" t="str">
        <f>TRIM(SUBSTITUTE(A3413,TEXT(M3413,"h:mmAM/PM"),""))</f>
        <v>9/Nov YIZ</v>
      </c>
      <c r="H3413" s="34" t="b">
        <f>OR(LEFT(G3413,1)="Y",LEFT(G3413,1)="B",LEFT(G3413,1)="R")</f>
        <v>0</v>
      </c>
      <c r="I3413" s="34" t="str">
        <f>IF(H3413,LEFT(G3413,FIND(" ",G3413)-1),MID(G3413,FIND(" ",G3413)+1,9))</f>
        <v>YIZ</v>
      </c>
      <c r="J3413" s="34" t="str">
        <f>TRIM(SUBSTITUTE(G3413,I3413,""))</f>
        <v>9/Nov</v>
      </c>
      <c r="K3413" s="34">
        <f>LEFT(J3413,2-ISERROR(1*MID(J3413,2,1)))*1</f>
        <v>9</v>
      </c>
      <c r="L3413" s="34" t="str">
        <f>IF(LEN(I3413)=3,I3413,LEFT(I3413,1)&amp;MID(I3413,3,1)&amp;RIGHT(I3413,1))</f>
        <v>YIZ</v>
      </c>
      <c r="M3413" s="42">
        <f>TIMEVALUE(SUBSTITUTE(SUBSTITUTE(F3413,"P"," P"),"A"," A"))</f>
        <v>0.56527777777777777</v>
      </c>
      <c r="N3413" s="34">
        <f t="shared" si="170"/>
        <v>16</v>
      </c>
      <c r="O3413" s="34" t="str">
        <f t="shared" si="171"/>
        <v>YIZ16</v>
      </c>
      <c r="P3413" s="44">
        <f>INDEX(Workings!$R$14:$R$853,MATCH(O3413,Workings!$U$14:$U$853,0))</f>
        <v>0.5625</v>
      </c>
      <c r="Q3413" s="34">
        <f t="shared" si="172"/>
        <v>4</v>
      </c>
      <c r="S3413"/>
    </row>
    <row r="3414" spans="1:19" ht="15" x14ac:dyDescent="0.25">
      <c r="A3414" s="34" t="s">
        <v>220</v>
      </c>
      <c r="B3414" s="34">
        <f>SEARCH("PM",A3414)</f>
        <v>17</v>
      </c>
      <c r="C3414" s="34" t="e">
        <f>SEARCH("AM",A3414)</f>
        <v>#VALUE!</v>
      </c>
      <c r="D3414" s="34">
        <f>IFERROR(B3414,C3414)</f>
        <v>17</v>
      </c>
      <c r="E3414" s="34" t="str">
        <f>IFERROR(MID(A3414,D3414-5,1)," ")</f>
        <v xml:space="preserve"> </v>
      </c>
      <c r="F3414" s="34" t="str">
        <f>MID(A3414,IF(E3414="1",D3414-5,D3414-4),IF(E3414="1",7,6))</f>
        <v>1:59PM</v>
      </c>
      <c r="G3414" s="34" t="str">
        <f>TRIM(SUBSTITUTE(A3414,TEXT(M3414,"h:mmAM/PM"),""))</f>
        <v>9/Nov Y:I:Z</v>
      </c>
      <c r="H3414" s="34" t="b">
        <f>OR(LEFT(G3414,1)="Y",LEFT(G3414,1)="B",LEFT(G3414,1)="R")</f>
        <v>0</v>
      </c>
      <c r="I3414" s="34" t="str">
        <f>IF(H3414,LEFT(G3414,FIND(" ",G3414)-1),MID(G3414,FIND(" ",G3414)+1,9))</f>
        <v>Y:I:Z</v>
      </c>
      <c r="J3414" s="34" t="str">
        <f>TRIM(SUBSTITUTE(G3414,I3414,""))</f>
        <v>9/Nov</v>
      </c>
      <c r="K3414" s="34">
        <f>LEFT(J3414,2-ISERROR(1*MID(J3414,2,1)))*1</f>
        <v>9</v>
      </c>
      <c r="L3414" s="34" t="str">
        <f>IF(LEN(I3414)=3,I3414,LEFT(I3414,1)&amp;MID(I3414,3,1)&amp;RIGHT(I3414,1))</f>
        <v>YIZ</v>
      </c>
      <c r="M3414" s="42">
        <f>TIMEVALUE(SUBSTITUTE(SUBSTITUTE(F3414,"P"," P"),"A"," A"))</f>
        <v>0.58263888888888882</v>
      </c>
      <c r="N3414" s="34">
        <f t="shared" si="170"/>
        <v>17</v>
      </c>
      <c r="O3414" s="34" t="str">
        <f t="shared" si="171"/>
        <v>YIZ17</v>
      </c>
      <c r="P3414" s="44">
        <f>INDEX(Workings!$R$14:$R$853,MATCH(O3414,Workings!$U$14:$U$853,0))</f>
        <v>0.58333333333333337</v>
      </c>
      <c r="Q3414" s="34">
        <f t="shared" si="172"/>
        <v>-1</v>
      </c>
      <c r="S3414"/>
    </row>
    <row r="3415" spans="1:19" ht="15" x14ac:dyDescent="0.25">
      <c r="A3415" s="34" t="s">
        <v>3511</v>
      </c>
      <c r="B3415" s="34">
        <f>SEARCH("PM",A3415)</f>
        <v>5</v>
      </c>
      <c r="C3415" s="34" t="e">
        <f>SEARCH("AM",A3415)</f>
        <v>#VALUE!</v>
      </c>
      <c r="D3415" s="34">
        <f>IFERROR(B3415,C3415)</f>
        <v>5</v>
      </c>
      <c r="E3415" s="34" t="str">
        <f>IFERROR(MID(A3415,D3415-5,1)," ")</f>
        <v xml:space="preserve"> </v>
      </c>
      <c r="F3415" s="34" t="str">
        <f>MID(A3415,IF(E3415="1",D3415-5,D3415-4),IF(E3415="1",7,6))</f>
        <v>2:31PM</v>
      </c>
      <c r="G3415" s="34" t="str">
        <f>TRIM(SUBSTITUTE(A3415,TEXT(M3415,"h:mmAM/PM"),""))</f>
        <v>YIZ 9-Nov</v>
      </c>
      <c r="H3415" s="34" t="b">
        <f>OR(LEFT(G3415,1)="Y",LEFT(G3415,1)="B",LEFT(G3415,1)="R")</f>
        <v>1</v>
      </c>
      <c r="I3415" s="34" t="str">
        <f>IF(H3415,LEFT(G3415,FIND(" ",G3415)-1),MID(G3415,FIND(" ",G3415)+1,9))</f>
        <v>YIZ</v>
      </c>
      <c r="J3415" s="34" t="str">
        <f>TRIM(SUBSTITUTE(G3415,I3415,""))</f>
        <v>9-Nov</v>
      </c>
      <c r="K3415" s="34">
        <f>LEFT(J3415,2-ISERROR(1*MID(J3415,2,1)))*1</f>
        <v>9</v>
      </c>
      <c r="L3415" s="34" t="str">
        <f>IF(LEN(I3415)=3,I3415,LEFT(I3415,1)&amp;MID(I3415,3,1)&amp;RIGHT(I3415,1))</f>
        <v>YIZ</v>
      </c>
      <c r="M3415" s="42">
        <f>TIMEVALUE(SUBSTITUTE(SUBSTITUTE(F3415,"P"," P"),"A"," A"))</f>
        <v>0.60486111111111118</v>
      </c>
      <c r="N3415" s="34">
        <f t="shared" si="170"/>
        <v>18</v>
      </c>
      <c r="O3415" s="34" t="str">
        <f t="shared" si="171"/>
        <v>YIZ18</v>
      </c>
      <c r="P3415" s="44">
        <f>INDEX(Workings!$R$14:$R$853,MATCH(O3415,Workings!$U$14:$U$853,0))</f>
        <v>0.60416666666666674</v>
      </c>
      <c r="Q3415" s="34">
        <f t="shared" si="172"/>
        <v>1</v>
      </c>
      <c r="S3415"/>
    </row>
    <row r="3416" spans="1:19" ht="15" x14ac:dyDescent="0.25">
      <c r="A3416" s="34" t="s">
        <v>1113</v>
      </c>
      <c r="B3416" s="34">
        <f>SEARCH("PM",A3416)</f>
        <v>5</v>
      </c>
      <c r="C3416" s="34" t="e">
        <f>SEARCH("AM",A3416)</f>
        <v>#VALUE!</v>
      </c>
      <c r="D3416" s="34">
        <f>IFERROR(B3416,C3416)</f>
        <v>5</v>
      </c>
      <c r="E3416" s="34" t="str">
        <f>IFERROR(MID(A3416,D3416-5,1)," ")</f>
        <v xml:space="preserve"> </v>
      </c>
      <c r="F3416" s="34" t="str">
        <f>MID(A3416,IF(E3416="1",D3416-5,D3416-4),IF(E3416="1",7,6))</f>
        <v>3:03PM</v>
      </c>
      <c r="G3416" s="34" t="str">
        <f>TRIM(SUBSTITUTE(A3416,TEXT(M3416,"h:mmAM/PM"),""))</f>
        <v>Y:I:Z 9/Nov</v>
      </c>
      <c r="H3416" s="34" t="b">
        <f>OR(LEFT(G3416,1)="Y",LEFT(G3416,1)="B",LEFT(G3416,1)="R")</f>
        <v>1</v>
      </c>
      <c r="I3416" s="34" t="str">
        <f>IF(H3416,LEFT(G3416,FIND(" ",G3416)-1),MID(G3416,FIND(" ",G3416)+1,9))</f>
        <v>Y:I:Z</v>
      </c>
      <c r="J3416" s="34" t="str">
        <f>TRIM(SUBSTITUTE(G3416,I3416,""))</f>
        <v>9/Nov</v>
      </c>
      <c r="K3416" s="34">
        <f>LEFT(J3416,2-ISERROR(1*MID(J3416,2,1)))*1</f>
        <v>9</v>
      </c>
      <c r="L3416" s="34" t="str">
        <f>IF(LEN(I3416)=3,I3416,LEFT(I3416,1)&amp;MID(I3416,3,1)&amp;RIGHT(I3416,1))</f>
        <v>YIZ</v>
      </c>
      <c r="M3416" s="42">
        <f>TIMEVALUE(SUBSTITUTE(SUBSTITUTE(F3416,"P"," P"),"A"," A"))</f>
        <v>0.62708333333333333</v>
      </c>
      <c r="N3416" s="34">
        <f t="shared" si="170"/>
        <v>19</v>
      </c>
      <c r="O3416" s="34" t="str">
        <f t="shared" si="171"/>
        <v>YIZ19</v>
      </c>
      <c r="P3416" s="44">
        <f>INDEX(Workings!$R$14:$R$853,MATCH(O3416,Workings!$U$14:$U$853,0))</f>
        <v>0.62500000000000011</v>
      </c>
      <c r="Q3416" s="34">
        <f t="shared" si="172"/>
        <v>3</v>
      </c>
      <c r="S3416"/>
    </row>
    <row r="3417" spans="1:19" ht="15" x14ac:dyDescent="0.25">
      <c r="A3417" s="34" t="s">
        <v>207</v>
      </c>
      <c r="B3417" s="34">
        <f>SEARCH("PM",A3417)</f>
        <v>5</v>
      </c>
      <c r="C3417" s="34" t="e">
        <f>SEARCH("AM",A3417)</f>
        <v>#VALUE!</v>
      </c>
      <c r="D3417" s="34">
        <f>IFERROR(B3417,C3417)</f>
        <v>5</v>
      </c>
      <c r="E3417" s="34" t="str">
        <f>IFERROR(MID(A3417,D3417-5,1)," ")</f>
        <v xml:space="preserve"> </v>
      </c>
      <c r="F3417" s="34" t="str">
        <f>MID(A3417,IF(E3417="1",D3417-5,D3417-4),IF(E3417="1",7,6))</f>
        <v>3:30PM</v>
      </c>
      <c r="G3417" s="34" t="str">
        <f>TRIM(SUBSTITUTE(A3417,TEXT(M3417,"h:mmAM/PM"),""))</f>
        <v>YIZ 9-Nov</v>
      </c>
      <c r="H3417" s="34" t="b">
        <f>OR(LEFT(G3417,1)="Y",LEFT(G3417,1)="B",LEFT(G3417,1)="R")</f>
        <v>1</v>
      </c>
      <c r="I3417" s="34" t="str">
        <f>IF(H3417,LEFT(G3417,FIND(" ",G3417)-1),MID(G3417,FIND(" ",G3417)+1,9))</f>
        <v>YIZ</v>
      </c>
      <c r="J3417" s="34" t="str">
        <f>TRIM(SUBSTITUTE(G3417,I3417,""))</f>
        <v>9-Nov</v>
      </c>
      <c r="K3417" s="34">
        <f>LEFT(J3417,2-ISERROR(1*MID(J3417,2,1)))*1</f>
        <v>9</v>
      </c>
      <c r="L3417" s="34" t="str">
        <f>IF(LEN(I3417)=3,I3417,LEFT(I3417,1)&amp;MID(I3417,3,1)&amp;RIGHT(I3417,1))</f>
        <v>YIZ</v>
      </c>
      <c r="M3417" s="42">
        <f>TIMEVALUE(SUBSTITUTE(SUBSTITUTE(F3417,"P"," P"),"A"," A"))</f>
        <v>0.64583333333333337</v>
      </c>
      <c r="N3417" s="34">
        <f t="shared" si="170"/>
        <v>20</v>
      </c>
      <c r="O3417" s="34" t="str">
        <f t="shared" si="171"/>
        <v>YIZ20</v>
      </c>
      <c r="P3417" s="44">
        <f>INDEX(Workings!$R$14:$R$853,MATCH(O3417,Workings!$U$14:$U$853,0))</f>
        <v>0.64583333333333348</v>
      </c>
      <c r="Q3417" s="34">
        <f t="shared" si="172"/>
        <v>0</v>
      </c>
      <c r="S3417"/>
    </row>
    <row r="3418" spans="1:19" ht="15" x14ac:dyDescent="0.25">
      <c r="A3418" s="34" t="s">
        <v>2597</v>
      </c>
      <c r="B3418" s="34">
        <f>SEARCH("PM",A3418)</f>
        <v>11</v>
      </c>
      <c r="C3418" s="34" t="e">
        <f>SEARCH("AM",A3418)</f>
        <v>#VALUE!</v>
      </c>
      <c r="D3418" s="34">
        <f>IFERROR(B3418,C3418)</f>
        <v>11</v>
      </c>
      <c r="E3418" s="34" t="str">
        <f>IFERROR(MID(A3418,D3418-5,1)," ")</f>
        <v xml:space="preserve"> </v>
      </c>
      <c r="F3418" s="34" t="str">
        <f>MID(A3418,IF(E3418="1",D3418-5,D3418-4),IF(E3418="1",7,6))</f>
        <v>4:05PM</v>
      </c>
      <c r="G3418" s="34" t="str">
        <f>TRIM(SUBSTITUTE(A3418,TEXT(M3418,"h:mmAM/PM"),""))</f>
        <v>Y/I/Z 9/Nov</v>
      </c>
      <c r="H3418" s="34" t="b">
        <f>OR(LEFT(G3418,1)="Y",LEFT(G3418,1)="B",LEFT(G3418,1)="R")</f>
        <v>1</v>
      </c>
      <c r="I3418" s="34" t="str">
        <f>IF(H3418,LEFT(G3418,FIND(" ",G3418)-1),MID(G3418,FIND(" ",G3418)+1,9))</f>
        <v>Y/I/Z</v>
      </c>
      <c r="J3418" s="34" t="str">
        <f>TRIM(SUBSTITUTE(G3418,I3418,""))</f>
        <v>9/Nov</v>
      </c>
      <c r="K3418" s="34">
        <f>LEFT(J3418,2-ISERROR(1*MID(J3418,2,1)))*1</f>
        <v>9</v>
      </c>
      <c r="L3418" s="34" t="str">
        <f>IF(LEN(I3418)=3,I3418,LEFT(I3418,1)&amp;MID(I3418,3,1)&amp;RIGHT(I3418,1))</f>
        <v>YIZ</v>
      </c>
      <c r="M3418" s="42">
        <f>TIMEVALUE(SUBSTITUTE(SUBSTITUTE(F3418,"P"," P"),"A"," A"))</f>
        <v>0.67013888888888884</v>
      </c>
      <c r="N3418" s="34">
        <f t="shared" si="170"/>
        <v>21</v>
      </c>
      <c r="O3418" s="34" t="str">
        <f t="shared" si="171"/>
        <v>YIZ21</v>
      </c>
      <c r="P3418" s="44">
        <f>INDEX(Workings!$R$14:$R$853,MATCH(O3418,Workings!$U$14:$U$853,0))</f>
        <v>0.66666666666666685</v>
      </c>
      <c r="Q3418" s="34">
        <f t="shared" si="172"/>
        <v>5</v>
      </c>
      <c r="S3418"/>
    </row>
    <row r="3419" spans="1:19" ht="15" x14ac:dyDescent="0.25">
      <c r="A3419" s="34" t="s">
        <v>1451</v>
      </c>
      <c r="B3419" s="34">
        <f>SEARCH("PM",A3419)</f>
        <v>17</v>
      </c>
      <c r="C3419" s="34" t="e">
        <f>SEARCH("AM",A3419)</f>
        <v>#VALUE!</v>
      </c>
      <c r="D3419" s="34">
        <f>IFERROR(B3419,C3419)</f>
        <v>17</v>
      </c>
      <c r="E3419" s="34" t="str">
        <f>IFERROR(MID(A3419,D3419-5,1)," ")</f>
        <v xml:space="preserve"> </v>
      </c>
      <c r="F3419" s="34" t="str">
        <f>MID(A3419,IF(E3419="1",D3419-5,D3419-4),IF(E3419="1",7,6))</f>
        <v>4:31PM</v>
      </c>
      <c r="G3419" s="34" t="str">
        <f>TRIM(SUBSTITUTE(A3419,TEXT(M3419,"h:mmAM/PM"),""))</f>
        <v>9-Nov Y/I/Z</v>
      </c>
      <c r="H3419" s="34" t="b">
        <f>OR(LEFT(G3419,1)="Y",LEFT(G3419,1)="B",LEFT(G3419,1)="R")</f>
        <v>0</v>
      </c>
      <c r="I3419" s="34" t="str">
        <f>IF(H3419,LEFT(G3419,FIND(" ",G3419)-1),MID(G3419,FIND(" ",G3419)+1,9))</f>
        <v>Y/I/Z</v>
      </c>
      <c r="J3419" s="34" t="str">
        <f>TRIM(SUBSTITUTE(G3419,I3419,""))</f>
        <v>9-Nov</v>
      </c>
      <c r="K3419" s="34">
        <f>LEFT(J3419,2-ISERROR(1*MID(J3419,2,1)))*1</f>
        <v>9</v>
      </c>
      <c r="L3419" s="34" t="str">
        <f>IF(LEN(I3419)=3,I3419,LEFT(I3419,1)&amp;MID(I3419,3,1)&amp;RIGHT(I3419,1))</f>
        <v>YIZ</v>
      </c>
      <c r="M3419" s="42">
        <f>TIMEVALUE(SUBSTITUTE(SUBSTITUTE(F3419,"P"," P"),"A"," A"))</f>
        <v>0.68819444444444444</v>
      </c>
      <c r="N3419" s="34">
        <f t="shared" si="170"/>
        <v>22</v>
      </c>
      <c r="O3419" s="34" t="str">
        <f t="shared" si="171"/>
        <v>YIZ22</v>
      </c>
      <c r="P3419" s="44">
        <f>INDEX(Workings!$R$14:$R$853,MATCH(O3419,Workings!$U$14:$U$853,0))</f>
        <v>0.68750000000000022</v>
      </c>
      <c r="Q3419" s="34">
        <f t="shared" si="172"/>
        <v>1</v>
      </c>
      <c r="S3419"/>
    </row>
    <row r="3420" spans="1:19" ht="15" x14ac:dyDescent="0.25">
      <c r="A3420" s="34" t="s">
        <v>1323</v>
      </c>
      <c r="B3420" s="34">
        <f>SEARCH("PM",A3420)</f>
        <v>15</v>
      </c>
      <c r="C3420" s="34" t="e">
        <f>SEARCH("AM",A3420)</f>
        <v>#VALUE!</v>
      </c>
      <c r="D3420" s="34">
        <f>IFERROR(B3420,C3420)</f>
        <v>15</v>
      </c>
      <c r="E3420" s="34" t="str">
        <f>IFERROR(MID(A3420,D3420-5,1)," ")</f>
        <v xml:space="preserve"> </v>
      </c>
      <c r="F3420" s="34" t="str">
        <f>MID(A3420,IF(E3420="1",D3420-5,D3420-4),IF(E3420="1",7,6))</f>
        <v>5:05PM</v>
      </c>
      <c r="G3420" s="34" t="str">
        <f>TRIM(SUBSTITUTE(A3420,TEXT(M3420,"h:mmAM/PM"),""))</f>
        <v>YIZ 9/Nov</v>
      </c>
      <c r="H3420" s="34" t="b">
        <f>OR(LEFT(G3420,1)="Y",LEFT(G3420,1)="B",LEFT(G3420,1)="R")</f>
        <v>1</v>
      </c>
      <c r="I3420" s="34" t="str">
        <f>IF(H3420,LEFT(G3420,FIND(" ",G3420)-1),MID(G3420,FIND(" ",G3420)+1,9))</f>
        <v>YIZ</v>
      </c>
      <c r="J3420" s="34" t="str">
        <f>TRIM(SUBSTITUTE(G3420,I3420,""))</f>
        <v>9/Nov</v>
      </c>
      <c r="K3420" s="34">
        <f>LEFT(J3420,2-ISERROR(1*MID(J3420,2,1)))*1</f>
        <v>9</v>
      </c>
      <c r="L3420" s="34" t="str">
        <f>IF(LEN(I3420)=3,I3420,LEFT(I3420,1)&amp;MID(I3420,3,1)&amp;RIGHT(I3420,1))</f>
        <v>YIZ</v>
      </c>
      <c r="M3420" s="42">
        <f>TIMEVALUE(SUBSTITUTE(SUBSTITUTE(F3420,"P"," P"),"A"," A"))</f>
        <v>0.71180555555555547</v>
      </c>
      <c r="N3420" s="34">
        <f t="shared" si="170"/>
        <v>23</v>
      </c>
      <c r="O3420" s="34" t="str">
        <f t="shared" si="171"/>
        <v>YIZ23</v>
      </c>
      <c r="P3420" s="44">
        <f>INDEX(Workings!$R$14:$R$853,MATCH(O3420,Workings!$U$14:$U$853,0))</f>
        <v>0.70833333333333359</v>
      </c>
      <c r="Q3420" s="34">
        <f t="shared" si="172"/>
        <v>5</v>
      </c>
      <c r="S3420"/>
    </row>
    <row r="3421" spans="1:19" ht="15" x14ac:dyDescent="0.25">
      <c r="A3421" s="34" t="s">
        <v>1723</v>
      </c>
      <c r="B3421" s="34">
        <f>SEARCH("PM",A3421)</f>
        <v>11</v>
      </c>
      <c r="C3421" s="34" t="e">
        <f>SEARCH("AM",A3421)</f>
        <v>#VALUE!</v>
      </c>
      <c r="D3421" s="34">
        <f>IFERROR(B3421,C3421)</f>
        <v>11</v>
      </c>
      <c r="E3421" s="34" t="str">
        <f>IFERROR(MID(A3421,D3421-5,1)," ")</f>
        <v xml:space="preserve"> </v>
      </c>
      <c r="F3421" s="34" t="str">
        <f>MID(A3421,IF(E3421="1",D3421-5,D3421-4),IF(E3421="1",7,6))</f>
        <v>5:39PM</v>
      </c>
      <c r="G3421" s="34" t="str">
        <f>TRIM(SUBSTITUTE(A3421,TEXT(M3421,"h:mmAM/PM"),""))</f>
        <v>9/Nov Y:I:Z</v>
      </c>
      <c r="H3421" s="34" t="b">
        <f>OR(LEFT(G3421,1)="Y",LEFT(G3421,1)="B",LEFT(G3421,1)="R")</f>
        <v>0</v>
      </c>
      <c r="I3421" s="34" t="str">
        <f>IF(H3421,LEFT(G3421,FIND(" ",G3421)-1),MID(G3421,FIND(" ",G3421)+1,9))</f>
        <v>Y:I:Z</v>
      </c>
      <c r="J3421" s="34" t="str">
        <f>TRIM(SUBSTITUTE(G3421,I3421,""))</f>
        <v>9/Nov</v>
      </c>
      <c r="K3421" s="34">
        <f>LEFT(J3421,2-ISERROR(1*MID(J3421,2,1)))*1</f>
        <v>9</v>
      </c>
      <c r="L3421" s="34" t="str">
        <f>IF(LEN(I3421)=3,I3421,LEFT(I3421,1)&amp;MID(I3421,3,1)&amp;RIGHT(I3421,1))</f>
        <v>YIZ</v>
      </c>
      <c r="M3421" s="42">
        <f>TIMEVALUE(SUBSTITUTE(SUBSTITUTE(F3421,"P"," P"),"A"," A"))</f>
        <v>0.73541666666666661</v>
      </c>
      <c r="N3421" s="34">
        <f t="shared" si="170"/>
        <v>24</v>
      </c>
      <c r="O3421" s="34" t="str">
        <f t="shared" si="171"/>
        <v>YIZ24</v>
      </c>
      <c r="P3421" s="44">
        <f>INDEX(Workings!$R$14:$R$853,MATCH(O3421,Workings!$U$14:$U$853,0))</f>
        <v>0.73611111111111138</v>
      </c>
      <c r="Q3421" s="34">
        <f t="shared" si="172"/>
        <v>-1</v>
      </c>
      <c r="S3421"/>
    </row>
    <row r="3422" spans="1:19" ht="15" x14ac:dyDescent="0.25">
      <c r="A3422" s="34" t="s">
        <v>1217</v>
      </c>
      <c r="B3422" s="34">
        <f>SEARCH("PM",A3422)</f>
        <v>17</v>
      </c>
      <c r="C3422" s="34" t="e">
        <f>SEARCH("AM",A3422)</f>
        <v>#VALUE!</v>
      </c>
      <c r="D3422" s="34">
        <f>IFERROR(B3422,C3422)</f>
        <v>17</v>
      </c>
      <c r="E3422" s="34" t="str">
        <f>IFERROR(MID(A3422,D3422-5,1)," ")</f>
        <v xml:space="preserve"> </v>
      </c>
      <c r="F3422" s="34" t="str">
        <f>MID(A3422,IF(E3422="1",D3422-5,D3422-4),IF(E3422="1",7,6))</f>
        <v>6:19PM</v>
      </c>
      <c r="G3422" s="34" t="str">
        <f>TRIM(SUBSTITUTE(A3422,TEXT(M3422,"h:mmAM/PM"),""))</f>
        <v>9/Nov Y-I-Z</v>
      </c>
      <c r="H3422" s="34" t="b">
        <f>OR(LEFT(G3422,1)="Y",LEFT(G3422,1)="B",LEFT(G3422,1)="R")</f>
        <v>0</v>
      </c>
      <c r="I3422" s="34" t="str">
        <f>IF(H3422,LEFT(G3422,FIND(" ",G3422)-1),MID(G3422,FIND(" ",G3422)+1,9))</f>
        <v>Y-I-Z</v>
      </c>
      <c r="J3422" s="34" t="str">
        <f>TRIM(SUBSTITUTE(G3422,I3422,""))</f>
        <v>9/Nov</v>
      </c>
      <c r="K3422" s="34">
        <f>LEFT(J3422,2-ISERROR(1*MID(J3422,2,1)))*1</f>
        <v>9</v>
      </c>
      <c r="L3422" s="34" t="str">
        <f>IF(LEN(I3422)=3,I3422,LEFT(I3422,1)&amp;MID(I3422,3,1)&amp;RIGHT(I3422,1))</f>
        <v>YIZ</v>
      </c>
      <c r="M3422" s="42">
        <f>TIMEVALUE(SUBSTITUTE(SUBSTITUTE(F3422,"P"," P"),"A"," A"))</f>
        <v>0.7631944444444444</v>
      </c>
      <c r="N3422" s="34">
        <f t="shared" si="170"/>
        <v>25</v>
      </c>
      <c r="O3422" s="34" t="str">
        <f t="shared" si="171"/>
        <v>YIZ25</v>
      </c>
      <c r="P3422" s="44">
        <f>INDEX(Workings!$R$14:$R$853,MATCH(O3422,Workings!$U$14:$U$853,0))</f>
        <v>0.76388888888888917</v>
      </c>
      <c r="Q3422" s="34">
        <f t="shared" si="172"/>
        <v>-1</v>
      </c>
      <c r="S3422"/>
    </row>
    <row r="3423" spans="1:19" ht="15" x14ac:dyDescent="0.25">
      <c r="A3423" s="34" t="s">
        <v>813</v>
      </c>
      <c r="B3423" s="34">
        <f>SEARCH("PM",A3423)</f>
        <v>11</v>
      </c>
      <c r="C3423" s="34" t="e">
        <f>SEARCH("AM",A3423)</f>
        <v>#VALUE!</v>
      </c>
      <c r="D3423" s="34">
        <f>IFERROR(B3423,C3423)</f>
        <v>11</v>
      </c>
      <c r="E3423" s="34" t="str">
        <f>IFERROR(MID(A3423,D3423-5,1)," ")</f>
        <v xml:space="preserve"> </v>
      </c>
      <c r="F3423" s="34" t="str">
        <f>MID(A3423,IF(E3423="1",D3423-5,D3423-4),IF(E3423="1",7,6))</f>
        <v>7:01PM</v>
      </c>
      <c r="G3423" s="34" t="str">
        <f>TRIM(SUBSTITUTE(A3423,TEXT(M3423,"h:mmAM/PM"),""))</f>
        <v>9-Nov Y:I:Z</v>
      </c>
      <c r="H3423" s="34" t="b">
        <f>OR(LEFT(G3423,1)="Y",LEFT(G3423,1)="B",LEFT(G3423,1)="R")</f>
        <v>0</v>
      </c>
      <c r="I3423" s="34" t="str">
        <f>IF(H3423,LEFT(G3423,FIND(" ",G3423)-1),MID(G3423,FIND(" ",G3423)+1,9))</f>
        <v>Y:I:Z</v>
      </c>
      <c r="J3423" s="34" t="str">
        <f>TRIM(SUBSTITUTE(G3423,I3423,""))</f>
        <v>9-Nov</v>
      </c>
      <c r="K3423" s="34">
        <f>LEFT(J3423,2-ISERROR(1*MID(J3423,2,1)))*1</f>
        <v>9</v>
      </c>
      <c r="L3423" s="34" t="str">
        <f>IF(LEN(I3423)=3,I3423,LEFT(I3423,1)&amp;MID(I3423,3,1)&amp;RIGHT(I3423,1))</f>
        <v>YIZ</v>
      </c>
      <c r="M3423" s="42">
        <f>TIMEVALUE(SUBSTITUTE(SUBSTITUTE(F3423,"P"," P"),"A"," A"))</f>
        <v>0.79236111111111107</v>
      </c>
      <c r="N3423" s="34">
        <f t="shared" si="170"/>
        <v>26</v>
      </c>
      <c r="O3423" s="34" t="str">
        <f t="shared" si="171"/>
        <v>YIZ26</v>
      </c>
      <c r="P3423" s="44">
        <f>INDEX(Workings!$R$14:$R$853,MATCH(O3423,Workings!$U$14:$U$853,0))</f>
        <v>0.79166666666666696</v>
      </c>
      <c r="Q3423" s="34">
        <f t="shared" si="172"/>
        <v>1</v>
      </c>
      <c r="S3423"/>
    </row>
    <row r="3424" spans="1:19" ht="15" x14ac:dyDescent="0.25">
      <c r="A3424" s="34" t="s">
        <v>2022</v>
      </c>
      <c r="B3424" s="34">
        <f>SEARCH("PM",A3424)</f>
        <v>17</v>
      </c>
      <c r="C3424" s="34" t="e">
        <f>SEARCH("AM",A3424)</f>
        <v>#VALUE!</v>
      </c>
      <c r="D3424" s="34">
        <f>IFERROR(B3424,C3424)</f>
        <v>17</v>
      </c>
      <c r="E3424" s="34" t="str">
        <f>IFERROR(MID(A3424,D3424-5,1)," ")</f>
        <v xml:space="preserve"> </v>
      </c>
      <c r="F3424" s="34" t="str">
        <f>MID(A3424,IF(E3424="1",D3424-5,D3424-4),IF(E3424="1",7,6))</f>
        <v>8:02PM</v>
      </c>
      <c r="G3424" s="34" t="str">
        <f>TRIM(SUBSTITUTE(A3424,TEXT(M3424,"h:mmAM/PM"),""))</f>
        <v>Y:I:Z 9-Nov</v>
      </c>
      <c r="H3424" s="34" t="b">
        <f>OR(LEFT(G3424,1)="Y",LEFT(G3424,1)="B",LEFT(G3424,1)="R")</f>
        <v>1</v>
      </c>
      <c r="I3424" s="34" t="str">
        <f>IF(H3424,LEFT(G3424,FIND(" ",G3424)-1),MID(G3424,FIND(" ",G3424)+1,9))</f>
        <v>Y:I:Z</v>
      </c>
      <c r="J3424" s="34" t="str">
        <f>TRIM(SUBSTITUTE(G3424,I3424,""))</f>
        <v>9-Nov</v>
      </c>
      <c r="K3424" s="34">
        <f>LEFT(J3424,2-ISERROR(1*MID(J3424,2,1)))*1</f>
        <v>9</v>
      </c>
      <c r="L3424" s="34" t="str">
        <f>IF(LEN(I3424)=3,I3424,LEFT(I3424,1)&amp;MID(I3424,3,1)&amp;RIGHT(I3424,1))</f>
        <v>YIZ</v>
      </c>
      <c r="M3424" s="42">
        <f>TIMEVALUE(SUBSTITUTE(SUBSTITUTE(F3424,"P"," P"),"A"," A"))</f>
        <v>0.83472222222222225</v>
      </c>
      <c r="N3424" s="34">
        <f t="shared" si="170"/>
        <v>27</v>
      </c>
      <c r="O3424" s="34" t="str">
        <f t="shared" si="171"/>
        <v>YIZ27</v>
      </c>
      <c r="P3424" s="44">
        <f>INDEX(Workings!$R$14:$R$853,MATCH(O3424,Workings!$U$14:$U$853,0))</f>
        <v>0.83333333333333359</v>
      </c>
      <c r="Q3424" s="34">
        <f t="shared" si="172"/>
        <v>2</v>
      </c>
      <c r="S3424"/>
    </row>
    <row r="3425" spans="1:19" ht="15" x14ac:dyDescent="0.25">
      <c r="A3425" s="34" t="s">
        <v>3805</v>
      </c>
      <c r="B3425" s="34">
        <f>SEARCH("PM",A3425)</f>
        <v>11</v>
      </c>
      <c r="C3425" s="34" t="e">
        <f>SEARCH("AM",A3425)</f>
        <v>#VALUE!</v>
      </c>
      <c r="D3425" s="34">
        <f>IFERROR(B3425,C3425)</f>
        <v>11</v>
      </c>
      <c r="E3425" s="34" t="str">
        <f>IFERROR(MID(A3425,D3425-5,1)," ")</f>
        <v xml:space="preserve"> </v>
      </c>
      <c r="F3425" s="34" t="str">
        <f>MID(A3425,IF(E3425="1",D3425-5,D3425-4),IF(E3425="1",7,6))</f>
        <v>9:03PM</v>
      </c>
      <c r="G3425" s="34" t="str">
        <f>TRIM(SUBSTITUTE(A3425,TEXT(M3425,"h:mmAM/PM"),""))</f>
        <v>9/Nov YIZ</v>
      </c>
      <c r="H3425" s="34" t="b">
        <f>OR(LEFT(G3425,1)="Y",LEFT(G3425,1)="B",LEFT(G3425,1)="R")</f>
        <v>0</v>
      </c>
      <c r="I3425" s="34" t="str">
        <f>IF(H3425,LEFT(G3425,FIND(" ",G3425)-1),MID(G3425,FIND(" ",G3425)+1,9))</f>
        <v>YIZ</v>
      </c>
      <c r="J3425" s="34" t="str">
        <f>TRIM(SUBSTITUTE(G3425,I3425,""))</f>
        <v>9/Nov</v>
      </c>
      <c r="K3425" s="34">
        <f>LEFT(J3425,2-ISERROR(1*MID(J3425,2,1)))*1</f>
        <v>9</v>
      </c>
      <c r="L3425" s="34" t="str">
        <f>IF(LEN(I3425)=3,I3425,LEFT(I3425,1)&amp;MID(I3425,3,1)&amp;RIGHT(I3425,1))</f>
        <v>YIZ</v>
      </c>
      <c r="M3425" s="42">
        <f>TIMEVALUE(SUBSTITUTE(SUBSTITUTE(F3425,"P"," P"),"A"," A"))</f>
        <v>0.87708333333333333</v>
      </c>
      <c r="N3425" s="34">
        <f t="shared" si="170"/>
        <v>28</v>
      </c>
      <c r="O3425" s="34" t="str">
        <f t="shared" si="171"/>
        <v>YIZ28</v>
      </c>
      <c r="P3425" s="44">
        <f>INDEX(Workings!$R$14:$R$853,MATCH(O3425,Workings!$U$14:$U$853,0))</f>
        <v>0.87500000000000022</v>
      </c>
      <c r="Q3425" s="34">
        <f t="shared" si="172"/>
        <v>3</v>
      </c>
      <c r="S3425"/>
    </row>
    <row r="3426" spans="1:19" ht="15" x14ac:dyDescent="0.25">
      <c r="A3426" s="34" t="s">
        <v>4092</v>
      </c>
      <c r="B3426" s="34">
        <f>SEARCH("PM",A3426)</f>
        <v>17</v>
      </c>
      <c r="C3426" s="34" t="e">
        <f>SEARCH("AM",A3426)</f>
        <v>#VALUE!</v>
      </c>
      <c r="D3426" s="34">
        <f>IFERROR(B3426,C3426)</f>
        <v>17</v>
      </c>
      <c r="E3426" s="34" t="str">
        <f>IFERROR(MID(A3426,D3426-5,1)," ")</f>
        <v xml:space="preserve"> </v>
      </c>
      <c r="F3426" s="34" t="str">
        <f>MID(A3426,IF(E3426="1",D3426-5,D3426-4),IF(E3426="1",7,6))</f>
        <v>9:59PM</v>
      </c>
      <c r="G3426" s="34" t="str">
        <f>TRIM(SUBSTITUTE(A3426,TEXT(M3426,"h:mmAM/PM"),""))</f>
        <v>9/Nov Y-I-Z</v>
      </c>
      <c r="H3426" s="34" t="b">
        <f>OR(LEFT(G3426,1)="Y",LEFT(G3426,1)="B",LEFT(G3426,1)="R")</f>
        <v>0</v>
      </c>
      <c r="I3426" s="34" t="str">
        <f>IF(H3426,LEFT(G3426,FIND(" ",G3426)-1),MID(G3426,FIND(" ",G3426)+1,9))</f>
        <v>Y-I-Z</v>
      </c>
      <c r="J3426" s="34" t="str">
        <f>TRIM(SUBSTITUTE(G3426,I3426,""))</f>
        <v>9/Nov</v>
      </c>
      <c r="K3426" s="34">
        <f>LEFT(J3426,2-ISERROR(1*MID(J3426,2,1)))*1</f>
        <v>9</v>
      </c>
      <c r="L3426" s="34" t="str">
        <f>IF(LEN(I3426)=3,I3426,LEFT(I3426,1)&amp;MID(I3426,3,1)&amp;RIGHT(I3426,1))</f>
        <v>YIZ</v>
      </c>
      <c r="M3426" s="42">
        <f>TIMEVALUE(SUBSTITUTE(SUBSTITUTE(F3426,"P"," P"),"A"," A"))</f>
        <v>0.9159722222222223</v>
      </c>
      <c r="N3426" s="34">
        <f t="shared" si="170"/>
        <v>29</v>
      </c>
      <c r="O3426" s="34" t="str">
        <f t="shared" si="171"/>
        <v>YIZ29</v>
      </c>
      <c r="P3426" s="44">
        <f>INDEX(Workings!$R$14:$R$853,MATCH(O3426,Workings!$U$14:$U$853,0))</f>
        <v>0.91666666666666685</v>
      </c>
      <c r="Q3426" s="34">
        <f t="shared" si="172"/>
        <v>-1</v>
      </c>
      <c r="S3426"/>
    </row>
    <row r="3427" spans="1:19" ht="15" x14ac:dyDescent="0.25">
      <c r="A3427" s="34" t="s">
        <v>3870</v>
      </c>
      <c r="B3427" s="34">
        <f>SEARCH("PM",A3427)</f>
        <v>12</v>
      </c>
      <c r="C3427" s="34" t="e">
        <f>SEARCH("AM",A3427)</f>
        <v>#VALUE!</v>
      </c>
      <c r="D3427" s="34">
        <f>IFERROR(B3427,C3427)</f>
        <v>12</v>
      </c>
      <c r="E3427" s="34" t="str">
        <f>IFERROR(MID(A3427,D3427-5,1)," ")</f>
        <v>1</v>
      </c>
      <c r="F3427" s="34" t="str">
        <f>MID(A3427,IF(E3427="1",D3427-5,D3427-4),IF(E3427="1",7,6))</f>
        <v>11:04PM</v>
      </c>
      <c r="G3427" s="34" t="str">
        <f>TRIM(SUBSTITUTE(A3427,TEXT(M3427,"h:mmAM/PM"),""))</f>
        <v>9/Nov YIZ</v>
      </c>
      <c r="H3427" s="34" t="b">
        <f>OR(LEFT(G3427,1)="Y",LEFT(G3427,1)="B",LEFT(G3427,1)="R")</f>
        <v>0</v>
      </c>
      <c r="I3427" s="34" t="str">
        <f>IF(H3427,LEFT(G3427,FIND(" ",G3427)-1),MID(G3427,FIND(" ",G3427)+1,9))</f>
        <v>YIZ</v>
      </c>
      <c r="J3427" s="34" t="str">
        <f>TRIM(SUBSTITUTE(G3427,I3427,""))</f>
        <v>9/Nov</v>
      </c>
      <c r="K3427" s="34">
        <f>LEFT(J3427,2-ISERROR(1*MID(J3427,2,1)))*1</f>
        <v>9</v>
      </c>
      <c r="L3427" s="34" t="str">
        <f>IF(LEN(I3427)=3,I3427,LEFT(I3427,1)&amp;MID(I3427,3,1)&amp;RIGHT(I3427,1))</f>
        <v>YIZ</v>
      </c>
      <c r="M3427" s="42">
        <f>TIMEVALUE(SUBSTITUTE(SUBSTITUTE(F3427,"P"," P"),"A"," A"))</f>
        <v>0.96111111111111114</v>
      </c>
      <c r="N3427" s="34">
        <f t="shared" si="170"/>
        <v>30</v>
      </c>
      <c r="O3427" s="34" t="str">
        <f t="shared" si="171"/>
        <v>YIZ30</v>
      </c>
      <c r="P3427" s="44">
        <f>INDEX(Workings!$R$14:$R$853,MATCH(O3427,Workings!$U$14:$U$853,0))</f>
        <v>0.95833333333333348</v>
      </c>
      <c r="Q3427" s="34">
        <f t="shared" si="172"/>
        <v>4</v>
      </c>
      <c r="S3427"/>
    </row>
    <row r="3428" spans="1:19" ht="15" x14ac:dyDescent="0.25">
      <c r="A3428" s="34" t="s">
        <v>3302</v>
      </c>
      <c r="B3428" s="34" t="e">
        <f>SEARCH("PM",A3428)</f>
        <v>#VALUE!</v>
      </c>
      <c r="C3428" s="34">
        <f>SEARCH("AM",A3428)</f>
        <v>18</v>
      </c>
      <c r="D3428" s="34">
        <f>IFERROR(B3428,C3428)</f>
        <v>18</v>
      </c>
      <c r="E3428" s="34" t="str">
        <f>IFERROR(MID(A3428,D3428-5,1)," ")</f>
        <v xml:space="preserve"> </v>
      </c>
      <c r="F3428" s="34" t="str">
        <f>MID(A3428,IF(E3428="1",D3428-5,D3428-4),IF(E3428="1",7,6))</f>
        <v>7:01AM</v>
      </c>
      <c r="G3428" s="34" t="str">
        <f>TRIM(SUBSTITUTE(A3428,TEXT(M3428,"h:mmAM/PM"),""))</f>
        <v>10/Nov Y:I:Z</v>
      </c>
      <c r="H3428" s="34" t="b">
        <f>OR(LEFT(G3428,1)="Y",LEFT(G3428,1)="B",LEFT(G3428,1)="R")</f>
        <v>0</v>
      </c>
      <c r="I3428" s="34" t="str">
        <f>IF(H3428,LEFT(G3428,FIND(" ",G3428)-1),MID(G3428,FIND(" ",G3428)+1,9))</f>
        <v>Y:I:Z</v>
      </c>
      <c r="J3428" s="34" t="str">
        <f>TRIM(SUBSTITUTE(G3428,I3428,""))</f>
        <v>10/Nov</v>
      </c>
      <c r="K3428" s="34">
        <f>LEFT(J3428,2-ISERROR(1*MID(J3428,2,1)))*1</f>
        <v>10</v>
      </c>
      <c r="L3428" s="34" t="str">
        <f>IF(LEN(I3428)=3,I3428,LEFT(I3428,1)&amp;MID(I3428,3,1)&amp;RIGHT(I3428,1))</f>
        <v>YIZ</v>
      </c>
      <c r="M3428" s="42">
        <f>TIMEVALUE(SUBSTITUTE(SUBSTITUTE(F3428,"P"," P"),"A"," A"))</f>
        <v>0.29236111111111113</v>
      </c>
      <c r="N3428" s="34">
        <f t="shared" si="170"/>
        <v>1</v>
      </c>
      <c r="O3428" s="34" t="str">
        <f t="shared" si="171"/>
        <v>YIZ1</v>
      </c>
      <c r="P3428" s="44">
        <f>INDEX(Workings!$R$14:$R$853,MATCH(O3428,Workings!$U$14:$U$853,0))</f>
        <v>0.29166666666666669</v>
      </c>
      <c r="Q3428" s="34">
        <f t="shared" si="172"/>
        <v>1</v>
      </c>
      <c r="S3428"/>
    </row>
    <row r="3429" spans="1:19" ht="15" x14ac:dyDescent="0.25">
      <c r="A3429" s="34" t="s">
        <v>1240</v>
      </c>
      <c r="B3429" s="34" t="e">
        <f>SEARCH("PM",A3429)</f>
        <v>#VALUE!</v>
      </c>
      <c r="C3429" s="34">
        <f>SEARCH("AM",A3429)</f>
        <v>18</v>
      </c>
      <c r="D3429" s="34">
        <f>IFERROR(B3429,C3429)</f>
        <v>18</v>
      </c>
      <c r="E3429" s="34" t="str">
        <f>IFERROR(MID(A3429,D3429-5,1)," ")</f>
        <v xml:space="preserve"> </v>
      </c>
      <c r="F3429" s="34" t="str">
        <f>MID(A3429,IF(E3429="1",D3429-5,D3429-4),IF(E3429="1",7,6))</f>
        <v>7:25AM</v>
      </c>
      <c r="G3429" s="34" t="str">
        <f>TRIM(SUBSTITUTE(A3429,TEXT(M3429,"h:mmAM/PM"),""))</f>
        <v>Y:I:Z 10/Nov</v>
      </c>
      <c r="H3429" s="34" t="b">
        <f>OR(LEFT(G3429,1)="Y",LEFT(G3429,1)="B",LEFT(G3429,1)="R")</f>
        <v>1</v>
      </c>
      <c r="I3429" s="34" t="str">
        <f>IF(H3429,LEFT(G3429,FIND(" ",G3429)-1),MID(G3429,FIND(" ",G3429)+1,9))</f>
        <v>Y:I:Z</v>
      </c>
      <c r="J3429" s="34" t="str">
        <f>TRIM(SUBSTITUTE(G3429,I3429,""))</f>
        <v>10/Nov</v>
      </c>
      <c r="K3429" s="34">
        <f>LEFT(J3429,2-ISERROR(1*MID(J3429,2,1)))*1</f>
        <v>10</v>
      </c>
      <c r="L3429" s="34" t="str">
        <f>IF(LEN(I3429)=3,I3429,LEFT(I3429,1)&amp;MID(I3429,3,1)&amp;RIGHT(I3429,1))</f>
        <v>YIZ</v>
      </c>
      <c r="M3429" s="42">
        <f>TIMEVALUE(SUBSTITUTE(SUBSTITUTE(F3429,"P"," P"),"A"," A"))</f>
        <v>0.30902777777777779</v>
      </c>
      <c r="N3429" s="34">
        <f t="shared" si="170"/>
        <v>2</v>
      </c>
      <c r="O3429" s="34" t="str">
        <f t="shared" si="171"/>
        <v>YIZ2</v>
      </c>
      <c r="P3429" s="44">
        <f>INDEX(Workings!$R$14:$R$853,MATCH(O3429,Workings!$U$14:$U$853,0))</f>
        <v>0.30555555555555558</v>
      </c>
      <c r="Q3429" s="34">
        <f t="shared" si="172"/>
        <v>5</v>
      </c>
      <c r="S3429"/>
    </row>
    <row r="3430" spans="1:19" ht="15" x14ac:dyDescent="0.25">
      <c r="A3430" s="34" t="s">
        <v>569</v>
      </c>
      <c r="B3430" s="34" t="e">
        <f>SEARCH("PM",A3430)</f>
        <v>#VALUE!</v>
      </c>
      <c r="C3430" s="34">
        <f>SEARCH("AM",A3430)</f>
        <v>11</v>
      </c>
      <c r="D3430" s="34">
        <f>IFERROR(B3430,C3430)</f>
        <v>11</v>
      </c>
      <c r="E3430" s="34" t="str">
        <f>IFERROR(MID(A3430,D3430-5,1)," ")</f>
        <v xml:space="preserve"> </v>
      </c>
      <c r="F3430" s="34" t="str">
        <f>MID(A3430,IF(E3430="1",D3430-5,D3430-4),IF(E3430="1",7,6))</f>
        <v>7:42AM</v>
      </c>
      <c r="G3430" s="34" t="str">
        <f>TRIM(SUBSTITUTE(A3430,TEXT(M3430,"h:mmAM/PM"),""))</f>
        <v>Y-I-Z 10/Nov</v>
      </c>
      <c r="H3430" s="34" t="b">
        <f>OR(LEFT(G3430,1)="Y",LEFT(G3430,1)="B",LEFT(G3430,1)="R")</f>
        <v>1</v>
      </c>
      <c r="I3430" s="34" t="str">
        <f>IF(H3430,LEFT(G3430,FIND(" ",G3430)-1),MID(G3430,FIND(" ",G3430)+1,9))</f>
        <v>Y-I-Z</v>
      </c>
      <c r="J3430" s="34" t="str">
        <f>TRIM(SUBSTITUTE(G3430,I3430,""))</f>
        <v>10/Nov</v>
      </c>
      <c r="K3430" s="34">
        <f>LEFT(J3430,2-ISERROR(1*MID(J3430,2,1)))*1</f>
        <v>10</v>
      </c>
      <c r="L3430" s="34" t="str">
        <f>IF(LEN(I3430)=3,I3430,LEFT(I3430,1)&amp;MID(I3430,3,1)&amp;RIGHT(I3430,1))</f>
        <v>YIZ</v>
      </c>
      <c r="M3430" s="42">
        <f>TIMEVALUE(SUBSTITUTE(SUBSTITUTE(F3430,"P"," P"),"A"," A"))</f>
        <v>0.32083333333333336</v>
      </c>
      <c r="N3430" s="34">
        <f t="shared" si="170"/>
        <v>3</v>
      </c>
      <c r="O3430" s="34" t="str">
        <f t="shared" si="171"/>
        <v>YIZ3</v>
      </c>
      <c r="P3430" s="44">
        <f>INDEX(Workings!$R$14:$R$853,MATCH(O3430,Workings!$U$14:$U$853,0))</f>
        <v>0.31944444444444448</v>
      </c>
      <c r="Q3430" s="34">
        <f t="shared" si="172"/>
        <v>2</v>
      </c>
      <c r="S3430"/>
    </row>
    <row r="3431" spans="1:19" ht="15" x14ac:dyDescent="0.25">
      <c r="A3431" s="34" t="s">
        <v>907</v>
      </c>
      <c r="B3431" s="34" t="e">
        <f>SEARCH("PM",A3431)</f>
        <v>#VALUE!</v>
      </c>
      <c r="C3431" s="34">
        <f>SEARCH("AM",A3431)</f>
        <v>5</v>
      </c>
      <c r="D3431" s="34">
        <f>IFERROR(B3431,C3431)</f>
        <v>5</v>
      </c>
      <c r="E3431" s="34" t="str">
        <f>IFERROR(MID(A3431,D3431-5,1)," ")</f>
        <v xml:space="preserve"> </v>
      </c>
      <c r="F3431" s="34" t="str">
        <f>MID(A3431,IF(E3431="1",D3431-5,D3431-4),IF(E3431="1",7,6))</f>
        <v>8:04AM</v>
      </c>
      <c r="G3431" s="34" t="str">
        <f>TRIM(SUBSTITUTE(A3431,TEXT(M3431,"h:mmAM/PM"),""))</f>
        <v>YIZ 10-Nov</v>
      </c>
      <c r="H3431" s="34" t="b">
        <f>OR(LEFT(G3431,1)="Y",LEFT(G3431,1)="B",LEFT(G3431,1)="R")</f>
        <v>1</v>
      </c>
      <c r="I3431" s="34" t="str">
        <f>IF(H3431,LEFT(G3431,FIND(" ",G3431)-1),MID(G3431,FIND(" ",G3431)+1,9))</f>
        <v>YIZ</v>
      </c>
      <c r="J3431" s="34" t="str">
        <f>TRIM(SUBSTITUTE(G3431,I3431,""))</f>
        <v>10-Nov</v>
      </c>
      <c r="K3431" s="34">
        <f>LEFT(J3431,2-ISERROR(1*MID(J3431,2,1)))*1</f>
        <v>10</v>
      </c>
      <c r="L3431" s="34" t="str">
        <f>IF(LEN(I3431)=3,I3431,LEFT(I3431,1)&amp;MID(I3431,3,1)&amp;RIGHT(I3431,1))</f>
        <v>YIZ</v>
      </c>
      <c r="M3431" s="42">
        <f>TIMEVALUE(SUBSTITUTE(SUBSTITUTE(F3431,"P"," P"),"A"," A"))</f>
        <v>0.33611111111111108</v>
      </c>
      <c r="N3431" s="34">
        <f t="shared" si="170"/>
        <v>4</v>
      </c>
      <c r="O3431" s="34" t="str">
        <f t="shared" si="171"/>
        <v>YIZ4</v>
      </c>
      <c r="P3431" s="44">
        <f>INDEX(Workings!$R$14:$R$853,MATCH(O3431,Workings!$U$14:$U$853,0))</f>
        <v>0.33333333333333337</v>
      </c>
      <c r="Q3431" s="34">
        <f t="shared" si="172"/>
        <v>4</v>
      </c>
      <c r="S3431"/>
    </row>
    <row r="3432" spans="1:19" ht="15" x14ac:dyDescent="0.25">
      <c r="A3432" s="34" t="s">
        <v>3312</v>
      </c>
      <c r="B3432" s="34" t="e">
        <f>SEARCH("PM",A3432)</f>
        <v>#VALUE!</v>
      </c>
      <c r="C3432" s="34">
        <f>SEARCH("AM",A3432)</f>
        <v>12</v>
      </c>
      <c r="D3432" s="34">
        <f>IFERROR(B3432,C3432)</f>
        <v>12</v>
      </c>
      <c r="E3432" s="34" t="str">
        <f>IFERROR(MID(A3432,D3432-5,1)," ")</f>
        <v xml:space="preserve"> </v>
      </c>
      <c r="F3432" s="34" t="str">
        <f>MID(A3432,IF(E3432="1",D3432-5,D3432-4),IF(E3432="1",7,6))</f>
        <v>8:25AM</v>
      </c>
      <c r="G3432" s="34" t="str">
        <f>TRIM(SUBSTITUTE(A3432,TEXT(M3432,"h:mmAM/PM"),""))</f>
        <v>10/Nov Y/I/Z</v>
      </c>
      <c r="H3432" s="34" t="b">
        <f>OR(LEFT(G3432,1)="Y",LEFT(G3432,1)="B",LEFT(G3432,1)="R")</f>
        <v>0</v>
      </c>
      <c r="I3432" s="34" t="str">
        <f>IF(H3432,LEFT(G3432,FIND(" ",G3432)-1),MID(G3432,FIND(" ",G3432)+1,9))</f>
        <v>Y/I/Z</v>
      </c>
      <c r="J3432" s="34" t="str">
        <f>TRIM(SUBSTITUTE(G3432,I3432,""))</f>
        <v>10/Nov</v>
      </c>
      <c r="K3432" s="34">
        <f>LEFT(J3432,2-ISERROR(1*MID(J3432,2,1)))*1</f>
        <v>10</v>
      </c>
      <c r="L3432" s="34" t="str">
        <f>IF(LEN(I3432)=3,I3432,LEFT(I3432,1)&amp;MID(I3432,3,1)&amp;RIGHT(I3432,1))</f>
        <v>YIZ</v>
      </c>
      <c r="M3432" s="42">
        <f>TIMEVALUE(SUBSTITUTE(SUBSTITUTE(F3432,"P"," P"),"A"," A"))</f>
        <v>0.35069444444444442</v>
      </c>
      <c r="N3432" s="34">
        <f t="shared" si="170"/>
        <v>5</v>
      </c>
      <c r="O3432" s="34" t="str">
        <f t="shared" si="171"/>
        <v>YIZ5</v>
      </c>
      <c r="P3432" s="44">
        <f>INDEX(Workings!$R$14:$R$853,MATCH(O3432,Workings!$U$14:$U$853,0))</f>
        <v>0.34722222222222227</v>
      </c>
      <c r="Q3432" s="34">
        <f t="shared" si="172"/>
        <v>5</v>
      </c>
      <c r="S3432"/>
    </row>
    <row r="3433" spans="1:19" ht="15" x14ac:dyDescent="0.25">
      <c r="A3433" s="34" t="s">
        <v>2405</v>
      </c>
      <c r="B3433" s="34" t="e">
        <f>SEARCH("PM",A3433)</f>
        <v>#VALUE!</v>
      </c>
      <c r="C3433" s="34">
        <f>SEARCH("AM",A3433)</f>
        <v>16</v>
      </c>
      <c r="D3433" s="34">
        <f>IFERROR(B3433,C3433)</f>
        <v>16</v>
      </c>
      <c r="E3433" s="34" t="str">
        <f>IFERROR(MID(A3433,D3433-5,1)," ")</f>
        <v xml:space="preserve"> </v>
      </c>
      <c r="F3433" s="34" t="str">
        <f>MID(A3433,IF(E3433="1",D3433-5,D3433-4),IF(E3433="1",7,6))</f>
        <v>8:43AM</v>
      </c>
      <c r="G3433" s="34" t="str">
        <f>TRIM(SUBSTITUTE(A3433,TEXT(M3433,"h:mmAM/PM"),""))</f>
        <v>10/Nov YIZ</v>
      </c>
      <c r="H3433" s="34" t="b">
        <f>OR(LEFT(G3433,1)="Y",LEFT(G3433,1)="B",LEFT(G3433,1)="R")</f>
        <v>0</v>
      </c>
      <c r="I3433" s="34" t="str">
        <f>IF(H3433,LEFT(G3433,FIND(" ",G3433)-1),MID(G3433,FIND(" ",G3433)+1,9))</f>
        <v>YIZ</v>
      </c>
      <c r="J3433" s="34" t="str">
        <f>TRIM(SUBSTITUTE(G3433,I3433,""))</f>
        <v>10/Nov</v>
      </c>
      <c r="K3433" s="34">
        <f>LEFT(J3433,2-ISERROR(1*MID(J3433,2,1)))*1</f>
        <v>10</v>
      </c>
      <c r="L3433" s="34" t="str">
        <f>IF(LEN(I3433)=3,I3433,LEFT(I3433,1)&amp;MID(I3433,3,1)&amp;RIGHT(I3433,1))</f>
        <v>YIZ</v>
      </c>
      <c r="M3433" s="42">
        <f>TIMEVALUE(SUBSTITUTE(SUBSTITUTE(F3433,"P"," P"),"A"," A"))</f>
        <v>0.36319444444444443</v>
      </c>
      <c r="N3433" s="34">
        <f t="shared" si="170"/>
        <v>6</v>
      </c>
      <c r="O3433" s="34" t="str">
        <f t="shared" si="171"/>
        <v>YIZ6</v>
      </c>
      <c r="P3433" s="44">
        <f>INDEX(Workings!$R$14:$R$853,MATCH(O3433,Workings!$U$14:$U$853,0))</f>
        <v>0.36111111111111116</v>
      </c>
      <c r="Q3433" s="34">
        <f t="shared" si="172"/>
        <v>3</v>
      </c>
      <c r="S3433"/>
    </row>
    <row r="3434" spans="1:19" ht="15" x14ac:dyDescent="0.25">
      <c r="A3434" s="34" t="s">
        <v>2850</v>
      </c>
      <c r="B3434" s="34" t="e">
        <f>SEARCH("PM",A3434)</f>
        <v>#VALUE!</v>
      </c>
      <c r="C3434" s="34">
        <f>SEARCH("AM",A3434)</f>
        <v>12</v>
      </c>
      <c r="D3434" s="34">
        <f>IFERROR(B3434,C3434)</f>
        <v>12</v>
      </c>
      <c r="E3434" s="34" t="str">
        <f>IFERROR(MID(A3434,D3434-5,1)," ")</f>
        <v xml:space="preserve"> </v>
      </c>
      <c r="F3434" s="34" t="str">
        <f>MID(A3434,IF(E3434="1",D3434-5,D3434-4),IF(E3434="1",7,6))</f>
        <v>9:01AM</v>
      </c>
      <c r="G3434" s="34" t="str">
        <f>TRIM(SUBSTITUTE(A3434,TEXT(M3434,"h:mmAM/PM"),""))</f>
        <v>10/Nov Y/I/Z</v>
      </c>
      <c r="H3434" s="34" t="b">
        <f>OR(LEFT(G3434,1)="Y",LEFT(G3434,1)="B",LEFT(G3434,1)="R")</f>
        <v>0</v>
      </c>
      <c r="I3434" s="34" t="str">
        <f>IF(H3434,LEFT(G3434,FIND(" ",G3434)-1),MID(G3434,FIND(" ",G3434)+1,9))</f>
        <v>Y/I/Z</v>
      </c>
      <c r="J3434" s="34" t="str">
        <f>TRIM(SUBSTITUTE(G3434,I3434,""))</f>
        <v>10/Nov</v>
      </c>
      <c r="K3434" s="34">
        <f>LEFT(J3434,2-ISERROR(1*MID(J3434,2,1)))*1</f>
        <v>10</v>
      </c>
      <c r="L3434" s="34" t="str">
        <f>IF(LEN(I3434)=3,I3434,LEFT(I3434,1)&amp;MID(I3434,3,1)&amp;RIGHT(I3434,1))</f>
        <v>YIZ</v>
      </c>
      <c r="M3434" s="42">
        <f>TIMEVALUE(SUBSTITUTE(SUBSTITUTE(F3434,"P"," P"),"A"," A"))</f>
        <v>0.3756944444444445</v>
      </c>
      <c r="N3434" s="34">
        <f t="shared" si="170"/>
        <v>7</v>
      </c>
      <c r="O3434" s="34" t="str">
        <f t="shared" si="171"/>
        <v>YIZ7</v>
      </c>
      <c r="P3434" s="44">
        <f>INDEX(Workings!$R$14:$R$853,MATCH(O3434,Workings!$U$14:$U$853,0))</f>
        <v>0.37500000000000006</v>
      </c>
      <c r="Q3434" s="34">
        <f t="shared" si="172"/>
        <v>1</v>
      </c>
      <c r="S3434"/>
    </row>
    <row r="3435" spans="1:19" ht="15" x14ac:dyDescent="0.25">
      <c r="A3435" s="34" t="s">
        <v>136</v>
      </c>
      <c r="B3435" s="34" t="e">
        <f>SEARCH("PM",A3435)</f>
        <v>#VALUE!</v>
      </c>
      <c r="C3435" s="34">
        <f>SEARCH("AM",A3435)</f>
        <v>11</v>
      </c>
      <c r="D3435" s="34">
        <f>IFERROR(B3435,C3435)</f>
        <v>11</v>
      </c>
      <c r="E3435" s="34" t="str">
        <f>IFERROR(MID(A3435,D3435-5,1)," ")</f>
        <v xml:space="preserve"> </v>
      </c>
      <c r="F3435" s="34" t="str">
        <f>MID(A3435,IF(E3435="1",D3435-5,D3435-4),IF(E3435="1",7,6))</f>
        <v>9:35AM</v>
      </c>
      <c r="G3435" s="34" t="str">
        <f>TRIM(SUBSTITUTE(A3435,TEXT(M3435,"h:mmAM/PM"),""))</f>
        <v>Y/I/Z 10-Nov</v>
      </c>
      <c r="H3435" s="34" t="b">
        <f>OR(LEFT(G3435,1)="Y",LEFT(G3435,1)="B",LEFT(G3435,1)="R")</f>
        <v>1</v>
      </c>
      <c r="I3435" s="34" t="str">
        <f>IF(H3435,LEFT(G3435,FIND(" ",G3435)-1),MID(G3435,FIND(" ",G3435)+1,9))</f>
        <v>Y/I/Z</v>
      </c>
      <c r="J3435" s="34" t="str">
        <f>TRIM(SUBSTITUTE(G3435,I3435,""))</f>
        <v>10-Nov</v>
      </c>
      <c r="K3435" s="34">
        <f>LEFT(J3435,2-ISERROR(1*MID(J3435,2,1)))*1</f>
        <v>10</v>
      </c>
      <c r="L3435" s="34" t="str">
        <f>IF(LEN(I3435)=3,I3435,LEFT(I3435,1)&amp;MID(I3435,3,1)&amp;RIGHT(I3435,1))</f>
        <v>YIZ</v>
      </c>
      <c r="M3435" s="42">
        <f>TIMEVALUE(SUBSTITUTE(SUBSTITUTE(F3435,"P"," P"),"A"," A"))</f>
        <v>0.39930555555555558</v>
      </c>
      <c r="N3435" s="34">
        <f t="shared" si="170"/>
        <v>8</v>
      </c>
      <c r="O3435" s="34" t="str">
        <f t="shared" si="171"/>
        <v>YIZ8</v>
      </c>
      <c r="P3435" s="44">
        <f>INDEX(Workings!$R$14:$R$853,MATCH(O3435,Workings!$U$14:$U$853,0))</f>
        <v>0.39583333333333337</v>
      </c>
      <c r="Q3435" s="34">
        <f t="shared" si="172"/>
        <v>5</v>
      </c>
      <c r="S3435"/>
    </row>
    <row r="3436" spans="1:19" ht="15" x14ac:dyDescent="0.25">
      <c r="A3436" s="34" t="s">
        <v>3654</v>
      </c>
      <c r="B3436" s="34" t="e">
        <f>SEARCH("PM",A3436)</f>
        <v>#VALUE!</v>
      </c>
      <c r="C3436" s="34">
        <f>SEARCH("AM",A3436)</f>
        <v>17</v>
      </c>
      <c r="D3436" s="34">
        <f>IFERROR(B3436,C3436)</f>
        <v>17</v>
      </c>
      <c r="E3436" s="34" t="str">
        <f>IFERROR(MID(A3436,D3436-5,1)," ")</f>
        <v>1</v>
      </c>
      <c r="F3436" s="34" t="str">
        <f>MID(A3436,IF(E3436="1",D3436-5,D3436-4),IF(E3436="1",7,6))</f>
        <v>10:02AM</v>
      </c>
      <c r="G3436" s="34" t="str">
        <f>TRIM(SUBSTITUTE(A3436,TEXT(M3436,"h:mmAM/PM"),""))</f>
        <v>10/Nov YIZ</v>
      </c>
      <c r="H3436" s="34" t="b">
        <f>OR(LEFT(G3436,1)="Y",LEFT(G3436,1)="B",LEFT(G3436,1)="R")</f>
        <v>0</v>
      </c>
      <c r="I3436" s="34" t="str">
        <f>IF(H3436,LEFT(G3436,FIND(" ",G3436)-1),MID(G3436,FIND(" ",G3436)+1,9))</f>
        <v>YIZ</v>
      </c>
      <c r="J3436" s="34" t="str">
        <f>TRIM(SUBSTITUTE(G3436,I3436,""))</f>
        <v>10/Nov</v>
      </c>
      <c r="K3436" s="34">
        <f>LEFT(J3436,2-ISERROR(1*MID(J3436,2,1)))*1</f>
        <v>10</v>
      </c>
      <c r="L3436" s="34" t="str">
        <f>IF(LEN(I3436)=3,I3436,LEFT(I3436,1)&amp;MID(I3436,3,1)&amp;RIGHT(I3436,1))</f>
        <v>YIZ</v>
      </c>
      <c r="M3436" s="42">
        <f>TIMEVALUE(SUBSTITUTE(SUBSTITUTE(F3436,"P"," P"),"A"," A"))</f>
        <v>0.41805555555555557</v>
      </c>
      <c r="N3436" s="34">
        <f t="shared" si="170"/>
        <v>9</v>
      </c>
      <c r="O3436" s="34" t="str">
        <f t="shared" si="171"/>
        <v>YIZ9</v>
      </c>
      <c r="P3436" s="44">
        <f>INDEX(Workings!$R$14:$R$853,MATCH(O3436,Workings!$U$14:$U$853,0))</f>
        <v>0.41666666666666669</v>
      </c>
      <c r="Q3436" s="34">
        <f t="shared" si="172"/>
        <v>2</v>
      </c>
      <c r="S3436"/>
    </row>
    <row r="3437" spans="1:19" ht="15" x14ac:dyDescent="0.25">
      <c r="A3437" s="34" t="s">
        <v>3268</v>
      </c>
      <c r="B3437" s="34" t="e">
        <f>SEARCH("PM",A3437)</f>
        <v>#VALUE!</v>
      </c>
      <c r="C3437" s="34">
        <f>SEARCH("AM",A3437)</f>
        <v>6</v>
      </c>
      <c r="D3437" s="34">
        <f>IFERROR(B3437,C3437)</f>
        <v>6</v>
      </c>
      <c r="E3437" s="34" t="str">
        <f>IFERROR(MID(A3437,D3437-5,1)," ")</f>
        <v>1</v>
      </c>
      <c r="F3437" s="34" t="str">
        <f>MID(A3437,IF(E3437="1",D3437-5,D3437-4),IF(E3437="1",7,6))</f>
        <v>10:30AM</v>
      </c>
      <c r="G3437" s="34" t="str">
        <f>TRIM(SUBSTITUTE(A3437,TEXT(M3437,"h:mmAM/PM"),""))</f>
        <v>10/Nov YIZ</v>
      </c>
      <c r="H3437" s="34" t="b">
        <f>OR(LEFT(G3437,1)="Y",LEFT(G3437,1)="B",LEFT(G3437,1)="R")</f>
        <v>0</v>
      </c>
      <c r="I3437" s="34" t="str">
        <f>IF(H3437,LEFT(G3437,FIND(" ",G3437)-1),MID(G3437,FIND(" ",G3437)+1,9))</f>
        <v>YIZ</v>
      </c>
      <c r="J3437" s="34" t="str">
        <f>TRIM(SUBSTITUTE(G3437,I3437,""))</f>
        <v>10/Nov</v>
      </c>
      <c r="K3437" s="34">
        <f>LEFT(J3437,2-ISERROR(1*MID(J3437,2,1)))*1</f>
        <v>10</v>
      </c>
      <c r="L3437" s="34" t="str">
        <f>IF(LEN(I3437)=3,I3437,LEFT(I3437,1)&amp;MID(I3437,3,1)&amp;RIGHT(I3437,1))</f>
        <v>YIZ</v>
      </c>
      <c r="M3437" s="42">
        <f>TIMEVALUE(SUBSTITUTE(SUBSTITUTE(F3437,"P"," P"),"A"," A"))</f>
        <v>0.4375</v>
      </c>
      <c r="N3437" s="34">
        <f t="shared" si="170"/>
        <v>10</v>
      </c>
      <c r="O3437" s="34" t="str">
        <f t="shared" si="171"/>
        <v>YIZ10</v>
      </c>
      <c r="P3437" s="44">
        <f>INDEX(Workings!$R$14:$R$853,MATCH(O3437,Workings!$U$14:$U$853,0))</f>
        <v>0.4375</v>
      </c>
      <c r="Q3437" s="34">
        <f t="shared" si="172"/>
        <v>0</v>
      </c>
      <c r="S3437"/>
    </row>
    <row r="3438" spans="1:19" ht="15" x14ac:dyDescent="0.25">
      <c r="A3438" s="34" t="s">
        <v>3384</v>
      </c>
      <c r="B3438" s="34" t="e">
        <f>SEARCH("PM",A3438)</f>
        <v>#VALUE!</v>
      </c>
      <c r="C3438" s="34">
        <f>SEARCH("AM",A3438)</f>
        <v>10</v>
      </c>
      <c r="D3438" s="34">
        <f>IFERROR(B3438,C3438)</f>
        <v>10</v>
      </c>
      <c r="E3438" s="34" t="str">
        <f>IFERROR(MID(A3438,D3438-5,1)," ")</f>
        <v>1</v>
      </c>
      <c r="F3438" s="34" t="str">
        <f>MID(A3438,IF(E3438="1",D3438-5,D3438-4),IF(E3438="1",7,6))</f>
        <v>10:59AM</v>
      </c>
      <c r="G3438" s="34" t="str">
        <f>TRIM(SUBSTITUTE(A3438,TEXT(M3438,"h:mmAM/PM"),""))</f>
        <v>YIZ 10-Nov</v>
      </c>
      <c r="H3438" s="34" t="b">
        <f>OR(LEFT(G3438,1)="Y",LEFT(G3438,1)="B",LEFT(G3438,1)="R")</f>
        <v>1</v>
      </c>
      <c r="I3438" s="34" t="str">
        <f>IF(H3438,LEFT(G3438,FIND(" ",G3438)-1),MID(G3438,FIND(" ",G3438)+1,9))</f>
        <v>YIZ</v>
      </c>
      <c r="J3438" s="34" t="str">
        <f>TRIM(SUBSTITUTE(G3438,I3438,""))</f>
        <v>10-Nov</v>
      </c>
      <c r="K3438" s="34">
        <f>LEFT(J3438,2-ISERROR(1*MID(J3438,2,1)))*1</f>
        <v>10</v>
      </c>
      <c r="L3438" s="34" t="str">
        <f>IF(LEN(I3438)=3,I3438,LEFT(I3438,1)&amp;MID(I3438,3,1)&amp;RIGHT(I3438,1))</f>
        <v>YIZ</v>
      </c>
      <c r="M3438" s="42">
        <f>TIMEVALUE(SUBSTITUTE(SUBSTITUTE(F3438,"P"," P"),"A"," A"))</f>
        <v>0.45763888888888887</v>
      </c>
      <c r="N3438" s="34">
        <f t="shared" si="170"/>
        <v>11</v>
      </c>
      <c r="O3438" s="34" t="str">
        <f t="shared" si="171"/>
        <v>YIZ11</v>
      </c>
      <c r="P3438" s="44">
        <f>INDEX(Workings!$R$14:$R$853,MATCH(O3438,Workings!$U$14:$U$853,0))</f>
        <v>0.45833333333333331</v>
      </c>
      <c r="Q3438" s="34">
        <f t="shared" si="172"/>
        <v>-1</v>
      </c>
      <c r="S3438"/>
    </row>
    <row r="3439" spans="1:19" ht="15" x14ac:dyDescent="0.25">
      <c r="A3439" s="34" t="s">
        <v>1674</v>
      </c>
      <c r="B3439" s="34" t="e">
        <f>SEARCH("PM",A3439)</f>
        <v>#VALUE!</v>
      </c>
      <c r="C3439" s="34">
        <f>SEARCH("AM",A3439)</f>
        <v>19</v>
      </c>
      <c r="D3439" s="34">
        <f>IFERROR(B3439,C3439)</f>
        <v>19</v>
      </c>
      <c r="E3439" s="34" t="str">
        <f>IFERROR(MID(A3439,D3439-5,1)," ")</f>
        <v>1</v>
      </c>
      <c r="F3439" s="34" t="str">
        <f>MID(A3439,IF(E3439="1",D3439-5,D3439-4),IF(E3439="1",7,6))</f>
        <v>11:35AM</v>
      </c>
      <c r="G3439" s="34" t="str">
        <f>TRIM(SUBSTITUTE(A3439,TEXT(M3439,"h:mmAM/PM"),""))</f>
        <v>10/Nov Y-I-Z</v>
      </c>
      <c r="H3439" s="34" t="b">
        <f>OR(LEFT(G3439,1)="Y",LEFT(G3439,1)="B",LEFT(G3439,1)="R")</f>
        <v>0</v>
      </c>
      <c r="I3439" s="34" t="str">
        <f>IF(H3439,LEFT(G3439,FIND(" ",G3439)-1),MID(G3439,FIND(" ",G3439)+1,9))</f>
        <v>Y-I-Z</v>
      </c>
      <c r="J3439" s="34" t="str">
        <f>TRIM(SUBSTITUTE(G3439,I3439,""))</f>
        <v>10/Nov</v>
      </c>
      <c r="K3439" s="34">
        <f>LEFT(J3439,2-ISERROR(1*MID(J3439,2,1)))*1</f>
        <v>10</v>
      </c>
      <c r="L3439" s="34" t="str">
        <f>IF(LEN(I3439)=3,I3439,LEFT(I3439,1)&amp;MID(I3439,3,1)&amp;RIGHT(I3439,1))</f>
        <v>YIZ</v>
      </c>
      <c r="M3439" s="42">
        <f>TIMEVALUE(SUBSTITUTE(SUBSTITUTE(F3439,"P"," P"),"A"," A"))</f>
        <v>0.4826388888888889</v>
      </c>
      <c r="N3439" s="34">
        <f t="shared" si="170"/>
        <v>12</v>
      </c>
      <c r="O3439" s="34" t="str">
        <f t="shared" si="171"/>
        <v>YIZ12</v>
      </c>
      <c r="P3439" s="44">
        <f>INDEX(Workings!$R$14:$R$853,MATCH(O3439,Workings!$U$14:$U$853,0))</f>
        <v>0.47916666666666663</v>
      </c>
      <c r="Q3439" s="34">
        <f t="shared" si="172"/>
        <v>5</v>
      </c>
      <c r="S3439"/>
    </row>
    <row r="3440" spans="1:19" ht="15" x14ac:dyDescent="0.25">
      <c r="A3440" s="34" t="s">
        <v>3270</v>
      </c>
      <c r="B3440" s="34" t="e">
        <f>SEARCH("PM",A3440)</f>
        <v>#VALUE!</v>
      </c>
      <c r="C3440" s="34">
        <f>SEARCH("AM",A3440)</f>
        <v>13</v>
      </c>
      <c r="D3440" s="34">
        <f>IFERROR(B3440,C3440)</f>
        <v>13</v>
      </c>
      <c r="E3440" s="34" t="str">
        <f>IFERROR(MID(A3440,D3440-5,1)," ")</f>
        <v>1</v>
      </c>
      <c r="F3440" s="34" t="str">
        <f>MID(A3440,IF(E3440="1",D3440-5,D3440-4),IF(E3440="1",7,6))</f>
        <v>11:59AM</v>
      </c>
      <c r="G3440" s="34" t="str">
        <f>TRIM(SUBSTITUTE(A3440,TEXT(M3440,"h:mmAM/PM"),""))</f>
        <v>10/Nov Y/I/Z</v>
      </c>
      <c r="H3440" s="34" t="b">
        <f>OR(LEFT(G3440,1)="Y",LEFT(G3440,1)="B",LEFT(G3440,1)="R")</f>
        <v>0</v>
      </c>
      <c r="I3440" s="34" t="str">
        <f>IF(H3440,LEFT(G3440,FIND(" ",G3440)-1),MID(G3440,FIND(" ",G3440)+1,9))</f>
        <v>Y/I/Z</v>
      </c>
      <c r="J3440" s="34" t="str">
        <f>TRIM(SUBSTITUTE(G3440,I3440,""))</f>
        <v>10/Nov</v>
      </c>
      <c r="K3440" s="34">
        <f>LEFT(J3440,2-ISERROR(1*MID(J3440,2,1)))*1</f>
        <v>10</v>
      </c>
      <c r="L3440" s="34" t="str">
        <f>IF(LEN(I3440)=3,I3440,LEFT(I3440,1)&amp;MID(I3440,3,1)&amp;RIGHT(I3440,1))</f>
        <v>YIZ</v>
      </c>
      <c r="M3440" s="42">
        <f>TIMEVALUE(SUBSTITUTE(SUBSTITUTE(F3440,"P"," P"),"A"," A"))</f>
        <v>0.4993055555555555</v>
      </c>
      <c r="N3440" s="34">
        <f t="shared" si="170"/>
        <v>13</v>
      </c>
      <c r="O3440" s="34" t="str">
        <f t="shared" si="171"/>
        <v>YIZ13</v>
      </c>
      <c r="P3440" s="44">
        <f>INDEX(Workings!$R$14:$R$853,MATCH(O3440,Workings!$U$14:$U$853,0))</f>
        <v>0.49999999999999994</v>
      </c>
      <c r="Q3440" s="34">
        <f t="shared" si="172"/>
        <v>-1</v>
      </c>
      <c r="S3440"/>
    </row>
    <row r="3441" spans="1:19" ht="15" x14ac:dyDescent="0.25">
      <c r="A3441" s="34" t="s">
        <v>3907</v>
      </c>
      <c r="B3441" s="34">
        <f>SEARCH("PM",A3441)</f>
        <v>6</v>
      </c>
      <c r="C3441" s="34" t="e">
        <f>SEARCH("AM",A3441)</f>
        <v>#VALUE!</v>
      </c>
      <c r="D3441" s="34">
        <f>IFERROR(B3441,C3441)</f>
        <v>6</v>
      </c>
      <c r="E3441" s="34" t="str">
        <f>IFERROR(MID(A3441,D3441-5,1)," ")</f>
        <v>1</v>
      </c>
      <c r="F3441" s="34" t="str">
        <f>MID(A3441,IF(E3441="1",D3441-5,D3441-4),IF(E3441="1",7,6))</f>
        <v>12:30PM</v>
      </c>
      <c r="G3441" s="34" t="str">
        <f>TRIM(SUBSTITUTE(A3441,TEXT(M3441,"h:mmAM/PM"),""))</f>
        <v>10/Nov Y-I-Z</v>
      </c>
      <c r="H3441" s="34" t="b">
        <f>OR(LEFT(G3441,1)="Y",LEFT(G3441,1)="B",LEFT(G3441,1)="R")</f>
        <v>0</v>
      </c>
      <c r="I3441" s="34" t="str">
        <f>IF(H3441,LEFT(G3441,FIND(" ",G3441)-1),MID(G3441,FIND(" ",G3441)+1,9))</f>
        <v>Y-I-Z</v>
      </c>
      <c r="J3441" s="34" t="str">
        <f>TRIM(SUBSTITUTE(G3441,I3441,""))</f>
        <v>10/Nov</v>
      </c>
      <c r="K3441" s="34">
        <f>LEFT(J3441,2-ISERROR(1*MID(J3441,2,1)))*1</f>
        <v>10</v>
      </c>
      <c r="L3441" s="34" t="str">
        <f>IF(LEN(I3441)=3,I3441,LEFT(I3441,1)&amp;MID(I3441,3,1)&amp;RIGHT(I3441,1))</f>
        <v>YIZ</v>
      </c>
      <c r="M3441" s="42">
        <f>TIMEVALUE(SUBSTITUTE(SUBSTITUTE(F3441,"P"," P"),"A"," A"))</f>
        <v>0.52083333333333337</v>
      </c>
      <c r="N3441" s="34">
        <f t="shared" si="170"/>
        <v>14</v>
      </c>
      <c r="O3441" s="34" t="str">
        <f t="shared" si="171"/>
        <v>YIZ14</v>
      </c>
      <c r="P3441" s="44">
        <f>INDEX(Workings!$R$14:$R$853,MATCH(O3441,Workings!$U$14:$U$853,0))</f>
        <v>0.52083333333333326</v>
      </c>
      <c r="Q3441" s="34">
        <f t="shared" si="172"/>
        <v>0</v>
      </c>
      <c r="S3441"/>
    </row>
    <row r="3442" spans="1:19" ht="15" x14ac:dyDescent="0.25">
      <c r="A3442" s="34" t="s">
        <v>265</v>
      </c>
      <c r="B3442" s="34">
        <f>SEARCH("PM",A3442)</f>
        <v>17</v>
      </c>
      <c r="C3442" s="34" t="e">
        <f>SEARCH("AM",A3442)</f>
        <v>#VALUE!</v>
      </c>
      <c r="D3442" s="34">
        <f>IFERROR(B3442,C3442)</f>
        <v>17</v>
      </c>
      <c r="E3442" s="34" t="str">
        <f>IFERROR(MID(A3442,D3442-5,1)," ")</f>
        <v>1</v>
      </c>
      <c r="F3442" s="34" t="str">
        <f>MID(A3442,IF(E3442="1",D3442-5,D3442-4),IF(E3442="1",7,6))</f>
        <v>12:59PM</v>
      </c>
      <c r="G3442" s="34" t="str">
        <f>TRIM(SUBSTITUTE(A3442,TEXT(M3442,"h:mmAM/PM"),""))</f>
        <v>10-Nov YIZ</v>
      </c>
      <c r="H3442" s="34" t="b">
        <f>OR(LEFT(G3442,1)="Y",LEFT(G3442,1)="B",LEFT(G3442,1)="R")</f>
        <v>0</v>
      </c>
      <c r="I3442" s="34" t="str">
        <f>IF(H3442,LEFT(G3442,FIND(" ",G3442)-1),MID(G3442,FIND(" ",G3442)+1,9))</f>
        <v>YIZ</v>
      </c>
      <c r="J3442" s="34" t="str">
        <f>TRIM(SUBSTITUTE(G3442,I3442,""))</f>
        <v>10-Nov</v>
      </c>
      <c r="K3442" s="34">
        <f>LEFT(J3442,2-ISERROR(1*MID(J3442,2,1)))*1</f>
        <v>10</v>
      </c>
      <c r="L3442" s="34" t="str">
        <f>IF(LEN(I3442)=3,I3442,LEFT(I3442,1)&amp;MID(I3442,3,1)&amp;RIGHT(I3442,1))</f>
        <v>YIZ</v>
      </c>
      <c r="M3442" s="42">
        <f>TIMEVALUE(SUBSTITUTE(SUBSTITUTE(F3442,"P"," P"),"A"," A"))</f>
        <v>0.54097222222222219</v>
      </c>
      <c r="N3442" s="34">
        <f t="shared" si="170"/>
        <v>15</v>
      </c>
      <c r="O3442" s="34" t="str">
        <f t="shared" si="171"/>
        <v>YIZ15</v>
      </c>
      <c r="P3442" s="44">
        <f>INDEX(Workings!$R$14:$R$853,MATCH(O3442,Workings!$U$14:$U$853,0))</f>
        <v>0.54166666666666663</v>
      </c>
      <c r="Q3442" s="34">
        <f t="shared" si="172"/>
        <v>-1</v>
      </c>
      <c r="S3442"/>
    </row>
    <row r="3443" spans="1:19" ht="15" x14ac:dyDescent="0.25">
      <c r="A3443" s="34" t="s">
        <v>2849</v>
      </c>
      <c r="B3443" s="34">
        <f>SEARCH("PM",A3443)</f>
        <v>11</v>
      </c>
      <c r="C3443" s="34" t="e">
        <f>SEARCH("AM",A3443)</f>
        <v>#VALUE!</v>
      </c>
      <c r="D3443" s="34">
        <f>IFERROR(B3443,C3443)</f>
        <v>11</v>
      </c>
      <c r="E3443" s="34" t="str">
        <f>IFERROR(MID(A3443,D3443-5,1)," ")</f>
        <v xml:space="preserve"> </v>
      </c>
      <c r="F3443" s="34" t="str">
        <f>MID(A3443,IF(E3443="1",D3443-5,D3443-4),IF(E3443="1",7,6))</f>
        <v>1:34PM</v>
      </c>
      <c r="G3443" s="34" t="str">
        <f>TRIM(SUBSTITUTE(A3443,TEXT(M3443,"h:mmAM/PM"),""))</f>
        <v>Y-I-Z 10-Nov</v>
      </c>
      <c r="H3443" s="34" t="b">
        <f>OR(LEFT(G3443,1)="Y",LEFT(G3443,1)="B",LEFT(G3443,1)="R")</f>
        <v>1</v>
      </c>
      <c r="I3443" s="34" t="str">
        <f>IF(H3443,LEFT(G3443,FIND(" ",G3443)-1),MID(G3443,FIND(" ",G3443)+1,9))</f>
        <v>Y-I-Z</v>
      </c>
      <c r="J3443" s="34" t="str">
        <f>TRIM(SUBSTITUTE(G3443,I3443,""))</f>
        <v>10-Nov</v>
      </c>
      <c r="K3443" s="34">
        <f>LEFT(J3443,2-ISERROR(1*MID(J3443,2,1)))*1</f>
        <v>10</v>
      </c>
      <c r="L3443" s="34" t="str">
        <f>IF(LEN(I3443)=3,I3443,LEFT(I3443,1)&amp;MID(I3443,3,1)&amp;RIGHT(I3443,1))</f>
        <v>YIZ</v>
      </c>
      <c r="M3443" s="42">
        <f>TIMEVALUE(SUBSTITUTE(SUBSTITUTE(F3443,"P"," P"),"A"," A"))</f>
        <v>0.56527777777777777</v>
      </c>
      <c r="N3443" s="34">
        <f t="shared" si="170"/>
        <v>16</v>
      </c>
      <c r="O3443" s="34" t="str">
        <f t="shared" si="171"/>
        <v>YIZ16</v>
      </c>
      <c r="P3443" s="44">
        <f>INDEX(Workings!$R$14:$R$853,MATCH(O3443,Workings!$U$14:$U$853,0))</f>
        <v>0.5625</v>
      </c>
      <c r="Q3443" s="34">
        <f t="shared" si="172"/>
        <v>4</v>
      </c>
      <c r="S3443"/>
    </row>
    <row r="3444" spans="1:19" ht="15" x14ac:dyDescent="0.25">
      <c r="A3444" s="34" t="s">
        <v>4032</v>
      </c>
      <c r="B3444" s="34">
        <f>SEARCH("PM",A3444)</f>
        <v>12</v>
      </c>
      <c r="C3444" s="34" t="e">
        <f>SEARCH("AM",A3444)</f>
        <v>#VALUE!</v>
      </c>
      <c r="D3444" s="34">
        <f>IFERROR(B3444,C3444)</f>
        <v>12</v>
      </c>
      <c r="E3444" s="34" t="str">
        <f>IFERROR(MID(A3444,D3444-5,1)," ")</f>
        <v xml:space="preserve"> </v>
      </c>
      <c r="F3444" s="34" t="str">
        <f>MID(A3444,IF(E3444="1",D3444-5,D3444-4),IF(E3444="1",7,6))</f>
        <v>2:01PM</v>
      </c>
      <c r="G3444" s="34" t="str">
        <f>TRIM(SUBSTITUTE(A3444,TEXT(M3444,"h:mmAM/PM"),""))</f>
        <v>10/Nov Y-I-Z</v>
      </c>
      <c r="H3444" s="34" t="b">
        <f>OR(LEFT(G3444,1)="Y",LEFT(G3444,1)="B",LEFT(G3444,1)="R")</f>
        <v>0</v>
      </c>
      <c r="I3444" s="34" t="str">
        <f>IF(H3444,LEFT(G3444,FIND(" ",G3444)-1),MID(G3444,FIND(" ",G3444)+1,9))</f>
        <v>Y-I-Z</v>
      </c>
      <c r="J3444" s="34" t="str">
        <f>TRIM(SUBSTITUTE(G3444,I3444,""))</f>
        <v>10/Nov</v>
      </c>
      <c r="K3444" s="34">
        <f>LEFT(J3444,2-ISERROR(1*MID(J3444,2,1)))*1</f>
        <v>10</v>
      </c>
      <c r="L3444" s="34" t="str">
        <f>IF(LEN(I3444)=3,I3444,LEFT(I3444,1)&amp;MID(I3444,3,1)&amp;RIGHT(I3444,1))</f>
        <v>YIZ</v>
      </c>
      <c r="M3444" s="42">
        <f>TIMEVALUE(SUBSTITUTE(SUBSTITUTE(F3444,"P"," P"),"A"," A"))</f>
        <v>0.58402777777777781</v>
      </c>
      <c r="N3444" s="34">
        <f t="shared" si="170"/>
        <v>17</v>
      </c>
      <c r="O3444" s="34" t="str">
        <f t="shared" si="171"/>
        <v>YIZ17</v>
      </c>
      <c r="P3444" s="44">
        <f>INDEX(Workings!$R$14:$R$853,MATCH(O3444,Workings!$U$14:$U$853,0))</f>
        <v>0.58333333333333337</v>
      </c>
      <c r="Q3444" s="34">
        <f t="shared" si="172"/>
        <v>1</v>
      </c>
      <c r="S3444"/>
    </row>
    <row r="3445" spans="1:19" ht="15" x14ac:dyDescent="0.25">
      <c r="A3445" s="34" t="s">
        <v>3863</v>
      </c>
      <c r="B3445" s="34">
        <f>SEARCH("PM",A3445)</f>
        <v>5</v>
      </c>
      <c r="C3445" s="34" t="e">
        <f>SEARCH("AM",A3445)</f>
        <v>#VALUE!</v>
      </c>
      <c r="D3445" s="34">
        <f>IFERROR(B3445,C3445)</f>
        <v>5</v>
      </c>
      <c r="E3445" s="34" t="str">
        <f>IFERROR(MID(A3445,D3445-5,1)," ")</f>
        <v xml:space="preserve"> </v>
      </c>
      <c r="F3445" s="34" t="str">
        <f>MID(A3445,IF(E3445="1",D3445-5,D3445-4),IF(E3445="1",7,6))</f>
        <v>2:34PM</v>
      </c>
      <c r="G3445" s="34" t="str">
        <f>TRIM(SUBSTITUTE(A3445,TEXT(M3445,"h:mmAM/PM"),""))</f>
        <v>Y/I/Z 10/Nov</v>
      </c>
      <c r="H3445" s="34" t="b">
        <f>OR(LEFT(G3445,1)="Y",LEFT(G3445,1)="B",LEFT(G3445,1)="R")</f>
        <v>1</v>
      </c>
      <c r="I3445" s="34" t="str">
        <f>IF(H3445,LEFT(G3445,FIND(" ",G3445)-1),MID(G3445,FIND(" ",G3445)+1,9))</f>
        <v>Y/I/Z</v>
      </c>
      <c r="J3445" s="34" t="str">
        <f>TRIM(SUBSTITUTE(G3445,I3445,""))</f>
        <v>10/Nov</v>
      </c>
      <c r="K3445" s="34">
        <f>LEFT(J3445,2-ISERROR(1*MID(J3445,2,1)))*1</f>
        <v>10</v>
      </c>
      <c r="L3445" s="34" t="str">
        <f>IF(LEN(I3445)=3,I3445,LEFT(I3445,1)&amp;MID(I3445,3,1)&amp;RIGHT(I3445,1))</f>
        <v>YIZ</v>
      </c>
      <c r="M3445" s="42">
        <f>TIMEVALUE(SUBSTITUTE(SUBSTITUTE(F3445,"P"," P"),"A"," A"))</f>
        <v>0.6069444444444444</v>
      </c>
      <c r="N3445" s="34">
        <f t="shared" si="170"/>
        <v>18</v>
      </c>
      <c r="O3445" s="34" t="str">
        <f t="shared" si="171"/>
        <v>YIZ18</v>
      </c>
      <c r="P3445" s="44">
        <f>INDEX(Workings!$R$14:$R$853,MATCH(O3445,Workings!$U$14:$U$853,0))</f>
        <v>0.60416666666666674</v>
      </c>
      <c r="Q3445" s="34">
        <f t="shared" si="172"/>
        <v>4</v>
      </c>
      <c r="S3445"/>
    </row>
    <row r="3446" spans="1:19" ht="15" x14ac:dyDescent="0.25">
      <c r="A3446" s="34" t="s">
        <v>1019</v>
      </c>
      <c r="B3446" s="34">
        <f>SEARCH("PM",A3446)</f>
        <v>5</v>
      </c>
      <c r="C3446" s="34" t="e">
        <f>SEARCH("AM",A3446)</f>
        <v>#VALUE!</v>
      </c>
      <c r="D3446" s="34">
        <f>IFERROR(B3446,C3446)</f>
        <v>5</v>
      </c>
      <c r="E3446" s="34" t="str">
        <f>IFERROR(MID(A3446,D3446-5,1)," ")</f>
        <v xml:space="preserve"> </v>
      </c>
      <c r="F3446" s="34" t="str">
        <f>MID(A3446,IF(E3446="1",D3446-5,D3446-4),IF(E3446="1",7,6))</f>
        <v>3:04PM</v>
      </c>
      <c r="G3446" s="34" t="str">
        <f>TRIM(SUBSTITUTE(A3446,TEXT(M3446,"h:mmAM/PM"),""))</f>
        <v>10/Nov Y:I:Z</v>
      </c>
      <c r="H3446" s="34" t="b">
        <f>OR(LEFT(G3446,1)="Y",LEFT(G3446,1)="B",LEFT(G3446,1)="R")</f>
        <v>0</v>
      </c>
      <c r="I3446" s="34" t="str">
        <f>IF(H3446,LEFT(G3446,FIND(" ",G3446)-1),MID(G3446,FIND(" ",G3446)+1,9))</f>
        <v>Y:I:Z</v>
      </c>
      <c r="J3446" s="34" t="str">
        <f>TRIM(SUBSTITUTE(G3446,I3446,""))</f>
        <v>10/Nov</v>
      </c>
      <c r="K3446" s="34">
        <f>LEFT(J3446,2-ISERROR(1*MID(J3446,2,1)))*1</f>
        <v>10</v>
      </c>
      <c r="L3446" s="34" t="str">
        <f>IF(LEN(I3446)=3,I3446,LEFT(I3446,1)&amp;MID(I3446,3,1)&amp;RIGHT(I3446,1))</f>
        <v>YIZ</v>
      </c>
      <c r="M3446" s="42">
        <f>TIMEVALUE(SUBSTITUTE(SUBSTITUTE(F3446,"P"," P"),"A"," A"))</f>
        <v>0.62777777777777777</v>
      </c>
      <c r="N3446" s="34">
        <f t="shared" si="170"/>
        <v>19</v>
      </c>
      <c r="O3446" s="34" t="str">
        <f t="shared" si="171"/>
        <v>YIZ19</v>
      </c>
      <c r="P3446" s="44">
        <f>INDEX(Workings!$R$14:$R$853,MATCH(O3446,Workings!$U$14:$U$853,0))</f>
        <v>0.62500000000000011</v>
      </c>
      <c r="Q3446" s="34">
        <f t="shared" si="172"/>
        <v>4</v>
      </c>
      <c r="S3446"/>
    </row>
    <row r="3447" spans="1:19" ht="15" x14ac:dyDescent="0.25">
      <c r="A3447" s="34" t="s">
        <v>3498</v>
      </c>
      <c r="B3447" s="34">
        <f>SEARCH("PM",A3447)</f>
        <v>11</v>
      </c>
      <c r="C3447" s="34" t="e">
        <f>SEARCH("AM",A3447)</f>
        <v>#VALUE!</v>
      </c>
      <c r="D3447" s="34">
        <f>IFERROR(B3447,C3447)</f>
        <v>11</v>
      </c>
      <c r="E3447" s="34" t="str">
        <f>IFERROR(MID(A3447,D3447-5,1)," ")</f>
        <v xml:space="preserve"> </v>
      </c>
      <c r="F3447" s="34" t="str">
        <f>MID(A3447,IF(E3447="1",D3447-5,D3447-4),IF(E3447="1",7,6))</f>
        <v>3:34PM</v>
      </c>
      <c r="G3447" s="34" t="str">
        <f>TRIM(SUBSTITUTE(A3447,TEXT(M3447,"h:mmAM/PM"),""))</f>
        <v>Y/I/Z 10-Nov</v>
      </c>
      <c r="H3447" s="34" t="b">
        <f>OR(LEFT(G3447,1)="Y",LEFT(G3447,1)="B",LEFT(G3447,1)="R")</f>
        <v>1</v>
      </c>
      <c r="I3447" s="34" t="str">
        <f>IF(H3447,LEFT(G3447,FIND(" ",G3447)-1),MID(G3447,FIND(" ",G3447)+1,9))</f>
        <v>Y/I/Z</v>
      </c>
      <c r="J3447" s="34" t="str">
        <f>TRIM(SUBSTITUTE(G3447,I3447,""))</f>
        <v>10-Nov</v>
      </c>
      <c r="K3447" s="34">
        <f>LEFT(J3447,2-ISERROR(1*MID(J3447,2,1)))*1</f>
        <v>10</v>
      </c>
      <c r="L3447" s="34" t="str">
        <f>IF(LEN(I3447)=3,I3447,LEFT(I3447,1)&amp;MID(I3447,3,1)&amp;RIGHT(I3447,1))</f>
        <v>YIZ</v>
      </c>
      <c r="M3447" s="42">
        <f>TIMEVALUE(SUBSTITUTE(SUBSTITUTE(F3447,"P"," P"),"A"," A"))</f>
        <v>0.64861111111111114</v>
      </c>
      <c r="N3447" s="34">
        <f t="shared" si="170"/>
        <v>20</v>
      </c>
      <c r="O3447" s="34" t="str">
        <f t="shared" si="171"/>
        <v>YIZ20</v>
      </c>
      <c r="P3447" s="44">
        <f>INDEX(Workings!$R$14:$R$853,MATCH(O3447,Workings!$U$14:$U$853,0))</f>
        <v>0.64583333333333348</v>
      </c>
      <c r="Q3447" s="34">
        <f t="shared" si="172"/>
        <v>4</v>
      </c>
      <c r="S3447"/>
    </row>
    <row r="3448" spans="1:19" ht="15" x14ac:dyDescent="0.25">
      <c r="A3448" s="34" t="s">
        <v>1325</v>
      </c>
      <c r="B3448" s="34">
        <f>SEARCH("PM",A3448)</f>
        <v>18</v>
      </c>
      <c r="C3448" s="34" t="e">
        <f>SEARCH("AM",A3448)</f>
        <v>#VALUE!</v>
      </c>
      <c r="D3448" s="34">
        <f>IFERROR(B3448,C3448)</f>
        <v>18</v>
      </c>
      <c r="E3448" s="34" t="str">
        <f>IFERROR(MID(A3448,D3448-5,1)," ")</f>
        <v xml:space="preserve"> </v>
      </c>
      <c r="F3448" s="34" t="str">
        <f>MID(A3448,IF(E3448="1",D3448-5,D3448-4),IF(E3448="1",7,6))</f>
        <v>4:00PM</v>
      </c>
      <c r="G3448" s="34" t="str">
        <f>TRIM(SUBSTITUTE(A3448,TEXT(M3448,"h:mmAM/PM"),""))</f>
        <v>10/Nov Y/I/Z</v>
      </c>
      <c r="H3448" s="34" t="b">
        <f>OR(LEFT(G3448,1)="Y",LEFT(G3448,1)="B",LEFT(G3448,1)="R")</f>
        <v>0</v>
      </c>
      <c r="I3448" s="34" t="str">
        <f>IF(H3448,LEFT(G3448,FIND(" ",G3448)-1),MID(G3448,FIND(" ",G3448)+1,9))</f>
        <v>Y/I/Z</v>
      </c>
      <c r="J3448" s="34" t="str">
        <f>TRIM(SUBSTITUTE(G3448,I3448,""))</f>
        <v>10/Nov</v>
      </c>
      <c r="K3448" s="34">
        <f>LEFT(J3448,2-ISERROR(1*MID(J3448,2,1)))*1</f>
        <v>10</v>
      </c>
      <c r="L3448" s="34" t="str">
        <f>IF(LEN(I3448)=3,I3448,LEFT(I3448,1)&amp;MID(I3448,3,1)&amp;RIGHT(I3448,1))</f>
        <v>YIZ</v>
      </c>
      <c r="M3448" s="42">
        <f>TIMEVALUE(SUBSTITUTE(SUBSTITUTE(F3448,"P"," P"),"A"," A"))</f>
        <v>0.66666666666666663</v>
      </c>
      <c r="N3448" s="34">
        <f t="shared" si="170"/>
        <v>21</v>
      </c>
      <c r="O3448" s="34" t="str">
        <f t="shared" si="171"/>
        <v>YIZ21</v>
      </c>
      <c r="P3448" s="44">
        <f>INDEX(Workings!$R$14:$R$853,MATCH(O3448,Workings!$U$14:$U$853,0))</f>
        <v>0.66666666666666685</v>
      </c>
      <c r="Q3448" s="34">
        <f t="shared" si="172"/>
        <v>0</v>
      </c>
      <c r="S3448"/>
    </row>
    <row r="3449" spans="1:19" ht="15" x14ac:dyDescent="0.25">
      <c r="A3449" s="34" t="s">
        <v>452</v>
      </c>
      <c r="B3449" s="34">
        <f>SEARCH("PM",A3449)</f>
        <v>18</v>
      </c>
      <c r="C3449" s="34" t="e">
        <f>SEARCH("AM",A3449)</f>
        <v>#VALUE!</v>
      </c>
      <c r="D3449" s="34">
        <f>IFERROR(B3449,C3449)</f>
        <v>18</v>
      </c>
      <c r="E3449" s="34" t="str">
        <f>IFERROR(MID(A3449,D3449-5,1)," ")</f>
        <v xml:space="preserve"> </v>
      </c>
      <c r="F3449" s="34" t="str">
        <f>MID(A3449,IF(E3449="1",D3449-5,D3449-4),IF(E3449="1",7,6))</f>
        <v>4:32PM</v>
      </c>
      <c r="G3449" s="34" t="str">
        <f>TRIM(SUBSTITUTE(A3449,TEXT(M3449,"h:mmAM/PM"),""))</f>
        <v>Y-I-Z 10-Nov</v>
      </c>
      <c r="H3449" s="34" t="b">
        <f>OR(LEFT(G3449,1)="Y",LEFT(G3449,1)="B",LEFT(G3449,1)="R")</f>
        <v>1</v>
      </c>
      <c r="I3449" s="34" t="str">
        <f>IF(H3449,LEFT(G3449,FIND(" ",G3449)-1),MID(G3449,FIND(" ",G3449)+1,9))</f>
        <v>Y-I-Z</v>
      </c>
      <c r="J3449" s="34" t="str">
        <f>TRIM(SUBSTITUTE(G3449,I3449,""))</f>
        <v>10-Nov</v>
      </c>
      <c r="K3449" s="34">
        <f>LEFT(J3449,2-ISERROR(1*MID(J3449,2,1)))*1</f>
        <v>10</v>
      </c>
      <c r="L3449" s="34" t="str">
        <f>IF(LEN(I3449)=3,I3449,LEFT(I3449,1)&amp;MID(I3449,3,1)&amp;RIGHT(I3449,1))</f>
        <v>YIZ</v>
      </c>
      <c r="M3449" s="42">
        <f>TIMEVALUE(SUBSTITUTE(SUBSTITUTE(F3449,"P"," P"),"A"," A"))</f>
        <v>0.68888888888888899</v>
      </c>
      <c r="N3449" s="34">
        <f t="shared" si="170"/>
        <v>22</v>
      </c>
      <c r="O3449" s="34" t="str">
        <f t="shared" si="171"/>
        <v>YIZ22</v>
      </c>
      <c r="P3449" s="44">
        <f>INDEX(Workings!$R$14:$R$853,MATCH(O3449,Workings!$U$14:$U$853,0))</f>
        <v>0.68750000000000022</v>
      </c>
      <c r="Q3449" s="34">
        <f t="shared" si="172"/>
        <v>2</v>
      </c>
      <c r="S3449"/>
    </row>
    <row r="3450" spans="1:19" ht="15" x14ac:dyDescent="0.25">
      <c r="A3450" s="34" t="s">
        <v>3834</v>
      </c>
      <c r="B3450" s="34">
        <f>SEARCH("PM",A3450)</f>
        <v>18</v>
      </c>
      <c r="C3450" s="34" t="e">
        <f>SEARCH("AM",A3450)</f>
        <v>#VALUE!</v>
      </c>
      <c r="D3450" s="34">
        <f>IFERROR(B3450,C3450)</f>
        <v>18</v>
      </c>
      <c r="E3450" s="34" t="str">
        <f>IFERROR(MID(A3450,D3450-5,1)," ")</f>
        <v xml:space="preserve"> </v>
      </c>
      <c r="F3450" s="34" t="str">
        <f>MID(A3450,IF(E3450="1",D3450-5,D3450-4),IF(E3450="1",7,6))</f>
        <v>5:01PM</v>
      </c>
      <c r="G3450" s="34" t="str">
        <f>TRIM(SUBSTITUTE(A3450,TEXT(M3450,"h:mmAM/PM"),""))</f>
        <v>10-Nov Y/I/Z</v>
      </c>
      <c r="H3450" s="34" t="b">
        <f>OR(LEFT(G3450,1)="Y",LEFT(G3450,1)="B",LEFT(G3450,1)="R")</f>
        <v>0</v>
      </c>
      <c r="I3450" s="34" t="str">
        <f>IF(H3450,LEFT(G3450,FIND(" ",G3450)-1),MID(G3450,FIND(" ",G3450)+1,9))</f>
        <v>Y/I/Z</v>
      </c>
      <c r="J3450" s="34" t="str">
        <f>TRIM(SUBSTITUTE(G3450,I3450,""))</f>
        <v>10-Nov</v>
      </c>
      <c r="K3450" s="34">
        <f>LEFT(J3450,2-ISERROR(1*MID(J3450,2,1)))*1</f>
        <v>10</v>
      </c>
      <c r="L3450" s="34" t="str">
        <f>IF(LEN(I3450)=3,I3450,LEFT(I3450,1)&amp;MID(I3450,3,1)&amp;RIGHT(I3450,1))</f>
        <v>YIZ</v>
      </c>
      <c r="M3450" s="42">
        <f>TIMEVALUE(SUBSTITUTE(SUBSTITUTE(F3450,"P"," P"),"A"," A"))</f>
        <v>0.7090277777777777</v>
      </c>
      <c r="N3450" s="34">
        <f t="shared" si="170"/>
        <v>23</v>
      </c>
      <c r="O3450" s="34" t="str">
        <f t="shared" si="171"/>
        <v>YIZ23</v>
      </c>
      <c r="P3450" s="44">
        <f>INDEX(Workings!$R$14:$R$853,MATCH(O3450,Workings!$U$14:$U$853,0))</f>
        <v>0.70833333333333359</v>
      </c>
      <c r="Q3450" s="34">
        <f t="shared" si="172"/>
        <v>1</v>
      </c>
      <c r="S3450"/>
    </row>
    <row r="3451" spans="1:19" ht="15" x14ac:dyDescent="0.25">
      <c r="A3451" s="34" t="s">
        <v>4066</v>
      </c>
      <c r="B3451" s="34">
        <f>SEARCH("PM",A3451)</f>
        <v>5</v>
      </c>
      <c r="C3451" s="34" t="e">
        <f>SEARCH("AM",A3451)</f>
        <v>#VALUE!</v>
      </c>
      <c r="D3451" s="34">
        <f>IFERROR(B3451,C3451)</f>
        <v>5</v>
      </c>
      <c r="E3451" s="34" t="str">
        <f>IFERROR(MID(A3451,D3451-5,1)," ")</f>
        <v xml:space="preserve"> </v>
      </c>
      <c r="F3451" s="34" t="str">
        <f>MID(A3451,IF(E3451="1",D3451-5,D3451-4),IF(E3451="1",7,6))</f>
        <v>5:40PM</v>
      </c>
      <c r="G3451" s="34" t="str">
        <f>TRIM(SUBSTITUTE(A3451,TEXT(M3451,"h:mmAM/PM"),""))</f>
        <v>10/Nov YIZ</v>
      </c>
      <c r="H3451" s="34" t="b">
        <f>OR(LEFT(G3451,1)="Y",LEFT(G3451,1)="B",LEFT(G3451,1)="R")</f>
        <v>0</v>
      </c>
      <c r="I3451" s="34" t="str">
        <f>IF(H3451,LEFT(G3451,FIND(" ",G3451)-1),MID(G3451,FIND(" ",G3451)+1,9))</f>
        <v>YIZ</v>
      </c>
      <c r="J3451" s="34" t="str">
        <f>TRIM(SUBSTITUTE(G3451,I3451,""))</f>
        <v>10/Nov</v>
      </c>
      <c r="K3451" s="34">
        <f>LEFT(J3451,2-ISERROR(1*MID(J3451,2,1)))*1</f>
        <v>10</v>
      </c>
      <c r="L3451" s="34" t="str">
        <f>IF(LEN(I3451)=3,I3451,LEFT(I3451,1)&amp;MID(I3451,3,1)&amp;RIGHT(I3451,1))</f>
        <v>YIZ</v>
      </c>
      <c r="M3451" s="42">
        <f>TIMEVALUE(SUBSTITUTE(SUBSTITUTE(F3451,"P"," P"),"A"," A"))</f>
        <v>0.73611111111111116</v>
      </c>
      <c r="N3451" s="34">
        <f t="shared" si="170"/>
        <v>24</v>
      </c>
      <c r="O3451" s="34" t="str">
        <f t="shared" si="171"/>
        <v>YIZ24</v>
      </c>
      <c r="P3451" s="44">
        <f>INDEX(Workings!$R$14:$R$853,MATCH(O3451,Workings!$U$14:$U$853,0))</f>
        <v>0.73611111111111138</v>
      </c>
      <c r="Q3451" s="34">
        <f t="shared" si="172"/>
        <v>0</v>
      </c>
      <c r="S3451"/>
    </row>
    <row r="3452" spans="1:19" ht="15" x14ac:dyDescent="0.25">
      <c r="A3452" s="34" t="s">
        <v>2817</v>
      </c>
      <c r="B3452" s="34">
        <f>SEARCH("PM",A3452)</f>
        <v>18</v>
      </c>
      <c r="C3452" s="34" t="e">
        <f>SEARCH("AM",A3452)</f>
        <v>#VALUE!</v>
      </c>
      <c r="D3452" s="34">
        <f>IFERROR(B3452,C3452)</f>
        <v>18</v>
      </c>
      <c r="E3452" s="34" t="str">
        <f>IFERROR(MID(A3452,D3452-5,1)," ")</f>
        <v xml:space="preserve"> </v>
      </c>
      <c r="F3452" s="34" t="str">
        <f>MID(A3452,IF(E3452="1",D3452-5,D3452-4),IF(E3452="1",7,6))</f>
        <v>6:25PM</v>
      </c>
      <c r="G3452" s="34" t="str">
        <f>TRIM(SUBSTITUTE(A3452,TEXT(M3452,"h:mmAM/PM"),""))</f>
        <v>Y:I:Z 10/Nov</v>
      </c>
      <c r="H3452" s="34" t="b">
        <f>OR(LEFT(G3452,1)="Y",LEFT(G3452,1)="B",LEFT(G3452,1)="R")</f>
        <v>1</v>
      </c>
      <c r="I3452" s="34" t="str">
        <f>IF(H3452,LEFT(G3452,FIND(" ",G3452)-1),MID(G3452,FIND(" ",G3452)+1,9))</f>
        <v>Y:I:Z</v>
      </c>
      <c r="J3452" s="34" t="str">
        <f>TRIM(SUBSTITUTE(G3452,I3452,""))</f>
        <v>10/Nov</v>
      </c>
      <c r="K3452" s="34">
        <f>LEFT(J3452,2-ISERROR(1*MID(J3452,2,1)))*1</f>
        <v>10</v>
      </c>
      <c r="L3452" s="34" t="str">
        <f>IF(LEN(I3452)=3,I3452,LEFT(I3452,1)&amp;MID(I3452,3,1)&amp;RIGHT(I3452,1))</f>
        <v>YIZ</v>
      </c>
      <c r="M3452" s="42">
        <f>TIMEVALUE(SUBSTITUTE(SUBSTITUTE(F3452,"P"," P"),"A"," A"))</f>
        <v>0.76736111111111116</v>
      </c>
      <c r="N3452" s="34">
        <f t="shared" si="170"/>
        <v>25</v>
      </c>
      <c r="O3452" s="34" t="str">
        <f t="shared" si="171"/>
        <v>YIZ25</v>
      </c>
      <c r="P3452" s="44">
        <f>INDEX(Workings!$R$14:$R$853,MATCH(O3452,Workings!$U$14:$U$853,0))</f>
        <v>0.76388888888888917</v>
      </c>
      <c r="Q3452" s="34">
        <f t="shared" si="172"/>
        <v>5</v>
      </c>
      <c r="S3452"/>
    </row>
    <row r="3453" spans="1:19" ht="15" x14ac:dyDescent="0.25">
      <c r="A3453" s="34" t="s">
        <v>270</v>
      </c>
      <c r="B3453" s="34">
        <f>SEARCH("PM",A3453)</f>
        <v>5</v>
      </c>
      <c r="C3453" s="34" t="e">
        <f>SEARCH("AM",A3453)</f>
        <v>#VALUE!</v>
      </c>
      <c r="D3453" s="34">
        <f>IFERROR(B3453,C3453)</f>
        <v>5</v>
      </c>
      <c r="E3453" s="34" t="str">
        <f>IFERROR(MID(A3453,D3453-5,1)," ")</f>
        <v xml:space="preserve"> </v>
      </c>
      <c r="F3453" s="34" t="str">
        <f>MID(A3453,IF(E3453="1",D3453-5,D3453-4),IF(E3453="1",7,6))</f>
        <v>6:59PM</v>
      </c>
      <c r="G3453" s="34" t="str">
        <f>TRIM(SUBSTITUTE(A3453,TEXT(M3453,"h:mmAM/PM"),""))</f>
        <v>Y/I/Z 10-Nov</v>
      </c>
      <c r="H3453" s="34" t="b">
        <f>OR(LEFT(G3453,1)="Y",LEFT(G3453,1)="B",LEFT(G3453,1)="R")</f>
        <v>1</v>
      </c>
      <c r="I3453" s="34" t="str">
        <f>IF(H3453,LEFT(G3453,FIND(" ",G3453)-1),MID(G3453,FIND(" ",G3453)+1,9))</f>
        <v>Y/I/Z</v>
      </c>
      <c r="J3453" s="34" t="str">
        <f>TRIM(SUBSTITUTE(G3453,I3453,""))</f>
        <v>10-Nov</v>
      </c>
      <c r="K3453" s="34">
        <f>LEFT(J3453,2-ISERROR(1*MID(J3453,2,1)))*1</f>
        <v>10</v>
      </c>
      <c r="L3453" s="34" t="str">
        <f>IF(LEN(I3453)=3,I3453,LEFT(I3453,1)&amp;MID(I3453,3,1)&amp;RIGHT(I3453,1))</f>
        <v>YIZ</v>
      </c>
      <c r="M3453" s="42">
        <f>TIMEVALUE(SUBSTITUTE(SUBSTITUTE(F3453,"P"," P"),"A"," A"))</f>
        <v>0.7909722222222223</v>
      </c>
      <c r="N3453" s="34">
        <f t="shared" si="170"/>
        <v>26</v>
      </c>
      <c r="O3453" s="34" t="str">
        <f t="shared" si="171"/>
        <v>YIZ26</v>
      </c>
      <c r="P3453" s="44">
        <f>INDEX(Workings!$R$14:$R$853,MATCH(O3453,Workings!$U$14:$U$853,0))</f>
        <v>0.79166666666666696</v>
      </c>
      <c r="Q3453" s="34">
        <f t="shared" si="172"/>
        <v>-1</v>
      </c>
      <c r="S3453"/>
    </row>
    <row r="3454" spans="1:19" ht="15" x14ac:dyDescent="0.25">
      <c r="A3454" s="34" t="s">
        <v>2308</v>
      </c>
      <c r="B3454" s="34">
        <f>SEARCH("PM",A3454)</f>
        <v>18</v>
      </c>
      <c r="C3454" s="34" t="e">
        <f>SEARCH("AM",A3454)</f>
        <v>#VALUE!</v>
      </c>
      <c r="D3454" s="34">
        <f>IFERROR(B3454,C3454)</f>
        <v>18</v>
      </c>
      <c r="E3454" s="34" t="str">
        <f>IFERROR(MID(A3454,D3454-5,1)," ")</f>
        <v xml:space="preserve"> </v>
      </c>
      <c r="F3454" s="34" t="str">
        <f>MID(A3454,IF(E3454="1",D3454-5,D3454-4),IF(E3454="1",7,6))</f>
        <v>7:59PM</v>
      </c>
      <c r="G3454" s="34" t="str">
        <f>TRIM(SUBSTITUTE(A3454,TEXT(M3454,"h:mmAM/PM"),""))</f>
        <v>Y/I/Z 10/Nov</v>
      </c>
      <c r="H3454" s="34" t="b">
        <f>OR(LEFT(G3454,1)="Y",LEFT(G3454,1)="B",LEFT(G3454,1)="R")</f>
        <v>1</v>
      </c>
      <c r="I3454" s="34" t="str">
        <f>IF(H3454,LEFT(G3454,FIND(" ",G3454)-1),MID(G3454,FIND(" ",G3454)+1,9))</f>
        <v>Y/I/Z</v>
      </c>
      <c r="J3454" s="34" t="str">
        <f>TRIM(SUBSTITUTE(G3454,I3454,""))</f>
        <v>10/Nov</v>
      </c>
      <c r="K3454" s="34">
        <f>LEFT(J3454,2-ISERROR(1*MID(J3454,2,1)))*1</f>
        <v>10</v>
      </c>
      <c r="L3454" s="34" t="str">
        <f>IF(LEN(I3454)=3,I3454,LEFT(I3454,1)&amp;MID(I3454,3,1)&amp;RIGHT(I3454,1))</f>
        <v>YIZ</v>
      </c>
      <c r="M3454" s="42">
        <f>TIMEVALUE(SUBSTITUTE(SUBSTITUTE(F3454,"P"," P"),"A"," A"))</f>
        <v>0.83263888888888893</v>
      </c>
      <c r="N3454" s="34">
        <f t="shared" si="170"/>
        <v>27</v>
      </c>
      <c r="O3454" s="34" t="str">
        <f t="shared" si="171"/>
        <v>YIZ27</v>
      </c>
      <c r="P3454" s="44">
        <f>INDEX(Workings!$R$14:$R$853,MATCH(O3454,Workings!$U$14:$U$853,0))</f>
        <v>0.83333333333333359</v>
      </c>
      <c r="Q3454" s="34">
        <f t="shared" si="172"/>
        <v>-1</v>
      </c>
      <c r="S3454"/>
    </row>
    <row r="3455" spans="1:19" ht="15" x14ac:dyDescent="0.25">
      <c r="A3455" s="34" t="s">
        <v>3045</v>
      </c>
      <c r="B3455" s="34">
        <f>SEARCH("PM",A3455)</f>
        <v>18</v>
      </c>
      <c r="C3455" s="34" t="e">
        <f>SEARCH("AM",A3455)</f>
        <v>#VALUE!</v>
      </c>
      <c r="D3455" s="34">
        <f>IFERROR(B3455,C3455)</f>
        <v>18</v>
      </c>
      <c r="E3455" s="34" t="str">
        <f>IFERROR(MID(A3455,D3455-5,1)," ")</f>
        <v xml:space="preserve"> </v>
      </c>
      <c r="F3455" s="34" t="str">
        <f>MID(A3455,IF(E3455="1",D3455-5,D3455-4),IF(E3455="1",7,6))</f>
        <v>9:05PM</v>
      </c>
      <c r="G3455" s="34" t="str">
        <f>TRIM(SUBSTITUTE(A3455,TEXT(M3455,"h:mmAM/PM"),""))</f>
        <v>10/Nov Y:I:Z</v>
      </c>
      <c r="H3455" s="34" t="b">
        <f>OR(LEFT(G3455,1)="Y",LEFT(G3455,1)="B",LEFT(G3455,1)="R")</f>
        <v>0</v>
      </c>
      <c r="I3455" s="34" t="str">
        <f>IF(H3455,LEFT(G3455,FIND(" ",G3455)-1),MID(G3455,FIND(" ",G3455)+1,9))</f>
        <v>Y:I:Z</v>
      </c>
      <c r="J3455" s="34" t="str">
        <f>TRIM(SUBSTITUTE(G3455,I3455,""))</f>
        <v>10/Nov</v>
      </c>
      <c r="K3455" s="34">
        <f>LEFT(J3455,2-ISERROR(1*MID(J3455,2,1)))*1</f>
        <v>10</v>
      </c>
      <c r="L3455" s="34" t="str">
        <f>IF(LEN(I3455)=3,I3455,LEFT(I3455,1)&amp;MID(I3455,3,1)&amp;RIGHT(I3455,1))</f>
        <v>YIZ</v>
      </c>
      <c r="M3455" s="42">
        <f>TIMEVALUE(SUBSTITUTE(SUBSTITUTE(F3455,"P"," P"),"A"," A"))</f>
        <v>0.87847222222222221</v>
      </c>
      <c r="N3455" s="34">
        <f t="shared" si="170"/>
        <v>28</v>
      </c>
      <c r="O3455" s="34" t="str">
        <f t="shared" si="171"/>
        <v>YIZ28</v>
      </c>
      <c r="P3455" s="44">
        <f>INDEX(Workings!$R$14:$R$853,MATCH(O3455,Workings!$U$14:$U$853,0))</f>
        <v>0.87500000000000022</v>
      </c>
      <c r="Q3455" s="34">
        <f t="shared" si="172"/>
        <v>5</v>
      </c>
      <c r="S3455"/>
    </row>
    <row r="3456" spans="1:19" ht="15" x14ac:dyDescent="0.25">
      <c r="A3456" s="34" t="s">
        <v>2428</v>
      </c>
      <c r="B3456" s="34">
        <f>SEARCH("PM",A3456)</f>
        <v>19</v>
      </c>
      <c r="C3456" s="34" t="e">
        <f>SEARCH("AM",A3456)</f>
        <v>#VALUE!</v>
      </c>
      <c r="D3456" s="34">
        <f>IFERROR(B3456,C3456)</f>
        <v>19</v>
      </c>
      <c r="E3456" s="34" t="str">
        <f>IFERROR(MID(A3456,D3456-5,1)," ")</f>
        <v>1</v>
      </c>
      <c r="F3456" s="34" t="str">
        <f>MID(A3456,IF(E3456="1",D3456-5,D3456-4),IF(E3456="1",7,6))</f>
        <v>10:03PM</v>
      </c>
      <c r="G3456" s="34" t="str">
        <f>TRIM(SUBSTITUTE(A3456,TEXT(M3456,"h:mmAM/PM"),""))</f>
        <v>Y:I:Z 10/Nov</v>
      </c>
      <c r="H3456" s="34" t="b">
        <f>OR(LEFT(G3456,1)="Y",LEFT(G3456,1)="B",LEFT(G3456,1)="R")</f>
        <v>1</v>
      </c>
      <c r="I3456" s="34" t="str">
        <f>IF(H3456,LEFT(G3456,FIND(" ",G3456)-1),MID(G3456,FIND(" ",G3456)+1,9))</f>
        <v>Y:I:Z</v>
      </c>
      <c r="J3456" s="34" t="str">
        <f>TRIM(SUBSTITUTE(G3456,I3456,""))</f>
        <v>10/Nov</v>
      </c>
      <c r="K3456" s="34">
        <f>LEFT(J3456,2-ISERROR(1*MID(J3456,2,1)))*1</f>
        <v>10</v>
      </c>
      <c r="L3456" s="34" t="str">
        <f>IF(LEN(I3456)=3,I3456,LEFT(I3456,1)&amp;MID(I3456,3,1)&amp;RIGHT(I3456,1))</f>
        <v>YIZ</v>
      </c>
      <c r="M3456" s="42">
        <f>TIMEVALUE(SUBSTITUTE(SUBSTITUTE(F3456,"P"," P"),"A"," A"))</f>
        <v>0.91875000000000007</v>
      </c>
      <c r="N3456" s="34">
        <f t="shared" si="170"/>
        <v>29</v>
      </c>
      <c r="O3456" s="34" t="str">
        <f t="shared" si="171"/>
        <v>YIZ29</v>
      </c>
      <c r="P3456" s="44">
        <f>INDEX(Workings!$R$14:$R$853,MATCH(O3456,Workings!$U$14:$U$853,0))</f>
        <v>0.91666666666666685</v>
      </c>
      <c r="Q3456" s="34">
        <f t="shared" si="172"/>
        <v>3</v>
      </c>
      <c r="S3456"/>
    </row>
    <row r="3457" spans="1:19" ht="15" x14ac:dyDescent="0.25">
      <c r="A3457" s="34" t="s">
        <v>4239</v>
      </c>
      <c r="B3457" s="34">
        <f>SEARCH("PM",A3457)</f>
        <v>10</v>
      </c>
      <c r="C3457" s="34" t="e">
        <f>SEARCH("AM",A3457)</f>
        <v>#VALUE!</v>
      </c>
      <c r="D3457" s="34">
        <f>IFERROR(B3457,C3457)</f>
        <v>10</v>
      </c>
      <c r="E3457" s="34" t="str">
        <f>IFERROR(MID(A3457,D3457-5,1)," ")</f>
        <v>1</v>
      </c>
      <c r="F3457" s="34" t="str">
        <f>MID(A3457,IF(E3457="1",D3457-5,D3457-4),IF(E3457="1",7,6))</f>
        <v>11:04PM</v>
      </c>
      <c r="G3457" s="34" t="str">
        <f>TRIM(SUBSTITUTE(A3457,TEXT(M3457,"h:mmAM/PM"),""))</f>
        <v>YIZ 10-Nov</v>
      </c>
      <c r="H3457" s="34" t="b">
        <f>OR(LEFT(G3457,1)="Y",LEFT(G3457,1)="B",LEFT(G3457,1)="R")</f>
        <v>1</v>
      </c>
      <c r="I3457" s="34" t="str">
        <f>IF(H3457,LEFT(G3457,FIND(" ",G3457)-1),MID(G3457,FIND(" ",G3457)+1,9))</f>
        <v>YIZ</v>
      </c>
      <c r="J3457" s="34" t="str">
        <f>TRIM(SUBSTITUTE(G3457,I3457,""))</f>
        <v>10-Nov</v>
      </c>
      <c r="K3457" s="34">
        <f>LEFT(J3457,2-ISERROR(1*MID(J3457,2,1)))*1</f>
        <v>10</v>
      </c>
      <c r="L3457" s="34" t="str">
        <f>IF(LEN(I3457)=3,I3457,LEFT(I3457,1)&amp;MID(I3457,3,1)&amp;RIGHT(I3457,1))</f>
        <v>YIZ</v>
      </c>
      <c r="M3457" s="42">
        <f>TIMEVALUE(SUBSTITUTE(SUBSTITUTE(F3457,"P"," P"),"A"," A"))</f>
        <v>0.96111111111111114</v>
      </c>
      <c r="N3457" s="34">
        <f t="shared" si="170"/>
        <v>30</v>
      </c>
      <c r="O3457" s="34" t="str">
        <f t="shared" si="171"/>
        <v>YIZ30</v>
      </c>
      <c r="P3457" s="44">
        <f>INDEX(Workings!$R$14:$R$853,MATCH(O3457,Workings!$U$14:$U$853,0))</f>
        <v>0.95833333333333348</v>
      </c>
      <c r="Q3457" s="34">
        <f t="shared" si="172"/>
        <v>4</v>
      </c>
      <c r="S3457"/>
    </row>
    <row r="3458" spans="1:19" ht="15" x14ac:dyDescent="0.25">
      <c r="A3458" s="34" t="s">
        <v>2107</v>
      </c>
      <c r="B3458" s="34" t="e">
        <f>SEARCH("PM",A3458)</f>
        <v>#VALUE!</v>
      </c>
      <c r="C3458" s="34">
        <f>SEARCH("AM",A3458)</f>
        <v>17</v>
      </c>
      <c r="D3458" s="34">
        <f>IFERROR(B3458,C3458)</f>
        <v>17</v>
      </c>
      <c r="E3458" s="34" t="str">
        <f>IFERROR(MID(A3458,D3458-5,1)," ")</f>
        <v xml:space="preserve"> </v>
      </c>
      <c r="F3458" s="34" t="str">
        <f>MID(A3458,IF(E3458="1",D3458-5,D3458-4),IF(E3458="1",7,6))</f>
        <v>7:01AM</v>
      </c>
      <c r="G3458" s="34" t="str">
        <f>TRIM(SUBSTITUTE(A3458,TEXT(M3458,"h:mmAM/PM"),""))</f>
        <v>Y:O:H 6/Nov</v>
      </c>
      <c r="H3458" s="34" t="b">
        <f>OR(LEFT(G3458,1)="Y",LEFT(G3458,1)="B",LEFT(G3458,1)="R")</f>
        <v>1</v>
      </c>
      <c r="I3458" s="34" t="str">
        <f>IF(H3458,LEFT(G3458,FIND(" ",G3458)-1),MID(G3458,FIND(" ",G3458)+1,9))</f>
        <v>Y:O:H</v>
      </c>
      <c r="J3458" s="34" t="str">
        <f>TRIM(SUBSTITUTE(G3458,I3458,""))</f>
        <v>6/Nov</v>
      </c>
      <c r="K3458" s="34">
        <f>LEFT(J3458,2-ISERROR(1*MID(J3458,2,1)))*1</f>
        <v>6</v>
      </c>
      <c r="L3458" s="34" t="str">
        <f>IF(LEN(I3458)=3,I3458,LEFT(I3458,1)&amp;MID(I3458,3,1)&amp;RIGHT(I3458,1))</f>
        <v>YOH</v>
      </c>
      <c r="M3458" s="42">
        <f>TIMEVALUE(SUBSTITUTE(SUBSTITUTE(F3458,"P"," P"),"A"," A"))</f>
        <v>0.29236111111111113</v>
      </c>
      <c r="N3458" s="34">
        <f t="shared" si="170"/>
        <v>1</v>
      </c>
      <c r="O3458" s="34" t="str">
        <f t="shared" si="171"/>
        <v>YOH1</v>
      </c>
      <c r="P3458" s="44">
        <f>INDEX(Workings!$R$14:$R$853,MATCH(O3458,Workings!$U$14:$U$853,0))</f>
        <v>0.29166666666666669</v>
      </c>
      <c r="Q3458" s="34">
        <f t="shared" si="172"/>
        <v>1</v>
      </c>
      <c r="S3458"/>
    </row>
    <row r="3459" spans="1:19" ht="15" x14ac:dyDescent="0.25">
      <c r="A3459" s="34" t="s">
        <v>2663</v>
      </c>
      <c r="B3459" s="34" t="e">
        <f>SEARCH("PM",A3459)</f>
        <v>#VALUE!</v>
      </c>
      <c r="C3459" s="34">
        <f>SEARCH("AM",A3459)</f>
        <v>17</v>
      </c>
      <c r="D3459" s="34">
        <f>IFERROR(B3459,C3459)</f>
        <v>17</v>
      </c>
      <c r="E3459" s="34" t="str">
        <f>IFERROR(MID(A3459,D3459-5,1)," ")</f>
        <v xml:space="preserve"> </v>
      </c>
      <c r="F3459" s="34" t="str">
        <f>MID(A3459,IF(E3459="1",D3459-5,D3459-4),IF(E3459="1",7,6))</f>
        <v>7:42AM</v>
      </c>
      <c r="G3459" s="34" t="str">
        <f>TRIM(SUBSTITUTE(A3459,TEXT(M3459,"h:mmAM/PM"),""))</f>
        <v>Y/O/H 6/Nov</v>
      </c>
      <c r="H3459" s="34" t="b">
        <f>OR(LEFT(G3459,1)="Y",LEFT(G3459,1)="B",LEFT(G3459,1)="R")</f>
        <v>1</v>
      </c>
      <c r="I3459" s="34" t="str">
        <f>IF(H3459,LEFT(G3459,FIND(" ",G3459)-1),MID(G3459,FIND(" ",G3459)+1,9))</f>
        <v>Y/O/H</v>
      </c>
      <c r="J3459" s="34" t="str">
        <f>TRIM(SUBSTITUTE(G3459,I3459,""))</f>
        <v>6/Nov</v>
      </c>
      <c r="K3459" s="34">
        <f>LEFT(J3459,2-ISERROR(1*MID(J3459,2,1)))*1</f>
        <v>6</v>
      </c>
      <c r="L3459" s="34" t="str">
        <f>IF(LEN(I3459)=3,I3459,LEFT(I3459,1)&amp;MID(I3459,3,1)&amp;RIGHT(I3459,1))</f>
        <v>YOH</v>
      </c>
      <c r="M3459" s="42">
        <f>TIMEVALUE(SUBSTITUTE(SUBSTITUTE(F3459,"P"," P"),"A"," A"))</f>
        <v>0.32083333333333336</v>
      </c>
      <c r="N3459" s="34">
        <f t="shared" si="170"/>
        <v>2</v>
      </c>
      <c r="O3459" s="34" t="str">
        <f t="shared" si="171"/>
        <v>YOH2</v>
      </c>
      <c r="P3459" s="44">
        <f>INDEX(Workings!$R$14:$R$853,MATCH(O3459,Workings!$U$14:$U$853,0))</f>
        <v>0.31944444444444448</v>
      </c>
      <c r="Q3459" s="34">
        <f t="shared" si="172"/>
        <v>2</v>
      </c>
      <c r="S3459"/>
    </row>
    <row r="3460" spans="1:19" ht="15" x14ac:dyDescent="0.25">
      <c r="A3460" s="34" t="s">
        <v>162</v>
      </c>
      <c r="B3460" s="34" t="e">
        <f>SEARCH("PM",A3460)</f>
        <v>#VALUE!</v>
      </c>
      <c r="C3460" s="34">
        <f>SEARCH("AM",A3460)</f>
        <v>11</v>
      </c>
      <c r="D3460" s="34">
        <f>IFERROR(B3460,C3460)</f>
        <v>11</v>
      </c>
      <c r="E3460" s="34" t="str">
        <f>IFERROR(MID(A3460,D3460-5,1)," ")</f>
        <v xml:space="preserve"> </v>
      </c>
      <c r="F3460" s="34" t="str">
        <f>MID(A3460,IF(E3460="1",D3460-5,D3460-4),IF(E3460="1",7,6))</f>
        <v>8:22AM</v>
      </c>
      <c r="G3460" s="34" t="str">
        <f>TRIM(SUBSTITUTE(A3460,TEXT(M3460,"h:mmAM/PM"),""))</f>
        <v>6/Nov YOH</v>
      </c>
      <c r="H3460" s="34" t="b">
        <f>OR(LEFT(G3460,1)="Y",LEFT(G3460,1)="B",LEFT(G3460,1)="R")</f>
        <v>0</v>
      </c>
      <c r="I3460" s="34" t="str">
        <f>IF(H3460,LEFT(G3460,FIND(" ",G3460)-1),MID(G3460,FIND(" ",G3460)+1,9))</f>
        <v>YOH</v>
      </c>
      <c r="J3460" s="34" t="str">
        <f>TRIM(SUBSTITUTE(G3460,I3460,""))</f>
        <v>6/Nov</v>
      </c>
      <c r="K3460" s="34">
        <f>LEFT(J3460,2-ISERROR(1*MID(J3460,2,1)))*1</f>
        <v>6</v>
      </c>
      <c r="L3460" s="34" t="str">
        <f>IF(LEN(I3460)=3,I3460,LEFT(I3460,1)&amp;MID(I3460,3,1)&amp;RIGHT(I3460,1))</f>
        <v>YOH</v>
      </c>
      <c r="M3460" s="42">
        <f>TIMEVALUE(SUBSTITUTE(SUBSTITUTE(F3460,"P"," P"),"A"," A"))</f>
        <v>0.34861111111111115</v>
      </c>
      <c r="N3460" s="34">
        <f t="shared" si="170"/>
        <v>3</v>
      </c>
      <c r="O3460" s="34" t="str">
        <f t="shared" si="171"/>
        <v>YOH3</v>
      </c>
      <c r="P3460" s="44">
        <f>INDEX(Workings!$R$14:$R$853,MATCH(O3460,Workings!$U$14:$U$853,0))</f>
        <v>0.34722222222222227</v>
      </c>
      <c r="Q3460" s="34">
        <f t="shared" si="172"/>
        <v>2</v>
      </c>
      <c r="S3460"/>
    </row>
    <row r="3461" spans="1:19" ht="15" x14ac:dyDescent="0.25">
      <c r="A3461" s="34" t="s">
        <v>2084</v>
      </c>
      <c r="B3461" s="34" t="e">
        <f>SEARCH("PM",A3461)</f>
        <v>#VALUE!</v>
      </c>
      <c r="C3461" s="34">
        <f>SEARCH("AM",A3461)</f>
        <v>5</v>
      </c>
      <c r="D3461" s="34">
        <f>IFERROR(B3461,C3461)</f>
        <v>5</v>
      </c>
      <c r="E3461" s="34" t="str">
        <f>IFERROR(MID(A3461,D3461-5,1)," ")</f>
        <v xml:space="preserve"> </v>
      </c>
      <c r="F3461" s="34" t="str">
        <f>MID(A3461,IF(E3461="1",D3461-5,D3461-4),IF(E3461="1",7,6))</f>
        <v>9:01AM</v>
      </c>
      <c r="G3461" s="34" t="str">
        <f>TRIM(SUBSTITUTE(A3461,TEXT(M3461,"h:mmAM/PM"),""))</f>
        <v>Y-O-H 6/Nov</v>
      </c>
      <c r="H3461" s="34" t="b">
        <f>OR(LEFT(G3461,1)="Y",LEFT(G3461,1)="B",LEFT(G3461,1)="R")</f>
        <v>1</v>
      </c>
      <c r="I3461" s="34" t="str">
        <f>IF(H3461,LEFT(G3461,FIND(" ",G3461)-1),MID(G3461,FIND(" ",G3461)+1,9))</f>
        <v>Y-O-H</v>
      </c>
      <c r="J3461" s="34" t="str">
        <f>TRIM(SUBSTITUTE(G3461,I3461,""))</f>
        <v>6/Nov</v>
      </c>
      <c r="K3461" s="34">
        <f>LEFT(J3461,2-ISERROR(1*MID(J3461,2,1)))*1</f>
        <v>6</v>
      </c>
      <c r="L3461" s="34" t="str">
        <f>IF(LEN(I3461)=3,I3461,LEFT(I3461,1)&amp;MID(I3461,3,1)&amp;RIGHT(I3461,1))</f>
        <v>YOH</v>
      </c>
      <c r="M3461" s="42">
        <f>TIMEVALUE(SUBSTITUTE(SUBSTITUTE(F3461,"P"," P"),"A"," A"))</f>
        <v>0.3756944444444445</v>
      </c>
      <c r="N3461" s="34">
        <f t="shared" si="170"/>
        <v>4</v>
      </c>
      <c r="O3461" s="34" t="str">
        <f t="shared" si="171"/>
        <v>YOH4</v>
      </c>
      <c r="P3461" s="44">
        <f>INDEX(Workings!$R$14:$R$853,MATCH(O3461,Workings!$U$14:$U$853,0))</f>
        <v>0.37500000000000006</v>
      </c>
      <c r="Q3461" s="34">
        <f t="shared" si="172"/>
        <v>1</v>
      </c>
      <c r="S3461"/>
    </row>
    <row r="3462" spans="1:19" ht="15" x14ac:dyDescent="0.25">
      <c r="A3462" s="34" t="s">
        <v>3416</v>
      </c>
      <c r="B3462" s="34" t="e">
        <f>SEARCH("PM",A3462)</f>
        <v>#VALUE!</v>
      </c>
      <c r="C3462" s="34">
        <f>SEARCH("AM",A3462)</f>
        <v>5</v>
      </c>
      <c r="D3462" s="34">
        <f>IFERROR(B3462,C3462)</f>
        <v>5</v>
      </c>
      <c r="E3462" s="34" t="str">
        <f>IFERROR(MID(A3462,D3462-5,1)," ")</f>
        <v xml:space="preserve"> </v>
      </c>
      <c r="F3462" s="34" t="str">
        <f>MID(A3462,IF(E3462="1",D3462-5,D3462-4),IF(E3462="1",7,6))</f>
        <v>9:31AM</v>
      </c>
      <c r="G3462" s="34" t="str">
        <f>TRIM(SUBSTITUTE(A3462,TEXT(M3462,"h:mmAM/PM"),""))</f>
        <v>6-Nov Y-O-H</v>
      </c>
      <c r="H3462" s="34" t="b">
        <f>OR(LEFT(G3462,1)="Y",LEFT(G3462,1)="B",LEFT(G3462,1)="R")</f>
        <v>0</v>
      </c>
      <c r="I3462" s="34" t="str">
        <f>IF(H3462,LEFT(G3462,FIND(" ",G3462)-1),MID(G3462,FIND(" ",G3462)+1,9))</f>
        <v>Y-O-H</v>
      </c>
      <c r="J3462" s="34" t="str">
        <f>TRIM(SUBSTITUTE(G3462,I3462,""))</f>
        <v>6-Nov</v>
      </c>
      <c r="K3462" s="34">
        <f>LEFT(J3462,2-ISERROR(1*MID(J3462,2,1)))*1</f>
        <v>6</v>
      </c>
      <c r="L3462" s="34" t="str">
        <f>IF(LEN(I3462)=3,I3462,LEFT(I3462,1)&amp;MID(I3462,3,1)&amp;RIGHT(I3462,1))</f>
        <v>YOH</v>
      </c>
      <c r="M3462" s="42">
        <f>TIMEVALUE(SUBSTITUTE(SUBSTITUTE(F3462,"P"," P"),"A"," A"))</f>
        <v>0.39652777777777781</v>
      </c>
      <c r="N3462" s="34">
        <f t="shared" si="170"/>
        <v>5</v>
      </c>
      <c r="O3462" s="34" t="str">
        <f t="shared" si="171"/>
        <v>YOH5</v>
      </c>
      <c r="P3462" s="44">
        <f>INDEX(Workings!$R$14:$R$853,MATCH(O3462,Workings!$U$14:$U$853,0))</f>
        <v>0.39583333333333337</v>
      </c>
      <c r="Q3462" s="34">
        <f t="shared" si="172"/>
        <v>1</v>
      </c>
      <c r="S3462"/>
    </row>
    <row r="3463" spans="1:19" ht="15" x14ac:dyDescent="0.25">
      <c r="A3463" s="34" t="s">
        <v>3962</v>
      </c>
      <c r="B3463" s="34" t="e">
        <f>SEARCH("PM",A3463)</f>
        <v>#VALUE!</v>
      </c>
      <c r="C3463" s="34">
        <f>SEARCH("AM",A3463)</f>
        <v>12</v>
      </c>
      <c r="D3463" s="34">
        <f>IFERROR(B3463,C3463)</f>
        <v>12</v>
      </c>
      <c r="E3463" s="34" t="str">
        <f>IFERROR(MID(A3463,D3463-5,1)," ")</f>
        <v>1</v>
      </c>
      <c r="F3463" s="34" t="str">
        <f>MID(A3463,IF(E3463="1",D3463-5,D3463-4),IF(E3463="1",7,6))</f>
        <v>10:01AM</v>
      </c>
      <c r="G3463" s="34" t="str">
        <f>TRIM(SUBSTITUTE(A3463,TEXT(M3463,"h:mmAM/PM"),""))</f>
        <v>6-Nov YOH</v>
      </c>
      <c r="H3463" s="34" t="b">
        <f>OR(LEFT(G3463,1)="Y",LEFT(G3463,1)="B",LEFT(G3463,1)="R")</f>
        <v>0</v>
      </c>
      <c r="I3463" s="34" t="str">
        <f>IF(H3463,LEFT(G3463,FIND(" ",G3463)-1),MID(G3463,FIND(" ",G3463)+1,9))</f>
        <v>YOH</v>
      </c>
      <c r="J3463" s="34" t="str">
        <f>TRIM(SUBSTITUTE(G3463,I3463,""))</f>
        <v>6-Nov</v>
      </c>
      <c r="K3463" s="34">
        <f>LEFT(J3463,2-ISERROR(1*MID(J3463,2,1)))*1</f>
        <v>6</v>
      </c>
      <c r="L3463" s="34" t="str">
        <f>IF(LEN(I3463)=3,I3463,LEFT(I3463,1)&amp;MID(I3463,3,1)&amp;RIGHT(I3463,1))</f>
        <v>YOH</v>
      </c>
      <c r="M3463" s="42">
        <f>TIMEVALUE(SUBSTITUTE(SUBSTITUTE(F3463,"P"," P"),"A"," A"))</f>
        <v>0.41736111111111113</v>
      </c>
      <c r="N3463" s="34">
        <f t="shared" si="170"/>
        <v>6</v>
      </c>
      <c r="O3463" s="34" t="str">
        <f t="shared" si="171"/>
        <v>YOH6</v>
      </c>
      <c r="P3463" s="44">
        <f>INDEX(Workings!$R$14:$R$853,MATCH(O3463,Workings!$U$14:$U$853,0))</f>
        <v>0.41666666666666669</v>
      </c>
      <c r="Q3463" s="34">
        <f t="shared" si="172"/>
        <v>1</v>
      </c>
      <c r="S3463"/>
    </row>
    <row r="3464" spans="1:19" ht="15" x14ac:dyDescent="0.25">
      <c r="A3464" s="34" t="s">
        <v>1817</v>
      </c>
      <c r="B3464" s="34" t="e">
        <f>SEARCH("PM",A3464)</f>
        <v>#VALUE!</v>
      </c>
      <c r="C3464" s="34">
        <f>SEARCH("AM",A3464)</f>
        <v>12</v>
      </c>
      <c r="D3464" s="34">
        <f>IFERROR(B3464,C3464)</f>
        <v>12</v>
      </c>
      <c r="E3464" s="34" t="str">
        <f>IFERROR(MID(A3464,D3464-5,1)," ")</f>
        <v>1</v>
      </c>
      <c r="F3464" s="34" t="str">
        <f>MID(A3464,IF(E3464="1",D3464-5,D3464-4),IF(E3464="1",7,6))</f>
        <v>10:31AM</v>
      </c>
      <c r="G3464" s="34" t="str">
        <f>TRIM(SUBSTITUTE(A3464,TEXT(M3464,"h:mmAM/PM"),""))</f>
        <v>Y:O:H 6-Nov</v>
      </c>
      <c r="H3464" s="34" t="b">
        <f>OR(LEFT(G3464,1)="Y",LEFT(G3464,1)="B",LEFT(G3464,1)="R")</f>
        <v>1</v>
      </c>
      <c r="I3464" s="34" t="str">
        <f>IF(H3464,LEFT(G3464,FIND(" ",G3464)-1),MID(G3464,FIND(" ",G3464)+1,9))</f>
        <v>Y:O:H</v>
      </c>
      <c r="J3464" s="34" t="str">
        <f>TRIM(SUBSTITUTE(G3464,I3464,""))</f>
        <v>6-Nov</v>
      </c>
      <c r="K3464" s="34">
        <f>LEFT(J3464,2-ISERROR(1*MID(J3464,2,1)))*1</f>
        <v>6</v>
      </c>
      <c r="L3464" s="34" t="str">
        <f>IF(LEN(I3464)=3,I3464,LEFT(I3464,1)&amp;MID(I3464,3,1)&amp;RIGHT(I3464,1))</f>
        <v>YOH</v>
      </c>
      <c r="M3464" s="42">
        <f>TIMEVALUE(SUBSTITUTE(SUBSTITUTE(F3464,"P"," P"),"A"," A"))</f>
        <v>0.4381944444444445</v>
      </c>
      <c r="N3464" s="34">
        <f t="shared" si="170"/>
        <v>7</v>
      </c>
      <c r="O3464" s="34" t="str">
        <f t="shared" si="171"/>
        <v>YOH7</v>
      </c>
      <c r="P3464" s="44">
        <f>INDEX(Workings!$R$14:$R$853,MATCH(O3464,Workings!$U$14:$U$853,0))</f>
        <v>0.4375</v>
      </c>
      <c r="Q3464" s="34">
        <f t="shared" si="172"/>
        <v>1</v>
      </c>
      <c r="S3464"/>
    </row>
    <row r="3465" spans="1:19" ht="15" x14ac:dyDescent="0.25">
      <c r="A3465" s="34" t="s">
        <v>3802</v>
      </c>
      <c r="B3465" s="34" t="e">
        <f>SEARCH("PM",A3465)</f>
        <v>#VALUE!</v>
      </c>
      <c r="C3465" s="34">
        <f>SEARCH("AM",A3465)</f>
        <v>6</v>
      </c>
      <c r="D3465" s="34">
        <f>IFERROR(B3465,C3465)</f>
        <v>6</v>
      </c>
      <c r="E3465" s="34" t="str">
        <f>IFERROR(MID(A3465,D3465-5,1)," ")</f>
        <v>1</v>
      </c>
      <c r="F3465" s="34" t="str">
        <f>MID(A3465,IF(E3465="1",D3465-5,D3465-4),IF(E3465="1",7,6))</f>
        <v>11:03AM</v>
      </c>
      <c r="G3465" s="34" t="str">
        <f>TRIM(SUBSTITUTE(A3465,TEXT(M3465,"h:mmAM/PM"),""))</f>
        <v>6/Nov Y/O/H</v>
      </c>
      <c r="H3465" s="34" t="b">
        <f>OR(LEFT(G3465,1)="Y",LEFT(G3465,1)="B",LEFT(G3465,1)="R")</f>
        <v>0</v>
      </c>
      <c r="I3465" s="34" t="str">
        <f>IF(H3465,LEFT(G3465,FIND(" ",G3465)-1),MID(G3465,FIND(" ",G3465)+1,9))</f>
        <v>Y/O/H</v>
      </c>
      <c r="J3465" s="34" t="str">
        <f>TRIM(SUBSTITUTE(G3465,I3465,""))</f>
        <v>6/Nov</v>
      </c>
      <c r="K3465" s="34">
        <f>LEFT(J3465,2-ISERROR(1*MID(J3465,2,1)))*1</f>
        <v>6</v>
      </c>
      <c r="L3465" s="34" t="str">
        <f>IF(LEN(I3465)=3,I3465,LEFT(I3465,1)&amp;MID(I3465,3,1)&amp;RIGHT(I3465,1))</f>
        <v>YOH</v>
      </c>
      <c r="M3465" s="42">
        <f>TIMEVALUE(SUBSTITUTE(SUBSTITUTE(F3465,"P"," P"),"A"," A"))</f>
        <v>0.4604166666666667</v>
      </c>
      <c r="N3465" s="34">
        <f t="shared" ref="N3465:N3528" si="173">1+(L3465=L3464)*(K3465=K3464)*N3464</f>
        <v>8</v>
      </c>
      <c r="O3465" s="34" t="str">
        <f t="shared" ref="O3465:O3528" si="174">L3465&amp;N3465</f>
        <v>YOH8</v>
      </c>
      <c r="P3465" s="44">
        <f>INDEX(Workings!$R$14:$R$853,MATCH(O3465,Workings!$U$14:$U$853,0))</f>
        <v>0.45833333333333331</v>
      </c>
      <c r="Q3465" s="34">
        <f t="shared" ref="Q3465:Q3528" si="175">ROUND((M3465-P3465)*60*24,5)</f>
        <v>3</v>
      </c>
      <c r="S3465"/>
    </row>
    <row r="3466" spans="1:19" ht="15" x14ac:dyDescent="0.25">
      <c r="A3466" s="34" t="s">
        <v>492</v>
      </c>
      <c r="B3466" s="34" t="e">
        <f>SEARCH("PM",A3466)</f>
        <v>#VALUE!</v>
      </c>
      <c r="C3466" s="34">
        <f>SEARCH("AM",A3466)</f>
        <v>12</v>
      </c>
      <c r="D3466" s="34">
        <f>IFERROR(B3466,C3466)</f>
        <v>12</v>
      </c>
      <c r="E3466" s="34" t="str">
        <f>IFERROR(MID(A3466,D3466-5,1)," ")</f>
        <v>1</v>
      </c>
      <c r="F3466" s="34" t="str">
        <f>MID(A3466,IF(E3466="1",D3466-5,D3466-4),IF(E3466="1",7,6))</f>
        <v>11:31AM</v>
      </c>
      <c r="G3466" s="34" t="str">
        <f>TRIM(SUBSTITUTE(A3466,TEXT(M3466,"h:mmAM/PM"),""))</f>
        <v>6/Nov YOH</v>
      </c>
      <c r="H3466" s="34" t="b">
        <f>OR(LEFT(G3466,1)="Y",LEFT(G3466,1)="B",LEFT(G3466,1)="R")</f>
        <v>0</v>
      </c>
      <c r="I3466" s="34" t="str">
        <f>IF(H3466,LEFT(G3466,FIND(" ",G3466)-1),MID(G3466,FIND(" ",G3466)+1,9))</f>
        <v>YOH</v>
      </c>
      <c r="J3466" s="34" t="str">
        <f>TRIM(SUBSTITUTE(G3466,I3466,""))</f>
        <v>6/Nov</v>
      </c>
      <c r="K3466" s="34">
        <f>LEFT(J3466,2-ISERROR(1*MID(J3466,2,1)))*1</f>
        <v>6</v>
      </c>
      <c r="L3466" s="34" t="str">
        <f>IF(LEN(I3466)=3,I3466,LEFT(I3466,1)&amp;MID(I3466,3,1)&amp;RIGHT(I3466,1))</f>
        <v>YOH</v>
      </c>
      <c r="M3466" s="42">
        <f>TIMEVALUE(SUBSTITUTE(SUBSTITUTE(F3466,"P"," P"),"A"," A"))</f>
        <v>0.47986111111111113</v>
      </c>
      <c r="N3466" s="34">
        <f t="shared" si="173"/>
        <v>9</v>
      </c>
      <c r="O3466" s="34" t="str">
        <f t="shared" si="174"/>
        <v>YOH9</v>
      </c>
      <c r="P3466" s="44">
        <f>INDEX(Workings!$R$14:$R$853,MATCH(O3466,Workings!$U$14:$U$853,0))</f>
        <v>0.47916666666666663</v>
      </c>
      <c r="Q3466" s="34">
        <f t="shared" si="175"/>
        <v>1</v>
      </c>
      <c r="S3466"/>
    </row>
    <row r="3467" spans="1:19" ht="15" x14ac:dyDescent="0.25">
      <c r="A3467" s="34" t="s">
        <v>4226</v>
      </c>
      <c r="B3467" s="34">
        <f>SEARCH("PM",A3467)</f>
        <v>16</v>
      </c>
      <c r="C3467" s="34" t="e">
        <f>SEARCH("AM",A3467)</f>
        <v>#VALUE!</v>
      </c>
      <c r="D3467" s="34">
        <f>IFERROR(B3467,C3467)</f>
        <v>16</v>
      </c>
      <c r="E3467" s="34" t="str">
        <f>IFERROR(MID(A3467,D3467-5,1)," ")</f>
        <v>1</v>
      </c>
      <c r="F3467" s="34" t="str">
        <f>MID(A3467,IF(E3467="1",D3467-5,D3467-4),IF(E3467="1",7,6))</f>
        <v>12:02PM</v>
      </c>
      <c r="G3467" s="34" t="str">
        <f>TRIM(SUBSTITUTE(A3467,TEXT(M3467,"h:mmAM/PM"),""))</f>
        <v>YOH 6-Nov</v>
      </c>
      <c r="H3467" s="34" t="b">
        <f>OR(LEFT(G3467,1)="Y",LEFT(G3467,1)="B",LEFT(G3467,1)="R")</f>
        <v>1</v>
      </c>
      <c r="I3467" s="34" t="str">
        <f>IF(H3467,LEFT(G3467,FIND(" ",G3467)-1),MID(G3467,FIND(" ",G3467)+1,9))</f>
        <v>YOH</v>
      </c>
      <c r="J3467" s="34" t="str">
        <f>TRIM(SUBSTITUTE(G3467,I3467,""))</f>
        <v>6-Nov</v>
      </c>
      <c r="K3467" s="34">
        <f>LEFT(J3467,2-ISERROR(1*MID(J3467,2,1)))*1</f>
        <v>6</v>
      </c>
      <c r="L3467" s="34" t="str">
        <f>IF(LEN(I3467)=3,I3467,LEFT(I3467,1)&amp;MID(I3467,3,1)&amp;RIGHT(I3467,1))</f>
        <v>YOH</v>
      </c>
      <c r="M3467" s="42">
        <f>TIMEVALUE(SUBSTITUTE(SUBSTITUTE(F3467,"P"," P"),"A"," A"))</f>
        <v>0.50138888888888888</v>
      </c>
      <c r="N3467" s="34">
        <f t="shared" si="173"/>
        <v>10</v>
      </c>
      <c r="O3467" s="34" t="str">
        <f t="shared" si="174"/>
        <v>YOH10</v>
      </c>
      <c r="P3467" s="44">
        <f>INDEX(Workings!$R$14:$R$853,MATCH(O3467,Workings!$U$14:$U$853,0))</f>
        <v>0.49999999999999994</v>
      </c>
      <c r="Q3467" s="34">
        <f t="shared" si="175"/>
        <v>2</v>
      </c>
      <c r="S3467"/>
    </row>
    <row r="3468" spans="1:19" ht="15" x14ac:dyDescent="0.25">
      <c r="A3468" s="34" t="s">
        <v>1840</v>
      </c>
      <c r="B3468" s="34">
        <f>SEARCH("PM",A3468)</f>
        <v>18</v>
      </c>
      <c r="C3468" s="34" t="e">
        <f>SEARCH("AM",A3468)</f>
        <v>#VALUE!</v>
      </c>
      <c r="D3468" s="34">
        <f>IFERROR(B3468,C3468)</f>
        <v>18</v>
      </c>
      <c r="E3468" s="34" t="str">
        <f>IFERROR(MID(A3468,D3468-5,1)," ")</f>
        <v>1</v>
      </c>
      <c r="F3468" s="34" t="str">
        <f>MID(A3468,IF(E3468="1",D3468-5,D3468-4),IF(E3468="1",7,6))</f>
        <v>12:32PM</v>
      </c>
      <c r="G3468" s="34" t="str">
        <f>TRIM(SUBSTITUTE(A3468,TEXT(M3468,"h:mmAM/PM"),""))</f>
        <v>Y-O-H 6/Nov</v>
      </c>
      <c r="H3468" s="34" t="b">
        <f>OR(LEFT(G3468,1)="Y",LEFT(G3468,1)="B",LEFT(G3468,1)="R")</f>
        <v>1</v>
      </c>
      <c r="I3468" s="34" t="str">
        <f>IF(H3468,LEFT(G3468,FIND(" ",G3468)-1),MID(G3468,FIND(" ",G3468)+1,9))</f>
        <v>Y-O-H</v>
      </c>
      <c r="J3468" s="34" t="str">
        <f>TRIM(SUBSTITUTE(G3468,I3468,""))</f>
        <v>6/Nov</v>
      </c>
      <c r="K3468" s="34">
        <f>LEFT(J3468,2-ISERROR(1*MID(J3468,2,1)))*1</f>
        <v>6</v>
      </c>
      <c r="L3468" s="34" t="str">
        <f>IF(LEN(I3468)=3,I3468,LEFT(I3468,1)&amp;MID(I3468,3,1)&amp;RIGHT(I3468,1))</f>
        <v>YOH</v>
      </c>
      <c r="M3468" s="42">
        <f>TIMEVALUE(SUBSTITUTE(SUBSTITUTE(F3468,"P"," P"),"A"," A"))</f>
        <v>0.52222222222222225</v>
      </c>
      <c r="N3468" s="34">
        <f t="shared" si="173"/>
        <v>11</v>
      </c>
      <c r="O3468" s="34" t="str">
        <f t="shared" si="174"/>
        <v>YOH11</v>
      </c>
      <c r="P3468" s="44">
        <f>INDEX(Workings!$R$14:$R$853,MATCH(O3468,Workings!$U$14:$U$853,0))</f>
        <v>0.52083333333333326</v>
      </c>
      <c r="Q3468" s="34">
        <f t="shared" si="175"/>
        <v>2</v>
      </c>
      <c r="S3468"/>
    </row>
    <row r="3469" spans="1:19" ht="15" x14ac:dyDescent="0.25">
      <c r="A3469" s="34" t="s">
        <v>3436</v>
      </c>
      <c r="B3469" s="34">
        <f>SEARCH("PM",A3469)</f>
        <v>17</v>
      </c>
      <c r="C3469" s="34" t="e">
        <f>SEARCH("AM",A3469)</f>
        <v>#VALUE!</v>
      </c>
      <c r="D3469" s="34">
        <f>IFERROR(B3469,C3469)</f>
        <v>17</v>
      </c>
      <c r="E3469" s="34" t="str">
        <f>IFERROR(MID(A3469,D3469-5,1)," ")</f>
        <v xml:space="preserve"> </v>
      </c>
      <c r="F3469" s="34" t="str">
        <f>MID(A3469,IF(E3469="1",D3469-5,D3469-4),IF(E3469="1",7,6))</f>
        <v>1:01PM</v>
      </c>
      <c r="G3469" s="34" t="str">
        <f>TRIM(SUBSTITUTE(A3469,TEXT(M3469,"h:mmAM/PM"),""))</f>
        <v>Y:O:H 6/Nov</v>
      </c>
      <c r="H3469" s="34" t="b">
        <f>OR(LEFT(G3469,1)="Y",LEFT(G3469,1)="B",LEFT(G3469,1)="R")</f>
        <v>1</v>
      </c>
      <c r="I3469" s="34" t="str">
        <f>IF(H3469,LEFT(G3469,FIND(" ",G3469)-1),MID(G3469,FIND(" ",G3469)+1,9))</f>
        <v>Y:O:H</v>
      </c>
      <c r="J3469" s="34" t="str">
        <f>TRIM(SUBSTITUTE(G3469,I3469,""))</f>
        <v>6/Nov</v>
      </c>
      <c r="K3469" s="34">
        <f>LEFT(J3469,2-ISERROR(1*MID(J3469,2,1)))*1</f>
        <v>6</v>
      </c>
      <c r="L3469" s="34" t="str">
        <f>IF(LEN(I3469)=3,I3469,LEFT(I3469,1)&amp;MID(I3469,3,1)&amp;RIGHT(I3469,1))</f>
        <v>YOH</v>
      </c>
      <c r="M3469" s="42">
        <f>TIMEVALUE(SUBSTITUTE(SUBSTITUTE(F3469,"P"," P"),"A"," A"))</f>
        <v>0.54236111111111118</v>
      </c>
      <c r="N3469" s="34">
        <f t="shared" si="173"/>
        <v>12</v>
      </c>
      <c r="O3469" s="34" t="str">
        <f t="shared" si="174"/>
        <v>YOH12</v>
      </c>
      <c r="P3469" s="44">
        <f>INDEX(Workings!$R$14:$R$853,MATCH(O3469,Workings!$U$14:$U$853,0))</f>
        <v>0.54166666666666663</v>
      </c>
      <c r="Q3469" s="34">
        <f t="shared" si="175"/>
        <v>1</v>
      </c>
      <c r="S3469"/>
    </row>
    <row r="3470" spans="1:19" ht="15" x14ac:dyDescent="0.25">
      <c r="A3470" s="34" t="s">
        <v>825</v>
      </c>
      <c r="B3470" s="34">
        <f>SEARCH("PM",A3470)</f>
        <v>5</v>
      </c>
      <c r="C3470" s="34" t="e">
        <f>SEARCH("AM",A3470)</f>
        <v>#VALUE!</v>
      </c>
      <c r="D3470" s="34">
        <f>IFERROR(B3470,C3470)</f>
        <v>5</v>
      </c>
      <c r="E3470" s="34" t="str">
        <f>IFERROR(MID(A3470,D3470-5,1)," ")</f>
        <v xml:space="preserve"> </v>
      </c>
      <c r="F3470" s="34" t="str">
        <f>MID(A3470,IF(E3470="1",D3470-5,D3470-4),IF(E3470="1",7,6))</f>
        <v>1:31PM</v>
      </c>
      <c r="G3470" s="34" t="str">
        <f>TRIM(SUBSTITUTE(A3470,TEXT(M3470,"h:mmAM/PM"),""))</f>
        <v>Y/O/H 6-Nov</v>
      </c>
      <c r="H3470" s="34" t="b">
        <f>OR(LEFT(G3470,1)="Y",LEFT(G3470,1)="B",LEFT(G3470,1)="R")</f>
        <v>1</v>
      </c>
      <c r="I3470" s="34" t="str">
        <f>IF(H3470,LEFT(G3470,FIND(" ",G3470)-1),MID(G3470,FIND(" ",G3470)+1,9))</f>
        <v>Y/O/H</v>
      </c>
      <c r="J3470" s="34" t="str">
        <f>TRIM(SUBSTITUTE(G3470,I3470,""))</f>
        <v>6-Nov</v>
      </c>
      <c r="K3470" s="34">
        <f>LEFT(J3470,2-ISERROR(1*MID(J3470,2,1)))*1</f>
        <v>6</v>
      </c>
      <c r="L3470" s="34" t="str">
        <f>IF(LEN(I3470)=3,I3470,LEFT(I3470,1)&amp;MID(I3470,3,1)&amp;RIGHT(I3470,1))</f>
        <v>YOH</v>
      </c>
      <c r="M3470" s="42">
        <f>TIMEVALUE(SUBSTITUTE(SUBSTITUTE(F3470,"P"," P"),"A"," A"))</f>
        <v>0.56319444444444444</v>
      </c>
      <c r="N3470" s="34">
        <f t="shared" si="173"/>
        <v>13</v>
      </c>
      <c r="O3470" s="34" t="str">
        <f t="shared" si="174"/>
        <v>YOH13</v>
      </c>
      <c r="P3470" s="44">
        <f>INDEX(Workings!$R$14:$R$853,MATCH(O3470,Workings!$U$14:$U$853,0))</f>
        <v>0.5625</v>
      </c>
      <c r="Q3470" s="34">
        <f t="shared" si="175"/>
        <v>1</v>
      </c>
      <c r="S3470"/>
    </row>
    <row r="3471" spans="1:19" ht="15" x14ac:dyDescent="0.25">
      <c r="A3471" s="34" t="s">
        <v>331</v>
      </c>
      <c r="B3471" s="34">
        <f>SEARCH("PM",A3471)</f>
        <v>11</v>
      </c>
      <c r="C3471" s="34" t="e">
        <f>SEARCH("AM",A3471)</f>
        <v>#VALUE!</v>
      </c>
      <c r="D3471" s="34">
        <f>IFERROR(B3471,C3471)</f>
        <v>11</v>
      </c>
      <c r="E3471" s="34" t="str">
        <f>IFERROR(MID(A3471,D3471-5,1)," ")</f>
        <v xml:space="preserve"> </v>
      </c>
      <c r="F3471" s="34" t="str">
        <f>MID(A3471,IF(E3471="1",D3471-5,D3471-4),IF(E3471="1",7,6))</f>
        <v>2:00PM</v>
      </c>
      <c r="G3471" s="34" t="str">
        <f>TRIM(SUBSTITUTE(A3471,TEXT(M3471,"h:mmAM/PM"),""))</f>
        <v>Y-O-H 6/Nov</v>
      </c>
      <c r="H3471" s="34" t="b">
        <f>OR(LEFT(G3471,1)="Y",LEFT(G3471,1)="B",LEFT(G3471,1)="R")</f>
        <v>1</v>
      </c>
      <c r="I3471" s="34" t="str">
        <f>IF(H3471,LEFT(G3471,FIND(" ",G3471)-1),MID(G3471,FIND(" ",G3471)+1,9))</f>
        <v>Y-O-H</v>
      </c>
      <c r="J3471" s="34" t="str">
        <f>TRIM(SUBSTITUTE(G3471,I3471,""))</f>
        <v>6/Nov</v>
      </c>
      <c r="K3471" s="34">
        <f>LEFT(J3471,2-ISERROR(1*MID(J3471,2,1)))*1</f>
        <v>6</v>
      </c>
      <c r="L3471" s="34" t="str">
        <f>IF(LEN(I3471)=3,I3471,LEFT(I3471,1)&amp;MID(I3471,3,1)&amp;RIGHT(I3471,1))</f>
        <v>YOH</v>
      </c>
      <c r="M3471" s="42">
        <f>TIMEVALUE(SUBSTITUTE(SUBSTITUTE(F3471,"P"," P"),"A"," A"))</f>
        <v>0.58333333333333337</v>
      </c>
      <c r="N3471" s="34">
        <f t="shared" si="173"/>
        <v>14</v>
      </c>
      <c r="O3471" s="34" t="str">
        <f t="shared" si="174"/>
        <v>YOH14</v>
      </c>
      <c r="P3471" s="44">
        <f>INDEX(Workings!$R$14:$R$853,MATCH(O3471,Workings!$U$14:$U$853,0))</f>
        <v>0.58333333333333337</v>
      </c>
      <c r="Q3471" s="34">
        <f t="shared" si="175"/>
        <v>0</v>
      </c>
      <c r="S3471"/>
    </row>
    <row r="3472" spans="1:19" ht="15" x14ac:dyDescent="0.25">
      <c r="A3472" s="34" t="s">
        <v>1404</v>
      </c>
      <c r="B3472" s="34">
        <f>SEARCH("PM",A3472)</f>
        <v>17</v>
      </c>
      <c r="C3472" s="34" t="e">
        <f>SEARCH("AM",A3472)</f>
        <v>#VALUE!</v>
      </c>
      <c r="D3472" s="34">
        <f>IFERROR(B3472,C3472)</f>
        <v>17</v>
      </c>
      <c r="E3472" s="34" t="str">
        <f>IFERROR(MID(A3472,D3472-5,1)," ")</f>
        <v xml:space="preserve"> </v>
      </c>
      <c r="F3472" s="34" t="str">
        <f>MID(A3472,IF(E3472="1",D3472-5,D3472-4),IF(E3472="1",7,6))</f>
        <v>2:31PM</v>
      </c>
      <c r="G3472" s="34" t="str">
        <f>TRIM(SUBSTITUTE(A3472,TEXT(M3472,"h:mmAM/PM"),""))</f>
        <v>Y-O-H 6-Nov</v>
      </c>
      <c r="H3472" s="34" t="b">
        <f>OR(LEFT(G3472,1)="Y",LEFT(G3472,1)="B",LEFT(G3472,1)="R")</f>
        <v>1</v>
      </c>
      <c r="I3472" s="34" t="str">
        <f>IF(H3472,LEFT(G3472,FIND(" ",G3472)-1),MID(G3472,FIND(" ",G3472)+1,9))</f>
        <v>Y-O-H</v>
      </c>
      <c r="J3472" s="34" t="str">
        <f>TRIM(SUBSTITUTE(G3472,I3472,""))</f>
        <v>6-Nov</v>
      </c>
      <c r="K3472" s="34">
        <f>LEFT(J3472,2-ISERROR(1*MID(J3472,2,1)))*1</f>
        <v>6</v>
      </c>
      <c r="L3472" s="34" t="str">
        <f>IF(LEN(I3472)=3,I3472,LEFT(I3472,1)&amp;MID(I3472,3,1)&amp;RIGHT(I3472,1))</f>
        <v>YOH</v>
      </c>
      <c r="M3472" s="42">
        <f>TIMEVALUE(SUBSTITUTE(SUBSTITUTE(F3472,"P"," P"),"A"," A"))</f>
        <v>0.60486111111111118</v>
      </c>
      <c r="N3472" s="34">
        <f t="shared" si="173"/>
        <v>15</v>
      </c>
      <c r="O3472" s="34" t="str">
        <f t="shared" si="174"/>
        <v>YOH15</v>
      </c>
      <c r="P3472" s="44">
        <f>INDEX(Workings!$R$14:$R$853,MATCH(O3472,Workings!$U$14:$U$853,0))</f>
        <v>0.60416666666666674</v>
      </c>
      <c r="Q3472" s="34">
        <f t="shared" si="175"/>
        <v>1</v>
      </c>
      <c r="S3472"/>
    </row>
    <row r="3473" spans="1:19" ht="15" x14ac:dyDescent="0.25">
      <c r="A3473" s="34" t="s">
        <v>3688</v>
      </c>
      <c r="B3473" s="34">
        <f>SEARCH("PM",A3473)</f>
        <v>15</v>
      </c>
      <c r="C3473" s="34" t="e">
        <f>SEARCH("AM",A3473)</f>
        <v>#VALUE!</v>
      </c>
      <c r="D3473" s="34">
        <f>IFERROR(B3473,C3473)</f>
        <v>15</v>
      </c>
      <c r="E3473" s="34" t="str">
        <f>IFERROR(MID(A3473,D3473-5,1)," ")</f>
        <v xml:space="preserve"> </v>
      </c>
      <c r="F3473" s="34" t="str">
        <f>MID(A3473,IF(E3473="1",D3473-5,D3473-4),IF(E3473="1",7,6))</f>
        <v>3:01PM</v>
      </c>
      <c r="G3473" s="34" t="str">
        <f>TRIM(SUBSTITUTE(A3473,TEXT(M3473,"h:mmAM/PM"),""))</f>
        <v>YOH 6-Nov</v>
      </c>
      <c r="H3473" s="34" t="b">
        <f>OR(LEFT(G3473,1)="Y",LEFT(G3473,1)="B",LEFT(G3473,1)="R")</f>
        <v>1</v>
      </c>
      <c r="I3473" s="34" t="str">
        <f>IF(H3473,LEFT(G3473,FIND(" ",G3473)-1),MID(G3473,FIND(" ",G3473)+1,9))</f>
        <v>YOH</v>
      </c>
      <c r="J3473" s="34" t="str">
        <f>TRIM(SUBSTITUTE(G3473,I3473,""))</f>
        <v>6-Nov</v>
      </c>
      <c r="K3473" s="34">
        <f>LEFT(J3473,2-ISERROR(1*MID(J3473,2,1)))*1</f>
        <v>6</v>
      </c>
      <c r="L3473" s="34" t="str">
        <f>IF(LEN(I3473)=3,I3473,LEFT(I3473,1)&amp;MID(I3473,3,1)&amp;RIGHT(I3473,1))</f>
        <v>YOH</v>
      </c>
      <c r="M3473" s="42">
        <f>TIMEVALUE(SUBSTITUTE(SUBSTITUTE(F3473,"P"," P"),"A"," A"))</f>
        <v>0.62569444444444444</v>
      </c>
      <c r="N3473" s="34">
        <f t="shared" si="173"/>
        <v>16</v>
      </c>
      <c r="O3473" s="34" t="str">
        <f t="shared" si="174"/>
        <v>YOH16</v>
      </c>
      <c r="P3473" s="44">
        <f>INDEX(Workings!$R$14:$R$853,MATCH(O3473,Workings!$U$14:$U$853,0))</f>
        <v>0.62500000000000011</v>
      </c>
      <c r="Q3473" s="34">
        <f t="shared" si="175"/>
        <v>1</v>
      </c>
      <c r="S3473"/>
    </row>
    <row r="3474" spans="1:19" ht="15" x14ac:dyDescent="0.25">
      <c r="A3474" s="34" t="s">
        <v>2980</v>
      </c>
      <c r="B3474" s="34">
        <f>SEARCH("PM",A3474)</f>
        <v>11</v>
      </c>
      <c r="C3474" s="34" t="e">
        <f>SEARCH("AM",A3474)</f>
        <v>#VALUE!</v>
      </c>
      <c r="D3474" s="34">
        <f>IFERROR(B3474,C3474)</f>
        <v>11</v>
      </c>
      <c r="E3474" s="34" t="str">
        <f>IFERROR(MID(A3474,D3474-5,1)," ")</f>
        <v xml:space="preserve"> </v>
      </c>
      <c r="F3474" s="34" t="str">
        <f>MID(A3474,IF(E3474="1",D3474-5,D3474-4),IF(E3474="1",7,6))</f>
        <v>3:32PM</v>
      </c>
      <c r="G3474" s="34" t="str">
        <f>TRIM(SUBSTITUTE(A3474,TEXT(M3474,"h:mmAM/PM"),""))</f>
        <v>Y:O:H 6/Nov</v>
      </c>
      <c r="H3474" s="34" t="b">
        <f>OR(LEFT(G3474,1)="Y",LEFT(G3474,1)="B",LEFT(G3474,1)="R")</f>
        <v>1</v>
      </c>
      <c r="I3474" s="34" t="str">
        <f>IF(H3474,LEFT(G3474,FIND(" ",G3474)-1),MID(G3474,FIND(" ",G3474)+1,9))</f>
        <v>Y:O:H</v>
      </c>
      <c r="J3474" s="34" t="str">
        <f>TRIM(SUBSTITUTE(G3474,I3474,""))</f>
        <v>6/Nov</v>
      </c>
      <c r="K3474" s="34">
        <f>LEFT(J3474,2-ISERROR(1*MID(J3474,2,1)))*1</f>
        <v>6</v>
      </c>
      <c r="L3474" s="34" t="str">
        <f>IF(LEN(I3474)=3,I3474,LEFT(I3474,1)&amp;MID(I3474,3,1)&amp;RIGHT(I3474,1))</f>
        <v>YOH</v>
      </c>
      <c r="M3474" s="42">
        <f>TIMEVALUE(SUBSTITUTE(SUBSTITUTE(F3474,"P"," P"),"A"," A"))</f>
        <v>0.64722222222222225</v>
      </c>
      <c r="N3474" s="34">
        <f t="shared" si="173"/>
        <v>17</v>
      </c>
      <c r="O3474" s="34" t="str">
        <f t="shared" si="174"/>
        <v>YOH17</v>
      </c>
      <c r="P3474" s="44">
        <f>INDEX(Workings!$R$14:$R$853,MATCH(O3474,Workings!$U$14:$U$853,0))</f>
        <v>0.64583333333333348</v>
      </c>
      <c r="Q3474" s="34">
        <f t="shared" si="175"/>
        <v>2</v>
      </c>
      <c r="S3474"/>
    </row>
    <row r="3475" spans="1:19" ht="15" x14ac:dyDescent="0.25">
      <c r="A3475" s="34" t="s">
        <v>2257</v>
      </c>
      <c r="B3475" s="34">
        <f>SEARCH("PM",A3475)</f>
        <v>15</v>
      </c>
      <c r="C3475" s="34" t="e">
        <f>SEARCH("AM",A3475)</f>
        <v>#VALUE!</v>
      </c>
      <c r="D3475" s="34">
        <f>IFERROR(B3475,C3475)</f>
        <v>15</v>
      </c>
      <c r="E3475" s="34" t="str">
        <f>IFERROR(MID(A3475,D3475-5,1)," ")</f>
        <v xml:space="preserve"> </v>
      </c>
      <c r="F3475" s="34" t="str">
        <f>MID(A3475,IF(E3475="1",D3475-5,D3475-4),IF(E3475="1",7,6))</f>
        <v>4:02PM</v>
      </c>
      <c r="G3475" s="34" t="str">
        <f>TRIM(SUBSTITUTE(A3475,TEXT(M3475,"h:mmAM/PM"),""))</f>
        <v>6-Nov YOH</v>
      </c>
      <c r="H3475" s="34" t="b">
        <f>OR(LEFT(G3475,1)="Y",LEFT(G3475,1)="B",LEFT(G3475,1)="R")</f>
        <v>0</v>
      </c>
      <c r="I3475" s="34" t="str">
        <f>IF(H3475,LEFT(G3475,FIND(" ",G3475)-1),MID(G3475,FIND(" ",G3475)+1,9))</f>
        <v>YOH</v>
      </c>
      <c r="J3475" s="34" t="str">
        <f>TRIM(SUBSTITUTE(G3475,I3475,""))</f>
        <v>6-Nov</v>
      </c>
      <c r="K3475" s="34">
        <f>LEFT(J3475,2-ISERROR(1*MID(J3475,2,1)))*1</f>
        <v>6</v>
      </c>
      <c r="L3475" s="34" t="str">
        <f>IF(LEN(I3475)=3,I3475,LEFT(I3475,1)&amp;MID(I3475,3,1)&amp;RIGHT(I3475,1))</f>
        <v>YOH</v>
      </c>
      <c r="M3475" s="42">
        <f>TIMEVALUE(SUBSTITUTE(SUBSTITUTE(F3475,"P"," P"),"A"," A"))</f>
        <v>0.66805555555555562</v>
      </c>
      <c r="N3475" s="34">
        <f t="shared" si="173"/>
        <v>18</v>
      </c>
      <c r="O3475" s="34" t="str">
        <f t="shared" si="174"/>
        <v>YOH18</v>
      </c>
      <c r="P3475" s="44">
        <f>INDEX(Workings!$R$14:$R$853,MATCH(O3475,Workings!$U$14:$U$853,0))</f>
        <v>0.66666666666666685</v>
      </c>
      <c r="Q3475" s="34">
        <f t="shared" si="175"/>
        <v>2</v>
      </c>
      <c r="S3475"/>
    </row>
    <row r="3476" spans="1:19" ht="15" x14ac:dyDescent="0.25">
      <c r="A3476" s="34" t="s">
        <v>1385</v>
      </c>
      <c r="B3476" s="34">
        <f>SEARCH("PM",A3476)</f>
        <v>11</v>
      </c>
      <c r="C3476" s="34" t="e">
        <f>SEARCH("AM",A3476)</f>
        <v>#VALUE!</v>
      </c>
      <c r="D3476" s="34">
        <f>IFERROR(B3476,C3476)</f>
        <v>11</v>
      </c>
      <c r="E3476" s="34" t="str">
        <f>IFERROR(MID(A3476,D3476-5,1)," ")</f>
        <v xml:space="preserve"> </v>
      </c>
      <c r="F3476" s="34" t="str">
        <f>MID(A3476,IF(E3476="1",D3476-5,D3476-4),IF(E3476="1",7,6))</f>
        <v>4:33PM</v>
      </c>
      <c r="G3476" s="34" t="str">
        <f>TRIM(SUBSTITUTE(A3476,TEXT(M3476,"h:mmAM/PM"),""))</f>
        <v>6/Nov Y:O:H</v>
      </c>
      <c r="H3476" s="34" t="b">
        <f>OR(LEFT(G3476,1)="Y",LEFT(G3476,1)="B",LEFT(G3476,1)="R")</f>
        <v>0</v>
      </c>
      <c r="I3476" s="34" t="str">
        <f>IF(H3476,LEFT(G3476,FIND(" ",G3476)-1),MID(G3476,FIND(" ",G3476)+1,9))</f>
        <v>Y:O:H</v>
      </c>
      <c r="J3476" s="34" t="str">
        <f>TRIM(SUBSTITUTE(G3476,I3476,""))</f>
        <v>6/Nov</v>
      </c>
      <c r="K3476" s="34">
        <f>LEFT(J3476,2-ISERROR(1*MID(J3476,2,1)))*1</f>
        <v>6</v>
      </c>
      <c r="L3476" s="34" t="str">
        <f>IF(LEN(I3476)=3,I3476,LEFT(I3476,1)&amp;MID(I3476,3,1)&amp;RIGHT(I3476,1))</f>
        <v>YOH</v>
      </c>
      <c r="M3476" s="42">
        <f>TIMEVALUE(SUBSTITUTE(SUBSTITUTE(F3476,"P"," P"),"A"," A"))</f>
        <v>0.68958333333333333</v>
      </c>
      <c r="N3476" s="34">
        <f t="shared" si="173"/>
        <v>19</v>
      </c>
      <c r="O3476" s="34" t="str">
        <f t="shared" si="174"/>
        <v>YOH19</v>
      </c>
      <c r="P3476" s="44">
        <f>INDEX(Workings!$R$14:$R$853,MATCH(O3476,Workings!$U$14:$U$853,0))</f>
        <v>0.68750000000000022</v>
      </c>
      <c r="Q3476" s="34">
        <f t="shared" si="175"/>
        <v>3</v>
      </c>
      <c r="S3476"/>
    </row>
    <row r="3477" spans="1:19" ht="15" x14ac:dyDescent="0.25">
      <c r="A3477" s="34" t="s">
        <v>3868</v>
      </c>
      <c r="B3477" s="34">
        <f>SEARCH("PM",A3477)</f>
        <v>5</v>
      </c>
      <c r="C3477" s="34" t="e">
        <f>SEARCH("AM",A3477)</f>
        <v>#VALUE!</v>
      </c>
      <c r="D3477" s="34">
        <f>IFERROR(B3477,C3477)</f>
        <v>5</v>
      </c>
      <c r="E3477" s="34" t="str">
        <f>IFERROR(MID(A3477,D3477-5,1)," ")</f>
        <v xml:space="preserve"> </v>
      </c>
      <c r="F3477" s="34" t="str">
        <f>MID(A3477,IF(E3477="1",D3477-5,D3477-4),IF(E3477="1",7,6))</f>
        <v>5:02PM</v>
      </c>
      <c r="G3477" s="34" t="str">
        <f>TRIM(SUBSTITUTE(A3477,TEXT(M3477,"h:mmAM/PM"),""))</f>
        <v>Y:O:H 6-Nov</v>
      </c>
      <c r="H3477" s="34" t="b">
        <f>OR(LEFT(G3477,1)="Y",LEFT(G3477,1)="B",LEFT(G3477,1)="R")</f>
        <v>1</v>
      </c>
      <c r="I3477" s="34" t="str">
        <f>IF(H3477,LEFT(G3477,FIND(" ",G3477)-1),MID(G3477,FIND(" ",G3477)+1,9))</f>
        <v>Y:O:H</v>
      </c>
      <c r="J3477" s="34" t="str">
        <f>TRIM(SUBSTITUTE(G3477,I3477,""))</f>
        <v>6-Nov</v>
      </c>
      <c r="K3477" s="34">
        <f>LEFT(J3477,2-ISERROR(1*MID(J3477,2,1)))*1</f>
        <v>6</v>
      </c>
      <c r="L3477" s="34" t="str">
        <f>IF(LEN(I3477)=3,I3477,LEFT(I3477,1)&amp;MID(I3477,3,1)&amp;RIGHT(I3477,1))</f>
        <v>YOH</v>
      </c>
      <c r="M3477" s="42">
        <f>TIMEVALUE(SUBSTITUTE(SUBSTITUTE(F3477,"P"," P"),"A"," A"))</f>
        <v>0.70972222222222225</v>
      </c>
      <c r="N3477" s="34">
        <f t="shared" si="173"/>
        <v>20</v>
      </c>
      <c r="O3477" s="34" t="str">
        <f t="shared" si="174"/>
        <v>YOH20</v>
      </c>
      <c r="P3477" s="44">
        <f>INDEX(Workings!$R$14:$R$853,MATCH(O3477,Workings!$U$14:$U$853,0))</f>
        <v>0.70833333333333359</v>
      </c>
      <c r="Q3477" s="34">
        <f t="shared" si="175"/>
        <v>2</v>
      </c>
      <c r="S3477"/>
    </row>
    <row r="3478" spans="1:19" ht="15" x14ac:dyDescent="0.25">
      <c r="A3478" s="34" t="s">
        <v>3547</v>
      </c>
      <c r="B3478" s="34">
        <f>SEARCH("PM",A3478)</f>
        <v>5</v>
      </c>
      <c r="C3478" s="34" t="e">
        <f>SEARCH("AM",A3478)</f>
        <v>#VALUE!</v>
      </c>
      <c r="D3478" s="34">
        <f>IFERROR(B3478,C3478)</f>
        <v>5</v>
      </c>
      <c r="E3478" s="34" t="str">
        <f>IFERROR(MID(A3478,D3478-5,1)," ")</f>
        <v xml:space="preserve"> </v>
      </c>
      <c r="F3478" s="34" t="str">
        <f>MID(A3478,IF(E3478="1",D3478-5,D3478-4),IF(E3478="1",7,6))</f>
        <v>5:22PM</v>
      </c>
      <c r="G3478" s="34" t="str">
        <f>TRIM(SUBSTITUTE(A3478,TEXT(M3478,"h:mmAM/PM"),""))</f>
        <v>YOH 6/Nov</v>
      </c>
      <c r="H3478" s="34" t="b">
        <f>OR(LEFT(G3478,1)="Y",LEFT(G3478,1)="B",LEFT(G3478,1)="R")</f>
        <v>1</v>
      </c>
      <c r="I3478" s="34" t="str">
        <f>IF(H3478,LEFT(G3478,FIND(" ",G3478)-1),MID(G3478,FIND(" ",G3478)+1,9))</f>
        <v>YOH</v>
      </c>
      <c r="J3478" s="34" t="str">
        <f>TRIM(SUBSTITUTE(G3478,I3478,""))</f>
        <v>6/Nov</v>
      </c>
      <c r="K3478" s="34">
        <f>LEFT(J3478,2-ISERROR(1*MID(J3478,2,1)))*1</f>
        <v>6</v>
      </c>
      <c r="L3478" s="34" t="str">
        <f>IF(LEN(I3478)=3,I3478,LEFT(I3478,1)&amp;MID(I3478,3,1)&amp;RIGHT(I3478,1))</f>
        <v>YOH</v>
      </c>
      <c r="M3478" s="42">
        <f>TIMEVALUE(SUBSTITUTE(SUBSTITUTE(F3478,"P"," P"),"A"," A"))</f>
        <v>0.72361111111111109</v>
      </c>
      <c r="N3478" s="34">
        <f t="shared" si="173"/>
        <v>21</v>
      </c>
      <c r="O3478" s="34" t="str">
        <f t="shared" si="174"/>
        <v>YOH21</v>
      </c>
      <c r="P3478" s="44">
        <f>INDEX(Workings!$R$14:$R$853,MATCH(O3478,Workings!$U$14:$U$853,0))</f>
        <v>0.72222222222222243</v>
      </c>
      <c r="Q3478" s="34">
        <f t="shared" si="175"/>
        <v>2</v>
      </c>
      <c r="S3478"/>
    </row>
    <row r="3479" spans="1:19" ht="15" x14ac:dyDescent="0.25">
      <c r="A3479" s="34" t="s">
        <v>73</v>
      </c>
      <c r="B3479" s="34">
        <f>SEARCH("PM",A3479)</f>
        <v>9</v>
      </c>
      <c r="C3479" s="34" t="e">
        <f>SEARCH("AM",A3479)</f>
        <v>#VALUE!</v>
      </c>
      <c r="D3479" s="34">
        <f>IFERROR(B3479,C3479)</f>
        <v>9</v>
      </c>
      <c r="E3479" s="34" t="str">
        <f>IFERROR(MID(A3479,D3479-5,1)," ")</f>
        <v xml:space="preserve"> </v>
      </c>
      <c r="F3479" s="34" t="str">
        <f>MID(A3479,IF(E3479="1",D3479-5,D3479-4),IF(E3479="1",7,6))</f>
        <v>5:40PM</v>
      </c>
      <c r="G3479" s="34" t="str">
        <f>TRIM(SUBSTITUTE(A3479,TEXT(M3479,"h:mmAM/PM"),""))</f>
        <v>YOH 6/Nov</v>
      </c>
      <c r="H3479" s="34" t="b">
        <f>OR(LEFT(G3479,1)="Y",LEFT(G3479,1)="B",LEFT(G3479,1)="R")</f>
        <v>1</v>
      </c>
      <c r="I3479" s="34" t="str">
        <f>IF(H3479,LEFT(G3479,FIND(" ",G3479)-1),MID(G3479,FIND(" ",G3479)+1,9))</f>
        <v>YOH</v>
      </c>
      <c r="J3479" s="34" t="str">
        <f>TRIM(SUBSTITUTE(G3479,I3479,""))</f>
        <v>6/Nov</v>
      </c>
      <c r="K3479" s="34">
        <f>LEFT(J3479,2-ISERROR(1*MID(J3479,2,1)))*1</f>
        <v>6</v>
      </c>
      <c r="L3479" s="34" t="str">
        <f>IF(LEN(I3479)=3,I3479,LEFT(I3479,1)&amp;MID(I3479,3,1)&amp;RIGHT(I3479,1))</f>
        <v>YOH</v>
      </c>
      <c r="M3479" s="42">
        <f>TIMEVALUE(SUBSTITUTE(SUBSTITUTE(F3479,"P"," P"),"A"," A"))</f>
        <v>0.73611111111111116</v>
      </c>
      <c r="N3479" s="34">
        <f t="shared" si="173"/>
        <v>22</v>
      </c>
      <c r="O3479" s="34" t="str">
        <f t="shared" si="174"/>
        <v>YOH22</v>
      </c>
      <c r="P3479" s="44">
        <f>INDEX(Workings!$R$14:$R$853,MATCH(O3479,Workings!$U$14:$U$853,0))</f>
        <v>0.73611111111111127</v>
      </c>
      <c r="Q3479" s="34">
        <f t="shared" si="175"/>
        <v>0</v>
      </c>
      <c r="S3479"/>
    </row>
    <row r="3480" spans="1:19" ht="15" x14ac:dyDescent="0.25">
      <c r="A3480" s="34" t="s">
        <v>988</v>
      </c>
      <c r="B3480" s="34">
        <f>SEARCH("PM",A3480)</f>
        <v>17</v>
      </c>
      <c r="C3480" s="34" t="e">
        <f>SEARCH("AM",A3480)</f>
        <v>#VALUE!</v>
      </c>
      <c r="D3480" s="34">
        <f>IFERROR(B3480,C3480)</f>
        <v>17</v>
      </c>
      <c r="E3480" s="34" t="str">
        <f>IFERROR(MID(A3480,D3480-5,1)," ")</f>
        <v xml:space="preserve"> </v>
      </c>
      <c r="F3480" s="34" t="str">
        <f>MID(A3480,IF(E3480="1",D3480-5,D3480-4),IF(E3480="1",7,6))</f>
        <v>6:02PM</v>
      </c>
      <c r="G3480" s="34" t="str">
        <f>TRIM(SUBSTITUTE(A3480,TEXT(M3480,"h:mmAM/PM"),""))</f>
        <v>Y/O/H 6-Nov</v>
      </c>
      <c r="H3480" s="34" t="b">
        <f>OR(LEFT(G3480,1)="Y",LEFT(G3480,1)="B",LEFT(G3480,1)="R")</f>
        <v>1</v>
      </c>
      <c r="I3480" s="34" t="str">
        <f>IF(H3480,LEFT(G3480,FIND(" ",G3480)-1),MID(G3480,FIND(" ",G3480)+1,9))</f>
        <v>Y/O/H</v>
      </c>
      <c r="J3480" s="34" t="str">
        <f>TRIM(SUBSTITUTE(G3480,I3480,""))</f>
        <v>6-Nov</v>
      </c>
      <c r="K3480" s="34">
        <f>LEFT(J3480,2-ISERROR(1*MID(J3480,2,1)))*1</f>
        <v>6</v>
      </c>
      <c r="L3480" s="34" t="str">
        <f>IF(LEN(I3480)=3,I3480,LEFT(I3480,1)&amp;MID(I3480,3,1)&amp;RIGHT(I3480,1))</f>
        <v>YOH</v>
      </c>
      <c r="M3480" s="42">
        <f>TIMEVALUE(SUBSTITUTE(SUBSTITUTE(F3480,"P"," P"),"A"," A"))</f>
        <v>0.75138888888888899</v>
      </c>
      <c r="N3480" s="34">
        <f t="shared" si="173"/>
        <v>23</v>
      </c>
      <c r="O3480" s="34" t="str">
        <f t="shared" si="174"/>
        <v>YOH23</v>
      </c>
      <c r="P3480" s="44">
        <f>INDEX(Workings!$R$14:$R$853,MATCH(O3480,Workings!$U$14:$U$853,0))</f>
        <v>0.75000000000000011</v>
      </c>
      <c r="Q3480" s="34">
        <f t="shared" si="175"/>
        <v>2</v>
      </c>
      <c r="S3480"/>
    </row>
    <row r="3481" spans="1:19" ht="15" x14ac:dyDescent="0.25">
      <c r="A3481" s="34" t="s">
        <v>3988</v>
      </c>
      <c r="B3481" s="34">
        <f>SEARCH("PM",A3481)</f>
        <v>17</v>
      </c>
      <c r="C3481" s="34" t="e">
        <f>SEARCH("AM",A3481)</f>
        <v>#VALUE!</v>
      </c>
      <c r="D3481" s="34">
        <f>IFERROR(B3481,C3481)</f>
        <v>17</v>
      </c>
      <c r="E3481" s="34" t="str">
        <f>IFERROR(MID(A3481,D3481-5,1)," ")</f>
        <v xml:space="preserve"> </v>
      </c>
      <c r="F3481" s="34" t="str">
        <f>MID(A3481,IF(E3481="1",D3481-5,D3481-4),IF(E3481="1",7,6))</f>
        <v>6:20PM</v>
      </c>
      <c r="G3481" s="34" t="str">
        <f>TRIM(SUBSTITUTE(A3481,TEXT(M3481,"h:mmAM/PM"),""))</f>
        <v>Y:O:H 6/Nov</v>
      </c>
      <c r="H3481" s="34" t="b">
        <f>OR(LEFT(G3481,1)="Y",LEFT(G3481,1)="B",LEFT(G3481,1)="R")</f>
        <v>1</v>
      </c>
      <c r="I3481" s="34" t="str">
        <f>IF(H3481,LEFT(G3481,FIND(" ",G3481)-1),MID(G3481,FIND(" ",G3481)+1,9))</f>
        <v>Y:O:H</v>
      </c>
      <c r="J3481" s="34" t="str">
        <f>TRIM(SUBSTITUTE(G3481,I3481,""))</f>
        <v>6/Nov</v>
      </c>
      <c r="K3481" s="34">
        <f>LEFT(J3481,2-ISERROR(1*MID(J3481,2,1)))*1</f>
        <v>6</v>
      </c>
      <c r="L3481" s="34" t="str">
        <f>IF(LEN(I3481)=3,I3481,LEFT(I3481,1)&amp;MID(I3481,3,1)&amp;RIGHT(I3481,1))</f>
        <v>YOH</v>
      </c>
      <c r="M3481" s="42">
        <f>TIMEVALUE(SUBSTITUTE(SUBSTITUTE(F3481,"P"," P"),"A"," A"))</f>
        <v>0.76388888888888884</v>
      </c>
      <c r="N3481" s="34">
        <f t="shared" si="173"/>
        <v>24</v>
      </c>
      <c r="O3481" s="34" t="str">
        <f t="shared" si="174"/>
        <v>YOH24</v>
      </c>
      <c r="P3481" s="44">
        <f>INDEX(Workings!$R$14:$R$853,MATCH(O3481,Workings!$U$14:$U$853,0))</f>
        <v>0.76388888888888895</v>
      </c>
      <c r="Q3481" s="34">
        <f t="shared" si="175"/>
        <v>0</v>
      </c>
      <c r="S3481"/>
    </row>
    <row r="3482" spans="1:19" ht="15" x14ac:dyDescent="0.25">
      <c r="A3482" s="34" t="s">
        <v>3364</v>
      </c>
      <c r="B3482" s="34">
        <f>SEARCH("PM",A3482)</f>
        <v>11</v>
      </c>
      <c r="C3482" s="34" t="e">
        <f>SEARCH("AM",A3482)</f>
        <v>#VALUE!</v>
      </c>
      <c r="D3482" s="34">
        <f>IFERROR(B3482,C3482)</f>
        <v>11</v>
      </c>
      <c r="E3482" s="34" t="str">
        <f>IFERROR(MID(A3482,D3482-5,1)," ")</f>
        <v xml:space="preserve"> </v>
      </c>
      <c r="F3482" s="34" t="str">
        <f>MID(A3482,IF(E3482="1",D3482-5,D3482-4),IF(E3482="1",7,6))</f>
        <v>6:43PM</v>
      </c>
      <c r="G3482" s="34" t="str">
        <f>TRIM(SUBSTITUTE(A3482,TEXT(M3482,"h:mmAM/PM"),""))</f>
        <v>6-Nov YOH</v>
      </c>
      <c r="H3482" s="34" t="b">
        <f>OR(LEFT(G3482,1)="Y",LEFT(G3482,1)="B",LEFT(G3482,1)="R")</f>
        <v>0</v>
      </c>
      <c r="I3482" s="34" t="str">
        <f>IF(H3482,LEFT(G3482,FIND(" ",G3482)-1),MID(G3482,FIND(" ",G3482)+1,9))</f>
        <v>YOH</v>
      </c>
      <c r="J3482" s="34" t="str">
        <f>TRIM(SUBSTITUTE(G3482,I3482,""))</f>
        <v>6-Nov</v>
      </c>
      <c r="K3482" s="34">
        <f>LEFT(J3482,2-ISERROR(1*MID(J3482,2,1)))*1</f>
        <v>6</v>
      </c>
      <c r="L3482" s="34" t="str">
        <f>IF(LEN(I3482)=3,I3482,LEFT(I3482,1)&amp;MID(I3482,3,1)&amp;RIGHT(I3482,1))</f>
        <v>YOH</v>
      </c>
      <c r="M3482" s="42">
        <f>TIMEVALUE(SUBSTITUTE(SUBSTITUTE(F3482,"P"," P"),"A"," A"))</f>
        <v>0.77986111111111101</v>
      </c>
      <c r="N3482" s="34">
        <f t="shared" si="173"/>
        <v>25</v>
      </c>
      <c r="O3482" s="34" t="str">
        <f t="shared" si="174"/>
        <v>YOH25</v>
      </c>
      <c r="P3482" s="44">
        <f>INDEX(Workings!$R$14:$R$853,MATCH(O3482,Workings!$U$14:$U$853,0))</f>
        <v>0.77777777777777779</v>
      </c>
      <c r="Q3482" s="34">
        <f t="shared" si="175"/>
        <v>3</v>
      </c>
      <c r="S3482"/>
    </row>
    <row r="3483" spans="1:19" ht="15" x14ac:dyDescent="0.25">
      <c r="A3483" s="34" t="s">
        <v>3701</v>
      </c>
      <c r="B3483" s="34">
        <f>SEARCH("PM",A3483)</f>
        <v>11</v>
      </c>
      <c r="C3483" s="34" t="e">
        <f>SEARCH("AM",A3483)</f>
        <v>#VALUE!</v>
      </c>
      <c r="D3483" s="34">
        <f>IFERROR(B3483,C3483)</f>
        <v>11</v>
      </c>
      <c r="E3483" s="34" t="str">
        <f>IFERROR(MID(A3483,D3483-5,1)," ")</f>
        <v xml:space="preserve"> </v>
      </c>
      <c r="F3483" s="34" t="str">
        <f>MID(A3483,IF(E3483="1",D3483-5,D3483-4),IF(E3483="1",7,6))</f>
        <v>7:01PM</v>
      </c>
      <c r="G3483" s="34" t="str">
        <f>TRIM(SUBSTITUTE(A3483,TEXT(M3483,"h:mmAM/PM"),""))</f>
        <v>6-Nov Y:O:H</v>
      </c>
      <c r="H3483" s="34" t="b">
        <f>OR(LEFT(G3483,1)="Y",LEFT(G3483,1)="B",LEFT(G3483,1)="R")</f>
        <v>0</v>
      </c>
      <c r="I3483" s="34" t="str">
        <f>IF(H3483,LEFT(G3483,FIND(" ",G3483)-1),MID(G3483,FIND(" ",G3483)+1,9))</f>
        <v>Y:O:H</v>
      </c>
      <c r="J3483" s="34" t="str">
        <f>TRIM(SUBSTITUTE(G3483,I3483,""))</f>
        <v>6-Nov</v>
      </c>
      <c r="K3483" s="34">
        <f>LEFT(J3483,2-ISERROR(1*MID(J3483,2,1)))*1</f>
        <v>6</v>
      </c>
      <c r="L3483" s="34" t="str">
        <f>IF(LEN(I3483)=3,I3483,LEFT(I3483,1)&amp;MID(I3483,3,1)&amp;RIGHT(I3483,1))</f>
        <v>YOH</v>
      </c>
      <c r="M3483" s="42">
        <f>TIMEVALUE(SUBSTITUTE(SUBSTITUTE(F3483,"P"," P"),"A"," A"))</f>
        <v>0.79236111111111107</v>
      </c>
      <c r="N3483" s="34">
        <f t="shared" si="173"/>
        <v>26</v>
      </c>
      <c r="O3483" s="34" t="str">
        <f t="shared" si="174"/>
        <v>YOH26</v>
      </c>
      <c r="P3483" s="44">
        <f>INDEX(Workings!$R$14:$R$853,MATCH(O3483,Workings!$U$14:$U$853,0))</f>
        <v>0.79166666666666663</v>
      </c>
      <c r="Q3483" s="34">
        <f t="shared" si="175"/>
        <v>1</v>
      </c>
      <c r="S3483"/>
    </row>
    <row r="3484" spans="1:19" ht="15" x14ac:dyDescent="0.25">
      <c r="A3484" s="34" t="s">
        <v>2886</v>
      </c>
      <c r="B3484" s="34">
        <f>SEARCH("PM",A3484)</f>
        <v>11</v>
      </c>
      <c r="C3484" s="34" t="e">
        <f>SEARCH("AM",A3484)</f>
        <v>#VALUE!</v>
      </c>
      <c r="D3484" s="34">
        <f>IFERROR(B3484,C3484)</f>
        <v>11</v>
      </c>
      <c r="E3484" s="34" t="str">
        <f>IFERROR(MID(A3484,D3484-5,1)," ")</f>
        <v xml:space="preserve"> </v>
      </c>
      <c r="F3484" s="34" t="str">
        <f>MID(A3484,IF(E3484="1",D3484-5,D3484-4),IF(E3484="1",7,6))</f>
        <v>8:00PM</v>
      </c>
      <c r="G3484" s="34" t="str">
        <f>TRIM(SUBSTITUTE(A3484,TEXT(M3484,"h:mmAM/PM"),""))</f>
        <v>Y/O/H 6-Nov</v>
      </c>
      <c r="H3484" s="34" t="b">
        <f>OR(LEFT(G3484,1)="Y",LEFT(G3484,1)="B",LEFT(G3484,1)="R")</f>
        <v>1</v>
      </c>
      <c r="I3484" s="34" t="str">
        <f>IF(H3484,LEFT(G3484,FIND(" ",G3484)-1),MID(G3484,FIND(" ",G3484)+1,9))</f>
        <v>Y/O/H</v>
      </c>
      <c r="J3484" s="34" t="str">
        <f>TRIM(SUBSTITUTE(G3484,I3484,""))</f>
        <v>6-Nov</v>
      </c>
      <c r="K3484" s="34">
        <f>LEFT(J3484,2-ISERROR(1*MID(J3484,2,1)))*1</f>
        <v>6</v>
      </c>
      <c r="L3484" s="34" t="str">
        <f>IF(LEN(I3484)=3,I3484,LEFT(I3484,1)&amp;MID(I3484,3,1)&amp;RIGHT(I3484,1))</f>
        <v>YOH</v>
      </c>
      <c r="M3484" s="42">
        <f>TIMEVALUE(SUBSTITUTE(SUBSTITUTE(F3484,"P"," P"),"A"," A"))</f>
        <v>0.83333333333333337</v>
      </c>
      <c r="N3484" s="34">
        <f t="shared" si="173"/>
        <v>27</v>
      </c>
      <c r="O3484" s="34" t="str">
        <f t="shared" si="174"/>
        <v>YOH27</v>
      </c>
      <c r="P3484" s="44">
        <f>INDEX(Workings!$R$14:$R$853,MATCH(O3484,Workings!$U$14:$U$853,0))</f>
        <v>0.83333333333333326</v>
      </c>
      <c r="Q3484" s="34">
        <f t="shared" si="175"/>
        <v>0</v>
      </c>
      <c r="S3484"/>
    </row>
    <row r="3485" spans="1:19" ht="15" x14ac:dyDescent="0.25">
      <c r="A3485" s="34" t="s">
        <v>2880</v>
      </c>
      <c r="B3485" s="34">
        <f>SEARCH("PM",A3485)</f>
        <v>11</v>
      </c>
      <c r="C3485" s="34" t="e">
        <f>SEARCH("AM",A3485)</f>
        <v>#VALUE!</v>
      </c>
      <c r="D3485" s="34">
        <f>IFERROR(B3485,C3485)</f>
        <v>11</v>
      </c>
      <c r="E3485" s="34" t="str">
        <f>IFERROR(MID(A3485,D3485-5,1)," ")</f>
        <v xml:space="preserve"> </v>
      </c>
      <c r="F3485" s="34" t="str">
        <f>MID(A3485,IF(E3485="1",D3485-5,D3485-4),IF(E3485="1",7,6))</f>
        <v>9:03PM</v>
      </c>
      <c r="G3485" s="34" t="str">
        <f>TRIM(SUBSTITUTE(A3485,TEXT(M3485,"h:mmAM/PM"),""))</f>
        <v>Y-O-H 6-Nov</v>
      </c>
      <c r="H3485" s="34" t="b">
        <f>OR(LEFT(G3485,1)="Y",LEFT(G3485,1)="B",LEFT(G3485,1)="R")</f>
        <v>1</v>
      </c>
      <c r="I3485" s="34" t="str">
        <f>IF(H3485,LEFT(G3485,FIND(" ",G3485)-1),MID(G3485,FIND(" ",G3485)+1,9))</f>
        <v>Y-O-H</v>
      </c>
      <c r="J3485" s="34" t="str">
        <f>TRIM(SUBSTITUTE(G3485,I3485,""))</f>
        <v>6-Nov</v>
      </c>
      <c r="K3485" s="34">
        <f>LEFT(J3485,2-ISERROR(1*MID(J3485,2,1)))*1</f>
        <v>6</v>
      </c>
      <c r="L3485" s="34" t="str">
        <f>IF(LEN(I3485)=3,I3485,LEFT(I3485,1)&amp;MID(I3485,3,1)&amp;RIGHT(I3485,1))</f>
        <v>YOH</v>
      </c>
      <c r="M3485" s="42">
        <f>TIMEVALUE(SUBSTITUTE(SUBSTITUTE(F3485,"P"," P"),"A"," A"))</f>
        <v>0.87708333333333333</v>
      </c>
      <c r="N3485" s="34">
        <f t="shared" si="173"/>
        <v>28</v>
      </c>
      <c r="O3485" s="34" t="str">
        <f t="shared" si="174"/>
        <v>YOH28</v>
      </c>
      <c r="P3485" s="44">
        <f>INDEX(Workings!$R$14:$R$853,MATCH(O3485,Workings!$U$14:$U$853,0))</f>
        <v>0.87499999999999989</v>
      </c>
      <c r="Q3485" s="34">
        <f t="shared" si="175"/>
        <v>3</v>
      </c>
      <c r="S3485"/>
    </row>
    <row r="3486" spans="1:19" ht="15" x14ac:dyDescent="0.25">
      <c r="A3486" s="34" t="s">
        <v>875</v>
      </c>
      <c r="B3486" s="34">
        <f>SEARCH("PM",A3486)</f>
        <v>12</v>
      </c>
      <c r="C3486" s="34" t="e">
        <f>SEARCH("AM",A3486)</f>
        <v>#VALUE!</v>
      </c>
      <c r="D3486" s="34">
        <f>IFERROR(B3486,C3486)</f>
        <v>12</v>
      </c>
      <c r="E3486" s="34" t="str">
        <f>IFERROR(MID(A3486,D3486-5,1)," ")</f>
        <v>1</v>
      </c>
      <c r="F3486" s="34" t="str">
        <f>MID(A3486,IF(E3486="1",D3486-5,D3486-4),IF(E3486="1",7,6))</f>
        <v>10:00PM</v>
      </c>
      <c r="G3486" s="34" t="str">
        <f>TRIM(SUBSTITUTE(A3486,TEXT(M3486,"h:mmAM/PM"),""))</f>
        <v>Y/O/H 6/Nov</v>
      </c>
      <c r="H3486" s="34" t="b">
        <f>OR(LEFT(G3486,1)="Y",LEFT(G3486,1)="B",LEFT(G3486,1)="R")</f>
        <v>1</v>
      </c>
      <c r="I3486" s="34" t="str">
        <f>IF(H3486,LEFT(G3486,FIND(" ",G3486)-1),MID(G3486,FIND(" ",G3486)+1,9))</f>
        <v>Y/O/H</v>
      </c>
      <c r="J3486" s="34" t="str">
        <f>TRIM(SUBSTITUTE(G3486,I3486,""))</f>
        <v>6/Nov</v>
      </c>
      <c r="K3486" s="34">
        <f>LEFT(J3486,2-ISERROR(1*MID(J3486,2,1)))*1</f>
        <v>6</v>
      </c>
      <c r="L3486" s="34" t="str">
        <f>IF(LEN(I3486)=3,I3486,LEFT(I3486,1)&amp;MID(I3486,3,1)&amp;RIGHT(I3486,1))</f>
        <v>YOH</v>
      </c>
      <c r="M3486" s="42">
        <f>TIMEVALUE(SUBSTITUTE(SUBSTITUTE(F3486,"P"," P"),"A"," A"))</f>
        <v>0.91666666666666663</v>
      </c>
      <c r="N3486" s="34">
        <f t="shared" si="173"/>
        <v>29</v>
      </c>
      <c r="O3486" s="34" t="str">
        <f t="shared" si="174"/>
        <v>YOH29</v>
      </c>
      <c r="P3486" s="44">
        <f>INDEX(Workings!$R$14:$R$853,MATCH(O3486,Workings!$U$14:$U$853,0))</f>
        <v>0.91666666666666652</v>
      </c>
      <c r="Q3486" s="34">
        <f t="shared" si="175"/>
        <v>0</v>
      </c>
      <c r="S3486"/>
    </row>
    <row r="3487" spans="1:19" ht="15" x14ac:dyDescent="0.25">
      <c r="A3487" s="34" t="s">
        <v>4099</v>
      </c>
      <c r="B3487" s="34">
        <f>SEARCH("PM",A3487)</f>
        <v>6</v>
      </c>
      <c r="C3487" s="34" t="e">
        <f>SEARCH("AM",A3487)</f>
        <v>#VALUE!</v>
      </c>
      <c r="D3487" s="34">
        <f>IFERROR(B3487,C3487)</f>
        <v>6</v>
      </c>
      <c r="E3487" s="34" t="str">
        <f>IFERROR(MID(A3487,D3487-5,1)," ")</f>
        <v>1</v>
      </c>
      <c r="F3487" s="34" t="str">
        <f>MID(A3487,IF(E3487="1",D3487-5,D3487-4),IF(E3487="1",7,6))</f>
        <v>11:02PM</v>
      </c>
      <c r="G3487" s="34" t="str">
        <f>TRIM(SUBSTITUTE(A3487,TEXT(M3487,"h:mmAM/PM"),""))</f>
        <v>YOH 6/Nov</v>
      </c>
      <c r="H3487" s="34" t="b">
        <f>OR(LEFT(G3487,1)="Y",LEFT(G3487,1)="B",LEFT(G3487,1)="R")</f>
        <v>1</v>
      </c>
      <c r="I3487" s="34" t="str">
        <f>IF(H3487,LEFT(G3487,FIND(" ",G3487)-1),MID(G3487,FIND(" ",G3487)+1,9))</f>
        <v>YOH</v>
      </c>
      <c r="J3487" s="34" t="str">
        <f>TRIM(SUBSTITUTE(G3487,I3487,""))</f>
        <v>6/Nov</v>
      </c>
      <c r="K3487" s="34">
        <f>LEFT(J3487,2-ISERROR(1*MID(J3487,2,1)))*1</f>
        <v>6</v>
      </c>
      <c r="L3487" s="34" t="str">
        <f>IF(LEN(I3487)=3,I3487,LEFT(I3487,1)&amp;MID(I3487,3,1)&amp;RIGHT(I3487,1))</f>
        <v>YOH</v>
      </c>
      <c r="M3487" s="42">
        <f>TIMEVALUE(SUBSTITUTE(SUBSTITUTE(F3487,"P"," P"),"A"," A"))</f>
        <v>0.95972222222222225</v>
      </c>
      <c r="N3487" s="34">
        <f t="shared" si="173"/>
        <v>30</v>
      </c>
      <c r="O3487" s="34" t="str">
        <f t="shared" si="174"/>
        <v>YOH30</v>
      </c>
      <c r="P3487" s="44">
        <f>INDEX(Workings!$R$14:$R$853,MATCH(O3487,Workings!$U$14:$U$853,0))</f>
        <v>0.95833333333333315</v>
      </c>
      <c r="Q3487" s="34">
        <f t="shared" si="175"/>
        <v>2</v>
      </c>
      <c r="S3487"/>
    </row>
    <row r="3488" spans="1:19" ht="15" x14ac:dyDescent="0.25">
      <c r="A3488" s="34" t="s">
        <v>691</v>
      </c>
      <c r="B3488" s="34" t="e">
        <f>SEARCH("PM",A3488)</f>
        <v>#VALUE!</v>
      </c>
      <c r="C3488" s="34">
        <f>SEARCH("AM",A3488)</f>
        <v>5</v>
      </c>
      <c r="D3488" s="34">
        <f>IFERROR(B3488,C3488)</f>
        <v>5</v>
      </c>
      <c r="E3488" s="34" t="str">
        <f>IFERROR(MID(A3488,D3488-5,1)," ")</f>
        <v xml:space="preserve"> </v>
      </c>
      <c r="F3488" s="34" t="str">
        <f>MID(A3488,IF(E3488="1",D3488-5,D3488-4),IF(E3488="1",7,6))</f>
        <v>7:03AM</v>
      </c>
      <c r="G3488" s="34" t="str">
        <f>TRIM(SUBSTITUTE(A3488,TEXT(M3488,"h:mmAM/PM"),""))</f>
        <v>Y:O:H 7-Nov</v>
      </c>
      <c r="H3488" s="34" t="b">
        <f>OR(LEFT(G3488,1)="Y",LEFT(G3488,1)="B",LEFT(G3488,1)="R")</f>
        <v>1</v>
      </c>
      <c r="I3488" s="34" t="str">
        <f>IF(H3488,LEFT(G3488,FIND(" ",G3488)-1),MID(G3488,FIND(" ",G3488)+1,9))</f>
        <v>Y:O:H</v>
      </c>
      <c r="J3488" s="34" t="str">
        <f>TRIM(SUBSTITUTE(G3488,I3488,""))</f>
        <v>7-Nov</v>
      </c>
      <c r="K3488" s="34">
        <f>LEFT(J3488,2-ISERROR(1*MID(J3488,2,1)))*1</f>
        <v>7</v>
      </c>
      <c r="L3488" s="34" t="str">
        <f>IF(LEN(I3488)=3,I3488,LEFT(I3488,1)&amp;MID(I3488,3,1)&amp;RIGHT(I3488,1))</f>
        <v>YOH</v>
      </c>
      <c r="M3488" s="42">
        <f>TIMEVALUE(SUBSTITUTE(SUBSTITUTE(F3488,"P"," P"),"A"," A"))</f>
        <v>0.29375000000000001</v>
      </c>
      <c r="N3488" s="34">
        <f t="shared" si="173"/>
        <v>1</v>
      </c>
      <c r="O3488" s="34" t="str">
        <f t="shared" si="174"/>
        <v>YOH1</v>
      </c>
      <c r="P3488" s="44">
        <f>INDEX(Workings!$R$14:$R$853,MATCH(O3488,Workings!$U$14:$U$853,0))</f>
        <v>0.29166666666666669</v>
      </c>
      <c r="Q3488" s="34">
        <f t="shared" si="175"/>
        <v>3</v>
      </c>
      <c r="S3488"/>
    </row>
    <row r="3489" spans="1:19" ht="15" x14ac:dyDescent="0.25">
      <c r="A3489" s="34" t="s">
        <v>3671</v>
      </c>
      <c r="B3489" s="34" t="e">
        <f>SEARCH("PM",A3489)</f>
        <v>#VALUE!</v>
      </c>
      <c r="C3489" s="34">
        <f>SEARCH("AM",A3489)</f>
        <v>9</v>
      </c>
      <c r="D3489" s="34">
        <f>IFERROR(B3489,C3489)</f>
        <v>9</v>
      </c>
      <c r="E3489" s="34" t="str">
        <f>IFERROR(MID(A3489,D3489-5,1)," ")</f>
        <v xml:space="preserve"> </v>
      </c>
      <c r="F3489" s="34" t="str">
        <f>MID(A3489,IF(E3489="1",D3489-5,D3489-4),IF(E3489="1",7,6))</f>
        <v>7:41AM</v>
      </c>
      <c r="G3489" s="34" t="str">
        <f>TRIM(SUBSTITUTE(A3489,TEXT(M3489,"h:mmAM/PM"),""))</f>
        <v>YOH 7/Nov</v>
      </c>
      <c r="H3489" s="34" t="b">
        <f>OR(LEFT(G3489,1)="Y",LEFT(G3489,1)="B",LEFT(G3489,1)="R")</f>
        <v>1</v>
      </c>
      <c r="I3489" s="34" t="str">
        <f>IF(H3489,LEFT(G3489,FIND(" ",G3489)-1),MID(G3489,FIND(" ",G3489)+1,9))</f>
        <v>YOH</v>
      </c>
      <c r="J3489" s="34" t="str">
        <f>TRIM(SUBSTITUTE(G3489,I3489,""))</f>
        <v>7/Nov</v>
      </c>
      <c r="K3489" s="34">
        <f>LEFT(J3489,2-ISERROR(1*MID(J3489,2,1)))*1</f>
        <v>7</v>
      </c>
      <c r="L3489" s="34" t="str">
        <f>IF(LEN(I3489)=3,I3489,LEFT(I3489,1)&amp;MID(I3489,3,1)&amp;RIGHT(I3489,1))</f>
        <v>YOH</v>
      </c>
      <c r="M3489" s="42">
        <f>TIMEVALUE(SUBSTITUTE(SUBSTITUTE(F3489,"P"," P"),"A"," A"))</f>
        <v>0.32013888888888892</v>
      </c>
      <c r="N3489" s="34">
        <f t="shared" si="173"/>
        <v>2</v>
      </c>
      <c r="O3489" s="34" t="str">
        <f t="shared" si="174"/>
        <v>YOH2</v>
      </c>
      <c r="P3489" s="44">
        <f>INDEX(Workings!$R$14:$R$853,MATCH(O3489,Workings!$U$14:$U$853,0))</f>
        <v>0.31944444444444448</v>
      </c>
      <c r="Q3489" s="34">
        <f t="shared" si="175"/>
        <v>1</v>
      </c>
      <c r="S3489"/>
    </row>
    <row r="3490" spans="1:19" ht="15" x14ac:dyDescent="0.25">
      <c r="A3490" s="34" t="s">
        <v>3366</v>
      </c>
      <c r="B3490" s="34" t="e">
        <f>SEARCH("PM",A3490)</f>
        <v>#VALUE!</v>
      </c>
      <c r="C3490" s="34">
        <f>SEARCH("AM",A3490)</f>
        <v>15</v>
      </c>
      <c r="D3490" s="34">
        <f>IFERROR(B3490,C3490)</f>
        <v>15</v>
      </c>
      <c r="E3490" s="34" t="str">
        <f>IFERROR(MID(A3490,D3490-5,1)," ")</f>
        <v xml:space="preserve"> </v>
      </c>
      <c r="F3490" s="34" t="str">
        <f>MID(A3490,IF(E3490="1",D3490-5,D3490-4),IF(E3490="1",7,6))</f>
        <v>8:23AM</v>
      </c>
      <c r="G3490" s="34" t="str">
        <f>TRIM(SUBSTITUTE(A3490,TEXT(M3490,"h:mmAM/PM"),""))</f>
        <v>YOH 7/Nov</v>
      </c>
      <c r="H3490" s="34" t="b">
        <f>OR(LEFT(G3490,1)="Y",LEFT(G3490,1)="B",LEFT(G3490,1)="R")</f>
        <v>1</v>
      </c>
      <c r="I3490" s="34" t="str">
        <f>IF(H3490,LEFT(G3490,FIND(" ",G3490)-1),MID(G3490,FIND(" ",G3490)+1,9))</f>
        <v>YOH</v>
      </c>
      <c r="J3490" s="34" t="str">
        <f>TRIM(SUBSTITUTE(G3490,I3490,""))</f>
        <v>7/Nov</v>
      </c>
      <c r="K3490" s="34">
        <f>LEFT(J3490,2-ISERROR(1*MID(J3490,2,1)))*1</f>
        <v>7</v>
      </c>
      <c r="L3490" s="34" t="str">
        <f>IF(LEN(I3490)=3,I3490,LEFT(I3490,1)&amp;MID(I3490,3,1)&amp;RIGHT(I3490,1))</f>
        <v>YOH</v>
      </c>
      <c r="M3490" s="42">
        <f>TIMEVALUE(SUBSTITUTE(SUBSTITUTE(F3490,"P"," P"),"A"," A"))</f>
        <v>0.34930555555555554</v>
      </c>
      <c r="N3490" s="34">
        <f t="shared" si="173"/>
        <v>3</v>
      </c>
      <c r="O3490" s="34" t="str">
        <f t="shared" si="174"/>
        <v>YOH3</v>
      </c>
      <c r="P3490" s="44">
        <f>INDEX(Workings!$R$14:$R$853,MATCH(O3490,Workings!$U$14:$U$853,0))</f>
        <v>0.34722222222222227</v>
      </c>
      <c r="Q3490" s="34">
        <f t="shared" si="175"/>
        <v>3</v>
      </c>
      <c r="S3490"/>
    </row>
    <row r="3491" spans="1:19" ht="15" x14ac:dyDescent="0.25">
      <c r="A3491" s="34" t="s">
        <v>2660</v>
      </c>
      <c r="B3491" s="34" t="e">
        <f>SEARCH("PM",A3491)</f>
        <v>#VALUE!</v>
      </c>
      <c r="C3491" s="34">
        <f>SEARCH("AM",A3491)</f>
        <v>15</v>
      </c>
      <c r="D3491" s="34">
        <f>IFERROR(B3491,C3491)</f>
        <v>15</v>
      </c>
      <c r="E3491" s="34" t="str">
        <f>IFERROR(MID(A3491,D3491-5,1)," ")</f>
        <v xml:space="preserve"> </v>
      </c>
      <c r="F3491" s="34" t="str">
        <f>MID(A3491,IF(E3491="1",D3491-5,D3491-4),IF(E3491="1",7,6))</f>
        <v>9:01AM</v>
      </c>
      <c r="G3491" s="34" t="str">
        <f>TRIM(SUBSTITUTE(A3491,TEXT(M3491,"h:mmAM/PM"),""))</f>
        <v>7-Nov YOH</v>
      </c>
      <c r="H3491" s="34" t="b">
        <f>OR(LEFT(G3491,1)="Y",LEFT(G3491,1)="B",LEFT(G3491,1)="R")</f>
        <v>0</v>
      </c>
      <c r="I3491" s="34" t="str">
        <f>IF(H3491,LEFT(G3491,FIND(" ",G3491)-1),MID(G3491,FIND(" ",G3491)+1,9))</f>
        <v>YOH</v>
      </c>
      <c r="J3491" s="34" t="str">
        <f>TRIM(SUBSTITUTE(G3491,I3491,""))</f>
        <v>7-Nov</v>
      </c>
      <c r="K3491" s="34">
        <f>LEFT(J3491,2-ISERROR(1*MID(J3491,2,1)))*1</f>
        <v>7</v>
      </c>
      <c r="L3491" s="34" t="str">
        <f>IF(LEN(I3491)=3,I3491,LEFT(I3491,1)&amp;MID(I3491,3,1)&amp;RIGHT(I3491,1))</f>
        <v>YOH</v>
      </c>
      <c r="M3491" s="42">
        <f>TIMEVALUE(SUBSTITUTE(SUBSTITUTE(F3491,"P"," P"),"A"," A"))</f>
        <v>0.3756944444444445</v>
      </c>
      <c r="N3491" s="34">
        <f t="shared" si="173"/>
        <v>4</v>
      </c>
      <c r="O3491" s="34" t="str">
        <f t="shared" si="174"/>
        <v>YOH4</v>
      </c>
      <c r="P3491" s="44">
        <f>INDEX(Workings!$R$14:$R$853,MATCH(O3491,Workings!$U$14:$U$853,0))</f>
        <v>0.37500000000000006</v>
      </c>
      <c r="Q3491" s="34">
        <f t="shared" si="175"/>
        <v>1</v>
      </c>
      <c r="S3491"/>
    </row>
    <row r="3492" spans="1:19" ht="15" x14ac:dyDescent="0.25">
      <c r="A3492" s="34" t="s">
        <v>2150</v>
      </c>
      <c r="B3492" s="34" t="e">
        <f>SEARCH("PM",A3492)</f>
        <v>#VALUE!</v>
      </c>
      <c r="C3492" s="34">
        <f>SEARCH("AM",A3492)</f>
        <v>17</v>
      </c>
      <c r="D3492" s="34">
        <f>IFERROR(B3492,C3492)</f>
        <v>17</v>
      </c>
      <c r="E3492" s="34" t="str">
        <f>IFERROR(MID(A3492,D3492-5,1)," ")</f>
        <v xml:space="preserve"> </v>
      </c>
      <c r="F3492" s="34" t="str">
        <f>MID(A3492,IF(E3492="1",D3492-5,D3492-4),IF(E3492="1",7,6))</f>
        <v>9:30AM</v>
      </c>
      <c r="G3492" s="34" t="str">
        <f>TRIM(SUBSTITUTE(A3492,TEXT(M3492,"h:mmAM/PM"),""))</f>
        <v>Y/O/H 7/Nov</v>
      </c>
      <c r="H3492" s="34" t="b">
        <f>OR(LEFT(G3492,1)="Y",LEFT(G3492,1)="B",LEFT(G3492,1)="R")</f>
        <v>1</v>
      </c>
      <c r="I3492" s="34" t="str">
        <f>IF(H3492,LEFT(G3492,FIND(" ",G3492)-1),MID(G3492,FIND(" ",G3492)+1,9))</f>
        <v>Y/O/H</v>
      </c>
      <c r="J3492" s="34" t="str">
        <f>TRIM(SUBSTITUTE(G3492,I3492,""))</f>
        <v>7/Nov</v>
      </c>
      <c r="K3492" s="34">
        <f>LEFT(J3492,2-ISERROR(1*MID(J3492,2,1)))*1</f>
        <v>7</v>
      </c>
      <c r="L3492" s="34" t="str">
        <f>IF(LEN(I3492)=3,I3492,LEFT(I3492,1)&amp;MID(I3492,3,1)&amp;RIGHT(I3492,1))</f>
        <v>YOH</v>
      </c>
      <c r="M3492" s="42">
        <f>TIMEVALUE(SUBSTITUTE(SUBSTITUTE(F3492,"P"," P"),"A"," A"))</f>
        <v>0.39583333333333331</v>
      </c>
      <c r="N3492" s="34">
        <f t="shared" si="173"/>
        <v>5</v>
      </c>
      <c r="O3492" s="34" t="str">
        <f t="shared" si="174"/>
        <v>YOH5</v>
      </c>
      <c r="P3492" s="44">
        <f>INDEX(Workings!$R$14:$R$853,MATCH(O3492,Workings!$U$14:$U$853,0))</f>
        <v>0.39583333333333337</v>
      </c>
      <c r="Q3492" s="34">
        <f t="shared" si="175"/>
        <v>0</v>
      </c>
      <c r="S3492"/>
    </row>
    <row r="3493" spans="1:19" ht="15" x14ac:dyDescent="0.25">
      <c r="A3493" s="34" t="s">
        <v>1765</v>
      </c>
      <c r="B3493" s="34" t="e">
        <f>SEARCH("PM",A3493)</f>
        <v>#VALUE!</v>
      </c>
      <c r="C3493" s="34">
        <f>SEARCH("AM",A3493)</f>
        <v>18</v>
      </c>
      <c r="D3493" s="34">
        <f>IFERROR(B3493,C3493)</f>
        <v>18</v>
      </c>
      <c r="E3493" s="34" t="str">
        <f>IFERROR(MID(A3493,D3493-5,1)," ")</f>
        <v>1</v>
      </c>
      <c r="F3493" s="34" t="str">
        <f>MID(A3493,IF(E3493="1",D3493-5,D3493-4),IF(E3493="1",7,6))</f>
        <v>10:00AM</v>
      </c>
      <c r="G3493" s="34" t="str">
        <f>TRIM(SUBSTITUTE(A3493,TEXT(M3493,"h:mmAM/PM"),""))</f>
        <v>7/Nov Y-O-H</v>
      </c>
      <c r="H3493" s="34" t="b">
        <f>OR(LEFT(G3493,1)="Y",LEFT(G3493,1)="B",LEFT(G3493,1)="R")</f>
        <v>0</v>
      </c>
      <c r="I3493" s="34" t="str">
        <f>IF(H3493,LEFT(G3493,FIND(" ",G3493)-1),MID(G3493,FIND(" ",G3493)+1,9))</f>
        <v>Y-O-H</v>
      </c>
      <c r="J3493" s="34" t="str">
        <f>TRIM(SUBSTITUTE(G3493,I3493,""))</f>
        <v>7/Nov</v>
      </c>
      <c r="K3493" s="34">
        <f>LEFT(J3493,2-ISERROR(1*MID(J3493,2,1)))*1</f>
        <v>7</v>
      </c>
      <c r="L3493" s="34" t="str">
        <f>IF(LEN(I3493)=3,I3493,LEFT(I3493,1)&amp;MID(I3493,3,1)&amp;RIGHT(I3493,1))</f>
        <v>YOH</v>
      </c>
      <c r="M3493" s="42">
        <f>TIMEVALUE(SUBSTITUTE(SUBSTITUTE(F3493,"P"," P"),"A"," A"))</f>
        <v>0.41666666666666669</v>
      </c>
      <c r="N3493" s="34">
        <f t="shared" si="173"/>
        <v>6</v>
      </c>
      <c r="O3493" s="34" t="str">
        <f t="shared" si="174"/>
        <v>YOH6</v>
      </c>
      <c r="P3493" s="44">
        <f>INDEX(Workings!$R$14:$R$853,MATCH(O3493,Workings!$U$14:$U$853,0))</f>
        <v>0.41666666666666669</v>
      </c>
      <c r="Q3493" s="34">
        <f t="shared" si="175"/>
        <v>0</v>
      </c>
      <c r="S3493"/>
    </row>
    <row r="3494" spans="1:19" ht="15" x14ac:dyDescent="0.25">
      <c r="A3494" s="34" t="s">
        <v>2589</v>
      </c>
      <c r="B3494" s="34" t="e">
        <f>SEARCH("PM",A3494)</f>
        <v>#VALUE!</v>
      </c>
      <c r="C3494" s="34">
        <f>SEARCH("AM",A3494)</f>
        <v>16</v>
      </c>
      <c r="D3494" s="34">
        <f>IFERROR(B3494,C3494)</f>
        <v>16</v>
      </c>
      <c r="E3494" s="34" t="str">
        <f>IFERROR(MID(A3494,D3494-5,1)," ")</f>
        <v>1</v>
      </c>
      <c r="F3494" s="34" t="str">
        <f>MID(A3494,IF(E3494="1",D3494-5,D3494-4),IF(E3494="1",7,6))</f>
        <v>10:31AM</v>
      </c>
      <c r="G3494" s="34" t="str">
        <f>TRIM(SUBSTITUTE(A3494,TEXT(M3494,"h:mmAM/PM"),""))</f>
        <v>7/Nov YOH</v>
      </c>
      <c r="H3494" s="34" t="b">
        <f>OR(LEFT(G3494,1)="Y",LEFT(G3494,1)="B",LEFT(G3494,1)="R")</f>
        <v>0</v>
      </c>
      <c r="I3494" s="34" t="str">
        <f>IF(H3494,LEFT(G3494,FIND(" ",G3494)-1),MID(G3494,FIND(" ",G3494)+1,9))</f>
        <v>YOH</v>
      </c>
      <c r="J3494" s="34" t="str">
        <f>TRIM(SUBSTITUTE(G3494,I3494,""))</f>
        <v>7/Nov</v>
      </c>
      <c r="K3494" s="34">
        <f>LEFT(J3494,2-ISERROR(1*MID(J3494,2,1)))*1</f>
        <v>7</v>
      </c>
      <c r="L3494" s="34" t="str">
        <f>IF(LEN(I3494)=3,I3494,LEFT(I3494,1)&amp;MID(I3494,3,1)&amp;RIGHT(I3494,1))</f>
        <v>YOH</v>
      </c>
      <c r="M3494" s="42">
        <f>TIMEVALUE(SUBSTITUTE(SUBSTITUTE(F3494,"P"," P"),"A"," A"))</f>
        <v>0.4381944444444445</v>
      </c>
      <c r="N3494" s="34">
        <f t="shared" si="173"/>
        <v>7</v>
      </c>
      <c r="O3494" s="34" t="str">
        <f t="shared" si="174"/>
        <v>YOH7</v>
      </c>
      <c r="P3494" s="44">
        <f>INDEX(Workings!$R$14:$R$853,MATCH(O3494,Workings!$U$14:$U$853,0))</f>
        <v>0.4375</v>
      </c>
      <c r="Q3494" s="34">
        <f t="shared" si="175"/>
        <v>1</v>
      </c>
      <c r="S3494"/>
    </row>
    <row r="3495" spans="1:19" ht="15" x14ac:dyDescent="0.25">
      <c r="A3495" s="34" t="s">
        <v>722</v>
      </c>
      <c r="B3495" s="34" t="e">
        <f>SEARCH("PM",A3495)</f>
        <v>#VALUE!</v>
      </c>
      <c r="C3495" s="34">
        <f>SEARCH("AM",A3495)</f>
        <v>6</v>
      </c>
      <c r="D3495" s="34">
        <f>IFERROR(B3495,C3495)</f>
        <v>6</v>
      </c>
      <c r="E3495" s="34" t="str">
        <f>IFERROR(MID(A3495,D3495-5,1)," ")</f>
        <v>1</v>
      </c>
      <c r="F3495" s="34" t="str">
        <f>MID(A3495,IF(E3495="1",D3495-5,D3495-4),IF(E3495="1",7,6))</f>
        <v>11:03AM</v>
      </c>
      <c r="G3495" s="34" t="str">
        <f>TRIM(SUBSTITUTE(A3495,TEXT(M3495,"h:mmAM/PM"),""))</f>
        <v>Y-O-H 7-Nov</v>
      </c>
      <c r="H3495" s="34" t="b">
        <f>OR(LEFT(G3495,1)="Y",LEFT(G3495,1)="B",LEFT(G3495,1)="R")</f>
        <v>1</v>
      </c>
      <c r="I3495" s="34" t="str">
        <f>IF(H3495,LEFT(G3495,FIND(" ",G3495)-1),MID(G3495,FIND(" ",G3495)+1,9))</f>
        <v>Y-O-H</v>
      </c>
      <c r="J3495" s="34" t="str">
        <f>TRIM(SUBSTITUTE(G3495,I3495,""))</f>
        <v>7-Nov</v>
      </c>
      <c r="K3495" s="34">
        <f>LEFT(J3495,2-ISERROR(1*MID(J3495,2,1)))*1</f>
        <v>7</v>
      </c>
      <c r="L3495" s="34" t="str">
        <f>IF(LEN(I3495)=3,I3495,LEFT(I3495,1)&amp;MID(I3495,3,1)&amp;RIGHT(I3495,1))</f>
        <v>YOH</v>
      </c>
      <c r="M3495" s="42">
        <f>TIMEVALUE(SUBSTITUTE(SUBSTITUTE(F3495,"P"," P"),"A"," A"))</f>
        <v>0.4604166666666667</v>
      </c>
      <c r="N3495" s="34">
        <f t="shared" si="173"/>
        <v>8</v>
      </c>
      <c r="O3495" s="34" t="str">
        <f t="shared" si="174"/>
        <v>YOH8</v>
      </c>
      <c r="P3495" s="44">
        <f>INDEX(Workings!$R$14:$R$853,MATCH(O3495,Workings!$U$14:$U$853,0))</f>
        <v>0.45833333333333331</v>
      </c>
      <c r="Q3495" s="34">
        <f t="shared" si="175"/>
        <v>3</v>
      </c>
      <c r="S3495"/>
    </row>
    <row r="3496" spans="1:19" ht="15" x14ac:dyDescent="0.25">
      <c r="A3496" s="34" t="s">
        <v>379</v>
      </c>
      <c r="B3496" s="34" t="e">
        <f>SEARCH("PM",A3496)</f>
        <v>#VALUE!</v>
      </c>
      <c r="C3496" s="34">
        <f>SEARCH("AM",A3496)</f>
        <v>12</v>
      </c>
      <c r="D3496" s="34">
        <f>IFERROR(B3496,C3496)</f>
        <v>12</v>
      </c>
      <c r="E3496" s="34" t="str">
        <f>IFERROR(MID(A3496,D3496-5,1)," ")</f>
        <v>1</v>
      </c>
      <c r="F3496" s="34" t="str">
        <f>MID(A3496,IF(E3496="1",D3496-5,D3496-4),IF(E3496="1",7,6))</f>
        <v>11:33AM</v>
      </c>
      <c r="G3496" s="34" t="str">
        <f>TRIM(SUBSTITUTE(A3496,TEXT(M3496,"h:mmAM/PM"),""))</f>
        <v>7/Nov Y/O/H</v>
      </c>
      <c r="H3496" s="34" t="b">
        <f>OR(LEFT(G3496,1)="Y",LEFT(G3496,1)="B",LEFT(G3496,1)="R")</f>
        <v>0</v>
      </c>
      <c r="I3496" s="34" t="str">
        <f>IF(H3496,LEFT(G3496,FIND(" ",G3496)-1),MID(G3496,FIND(" ",G3496)+1,9))</f>
        <v>Y/O/H</v>
      </c>
      <c r="J3496" s="34" t="str">
        <f>TRIM(SUBSTITUTE(G3496,I3496,""))</f>
        <v>7/Nov</v>
      </c>
      <c r="K3496" s="34">
        <f>LEFT(J3496,2-ISERROR(1*MID(J3496,2,1)))*1</f>
        <v>7</v>
      </c>
      <c r="L3496" s="34" t="str">
        <f>IF(LEN(I3496)=3,I3496,LEFT(I3496,1)&amp;MID(I3496,3,1)&amp;RIGHT(I3496,1))</f>
        <v>YOH</v>
      </c>
      <c r="M3496" s="42">
        <f>TIMEVALUE(SUBSTITUTE(SUBSTITUTE(F3496,"P"," P"),"A"," A"))</f>
        <v>0.48125000000000001</v>
      </c>
      <c r="N3496" s="34">
        <f t="shared" si="173"/>
        <v>9</v>
      </c>
      <c r="O3496" s="34" t="str">
        <f t="shared" si="174"/>
        <v>YOH9</v>
      </c>
      <c r="P3496" s="44">
        <f>INDEX(Workings!$R$14:$R$853,MATCH(O3496,Workings!$U$14:$U$853,0))</f>
        <v>0.47916666666666663</v>
      </c>
      <c r="Q3496" s="34">
        <f t="shared" si="175"/>
        <v>3</v>
      </c>
      <c r="S3496"/>
    </row>
    <row r="3497" spans="1:19" ht="15" x14ac:dyDescent="0.25">
      <c r="A3497" s="34" t="s">
        <v>3804</v>
      </c>
      <c r="B3497" s="34">
        <f>SEARCH("PM",A3497)</f>
        <v>6</v>
      </c>
      <c r="C3497" s="34" t="e">
        <f>SEARCH("AM",A3497)</f>
        <v>#VALUE!</v>
      </c>
      <c r="D3497" s="34">
        <f>IFERROR(B3497,C3497)</f>
        <v>6</v>
      </c>
      <c r="E3497" s="34" t="str">
        <f>IFERROR(MID(A3497,D3497-5,1)," ")</f>
        <v>1</v>
      </c>
      <c r="F3497" s="34" t="str">
        <f>MID(A3497,IF(E3497="1",D3497-5,D3497-4),IF(E3497="1",7,6))</f>
        <v>12:03PM</v>
      </c>
      <c r="G3497" s="34" t="str">
        <f>TRIM(SUBSTITUTE(A3497,TEXT(M3497,"h:mmAM/PM"),""))</f>
        <v>Y/O/H 7-Nov</v>
      </c>
      <c r="H3497" s="34" t="b">
        <f>OR(LEFT(G3497,1)="Y",LEFT(G3497,1)="B",LEFT(G3497,1)="R")</f>
        <v>1</v>
      </c>
      <c r="I3497" s="34" t="str">
        <f>IF(H3497,LEFT(G3497,FIND(" ",G3497)-1),MID(G3497,FIND(" ",G3497)+1,9))</f>
        <v>Y/O/H</v>
      </c>
      <c r="J3497" s="34" t="str">
        <f>TRIM(SUBSTITUTE(G3497,I3497,""))</f>
        <v>7-Nov</v>
      </c>
      <c r="K3497" s="34">
        <f>LEFT(J3497,2-ISERROR(1*MID(J3497,2,1)))*1</f>
        <v>7</v>
      </c>
      <c r="L3497" s="34" t="str">
        <f>IF(LEN(I3497)=3,I3497,LEFT(I3497,1)&amp;MID(I3497,3,1)&amp;RIGHT(I3497,1))</f>
        <v>YOH</v>
      </c>
      <c r="M3497" s="42">
        <f>TIMEVALUE(SUBSTITUTE(SUBSTITUTE(F3497,"P"," P"),"A"," A"))</f>
        <v>0.50208333333333333</v>
      </c>
      <c r="N3497" s="34">
        <f t="shared" si="173"/>
        <v>10</v>
      </c>
      <c r="O3497" s="34" t="str">
        <f t="shared" si="174"/>
        <v>YOH10</v>
      </c>
      <c r="P3497" s="44">
        <f>INDEX(Workings!$R$14:$R$853,MATCH(O3497,Workings!$U$14:$U$853,0))</f>
        <v>0.49999999999999994</v>
      </c>
      <c r="Q3497" s="34">
        <f t="shared" si="175"/>
        <v>3</v>
      </c>
      <c r="S3497"/>
    </row>
    <row r="3498" spans="1:19" ht="15" x14ac:dyDescent="0.25">
      <c r="A3498" s="34" t="s">
        <v>778</v>
      </c>
      <c r="B3498" s="34">
        <f>SEARCH("PM",A3498)</f>
        <v>12</v>
      </c>
      <c r="C3498" s="34" t="e">
        <f>SEARCH("AM",A3498)</f>
        <v>#VALUE!</v>
      </c>
      <c r="D3498" s="34">
        <f>IFERROR(B3498,C3498)</f>
        <v>12</v>
      </c>
      <c r="E3498" s="34" t="str">
        <f>IFERROR(MID(A3498,D3498-5,1)," ")</f>
        <v>1</v>
      </c>
      <c r="F3498" s="34" t="str">
        <f>MID(A3498,IF(E3498="1",D3498-5,D3498-4),IF(E3498="1",7,6))</f>
        <v>12:33PM</v>
      </c>
      <c r="G3498" s="34" t="str">
        <f>TRIM(SUBSTITUTE(A3498,TEXT(M3498,"h:mmAM/PM"),""))</f>
        <v>Y/O/H 7-Nov</v>
      </c>
      <c r="H3498" s="34" t="b">
        <f>OR(LEFT(G3498,1)="Y",LEFT(G3498,1)="B",LEFT(G3498,1)="R")</f>
        <v>1</v>
      </c>
      <c r="I3498" s="34" t="str">
        <f>IF(H3498,LEFT(G3498,FIND(" ",G3498)-1),MID(G3498,FIND(" ",G3498)+1,9))</f>
        <v>Y/O/H</v>
      </c>
      <c r="J3498" s="34" t="str">
        <f>TRIM(SUBSTITUTE(G3498,I3498,""))</f>
        <v>7-Nov</v>
      </c>
      <c r="K3498" s="34">
        <f>LEFT(J3498,2-ISERROR(1*MID(J3498,2,1)))*1</f>
        <v>7</v>
      </c>
      <c r="L3498" s="34" t="str">
        <f>IF(LEN(I3498)=3,I3498,LEFT(I3498,1)&amp;MID(I3498,3,1)&amp;RIGHT(I3498,1))</f>
        <v>YOH</v>
      </c>
      <c r="M3498" s="42">
        <f>TIMEVALUE(SUBSTITUTE(SUBSTITUTE(F3498,"P"," P"),"A"," A"))</f>
        <v>0.5229166666666667</v>
      </c>
      <c r="N3498" s="34">
        <f t="shared" si="173"/>
        <v>11</v>
      </c>
      <c r="O3498" s="34" t="str">
        <f t="shared" si="174"/>
        <v>YOH11</v>
      </c>
      <c r="P3498" s="44">
        <f>INDEX(Workings!$R$14:$R$853,MATCH(O3498,Workings!$U$14:$U$853,0))</f>
        <v>0.52083333333333326</v>
      </c>
      <c r="Q3498" s="34">
        <f t="shared" si="175"/>
        <v>3</v>
      </c>
      <c r="S3498"/>
    </row>
    <row r="3499" spans="1:19" ht="15" x14ac:dyDescent="0.25">
      <c r="A3499" s="34" t="s">
        <v>4238</v>
      </c>
      <c r="B3499" s="34">
        <f>SEARCH("PM",A3499)</f>
        <v>11</v>
      </c>
      <c r="C3499" s="34" t="e">
        <f>SEARCH("AM",A3499)</f>
        <v>#VALUE!</v>
      </c>
      <c r="D3499" s="34">
        <f>IFERROR(B3499,C3499)</f>
        <v>11</v>
      </c>
      <c r="E3499" s="34" t="str">
        <f>IFERROR(MID(A3499,D3499-5,1)," ")</f>
        <v xml:space="preserve"> </v>
      </c>
      <c r="F3499" s="34" t="str">
        <f>MID(A3499,IF(E3499="1",D3499-5,D3499-4),IF(E3499="1",7,6))</f>
        <v>1:00PM</v>
      </c>
      <c r="G3499" s="34" t="str">
        <f>TRIM(SUBSTITUTE(A3499,TEXT(M3499,"h:mmAM/PM"),""))</f>
        <v>7/Nov Y:O:H</v>
      </c>
      <c r="H3499" s="34" t="b">
        <f>OR(LEFT(G3499,1)="Y",LEFT(G3499,1)="B",LEFT(G3499,1)="R")</f>
        <v>0</v>
      </c>
      <c r="I3499" s="34" t="str">
        <f>IF(H3499,LEFT(G3499,FIND(" ",G3499)-1),MID(G3499,FIND(" ",G3499)+1,9))</f>
        <v>Y:O:H</v>
      </c>
      <c r="J3499" s="34" t="str">
        <f>TRIM(SUBSTITUTE(G3499,I3499,""))</f>
        <v>7/Nov</v>
      </c>
      <c r="K3499" s="34">
        <f>LEFT(J3499,2-ISERROR(1*MID(J3499,2,1)))*1</f>
        <v>7</v>
      </c>
      <c r="L3499" s="34" t="str">
        <f>IF(LEN(I3499)=3,I3499,LEFT(I3499,1)&amp;MID(I3499,3,1)&amp;RIGHT(I3499,1))</f>
        <v>YOH</v>
      </c>
      <c r="M3499" s="42">
        <f>TIMEVALUE(SUBSTITUTE(SUBSTITUTE(F3499,"P"," P"),"A"," A"))</f>
        <v>0.54166666666666663</v>
      </c>
      <c r="N3499" s="34">
        <f t="shared" si="173"/>
        <v>12</v>
      </c>
      <c r="O3499" s="34" t="str">
        <f t="shared" si="174"/>
        <v>YOH12</v>
      </c>
      <c r="P3499" s="44">
        <f>INDEX(Workings!$R$14:$R$853,MATCH(O3499,Workings!$U$14:$U$853,0))</f>
        <v>0.54166666666666663</v>
      </c>
      <c r="Q3499" s="34">
        <f t="shared" si="175"/>
        <v>0</v>
      </c>
      <c r="S3499"/>
    </row>
    <row r="3500" spans="1:19" ht="15" x14ac:dyDescent="0.25">
      <c r="A3500" s="34" t="s">
        <v>763</v>
      </c>
      <c r="B3500" s="34">
        <f>SEARCH("PM",A3500)</f>
        <v>15</v>
      </c>
      <c r="C3500" s="34" t="e">
        <f>SEARCH("AM",A3500)</f>
        <v>#VALUE!</v>
      </c>
      <c r="D3500" s="34">
        <f>IFERROR(B3500,C3500)</f>
        <v>15</v>
      </c>
      <c r="E3500" s="34" t="str">
        <f>IFERROR(MID(A3500,D3500-5,1)," ")</f>
        <v xml:space="preserve"> </v>
      </c>
      <c r="F3500" s="34" t="str">
        <f>MID(A3500,IF(E3500="1",D3500-5,D3500-4),IF(E3500="1",7,6))</f>
        <v>1:33PM</v>
      </c>
      <c r="G3500" s="34" t="str">
        <f>TRIM(SUBSTITUTE(A3500,TEXT(M3500,"h:mmAM/PM"),""))</f>
        <v>7/Nov YOH</v>
      </c>
      <c r="H3500" s="34" t="b">
        <f>OR(LEFT(G3500,1)="Y",LEFT(G3500,1)="B",LEFT(G3500,1)="R")</f>
        <v>0</v>
      </c>
      <c r="I3500" s="34" t="str">
        <f>IF(H3500,LEFT(G3500,FIND(" ",G3500)-1),MID(G3500,FIND(" ",G3500)+1,9))</f>
        <v>YOH</v>
      </c>
      <c r="J3500" s="34" t="str">
        <f>TRIM(SUBSTITUTE(G3500,I3500,""))</f>
        <v>7/Nov</v>
      </c>
      <c r="K3500" s="34">
        <f>LEFT(J3500,2-ISERROR(1*MID(J3500,2,1)))*1</f>
        <v>7</v>
      </c>
      <c r="L3500" s="34" t="str">
        <f>IF(LEN(I3500)=3,I3500,LEFT(I3500,1)&amp;MID(I3500,3,1)&amp;RIGHT(I3500,1))</f>
        <v>YOH</v>
      </c>
      <c r="M3500" s="42">
        <f>TIMEVALUE(SUBSTITUTE(SUBSTITUTE(F3500,"P"," P"),"A"," A"))</f>
        <v>0.56458333333333333</v>
      </c>
      <c r="N3500" s="34">
        <f t="shared" si="173"/>
        <v>13</v>
      </c>
      <c r="O3500" s="34" t="str">
        <f t="shared" si="174"/>
        <v>YOH13</v>
      </c>
      <c r="P3500" s="44">
        <f>INDEX(Workings!$R$14:$R$853,MATCH(O3500,Workings!$U$14:$U$853,0))</f>
        <v>0.5625</v>
      </c>
      <c r="Q3500" s="34">
        <f t="shared" si="175"/>
        <v>3</v>
      </c>
      <c r="S3500"/>
    </row>
    <row r="3501" spans="1:19" ht="15" x14ac:dyDescent="0.25">
      <c r="A3501" s="34" t="s">
        <v>1381</v>
      </c>
      <c r="B3501" s="34">
        <f>SEARCH("PM",A3501)</f>
        <v>11</v>
      </c>
      <c r="C3501" s="34" t="e">
        <f>SEARCH("AM",A3501)</f>
        <v>#VALUE!</v>
      </c>
      <c r="D3501" s="34">
        <f>IFERROR(B3501,C3501)</f>
        <v>11</v>
      </c>
      <c r="E3501" s="34" t="str">
        <f>IFERROR(MID(A3501,D3501-5,1)," ")</f>
        <v xml:space="preserve"> </v>
      </c>
      <c r="F3501" s="34" t="str">
        <f>MID(A3501,IF(E3501="1",D3501-5,D3501-4),IF(E3501="1",7,6))</f>
        <v>2:01PM</v>
      </c>
      <c r="G3501" s="34" t="str">
        <f>TRIM(SUBSTITUTE(A3501,TEXT(M3501,"h:mmAM/PM"),""))</f>
        <v>7-Nov Y-O-H</v>
      </c>
      <c r="H3501" s="34" t="b">
        <f>OR(LEFT(G3501,1)="Y",LEFT(G3501,1)="B",LEFT(G3501,1)="R")</f>
        <v>0</v>
      </c>
      <c r="I3501" s="34" t="str">
        <f>IF(H3501,LEFT(G3501,FIND(" ",G3501)-1),MID(G3501,FIND(" ",G3501)+1,9))</f>
        <v>Y-O-H</v>
      </c>
      <c r="J3501" s="34" t="str">
        <f>TRIM(SUBSTITUTE(G3501,I3501,""))</f>
        <v>7-Nov</v>
      </c>
      <c r="K3501" s="34">
        <f>LEFT(J3501,2-ISERROR(1*MID(J3501,2,1)))*1</f>
        <v>7</v>
      </c>
      <c r="L3501" s="34" t="str">
        <f>IF(LEN(I3501)=3,I3501,LEFT(I3501,1)&amp;MID(I3501,3,1)&amp;RIGHT(I3501,1))</f>
        <v>YOH</v>
      </c>
      <c r="M3501" s="42">
        <f>TIMEVALUE(SUBSTITUTE(SUBSTITUTE(F3501,"P"," P"),"A"," A"))</f>
        <v>0.58402777777777781</v>
      </c>
      <c r="N3501" s="34">
        <f t="shared" si="173"/>
        <v>14</v>
      </c>
      <c r="O3501" s="34" t="str">
        <f t="shared" si="174"/>
        <v>YOH14</v>
      </c>
      <c r="P3501" s="44">
        <f>INDEX(Workings!$R$14:$R$853,MATCH(O3501,Workings!$U$14:$U$853,0))</f>
        <v>0.58333333333333337</v>
      </c>
      <c r="Q3501" s="34">
        <f t="shared" si="175"/>
        <v>1</v>
      </c>
      <c r="S3501"/>
    </row>
    <row r="3502" spans="1:19" ht="15" x14ac:dyDescent="0.25">
      <c r="A3502" s="34" t="s">
        <v>2182</v>
      </c>
      <c r="B3502" s="34">
        <f>SEARCH("PM",A3502)</f>
        <v>17</v>
      </c>
      <c r="C3502" s="34" t="e">
        <f>SEARCH("AM",A3502)</f>
        <v>#VALUE!</v>
      </c>
      <c r="D3502" s="34">
        <f>IFERROR(B3502,C3502)</f>
        <v>17</v>
      </c>
      <c r="E3502" s="34" t="str">
        <f>IFERROR(MID(A3502,D3502-5,1)," ")</f>
        <v xml:space="preserve"> </v>
      </c>
      <c r="F3502" s="34" t="str">
        <f>MID(A3502,IF(E3502="1",D3502-5,D3502-4),IF(E3502="1",7,6))</f>
        <v>2:32PM</v>
      </c>
      <c r="G3502" s="34" t="str">
        <f>TRIM(SUBSTITUTE(A3502,TEXT(M3502,"h:mmAM/PM"),""))</f>
        <v>Y:O:H 7-Nov</v>
      </c>
      <c r="H3502" s="34" t="b">
        <f>OR(LEFT(G3502,1)="Y",LEFT(G3502,1)="B",LEFT(G3502,1)="R")</f>
        <v>1</v>
      </c>
      <c r="I3502" s="34" t="str">
        <f>IF(H3502,LEFT(G3502,FIND(" ",G3502)-1),MID(G3502,FIND(" ",G3502)+1,9))</f>
        <v>Y:O:H</v>
      </c>
      <c r="J3502" s="34" t="str">
        <f>TRIM(SUBSTITUTE(G3502,I3502,""))</f>
        <v>7-Nov</v>
      </c>
      <c r="K3502" s="34">
        <f>LEFT(J3502,2-ISERROR(1*MID(J3502,2,1)))*1</f>
        <v>7</v>
      </c>
      <c r="L3502" s="34" t="str">
        <f>IF(LEN(I3502)=3,I3502,LEFT(I3502,1)&amp;MID(I3502,3,1)&amp;RIGHT(I3502,1))</f>
        <v>YOH</v>
      </c>
      <c r="M3502" s="42">
        <f>TIMEVALUE(SUBSTITUTE(SUBSTITUTE(F3502,"P"," P"),"A"," A"))</f>
        <v>0.60555555555555551</v>
      </c>
      <c r="N3502" s="34">
        <f t="shared" si="173"/>
        <v>15</v>
      </c>
      <c r="O3502" s="34" t="str">
        <f t="shared" si="174"/>
        <v>YOH15</v>
      </c>
      <c r="P3502" s="44">
        <f>INDEX(Workings!$R$14:$R$853,MATCH(O3502,Workings!$U$14:$U$853,0))</f>
        <v>0.60416666666666674</v>
      </c>
      <c r="Q3502" s="34">
        <f t="shared" si="175"/>
        <v>2</v>
      </c>
      <c r="S3502"/>
    </row>
    <row r="3503" spans="1:19" ht="15" x14ac:dyDescent="0.25">
      <c r="A3503" s="34" t="s">
        <v>1995</v>
      </c>
      <c r="B3503" s="34">
        <f>SEARCH("PM",A3503)</f>
        <v>17</v>
      </c>
      <c r="C3503" s="34" t="e">
        <f>SEARCH("AM",A3503)</f>
        <v>#VALUE!</v>
      </c>
      <c r="D3503" s="34">
        <f>IFERROR(B3503,C3503)</f>
        <v>17</v>
      </c>
      <c r="E3503" s="34" t="str">
        <f>IFERROR(MID(A3503,D3503-5,1)," ")</f>
        <v xml:space="preserve"> </v>
      </c>
      <c r="F3503" s="34" t="str">
        <f>MID(A3503,IF(E3503="1",D3503-5,D3503-4),IF(E3503="1",7,6))</f>
        <v>3:00PM</v>
      </c>
      <c r="G3503" s="34" t="str">
        <f>TRIM(SUBSTITUTE(A3503,TEXT(M3503,"h:mmAM/PM"),""))</f>
        <v>7/Nov Y-O-H</v>
      </c>
      <c r="H3503" s="34" t="b">
        <f>OR(LEFT(G3503,1)="Y",LEFT(G3503,1)="B",LEFT(G3503,1)="R")</f>
        <v>0</v>
      </c>
      <c r="I3503" s="34" t="str">
        <f>IF(H3503,LEFT(G3503,FIND(" ",G3503)-1),MID(G3503,FIND(" ",G3503)+1,9))</f>
        <v>Y-O-H</v>
      </c>
      <c r="J3503" s="34" t="str">
        <f>TRIM(SUBSTITUTE(G3503,I3503,""))</f>
        <v>7/Nov</v>
      </c>
      <c r="K3503" s="34">
        <f>LEFT(J3503,2-ISERROR(1*MID(J3503,2,1)))*1</f>
        <v>7</v>
      </c>
      <c r="L3503" s="34" t="str">
        <f>IF(LEN(I3503)=3,I3503,LEFT(I3503,1)&amp;MID(I3503,3,1)&amp;RIGHT(I3503,1))</f>
        <v>YOH</v>
      </c>
      <c r="M3503" s="42">
        <f>TIMEVALUE(SUBSTITUTE(SUBSTITUTE(F3503,"P"," P"),"A"," A"))</f>
        <v>0.625</v>
      </c>
      <c r="N3503" s="34">
        <f t="shared" si="173"/>
        <v>16</v>
      </c>
      <c r="O3503" s="34" t="str">
        <f t="shared" si="174"/>
        <v>YOH16</v>
      </c>
      <c r="P3503" s="44">
        <f>INDEX(Workings!$R$14:$R$853,MATCH(O3503,Workings!$U$14:$U$853,0))</f>
        <v>0.62500000000000011</v>
      </c>
      <c r="Q3503" s="34">
        <f t="shared" si="175"/>
        <v>0</v>
      </c>
      <c r="S3503"/>
    </row>
    <row r="3504" spans="1:19" ht="15" x14ac:dyDescent="0.25">
      <c r="A3504" s="34" t="s">
        <v>1155</v>
      </c>
      <c r="B3504" s="34">
        <f>SEARCH("PM",A3504)</f>
        <v>5</v>
      </c>
      <c r="C3504" s="34" t="e">
        <f>SEARCH("AM",A3504)</f>
        <v>#VALUE!</v>
      </c>
      <c r="D3504" s="34">
        <f>IFERROR(B3504,C3504)</f>
        <v>5</v>
      </c>
      <c r="E3504" s="34" t="str">
        <f>IFERROR(MID(A3504,D3504-5,1)," ")</f>
        <v xml:space="preserve"> </v>
      </c>
      <c r="F3504" s="34" t="str">
        <f>MID(A3504,IF(E3504="1",D3504-5,D3504-4),IF(E3504="1",7,6))</f>
        <v>3:30PM</v>
      </c>
      <c r="G3504" s="34" t="str">
        <f>TRIM(SUBSTITUTE(A3504,TEXT(M3504,"h:mmAM/PM"),""))</f>
        <v>Y-O-H 7/Nov</v>
      </c>
      <c r="H3504" s="34" t="b">
        <f>OR(LEFT(G3504,1)="Y",LEFT(G3504,1)="B",LEFT(G3504,1)="R")</f>
        <v>1</v>
      </c>
      <c r="I3504" s="34" t="str">
        <f>IF(H3504,LEFT(G3504,FIND(" ",G3504)-1),MID(G3504,FIND(" ",G3504)+1,9))</f>
        <v>Y-O-H</v>
      </c>
      <c r="J3504" s="34" t="str">
        <f>TRIM(SUBSTITUTE(G3504,I3504,""))</f>
        <v>7/Nov</v>
      </c>
      <c r="K3504" s="34">
        <f>LEFT(J3504,2-ISERROR(1*MID(J3504,2,1)))*1</f>
        <v>7</v>
      </c>
      <c r="L3504" s="34" t="str">
        <f>IF(LEN(I3504)=3,I3504,LEFT(I3504,1)&amp;MID(I3504,3,1)&amp;RIGHT(I3504,1))</f>
        <v>YOH</v>
      </c>
      <c r="M3504" s="42">
        <f>TIMEVALUE(SUBSTITUTE(SUBSTITUTE(F3504,"P"," P"),"A"," A"))</f>
        <v>0.64583333333333337</v>
      </c>
      <c r="N3504" s="34">
        <f t="shared" si="173"/>
        <v>17</v>
      </c>
      <c r="O3504" s="34" t="str">
        <f t="shared" si="174"/>
        <v>YOH17</v>
      </c>
      <c r="P3504" s="44">
        <f>INDEX(Workings!$R$14:$R$853,MATCH(O3504,Workings!$U$14:$U$853,0))</f>
        <v>0.64583333333333348</v>
      </c>
      <c r="Q3504" s="34">
        <f t="shared" si="175"/>
        <v>0</v>
      </c>
      <c r="S3504"/>
    </row>
    <row r="3505" spans="1:19" ht="15" x14ac:dyDescent="0.25">
      <c r="A3505" s="34" t="s">
        <v>2770</v>
      </c>
      <c r="B3505" s="34">
        <f>SEARCH("PM",A3505)</f>
        <v>17</v>
      </c>
      <c r="C3505" s="34" t="e">
        <f>SEARCH("AM",A3505)</f>
        <v>#VALUE!</v>
      </c>
      <c r="D3505" s="34">
        <f>IFERROR(B3505,C3505)</f>
        <v>17</v>
      </c>
      <c r="E3505" s="34" t="str">
        <f>IFERROR(MID(A3505,D3505-5,1)," ")</f>
        <v xml:space="preserve"> </v>
      </c>
      <c r="F3505" s="34" t="str">
        <f>MID(A3505,IF(E3505="1",D3505-5,D3505-4),IF(E3505="1",7,6))</f>
        <v>4:03PM</v>
      </c>
      <c r="G3505" s="34" t="str">
        <f>TRIM(SUBSTITUTE(A3505,TEXT(M3505,"h:mmAM/PM"),""))</f>
        <v>Y-O-H 7/Nov</v>
      </c>
      <c r="H3505" s="34" t="b">
        <f>OR(LEFT(G3505,1)="Y",LEFT(G3505,1)="B",LEFT(G3505,1)="R")</f>
        <v>1</v>
      </c>
      <c r="I3505" s="34" t="str">
        <f>IF(H3505,LEFT(G3505,FIND(" ",G3505)-1),MID(G3505,FIND(" ",G3505)+1,9))</f>
        <v>Y-O-H</v>
      </c>
      <c r="J3505" s="34" t="str">
        <f>TRIM(SUBSTITUTE(G3505,I3505,""))</f>
        <v>7/Nov</v>
      </c>
      <c r="K3505" s="34">
        <f>LEFT(J3505,2-ISERROR(1*MID(J3505,2,1)))*1</f>
        <v>7</v>
      </c>
      <c r="L3505" s="34" t="str">
        <f>IF(LEN(I3505)=3,I3505,LEFT(I3505,1)&amp;MID(I3505,3,1)&amp;RIGHT(I3505,1))</f>
        <v>YOH</v>
      </c>
      <c r="M3505" s="42">
        <f>TIMEVALUE(SUBSTITUTE(SUBSTITUTE(F3505,"P"," P"),"A"," A"))</f>
        <v>0.66875000000000007</v>
      </c>
      <c r="N3505" s="34">
        <f t="shared" si="173"/>
        <v>18</v>
      </c>
      <c r="O3505" s="34" t="str">
        <f t="shared" si="174"/>
        <v>YOH18</v>
      </c>
      <c r="P3505" s="44">
        <f>INDEX(Workings!$R$14:$R$853,MATCH(O3505,Workings!$U$14:$U$853,0))</f>
        <v>0.66666666666666685</v>
      </c>
      <c r="Q3505" s="34">
        <f t="shared" si="175"/>
        <v>3</v>
      </c>
      <c r="S3505"/>
    </row>
    <row r="3506" spans="1:19" ht="15" x14ac:dyDescent="0.25">
      <c r="A3506" s="34" t="s">
        <v>3127</v>
      </c>
      <c r="B3506" s="34">
        <f>SEARCH("PM",A3506)</f>
        <v>15</v>
      </c>
      <c r="C3506" s="34" t="e">
        <f>SEARCH("AM",A3506)</f>
        <v>#VALUE!</v>
      </c>
      <c r="D3506" s="34">
        <f>IFERROR(B3506,C3506)</f>
        <v>15</v>
      </c>
      <c r="E3506" s="34" t="str">
        <f>IFERROR(MID(A3506,D3506-5,1)," ")</f>
        <v xml:space="preserve"> </v>
      </c>
      <c r="F3506" s="34" t="str">
        <f>MID(A3506,IF(E3506="1",D3506-5,D3506-4),IF(E3506="1",7,6))</f>
        <v>4:33PM</v>
      </c>
      <c r="G3506" s="34" t="str">
        <f>TRIM(SUBSTITUTE(A3506,TEXT(M3506,"h:mmAM/PM"),""))</f>
        <v>YOH 7-Nov</v>
      </c>
      <c r="H3506" s="34" t="b">
        <f>OR(LEFT(G3506,1)="Y",LEFT(G3506,1)="B",LEFT(G3506,1)="R")</f>
        <v>1</v>
      </c>
      <c r="I3506" s="34" t="str">
        <f>IF(H3506,LEFT(G3506,FIND(" ",G3506)-1),MID(G3506,FIND(" ",G3506)+1,9))</f>
        <v>YOH</v>
      </c>
      <c r="J3506" s="34" t="str">
        <f>TRIM(SUBSTITUTE(G3506,I3506,""))</f>
        <v>7-Nov</v>
      </c>
      <c r="K3506" s="34">
        <f>LEFT(J3506,2-ISERROR(1*MID(J3506,2,1)))*1</f>
        <v>7</v>
      </c>
      <c r="L3506" s="34" t="str">
        <f>IF(LEN(I3506)=3,I3506,LEFT(I3506,1)&amp;MID(I3506,3,1)&amp;RIGHT(I3506,1))</f>
        <v>YOH</v>
      </c>
      <c r="M3506" s="42">
        <f>TIMEVALUE(SUBSTITUTE(SUBSTITUTE(F3506,"P"," P"),"A"," A"))</f>
        <v>0.68958333333333333</v>
      </c>
      <c r="N3506" s="34">
        <f t="shared" si="173"/>
        <v>19</v>
      </c>
      <c r="O3506" s="34" t="str">
        <f t="shared" si="174"/>
        <v>YOH19</v>
      </c>
      <c r="P3506" s="44">
        <f>INDEX(Workings!$R$14:$R$853,MATCH(O3506,Workings!$U$14:$U$853,0))</f>
        <v>0.68750000000000022</v>
      </c>
      <c r="Q3506" s="34">
        <f t="shared" si="175"/>
        <v>3</v>
      </c>
      <c r="S3506"/>
    </row>
    <row r="3507" spans="1:19" ht="15" x14ac:dyDescent="0.25">
      <c r="A3507" s="34" t="s">
        <v>1511</v>
      </c>
      <c r="B3507" s="34">
        <f>SEARCH("PM",A3507)</f>
        <v>17</v>
      </c>
      <c r="C3507" s="34" t="e">
        <f>SEARCH("AM",A3507)</f>
        <v>#VALUE!</v>
      </c>
      <c r="D3507" s="34">
        <f>IFERROR(B3507,C3507)</f>
        <v>17</v>
      </c>
      <c r="E3507" s="34" t="str">
        <f>IFERROR(MID(A3507,D3507-5,1)," ")</f>
        <v xml:space="preserve"> </v>
      </c>
      <c r="F3507" s="34" t="str">
        <f>MID(A3507,IF(E3507="1",D3507-5,D3507-4),IF(E3507="1",7,6))</f>
        <v>5:00PM</v>
      </c>
      <c r="G3507" s="34" t="str">
        <f>TRIM(SUBSTITUTE(A3507,TEXT(M3507,"h:mmAM/PM"),""))</f>
        <v>7-Nov Y:O:H</v>
      </c>
      <c r="H3507" s="34" t="b">
        <f>OR(LEFT(G3507,1)="Y",LEFT(G3507,1)="B",LEFT(G3507,1)="R")</f>
        <v>0</v>
      </c>
      <c r="I3507" s="34" t="str">
        <f>IF(H3507,LEFT(G3507,FIND(" ",G3507)-1),MID(G3507,FIND(" ",G3507)+1,9))</f>
        <v>Y:O:H</v>
      </c>
      <c r="J3507" s="34" t="str">
        <f>TRIM(SUBSTITUTE(G3507,I3507,""))</f>
        <v>7-Nov</v>
      </c>
      <c r="K3507" s="34">
        <f>LEFT(J3507,2-ISERROR(1*MID(J3507,2,1)))*1</f>
        <v>7</v>
      </c>
      <c r="L3507" s="34" t="str">
        <f>IF(LEN(I3507)=3,I3507,LEFT(I3507,1)&amp;MID(I3507,3,1)&amp;RIGHT(I3507,1))</f>
        <v>YOH</v>
      </c>
      <c r="M3507" s="42">
        <f>TIMEVALUE(SUBSTITUTE(SUBSTITUTE(F3507,"P"," P"),"A"," A"))</f>
        <v>0.70833333333333337</v>
      </c>
      <c r="N3507" s="34">
        <f t="shared" si="173"/>
        <v>20</v>
      </c>
      <c r="O3507" s="34" t="str">
        <f t="shared" si="174"/>
        <v>YOH20</v>
      </c>
      <c r="P3507" s="44">
        <f>INDEX(Workings!$R$14:$R$853,MATCH(O3507,Workings!$U$14:$U$853,0))</f>
        <v>0.70833333333333359</v>
      </c>
      <c r="Q3507" s="34">
        <f t="shared" si="175"/>
        <v>0</v>
      </c>
      <c r="S3507"/>
    </row>
    <row r="3508" spans="1:19" ht="15" x14ac:dyDescent="0.25">
      <c r="A3508" s="34" t="s">
        <v>3293</v>
      </c>
      <c r="B3508" s="34">
        <f>SEARCH("PM",A3508)</f>
        <v>5</v>
      </c>
      <c r="C3508" s="34" t="e">
        <f>SEARCH("AM",A3508)</f>
        <v>#VALUE!</v>
      </c>
      <c r="D3508" s="34">
        <f>IFERROR(B3508,C3508)</f>
        <v>5</v>
      </c>
      <c r="E3508" s="34" t="str">
        <f>IFERROR(MID(A3508,D3508-5,1)," ")</f>
        <v xml:space="preserve"> </v>
      </c>
      <c r="F3508" s="34" t="str">
        <f>MID(A3508,IF(E3508="1",D3508-5,D3508-4),IF(E3508="1",7,6))</f>
        <v>5:20PM</v>
      </c>
      <c r="G3508" s="34" t="str">
        <f>TRIM(SUBSTITUTE(A3508,TEXT(M3508,"h:mmAM/PM"),""))</f>
        <v>7-Nov Y-O-H</v>
      </c>
      <c r="H3508" s="34" t="b">
        <f>OR(LEFT(G3508,1)="Y",LEFT(G3508,1)="B",LEFT(G3508,1)="R")</f>
        <v>0</v>
      </c>
      <c r="I3508" s="34" t="str">
        <f>IF(H3508,LEFT(G3508,FIND(" ",G3508)-1),MID(G3508,FIND(" ",G3508)+1,9))</f>
        <v>Y-O-H</v>
      </c>
      <c r="J3508" s="34" t="str">
        <f>TRIM(SUBSTITUTE(G3508,I3508,""))</f>
        <v>7-Nov</v>
      </c>
      <c r="K3508" s="34">
        <f>LEFT(J3508,2-ISERROR(1*MID(J3508,2,1)))*1</f>
        <v>7</v>
      </c>
      <c r="L3508" s="34" t="str">
        <f>IF(LEN(I3508)=3,I3508,LEFT(I3508,1)&amp;MID(I3508,3,1)&amp;RIGHT(I3508,1))</f>
        <v>YOH</v>
      </c>
      <c r="M3508" s="42">
        <f>TIMEVALUE(SUBSTITUTE(SUBSTITUTE(F3508,"P"," P"),"A"," A"))</f>
        <v>0.72222222222222221</v>
      </c>
      <c r="N3508" s="34">
        <f t="shared" si="173"/>
        <v>21</v>
      </c>
      <c r="O3508" s="34" t="str">
        <f t="shared" si="174"/>
        <v>YOH21</v>
      </c>
      <c r="P3508" s="44">
        <f>INDEX(Workings!$R$14:$R$853,MATCH(O3508,Workings!$U$14:$U$853,0))</f>
        <v>0.72222222222222243</v>
      </c>
      <c r="Q3508" s="34">
        <f t="shared" si="175"/>
        <v>0</v>
      </c>
      <c r="S3508"/>
    </row>
    <row r="3509" spans="1:19" ht="15" x14ac:dyDescent="0.25">
      <c r="A3509" s="34" t="s">
        <v>2174</v>
      </c>
      <c r="B3509" s="34">
        <f>SEARCH("PM",A3509)</f>
        <v>17</v>
      </c>
      <c r="C3509" s="34" t="e">
        <f>SEARCH("AM",A3509)</f>
        <v>#VALUE!</v>
      </c>
      <c r="D3509" s="34">
        <f>IFERROR(B3509,C3509)</f>
        <v>17</v>
      </c>
      <c r="E3509" s="34" t="str">
        <f>IFERROR(MID(A3509,D3509-5,1)," ")</f>
        <v xml:space="preserve"> </v>
      </c>
      <c r="F3509" s="34" t="str">
        <f>MID(A3509,IF(E3509="1",D3509-5,D3509-4),IF(E3509="1",7,6))</f>
        <v>5:40PM</v>
      </c>
      <c r="G3509" s="34" t="str">
        <f>TRIM(SUBSTITUTE(A3509,TEXT(M3509,"h:mmAM/PM"),""))</f>
        <v>7/Nov Y-O-H</v>
      </c>
      <c r="H3509" s="34" t="b">
        <f>OR(LEFT(G3509,1)="Y",LEFT(G3509,1)="B",LEFT(G3509,1)="R")</f>
        <v>0</v>
      </c>
      <c r="I3509" s="34" t="str">
        <f>IF(H3509,LEFT(G3509,FIND(" ",G3509)-1),MID(G3509,FIND(" ",G3509)+1,9))</f>
        <v>Y-O-H</v>
      </c>
      <c r="J3509" s="34" t="str">
        <f>TRIM(SUBSTITUTE(G3509,I3509,""))</f>
        <v>7/Nov</v>
      </c>
      <c r="K3509" s="34">
        <f>LEFT(J3509,2-ISERROR(1*MID(J3509,2,1)))*1</f>
        <v>7</v>
      </c>
      <c r="L3509" s="34" t="str">
        <f>IF(LEN(I3509)=3,I3509,LEFT(I3509,1)&amp;MID(I3509,3,1)&amp;RIGHT(I3509,1))</f>
        <v>YOH</v>
      </c>
      <c r="M3509" s="42">
        <f>TIMEVALUE(SUBSTITUTE(SUBSTITUTE(F3509,"P"," P"),"A"," A"))</f>
        <v>0.73611111111111116</v>
      </c>
      <c r="N3509" s="34">
        <f t="shared" si="173"/>
        <v>22</v>
      </c>
      <c r="O3509" s="34" t="str">
        <f t="shared" si="174"/>
        <v>YOH22</v>
      </c>
      <c r="P3509" s="44">
        <f>INDEX(Workings!$R$14:$R$853,MATCH(O3509,Workings!$U$14:$U$853,0))</f>
        <v>0.73611111111111127</v>
      </c>
      <c r="Q3509" s="34">
        <f t="shared" si="175"/>
        <v>0</v>
      </c>
      <c r="S3509"/>
    </row>
    <row r="3510" spans="1:19" ht="15" x14ac:dyDescent="0.25">
      <c r="A3510" s="34" t="s">
        <v>437</v>
      </c>
      <c r="B3510" s="34">
        <f>SEARCH("PM",A3510)</f>
        <v>5</v>
      </c>
      <c r="C3510" s="34" t="e">
        <f>SEARCH("AM",A3510)</f>
        <v>#VALUE!</v>
      </c>
      <c r="D3510" s="34">
        <f>IFERROR(B3510,C3510)</f>
        <v>5</v>
      </c>
      <c r="E3510" s="34" t="str">
        <f>IFERROR(MID(A3510,D3510-5,1)," ")</f>
        <v xml:space="preserve"> </v>
      </c>
      <c r="F3510" s="34" t="str">
        <f>MID(A3510,IF(E3510="1",D3510-5,D3510-4),IF(E3510="1",7,6))</f>
        <v>6:01PM</v>
      </c>
      <c r="G3510" s="34" t="str">
        <f>TRIM(SUBSTITUTE(A3510,TEXT(M3510,"h:mmAM/PM"),""))</f>
        <v>7/Nov Y-O-H</v>
      </c>
      <c r="H3510" s="34" t="b">
        <f>OR(LEFT(G3510,1)="Y",LEFT(G3510,1)="B",LEFT(G3510,1)="R")</f>
        <v>0</v>
      </c>
      <c r="I3510" s="34" t="str">
        <f>IF(H3510,LEFT(G3510,FIND(" ",G3510)-1),MID(G3510,FIND(" ",G3510)+1,9))</f>
        <v>Y-O-H</v>
      </c>
      <c r="J3510" s="34" t="str">
        <f>TRIM(SUBSTITUTE(G3510,I3510,""))</f>
        <v>7/Nov</v>
      </c>
      <c r="K3510" s="34">
        <f>LEFT(J3510,2-ISERROR(1*MID(J3510,2,1)))*1</f>
        <v>7</v>
      </c>
      <c r="L3510" s="34" t="str">
        <f>IF(LEN(I3510)=3,I3510,LEFT(I3510,1)&amp;MID(I3510,3,1)&amp;RIGHT(I3510,1))</f>
        <v>YOH</v>
      </c>
      <c r="M3510" s="42">
        <f>TIMEVALUE(SUBSTITUTE(SUBSTITUTE(F3510,"P"," P"),"A"," A"))</f>
        <v>0.75069444444444444</v>
      </c>
      <c r="N3510" s="34">
        <f t="shared" si="173"/>
        <v>23</v>
      </c>
      <c r="O3510" s="34" t="str">
        <f t="shared" si="174"/>
        <v>YOH23</v>
      </c>
      <c r="P3510" s="44">
        <f>INDEX(Workings!$R$14:$R$853,MATCH(O3510,Workings!$U$14:$U$853,0))</f>
        <v>0.75000000000000011</v>
      </c>
      <c r="Q3510" s="34">
        <f t="shared" si="175"/>
        <v>1</v>
      </c>
      <c r="S3510"/>
    </row>
    <row r="3511" spans="1:19" ht="15" x14ac:dyDescent="0.25">
      <c r="A3511" s="34" t="s">
        <v>1736</v>
      </c>
      <c r="B3511" s="34">
        <f>SEARCH("PM",A3511)</f>
        <v>5</v>
      </c>
      <c r="C3511" s="34" t="e">
        <f>SEARCH("AM",A3511)</f>
        <v>#VALUE!</v>
      </c>
      <c r="D3511" s="34">
        <f>IFERROR(B3511,C3511)</f>
        <v>5</v>
      </c>
      <c r="E3511" s="34" t="str">
        <f>IFERROR(MID(A3511,D3511-5,1)," ")</f>
        <v xml:space="preserve"> </v>
      </c>
      <c r="F3511" s="34" t="str">
        <f>MID(A3511,IF(E3511="1",D3511-5,D3511-4),IF(E3511="1",7,6))</f>
        <v>6:23PM</v>
      </c>
      <c r="G3511" s="34" t="str">
        <f>TRIM(SUBSTITUTE(A3511,TEXT(M3511,"h:mmAM/PM"),""))</f>
        <v>7-Nov Y:O:H</v>
      </c>
      <c r="H3511" s="34" t="b">
        <f>OR(LEFT(G3511,1)="Y",LEFT(G3511,1)="B",LEFT(G3511,1)="R")</f>
        <v>0</v>
      </c>
      <c r="I3511" s="34" t="str">
        <f>IF(H3511,LEFT(G3511,FIND(" ",G3511)-1),MID(G3511,FIND(" ",G3511)+1,9))</f>
        <v>Y:O:H</v>
      </c>
      <c r="J3511" s="34" t="str">
        <f>TRIM(SUBSTITUTE(G3511,I3511,""))</f>
        <v>7-Nov</v>
      </c>
      <c r="K3511" s="34">
        <f>LEFT(J3511,2-ISERROR(1*MID(J3511,2,1)))*1</f>
        <v>7</v>
      </c>
      <c r="L3511" s="34" t="str">
        <f>IF(LEN(I3511)=3,I3511,LEFT(I3511,1)&amp;MID(I3511,3,1)&amp;RIGHT(I3511,1))</f>
        <v>YOH</v>
      </c>
      <c r="M3511" s="42">
        <f>TIMEVALUE(SUBSTITUTE(SUBSTITUTE(F3511,"P"," P"),"A"," A"))</f>
        <v>0.76597222222222217</v>
      </c>
      <c r="N3511" s="34">
        <f t="shared" si="173"/>
        <v>24</v>
      </c>
      <c r="O3511" s="34" t="str">
        <f t="shared" si="174"/>
        <v>YOH24</v>
      </c>
      <c r="P3511" s="44">
        <f>INDEX(Workings!$R$14:$R$853,MATCH(O3511,Workings!$U$14:$U$853,0))</f>
        <v>0.76388888888888895</v>
      </c>
      <c r="Q3511" s="34">
        <f t="shared" si="175"/>
        <v>3</v>
      </c>
      <c r="S3511"/>
    </row>
    <row r="3512" spans="1:19" ht="15" x14ac:dyDescent="0.25">
      <c r="A3512" s="34" t="s">
        <v>4163</v>
      </c>
      <c r="B3512" s="34">
        <f>SEARCH("PM",A3512)</f>
        <v>5</v>
      </c>
      <c r="C3512" s="34" t="e">
        <f>SEARCH("AM",A3512)</f>
        <v>#VALUE!</v>
      </c>
      <c r="D3512" s="34">
        <f>IFERROR(B3512,C3512)</f>
        <v>5</v>
      </c>
      <c r="E3512" s="34" t="str">
        <f>IFERROR(MID(A3512,D3512-5,1)," ")</f>
        <v xml:space="preserve"> </v>
      </c>
      <c r="F3512" s="34" t="str">
        <f>MID(A3512,IF(E3512="1",D3512-5,D3512-4),IF(E3512="1",7,6))</f>
        <v>6:40PM</v>
      </c>
      <c r="G3512" s="34" t="str">
        <f>TRIM(SUBSTITUTE(A3512,TEXT(M3512,"h:mmAM/PM"),""))</f>
        <v>7-Nov Y:O:H</v>
      </c>
      <c r="H3512" s="34" t="b">
        <f>OR(LEFT(G3512,1)="Y",LEFT(G3512,1)="B",LEFT(G3512,1)="R")</f>
        <v>0</v>
      </c>
      <c r="I3512" s="34" t="str">
        <f>IF(H3512,LEFT(G3512,FIND(" ",G3512)-1),MID(G3512,FIND(" ",G3512)+1,9))</f>
        <v>Y:O:H</v>
      </c>
      <c r="J3512" s="34" t="str">
        <f>TRIM(SUBSTITUTE(G3512,I3512,""))</f>
        <v>7-Nov</v>
      </c>
      <c r="K3512" s="34">
        <f>LEFT(J3512,2-ISERROR(1*MID(J3512,2,1)))*1</f>
        <v>7</v>
      </c>
      <c r="L3512" s="34" t="str">
        <f>IF(LEN(I3512)=3,I3512,LEFT(I3512,1)&amp;MID(I3512,3,1)&amp;RIGHT(I3512,1))</f>
        <v>YOH</v>
      </c>
      <c r="M3512" s="42">
        <f>TIMEVALUE(SUBSTITUTE(SUBSTITUTE(F3512,"P"," P"),"A"," A"))</f>
        <v>0.77777777777777779</v>
      </c>
      <c r="N3512" s="34">
        <f t="shared" si="173"/>
        <v>25</v>
      </c>
      <c r="O3512" s="34" t="str">
        <f t="shared" si="174"/>
        <v>YOH25</v>
      </c>
      <c r="P3512" s="44">
        <f>INDEX(Workings!$R$14:$R$853,MATCH(O3512,Workings!$U$14:$U$853,0))</f>
        <v>0.77777777777777779</v>
      </c>
      <c r="Q3512" s="34">
        <f t="shared" si="175"/>
        <v>0</v>
      </c>
      <c r="S3512"/>
    </row>
    <row r="3513" spans="1:19" ht="15" x14ac:dyDescent="0.25">
      <c r="A3513" s="34" t="s">
        <v>1070</v>
      </c>
      <c r="B3513" s="34">
        <f>SEARCH("PM",A3513)</f>
        <v>11</v>
      </c>
      <c r="C3513" s="34" t="e">
        <f>SEARCH("AM",A3513)</f>
        <v>#VALUE!</v>
      </c>
      <c r="D3513" s="34">
        <f>IFERROR(B3513,C3513)</f>
        <v>11</v>
      </c>
      <c r="E3513" s="34" t="str">
        <f>IFERROR(MID(A3513,D3513-5,1)," ")</f>
        <v xml:space="preserve"> </v>
      </c>
      <c r="F3513" s="34" t="str">
        <f>MID(A3513,IF(E3513="1",D3513-5,D3513-4),IF(E3513="1",7,6))</f>
        <v>7:03PM</v>
      </c>
      <c r="G3513" s="34" t="str">
        <f>TRIM(SUBSTITUTE(A3513,TEXT(M3513,"h:mmAM/PM"),""))</f>
        <v>Y/O/H 7/Nov</v>
      </c>
      <c r="H3513" s="34" t="b">
        <f>OR(LEFT(G3513,1)="Y",LEFT(G3513,1)="B",LEFT(G3513,1)="R")</f>
        <v>1</v>
      </c>
      <c r="I3513" s="34" t="str">
        <f>IF(H3513,LEFT(G3513,FIND(" ",G3513)-1),MID(G3513,FIND(" ",G3513)+1,9))</f>
        <v>Y/O/H</v>
      </c>
      <c r="J3513" s="34" t="str">
        <f>TRIM(SUBSTITUTE(G3513,I3513,""))</f>
        <v>7/Nov</v>
      </c>
      <c r="K3513" s="34">
        <f>LEFT(J3513,2-ISERROR(1*MID(J3513,2,1)))*1</f>
        <v>7</v>
      </c>
      <c r="L3513" s="34" t="str">
        <f>IF(LEN(I3513)=3,I3513,LEFT(I3513,1)&amp;MID(I3513,3,1)&amp;RIGHT(I3513,1))</f>
        <v>YOH</v>
      </c>
      <c r="M3513" s="42">
        <f>TIMEVALUE(SUBSTITUTE(SUBSTITUTE(F3513,"P"," P"),"A"," A"))</f>
        <v>0.79375000000000007</v>
      </c>
      <c r="N3513" s="34">
        <f t="shared" si="173"/>
        <v>26</v>
      </c>
      <c r="O3513" s="34" t="str">
        <f t="shared" si="174"/>
        <v>YOH26</v>
      </c>
      <c r="P3513" s="44">
        <f>INDEX(Workings!$R$14:$R$853,MATCH(O3513,Workings!$U$14:$U$853,0))</f>
        <v>0.79166666666666663</v>
      </c>
      <c r="Q3513" s="34">
        <f t="shared" si="175"/>
        <v>3</v>
      </c>
      <c r="S3513"/>
    </row>
    <row r="3514" spans="1:19" ht="15" x14ac:dyDescent="0.25">
      <c r="A3514" s="34" t="s">
        <v>3058</v>
      </c>
      <c r="B3514" s="34">
        <f>SEARCH("PM",A3514)</f>
        <v>5</v>
      </c>
      <c r="C3514" s="34" t="e">
        <f>SEARCH("AM",A3514)</f>
        <v>#VALUE!</v>
      </c>
      <c r="D3514" s="34">
        <f>IFERROR(B3514,C3514)</f>
        <v>5</v>
      </c>
      <c r="E3514" s="34" t="str">
        <f>IFERROR(MID(A3514,D3514-5,1)," ")</f>
        <v xml:space="preserve"> </v>
      </c>
      <c r="F3514" s="34" t="str">
        <f>MID(A3514,IF(E3514="1",D3514-5,D3514-4),IF(E3514="1",7,6))</f>
        <v>8:00PM</v>
      </c>
      <c r="G3514" s="34" t="str">
        <f>TRIM(SUBSTITUTE(A3514,TEXT(M3514,"h:mmAM/PM"),""))</f>
        <v>7-Nov Y-O-H</v>
      </c>
      <c r="H3514" s="34" t="b">
        <f>OR(LEFT(G3514,1)="Y",LEFT(G3514,1)="B",LEFT(G3514,1)="R")</f>
        <v>0</v>
      </c>
      <c r="I3514" s="34" t="str">
        <f>IF(H3514,LEFT(G3514,FIND(" ",G3514)-1),MID(G3514,FIND(" ",G3514)+1,9))</f>
        <v>Y-O-H</v>
      </c>
      <c r="J3514" s="34" t="str">
        <f>TRIM(SUBSTITUTE(G3514,I3514,""))</f>
        <v>7-Nov</v>
      </c>
      <c r="K3514" s="34">
        <f>LEFT(J3514,2-ISERROR(1*MID(J3514,2,1)))*1</f>
        <v>7</v>
      </c>
      <c r="L3514" s="34" t="str">
        <f>IF(LEN(I3514)=3,I3514,LEFT(I3514,1)&amp;MID(I3514,3,1)&amp;RIGHT(I3514,1))</f>
        <v>YOH</v>
      </c>
      <c r="M3514" s="42">
        <f>TIMEVALUE(SUBSTITUTE(SUBSTITUTE(F3514,"P"," P"),"A"," A"))</f>
        <v>0.83333333333333337</v>
      </c>
      <c r="N3514" s="34">
        <f t="shared" si="173"/>
        <v>27</v>
      </c>
      <c r="O3514" s="34" t="str">
        <f t="shared" si="174"/>
        <v>YOH27</v>
      </c>
      <c r="P3514" s="44">
        <f>INDEX(Workings!$R$14:$R$853,MATCH(O3514,Workings!$U$14:$U$853,0))</f>
        <v>0.83333333333333326</v>
      </c>
      <c r="Q3514" s="34">
        <f t="shared" si="175"/>
        <v>0</v>
      </c>
      <c r="S3514"/>
    </row>
    <row r="3515" spans="1:19" ht="15" x14ac:dyDescent="0.25">
      <c r="A3515" s="34" t="s">
        <v>836</v>
      </c>
      <c r="B3515" s="34">
        <f>SEARCH("PM",A3515)</f>
        <v>11</v>
      </c>
      <c r="C3515" s="34" t="e">
        <f>SEARCH("AM",A3515)</f>
        <v>#VALUE!</v>
      </c>
      <c r="D3515" s="34">
        <f>IFERROR(B3515,C3515)</f>
        <v>11</v>
      </c>
      <c r="E3515" s="34" t="str">
        <f>IFERROR(MID(A3515,D3515-5,1)," ")</f>
        <v xml:space="preserve"> </v>
      </c>
      <c r="F3515" s="34" t="str">
        <f>MID(A3515,IF(E3515="1",D3515-5,D3515-4),IF(E3515="1",7,6))</f>
        <v>9:03PM</v>
      </c>
      <c r="G3515" s="34" t="str">
        <f>TRIM(SUBSTITUTE(A3515,TEXT(M3515,"h:mmAM/PM"),""))</f>
        <v>7/Nov Y/O/H</v>
      </c>
      <c r="H3515" s="34" t="b">
        <f>OR(LEFT(G3515,1)="Y",LEFT(G3515,1)="B",LEFT(G3515,1)="R")</f>
        <v>0</v>
      </c>
      <c r="I3515" s="34" t="str">
        <f>IF(H3515,LEFT(G3515,FIND(" ",G3515)-1),MID(G3515,FIND(" ",G3515)+1,9))</f>
        <v>Y/O/H</v>
      </c>
      <c r="J3515" s="34" t="str">
        <f>TRIM(SUBSTITUTE(G3515,I3515,""))</f>
        <v>7/Nov</v>
      </c>
      <c r="K3515" s="34">
        <f>LEFT(J3515,2-ISERROR(1*MID(J3515,2,1)))*1</f>
        <v>7</v>
      </c>
      <c r="L3515" s="34" t="str">
        <f>IF(LEN(I3515)=3,I3515,LEFT(I3515,1)&amp;MID(I3515,3,1)&amp;RIGHT(I3515,1))</f>
        <v>YOH</v>
      </c>
      <c r="M3515" s="42">
        <f>TIMEVALUE(SUBSTITUTE(SUBSTITUTE(F3515,"P"," P"),"A"," A"))</f>
        <v>0.87708333333333333</v>
      </c>
      <c r="N3515" s="34">
        <f t="shared" si="173"/>
        <v>28</v>
      </c>
      <c r="O3515" s="34" t="str">
        <f t="shared" si="174"/>
        <v>YOH28</v>
      </c>
      <c r="P3515" s="44">
        <f>INDEX(Workings!$R$14:$R$853,MATCH(O3515,Workings!$U$14:$U$853,0))</f>
        <v>0.87499999999999989</v>
      </c>
      <c r="Q3515" s="34">
        <f t="shared" si="175"/>
        <v>3</v>
      </c>
      <c r="S3515"/>
    </row>
    <row r="3516" spans="1:19" ht="15" x14ac:dyDescent="0.25">
      <c r="A3516" s="34" t="s">
        <v>1587</v>
      </c>
      <c r="B3516" s="34">
        <f>SEARCH("PM",A3516)</f>
        <v>18</v>
      </c>
      <c r="C3516" s="34" t="e">
        <f>SEARCH("AM",A3516)</f>
        <v>#VALUE!</v>
      </c>
      <c r="D3516" s="34">
        <f>IFERROR(B3516,C3516)</f>
        <v>18</v>
      </c>
      <c r="E3516" s="34" t="str">
        <f>IFERROR(MID(A3516,D3516-5,1)," ")</f>
        <v>1</v>
      </c>
      <c r="F3516" s="34" t="str">
        <f>MID(A3516,IF(E3516="1",D3516-5,D3516-4),IF(E3516="1",7,6))</f>
        <v>10:03PM</v>
      </c>
      <c r="G3516" s="34" t="str">
        <f>TRIM(SUBSTITUTE(A3516,TEXT(M3516,"h:mmAM/PM"),""))</f>
        <v>Y-O-H 7-Nov</v>
      </c>
      <c r="H3516" s="34" t="b">
        <f>OR(LEFT(G3516,1)="Y",LEFT(G3516,1)="B",LEFT(G3516,1)="R")</f>
        <v>1</v>
      </c>
      <c r="I3516" s="34" t="str">
        <f>IF(H3516,LEFT(G3516,FIND(" ",G3516)-1),MID(G3516,FIND(" ",G3516)+1,9))</f>
        <v>Y-O-H</v>
      </c>
      <c r="J3516" s="34" t="str">
        <f>TRIM(SUBSTITUTE(G3516,I3516,""))</f>
        <v>7-Nov</v>
      </c>
      <c r="K3516" s="34">
        <f>LEFT(J3516,2-ISERROR(1*MID(J3516,2,1)))*1</f>
        <v>7</v>
      </c>
      <c r="L3516" s="34" t="str">
        <f>IF(LEN(I3516)=3,I3516,LEFT(I3516,1)&amp;MID(I3516,3,1)&amp;RIGHT(I3516,1))</f>
        <v>YOH</v>
      </c>
      <c r="M3516" s="42">
        <f>TIMEVALUE(SUBSTITUTE(SUBSTITUTE(F3516,"P"," P"),"A"," A"))</f>
        <v>0.91875000000000007</v>
      </c>
      <c r="N3516" s="34">
        <f t="shared" si="173"/>
        <v>29</v>
      </c>
      <c r="O3516" s="34" t="str">
        <f t="shared" si="174"/>
        <v>YOH29</v>
      </c>
      <c r="P3516" s="44">
        <f>INDEX(Workings!$R$14:$R$853,MATCH(O3516,Workings!$U$14:$U$853,0))</f>
        <v>0.91666666666666652</v>
      </c>
      <c r="Q3516" s="34">
        <f t="shared" si="175"/>
        <v>3</v>
      </c>
      <c r="S3516"/>
    </row>
    <row r="3517" spans="1:19" ht="15" x14ac:dyDescent="0.25">
      <c r="A3517" s="34" t="s">
        <v>3794</v>
      </c>
      <c r="B3517" s="34">
        <f>SEARCH("PM",A3517)</f>
        <v>12</v>
      </c>
      <c r="C3517" s="34" t="e">
        <f>SEARCH("AM",A3517)</f>
        <v>#VALUE!</v>
      </c>
      <c r="D3517" s="34">
        <f>IFERROR(B3517,C3517)</f>
        <v>12</v>
      </c>
      <c r="E3517" s="34" t="str">
        <f>IFERROR(MID(A3517,D3517-5,1)," ")</f>
        <v>1</v>
      </c>
      <c r="F3517" s="34" t="str">
        <f>MID(A3517,IF(E3517="1",D3517-5,D3517-4),IF(E3517="1",7,6))</f>
        <v>11:01PM</v>
      </c>
      <c r="G3517" s="34" t="str">
        <f>TRIM(SUBSTITUTE(A3517,TEXT(M3517,"h:mmAM/PM"),""))</f>
        <v>7/Nov Y-O-H</v>
      </c>
      <c r="H3517" s="34" t="b">
        <f>OR(LEFT(G3517,1)="Y",LEFT(G3517,1)="B",LEFT(G3517,1)="R")</f>
        <v>0</v>
      </c>
      <c r="I3517" s="34" t="str">
        <f>IF(H3517,LEFT(G3517,FIND(" ",G3517)-1),MID(G3517,FIND(" ",G3517)+1,9))</f>
        <v>Y-O-H</v>
      </c>
      <c r="J3517" s="34" t="str">
        <f>TRIM(SUBSTITUTE(G3517,I3517,""))</f>
        <v>7/Nov</v>
      </c>
      <c r="K3517" s="34">
        <f>LEFT(J3517,2-ISERROR(1*MID(J3517,2,1)))*1</f>
        <v>7</v>
      </c>
      <c r="L3517" s="34" t="str">
        <f>IF(LEN(I3517)=3,I3517,LEFT(I3517,1)&amp;MID(I3517,3,1)&amp;RIGHT(I3517,1))</f>
        <v>YOH</v>
      </c>
      <c r="M3517" s="42">
        <f>TIMEVALUE(SUBSTITUTE(SUBSTITUTE(F3517,"P"," P"),"A"," A"))</f>
        <v>0.9590277777777777</v>
      </c>
      <c r="N3517" s="34">
        <f t="shared" si="173"/>
        <v>30</v>
      </c>
      <c r="O3517" s="34" t="str">
        <f t="shared" si="174"/>
        <v>YOH30</v>
      </c>
      <c r="P3517" s="44">
        <f>INDEX(Workings!$R$14:$R$853,MATCH(O3517,Workings!$U$14:$U$853,0))</f>
        <v>0.95833333333333315</v>
      </c>
      <c r="Q3517" s="34">
        <f t="shared" si="175"/>
        <v>1</v>
      </c>
      <c r="S3517"/>
    </row>
    <row r="3518" spans="1:19" ht="15" x14ac:dyDescent="0.25">
      <c r="A3518" s="34" t="s">
        <v>1345</v>
      </c>
      <c r="B3518" s="34" t="e">
        <f>SEARCH("PM",A3518)</f>
        <v>#VALUE!</v>
      </c>
      <c r="C3518" s="34">
        <f>SEARCH("AM",A3518)</f>
        <v>11</v>
      </c>
      <c r="D3518" s="34">
        <f>IFERROR(B3518,C3518)</f>
        <v>11</v>
      </c>
      <c r="E3518" s="34" t="str">
        <f>IFERROR(MID(A3518,D3518-5,1)," ")</f>
        <v xml:space="preserve"> </v>
      </c>
      <c r="F3518" s="34" t="str">
        <f>MID(A3518,IF(E3518="1",D3518-5,D3518-4),IF(E3518="1",7,6))</f>
        <v>7:03AM</v>
      </c>
      <c r="G3518" s="34" t="str">
        <f>TRIM(SUBSTITUTE(A3518,TEXT(M3518,"h:mmAM/PM"),""))</f>
        <v>Y/O/H 8/Nov</v>
      </c>
      <c r="H3518" s="34" t="b">
        <f>OR(LEFT(G3518,1)="Y",LEFT(G3518,1)="B",LEFT(G3518,1)="R")</f>
        <v>1</v>
      </c>
      <c r="I3518" s="34" t="str">
        <f>IF(H3518,LEFT(G3518,FIND(" ",G3518)-1),MID(G3518,FIND(" ",G3518)+1,9))</f>
        <v>Y/O/H</v>
      </c>
      <c r="J3518" s="34" t="str">
        <f>TRIM(SUBSTITUTE(G3518,I3518,""))</f>
        <v>8/Nov</v>
      </c>
      <c r="K3518" s="34">
        <f>LEFT(J3518,2-ISERROR(1*MID(J3518,2,1)))*1</f>
        <v>8</v>
      </c>
      <c r="L3518" s="34" t="str">
        <f>IF(LEN(I3518)=3,I3518,LEFT(I3518,1)&amp;MID(I3518,3,1)&amp;RIGHT(I3518,1))</f>
        <v>YOH</v>
      </c>
      <c r="M3518" s="42">
        <f>TIMEVALUE(SUBSTITUTE(SUBSTITUTE(F3518,"P"," P"),"A"," A"))</f>
        <v>0.29375000000000001</v>
      </c>
      <c r="N3518" s="34">
        <f t="shared" si="173"/>
        <v>1</v>
      </c>
      <c r="O3518" s="34" t="str">
        <f t="shared" si="174"/>
        <v>YOH1</v>
      </c>
      <c r="P3518" s="44">
        <f>INDEX(Workings!$R$14:$R$853,MATCH(O3518,Workings!$U$14:$U$853,0))</f>
        <v>0.29166666666666669</v>
      </c>
      <c r="Q3518" s="34">
        <f t="shared" si="175"/>
        <v>3</v>
      </c>
      <c r="S3518"/>
    </row>
    <row r="3519" spans="1:19" ht="15" x14ac:dyDescent="0.25">
      <c r="A3519" s="34" t="s">
        <v>2720</v>
      </c>
      <c r="B3519" s="34" t="e">
        <f>SEARCH("PM",A3519)</f>
        <v>#VALUE!</v>
      </c>
      <c r="C3519" s="34">
        <f>SEARCH("AM",A3519)</f>
        <v>17</v>
      </c>
      <c r="D3519" s="34">
        <f>IFERROR(B3519,C3519)</f>
        <v>17</v>
      </c>
      <c r="E3519" s="34" t="str">
        <f>IFERROR(MID(A3519,D3519-5,1)," ")</f>
        <v xml:space="preserve"> </v>
      </c>
      <c r="F3519" s="34" t="str">
        <f>MID(A3519,IF(E3519="1",D3519-5,D3519-4),IF(E3519="1",7,6))</f>
        <v>7:41AM</v>
      </c>
      <c r="G3519" s="34" t="str">
        <f>TRIM(SUBSTITUTE(A3519,TEXT(M3519,"h:mmAM/PM"),""))</f>
        <v>Y-O-H 8/Nov</v>
      </c>
      <c r="H3519" s="34" t="b">
        <f>OR(LEFT(G3519,1)="Y",LEFT(G3519,1)="B",LEFT(G3519,1)="R")</f>
        <v>1</v>
      </c>
      <c r="I3519" s="34" t="str">
        <f>IF(H3519,LEFT(G3519,FIND(" ",G3519)-1),MID(G3519,FIND(" ",G3519)+1,9))</f>
        <v>Y-O-H</v>
      </c>
      <c r="J3519" s="34" t="str">
        <f>TRIM(SUBSTITUTE(G3519,I3519,""))</f>
        <v>8/Nov</v>
      </c>
      <c r="K3519" s="34">
        <f>LEFT(J3519,2-ISERROR(1*MID(J3519,2,1)))*1</f>
        <v>8</v>
      </c>
      <c r="L3519" s="34" t="str">
        <f>IF(LEN(I3519)=3,I3519,LEFT(I3519,1)&amp;MID(I3519,3,1)&amp;RIGHT(I3519,1))</f>
        <v>YOH</v>
      </c>
      <c r="M3519" s="42">
        <f>TIMEVALUE(SUBSTITUTE(SUBSTITUTE(F3519,"P"," P"),"A"," A"))</f>
        <v>0.32013888888888892</v>
      </c>
      <c r="N3519" s="34">
        <f t="shared" si="173"/>
        <v>2</v>
      </c>
      <c r="O3519" s="34" t="str">
        <f t="shared" si="174"/>
        <v>YOH2</v>
      </c>
      <c r="P3519" s="44">
        <f>INDEX(Workings!$R$14:$R$853,MATCH(O3519,Workings!$U$14:$U$853,0))</f>
        <v>0.31944444444444448</v>
      </c>
      <c r="Q3519" s="34">
        <f t="shared" si="175"/>
        <v>1</v>
      </c>
      <c r="S3519"/>
    </row>
    <row r="3520" spans="1:19" ht="15" x14ac:dyDescent="0.25">
      <c r="A3520" s="34" t="s">
        <v>3810</v>
      </c>
      <c r="B3520" s="34" t="e">
        <f>SEARCH("PM",A3520)</f>
        <v>#VALUE!</v>
      </c>
      <c r="C3520" s="34">
        <f>SEARCH("AM",A3520)</f>
        <v>5</v>
      </c>
      <c r="D3520" s="34">
        <f>IFERROR(B3520,C3520)</f>
        <v>5</v>
      </c>
      <c r="E3520" s="34" t="str">
        <f>IFERROR(MID(A3520,D3520-5,1)," ")</f>
        <v xml:space="preserve"> </v>
      </c>
      <c r="F3520" s="34" t="str">
        <f>MID(A3520,IF(E3520="1",D3520-5,D3520-4),IF(E3520="1",7,6))</f>
        <v>8:20AM</v>
      </c>
      <c r="G3520" s="34" t="str">
        <f>TRIM(SUBSTITUTE(A3520,TEXT(M3520,"h:mmAM/PM"),""))</f>
        <v>8-Nov Y/O/H</v>
      </c>
      <c r="H3520" s="34" t="b">
        <f>OR(LEFT(G3520,1)="Y",LEFT(G3520,1)="B",LEFT(G3520,1)="R")</f>
        <v>0</v>
      </c>
      <c r="I3520" s="34" t="str">
        <f>IF(H3520,LEFT(G3520,FIND(" ",G3520)-1),MID(G3520,FIND(" ",G3520)+1,9))</f>
        <v>Y/O/H</v>
      </c>
      <c r="J3520" s="34" t="str">
        <f>TRIM(SUBSTITUTE(G3520,I3520,""))</f>
        <v>8-Nov</v>
      </c>
      <c r="K3520" s="34">
        <f>LEFT(J3520,2-ISERROR(1*MID(J3520,2,1)))*1</f>
        <v>8</v>
      </c>
      <c r="L3520" s="34" t="str">
        <f>IF(LEN(I3520)=3,I3520,LEFT(I3520,1)&amp;MID(I3520,3,1)&amp;RIGHT(I3520,1))</f>
        <v>YOH</v>
      </c>
      <c r="M3520" s="42">
        <f>TIMEVALUE(SUBSTITUTE(SUBSTITUTE(F3520,"P"," P"),"A"," A"))</f>
        <v>0.34722222222222227</v>
      </c>
      <c r="N3520" s="34">
        <f t="shared" si="173"/>
        <v>3</v>
      </c>
      <c r="O3520" s="34" t="str">
        <f t="shared" si="174"/>
        <v>YOH3</v>
      </c>
      <c r="P3520" s="44">
        <f>INDEX(Workings!$R$14:$R$853,MATCH(O3520,Workings!$U$14:$U$853,0))</f>
        <v>0.34722222222222227</v>
      </c>
      <c r="Q3520" s="34">
        <f t="shared" si="175"/>
        <v>0</v>
      </c>
      <c r="S3520"/>
    </row>
    <row r="3521" spans="1:19" ht="15" x14ac:dyDescent="0.25">
      <c r="A3521" s="34" t="s">
        <v>1939</v>
      </c>
      <c r="B3521" s="34" t="e">
        <f>SEARCH("PM",A3521)</f>
        <v>#VALUE!</v>
      </c>
      <c r="C3521" s="34">
        <f>SEARCH("AM",A3521)</f>
        <v>11</v>
      </c>
      <c r="D3521" s="34">
        <f>IFERROR(B3521,C3521)</f>
        <v>11</v>
      </c>
      <c r="E3521" s="34" t="str">
        <f>IFERROR(MID(A3521,D3521-5,1)," ")</f>
        <v xml:space="preserve"> </v>
      </c>
      <c r="F3521" s="34" t="str">
        <f>MID(A3521,IF(E3521="1",D3521-5,D3521-4),IF(E3521="1",7,6))</f>
        <v>9:00AM</v>
      </c>
      <c r="G3521" s="34" t="str">
        <f>TRIM(SUBSTITUTE(A3521,TEXT(M3521,"h:mmAM/PM"),""))</f>
        <v>Y:O:H 8/Nov</v>
      </c>
      <c r="H3521" s="34" t="b">
        <f>OR(LEFT(G3521,1)="Y",LEFT(G3521,1)="B",LEFT(G3521,1)="R")</f>
        <v>1</v>
      </c>
      <c r="I3521" s="34" t="str">
        <f>IF(H3521,LEFT(G3521,FIND(" ",G3521)-1),MID(G3521,FIND(" ",G3521)+1,9))</f>
        <v>Y:O:H</v>
      </c>
      <c r="J3521" s="34" t="str">
        <f>TRIM(SUBSTITUTE(G3521,I3521,""))</f>
        <v>8/Nov</v>
      </c>
      <c r="K3521" s="34">
        <f>LEFT(J3521,2-ISERROR(1*MID(J3521,2,1)))*1</f>
        <v>8</v>
      </c>
      <c r="L3521" s="34" t="str">
        <f>IF(LEN(I3521)=3,I3521,LEFT(I3521,1)&amp;MID(I3521,3,1)&amp;RIGHT(I3521,1))</f>
        <v>YOH</v>
      </c>
      <c r="M3521" s="42">
        <f>TIMEVALUE(SUBSTITUTE(SUBSTITUTE(F3521,"P"," P"),"A"," A"))</f>
        <v>0.375</v>
      </c>
      <c r="N3521" s="34">
        <f t="shared" si="173"/>
        <v>4</v>
      </c>
      <c r="O3521" s="34" t="str">
        <f t="shared" si="174"/>
        <v>YOH4</v>
      </c>
      <c r="P3521" s="44">
        <f>INDEX(Workings!$R$14:$R$853,MATCH(O3521,Workings!$U$14:$U$853,0))</f>
        <v>0.37500000000000006</v>
      </c>
      <c r="Q3521" s="34">
        <f t="shared" si="175"/>
        <v>0</v>
      </c>
      <c r="S3521"/>
    </row>
    <row r="3522" spans="1:19" ht="15" x14ac:dyDescent="0.25">
      <c r="A3522" s="34" t="s">
        <v>1933</v>
      </c>
      <c r="B3522" s="34" t="e">
        <f>SEARCH("PM",A3522)</f>
        <v>#VALUE!</v>
      </c>
      <c r="C3522" s="34">
        <f>SEARCH("AM",A3522)</f>
        <v>17</v>
      </c>
      <c r="D3522" s="34">
        <f>IFERROR(B3522,C3522)</f>
        <v>17</v>
      </c>
      <c r="E3522" s="34" t="str">
        <f>IFERROR(MID(A3522,D3522-5,1)," ")</f>
        <v xml:space="preserve"> </v>
      </c>
      <c r="F3522" s="34" t="str">
        <f>MID(A3522,IF(E3522="1",D3522-5,D3522-4),IF(E3522="1",7,6))</f>
        <v>9:33AM</v>
      </c>
      <c r="G3522" s="34" t="str">
        <f>TRIM(SUBSTITUTE(A3522,TEXT(M3522,"h:mmAM/PM"),""))</f>
        <v>Y:O:H 8/Nov</v>
      </c>
      <c r="H3522" s="34" t="b">
        <f>OR(LEFT(G3522,1)="Y",LEFT(G3522,1)="B",LEFT(G3522,1)="R")</f>
        <v>1</v>
      </c>
      <c r="I3522" s="34" t="str">
        <f>IF(H3522,LEFT(G3522,FIND(" ",G3522)-1),MID(G3522,FIND(" ",G3522)+1,9))</f>
        <v>Y:O:H</v>
      </c>
      <c r="J3522" s="34" t="str">
        <f>TRIM(SUBSTITUTE(G3522,I3522,""))</f>
        <v>8/Nov</v>
      </c>
      <c r="K3522" s="34">
        <f>LEFT(J3522,2-ISERROR(1*MID(J3522,2,1)))*1</f>
        <v>8</v>
      </c>
      <c r="L3522" s="34" t="str">
        <f>IF(LEN(I3522)=3,I3522,LEFT(I3522,1)&amp;MID(I3522,3,1)&amp;RIGHT(I3522,1))</f>
        <v>YOH</v>
      </c>
      <c r="M3522" s="42">
        <f>TIMEVALUE(SUBSTITUTE(SUBSTITUTE(F3522,"P"," P"),"A"," A"))</f>
        <v>0.3979166666666667</v>
      </c>
      <c r="N3522" s="34">
        <f t="shared" si="173"/>
        <v>5</v>
      </c>
      <c r="O3522" s="34" t="str">
        <f t="shared" si="174"/>
        <v>YOH5</v>
      </c>
      <c r="P3522" s="44">
        <f>INDEX(Workings!$R$14:$R$853,MATCH(O3522,Workings!$U$14:$U$853,0))</f>
        <v>0.39583333333333337</v>
      </c>
      <c r="Q3522" s="34">
        <f t="shared" si="175"/>
        <v>3</v>
      </c>
      <c r="S3522"/>
    </row>
    <row r="3523" spans="1:19" ht="15" x14ac:dyDescent="0.25">
      <c r="A3523" s="34" t="s">
        <v>2314</v>
      </c>
      <c r="B3523" s="34" t="e">
        <f>SEARCH("PM",A3523)</f>
        <v>#VALUE!</v>
      </c>
      <c r="C3523" s="34">
        <f>SEARCH("AM",A3523)</f>
        <v>6</v>
      </c>
      <c r="D3523" s="34">
        <f>IFERROR(B3523,C3523)</f>
        <v>6</v>
      </c>
      <c r="E3523" s="34" t="str">
        <f>IFERROR(MID(A3523,D3523-5,1)," ")</f>
        <v>1</v>
      </c>
      <c r="F3523" s="34" t="str">
        <f>MID(A3523,IF(E3523="1",D3523-5,D3523-4),IF(E3523="1",7,6))</f>
        <v>10:03AM</v>
      </c>
      <c r="G3523" s="34" t="str">
        <f>TRIM(SUBSTITUTE(A3523,TEXT(M3523,"h:mmAM/PM"),""))</f>
        <v>8/Nov Y/O/H</v>
      </c>
      <c r="H3523" s="34" t="b">
        <f>OR(LEFT(G3523,1)="Y",LEFT(G3523,1)="B",LEFT(G3523,1)="R")</f>
        <v>0</v>
      </c>
      <c r="I3523" s="34" t="str">
        <f>IF(H3523,LEFT(G3523,FIND(" ",G3523)-1),MID(G3523,FIND(" ",G3523)+1,9))</f>
        <v>Y/O/H</v>
      </c>
      <c r="J3523" s="34" t="str">
        <f>TRIM(SUBSTITUTE(G3523,I3523,""))</f>
        <v>8/Nov</v>
      </c>
      <c r="K3523" s="34">
        <f>LEFT(J3523,2-ISERROR(1*MID(J3523,2,1)))*1</f>
        <v>8</v>
      </c>
      <c r="L3523" s="34" t="str">
        <f>IF(LEN(I3523)=3,I3523,LEFT(I3523,1)&amp;MID(I3523,3,1)&amp;RIGHT(I3523,1))</f>
        <v>YOH</v>
      </c>
      <c r="M3523" s="42">
        <f>TIMEVALUE(SUBSTITUTE(SUBSTITUTE(F3523,"P"," P"),"A"," A"))</f>
        <v>0.41875000000000001</v>
      </c>
      <c r="N3523" s="34">
        <f t="shared" si="173"/>
        <v>6</v>
      </c>
      <c r="O3523" s="34" t="str">
        <f t="shared" si="174"/>
        <v>YOH6</v>
      </c>
      <c r="P3523" s="44">
        <f>INDEX(Workings!$R$14:$R$853,MATCH(O3523,Workings!$U$14:$U$853,0))</f>
        <v>0.41666666666666669</v>
      </c>
      <c r="Q3523" s="34">
        <f t="shared" si="175"/>
        <v>3</v>
      </c>
      <c r="S3523"/>
    </row>
    <row r="3524" spans="1:19" ht="15" x14ac:dyDescent="0.25">
      <c r="A3524" s="34" t="s">
        <v>1767</v>
      </c>
      <c r="B3524" s="34" t="e">
        <f>SEARCH("PM",A3524)</f>
        <v>#VALUE!</v>
      </c>
      <c r="C3524" s="34">
        <f>SEARCH("AM",A3524)</f>
        <v>18</v>
      </c>
      <c r="D3524" s="34">
        <f>IFERROR(B3524,C3524)</f>
        <v>18</v>
      </c>
      <c r="E3524" s="34" t="str">
        <f>IFERROR(MID(A3524,D3524-5,1)," ")</f>
        <v>1</v>
      </c>
      <c r="F3524" s="34" t="str">
        <f>MID(A3524,IF(E3524="1",D3524-5,D3524-4),IF(E3524="1",7,6))</f>
        <v>10:31AM</v>
      </c>
      <c r="G3524" s="34" t="str">
        <f>TRIM(SUBSTITUTE(A3524,TEXT(M3524,"h:mmAM/PM"),""))</f>
        <v>8/Nov Y/O/H</v>
      </c>
      <c r="H3524" s="34" t="b">
        <f>OR(LEFT(G3524,1)="Y",LEFT(G3524,1)="B",LEFT(G3524,1)="R")</f>
        <v>0</v>
      </c>
      <c r="I3524" s="34" t="str">
        <f>IF(H3524,LEFT(G3524,FIND(" ",G3524)-1),MID(G3524,FIND(" ",G3524)+1,9))</f>
        <v>Y/O/H</v>
      </c>
      <c r="J3524" s="34" t="str">
        <f>TRIM(SUBSTITUTE(G3524,I3524,""))</f>
        <v>8/Nov</v>
      </c>
      <c r="K3524" s="34">
        <f>LEFT(J3524,2-ISERROR(1*MID(J3524,2,1)))*1</f>
        <v>8</v>
      </c>
      <c r="L3524" s="34" t="str">
        <f>IF(LEN(I3524)=3,I3524,LEFT(I3524,1)&amp;MID(I3524,3,1)&amp;RIGHT(I3524,1))</f>
        <v>YOH</v>
      </c>
      <c r="M3524" s="42">
        <f>TIMEVALUE(SUBSTITUTE(SUBSTITUTE(F3524,"P"," P"),"A"," A"))</f>
        <v>0.4381944444444445</v>
      </c>
      <c r="N3524" s="34">
        <f t="shared" si="173"/>
        <v>7</v>
      </c>
      <c r="O3524" s="34" t="str">
        <f t="shared" si="174"/>
        <v>YOH7</v>
      </c>
      <c r="P3524" s="44">
        <f>INDEX(Workings!$R$14:$R$853,MATCH(O3524,Workings!$U$14:$U$853,0))</f>
        <v>0.4375</v>
      </c>
      <c r="Q3524" s="34">
        <f t="shared" si="175"/>
        <v>1</v>
      </c>
      <c r="S3524"/>
    </row>
    <row r="3525" spans="1:19" ht="15" x14ac:dyDescent="0.25">
      <c r="A3525" s="34" t="s">
        <v>3311</v>
      </c>
      <c r="B3525" s="34" t="e">
        <f>SEARCH("PM",A3525)</f>
        <v>#VALUE!</v>
      </c>
      <c r="C3525" s="34">
        <f>SEARCH("AM",A3525)</f>
        <v>6</v>
      </c>
      <c r="D3525" s="34">
        <f>IFERROR(B3525,C3525)</f>
        <v>6</v>
      </c>
      <c r="E3525" s="34" t="str">
        <f>IFERROR(MID(A3525,D3525-5,1)," ")</f>
        <v>1</v>
      </c>
      <c r="F3525" s="34" t="str">
        <f>MID(A3525,IF(E3525="1",D3525-5,D3525-4),IF(E3525="1",7,6))</f>
        <v>11:01AM</v>
      </c>
      <c r="G3525" s="34" t="str">
        <f>TRIM(SUBSTITUTE(A3525,TEXT(M3525,"h:mmAM/PM"),""))</f>
        <v>8/Nov Y:O:H</v>
      </c>
      <c r="H3525" s="34" t="b">
        <f>OR(LEFT(G3525,1)="Y",LEFT(G3525,1)="B",LEFT(G3525,1)="R")</f>
        <v>0</v>
      </c>
      <c r="I3525" s="34" t="str">
        <f>IF(H3525,LEFT(G3525,FIND(" ",G3525)-1),MID(G3525,FIND(" ",G3525)+1,9))</f>
        <v>Y:O:H</v>
      </c>
      <c r="J3525" s="34" t="str">
        <f>TRIM(SUBSTITUTE(G3525,I3525,""))</f>
        <v>8/Nov</v>
      </c>
      <c r="K3525" s="34">
        <f>LEFT(J3525,2-ISERROR(1*MID(J3525,2,1)))*1</f>
        <v>8</v>
      </c>
      <c r="L3525" s="34" t="str">
        <f>IF(LEN(I3525)=3,I3525,LEFT(I3525,1)&amp;MID(I3525,3,1)&amp;RIGHT(I3525,1))</f>
        <v>YOH</v>
      </c>
      <c r="M3525" s="42">
        <f>TIMEVALUE(SUBSTITUTE(SUBSTITUTE(F3525,"P"," P"),"A"," A"))</f>
        <v>0.45902777777777781</v>
      </c>
      <c r="N3525" s="34">
        <f t="shared" si="173"/>
        <v>8</v>
      </c>
      <c r="O3525" s="34" t="str">
        <f t="shared" si="174"/>
        <v>YOH8</v>
      </c>
      <c r="P3525" s="44">
        <f>INDEX(Workings!$R$14:$R$853,MATCH(O3525,Workings!$U$14:$U$853,0))</f>
        <v>0.45833333333333331</v>
      </c>
      <c r="Q3525" s="34">
        <f t="shared" si="175"/>
        <v>1</v>
      </c>
      <c r="S3525"/>
    </row>
    <row r="3526" spans="1:19" ht="15" x14ac:dyDescent="0.25">
      <c r="A3526" s="34" t="s">
        <v>2565</v>
      </c>
      <c r="B3526" s="34" t="e">
        <f>SEARCH("PM",A3526)</f>
        <v>#VALUE!</v>
      </c>
      <c r="C3526" s="34">
        <f>SEARCH("AM",A3526)</f>
        <v>6</v>
      </c>
      <c r="D3526" s="34">
        <f>IFERROR(B3526,C3526)</f>
        <v>6</v>
      </c>
      <c r="E3526" s="34" t="str">
        <f>IFERROR(MID(A3526,D3526-5,1)," ")</f>
        <v>1</v>
      </c>
      <c r="F3526" s="34" t="str">
        <f>MID(A3526,IF(E3526="1",D3526-5,D3526-4),IF(E3526="1",7,6))</f>
        <v>11:33AM</v>
      </c>
      <c r="G3526" s="34" t="str">
        <f>TRIM(SUBSTITUTE(A3526,TEXT(M3526,"h:mmAM/PM"),""))</f>
        <v>8-Nov Y-O-H</v>
      </c>
      <c r="H3526" s="34" t="b">
        <f>OR(LEFT(G3526,1)="Y",LEFT(G3526,1)="B",LEFT(G3526,1)="R")</f>
        <v>0</v>
      </c>
      <c r="I3526" s="34" t="str">
        <f>IF(H3526,LEFT(G3526,FIND(" ",G3526)-1),MID(G3526,FIND(" ",G3526)+1,9))</f>
        <v>Y-O-H</v>
      </c>
      <c r="J3526" s="34" t="str">
        <f>TRIM(SUBSTITUTE(G3526,I3526,""))</f>
        <v>8-Nov</v>
      </c>
      <c r="K3526" s="34">
        <f>LEFT(J3526,2-ISERROR(1*MID(J3526,2,1)))*1</f>
        <v>8</v>
      </c>
      <c r="L3526" s="34" t="str">
        <f>IF(LEN(I3526)=3,I3526,LEFT(I3526,1)&amp;MID(I3526,3,1)&amp;RIGHT(I3526,1))</f>
        <v>YOH</v>
      </c>
      <c r="M3526" s="42">
        <f>TIMEVALUE(SUBSTITUTE(SUBSTITUTE(F3526,"P"," P"),"A"," A"))</f>
        <v>0.48125000000000001</v>
      </c>
      <c r="N3526" s="34">
        <f t="shared" si="173"/>
        <v>9</v>
      </c>
      <c r="O3526" s="34" t="str">
        <f t="shared" si="174"/>
        <v>YOH9</v>
      </c>
      <c r="P3526" s="44">
        <f>INDEX(Workings!$R$14:$R$853,MATCH(O3526,Workings!$U$14:$U$853,0))</f>
        <v>0.47916666666666663</v>
      </c>
      <c r="Q3526" s="34">
        <f t="shared" si="175"/>
        <v>3</v>
      </c>
      <c r="S3526"/>
    </row>
    <row r="3527" spans="1:19" ht="15" x14ac:dyDescent="0.25">
      <c r="A3527" s="34" t="s">
        <v>2290</v>
      </c>
      <c r="B3527" s="34">
        <f>SEARCH("PM",A3527)</f>
        <v>18</v>
      </c>
      <c r="C3527" s="34" t="e">
        <f>SEARCH("AM",A3527)</f>
        <v>#VALUE!</v>
      </c>
      <c r="D3527" s="34">
        <f>IFERROR(B3527,C3527)</f>
        <v>18</v>
      </c>
      <c r="E3527" s="34" t="str">
        <f>IFERROR(MID(A3527,D3527-5,1)," ")</f>
        <v>1</v>
      </c>
      <c r="F3527" s="34" t="str">
        <f>MID(A3527,IF(E3527="1",D3527-5,D3527-4),IF(E3527="1",7,6))</f>
        <v>12:03PM</v>
      </c>
      <c r="G3527" s="34" t="str">
        <f>TRIM(SUBSTITUTE(A3527,TEXT(M3527,"h:mmAM/PM"),""))</f>
        <v>Y/O/H 8/Nov</v>
      </c>
      <c r="H3527" s="34" t="b">
        <f>OR(LEFT(G3527,1)="Y",LEFT(G3527,1)="B",LEFT(G3527,1)="R")</f>
        <v>1</v>
      </c>
      <c r="I3527" s="34" t="str">
        <f>IF(H3527,LEFT(G3527,FIND(" ",G3527)-1),MID(G3527,FIND(" ",G3527)+1,9))</f>
        <v>Y/O/H</v>
      </c>
      <c r="J3527" s="34" t="str">
        <f>TRIM(SUBSTITUTE(G3527,I3527,""))</f>
        <v>8/Nov</v>
      </c>
      <c r="K3527" s="34">
        <f>LEFT(J3527,2-ISERROR(1*MID(J3527,2,1)))*1</f>
        <v>8</v>
      </c>
      <c r="L3527" s="34" t="str">
        <f>IF(LEN(I3527)=3,I3527,LEFT(I3527,1)&amp;MID(I3527,3,1)&amp;RIGHT(I3527,1))</f>
        <v>YOH</v>
      </c>
      <c r="M3527" s="42">
        <f>TIMEVALUE(SUBSTITUTE(SUBSTITUTE(F3527,"P"," P"),"A"," A"))</f>
        <v>0.50208333333333333</v>
      </c>
      <c r="N3527" s="34">
        <f t="shared" si="173"/>
        <v>10</v>
      </c>
      <c r="O3527" s="34" t="str">
        <f t="shared" si="174"/>
        <v>YOH10</v>
      </c>
      <c r="P3527" s="44">
        <f>INDEX(Workings!$R$14:$R$853,MATCH(O3527,Workings!$U$14:$U$853,0))</f>
        <v>0.49999999999999994</v>
      </c>
      <c r="Q3527" s="34">
        <f t="shared" si="175"/>
        <v>3</v>
      </c>
      <c r="S3527"/>
    </row>
    <row r="3528" spans="1:19" ht="15" x14ac:dyDescent="0.25">
      <c r="A3528" s="34" t="s">
        <v>3916</v>
      </c>
      <c r="B3528" s="34">
        <f>SEARCH("PM",A3528)</f>
        <v>6</v>
      </c>
      <c r="C3528" s="34" t="e">
        <f>SEARCH("AM",A3528)</f>
        <v>#VALUE!</v>
      </c>
      <c r="D3528" s="34">
        <f>IFERROR(B3528,C3528)</f>
        <v>6</v>
      </c>
      <c r="E3528" s="34" t="str">
        <f>IFERROR(MID(A3528,D3528-5,1)," ")</f>
        <v>1</v>
      </c>
      <c r="F3528" s="34" t="str">
        <f>MID(A3528,IF(E3528="1",D3528-5,D3528-4),IF(E3528="1",7,6))</f>
        <v>12:30PM</v>
      </c>
      <c r="G3528" s="34" t="str">
        <f>TRIM(SUBSTITUTE(A3528,TEXT(M3528,"h:mmAM/PM"),""))</f>
        <v>8/Nov YOH</v>
      </c>
      <c r="H3528" s="34" t="b">
        <f>OR(LEFT(G3528,1)="Y",LEFT(G3528,1)="B",LEFT(G3528,1)="R")</f>
        <v>0</v>
      </c>
      <c r="I3528" s="34" t="str">
        <f>IF(H3528,LEFT(G3528,FIND(" ",G3528)-1),MID(G3528,FIND(" ",G3528)+1,9))</f>
        <v>YOH</v>
      </c>
      <c r="J3528" s="34" t="str">
        <f>TRIM(SUBSTITUTE(G3528,I3528,""))</f>
        <v>8/Nov</v>
      </c>
      <c r="K3528" s="34">
        <f>LEFT(J3528,2-ISERROR(1*MID(J3528,2,1)))*1</f>
        <v>8</v>
      </c>
      <c r="L3528" s="34" t="str">
        <f>IF(LEN(I3528)=3,I3528,LEFT(I3528,1)&amp;MID(I3528,3,1)&amp;RIGHT(I3528,1))</f>
        <v>YOH</v>
      </c>
      <c r="M3528" s="42">
        <f>TIMEVALUE(SUBSTITUTE(SUBSTITUTE(F3528,"P"," P"),"A"," A"))</f>
        <v>0.52083333333333337</v>
      </c>
      <c r="N3528" s="34">
        <f t="shared" si="173"/>
        <v>11</v>
      </c>
      <c r="O3528" s="34" t="str">
        <f t="shared" si="174"/>
        <v>YOH11</v>
      </c>
      <c r="P3528" s="44">
        <f>INDEX(Workings!$R$14:$R$853,MATCH(O3528,Workings!$U$14:$U$853,0))</f>
        <v>0.52083333333333326</v>
      </c>
      <c r="Q3528" s="34">
        <f t="shared" si="175"/>
        <v>0</v>
      </c>
      <c r="S3528"/>
    </row>
    <row r="3529" spans="1:19" ht="15" x14ac:dyDescent="0.25">
      <c r="A3529" s="34" t="s">
        <v>3438</v>
      </c>
      <c r="B3529" s="34">
        <f>SEARCH("PM",A3529)</f>
        <v>17</v>
      </c>
      <c r="C3529" s="34" t="e">
        <f>SEARCH("AM",A3529)</f>
        <v>#VALUE!</v>
      </c>
      <c r="D3529" s="34">
        <f>IFERROR(B3529,C3529)</f>
        <v>17</v>
      </c>
      <c r="E3529" s="34" t="str">
        <f>IFERROR(MID(A3529,D3529-5,1)," ")</f>
        <v xml:space="preserve"> </v>
      </c>
      <c r="F3529" s="34" t="str">
        <f>MID(A3529,IF(E3529="1",D3529-5,D3529-4),IF(E3529="1",7,6))</f>
        <v>1:02PM</v>
      </c>
      <c r="G3529" s="34" t="str">
        <f>TRIM(SUBSTITUTE(A3529,TEXT(M3529,"h:mmAM/PM"),""))</f>
        <v>Y:O:H 8/Nov</v>
      </c>
      <c r="H3529" s="34" t="b">
        <f>OR(LEFT(G3529,1)="Y",LEFT(G3529,1)="B",LEFT(G3529,1)="R")</f>
        <v>1</v>
      </c>
      <c r="I3529" s="34" t="str">
        <f>IF(H3529,LEFT(G3529,FIND(" ",G3529)-1),MID(G3529,FIND(" ",G3529)+1,9))</f>
        <v>Y:O:H</v>
      </c>
      <c r="J3529" s="34" t="str">
        <f>TRIM(SUBSTITUTE(G3529,I3529,""))</f>
        <v>8/Nov</v>
      </c>
      <c r="K3529" s="34">
        <f>LEFT(J3529,2-ISERROR(1*MID(J3529,2,1)))*1</f>
        <v>8</v>
      </c>
      <c r="L3529" s="34" t="str">
        <f>IF(LEN(I3529)=3,I3529,LEFT(I3529,1)&amp;MID(I3529,3,1)&amp;RIGHT(I3529,1))</f>
        <v>YOH</v>
      </c>
      <c r="M3529" s="42">
        <f>TIMEVALUE(SUBSTITUTE(SUBSTITUTE(F3529,"P"," P"),"A"," A"))</f>
        <v>0.54305555555555551</v>
      </c>
      <c r="N3529" s="34">
        <f t="shared" ref="N3529:N3592" si="176">1+(L3529=L3528)*(K3529=K3528)*N3528</f>
        <v>12</v>
      </c>
      <c r="O3529" s="34" t="str">
        <f t="shared" ref="O3529:O3592" si="177">L3529&amp;N3529</f>
        <v>YOH12</v>
      </c>
      <c r="P3529" s="44">
        <f>INDEX(Workings!$R$14:$R$853,MATCH(O3529,Workings!$U$14:$U$853,0))</f>
        <v>0.54166666666666663</v>
      </c>
      <c r="Q3529" s="34">
        <f t="shared" ref="Q3529:Q3592" si="178">ROUND((M3529-P3529)*60*24,5)</f>
        <v>2</v>
      </c>
      <c r="S3529"/>
    </row>
    <row r="3530" spans="1:19" ht="15" x14ac:dyDescent="0.25">
      <c r="A3530" s="34" t="s">
        <v>2553</v>
      </c>
      <c r="B3530" s="34">
        <f>SEARCH("PM",A3530)</f>
        <v>11</v>
      </c>
      <c r="C3530" s="34" t="e">
        <f>SEARCH("AM",A3530)</f>
        <v>#VALUE!</v>
      </c>
      <c r="D3530" s="34">
        <f>IFERROR(B3530,C3530)</f>
        <v>11</v>
      </c>
      <c r="E3530" s="34" t="str">
        <f>IFERROR(MID(A3530,D3530-5,1)," ")</f>
        <v xml:space="preserve"> </v>
      </c>
      <c r="F3530" s="34" t="str">
        <f>MID(A3530,IF(E3530="1",D3530-5,D3530-4),IF(E3530="1",7,6))</f>
        <v>1:30PM</v>
      </c>
      <c r="G3530" s="34" t="str">
        <f>TRIM(SUBSTITUTE(A3530,TEXT(M3530,"h:mmAM/PM"),""))</f>
        <v>Y-O-H 8/Nov</v>
      </c>
      <c r="H3530" s="34" t="b">
        <f>OR(LEFT(G3530,1)="Y",LEFT(G3530,1)="B",LEFT(G3530,1)="R")</f>
        <v>1</v>
      </c>
      <c r="I3530" s="34" t="str">
        <f>IF(H3530,LEFT(G3530,FIND(" ",G3530)-1),MID(G3530,FIND(" ",G3530)+1,9))</f>
        <v>Y-O-H</v>
      </c>
      <c r="J3530" s="34" t="str">
        <f>TRIM(SUBSTITUTE(G3530,I3530,""))</f>
        <v>8/Nov</v>
      </c>
      <c r="K3530" s="34">
        <f>LEFT(J3530,2-ISERROR(1*MID(J3530,2,1)))*1</f>
        <v>8</v>
      </c>
      <c r="L3530" s="34" t="str">
        <f>IF(LEN(I3530)=3,I3530,LEFT(I3530,1)&amp;MID(I3530,3,1)&amp;RIGHT(I3530,1))</f>
        <v>YOH</v>
      </c>
      <c r="M3530" s="42">
        <f>TIMEVALUE(SUBSTITUTE(SUBSTITUTE(F3530,"P"," P"),"A"," A"))</f>
        <v>0.5625</v>
      </c>
      <c r="N3530" s="34">
        <f t="shared" si="176"/>
        <v>13</v>
      </c>
      <c r="O3530" s="34" t="str">
        <f t="shared" si="177"/>
        <v>YOH13</v>
      </c>
      <c r="P3530" s="44">
        <f>INDEX(Workings!$R$14:$R$853,MATCH(O3530,Workings!$U$14:$U$853,0))</f>
        <v>0.5625</v>
      </c>
      <c r="Q3530" s="34">
        <f t="shared" si="178"/>
        <v>0</v>
      </c>
      <c r="S3530"/>
    </row>
    <row r="3531" spans="1:19" ht="15" x14ac:dyDescent="0.25">
      <c r="A3531" s="34" t="s">
        <v>2626</v>
      </c>
      <c r="B3531" s="34">
        <f>SEARCH("PM",A3531)</f>
        <v>11</v>
      </c>
      <c r="C3531" s="34" t="e">
        <f>SEARCH("AM",A3531)</f>
        <v>#VALUE!</v>
      </c>
      <c r="D3531" s="34">
        <f>IFERROR(B3531,C3531)</f>
        <v>11</v>
      </c>
      <c r="E3531" s="34" t="str">
        <f>IFERROR(MID(A3531,D3531-5,1)," ")</f>
        <v xml:space="preserve"> </v>
      </c>
      <c r="F3531" s="34" t="str">
        <f>MID(A3531,IF(E3531="1",D3531-5,D3531-4),IF(E3531="1",7,6))</f>
        <v>2:02PM</v>
      </c>
      <c r="G3531" s="34" t="str">
        <f>TRIM(SUBSTITUTE(A3531,TEXT(M3531,"h:mmAM/PM"),""))</f>
        <v>8/Nov Y:O:H</v>
      </c>
      <c r="H3531" s="34" t="b">
        <f>OR(LEFT(G3531,1)="Y",LEFT(G3531,1)="B",LEFT(G3531,1)="R")</f>
        <v>0</v>
      </c>
      <c r="I3531" s="34" t="str">
        <f>IF(H3531,LEFT(G3531,FIND(" ",G3531)-1),MID(G3531,FIND(" ",G3531)+1,9))</f>
        <v>Y:O:H</v>
      </c>
      <c r="J3531" s="34" t="str">
        <f>TRIM(SUBSTITUTE(G3531,I3531,""))</f>
        <v>8/Nov</v>
      </c>
      <c r="K3531" s="34">
        <f>LEFT(J3531,2-ISERROR(1*MID(J3531,2,1)))*1</f>
        <v>8</v>
      </c>
      <c r="L3531" s="34" t="str">
        <f>IF(LEN(I3531)=3,I3531,LEFT(I3531,1)&amp;MID(I3531,3,1)&amp;RIGHT(I3531,1))</f>
        <v>YOH</v>
      </c>
      <c r="M3531" s="42">
        <f>TIMEVALUE(SUBSTITUTE(SUBSTITUTE(F3531,"P"," P"),"A"," A"))</f>
        <v>0.58472222222222225</v>
      </c>
      <c r="N3531" s="34">
        <f t="shared" si="176"/>
        <v>14</v>
      </c>
      <c r="O3531" s="34" t="str">
        <f t="shared" si="177"/>
        <v>YOH14</v>
      </c>
      <c r="P3531" s="44">
        <f>INDEX(Workings!$R$14:$R$853,MATCH(O3531,Workings!$U$14:$U$853,0))</f>
        <v>0.58333333333333337</v>
      </c>
      <c r="Q3531" s="34">
        <f t="shared" si="178"/>
        <v>2</v>
      </c>
      <c r="S3531"/>
    </row>
    <row r="3532" spans="1:19" ht="15" x14ac:dyDescent="0.25">
      <c r="A3532" s="34" t="s">
        <v>2154</v>
      </c>
      <c r="B3532" s="34">
        <f>SEARCH("PM",A3532)</f>
        <v>11</v>
      </c>
      <c r="C3532" s="34" t="e">
        <f>SEARCH("AM",A3532)</f>
        <v>#VALUE!</v>
      </c>
      <c r="D3532" s="34">
        <f>IFERROR(B3532,C3532)</f>
        <v>11</v>
      </c>
      <c r="E3532" s="34" t="str">
        <f>IFERROR(MID(A3532,D3532-5,1)," ")</f>
        <v xml:space="preserve"> </v>
      </c>
      <c r="F3532" s="34" t="str">
        <f>MID(A3532,IF(E3532="1",D3532-5,D3532-4),IF(E3532="1",7,6))</f>
        <v>2:31PM</v>
      </c>
      <c r="G3532" s="34" t="str">
        <f>TRIM(SUBSTITUTE(A3532,TEXT(M3532,"h:mmAM/PM"),""))</f>
        <v>Y-O-H 8/Nov</v>
      </c>
      <c r="H3532" s="34" t="b">
        <f>OR(LEFT(G3532,1)="Y",LEFT(G3532,1)="B",LEFT(G3532,1)="R")</f>
        <v>1</v>
      </c>
      <c r="I3532" s="34" t="str">
        <f>IF(H3532,LEFT(G3532,FIND(" ",G3532)-1),MID(G3532,FIND(" ",G3532)+1,9))</f>
        <v>Y-O-H</v>
      </c>
      <c r="J3532" s="34" t="str">
        <f>TRIM(SUBSTITUTE(G3532,I3532,""))</f>
        <v>8/Nov</v>
      </c>
      <c r="K3532" s="34">
        <f>LEFT(J3532,2-ISERROR(1*MID(J3532,2,1)))*1</f>
        <v>8</v>
      </c>
      <c r="L3532" s="34" t="str">
        <f>IF(LEN(I3532)=3,I3532,LEFT(I3532,1)&amp;MID(I3532,3,1)&amp;RIGHT(I3532,1))</f>
        <v>YOH</v>
      </c>
      <c r="M3532" s="42">
        <f>TIMEVALUE(SUBSTITUTE(SUBSTITUTE(F3532,"P"," P"),"A"," A"))</f>
        <v>0.60486111111111118</v>
      </c>
      <c r="N3532" s="34">
        <f t="shared" si="176"/>
        <v>15</v>
      </c>
      <c r="O3532" s="34" t="str">
        <f t="shared" si="177"/>
        <v>YOH15</v>
      </c>
      <c r="P3532" s="44">
        <f>INDEX(Workings!$R$14:$R$853,MATCH(O3532,Workings!$U$14:$U$853,0))</f>
        <v>0.60416666666666674</v>
      </c>
      <c r="Q3532" s="34">
        <f t="shared" si="178"/>
        <v>1</v>
      </c>
      <c r="S3532"/>
    </row>
    <row r="3533" spans="1:19" ht="15" x14ac:dyDescent="0.25">
      <c r="A3533" s="34" t="s">
        <v>866</v>
      </c>
      <c r="B3533" s="34">
        <f>SEARCH("PM",A3533)</f>
        <v>17</v>
      </c>
      <c r="C3533" s="34" t="e">
        <f>SEARCH("AM",A3533)</f>
        <v>#VALUE!</v>
      </c>
      <c r="D3533" s="34">
        <f>IFERROR(B3533,C3533)</f>
        <v>17</v>
      </c>
      <c r="E3533" s="34" t="str">
        <f>IFERROR(MID(A3533,D3533-5,1)," ")</f>
        <v xml:space="preserve"> </v>
      </c>
      <c r="F3533" s="34" t="str">
        <f>MID(A3533,IF(E3533="1",D3533-5,D3533-4),IF(E3533="1",7,6))</f>
        <v>3:00PM</v>
      </c>
      <c r="G3533" s="34" t="str">
        <f>TRIM(SUBSTITUTE(A3533,TEXT(M3533,"h:mmAM/PM"),""))</f>
        <v>Y:O:H 8-Nov</v>
      </c>
      <c r="H3533" s="34" t="b">
        <f>OR(LEFT(G3533,1)="Y",LEFT(G3533,1)="B",LEFT(G3533,1)="R")</f>
        <v>1</v>
      </c>
      <c r="I3533" s="34" t="str">
        <f>IF(H3533,LEFT(G3533,FIND(" ",G3533)-1),MID(G3533,FIND(" ",G3533)+1,9))</f>
        <v>Y:O:H</v>
      </c>
      <c r="J3533" s="34" t="str">
        <f>TRIM(SUBSTITUTE(G3533,I3533,""))</f>
        <v>8-Nov</v>
      </c>
      <c r="K3533" s="34">
        <f>LEFT(J3533,2-ISERROR(1*MID(J3533,2,1)))*1</f>
        <v>8</v>
      </c>
      <c r="L3533" s="34" t="str">
        <f>IF(LEN(I3533)=3,I3533,LEFT(I3533,1)&amp;MID(I3533,3,1)&amp;RIGHT(I3533,1))</f>
        <v>YOH</v>
      </c>
      <c r="M3533" s="42">
        <f>TIMEVALUE(SUBSTITUTE(SUBSTITUTE(F3533,"P"," P"),"A"," A"))</f>
        <v>0.625</v>
      </c>
      <c r="N3533" s="34">
        <f t="shared" si="176"/>
        <v>16</v>
      </c>
      <c r="O3533" s="34" t="str">
        <f t="shared" si="177"/>
        <v>YOH16</v>
      </c>
      <c r="P3533" s="44">
        <f>INDEX(Workings!$R$14:$R$853,MATCH(O3533,Workings!$U$14:$U$853,0))</f>
        <v>0.62500000000000011</v>
      </c>
      <c r="Q3533" s="34">
        <f t="shared" si="178"/>
        <v>0</v>
      </c>
      <c r="S3533"/>
    </row>
    <row r="3534" spans="1:19" ht="15" x14ac:dyDescent="0.25">
      <c r="A3534" s="34" t="s">
        <v>1212</v>
      </c>
      <c r="B3534" s="34">
        <f>SEARCH("PM",A3534)</f>
        <v>11</v>
      </c>
      <c r="C3534" s="34" t="e">
        <f>SEARCH("AM",A3534)</f>
        <v>#VALUE!</v>
      </c>
      <c r="D3534" s="34">
        <f>IFERROR(B3534,C3534)</f>
        <v>11</v>
      </c>
      <c r="E3534" s="34" t="str">
        <f>IFERROR(MID(A3534,D3534-5,1)," ")</f>
        <v xml:space="preserve"> </v>
      </c>
      <c r="F3534" s="34" t="str">
        <f>MID(A3534,IF(E3534="1",D3534-5,D3534-4),IF(E3534="1",7,6))</f>
        <v>3:30PM</v>
      </c>
      <c r="G3534" s="34" t="str">
        <f>TRIM(SUBSTITUTE(A3534,TEXT(M3534,"h:mmAM/PM"),""))</f>
        <v>Y-O-H 8-Nov</v>
      </c>
      <c r="H3534" s="34" t="b">
        <f>OR(LEFT(G3534,1)="Y",LEFT(G3534,1)="B",LEFT(G3534,1)="R")</f>
        <v>1</v>
      </c>
      <c r="I3534" s="34" t="str">
        <f>IF(H3534,LEFT(G3534,FIND(" ",G3534)-1),MID(G3534,FIND(" ",G3534)+1,9))</f>
        <v>Y-O-H</v>
      </c>
      <c r="J3534" s="34" t="str">
        <f>TRIM(SUBSTITUTE(G3534,I3534,""))</f>
        <v>8-Nov</v>
      </c>
      <c r="K3534" s="34">
        <f>LEFT(J3534,2-ISERROR(1*MID(J3534,2,1)))*1</f>
        <v>8</v>
      </c>
      <c r="L3534" s="34" t="str">
        <f>IF(LEN(I3534)=3,I3534,LEFT(I3534,1)&amp;MID(I3534,3,1)&amp;RIGHT(I3534,1))</f>
        <v>YOH</v>
      </c>
      <c r="M3534" s="42">
        <f>TIMEVALUE(SUBSTITUTE(SUBSTITUTE(F3534,"P"," P"),"A"," A"))</f>
        <v>0.64583333333333337</v>
      </c>
      <c r="N3534" s="34">
        <f t="shared" si="176"/>
        <v>17</v>
      </c>
      <c r="O3534" s="34" t="str">
        <f t="shared" si="177"/>
        <v>YOH17</v>
      </c>
      <c r="P3534" s="44">
        <f>INDEX(Workings!$R$14:$R$853,MATCH(O3534,Workings!$U$14:$U$853,0))</f>
        <v>0.64583333333333348</v>
      </c>
      <c r="Q3534" s="34">
        <f t="shared" si="178"/>
        <v>0</v>
      </c>
      <c r="S3534"/>
    </row>
    <row r="3535" spans="1:19" ht="15" x14ac:dyDescent="0.25">
      <c r="A3535" s="34" t="s">
        <v>1080</v>
      </c>
      <c r="B3535" s="34">
        <f>SEARCH("PM",A3535)</f>
        <v>5</v>
      </c>
      <c r="C3535" s="34" t="e">
        <f>SEARCH("AM",A3535)</f>
        <v>#VALUE!</v>
      </c>
      <c r="D3535" s="34">
        <f>IFERROR(B3535,C3535)</f>
        <v>5</v>
      </c>
      <c r="E3535" s="34" t="str">
        <f>IFERROR(MID(A3535,D3535-5,1)," ")</f>
        <v xml:space="preserve"> </v>
      </c>
      <c r="F3535" s="34" t="str">
        <f>MID(A3535,IF(E3535="1",D3535-5,D3535-4),IF(E3535="1",7,6))</f>
        <v>4:02PM</v>
      </c>
      <c r="G3535" s="34" t="str">
        <f>TRIM(SUBSTITUTE(A3535,TEXT(M3535,"h:mmAM/PM"),""))</f>
        <v>YOH 8/Nov</v>
      </c>
      <c r="H3535" s="34" t="b">
        <f>OR(LEFT(G3535,1)="Y",LEFT(G3535,1)="B",LEFT(G3535,1)="R")</f>
        <v>1</v>
      </c>
      <c r="I3535" s="34" t="str">
        <f>IF(H3535,LEFT(G3535,FIND(" ",G3535)-1),MID(G3535,FIND(" ",G3535)+1,9))</f>
        <v>YOH</v>
      </c>
      <c r="J3535" s="34" t="str">
        <f>TRIM(SUBSTITUTE(G3535,I3535,""))</f>
        <v>8/Nov</v>
      </c>
      <c r="K3535" s="34">
        <f>LEFT(J3535,2-ISERROR(1*MID(J3535,2,1)))*1</f>
        <v>8</v>
      </c>
      <c r="L3535" s="34" t="str">
        <f>IF(LEN(I3535)=3,I3535,LEFT(I3535,1)&amp;MID(I3535,3,1)&amp;RIGHT(I3535,1))</f>
        <v>YOH</v>
      </c>
      <c r="M3535" s="42">
        <f>TIMEVALUE(SUBSTITUTE(SUBSTITUTE(F3535,"P"," P"),"A"," A"))</f>
        <v>0.66805555555555562</v>
      </c>
      <c r="N3535" s="34">
        <f t="shared" si="176"/>
        <v>18</v>
      </c>
      <c r="O3535" s="34" t="str">
        <f t="shared" si="177"/>
        <v>YOH18</v>
      </c>
      <c r="P3535" s="44">
        <f>INDEX(Workings!$R$14:$R$853,MATCH(O3535,Workings!$U$14:$U$853,0))</f>
        <v>0.66666666666666685</v>
      </c>
      <c r="Q3535" s="34">
        <f t="shared" si="178"/>
        <v>2</v>
      </c>
      <c r="S3535"/>
    </row>
    <row r="3536" spans="1:19" ht="15" x14ac:dyDescent="0.25">
      <c r="A3536" s="34" t="s">
        <v>3437</v>
      </c>
      <c r="B3536" s="34">
        <f>SEARCH("PM",A3536)</f>
        <v>17</v>
      </c>
      <c r="C3536" s="34" t="e">
        <f>SEARCH("AM",A3536)</f>
        <v>#VALUE!</v>
      </c>
      <c r="D3536" s="34">
        <f>IFERROR(B3536,C3536)</f>
        <v>17</v>
      </c>
      <c r="E3536" s="34" t="str">
        <f>IFERROR(MID(A3536,D3536-5,1)," ")</f>
        <v xml:space="preserve"> </v>
      </c>
      <c r="F3536" s="34" t="str">
        <f>MID(A3536,IF(E3536="1",D3536-5,D3536-4),IF(E3536="1",7,6))</f>
        <v>4:33PM</v>
      </c>
      <c r="G3536" s="34" t="str">
        <f>TRIM(SUBSTITUTE(A3536,TEXT(M3536,"h:mmAM/PM"),""))</f>
        <v>8/Nov Y-O-H</v>
      </c>
      <c r="H3536" s="34" t="b">
        <f>OR(LEFT(G3536,1)="Y",LEFT(G3536,1)="B",LEFT(G3536,1)="R")</f>
        <v>0</v>
      </c>
      <c r="I3536" s="34" t="str">
        <f>IF(H3536,LEFT(G3536,FIND(" ",G3536)-1),MID(G3536,FIND(" ",G3536)+1,9))</f>
        <v>Y-O-H</v>
      </c>
      <c r="J3536" s="34" t="str">
        <f>TRIM(SUBSTITUTE(G3536,I3536,""))</f>
        <v>8/Nov</v>
      </c>
      <c r="K3536" s="34">
        <f>LEFT(J3536,2-ISERROR(1*MID(J3536,2,1)))*1</f>
        <v>8</v>
      </c>
      <c r="L3536" s="34" t="str">
        <f>IF(LEN(I3536)=3,I3536,LEFT(I3536,1)&amp;MID(I3536,3,1)&amp;RIGHT(I3536,1))</f>
        <v>YOH</v>
      </c>
      <c r="M3536" s="42">
        <f>TIMEVALUE(SUBSTITUTE(SUBSTITUTE(F3536,"P"," P"),"A"," A"))</f>
        <v>0.68958333333333333</v>
      </c>
      <c r="N3536" s="34">
        <f t="shared" si="176"/>
        <v>19</v>
      </c>
      <c r="O3536" s="34" t="str">
        <f t="shared" si="177"/>
        <v>YOH19</v>
      </c>
      <c r="P3536" s="44">
        <f>INDEX(Workings!$R$14:$R$853,MATCH(O3536,Workings!$U$14:$U$853,0))</f>
        <v>0.68750000000000022</v>
      </c>
      <c r="Q3536" s="34">
        <f t="shared" si="178"/>
        <v>3</v>
      </c>
      <c r="S3536"/>
    </row>
    <row r="3537" spans="1:19" ht="15" x14ac:dyDescent="0.25">
      <c r="A3537" s="34" t="s">
        <v>2861</v>
      </c>
      <c r="B3537" s="34">
        <f>SEARCH("PM",A3537)</f>
        <v>17</v>
      </c>
      <c r="C3537" s="34" t="e">
        <f>SEARCH("AM",A3537)</f>
        <v>#VALUE!</v>
      </c>
      <c r="D3537" s="34">
        <f>IFERROR(B3537,C3537)</f>
        <v>17</v>
      </c>
      <c r="E3537" s="34" t="str">
        <f>IFERROR(MID(A3537,D3537-5,1)," ")</f>
        <v xml:space="preserve"> </v>
      </c>
      <c r="F3537" s="34" t="str">
        <f>MID(A3537,IF(E3537="1",D3537-5,D3537-4),IF(E3537="1",7,6))</f>
        <v>5:02PM</v>
      </c>
      <c r="G3537" s="34" t="str">
        <f>TRIM(SUBSTITUTE(A3537,TEXT(M3537,"h:mmAM/PM"),""))</f>
        <v>Y/O/H 8/Nov</v>
      </c>
      <c r="H3537" s="34" t="b">
        <f>OR(LEFT(G3537,1)="Y",LEFT(G3537,1)="B",LEFT(G3537,1)="R")</f>
        <v>1</v>
      </c>
      <c r="I3537" s="34" t="str">
        <f>IF(H3537,LEFT(G3537,FIND(" ",G3537)-1),MID(G3537,FIND(" ",G3537)+1,9))</f>
        <v>Y/O/H</v>
      </c>
      <c r="J3537" s="34" t="str">
        <f>TRIM(SUBSTITUTE(G3537,I3537,""))</f>
        <v>8/Nov</v>
      </c>
      <c r="K3537" s="34">
        <f>LEFT(J3537,2-ISERROR(1*MID(J3537,2,1)))*1</f>
        <v>8</v>
      </c>
      <c r="L3537" s="34" t="str">
        <f>IF(LEN(I3537)=3,I3537,LEFT(I3537,1)&amp;MID(I3537,3,1)&amp;RIGHT(I3537,1))</f>
        <v>YOH</v>
      </c>
      <c r="M3537" s="42">
        <f>TIMEVALUE(SUBSTITUTE(SUBSTITUTE(F3537,"P"," P"),"A"," A"))</f>
        <v>0.70972222222222225</v>
      </c>
      <c r="N3537" s="34">
        <f t="shared" si="176"/>
        <v>20</v>
      </c>
      <c r="O3537" s="34" t="str">
        <f t="shared" si="177"/>
        <v>YOH20</v>
      </c>
      <c r="P3537" s="44">
        <f>INDEX(Workings!$R$14:$R$853,MATCH(O3537,Workings!$U$14:$U$853,0))</f>
        <v>0.70833333333333359</v>
      </c>
      <c r="Q3537" s="34">
        <f t="shared" si="178"/>
        <v>2</v>
      </c>
      <c r="S3537"/>
    </row>
    <row r="3538" spans="1:19" ht="15" x14ac:dyDescent="0.25">
      <c r="A3538" s="34" t="s">
        <v>633</v>
      </c>
      <c r="B3538" s="34">
        <f>SEARCH("PM",A3538)</f>
        <v>5</v>
      </c>
      <c r="C3538" s="34" t="e">
        <f>SEARCH("AM",A3538)</f>
        <v>#VALUE!</v>
      </c>
      <c r="D3538" s="34">
        <f>IFERROR(B3538,C3538)</f>
        <v>5</v>
      </c>
      <c r="E3538" s="34" t="str">
        <f>IFERROR(MID(A3538,D3538-5,1)," ")</f>
        <v xml:space="preserve"> </v>
      </c>
      <c r="F3538" s="34" t="str">
        <f>MID(A3538,IF(E3538="1",D3538-5,D3538-4),IF(E3538="1",7,6))</f>
        <v>5:22PM</v>
      </c>
      <c r="G3538" s="34" t="str">
        <f>TRIM(SUBSTITUTE(A3538,TEXT(M3538,"h:mmAM/PM"),""))</f>
        <v>8-Nov YOH</v>
      </c>
      <c r="H3538" s="34" t="b">
        <f>OR(LEFT(G3538,1)="Y",LEFT(G3538,1)="B",LEFT(G3538,1)="R")</f>
        <v>0</v>
      </c>
      <c r="I3538" s="34" t="str">
        <f>IF(H3538,LEFT(G3538,FIND(" ",G3538)-1),MID(G3538,FIND(" ",G3538)+1,9))</f>
        <v>YOH</v>
      </c>
      <c r="J3538" s="34" t="str">
        <f>TRIM(SUBSTITUTE(G3538,I3538,""))</f>
        <v>8-Nov</v>
      </c>
      <c r="K3538" s="34">
        <f>LEFT(J3538,2-ISERROR(1*MID(J3538,2,1)))*1</f>
        <v>8</v>
      </c>
      <c r="L3538" s="34" t="str">
        <f>IF(LEN(I3538)=3,I3538,LEFT(I3538,1)&amp;MID(I3538,3,1)&amp;RIGHT(I3538,1))</f>
        <v>YOH</v>
      </c>
      <c r="M3538" s="42">
        <f>TIMEVALUE(SUBSTITUTE(SUBSTITUTE(F3538,"P"," P"),"A"," A"))</f>
        <v>0.72361111111111109</v>
      </c>
      <c r="N3538" s="34">
        <f t="shared" si="176"/>
        <v>21</v>
      </c>
      <c r="O3538" s="34" t="str">
        <f t="shared" si="177"/>
        <v>YOH21</v>
      </c>
      <c r="P3538" s="44">
        <f>INDEX(Workings!$R$14:$R$853,MATCH(O3538,Workings!$U$14:$U$853,0))</f>
        <v>0.72222222222222243</v>
      </c>
      <c r="Q3538" s="34">
        <f t="shared" si="178"/>
        <v>2</v>
      </c>
      <c r="S3538"/>
    </row>
    <row r="3539" spans="1:19" ht="15" x14ac:dyDescent="0.25">
      <c r="A3539" s="34" t="s">
        <v>4100</v>
      </c>
      <c r="B3539" s="34">
        <f>SEARCH("PM",A3539)</f>
        <v>5</v>
      </c>
      <c r="C3539" s="34" t="e">
        <f>SEARCH("AM",A3539)</f>
        <v>#VALUE!</v>
      </c>
      <c r="D3539" s="34">
        <f>IFERROR(B3539,C3539)</f>
        <v>5</v>
      </c>
      <c r="E3539" s="34" t="str">
        <f>IFERROR(MID(A3539,D3539-5,1)," ")</f>
        <v xml:space="preserve"> </v>
      </c>
      <c r="F3539" s="34" t="str">
        <f>MID(A3539,IF(E3539="1",D3539-5,D3539-4),IF(E3539="1",7,6))</f>
        <v>5:42PM</v>
      </c>
      <c r="G3539" s="34" t="str">
        <f>TRIM(SUBSTITUTE(A3539,TEXT(M3539,"h:mmAM/PM"),""))</f>
        <v>8-Nov Y/O/H</v>
      </c>
      <c r="H3539" s="34" t="b">
        <f>OR(LEFT(G3539,1)="Y",LEFT(G3539,1)="B",LEFT(G3539,1)="R")</f>
        <v>0</v>
      </c>
      <c r="I3539" s="34" t="str">
        <f>IF(H3539,LEFT(G3539,FIND(" ",G3539)-1),MID(G3539,FIND(" ",G3539)+1,9))</f>
        <v>Y/O/H</v>
      </c>
      <c r="J3539" s="34" t="str">
        <f>TRIM(SUBSTITUTE(G3539,I3539,""))</f>
        <v>8-Nov</v>
      </c>
      <c r="K3539" s="34">
        <f>LEFT(J3539,2-ISERROR(1*MID(J3539,2,1)))*1</f>
        <v>8</v>
      </c>
      <c r="L3539" s="34" t="str">
        <f>IF(LEN(I3539)=3,I3539,LEFT(I3539,1)&amp;MID(I3539,3,1)&amp;RIGHT(I3539,1))</f>
        <v>YOH</v>
      </c>
      <c r="M3539" s="42">
        <f>TIMEVALUE(SUBSTITUTE(SUBSTITUTE(F3539,"P"," P"),"A"," A"))</f>
        <v>0.73749999999999993</v>
      </c>
      <c r="N3539" s="34">
        <f t="shared" si="176"/>
        <v>22</v>
      </c>
      <c r="O3539" s="34" t="str">
        <f t="shared" si="177"/>
        <v>YOH22</v>
      </c>
      <c r="P3539" s="44">
        <f>INDEX(Workings!$R$14:$R$853,MATCH(O3539,Workings!$U$14:$U$853,0))</f>
        <v>0.73611111111111127</v>
      </c>
      <c r="Q3539" s="34">
        <f t="shared" si="178"/>
        <v>2</v>
      </c>
      <c r="S3539"/>
    </row>
    <row r="3540" spans="1:19" ht="15" x14ac:dyDescent="0.25">
      <c r="A3540" s="34" t="s">
        <v>3410</v>
      </c>
      <c r="B3540" s="34">
        <f>SEARCH("PM",A3540)</f>
        <v>5</v>
      </c>
      <c r="C3540" s="34" t="e">
        <f>SEARCH("AM",A3540)</f>
        <v>#VALUE!</v>
      </c>
      <c r="D3540" s="34">
        <f>IFERROR(B3540,C3540)</f>
        <v>5</v>
      </c>
      <c r="E3540" s="34" t="str">
        <f>IFERROR(MID(A3540,D3540-5,1)," ")</f>
        <v xml:space="preserve"> </v>
      </c>
      <c r="F3540" s="34" t="str">
        <f>MID(A3540,IF(E3540="1",D3540-5,D3540-4),IF(E3540="1",7,6))</f>
        <v>6:02PM</v>
      </c>
      <c r="G3540" s="34" t="str">
        <f>TRIM(SUBSTITUTE(A3540,TEXT(M3540,"h:mmAM/PM"),""))</f>
        <v>8-Nov Y-O-H</v>
      </c>
      <c r="H3540" s="34" t="b">
        <f>OR(LEFT(G3540,1)="Y",LEFT(G3540,1)="B",LEFT(G3540,1)="R")</f>
        <v>0</v>
      </c>
      <c r="I3540" s="34" t="str">
        <f>IF(H3540,LEFT(G3540,FIND(" ",G3540)-1),MID(G3540,FIND(" ",G3540)+1,9))</f>
        <v>Y-O-H</v>
      </c>
      <c r="J3540" s="34" t="str">
        <f>TRIM(SUBSTITUTE(G3540,I3540,""))</f>
        <v>8-Nov</v>
      </c>
      <c r="K3540" s="34">
        <f>LEFT(J3540,2-ISERROR(1*MID(J3540,2,1)))*1</f>
        <v>8</v>
      </c>
      <c r="L3540" s="34" t="str">
        <f>IF(LEN(I3540)=3,I3540,LEFT(I3540,1)&amp;MID(I3540,3,1)&amp;RIGHT(I3540,1))</f>
        <v>YOH</v>
      </c>
      <c r="M3540" s="42">
        <f>TIMEVALUE(SUBSTITUTE(SUBSTITUTE(F3540,"P"," P"),"A"," A"))</f>
        <v>0.75138888888888899</v>
      </c>
      <c r="N3540" s="34">
        <f t="shared" si="176"/>
        <v>23</v>
      </c>
      <c r="O3540" s="34" t="str">
        <f t="shared" si="177"/>
        <v>YOH23</v>
      </c>
      <c r="P3540" s="44">
        <f>INDEX(Workings!$R$14:$R$853,MATCH(O3540,Workings!$U$14:$U$853,0))</f>
        <v>0.75000000000000011</v>
      </c>
      <c r="Q3540" s="34">
        <f t="shared" si="178"/>
        <v>2</v>
      </c>
      <c r="S3540"/>
    </row>
    <row r="3541" spans="1:19" ht="15" x14ac:dyDescent="0.25">
      <c r="A3541" s="34" t="s">
        <v>2700</v>
      </c>
      <c r="B3541" s="34">
        <f>SEARCH("PM",A3541)</f>
        <v>11</v>
      </c>
      <c r="C3541" s="34" t="e">
        <f>SEARCH("AM",A3541)</f>
        <v>#VALUE!</v>
      </c>
      <c r="D3541" s="34">
        <f>IFERROR(B3541,C3541)</f>
        <v>11</v>
      </c>
      <c r="E3541" s="34" t="str">
        <f>IFERROR(MID(A3541,D3541-5,1)," ")</f>
        <v xml:space="preserve"> </v>
      </c>
      <c r="F3541" s="34" t="str">
        <f>MID(A3541,IF(E3541="1",D3541-5,D3541-4),IF(E3541="1",7,6))</f>
        <v>6:23PM</v>
      </c>
      <c r="G3541" s="34" t="str">
        <f>TRIM(SUBSTITUTE(A3541,TEXT(M3541,"h:mmAM/PM"),""))</f>
        <v>8-Nov Y/O/H</v>
      </c>
      <c r="H3541" s="34" t="b">
        <f>OR(LEFT(G3541,1)="Y",LEFT(G3541,1)="B",LEFT(G3541,1)="R")</f>
        <v>0</v>
      </c>
      <c r="I3541" s="34" t="str">
        <f>IF(H3541,LEFT(G3541,FIND(" ",G3541)-1),MID(G3541,FIND(" ",G3541)+1,9))</f>
        <v>Y/O/H</v>
      </c>
      <c r="J3541" s="34" t="str">
        <f>TRIM(SUBSTITUTE(G3541,I3541,""))</f>
        <v>8-Nov</v>
      </c>
      <c r="K3541" s="34">
        <f>LEFT(J3541,2-ISERROR(1*MID(J3541,2,1)))*1</f>
        <v>8</v>
      </c>
      <c r="L3541" s="34" t="str">
        <f>IF(LEN(I3541)=3,I3541,LEFT(I3541,1)&amp;MID(I3541,3,1)&amp;RIGHT(I3541,1))</f>
        <v>YOH</v>
      </c>
      <c r="M3541" s="42">
        <f>TIMEVALUE(SUBSTITUTE(SUBSTITUTE(F3541,"P"," P"),"A"," A"))</f>
        <v>0.76597222222222217</v>
      </c>
      <c r="N3541" s="34">
        <f t="shared" si="176"/>
        <v>24</v>
      </c>
      <c r="O3541" s="34" t="str">
        <f t="shared" si="177"/>
        <v>YOH24</v>
      </c>
      <c r="P3541" s="44">
        <f>INDEX(Workings!$R$14:$R$853,MATCH(O3541,Workings!$U$14:$U$853,0))</f>
        <v>0.76388888888888895</v>
      </c>
      <c r="Q3541" s="34">
        <f t="shared" si="178"/>
        <v>3</v>
      </c>
      <c r="S3541"/>
    </row>
    <row r="3542" spans="1:19" ht="15" x14ac:dyDescent="0.25">
      <c r="A3542" s="34" t="s">
        <v>4173</v>
      </c>
      <c r="B3542" s="34">
        <f>SEARCH("PM",A3542)</f>
        <v>5</v>
      </c>
      <c r="C3542" s="34" t="e">
        <f>SEARCH("AM",A3542)</f>
        <v>#VALUE!</v>
      </c>
      <c r="D3542" s="34">
        <f>IFERROR(B3542,C3542)</f>
        <v>5</v>
      </c>
      <c r="E3542" s="34" t="str">
        <f>IFERROR(MID(A3542,D3542-5,1)," ")</f>
        <v xml:space="preserve"> </v>
      </c>
      <c r="F3542" s="34" t="str">
        <f>MID(A3542,IF(E3542="1",D3542-5,D3542-4),IF(E3542="1",7,6))</f>
        <v>6:43PM</v>
      </c>
      <c r="G3542" s="34" t="str">
        <f>TRIM(SUBSTITUTE(A3542,TEXT(M3542,"h:mmAM/PM"),""))</f>
        <v>Y/O/H 8-Nov</v>
      </c>
      <c r="H3542" s="34" t="b">
        <f>OR(LEFT(G3542,1)="Y",LEFT(G3542,1)="B",LEFT(G3542,1)="R")</f>
        <v>1</v>
      </c>
      <c r="I3542" s="34" t="str">
        <f>IF(H3542,LEFT(G3542,FIND(" ",G3542)-1),MID(G3542,FIND(" ",G3542)+1,9))</f>
        <v>Y/O/H</v>
      </c>
      <c r="J3542" s="34" t="str">
        <f>TRIM(SUBSTITUTE(G3542,I3542,""))</f>
        <v>8-Nov</v>
      </c>
      <c r="K3542" s="34">
        <f>LEFT(J3542,2-ISERROR(1*MID(J3542,2,1)))*1</f>
        <v>8</v>
      </c>
      <c r="L3542" s="34" t="str">
        <f>IF(LEN(I3542)=3,I3542,LEFT(I3542,1)&amp;MID(I3542,3,1)&amp;RIGHT(I3542,1))</f>
        <v>YOH</v>
      </c>
      <c r="M3542" s="42">
        <f>TIMEVALUE(SUBSTITUTE(SUBSTITUTE(F3542,"P"," P"),"A"," A"))</f>
        <v>0.77986111111111101</v>
      </c>
      <c r="N3542" s="34">
        <f t="shared" si="176"/>
        <v>25</v>
      </c>
      <c r="O3542" s="34" t="str">
        <f t="shared" si="177"/>
        <v>YOH25</v>
      </c>
      <c r="P3542" s="44">
        <f>INDEX(Workings!$R$14:$R$853,MATCH(O3542,Workings!$U$14:$U$853,0))</f>
        <v>0.77777777777777779</v>
      </c>
      <c r="Q3542" s="34">
        <f t="shared" si="178"/>
        <v>3</v>
      </c>
      <c r="S3542"/>
    </row>
    <row r="3543" spans="1:19" ht="15" x14ac:dyDescent="0.25">
      <c r="A3543" s="34" t="s">
        <v>4192</v>
      </c>
      <c r="B3543" s="34">
        <f>SEARCH("PM",A3543)</f>
        <v>5</v>
      </c>
      <c r="C3543" s="34" t="e">
        <f>SEARCH("AM",A3543)</f>
        <v>#VALUE!</v>
      </c>
      <c r="D3543" s="34">
        <f>IFERROR(B3543,C3543)</f>
        <v>5</v>
      </c>
      <c r="E3543" s="34" t="str">
        <f>IFERROR(MID(A3543,D3543-5,1)," ")</f>
        <v xml:space="preserve"> </v>
      </c>
      <c r="F3543" s="34" t="str">
        <f>MID(A3543,IF(E3543="1",D3543-5,D3543-4),IF(E3543="1",7,6))</f>
        <v>7:02PM</v>
      </c>
      <c r="G3543" s="34" t="str">
        <f>TRIM(SUBSTITUTE(A3543,TEXT(M3543,"h:mmAM/PM"),""))</f>
        <v>Y/O/H 8-Nov</v>
      </c>
      <c r="H3543" s="34" t="b">
        <f>OR(LEFT(G3543,1)="Y",LEFT(G3543,1)="B",LEFT(G3543,1)="R")</f>
        <v>1</v>
      </c>
      <c r="I3543" s="34" t="str">
        <f>IF(H3543,LEFT(G3543,FIND(" ",G3543)-1),MID(G3543,FIND(" ",G3543)+1,9))</f>
        <v>Y/O/H</v>
      </c>
      <c r="J3543" s="34" t="str">
        <f>TRIM(SUBSTITUTE(G3543,I3543,""))</f>
        <v>8-Nov</v>
      </c>
      <c r="K3543" s="34">
        <f>LEFT(J3543,2-ISERROR(1*MID(J3543,2,1)))*1</f>
        <v>8</v>
      </c>
      <c r="L3543" s="34" t="str">
        <f>IF(LEN(I3543)=3,I3543,LEFT(I3543,1)&amp;MID(I3543,3,1)&amp;RIGHT(I3543,1))</f>
        <v>YOH</v>
      </c>
      <c r="M3543" s="42">
        <f>TIMEVALUE(SUBSTITUTE(SUBSTITUTE(F3543,"P"," P"),"A"," A"))</f>
        <v>0.79305555555555562</v>
      </c>
      <c r="N3543" s="34">
        <f t="shared" si="176"/>
        <v>26</v>
      </c>
      <c r="O3543" s="34" t="str">
        <f t="shared" si="177"/>
        <v>YOH26</v>
      </c>
      <c r="P3543" s="44">
        <f>INDEX(Workings!$R$14:$R$853,MATCH(O3543,Workings!$U$14:$U$853,0))</f>
        <v>0.79166666666666663</v>
      </c>
      <c r="Q3543" s="34">
        <f t="shared" si="178"/>
        <v>2</v>
      </c>
      <c r="S3543"/>
    </row>
    <row r="3544" spans="1:19" ht="15" x14ac:dyDescent="0.25">
      <c r="A3544" s="34" t="s">
        <v>3685</v>
      </c>
      <c r="B3544" s="34">
        <f>SEARCH("PM",A3544)</f>
        <v>5</v>
      </c>
      <c r="C3544" s="34" t="e">
        <f>SEARCH("AM",A3544)</f>
        <v>#VALUE!</v>
      </c>
      <c r="D3544" s="34">
        <f>IFERROR(B3544,C3544)</f>
        <v>5</v>
      </c>
      <c r="E3544" s="34" t="str">
        <f>IFERROR(MID(A3544,D3544-5,1)," ")</f>
        <v xml:space="preserve"> </v>
      </c>
      <c r="F3544" s="34" t="str">
        <f>MID(A3544,IF(E3544="1",D3544-5,D3544-4),IF(E3544="1",7,6))</f>
        <v>8:02PM</v>
      </c>
      <c r="G3544" s="34" t="str">
        <f>TRIM(SUBSTITUTE(A3544,TEXT(M3544,"h:mmAM/PM"),""))</f>
        <v>Y-O-H 8-Nov</v>
      </c>
      <c r="H3544" s="34" t="b">
        <f>OR(LEFT(G3544,1)="Y",LEFT(G3544,1)="B",LEFT(G3544,1)="R")</f>
        <v>1</v>
      </c>
      <c r="I3544" s="34" t="str">
        <f>IF(H3544,LEFT(G3544,FIND(" ",G3544)-1),MID(G3544,FIND(" ",G3544)+1,9))</f>
        <v>Y-O-H</v>
      </c>
      <c r="J3544" s="34" t="str">
        <f>TRIM(SUBSTITUTE(G3544,I3544,""))</f>
        <v>8-Nov</v>
      </c>
      <c r="K3544" s="34">
        <f>LEFT(J3544,2-ISERROR(1*MID(J3544,2,1)))*1</f>
        <v>8</v>
      </c>
      <c r="L3544" s="34" t="str">
        <f>IF(LEN(I3544)=3,I3544,LEFT(I3544,1)&amp;MID(I3544,3,1)&amp;RIGHT(I3544,1))</f>
        <v>YOH</v>
      </c>
      <c r="M3544" s="42">
        <f>TIMEVALUE(SUBSTITUTE(SUBSTITUTE(F3544,"P"," P"),"A"," A"))</f>
        <v>0.83472222222222225</v>
      </c>
      <c r="N3544" s="34">
        <f t="shared" si="176"/>
        <v>27</v>
      </c>
      <c r="O3544" s="34" t="str">
        <f t="shared" si="177"/>
        <v>YOH27</v>
      </c>
      <c r="P3544" s="44">
        <f>INDEX(Workings!$R$14:$R$853,MATCH(O3544,Workings!$U$14:$U$853,0))</f>
        <v>0.83333333333333326</v>
      </c>
      <c r="Q3544" s="34">
        <f t="shared" si="178"/>
        <v>2</v>
      </c>
      <c r="S3544"/>
    </row>
    <row r="3545" spans="1:19" ht="15" x14ac:dyDescent="0.25">
      <c r="A3545" s="34" t="s">
        <v>461</v>
      </c>
      <c r="B3545" s="34">
        <f>SEARCH("PM",A3545)</f>
        <v>5</v>
      </c>
      <c r="C3545" s="34" t="e">
        <f>SEARCH("AM",A3545)</f>
        <v>#VALUE!</v>
      </c>
      <c r="D3545" s="34">
        <f>IFERROR(B3545,C3545)</f>
        <v>5</v>
      </c>
      <c r="E3545" s="34" t="str">
        <f>IFERROR(MID(A3545,D3545-5,1)," ")</f>
        <v xml:space="preserve"> </v>
      </c>
      <c r="F3545" s="34" t="str">
        <f>MID(A3545,IF(E3545="1",D3545-5,D3545-4),IF(E3545="1",7,6))</f>
        <v>9:03PM</v>
      </c>
      <c r="G3545" s="34" t="str">
        <f>TRIM(SUBSTITUTE(A3545,TEXT(M3545,"h:mmAM/PM"),""))</f>
        <v>8/Nov YOH</v>
      </c>
      <c r="H3545" s="34" t="b">
        <f>OR(LEFT(G3545,1)="Y",LEFT(G3545,1)="B",LEFT(G3545,1)="R")</f>
        <v>0</v>
      </c>
      <c r="I3545" s="34" t="str">
        <f>IF(H3545,LEFT(G3545,FIND(" ",G3545)-1),MID(G3545,FIND(" ",G3545)+1,9))</f>
        <v>YOH</v>
      </c>
      <c r="J3545" s="34" t="str">
        <f>TRIM(SUBSTITUTE(G3545,I3545,""))</f>
        <v>8/Nov</v>
      </c>
      <c r="K3545" s="34">
        <f>LEFT(J3545,2-ISERROR(1*MID(J3545,2,1)))*1</f>
        <v>8</v>
      </c>
      <c r="L3545" s="34" t="str">
        <f>IF(LEN(I3545)=3,I3545,LEFT(I3545,1)&amp;MID(I3545,3,1)&amp;RIGHT(I3545,1))</f>
        <v>YOH</v>
      </c>
      <c r="M3545" s="42">
        <f>TIMEVALUE(SUBSTITUTE(SUBSTITUTE(F3545,"P"," P"),"A"," A"))</f>
        <v>0.87708333333333333</v>
      </c>
      <c r="N3545" s="34">
        <f t="shared" si="176"/>
        <v>28</v>
      </c>
      <c r="O3545" s="34" t="str">
        <f t="shared" si="177"/>
        <v>YOH28</v>
      </c>
      <c r="P3545" s="44">
        <f>INDEX(Workings!$R$14:$R$853,MATCH(O3545,Workings!$U$14:$U$853,0))</f>
        <v>0.87499999999999989</v>
      </c>
      <c r="Q3545" s="34">
        <f t="shared" si="178"/>
        <v>3</v>
      </c>
      <c r="S3545"/>
    </row>
    <row r="3546" spans="1:19" ht="15" x14ac:dyDescent="0.25">
      <c r="A3546" s="34" t="s">
        <v>2640</v>
      </c>
      <c r="B3546" s="34">
        <f>SEARCH("PM",A3546)</f>
        <v>18</v>
      </c>
      <c r="C3546" s="34" t="e">
        <f>SEARCH("AM",A3546)</f>
        <v>#VALUE!</v>
      </c>
      <c r="D3546" s="34">
        <f>IFERROR(B3546,C3546)</f>
        <v>18</v>
      </c>
      <c r="E3546" s="34" t="str">
        <f>IFERROR(MID(A3546,D3546-5,1)," ")</f>
        <v>1</v>
      </c>
      <c r="F3546" s="34" t="str">
        <f>MID(A3546,IF(E3546="1",D3546-5,D3546-4),IF(E3546="1",7,6))</f>
        <v>10:01PM</v>
      </c>
      <c r="G3546" s="34" t="str">
        <f>TRIM(SUBSTITUTE(A3546,TEXT(M3546,"h:mmAM/PM"),""))</f>
        <v>8-Nov Y/O/H</v>
      </c>
      <c r="H3546" s="34" t="b">
        <f>OR(LEFT(G3546,1)="Y",LEFT(G3546,1)="B",LEFT(G3546,1)="R")</f>
        <v>0</v>
      </c>
      <c r="I3546" s="34" t="str">
        <f>IF(H3546,LEFT(G3546,FIND(" ",G3546)-1),MID(G3546,FIND(" ",G3546)+1,9))</f>
        <v>Y/O/H</v>
      </c>
      <c r="J3546" s="34" t="str">
        <f>TRIM(SUBSTITUTE(G3546,I3546,""))</f>
        <v>8-Nov</v>
      </c>
      <c r="K3546" s="34">
        <f>LEFT(J3546,2-ISERROR(1*MID(J3546,2,1)))*1</f>
        <v>8</v>
      </c>
      <c r="L3546" s="34" t="str">
        <f>IF(LEN(I3546)=3,I3546,LEFT(I3546,1)&amp;MID(I3546,3,1)&amp;RIGHT(I3546,1))</f>
        <v>YOH</v>
      </c>
      <c r="M3546" s="42">
        <f>TIMEVALUE(SUBSTITUTE(SUBSTITUTE(F3546,"P"," P"),"A"," A"))</f>
        <v>0.91736111111111107</v>
      </c>
      <c r="N3546" s="34">
        <f t="shared" si="176"/>
        <v>29</v>
      </c>
      <c r="O3546" s="34" t="str">
        <f t="shared" si="177"/>
        <v>YOH29</v>
      </c>
      <c r="P3546" s="44">
        <f>INDEX(Workings!$R$14:$R$853,MATCH(O3546,Workings!$U$14:$U$853,0))</f>
        <v>0.91666666666666652</v>
      </c>
      <c r="Q3546" s="34">
        <f t="shared" si="178"/>
        <v>1</v>
      </c>
      <c r="S3546"/>
    </row>
    <row r="3547" spans="1:19" ht="15" x14ac:dyDescent="0.25">
      <c r="A3547" s="34" t="s">
        <v>3928</v>
      </c>
      <c r="B3547" s="34">
        <f>SEARCH("PM",A3547)</f>
        <v>18</v>
      </c>
      <c r="C3547" s="34" t="e">
        <f>SEARCH("AM",A3547)</f>
        <v>#VALUE!</v>
      </c>
      <c r="D3547" s="34">
        <f>IFERROR(B3547,C3547)</f>
        <v>18</v>
      </c>
      <c r="E3547" s="34" t="str">
        <f>IFERROR(MID(A3547,D3547-5,1)," ")</f>
        <v>1</v>
      </c>
      <c r="F3547" s="34" t="str">
        <f>MID(A3547,IF(E3547="1",D3547-5,D3547-4),IF(E3547="1",7,6))</f>
        <v>11:00PM</v>
      </c>
      <c r="G3547" s="34" t="str">
        <f>TRIM(SUBSTITUTE(A3547,TEXT(M3547,"h:mmAM/PM"),""))</f>
        <v>Y/O/H 8-Nov</v>
      </c>
      <c r="H3547" s="34" t="b">
        <f>OR(LEFT(G3547,1)="Y",LEFT(G3547,1)="B",LEFT(G3547,1)="R")</f>
        <v>1</v>
      </c>
      <c r="I3547" s="34" t="str">
        <f>IF(H3547,LEFT(G3547,FIND(" ",G3547)-1),MID(G3547,FIND(" ",G3547)+1,9))</f>
        <v>Y/O/H</v>
      </c>
      <c r="J3547" s="34" t="str">
        <f>TRIM(SUBSTITUTE(G3547,I3547,""))</f>
        <v>8-Nov</v>
      </c>
      <c r="K3547" s="34">
        <f>LEFT(J3547,2-ISERROR(1*MID(J3547,2,1)))*1</f>
        <v>8</v>
      </c>
      <c r="L3547" s="34" t="str">
        <f>IF(LEN(I3547)=3,I3547,LEFT(I3547,1)&amp;MID(I3547,3,1)&amp;RIGHT(I3547,1))</f>
        <v>YOH</v>
      </c>
      <c r="M3547" s="42">
        <f>TIMEVALUE(SUBSTITUTE(SUBSTITUTE(F3547,"P"," P"),"A"," A"))</f>
        <v>0.95833333333333337</v>
      </c>
      <c r="N3547" s="34">
        <f t="shared" si="176"/>
        <v>30</v>
      </c>
      <c r="O3547" s="34" t="str">
        <f t="shared" si="177"/>
        <v>YOH30</v>
      </c>
      <c r="P3547" s="44">
        <f>INDEX(Workings!$R$14:$R$853,MATCH(O3547,Workings!$U$14:$U$853,0))</f>
        <v>0.95833333333333315</v>
      </c>
      <c r="Q3547" s="34">
        <f t="shared" si="178"/>
        <v>0</v>
      </c>
      <c r="S3547"/>
    </row>
    <row r="3548" spans="1:19" ht="15" x14ac:dyDescent="0.25">
      <c r="A3548" s="34" t="s">
        <v>1553</v>
      </c>
      <c r="B3548" s="34" t="e">
        <f>SEARCH("PM",A3548)</f>
        <v>#VALUE!</v>
      </c>
      <c r="C3548" s="34">
        <f>SEARCH("AM",A3548)</f>
        <v>5</v>
      </c>
      <c r="D3548" s="34">
        <f>IFERROR(B3548,C3548)</f>
        <v>5</v>
      </c>
      <c r="E3548" s="34" t="str">
        <f>IFERROR(MID(A3548,D3548-5,1)," ")</f>
        <v xml:space="preserve"> </v>
      </c>
      <c r="F3548" s="34" t="str">
        <f>MID(A3548,IF(E3548="1",D3548-5,D3548-4),IF(E3548="1",7,6))</f>
        <v>7:00AM</v>
      </c>
      <c r="G3548" s="34" t="str">
        <f>TRIM(SUBSTITUTE(A3548,TEXT(M3548,"h:mmAM/PM"),""))</f>
        <v>Y:O:H 9/Nov</v>
      </c>
      <c r="H3548" s="34" t="b">
        <f>OR(LEFT(G3548,1)="Y",LEFT(G3548,1)="B",LEFT(G3548,1)="R")</f>
        <v>1</v>
      </c>
      <c r="I3548" s="34" t="str">
        <f>IF(H3548,LEFT(G3548,FIND(" ",G3548)-1),MID(G3548,FIND(" ",G3548)+1,9))</f>
        <v>Y:O:H</v>
      </c>
      <c r="J3548" s="34" t="str">
        <f>TRIM(SUBSTITUTE(G3548,I3548,""))</f>
        <v>9/Nov</v>
      </c>
      <c r="K3548" s="34">
        <f>LEFT(J3548,2-ISERROR(1*MID(J3548,2,1)))*1</f>
        <v>9</v>
      </c>
      <c r="L3548" s="34" t="str">
        <f>IF(LEN(I3548)=3,I3548,LEFT(I3548,1)&amp;MID(I3548,3,1)&amp;RIGHT(I3548,1))</f>
        <v>YOH</v>
      </c>
      <c r="M3548" s="42">
        <f>TIMEVALUE(SUBSTITUTE(SUBSTITUTE(F3548,"P"," P"),"A"," A"))</f>
        <v>0.29166666666666669</v>
      </c>
      <c r="N3548" s="34">
        <f t="shared" si="176"/>
        <v>1</v>
      </c>
      <c r="O3548" s="34" t="str">
        <f t="shared" si="177"/>
        <v>YOH1</v>
      </c>
      <c r="P3548" s="44">
        <f>INDEX(Workings!$R$14:$R$853,MATCH(O3548,Workings!$U$14:$U$853,0))</f>
        <v>0.29166666666666669</v>
      </c>
      <c r="Q3548" s="34">
        <f t="shared" si="178"/>
        <v>0</v>
      </c>
      <c r="S3548"/>
    </row>
    <row r="3549" spans="1:19" ht="15" x14ac:dyDescent="0.25">
      <c r="A3549" s="34" t="s">
        <v>2545</v>
      </c>
      <c r="B3549" s="34" t="e">
        <f>SEARCH("PM",A3549)</f>
        <v>#VALUE!</v>
      </c>
      <c r="C3549" s="34">
        <f>SEARCH("AM",A3549)</f>
        <v>17</v>
      </c>
      <c r="D3549" s="34">
        <f>IFERROR(B3549,C3549)</f>
        <v>17</v>
      </c>
      <c r="E3549" s="34" t="str">
        <f>IFERROR(MID(A3549,D3549-5,1)," ")</f>
        <v xml:space="preserve"> </v>
      </c>
      <c r="F3549" s="34" t="str">
        <f>MID(A3549,IF(E3549="1",D3549-5,D3549-4),IF(E3549="1",7,6))</f>
        <v>7:43AM</v>
      </c>
      <c r="G3549" s="34" t="str">
        <f>TRIM(SUBSTITUTE(A3549,TEXT(M3549,"h:mmAM/PM"),""))</f>
        <v>Y:O:H 9/Nov</v>
      </c>
      <c r="H3549" s="34" t="b">
        <f>OR(LEFT(G3549,1)="Y",LEFT(G3549,1)="B",LEFT(G3549,1)="R")</f>
        <v>1</v>
      </c>
      <c r="I3549" s="34" t="str">
        <f>IF(H3549,LEFT(G3549,FIND(" ",G3549)-1),MID(G3549,FIND(" ",G3549)+1,9))</f>
        <v>Y:O:H</v>
      </c>
      <c r="J3549" s="34" t="str">
        <f>TRIM(SUBSTITUTE(G3549,I3549,""))</f>
        <v>9/Nov</v>
      </c>
      <c r="K3549" s="34">
        <f>LEFT(J3549,2-ISERROR(1*MID(J3549,2,1)))*1</f>
        <v>9</v>
      </c>
      <c r="L3549" s="34" t="str">
        <f>IF(LEN(I3549)=3,I3549,LEFT(I3549,1)&amp;MID(I3549,3,1)&amp;RIGHT(I3549,1))</f>
        <v>YOH</v>
      </c>
      <c r="M3549" s="42">
        <f>TIMEVALUE(SUBSTITUTE(SUBSTITUTE(F3549,"P"," P"),"A"," A"))</f>
        <v>0.3215277777777778</v>
      </c>
      <c r="N3549" s="34">
        <f t="shared" si="176"/>
        <v>2</v>
      </c>
      <c r="O3549" s="34" t="str">
        <f t="shared" si="177"/>
        <v>YOH2</v>
      </c>
      <c r="P3549" s="44">
        <f>INDEX(Workings!$R$14:$R$853,MATCH(O3549,Workings!$U$14:$U$853,0))</f>
        <v>0.31944444444444448</v>
      </c>
      <c r="Q3549" s="34">
        <f t="shared" si="178"/>
        <v>3</v>
      </c>
      <c r="S3549"/>
    </row>
    <row r="3550" spans="1:19" ht="15" x14ac:dyDescent="0.25">
      <c r="A3550" s="34" t="s">
        <v>1728</v>
      </c>
      <c r="B3550" s="34" t="e">
        <f>SEARCH("PM",A3550)</f>
        <v>#VALUE!</v>
      </c>
      <c r="C3550" s="34">
        <f>SEARCH("AM",A3550)</f>
        <v>11</v>
      </c>
      <c r="D3550" s="34">
        <f>IFERROR(B3550,C3550)</f>
        <v>11</v>
      </c>
      <c r="E3550" s="34" t="str">
        <f>IFERROR(MID(A3550,D3550-5,1)," ")</f>
        <v xml:space="preserve"> </v>
      </c>
      <c r="F3550" s="34" t="str">
        <f>MID(A3550,IF(E3550="1",D3550-5,D3550-4),IF(E3550="1",7,6))</f>
        <v>8:23AM</v>
      </c>
      <c r="G3550" s="34" t="str">
        <f>TRIM(SUBSTITUTE(A3550,TEXT(M3550,"h:mmAM/PM"),""))</f>
        <v>Y/O/H 9-Nov</v>
      </c>
      <c r="H3550" s="34" t="b">
        <f>OR(LEFT(G3550,1)="Y",LEFT(G3550,1)="B",LEFT(G3550,1)="R")</f>
        <v>1</v>
      </c>
      <c r="I3550" s="34" t="str">
        <f>IF(H3550,LEFT(G3550,FIND(" ",G3550)-1),MID(G3550,FIND(" ",G3550)+1,9))</f>
        <v>Y/O/H</v>
      </c>
      <c r="J3550" s="34" t="str">
        <f>TRIM(SUBSTITUTE(G3550,I3550,""))</f>
        <v>9-Nov</v>
      </c>
      <c r="K3550" s="34">
        <f>LEFT(J3550,2-ISERROR(1*MID(J3550,2,1)))*1</f>
        <v>9</v>
      </c>
      <c r="L3550" s="34" t="str">
        <f>IF(LEN(I3550)=3,I3550,LEFT(I3550,1)&amp;MID(I3550,3,1)&amp;RIGHT(I3550,1))</f>
        <v>YOH</v>
      </c>
      <c r="M3550" s="42">
        <f>TIMEVALUE(SUBSTITUTE(SUBSTITUTE(F3550,"P"," P"),"A"," A"))</f>
        <v>0.34930555555555554</v>
      </c>
      <c r="N3550" s="34">
        <f t="shared" si="176"/>
        <v>3</v>
      </c>
      <c r="O3550" s="34" t="str">
        <f t="shared" si="177"/>
        <v>YOH3</v>
      </c>
      <c r="P3550" s="44">
        <f>INDEX(Workings!$R$14:$R$853,MATCH(O3550,Workings!$U$14:$U$853,0))</f>
        <v>0.34722222222222227</v>
      </c>
      <c r="Q3550" s="34">
        <f t="shared" si="178"/>
        <v>3</v>
      </c>
      <c r="S3550"/>
    </row>
    <row r="3551" spans="1:19" ht="15" x14ac:dyDescent="0.25">
      <c r="A3551" s="34" t="s">
        <v>555</v>
      </c>
      <c r="B3551" s="34" t="e">
        <f>SEARCH("PM",A3551)</f>
        <v>#VALUE!</v>
      </c>
      <c r="C3551" s="34">
        <f>SEARCH("AM",A3551)</f>
        <v>17</v>
      </c>
      <c r="D3551" s="34">
        <f>IFERROR(B3551,C3551)</f>
        <v>17</v>
      </c>
      <c r="E3551" s="34" t="str">
        <f>IFERROR(MID(A3551,D3551-5,1)," ")</f>
        <v xml:space="preserve"> </v>
      </c>
      <c r="F3551" s="34" t="str">
        <f>MID(A3551,IF(E3551="1",D3551-5,D3551-4),IF(E3551="1",7,6))</f>
        <v>9:03AM</v>
      </c>
      <c r="G3551" s="34" t="str">
        <f>TRIM(SUBSTITUTE(A3551,TEXT(M3551,"h:mmAM/PM"),""))</f>
        <v>9-Nov Y-O-H</v>
      </c>
      <c r="H3551" s="34" t="b">
        <f>OR(LEFT(G3551,1)="Y",LEFT(G3551,1)="B",LEFT(G3551,1)="R")</f>
        <v>0</v>
      </c>
      <c r="I3551" s="34" t="str">
        <f>IF(H3551,LEFT(G3551,FIND(" ",G3551)-1),MID(G3551,FIND(" ",G3551)+1,9))</f>
        <v>Y-O-H</v>
      </c>
      <c r="J3551" s="34" t="str">
        <f>TRIM(SUBSTITUTE(G3551,I3551,""))</f>
        <v>9-Nov</v>
      </c>
      <c r="K3551" s="34">
        <f>LEFT(J3551,2-ISERROR(1*MID(J3551,2,1)))*1</f>
        <v>9</v>
      </c>
      <c r="L3551" s="34" t="str">
        <f>IF(LEN(I3551)=3,I3551,LEFT(I3551,1)&amp;MID(I3551,3,1)&amp;RIGHT(I3551,1))</f>
        <v>YOH</v>
      </c>
      <c r="M3551" s="42">
        <f>TIMEVALUE(SUBSTITUTE(SUBSTITUTE(F3551,"P"," P"),"A"," A"))</f>
        <v>0.37708333333333338</v>
      </c>
      <c r="N3551" s="34">
        <f t="shared" si="176"/>
        <v>4</v>
      </c>
      <c r="O3551" s="34" t="str">
        <f t="shared" si="177"/>
        <v>YOH4</v>
      </c>
      <c r="P3551" s="44">
        <f>INDEX(Workings!$R$14:$R$853,MATCH(O3551,Workings!$U$14:$U$853,0))</f>
        <v>0.37500000000000006</v>
      </c>
      <c r="Q3551" s="34">
        <f t="shared" si="178"/>
        <v>3</v>
      </c>
      <c r="S3551"/>
    </row>
    <row r="3552" spans="1:19" ht="15" x14ac:dyDescent="0.25">
      <c r="A3552" s="34" t="s">
        <v>2143</v>
      </c>
      <c r="B3552" s="34" t="e">
        <f>SEARCH("PM",A3552)</f>
        <v>#VALUE!</v>
      </c>
      <c r="C3552" s="34">
        <f>SEARCH("AM",A3552)</f>
        <v>5</v>
      </c>
      <c r="D3552" s="34">
        <f>IFERROR(B3552,C3552)</f>
        <v>5</v>
      </c>
      <c r="E3552" s="34" t="str">
        <f>IFERROR(MID(A3552,D3552-5,1)," ")</f>
        <v xml:space="preserve"> </v>
      </c>
      <c r="F3552" s="34" t="str">
        <f>MID(A3552,IF(E3552="1",D3552-5,D3552-4),IF(E3552="1",7,6))</f>
        <v>9:31AM</v>
      </c>
      <c r="G3552" s="34" t="str">
        <f>TRIM(SUBSTITUTE(A3552,TEXT(M3552,"h:mmAM/PM"),""))</f>
        <v>9-Nov Y/O/H</v>
      </c>
      <c r="H3552" s="34" t="b">
        <f>OR(LEFT(G3552,1)="Y",LEFT(G3552,1)="B",LEFT(G3552,1)="R")</f>
        <v>0</v>
      </c>
      <c r="I3552" s="34" t="str">
        <f>IF(H3552,LEFT(G3552,FIND(" ",G3552)-1),MID(G3552,FIND(" ",G3552)+1,9))</f>
        <v>Y/O/H</v>
      </c>
      <c r="J3552" s="34" t="str">
        <f>TRIM(SUBSTITUTE(G3552,I3552,""))</f>
        <v>9-Nov</v>
      </c>
      <c r="K3552" s="34">
        <f>LEFT(J3552,2-ISERROR(1*MID(J3552,2,1)))*1</f>
        <v>9</v>
      </c>
      <c r="L3552" s="34" t="str">
        <f>IF(LEN(I3552)=3,I3552,LEFT(I3552,1)&amp;MID(I3552,3,1)&amp;RIGHT(I3552,1))</f>
        <v>YOH</v>
      </c>
      <c r="M3552" s="42">
        <f>TIMEVALUE(SUBSTITUTE(SUBSTITUTE(F3552,"P"," P"),"A"," A"))</f>
        <v>0.39652777777777781</v>
      </c>
      <c r="N3552" s="34">
        <f t="shared" si="176"/>
        <v>5</v>
      </c>
      <c r="O3552" s="34" t="str">
        <f t="shared" si="177"/>
        <v>YOH5</v>
      </c>
      <c r="P3552" s="44">
        <f>INDEX(Workings!$R$14:$R$853,MATCH(O3552,Workings!$U$14:$U$853,0))</f>
        <v>0.39583333333333337</v>
      </c>
      <c r="Q3552" s="34">
        <f t="shared" si="178"/>
        <v>1</v>
      </c>
      <c r="S3552"/>
    </row>
    <row r="3553" spans="1:19" ht="15" x14ac:dyDescent="0.25">
      <c r="A3553" s="34" t="s">
        <v>3472</v>
      </c>
      <c r="B3553" s="34" t="e">
        <f>SEARCH("PM",A3553)</f>
        <v>#VALUE!</v>
      </c>
      <c r="C3553" s="34">
        <f>SEARCH("AM",A3553)</f>
        <v>18</v>
      </c>
      <c r="D3553" s="34">
        <f>IFERROR(B3553,C3553)</f>
        <v>18</v>
      </c>
      <c r="E3553" s="34" t="str">
        <f>IFERROR(MID(A3553,D3553-5,1)," ")</f>
        <v>1</v>
      </c>
      <c r="F3553" s="34" t="str">
        <f>MID(A3553,IF(E3553="1",D3553-5,D3553-4),IF(E3553="1",7,6))</f>
        <v>10:02AM</v>
      </c>
      <c r="G3553" s="34" t="str">
        <f>TRIM(SUBSTITUTE(A3553,TEXT(M3553,"h:mmAM/PM"),""))</f>
        <v>Y:O:H 9/Nov</v>
      </c>
      <c r="H3553" s="34" t="b">
        <f>OR(LEFT(G3553,1)="Y",LEFT(G3553,1)="B",LEFT(G3553,1)="R")</f>
        <v>1</v>
      </c>
      <c r="I3553" s="34" t="str">
        <f>IF(H3553,LEFT(G3553,FIND(" ",G3553)-1),MID(G3553,FIND(" ",G3553)+1,9))</f>
        <v>Y:O:H</v>
      </c>
      <c r="J3553" s="34" t="str">
        <f>TRIM(SUBSTITUTE(G3553,I3553,""))</f>
        <v>9/Nov</v>
      </c>
      <c r="K3553" s="34">
        <f>LEFT(J3553,2-ISERROR(1*MID(J3553,2,1)))*1</f>
        <v>9</v>
      </c>
      <c r="L3553" s="34" t="str">
        <f>IF(LEN(I3553)=3,I3553,LEFT(I3553,1)&amp;MID(I3553,3,1)&amp;RIGHT(I3553,1))</f>
        <v>YOH</v>
      </c>
      <c r="M3553" s="42">
        <f>TIMEVALUE(SUBSTITUTE(SUBSTITUTE(F3553,"P"," P"),"A"," A"))</f>
        <v>0.41805555555555557</v>
      </c>
      <c r="N3553" s="34">
        <f t="shared" si="176"/>
        <v>6</v>
      </c>
      <c r="O3553" s="34" t="str">
        <f t="shared" si="177"/>
        <v>YOH6</v>
      </c>
      <c r="P3553" s="44">
        <f>INDEX(Workings!$R$14:$R$853,MATCH(O3553,Workings!$U$14:$U$853,0))</f>
        <v>0.41666666666666669</v>
      </c>
      <c r="Q3553" s="34">
        <f t="shared" si="178"/>
        <v>2</v>
      </c>
      <c r="S3553"/>
    </row>
    <row r="3554" spans="1:19" ht="15" x14ac:dyDescent="0.25">
      <c r="A3554" s="34" t="s">
        <v>3386</v>
      </c>
      <c r="B3554" s="34" t="e">
        <f>SEARCH("PM",A3554)</f>
        <v>#VALUE!</v>
      </c>
      <c r="C3554" s="34">
        <f>SEARCH("AM",A3554)</f>
        <v>18</v>
      </c>
      <c r="D3554" s="34">
        <f>IFERROR(B3554,C3554)</f>
        <v>18</v>
      </c>
      <c r="E3554" s="34" t="str">
        <f>IFERROR(MID(A3554,D3554-5,1)," ")</f>
        <v>1</v>
      </c>
      <c r="F3554" s="34" t="str">
        <f>MID(A3554,IF(E3554="1",D3554-5,D3554-4),IF(E3554="1",7,6))</f>
        <v>10:30AM</v>
      </c>
      <c r="G3554" s="34" t="str">
        <f>TRIM(SUBSTITUTE(A3554,TEXT(M3554,"h:mmAM/PM"),""))</f>
        <v>Y:O:H 9-Nov</v>
      </c>
      <c r="H3554" s="34" t="b">
        <f>OR(LEFT(G3554,1)="Y",LEFT(G3554,1)="B",LEFT(G3554,1)="R")</f>
        <v>1</v>
      </c>
      <c r="I3554" s="34" t="str">
        <f>IF(H3554,LEFT(G3554,FIND(" ",G3554)-1),MID(G3554,FIND(" ",G3554)+1,9))</f>
        <v>Y:O:H</v>
      </c>
      <c r="J3554" s="34" t="str">
        <f>TRIM(SUBSTITUTE(G3554,I3554,""))</f>
        <v>9-Nov</v>
      </c>
      <c r="K3554" s="34">
        <f>LEFT(J3554,2-ISERROR(1*MID(J3554,2,1)))*1</f>
        <v>9</v>
      </c>
      <c r="L3554" s="34" t="str">
        <f>IF(LEN(I3554)=3,I3554,LEFT(I3554,1)&amp;MID(I3554,3,1)&amp;RIGHT(I3554,1))</f>
        <v>YOH</v>
      </c>
      <c r="M3554" s="42">
        <f>TIMEVALUE(SUBSTITUTE(SUBSTITUTE(F3554,"P"," P"),"A"," A"))</f>
        <v>0.4375</v>
      </c>
      <c r="N3554" s="34">
        <f t="shared" si="176"/>
        <v>7</v>
      </c>
      <c r="O3554" s="34" t="str">
        <f t="shared" si="177"/>
        <v>YOH7</v>
      </c>
      <c r="P3554" s="44">
        <f>INDEX(Workings!$R$14:$R$853,MATCH(O3554,Workings!$U$14:$U$853,0))</f>
        <v>0.4375</v>
      </c>
      <c r="Q3554" s="34">
        <f t="shared" si="178"/>
        <v>0</v>
      </c>
      <c r="S3554"/>
    </row>
    <row r="3555" spans="1:19" ht="15" x14ac:dyDescent="0.25">
      <c r="A3555" s="34" t="s">
        <v>1002</v>
      </c>
      <c r="B3555" s="34" t="e">
        <f>SEARCH("PM",A3555)</f>
        <v>#VALUE!</v>
      </c>
      <c r="C3555" s="34">
        <f>SEARCH("AM",A3555)</f>
        <v>12</v>
      </c>
      <c r="D3555" s="34">
        <f>IFERROR(B3555,C3555)</f>
        <v>12</v>
      </c>
      <c r="E3555" s="34" t="str">
        <f>IFERROR(MID(A3555,D3555-5,1)," ")</f>
        <v>1</v>
      </c>
      <c r="F3555" s="34" t="str">
        <f>MID(A3555,IF(E3555="1",D3555-5,D3555-4),IF(E3555="1",7,6))</f>
        <v>11:00AM</v>
      </c>
      <c r="G3555" s="34" t="str">
        <f>TRIM(SUBSTITUTE(A3555,TEXT(M3555,"h:mmAM/PM"),""))</f>
        <v>9/Nov YOH</v>
      </c>
      <c r="H3555" s="34" t="b">
        <f>OR(LEFT(G3555,1)="Y",LEFT(G3555,1)="B",LEFT(G3555,1)="R")</f>
        <v>0</v>
      </c>
      <c r="I3555" s="34" t="str">
        <f>IF(H3555,LEFT(G3555,FIND(" ",G3555)-1),MID(G3555,FIND(" ",G3555)+1,9))</f>
        <v>YOH</v>
      </c>
      <c r="J3555" s="34" t="str">
        <f>TRIM(SUBSTITUTE(G3555,I3555,""))</f>
        <v>9/Nov</v>
      </c>
      <c r="K3555" s="34">
        <f>LEFT(J3555,2-ISERROR(1*MID(J3555,2,1)))*1</f>
        <v>9</v>
      </c>
      <c r="L3555" s="34" t="str">
        <f>IF(LEN(I3555)=3,I3555,LEFT(I3555,1)&amp;MID(I3555,3,1)&amp;RIGHT(I3555,1))</f>
        <v>YOH</v>
      </c>
      <c r="M3555" s="42">
        <f>TIMEVALUE(SUBSTITUTE(SUBSTITUTE(F3555,"P"," P"),"A"," A"))</f>
        <v>0.45833333333333331</v>
      </c>
      <c r="N3555" s="34">
        <f t="shared" si="176"/>
        <v>8</v>
      </c>
      <c r="O3555" s="34" t="str">
        <f t="shared" si="177"/>
        <v>YOH8</v>
      </c>
      <c r="P3555" s="44">
        <f>INDEX(Workings!$R$14:$R$853,MATCH(O3555,Workings!$U$14:$U$853,0))</f>
        <v>0.45833333333333331</v>
      </c>
      <c r="Q3555" s="34">
        <f t="shared" si="178"/>
        <v>0</v>
      </c>
      <c r="S3555"/>
    </row>
    <row r="3556" spans="1:19" ht="15" x14ac:dyDescent="0.25">
      <c r="A3556" s="34" t="s">
        <v>914</v>
      </c>
      <c r="B3556" s="34" t="e">
        <f>SEARCH("PM",A3556)</f>
        <v>#VALUE!</v>
      </c>
      <c r="C3556" s="34">
        <f>SEARCH("AM",A3556)</f>
        <v>6</v>
      </c>
      <c r="D3556" s="34">
        <f>IFERROR(B3556,C3556)</f>
        <v>6</v>
      </c>
      <c r="E3556" s="34" t="str">
        <f>IFERROR(MID(A3556,D3556-5,1)," ")</f>
        <v>1</v>
      </c>
      <c r="F3556" s="34" t="str">
        <f>MID(A3556,IF(E3556="1",D3556-5,D3556-4),IF(E3556="1",7,6))</f>
        <v>11:31AM</v>
      </c>
      <c r="G3556" s="34" t="str">
        <f>TRIM(SUBSTITUTE(A3556,TEXT(M3556,"h:mmAM/PM"),""))</f>
        <v>9-Nov Y/O/H</v>
      </c>
      <c r="H3556" s="34" t="b">
        <f>OR(LEFT(G3556,1)="Y",LEFT(G3556,1)="B",LEFT(G3556,1)="R")</f>
        <v>0</v>
      </c>
      <c r="I3556" s="34" t="str">
        <f>IF(H3556,LEFT(G3556,FIND(" ",G3556)-1),MID(G3556,FIND(" ",G3556)+1,9))</f>
        <v>Y/O/H</v>
      </c>
      <c r="J3556" s="34" t="str">
        <f>TRIM(SUBSTITUTE(G3556,I3556,""))</f>
        <v>9-Nov</v>
      </c>
      <c r="K3556" s="34">
        <f>LEFT(J3556,2-ISERROR(1*MID(J3556,2,1)))*1</f>
        <v>9</v>
      </c>
      <c r="L3556" s="34" t="str">
        <f>IF(LEN(I3556)=3,I3556,LEFT(I3556,1)&amp;MID(I3556,3,1)&amp;RIGHT(I3556,1))</f>
        <v>YOH</v>
      </c>
      <c r="M3556" s="42">
        <f>TIMEVALUE(SUBSTITUTE(SUBSTITUTE(F3556,"P"," P"),"A"," A"))</f>
        <v>0.47986111111111113</v>
      </c>
      <c r="N3556" s="34">
        <f t="shared" si="176"/>
        <v>9</v>
      </c>
      <c r="O3556" s="34" t="str">
        <f t="shared" si="177"/>
        <v>YOH9</v>
      </c>
      <c r="P3556" s="44">
        <f>INDEX(Workings!$R$14:$R$853,MATCH(O3556,Workings!$U$14:$U$853,0))</f>
        <v>0.47916666666666663</v>
      </c>
      <c r="Q3556" s="34">
        <f t="shared" si="178"/>
        <v>1</v>
      </c>
      <c r="S3556"/>
    </row>
    <row r="3557" spans="1:19" ht="15" x14ac:dyDescent="0.25">
      <c r="A3557" s="34" t="s">
        <v>707</v>
      </c>
      <c r="B3557" s="34">
        <f>SEARCH("PM",A3557)</f>
        <v>18</v>
      </c>
      <c r="C3557" s="34" t="e">
        <f>SEARCH("AM",A3557)</f>
        <v>#VALUE!</v>
      </c>
      <c r="D3557" s="34">
        <f>IFERROR(B3557,C3557)</f>
        <v>18</v>
      </c>
      <c r="E3557" s="34" t="str">
        <f>IFERROR(MID(A3557,D3557-5,1)," ")</f>
        <v>1</v>
      </c>
      <c r="F3557" s="34" t="str">
        <f>MID(A3557,IF(E3557="1",D3557-5,D3557-4),IF(E3557="1",7,6))</f>
        <v>12:01PM</v>
      </c>
      <c r="G3557" s="34" t="str">
        <f>TRIM(SUBSTITUTE(A3557,TEXT(M3557,"h:mmAM/PM"),""))</f>
        <v>Y-O-H 9/Nov</v>
      </c>
      <c r="H3557" s="34" t="b">
        <f>OR(LEFT(G3557,1)="Y",LEFT(G3557,1)="B",LEFT(G3557,1)="R")</f>
        <v>1</v>
      </c>
      <c r="I3557" s="34" t="str">
        <f>IF(H3557,LEFT(G3557,FIND(" ",G3557)-1),MID(G3557,FIND(" ",G3557)+1,9))</f>
        <v>Y-O-H</v>
      </c>
      <c r="J3557" s="34" t="str">
        <f>TRIM(SUBSTITUTE(G3557,I3557,""))</f>
        <v>9/Nov</v>
      </c>
      <c r="K3557" s="34">
        <f>LEFT(J3557,2-ISERROR(1*MID(J3557,2,1)))*1</f>
        <v>9</v>
      </c>
      <c r="L3557" s="34" t="str">
        <f>IF(LEN(I3557)=3,I3557,LEFT(I3557,1)&amp;MID(I3557,3,1)&amp;RIGHT(I3557,1))</f>
        <v>YOH</v>
      </c>
      <c r="M3557" s="42">
        <f>TIMEVALUE(SUBSTITUTE(SUBSTITUTE(F3557,"P"," P"),"A"," A"))</f>
        <v>0.50069444444444444</v>
      </c>
      <c r="N3557" s="34">
        <f t="shared" si="176"/>
        <v>10</v>
      </c>
      <c r="O3557" s="34" t="str">
        <f t="shared" si="177"/>
        <v>YOH10</v>
      </c>
      <c r="P3557" s="44">
        <f>INDEX(Workings!$R$14:$R$853,MATCH(O3557,Workings!$U$14:$U$853,0))</f>
        <v>0.49999999999999994</v>
      </c>
      <c r="Q3557" s="34">
        <f t="shared" si="178"/>
        <v>1</v>
      </c>
      <c r="S3557"/>
    </row>
    <row r="3558" spans="1:19" ht="15" x14ac:dyDescent="0.25">
      <c r="A3558" s="34" t="s">
        <v>4105</v>
      </c>
      <c r="B3558" s="34">
        <f>SEARCH("PM",A3558)</f>
        <v>18</v>
      </c>
      <c r="C3558" s="34" t="e">
        <f>SEARCH("AM",A3558)</f>
        <v>#VALUE!</v>
      </c>
      <c r="D3558" s="34">
        <f>IFERROR(B3558,C3558)</f>
        <v>18</v>
      </c>
      <c r="E3558" s="34" t="str">
        <f>IFERROR(MID(A3558,D3558-5,1)," ")</f>
        <v>1</v>
      </c>
      <c r="F3558" s="34" t="str">
        <f>MID(A3558,IF(E3558="1",D3558-5,D3558-4),IF(E3558="1",7,6))</f>
        <v>12:31PM</v>
      </c>
      <c r="G3558" s="34" t="str">
        <f>TRIM(SUBSTITUTE(A3558,TEXT(M3558,"h:mmAM/PM"),""))</f>
        <v>9/Nov Y-O-H</v>
      </c>
      <c r="H3558" s="34" t="b">
        <f>OR(LEFT(G3558,1)="Y",LEFT(G3558,1)="B",LEFT(G3558,1)="R")</f>
        <v>0</v>
      </c>
      <c r="I3558" s="34" t="str">
        <f>IF(H3558,LEFT(G3558,FIND(" ",G3558)-1),MID(G3558,FIND(" ",G3558)+1,9))</f>
        <v>Y-O-H</v>
      </c>
      <c r="J3558" s="34" t="str">
        <f>TRIM(SUBSTITUTE(G3558,I3558,""))</f>
        <v>9/Nov</v>
      </c>
      <c r="K3558" s="34">
        <f>LEFT(J3558,2-ISERROR(1*MID(J3558,2,1)))*1</f>
        <v>9</v>
      </c>
      <c r="L3558" s="34" t="str">
        <f>IF(LEN(I3558)=3,I3558,LEFT(I3558,1)&amp;MID(I3558,3,1)&amp;RIGHT(I3558,1))</f>
        <v>YOH</v>
      </c>
      <c r="M3558" s="42">
        <f>TIMEVALUE(SUBSTITUTE(SUBSTITUTE(F3558,"P"," P"),"A"," A"))</f>
        <v>0.52152777777777781</v>
      </c>
      <c r="N3558" s="34">
        <f t="shared" si="176"/>
        <v>11</v>
      </c>
      <c r="O3558" s="34" t="str">
        <f t="shared" si="177"/>
        <v>YOH11</v>
      </c>
      <c r="P3558" s="44">
        <f>INDEX(Workings!$R$14:$R$853,MATCH(O3558,Workings!$U$14:$U$853,0))</f>
        <v>0.52083333333333326</v>
      </c>
      <c r="Q3558" s="34">
        <f t="shared" si="178"/>
        <v>1</v>
      </c>
      <c r="S3558"/>
    </row>
    <row r="3559" spans="1:19" ht="15" x14ac:dyDescent="0.25">
      <c r="A3559" s="34" t="s">
        <v>2955</v>
      </c>
      <c r="B3559" s="34">
        <f>SEARCH("PM",A3559)</f>
        <v>5</v>
      </c>
      <c r="C3559" s="34" t="e">
        <f>SEARCH("AM",A3559)</f>
        <v>#VALUE!</v>
      </c>
      <c r="D3559" s="34">
        <f>IFERROR(B3559,C3559)</f>
        <v>5</v>
      </c>
      <c r="E3559" s="34" t="str">
        <f>IFERROR(MID(A3559,D3559-5,1)," ")</f>
        <v xml:space="preserve"> </v>
      </c>
      <c r="F3559" s="34" t="str">
        <f>MID(A3559,IF(E3559="1",D3559-5,D3559-4),IF(E3559="1",7,6))</f>
        <v>1:03PM</v>
      </c>
      <c r="G3559" s="34" t="str">
        <f>TRIM(SUBSTITUTE(A3559,TEXT(M3559,"h:mmAM/PM"),""))</f>
        <v>9/Nov Y:O:H</v>
      </c>
      <c r="H3559" s="34" t="b">
        <f>OR(LEFT(G3559,1)="Y",LEFT(G3559,1)="B",LEFT(G3559,1)="R")</f>
        <v>0</v>
      </c>
      <c r="I3559" s="34" t="str">
        <f>IF(H3559,LEFT(G3559,FIND(" ",G3559)-1),MID(G3559,FIND(" ",G3559)+1,9))</f>
        <v>Y:O:H</v>
      </c>
      <c r="J3559" s="34" t="str">
        <f>TRIM(SUBSTITUTE(G3559,I3559,""))</f>
        <v>9/Nov</v>
      </c>
      <c r="K3559" s="34">
        <f>LEFT(J3559,2-ISERROR(1*MID(J3559,2,1)))*1</f>
        <v>9</v>
      </c>
      <c r="L3559" s="34" t="str">
        <f>IF(LEN(I3559)=3,I3559,LEFT(I3559,1)&amp;MID(I3559,3,1)&amp;RIGHT(I3559,1))</f>
        <v>YOH</v>
      </c>
      <c r="M3559" s="42">
        <f>TIMEVALUE(SUBSTITUTE(SUBSTITUTE(F3559,"P"," P"),"A"," A"))</f>
        <v>0.54375000000000007</v>
      </c>
      <c r="N3559" s="34">
        <f t="shared" si="176"/>
        <v>12</v>
      </c>
      <c r="O3559" s="34" t="str">
        <f t="shared" si="177"/>
        <v>YOH12</v>
      </c>
      <c r="P3559" s="44">
        <f>INDEX(Workings!$R$14:$R$853,MATCH(O3559,Workings!$U$14:$U$853,0))</f>
        <v>0.54166666666666663</v>
      </c>
      <c r="Q3559" s="34">
        <f t="shared" si="178"/>
        <v>3</v>
      </c>
      <c r="S3559"/>
    </row>
    <row r="3560" spans="1:19" ht="15" x14ac:dyDescent="0.25">
      <c r="A3560" s="34" t="s">
        <v>2734</v>
      </c>
      <c r="B3560" s="34">
        <f>SEARCH("PM",A3560)</f>
        <v>17</v>
      </c>
      <c r="C3560" s="34" t="e">
        <f>SEARCH("AM",A3560)</f>
        <v>#VALUE!</v>
      </c>
      <c r="D3560" s="34">
        <f>IFERROR(B3560,C3560)</f>
        <v>17</v>
      </c>
      <c r="E3560" s="34" t="str">
        <f>IFERROR(MID(A3560,D3560-5,1)," ")</f>
        <v xml:space="preserve"> </v>
      </c>
      <c r="F3560" s="34" t="str">
        <f>MID(A3560,IF(E3560="1",D3560-5,D3560-4),IF(E3560="1",7,6))</f>
        <v>1:30PM</v>
      </c>
      <c r="G3560" s="34" t="str">
        <f>TRIM(SUBSTITUTE(A3560,TEXT(M3560,"h:mmAM/PM"),""))</f>
        <v>Y/O/H 9-Nov</v>
      </c>
      <c r="H3560" s="34" t="b">
        <f>OR(LEFT(G3560,1)="Y",LEFT(G3560,1)="B",LEFT(G3560,1)="R")</f>
        <v>1</v>
      </c>
      <c r="I3560" s="34" t="str">
        <f>IF(H3560,LEFT(G3560,FIND(" ",G3560)-1),MID(G3560,FIND(" ",G3560)+1,9))</f>
        <v>Y/O/H</v>
      </c>
      <c r="J3560" s="34" t="str">
        <f>TRIM(SUBSTITUTE(G3560,I3560,""))</f>
        <v>9-Nov</v>
      </c>
      <c r="K3560" s="34">
        <f>LEFT(J3560,2-ISERROR(1*MID(J3560,2,1)))*1</f>
        <v>9</v>
      </c>
      <c r="L3560" s="34" t="str">
        <f>IF(LEN(I3560)=3,I3560,LEFT(I3560,1)&amp;MID(I3560,3,1)&amp;RIGHT(I3560,1))</f>
        <v>YOH</v>
      </c>
      <c r="M3560" s="42">
        <f>TIMEVALUE(SUBSTITUTE(SUBSTITUTE(F3560,"P"," P"),"A"," A"))</f>
        <v>0.5625</v>
      </c>
      <c r="N3560" s="34">
        <f t="shared" si="176"/>
        <v>13</v>
      </c>
      <c r="O3560" s="34" t="str">
        <f t="shared" si="177"/>
        <v>YOH13</v>
      </c>
      <c r="P3560" s="44">
        <f>INDEX(Workings!$R$14:$R$853,MATCH(O3560,Workings!$U$14:$U$853,0))</f>
        <v>0.5625</v>
      </c>
      <c r="Q3560" s="34">
        <f t="shared" si="178"/>
        <v>0</v>
      </c>
      <c r="S3560"/>
    </row>
    <row r="3561" spans="1:19" ht="15" x14ac:dyDescent="0.25">
      <c r="A3561" s="34" t="s">
        <v>3074</v>
      </c>
      <c r="B3561" s="34">
        <f>SEARCH("PM",A3561)</f>
        <v>15</v>
      </c>
      <c r="C3561" s="34" t="e">
        <f>SEARCH("AM",A3561)</f>
        <v>#VALUE!</v>
      </c>
      <c r="D3561" s="34">
        <f>IFERROR(B3561,C3561)</f>
        <v>15</v>
      </c>
      <c r="E3561" s="34" t="str">
        <f>IFERROR(MID(A3561,D3561-5,1)," ")</f>
        <v xml:space="preserve"> </v>
      </c>
      <c r="F3561" s="34" t="str">
        <f>MID(A3561,IF(E3561="1",D3561-5,D3561-4),IF(E3561="1",7,6))</f>
        <v>2:02PM</v>
      </c>
      <c r="G3561" s="34" t="str">
        <f>TRIM(SUBSTITUTE(A3561,TEXT(M3561,"h:mmAM/PM"),""))</f>
        <v>9/Nov YOH</v>
      </c>
      <c r="H3561" s="34" t="b">
        <f>OR(LEFT(G3561,1)="Y",LEFT(G3561,1)="B",LEFT(G3561,1)="R")</f>
        <v>0</v>
      </c>
      <c r="I3561" s="34" t="str">
        <f>IF(H3561,LEFT(G3561,FIND(" ",G3561)-1),MID(G3561,FIND(" ",G3561)+1,9))</f>
        <v>YOH</v>
      </c>
      <c r="J3561" s="34" t="str">
        <f>TRIM(SUBSTITUTE(G3561,I3561,""))</f>
        <v>9/Nov</v>
      </c>
      <c r="K3561" s="34">
        <f>LEFT(J3561,2-ISERROR(1*MID(J3561,2,1)))*1</f>
        <v>9</v>
      </c>
      <c r="L3561" s="34" t="str">
        <f>IF(LEN(I3561)=3,I3561,LEFT(I3561,1)&amp;MID(I3561,3,1)&amp;RIGHT(I3561,1))</f>
        <v>YOH</v>
      </c>
      <c r="M3561" s="42">
        <f>TIMEVALUE(SUBSTITUTE(SUBSTITUTE(F3561,"P"," P"),"A"," A"))</f>
        <v>0.58472222222222225</v>
      </c>
      <c r="N3561" s="34">
        <f t="shared" si="176"/>
        <v>14</v>
      </c>
      <c r="O3561" s="34" t="str">
        <f t="shared" si="177"/>
        <v>YOH14</v>
      </c>
      <c r="P3561" s="44">
        <f>INDEX(Workings!$R$14:$R$853,MATCH(O3561,Workings!$U$14:$U$853,0))</f>
        <v>0.58333333333333337</v>
      </c>
      <c r="Q3561" s="34">
        <f t="shared" si="178"/>
        <v>2</v>
      </c>
      <c r="S3561"/>
    </row>
    <row r="3562" spans="1:19" ht="15" x14ac:dyDescent="0.25">
      <c r="A3562" s="34" t="s">
        <v>320</v>
      </c>
      <c r="B3562" s="34">
        <f>SEARCH("PM",A3562)</f>
        <v>9</v>
      </c>
      <c r="C3562" s="34" t="e">
        <f>SEARCH("AM",A3562)</f>
        <v>#VALUE!</v>
      </c>
      <c r="D3562" s="34">
        <f>IFERROR(B3562,C3562)</f>
        <v>9</v>
      </c>
      <c r="E3562" s="34" t="str">
        <f>IFERROR(MID(A3562,D3562-5,1)," ")</f>
        <v xml:space="preserve"> </v>
      </c>
      <c r="F3562" s="34" t="str">
        <f>MID(A3562,IF(E3562="1",D3562-5,D3562-4),IF(E3562="1",7,6))</f>
        <v>2:30PM</v>
      </c>
      <c r="G3562" s="34" t="str">
        <f>TRIM(SUBSTITUTE(A3562,TEXT(M3562,"h:mmAM/PM"),""))</f>
        <v>YOH 9/Nov</v>
      </c>
      <c r="H3562" s="34" t="b">
        <f>OR(LEFT(G3562,1)="Y",LEFT(G3562,1)="B",LEFT(G3562,1)="R")</f>
        <v>1</v>
      </c>
      <c r="I3562" s="34" t="str">
        <f>IF(H3562,LEFT(G3562,FIND(" ",G3562)-1),MID(G3562,FIND(" ",G3562)+1,9))</f>
        <v>YOH</v>
      </c>
      <c r="J3562" s="34" t="str">
        <f>TRIM(SUBSTITUTE(G3562,I3562,""))</f>
        <v>9/Nov</v>
      </c>
      <c r="K3562" s="34">
        <f>LEFT(J3562,2-ISERROR(1*MID(J3562,2,1)))*1</f>
        <v>9</v>
      </c>
      <c r="L3562" s="34" t="str">
        <f>IF(LEN(I3562)=3,I3562,LEFT(I3562,1)&amp;MID(I3562,3,1)&amp;RIGHT(I3562,1))</f>
        <v>YOH</v>
      </c>
      <c r="M3562" s="42">
        <f>TIMEVALUE(SUBSTITUTE(SUBSTITUTE(F3562,"P"," P"),"A"," A"))</f>
        <v>0.60416666666666663</v>
      </c>
      <c r="N3562" s="34">
        <f t="shared" si="176"/>
        <v>15</v>
      </c>
      <c r="O3562" s="34" t="str">
        <f t="shared" si="177"/>
        <v>YOH15</v>
      </c>
      <c r="P3562" s="44">
        <f>INDEX(Workings!$R$14:$R$853,MATCH(O3562,Workings!$U$14:$U$853,0))</f>
        <v>0.60416666666666674</v>
      </c>
      <c r="Q3562" s="34">
        <f t="shared" si="178"/>
        <v>0</v>
      </c>
      <c r="S3562"/>
    </row>
    <row r="3563" spans="1:19" ht="15" x14ac:dyDescent="0.25">
      <c r="A3563" s="34" t="s">
        <v>484</v>
      </c>
      <c r="B3563" s="34">
        <f>SEARCH("PM",A3563)</f>
        <v>11</v>
      </c>
      <c r="C3563" s="34" t="e">
        <f>SEARCH("AM",A3563)</f>
        <v>#VALUE!</v>
      </c>
      <c r="D3563" s="34">
        <f>IFERROR(B3563,C3563)</f>
        <v>11</v>
      </c>
      <c r="E3563" s="34" t="str">
        <f>IFERROR(MID(A3563,D3563-5,1)," ")</f>
        <v xml:space="preserve"> </v>
      </c>
      <c r="F3563" s="34" t="str">
        <f>MID(A3563,IF(E3563="1",D3563-5,D3563-4),IF(E3563="1",7,6))</f>
        <v>3:00PM</v>
      </c>
      <c r="G3563" s="34" t="str">
        <f>TRIM(SUBSTITUTE(A3563,TEXT(M3563,"h:mmAM/PM"),""))</f>
        <v>Y-O-H 9/Nov</v>
      </c>
      <c r="H3563" s="34" t="b">
        <f>OR(LEFT(G3563,1)="Y",LEFT(G3563,1)="B",LEFT(G3563,1)="R")</f>
        <v>1</v>
      </c>
      <c r="I3563" s="34" t="str">
        <f>IF(H3563,LEFT(G3563,FIND(" ",G3563)-1),MID(G3563,FIND(" ",G3563)+1,9))</f>
        <v>Y-O-H</v>
      </c>
      <c r="J3563" s="34" t="str">
        <f>TRIM(SUBSTITUTE(G3563,I3563,""))</f>
        <v>9/Nov</v>
      </c>
      <c r="K3563" s="34">
        <f>LEFT(J3563,2-ISERROR(1*MID(J3563,2,1)))*1</f>
        <v>9</v>
      </c>
      <c r="L3563" s="34" t="str">
        <f>IF(LEN(I3563)=3,I3563,LEFT(I3563,1)&amp;MID(I3563,3,1)&amp;RIGHT(I3563,1))</f>
        <v>YOH</v>
      </c>
      <c r="M3563" s="42">
        <f>TIMEVALUE(SUBSTITUTE(SUBSTITUTE(F3563,"P"," P"),"A"," A"))</f>
        <v>0.625</v>
      </c>
      <c r="N3563" s="34">
        <f t="shared" si="176"/>
        <v>16</v>
      </c>
      <c r="O3563" s="34" t="str">
        <f t="shared" si="177"/>
        <v>YOH16</v>
      </c>
      <c r="P3563" s="44">
        <f>INDEX(Workings!$R$14:$R$853,MATCH(O3563,Workings!$U$14:$U$853,0))</f>
        <v>0.62500000000000011</v>
      </c>
      <c r="Q3563" s="34">
        <f t="shared" si="178"/>
        <v>0</v>
      </c>
      <c r="S3563"/>
    </row>
    <row r="3564" spans="1:19" ht="15" x14ac:dyDescent="0.25">
      <c r="A3564" s="34" t="s">
        <v>3795</v>
      </c>
      <c r="B3564" s="34">
        <f>SEARCH("PM",A3564)</f>
        <v>9</v>
      </c>
      <c r="C3564" s="34" t="e">
        <f>SEARCH("AM",A3564)</f>
        <v>#VALUE!</v>
      </c>
      <c r="D3564" s="34">
        <f>IFERROR(B3564,C3564)</f>
        <v>9</v>
      </c>
      <c r="E3564" s="34" t="str">
        <f>IFERROR(MID(A3564,D3564-5,1)," ")</f>
        <v xml:space="preserve"> </v>
      </c>
      <c r="F3564" s="34" t="str">
        <f>MID(A3564,IF(E3564="1",D3564-5,D3564-4),IF(E3564="1",7,6))</f>
        <v>3:32PM</v>
      </c>
      <c r="G3564" s="34" t="str">
        <f>TRIM(SUBSTITUTE(A3564,TEXT(M3564,"h:mmAM/PM"),""))</f>
        <v>YOH 9-Nov</v>
      </c>
      <c r="H3564" s="34" t="b">
        <f>OR(LEFT(G3564,1)="Y",LEFT(G3564,1)="B",LEFT(G3564,1)="R")</f>
        <v>1</v>
      </c>
      <c r="I3564" s="34" t="str">
        <f>IF(H3564,LEFT(G3564,FIND(" ",G3564)-1),MID(G3564,FIND(" ",G3564)+1,9))</f>
        <v>YOH</v>
      </c>
      <c r="J3564" s="34" t="str">
        <f>TRIM(SUBSTITUTE(G3564,I3564,""))</f>
        <v>9-Nov</v>
      </c>
      <c r="K3564" s="34">
        <f>LEFT(J3564,2-ISERROR(1*MID(J3564,2,1)))*1</f>
        <v>9</v>
      </c>
      <c r="L3564" s="34" t="str">
        <f>IF(LEN(I3564)=3,I3564,LEFT(I3564,1)&amp;MID(I3564,3,1)&amp;RIGHT(I3564,1))</f>
        <v>YOH</v>
      </c>
      <c r="M3564" s="42">
        <f>TIMEVALUE(SUBSTITUTE(SUBSTITUTE(F3564,"P"," P"),"A"," A"))</f>
        <v>0.64722222222222225</v>
      </c>
      <c r="N3564" s="34">
        <f t="shared" si="176"/>
        <v>17</v>
      </c>
      <c r="O3564" s="34" t="str">
        <f t="shared" si="177"/>
        <v>YOH17</v>
      </c>
      <c r="P3564" s="44">
        <f>INDEX(Workings!$R$14:$R$853,MATCH(O3564,Workings!$U$14:$U$853,0))</f>
        <v>0.64583333333333348</v>
      </c>
      <c r="Q3564" s="34">
        <f t="shared" si="178"/>
        <v>2</v>
      </c>
      <c r="S3564"/>
    </row>
    <row r="3565" spans="1:19" ht="15" x14ac:dyDescent="0.25">
      <c r="A3565" s="34" t="s">
        <v>4004</v>
      </c>
      <c r="B3565" s="34">
        <f>SEARCH("PM",A3565)</f>
        <v>17</v>
      </c>
      <c r="C3565" s="34" t="e">
        <f>SEARCH("AM",A3565)</f>
        <v>#VALUE!</v>
      </c>
      <c r="D3565" s="34">
        <f>IFERROR(B3565,C3565)</f>
        <v>17</v>
      </c>
      <c r="E3565" s="34" t="str">
        <f>IFERROR(MID(A3565,D3565-5,1)," ")</f>
        <v xml:space="preserve"> </v>
      </c>
      <c r="F3565" s="34" t="str">
        <f>MID(A3565,IF(E3565="1",D3565-5,D3565-4),IF(E3565="1",7,6))</f>
        <v>4:03PM</v>
      </c>
      <c r="G3565" s="34" t="str">
        <f>TRIM(SUBSTITUTE(A3565,TEXT(M3565,"h:mmAM/PM"),""))</f>
        <v>Y-O-H 9/Nov</v>
      </c>
      <c r="H3565" s="34" t="b">
        <f>OR(LEFT(G3565,1)="Y",LEFT(G3565,1)="B",LEFT(G3565,1)="R")</f>
        <v>1</v>
      </c>
      <c r="I3565" s="34" t="str">
        <f>IF(H3565,LEFT(G3565,FIND(" ",G3565)-1),MID(G3565,FIND(" ",G3565)+1,9))</f>
        <v>Y-O-H</v>
      </c>
      <c r="J3565" s="34" t="str">
        <f>TRIM(SUBSTITUTE(G3565,I3565,""))</f>
        <v>9/Nov</v>
      </c>
      <c r="K3565" s="34">
        <f>LEFT(J3565,2-ISERROR(1*MID(J3565,2,1)))*1</f>
        <v>9</v>
      </c>
      <c r="L3565" s="34" t="str">
        <f>IF(LEN(I3565)=3,I3565,LEFT(I3565,1)&amp;MID(I3565,3,1)&amp;RIGHT(I3565,1))</f>
        <v>YOH</v>
      </c>
      <c r="M3565" s="42">
        <f>TIMEVALUE(SUBSTITUTE(SUBSTITUTE(F3565,"P"," P"),"A"," A"))</f>
        <v>0.66875000000000007</v>
      </c>
      <c r="N3565" s="34">
        <f t="shared" si="176"/>
        <v>18</v>
      </c>
      <c r="O3565" s="34" t="str">
        <f t="shared" si="177"/>
        <v>YOH18</v>
      </c>
      <c r="P3565" s="44">
        <f>INDEX(Workings!$R$14:$R$853,MATCH(O3565,Workings!$U$14:$U$853,0))</f>
        <v>0.66666666666666685</v>
      </c>
      <c r="Q3565" s="34">
        <f t="shared" si="178"/>
        <v>3</v>
      </c>
      <c r="S3565"/>
    </row>
    <row r="3566" spans="1:19" ht="15" x14ac:dyDescent="0.25">
      <c r="A3566" s="34" t="s">
        <v>3181</v>
      </c>
      <c r="B3566" s="34">
        <f>SEARCH("PM",A3566)</f>
        <v>15</v>
      </c>
      <c r="C3566" s="34" t="e">
        <f>SEARCH("AM",A3566)</f>
        <v>#VALUE!</v>
      </c>
      <c r="D3566" s="34">
        <f>IFERROR(B3566,C3566)</f>
        <v>15</v>
      </c>
      <c r="E3566" s="34" t="str">
        <f>IFERROR(MID(A3566,D3566-5,1)," ")</f>
        <v xml:space="preserve"> </v>
      </c>
      <c r="F3566" s="34" t="str">
        <f>MID(A3566,IF(E3566="1",D3566-5,D3566-4),IF(E3566="1",7,6))</f>
        <v>4:33PM</v>
      </c>
      <c r="G3566" s="34" t="str">
        <f>TRIM(SUBSTITUTE(A3566,TEXT(M3566,"h:mmAM/PM"),""))</f>
        <v>9/Nov YOH</v>
      </c>
      <c r="H3566" s="34" t="b">
        <f>OR(LEFT(G3566,1)="Y",LEFT(G3566,1)="B",LEFT(G3566,1)="R")</f>
        <v>0</v>
      </c>
      <c r="I3566" s="34" t="str">
        <f>IF(H3566,LEFT(G3566,FIND(" ",G3566)-1),MID(G3566,FIND(" ",G3566)+1,9))</f>
        <v>YOH</v>
      </c>
      <c r="J3566" s="34" t="str">
        <f>TRIM(SUBSTITUTE(G3566,I3566,""))</f>
        <v>9/Nov</v>
      </c>
      <c r="K3566" s="34">
        <f>LEFT(J3566,2-ISERROR(1*MID(J3566,2,1)))*1</f>
        <v>9</v>
      </c>
      <c r="L3566" s="34" t="str">
        <f>IF(LEN(I3566)=3,I3566,LEFT(I3566,1)&amp;MID(I3566,3,1)&amp;RIGHT(I3566,1))</f>
        <v>YOH</v>
      </c>
      <c r="M3566" s="42">
        <f>TIMEVALUE(SUBSTITUTE(SUBSTITUTE(F3566,"P"," P"),"A"," A"))</f>
        <v>0.68958333333333333</v>
      </c>
      <c r="N3566" s="34">
        <f t="shared" si="176"/>
        <v>19</v>
      </c>
      <c r="O3566" s="34" t="str">
        <f t="shared" si="177"/>
        <v>YOH19</v>
      </c>
      <c r="P3566" s="44">
        <f>INDEX(Workings!$R$14:$R$853,MATCH(O3566,Workings!$U$14:$U$853,0))</f>
        <v>0.68750000000000022</v>
      </c>
      <c r="Q3566" s="34">
        <f t="shared" si="178"/>
        <v>3</v>
      </c>
      <c r="S3566"/>
    </row>
    <row r="3567" spans="1:19" ht="15" x14ac:dyDescent="0.25">
      <c r="A3567" s="34" t="s">
        <v>3707</v>
      </c>
      <c r="B3567" s="34">
        <f>SEARCH("PM",A3567)</f>
        <v>5</v>
      </c>
      <c r="C3567" s="34" t="e">
        <f>SEARCH("AM",A3567)</f>
        <v>#VALUE!</v>
      </c>
      <c r="D3567" s="34">
        <f>IFERROR(B3567,C3567)</f>
        <v>5</v>
      </c>
      <c r="E3567" s="34" t="str">
        <f>IFERROR(MID(A3567,D3567-5,1)," ")</f>
        <v xml:space="preserve"> </v>
      </c>
      <c r="F3567" s="34" t="str">
        <f>MID(A3567,IF(E3567="1",D3567-5,D3567-4),IF(E3567="1",7,6))</f>
        <v>5:00PM</v>
      </c>
      <c r="G3567" s="34" t="str">
        <f>TRIM(SUBSTITUTE(A3567,TEXT(M3567,"h:mmAM/PM"),""))</f>
        <v>Y/O/H 9/Nov</v>
      </c>
      <c r="H3567" s="34" t="b">
        <f>OR(LEFT(G3567,1)="Y",LEFT(G3567,1)="B",LEFT(G3567,1)="R")</f>
        <v>1</v>
      </c>
      <c r="I3567" s="34" t="str">
        <f>IF(H3567,LEFT(G3567,FIND(" ",G3567)-1),MID(G3567,FIND(" ",G3567)+1,9))</f>
        <v>Y/O/H</v>
      </c>
      <c r="J3567" s="34" t="str">
        <f>TRIM(SUBSTITUTE(G3567,I3567,""))</f>
        <v>9/Nov</v>
      </c>
      <c r="K3567" s="34">
        <f>LEFT(J3567,2-ISERROR(1*MID(J3567,2,1)))*1</f>
        <v>9</v>
      </c>
      <c r="L3567" s="34" t="str">
        <f>IF(LEN(I3567)=3,I3567,LEFT(I3567,1)&amp;MID(I3567,3,1)&amp;RIGHT(I3567,1))</f>
        <v>YOH</v>
      </c>
      <c r="M3567" s="42">
        <f>TIMEVALUE(SUBSTITUTE(SUBSTITUTE(F3567,"P"," P"),"A"," A"))</f>
        <v>0.70833333333333337</v>
      </c>
      <c r="N3567" s="34">
        <f t="shared" si="176"/>
        <v>20</v>
      </c>
      <c r="O3567" s="34" t="str">
        <f t="shared" si="177"/>
        <v>YOH20</v>
      </c>
      <c r="P3567" s="44">
        <f>INDEX(Workings!$R$14:$R$853,MATCH(O3567,Workings!$U$14:$U$853,0))</f>
        <v>0.70833333333333359</v>
      </c>
      <c r="Q3567" s="34">
        <f t="shared" si="178"/>
        <v>0</v>
      </c>
      <c r="S3567"/>
    </row>
    <row r="3568" spans="1:19" ht="15" x14ac:dyDescent="0.25">
      <c r="A3568" s="34" t="s">
        <v>1976</v>
      </c>
      <c r="B3568" s="34">
        <f>SEARCH("PM",A3568)</f>
        <v>11</v>
      </c>
      <c r="C3568" s="34" t="e">
        <f>SEARCH("AM",A3568)</f>
        <v>#VALUE!</v>
      </c>
      <c r="D3568" s="34">
        <f>IFERROR(B3568,C3568)</f>
        <v>11</v>
      </c>
      <c r="E3568" s="34" t="str">
        <f>IFERROR(MID(A3568,D3568-5,1)," ")</f>
        <v xml:space="preserve"> </v>
      </c>
      <c r="F3568" s="34" t="str">
        <f>MID(A3568,IF(E3568="1",D3568-5,D3568-4),IF(E3568="1",7,6))</f>
        <v>5:23PM</v>
      </c>
      <c r="G3568" s="34" t="str">
        <f>TRIM(SUBSTITUTE(A3568,TEXT(M3568,"h:mmAM/PM"),""))</f>
        <v>9/Nov Y-O-H</v>
      </c>
      <c r="H3568" s="34" t="b">
        <f>OR(LEFT(G3568,1)="Y",LEFT(G3568,1)="B",LEFT(G3568,1)="R")</f>
        <v>0</v>
      </c>
      <c r="I3568" s="34" t="str">
        <f>IF(H3568,LEFT(G3568,FIND(" ",G3568)-1),MID(G3568,FIND(" ",G3568)+1,9))</f>
        <v>Y-O-H</v>
      </c>
      <c r="J3568" s="34" t="str">
        <f>TRIM(SUBSTITUTE(G3568,I3568,""))</f>
        <v>9/Nov</v>
      </c>
      <c r="K3568" s="34">
        <f>LEFT(J3568,2-ISERROR(1*MID(J3568,2,1)))*1</f>
        <v>9</v>
      </c>
      <c r="L3568" s="34" t="str">
        <f>IF(LEN(I3568)=3,I3568,LEFT(I3568,1)&amp;MID(I3568,3,1)&amp;RIGHT(I3568,1))</f>
        <v>YOH</v>
      </c>
      <c r="M3568" s="42">
        <f>TIMEVALUE(SUBSTITUTE(SUBSTITUTE(F3568,"P"," P"),"A"," A"))</f>
        <v>0.72430555555555554</v>
      </c>
      <c r="N3568" s="34">
        <f t="shared" si="176"/>
        <v>21</v>
      </c>
      <c r="O3568" s="34" t="str">
        <f t="shared" si="177"/>
        <v>YOH21</v>
      </c>
      <c r="P3568" s="44">
        <f>INDEX(Workings!$R$14:$R$853,MATCH(O3568,Workings!$U$14:$U$853,0))</f>
        <v>0.72222222222222243</v>
      </c>
      <c r="Q3568" s="34">
        <f t="shared" si="178"/>
        <v>3</v>
      </c>
      <c r="S3568"/>
    </row>
    <row r="3569" spans="1:19" ht="15" x14ac:dyDescent="0.25">
      <c r="A3569" s="34" t="s">
        <v>3339</v>
      </c>
      <c r="B3569" s="34">
        <f>SEARCH("PM",A3569)</f>
        <v>11</v>
      </c>
      <c r="C3569" s="34" t="e">
        <f>SEARCH("AM",A3569)</f>
        <v>#VALUE!</v>
      </c>
      <c r="D3569" s="34">
        <f>IFERROR(B3569,C3569)</f>
        <v>11</v>
      </c>
      <c r="E3569" s="34" t="str">
        <f>IFERROR(MID(A3569,D3569-5,1)," ")</f>
        <v xml:space="preserve"> </v>
      </c>
      <c r="F3569" s="34" t="str">
        <f>MID(A3569,IF(E3569="1",D3569-5,D3569-4),IF(E3569="1",7,6))</f>
        <v>5:40PM</v>
      </c>
      <c r="G3569" s="34" t="str">
        <f>TRIM(SUBSTITUTE(A3569,TEXT(M3569,"h:mmAM/PM"),""))</f>
        <v>9-Nov Y-O-H</v>
      </c>
      <c r="H3569" s="34" t="b">
        <f>OR(LEFT(G3569,1)="Y",LEFT(G3569,1)="B",LEFT(G3569,1)="R")</f>
        <v>0</v>
      </c>
      <c r="I3569" s="34" t="str">
        <f>IF(H3569,LEFT(G3569,FIND(" ",G3569)-1),MID(G3569,FIND(" ",G3569)+1,9))</f>
        <v>Y-O-H</v>
      </c>
      <c r="J3569" s="34" t="str">
        <f>TRIM(SUBSTITUTE(G3569,I3569,""))</f>
        <v>9-Nov</v>
      </c>
      <c r="K3569" s="34">
        <f>LEFT(J3569,2-ISERROR(1*MID(J3569,2,1)))*1</f>
        <v>9</v>
      </c>
      <c r="L3569" s="34" t="str">
        <f>IF(LEN(I3569)=3,I3569,LEFT(I3569,1)&amp;MID(I3569,3,1)&amp;RIGHT(I3569,1))</f>
        <v>YOH</v>
      </c>
      <c r="M3569" s="42">
        <f>TIMEVALUE(SUBSTITUTE(SUBSTITUTE(F3569,"P"," P"),"A"," A"))</f>
        <v>0.73611111111111116</v>
      </c>
      <c r="N3569" s="34">
        <f t="shared" si="176"/>
        <v>22</v>
      </c>
      <c r="O3569" s="34" t="str">
        <f t="shared" si="177"/>
        <v>YOH22</v>
      </c>
      <c r="P3569" s="44">
        <f>INDEX(Workings!$R$14:$R$853,MATCH(O3569,Workings!$U$14:$U$853,0))</f>
        <v>0.73611111111111127</v>
      </c>
      <c r="Q3569" s="34">
        <f t="shared" si="178"/>
        <v>0</v>
      </c>
      <c r="S3569"/>
    </row>
    <row r="3570" spans="1:19" ht="15" x14ac:dyDescent="0.25">
      <c r="A3570" s="34" t="s">
        <v>2672</v>
      </c>
      <c r="B3570" s="34">
        <f>SEARCH("PM",A3570)</f>
        <v>9</v>
      </c>
      <c r="C3570" s="34" t="e">
        <f>SEARCH("AM",A3570)</f>
        <v>#VALUE!</v>
      </c>
      <c r="D3570" s="34">
        <f>IFERROR(B3570,C3570)</f>
        <v>9</v>
      </c>
      <c r="E3570" s="34" t="str">
        <f>IFERROR(MID(A3570,D3570-5,1)," ")</f>
        <v xml:space="preserve"> </v>
      </c>
      <c r="F3570" s="34" t="str">
        <f>MID(A3570,IF(E3570="1",D3570-5,D3570-4),IF(E3570="1",7,6))</f>
        <v>6:03PM</v>
      </c>
      <c r="G3570" s="34" t="str">
        <f>TRIM(SUBSTITUTE(A3570,TEXT(M3570,"h:mmAM/PM"),""))</f>
        <v>YOH 9/Nov</v>
      </c>
      <c r="H3570" s="34" t="b">
        <f>OR(LEFT(G3570,1)="Y",LEFT(G3570,1)="B",LEFT(G3570,1)="R")</f>
        <v>1</v>
      </c>
      <c r="I3570" s="34" t="str">
        <f>IF(H3570,LEFT(G3570,FIND(" ",G3570)-1),MID(G3570,FIND(" ",G3570)+1,9))</f>
        <v>YOH</v>
      </c>
      <c r="J3570" s="34" t="str">
        <f>TRIM(SUBSTITUTE(G3570,I3570,""))</f>
        <v>9/Nov</v>
      </c>
      <c r="K3570" s="34">
        <f>LEFT(J3570,2-ISERROR(1*MID(J3570,2,1)))*1</f>
        <v>9</v>
      </c>
      <c r="L3570" s="34" t="str">
        <f>IF(LEN(I3570)=3,I3570,LEFT(I3570,1)&amp;MID(I3570,3,1)&amp;RIGHT(I3570,1))</f>
        <v>YOH</v>
      </c>
      <c r="M3570" s="42">
        <f>TIMEVALUE(SUBSTITUTE(SUBSTITUTE(F3570,"P"," P"),"A"," A"))</f>
        <v>0.75208333333333333</v>
      </c>
      <c r="N3570" s="34">
        <f t="shared" si="176"/>
        <v>23</v>
      </c>
      <c r="O3570" s="34" t="str">
        <f t="shared" si="177"/>
        <v>YOH23</v>
      </c>
      <c r="P3570" s="44">
        <f>INDEX(Workings!$R$14:$R$853,MATCH(O3570,Workings!$U$14:$U$853,0))</f>
        <v>0.75000000000000011</v>
      </c>
      <c r="Q3570" s="34">
        <f t="shared" si="178"/>
        <v>3</v>
      </c>
      <c r="S3570"/>
    </row>
    <row r="3571" spans="1:19" ht="15" x14ac:dyDescent="0.25">
      <c r="A3571" s="34" t="s">
        <v>1874</v>
      </c>
      <c r="B3571" s="34">
        <f>SEARCH("PM",A3571)</f>
        <v>11</v>
      </c>
      <c r="C3571" s="34" t="e">
        <f>SEARCH("AM",A3571)</f>
        <v>#VALUE!</v>
      </c>
      <c r="D3571" s="34">
        <f>IFERROR(B3571,C3571)</f>
        <v>11</v>
      </c>
      <c r="E3571" s="34" t="str">
        <f>IFERROR(MID(A3571,D3571-5,1)," ")</f>
        <v xml:space="preserve"> </v>
      </c>
      <c r="F3571" s="34" t="str">
        <f>MID(A3571,IF(E3571="1",D3571-5,D3571-4),IF(E3571="1",7,6))</f>
        <v>6:22PM</v>
      </c>
      <c r="G3571" s="34" t="str">
        <f>TRIM(SUBSTITUTE(A3571,TEXT(M3571,"h:mmAM/PM"),""))</f>
        <v>Y-O-H 9/Nov</v>
      </c>
      <c r="H3571" s="34" t="b">
        <f>OR(LEFT(G3571,1)="Y",LEFT(G3571,1)="B",LEFT(G3571,1)="R")</f>
        <v>1</v>
      </c>
      <c r="I3571" s="34" t="str">
        <f>IF(H3571,LEFT(G3571,FIND(" ",G3571)-1),MID(G3571,FIND(" ",G3571)+1,9))</f>
        <v>Y-O-H</v>
      </c>
      <c r="J3571" s="34" t="str">
        <f>TRIM(SUBSTITUTE(G3571,I3571,""))</f>
        <v>9/Nov</v>
      </c>
      <c r="K3571" s="34">
        <f>LEFT(J3571,2-ISERROR(1*MID(J3571,2,1)))*1</f>
        <v>9</v>
      </c>
      <c r="L3571" s="34" t="str">
        <f>IF(LEN(I3571)=3,I3571,LEFT(I3571,1)&amp;MID(I3571,3,1)&amp;RIGHT(I3571,1))</f>
        <v>YOH</v>
      </c>
      <c r="M3571" s="42">
        <f>TIMEVALUE(SUBSTITUTE(SUBSTITUTE(F3571,"P"," P"),"A"," A"))</f>
        <v>0.76527777777777783</v>
      </c>
      <c r="N3571" s="34">
        <f t="shared" si="176"/>
        <v>24</v>
      </c>
      <c r="O3571" s="34" t="str">
        <f t="shared" si="177"/>
        <v>YOH24</v>
      </c>
      <c r="P3571" s="44">
        <f>INDEX(Workings!$R$14:$R$853,MATCH(O3571,Workings!$U$14:$U$853,0))</f>
        <v>0.76388888888888895</v>
      </c>
      <c r="Q3571" s="34">
        <f t="shared" si="178"/>
        <v>2</v>
      </c>
      <c r="S3571"/>
    </row>
    <row r="3572" spans="1:19" ht="15" x14ac:dyDescent="0.25">
      <c r="A3572" s="34" t="s">
        <v>1816</v>
      </c>
      <c r="B3572" s="34">
        <f>SEARCH("PM",A3572)</f>
        <v>5</v>
      </c>
      <c r="C3572" s="34" t="e">
        <f>SEARCH("AM",A3572)</f>
        <v>#VALUE!</v>
      </c>
      <c r="D3572" s="34">
        <f>IFERROR(B3572,C3572)</f>
        <v>5</v>
      </c>
      <c r="E3572" s="34" t="str">
        <f>IFERROR(MID(A3572,D3572-5,1)," ")</f>
        <v xml:space="preserve"> </v>
      </c>
      <c r="F3572" s="34" t="str">
        <f>MID(A3572,IF(E3572="1",D3572-5,D3572-4),IF(E3572="1",7,6))</f>
        <v>6:43PM</v>
      </c>
      <c r="G3572" s="34" t="str">
        <f>TRIM(SUBSTITUTE(A3572,TEXT(M3572,"h:mmAM/PM"),""))</f>
        <v>Y-O-H 9/Nov</v>
      </c>
      <c r="H3572" s="34" t="b">
        <f>OR(LEFT(G3572,1)="Y",LEFT(G3572,1)="B",LEFT(G3572,1)="R")</f>
        <v>1</v>
      </c>
      <c r="I3572" s="34" t="str">
        <f>IF(H3572,LEFT(G3572,FIND(" ",G3572)-1),MID(G3572,FIND(" ",G3572)+1,9))</f>
        <v>Y-O-H</v>
      </c>
      <c r="J3572" s="34" t="str">
        <f>TRIM(SUBSTITUTE(G3572,I3572,""))</f>
        <v>9/Nov</v>
      </c>
      <c r="K3572" s="34">
        <f>LEFT(J3572,2-ISERROR(1*MID(J3572,2,1)))*1</f>
        <v>9</v>
      </c>
      <c r="L3572" s="34" t="str">
        <f>IF(LEN(I3572)=3,I3572,LEFT(I3572,1)&amp;MID(I3572,3,1)&amp;RIGHT(I3572,1))</f>
        <v>YOH</v>
      </c>
      <c r="M3572" s="42">
        <f>TIMEVALUE(SUBSTITUTE(SUBSTITUTE(F3572,"P"," P"),"A"," A"))</f>
        <v>0.77986111111111101</v>
      </c>
      <c r="N3572" s="34">
        <f t="shared" si="176"/>
        <v>25</v>
      </c>
      <c r="O3572" s="34" t="str">
        <f t="shared" si="177"/>
        <v>YOH25</v>
      </c>
      <c r="P3572" s="44">
        <f>INDEX(Workings!$R$14:$R$853,MATCH(O3572,Workings!$U$14:$U$853,0))</f>
        <v>0.77777777777777779</v>
      </c>
      <c r="Q3572" s="34">
        <f t="shared" si="178"/>
        <v>3</v>
      </c>
      <c r="S3572"/>
    </row>
    <row r="3573" spans="1:19" ht="15" x14ac:dyDescent="0.25">
      <c r="A3573" s="34" t="s">
        <v>1135</v>
      </c>
      <c r="B3573" s="34">
        <f>SEARCH("PM",A3573)</f>
        <v>11</v>
      </c>
      <c r="C3573" s="34" t="e">
        <f>SEARCH("AM",A3573)</f>
        <v>#VALUE!</v>
      </c>
      <c r="D3573" s="34">
        <f>IFERROR(B3573,C3573)</f>
        <v>11</v>
      </c>
      <c r="E3573" s="34" t="str">
        <f>IFERROR(MID(A3573,D3573-5,1)," ")</f>
        <v xml:space="preserve"> </v>
      </c>
      <c r="F3573" s="34" t="str">
        <f>MID(A3573,IF(E3573="1",D3573-5,D3573-4),IF(E3573="1",7,6))</f>
        <v>7:00PM</v>
      </c>
      <c r="G3573" s="34" t="str">
        <f>TRIM(SUBSTITUTE(A3573,TEXT(M3573,"h:mmAM/PM"),""))</f>
        <v>Y/O/H 9/Nov</v>
      </c>
      <c r="H3573" s="34" t="b">
        <f>OR(LEFT(G3573,1)="Y",LEFT(G3573,1)="B",LEFT(G3573,1)="R")</f>
        <v>1</v>
      </c>
      <c r="I3573" s="34" t="str">
        <f>IF(H3573,LEFT(G3573,FIND(" ",G3573)-1),MID(G3573,FIND(" ",G3573)+1,9))</f>
        <v>Y/O/H</v>
      </c>
      <c r="J3573" s="34" t="str">
        <f>TRIM(SUBSTITUTE(G3573,I3573,""))</f>
        <v>9/Nov</v>
      </c>
      <c r="K3573" s="34">
        <f>LEFT(J3573,2-ISERROR(1*MID(J3573,2,1)))*1</f>
        <v>9</v>
      </c>
      <c r="L3573" s="34" t="str">
        <f>IF(LEN(I3573)=3,I3573,LEFT(I3573,1)&amp;MID(I3573,3,1)&amp;RIGHT(I3573,1))</f>
        <v>YOH</v>
      </c>
      <c r="M3573" s="42">
        <f>TIMEVALUE(SUBSTITUTE(SUBSTITUTE(F3573,"P"," P"),"A"," A"))</f>
        <v>0.79166666666666663</v>
      </c>
      <c r="N3573" s="34">
        <f t="shared" si="176"/>
        <v>26</v>
      </c>
      <c r="O3573" s="34" t="str">
        <f t="shared" si="177"/>
        <v>YOH26</v>
      </c>
      <c r="P3573" s="44">
        <f>INDEX(Workings!$R$14:$R$853,MATCH(O3573,Workings!$U$14:$U$853,0))</f>
        <v>0.79166666666666663</v>
      </c>
      <c r="Q3573" s="34">
        <f t="shared" si="178"/>
        <v>0</v>
      </c>
      <c r="S3573"/>
    </row>
    <row r="3574" spans="1:19" ht="15" x14ac:dyDescent="0.25">
      <c r="A3574" s="34" t="s">
        <v>3562</v>
      </c>
      <c r="B3574" s="34">
        <f>SEARCH("PM",A3574)</f>
        <v>11</v>
      </c>
      <c r="C3574" s="34" t="e">
        <f>SEARCH("AM",A3574)</f>
        <v>#VALUE!</v>
      </c>
      <c r="D3574" s="34">
        <f>IFERROR(B3574,C3574)</f>
        <v>11</v>
      </c>
      <c r="E3574" s="34" t="str">
        <f>IFERROR(MID(A3574,D3574-5,1)," ")</f>
        <v xml:space="preserve"> </v>
      </c>
      <c r="F3574" s="34" t="str">
        <f>MID(A3574,IF(E3574="1",D3574-5,D3574-4),IF(E3574="1",7,6))</f>
        <v>8:03PM</v>
      </c>
      <c r="G3574" s="34" t="str">
        <f>TRIM(SUBSTITUTE(A3574,TEXT(M3574,"h:mmAM/PM"),""))</f>
        <v>Y:O:H 9/Nov</v>
      </c>
      <c r="H3574" s="34" t="b">
        <f>OR(LEFT(G3574,1)="Y",LEFT(G3574,1)="B",LEFT(G3574,1)="R")</f>
        <v>1</v>
      </c>
      <c r="I3574" s="34" t="str">
        <f>IF(H3574,LEFT(G3574,FIND(" ",G3574)-1),MID(G3574,FIND(" ",G3574)+1,9))</f>
        <v>Y:O:H</v>
      </c>
      <c r="J3574" s="34" t="str">
        <f>TRIM(SUBSTITUTE(G3574,I3574,""))</f>
        <v>9/Nov</v>
      </c>
      <c r="K3574" s="34">
        <f>LEFT(J3574,2-ISERROR(1*MID(J3574,2,1)))*1</f>
        <v>9</v>
      </c>
      <c r="L3574" s="34" t="str">
        <f>IF(LEN(I3574)=3,I3574,LEFT(I3574,1)&amp;MID(I3574,3,1)&amp;RIGHT(I3574,1))</f>
        <v>YOH</v>
      </c>
      <c r="M3574" s="42">
        <f>TIMEVALUE(SUBSTITUTE(SUBSTITUTE(F3574,"P"," P"),"A"," A"))</f>
        <v>0.8354166666666667</v>
      </c>
      <c r="N3574" s="34">
        <f t="shared" si="176"/>
        <v>27</v>
      </c>
      <c r="O3574" s="34" t="str">
        <f t="shared" si="177"/>
        <v>YOH27</v>
      </c>
      <c r="P3574" s="44">
        <f>INDEX(Workings!$R$14:$R$853,MATCH(O3574,Workings!$U$14:$U$853,0))</f>
        <v>0.83333333333333326</v>
      </c>
      <c r="Q3574" s="34">
        <f t="shared" si="178"/>
        <v>3</v>
      </c>
      <c r="S3574"/>
    </row>
    <row r="3575" spans="1:19" ht="15" x14ac:dyDescent="0.25">
      <c r="A3575" s="34" t="s">
        <v>2810</v>
      </c>
      <c r="B3575" s="34">
        <f>SEARCH("PM",A3575)</f>
        <v>15</v>
      </c>
      <c r="C3575" s="34" t="e">
        <f>SEARCH("AM",A3575)</f>
        <v>#VALUE!</v>
      </c>
      <c r="D3575" s="34">
        <f>IFERROR(B3575,C3575)</f>
        <v>15</v>
      </c>
      <c r="E3575" s="34" t="str">
        <f>IFERROR(MID(A3575,D3575-5,1)," ")</f>
        <v xml:space="preserve"> </v>
      </c>
      <c r="F3575" s="34" t="str">
        <f>MID(A3575,IF(E3575="1",D3575-5,D3575-4),IF(E3575="1",7,6))</f>
        <v>9:00PM</v>
      </c>
      <c r="G3575" s="34" t="str">
        <f>TRIM(SUBSTITUTE(A3575,TEXT(M3575,"h:mmAM/PM"),""))</f>
        <v>9-Nov YOH</v>
      </c>
      <c r="H3575" s="34" t="b">
        <f>OR(LEFT(G3575,1)="Y",LEFT(G3575,1)="B",LEFT(G3575,1)="R")</f>
        <v>0</v>
      </c>
      <c r="I3575" s="34" t="str">
        <f>IF(H3575,LEFT(G3575,FIND(" ",G3575)-1),MID(G3575,FIND(" ",G3575)+1,9))</f>
        <v>YOH</v>
      </c>
      <c r="J3575" s="34" t="str">
        <f>TRIM(SUBSTITUTE(G3575,I3575,""))</f>
        <v>9-Nov</v>
      </c>
      <c r="K3575" s="34">
        <f>LEFT(J3575,2-ISERROR(1*MID(J3575,2,1)))*1</f>
        <v>9</v>
      </c>
      <c r="L3575" s="34" t="str">
        <f>IF(LEN(I3575)=3,I3575,LEFT(I3575,1)&amp;MID(I3575,3,1)&amp;RIGHT(I3575,1))</f>
        <v>YOH</v>
      </c>
      <c r="M3575" s="42">
        <f>TIMEVALUE(SUBSTITUTE(SUBSTITUTE(F3575,"P"," P"),"A"," A"))</f>
        <v>0.875</v>
      </c>
      <c r="N3575" s="34">
        <f t="shared" si="176"/>
        <v>28</v>
      </c>
      <c r="O3575" s="34" t="str">
        <f t="shared" si="177"/>
        <v>YOH28</v>
      </c>
      <c r="P3575" s="44">
        <f>INDEX(Workings!$R$14:$R$853,MATCH(O3575,Workings!$U$14:$U$853,0))</f>
        <v>0.87499999999999989</v>
      </c>
      <c r="Q3575" s="34">
        <f t="shared" si="178"/>
        <v>0</v>
      </c>
      <c r="S3575"/>
    </row>
    <row r="3576" spans="1:19" ht="15" x14ac:dyDescent="0.25">
      <c r="A3576" s="34" t="s">
        <v>2371</v>
      </c>
      <c r="B3576" s="34">
        <f>SEARCH("PM",A3576)</f>
        <v>6</v>
      </c>
      <c r="C3576" s="34" t="e">
        <f>SEARCH("AM",A3576)</f>
        <v>#VALUE!</v>
      </c>
      <c r="D3576" s="34">
        <f>IFERROR(B3576,C3576)</f>
        <v>6</v>
      </c>
      <c r="E3576" s="34" t="str">
        <f>IFERROR(MID(A3576,D3576-5,1)," ")</f>
        <v>1</v>
      </c>
      <c r="F3576" s="34" t="str">
        <f>MID(A3576,IF(E3576="1",D3576-5,D3576-4),IF(E3576="1",7,6))</f>
        <v>10:03PM</v>
      </c>
      <c r="G3576" s="34" t="str">
        <f>TRIM(SUBSTITUTE(A3576,TEXT(M3576,"h:mmAM/PM"),""))</f>
        <v>9/Nov YOH</v>
      </c>
      <c r="H3576" s="34" t="b">
        <f>OR(LEFT(G3576,1)="Y",LEFT(G3576,1)="B",LEFT(G3576,1)="R")</f>
        <v>0</v>
      </c>
      <c r="I3576" s="34" t="str">
        <f>IF(H3576,LEFT(G3576,FIND(" ",G3576)-1),MID(G3576,FIND(" ",G3576)+1,9))</f>
        <v>YOH</v>
      </c>
      <c r="J3576" s="34" t="str">
        <f>TRIM(SUBSTITUTE(G3576,I3576,""))</f>
        <v>9/Nov</v>
      </c>
      <c r="K3576" s="34">
        <f>LEFT(J3576,2-ISERROR(1*MID(J3576,2,1)))*1</f>
        <v>9</v>
      </c>
      <c r="L3576" s="34" t="str">
        <f>IF(LEN(I3576)=3,I3576,LEFT(I3576,1)&amp;MID(I3576,3,1)&amp;RIGHT(I3576,1))</f>
        <v>YOH</v>
      </c>
      <c r="M3576" s="42">
        <f>TIMEVALUE(SUBSTITUTE(SUBSTITUTE(F3576,"P"," P"),"A"," A"))</f>
        <v>0.91875000000000007</v>
      </c>
      <c r="N3576" s="34">
        <f t="shared" si="176"/>
        <v>29</v>
      </c>
      <c r="O3576" s="34" t="str">
        <f t="shared" si="177"/>
        <v>YOH29</v>
      </c>
      <c r="P3576" s="44">
        <f>INDEX(Workings!$R$14:$R$853,MATCH(O3576,Workings!$U$14:$U$853,0))</f>
        <v>0.91666666666666652</v>
      </c>
      <c r="Q3576" s="34">
        <f t="shared" si="178"/>
        <v>3</v>
      </c>
      <c r="S3576"/>
    </row>
    <row r="3577" spans="1:19" ht="15" x14ac:dyDescent="0.25">
      <c r="A3577" s="34" t="s">
        <v>2031</v>
      </c>
      <c r="B3577" s="34">
        <f>SEARCH("PM",A3577)</f>
        <v>12</v>
      </c>
      <c r="C3577" s="34" t="e">
        <f>SEARCH("AM",A3577)</f>
        <v>#VALUE!</v>
      </c>
      <c r="D3577" s="34">
        <f>IFERROR(B3577,C3577)</f>
        <v>12</v>
      </c>
      <c r="E3577" s="34" t="str">
        <f>IFERROR(MID(A3577,D3577-5,1)," ")</f>
        <v>1</v>
      </c>
      <c r="F3577" s="34" t="str">
        <f>MID(A3577,IF(E3577="1",D3577-5,D3577-4),IF(E3577="1",7,6))</f>
        <v>11:03PM</v>
      </c>
      <c r="G3577" s="34" t="str">
        <f>TRIM(SUBSTITUTE(A3577,TEXT(M3577,"h:mmAM/PM"),""))</f>
        <v>Y-O-H 9-Nov</v>
      </c>
      <c r="H3577" s="34" t="b">
        <f>OR(LEFT(G3577,1)="Y",LEFT(G3577,1)="B",LEFT(G3577,1)="R")</f>
        <v>1</v>
      </c>
      <c r="I3577" s="34" t="str">
        <f>IF(H3577,LEFT(G3577,FIND(" ",G3577)-1),MID(G3577,FIND(" ",G3577)+1,9))</f>
        <v>Y-O-H</v>
      </c>
      <c r="J3577" s="34" t="str">
        <f>TRIM(SUBSTITUTE(G3577,I3577,""))</f>
        <v>9-Nov</v>
      </c>
      <c r="K3577" s="34">
        <f>LEFT(J3577,2-ISERROR(1*MID(J3577,2,1)))*1</f>
        <v>9</v>
      </c>
      <c r="L3577" s="34" t="str">
        <f>IF(LEN(I3577)=3,I3577,LEFT(I3577,1)&amp;MID(I3577,3,1)&amp;RIGHT(I3577,1))</f>
        <v>YOH</v>
      </c>
      <c r="M3577" s="42">
        <f>TIMEVALUE(SUBSTITUTE(SUBSTITUTE(F3577,"P"," P"),"A"," A"))</f>
        <v>0.9604166666666667</v>
      </c>
      <c r="N3577" s="34">
        <f t="shared" si="176"/>
        <v>30</v>
      </c>
      <c r="O3577" s="34" t="str">
        <f t="shared" si="177"/>
        <v>YOH30</v>
      </c>
      <c r="P3577" s="44">
        <f>INDEX(Workings!$R$14:$R$853,MATCH(O3577,Workings!$U$14:$U$853,0))</f>
        <v>0.95833333333333315</v>
      </c>
      <c r="Q3577" s="34">
        <f t="shared" si="178"/>
        <v>3</v>
      </c>
      <c r="S3577"/>
    </row>
    <row r="3578" spans="1:19" ht="15" x14ac:dyDescent="0.25">
      <c r="A3578" s="34" t="s">
        <v>3191</v>
      </c>
      <c r="B3578" s="34" t="e">
        <f>SEARCH("PM",A3578)</f>
        <v>#VALUE!</v>
      </c>
      <c r="C3578" s="34">
        <f>SEARCH("AM",A3578)</f>
        <v>5</v>
      </c>
      <c r="D3578" s="34">
        <f>IFERROR(B3578,C3578)</f>
        <v>5</v>
      </c>
      <c r="E3578" s="34" t="str">
        <f>IFERROR(MID(A3578,D3578-5,1)," ")</f>
        <v xml:space="preserve"> </v>
      </c>
      <c r="F3578" s="34" t="str">
        <f>MID(A3578,IF(E3578="1",D3578-5,D3578-4),IF(E3578="1",7,6))</f>
        <v>7:03AM</v>
      </c>
      <c r="G3578" s="34" t="str">
        <f>TRIM(SUBSTITUTE(A3578,TEXT(M3578,"h:mmAM/PM"),""))</f>
        <v>10/Nov Y-O-H</v>
      </c>
      <c r="H3578" s="34" t="b">
        <f>OR(LEFT(G3578,1)="Y",LEFT(G3578,1)="B",LEFT(G3578,1)="R")</f>
        <v>0</v>
      </c>
      <c r="I3578" s="34" t="str">
        <f>IF(H3578,LEFT(G3578,FIND(" ",G3578)-1),MID(G3578,FIND(" ",G3578)+1,9))</f>
        <v>Y-O-H</v>
      </c>
      <c r="J3578" s="34" t="str">
        <f>TRIM(SUBSTITUTE(G3578,I3578,""))</f>
        <v>10/Nov</v>
      </c>
      <c r="K3578" s="34">
        <f>LEFT(J3578,2-ISERROR(1*MID(J3578,2,1)))*1</f>
        <v>10</v>
      </c>
      <c r="L3578" s="34" t="str">
        <f>IF(LEN(I3578)=3,I3578,LEFT(I3578,1)&amp;MID(I3578,3,1)&amp;RIGHT(I3578,1))</f>
        <v>YOH</v>
      </c>
      <c r="M3578" s="42">
        <f>TIMEVALUE(SUBSTITUTE(SUBSTITUTE(F3578,"P"," P"),"A"," A"))</f>
        <v>0.29375000000000001</v>
      </c>
      <c r="N3578" s="34">
        <f t="shared" si="176"/>
        <v>1</v>
      </c>
      <c r="O3578" s="34" t="str">
        <f t="shared" si="177"/>
        <v>YOH1</v>
      </c>
      <c r="P3578" s="44">
        <f>INDEX(Workings!$R$14:$R$853,MATCH(O3578,Workings!$U$14:$U$853,0))</f>
        <v>0.29166666666666669</v>
      </c>
      <c r="Q3578" s="34">
        <f t="shared" si="178"/>
        <v>3</v>
      </c>
      <c r="S3578"/>
    </row>
    <row r="3579" spans="1:19" ht="15" x14ac:dyDescent="0.25">
      <c r="A3579" s="34" t="s">
        <v>2556</v>
      </c>
      <c r="B3579" s="34" t="e">
        <f>SEARCH("PM",A3579)</f>
        <v>#VALUE!</v>
      </c>
      <c r="C3579" s="34">
        <f>SEARCH("AM",A3579)</f>
        <v>18</v>
      </c>
      <c r="D3579" s="34">
        <f>IFERROR(B3579,C3579)</f>
        <v>18</v>
      </c>
      <c r="E3579" s="34" t="str">
        <f>IFERROR(MID(A3579,D3579-5,1)," ")</f>
        <v xml:space="preserve"> </v>
      </c>
      <c r="F3579" s="34" t="str">
        <f>MID(A3579,IF(E3579="1",D3579-5,D3579-4),IF(E3579="1",7,6))</f>
        <v>7:41AM</v>
      </c>
      <c r="G3579" s="34" t="str">
        <f>TRIM(SUBSTITUTE(A3579,TEXT(M3579,"h:mmAM/PM"),""))</f>
        <v>Y/O/H 10/Nov</v>
      </c>
      <c r="H3579" s="34" t="b">
        <f>OR(LEFT(G3579,1)="Y",LEFT(G3579,1)="B",LEFT(G3579,1)="R")</f>
        <v>1</v>
      </c>
      <c r="I3579" s="34" t="str">
        <f>IF(H3579,LEFT(G3579,FIND(" ",G3579)-1),MID(G3579,FIND(" ",G3579)+1,9))</f>
        <v>Y/O/H</v>
      </c>
      <c r="J3579" s="34" t="str">
        <f>TRIM(SUBSTITUTE(G3579,I3579,""))</f>
        <v>10/Nov</v>
      </c>
      <c r="K3579" s="34">
        <f>LEFT(J3579,2-ISERROR(1*MID(J3579,2,1)))*1</f>
        <v>10</v>
      </c>
      <c r="L3579" s="34" t="str">
        <f>IF(LEN(I3579)=3,I3579,LEFT(I3579,1)&amp;MID(I3579,3,1)&amp;RIGHT(I3579,1))</f>
        <v>YOH</v>
      </c>
      <c r="M3579" s="42">
        <f>TIMEVALUE(SUBSTITUTE(SUBSTITUTE(F3579,"P"," P"),"A"," A"))</f>
        <v>0.32013888888888892</v>
      </c>
      <c r="N3579" s="34">
        <f t="shared" si="176"/>
        <v>2</v>
      </c>
      <c r="O3579" s="34" t="str">
        <f t="shared" si="177"/>
        <v>YOH2</v>
      </c>
      <c r="P3579" s="44">
        <f>INDEX(Workings!$R$14:$R$853,MATCH(O3579,Workings!$U$14:$U$853,0))</f>
        <v>0.31944444444444448</v>
      </c>
      <c r="Q3579" s="34">
        <f t="shared" si="178"/>
        <v>1</v>
      </c>
      <c r="S3579"/>
    </row>
    <row r="3580" spans="1:19" ht="15" x14ac:dyDescent="0.25">
      <c r="A3580" s="34" t="s">
        <v>791</v>
      </c>
      <c r="B3580" s="34" t="e">
        <f>SEARCH("PM",A3580)</f>
        <v>#VALUE!</v>
      </c>
      <c r="C3580" s="34">
        <f>SEARCH("AM",A3580)</f>
        <v>18</v>
      </c>
      <c r="D3580" s="34">
        <f>IFERROR(B3580,C3580)</f>
        <v>18</v>
      </c>
      <c r="E3580" s="34" t="str">
        <f>IFERROR(MID(A3580,D3580-5,1)," ")</f>
        <v xml:space="preserve"> </v>
      </c>
      <c r="F3580" s="34" t="str">
        <f>MID(A3580,IF(E3580="1",D3580-5,D3580-4),IF(E3580="1",7,6))</f>
        <v>8:20AM</v>
      </c>
      <c r="G3580" s="34" t="str">
        <f>TRIM(SUBSTITUTE(A3580,TEXT(M3580,"h:mmAM/PM"),""))</f>
        <v>Y-O-H 10/Nov</v>
      </c>
      <c r="H3580" s="34" t="b">
        <f>OR(LEFT(G3580,1)="Y",LEFT(G3580,1)="B",LEFT(G3580,1)="R")</f>
        <v>1</v>
      </c>
      <c r="I3580" s="34" t="str">
        <f>IF(H3580,LEFT(G3580,FIND(" ",G3580)-1),MID(G3580,FIND(" ",G3580)+1,9))</f>
        <v>Y-O-H</v>
      </c>
      <c r="J3580" s="34" t="str">
        <f>TRIM(SUBSTITUTE(G3580,I3580,""))</f>
        <v>10/Nov</v>
      </c>
      <c r="K3580" s="34">
        <f>LEFT(J3580,2-ISERROR(1*MID(J3580,2,1)))*1</f>
        <v>10</v>
      </c>
      <c r="L3580" s="34" t="str">
        <f>IF(LEN(I3580)=3,I3580,LEFT(I3580,1)&amp;MID(I3580,3,1)&amp;RIGHT(I3580,1))</f>
        <v>YOH</v>
      </c>
      <c r="M3580" s="42">
        <f>TIMEVALUE(SUBSTITUTE(SUBSTITUTE(F3580,"P"," P"),"A"," A"))</f>
        <v>0.34722222222222227</v>
      </c>
      <c r="N3580" s="34">
        <f t="shared" si="176"/>
        <v>3</v>
      </c>
      <c r="O3580" s="34" t="str">
        <f t="shared" si="177"/>
        <v>YOH3</v>
      </c>
      <c r="P3580" s="44">
        <f>INDEX(Workings!$R$14:$R$853,MATCH(O3580,Workings!$U$14:$U$853,0))</f>
        <v>0.34722222222222227</v>
      </c>
      <c r="Q3580" s="34">
        <f t="shared" si="178"/>
        <v>0</v>
      </c>
      <c r="S3580"/>
    </row>
    <row r="3581" spans="1:19" ht="15" x14ac:dyDescent="0.25">
      <c r="A3581" s="34" t="s">
        <v>2902</v>
      </c>
      <c r="B3581" s="34" t="e">
        <f>SEARCH("PM",A3581)</f>
        <v>#VALUE!</v>
      </c>
      <c r="C3581" s="34">
        <f>SEARCH("AM",A3581)</f>
        <v>9</v>
      </c>
      <c r="D3581" s="34">
        <f>IFERROR(B3581,C3581)</f>
        <v>9</v>
      </c>
      <c r="E3581" s="34" t="str">
        <f>IFERROR(MID(A3581,D3581-5,1)," ")</f>
        <v xml:space="preserve"> </v>
      </c>
      <c r="F3581" s="34" t="str">
        <f>MID(A3581,IF(E3581="1",D3581-5,D3581-4),IF(E3581="1",7,6))</f>
        <v>9:00AM</v>
      </c>
      <c r="G3581" s="34" t="str">
        <f>TRIM(SUBSTITUTE(A3581,TEXT(M3581,"h:mmAM/PM"),""))</f>
        <v>YOH 10-Nov</v>
      </c>
      <c r="H3581" s="34" t="b">
        <f>OR(LEFT(G3581,1)="Y",LEFT(G3581,1)="B",LEFT(G3581,1)="R")</f>
        <v>1</v>
      </c>
      <c r="I3581" s="34" t="str">
        <f>IF(H3581,LEFT(G3581,FIND(" ",G3581)-1),MID(G3581,FIND(" ",G3581)+1,9))</f>
        <v>YOH</v>
      </c>
      <c r="J3581" s="34" t="str">
        <f>TRIM(SUBSTITUTE(G3581,I3581,""))</f>
        <v>10-Nov</v>
      </c>
      <c r="K3581" s="34">
        <f>LEFT(J3581,2-ISERROR(1*MID(J3581,2,1)))*1</f>
        <v>10</v>
      </c>
      <c r="L3581" s="34" t="str">
        <f>IF(LEN(I3581)=3,I3581,LEFT(I3581,1)&amp;MID(I3581,3,1)&amp;RIGHT(I3581,1))</f>
        <v>YOH</v>
      </c>
      <c r="M3581" s="42">
        <f>TIMEVALUE(SUBSTITUTE(SUBSTITUTE(F3581,"P"," P"),"A"," A"))</f>
        <v>0.375</v>
      </c>
      <c r="N3581" s="34">
        <f t="shared" si="176"/>
        <v>4</v>
      </c>
      <c r="O3581" s="34" t="str">
        <f t="shared" si="177"/>
        <v>YOH4</v>
      </c>
      <c r="P3581" s="44">
        <f>INDEX(Workings!$R$14:$R$853,MATCH(O3581,Workings!$U$14:$U$853,0))</f>
        <v>0.37500000000000006</v>
      </c>
      <c r="Q3581" s="34">
        <f t="shared" si="178"/>
        <v>0</v>
      </c>
      <c r="S3581"/>
    </row>
    <row r="3582" spans="1:19" ht="15" x14ac:dyDescent="0.25">
      <c r="A3582" s="34" t="s">
        <v>675</v>
      </c>
      <c r="B3582" s="34" t="e">
        <f>SEARCH("PM",A3582)</f>
        <v>#VALUE!</v>
      </c>
      <c r="C3582" s="34">
        <f>SEARCH("AM",A3582)</f>
        <v>18</v>
      </c>
      <c r="D3582" s="34">
        <f>IFERROR(B3582,C3582)</f>
        <v>18</v>
      </c>
      <c r="E3582" s="34" t="str">
        <f>IFERROR(MID(A3582,D3582-5,1)," ")</f>
        <v xml:space="preserve"> </v>
      </c>
      <c r="F3582" s="34" t="str">
        <f>MID(A3582,IF(E3582="1",D3582-5,D3582-4),IF(E3582="1",7,6))</f>
        <v>9:33AM</v>
      </c>
      <c r="G3582" s="34" t="str">
        <f>TRIM(SUBSTITUTE(A3582,TEXT(M3582,"h:mmAM/PM"),""))</f>
        <v>Y:O:H 10-Nov</v>
      </c>
      <c r="H3582" s="34" t="b">
        <f>OR(LEFT(G3582,1)="Y",LEFT(G3582,1)="B",LEFT(G3582,1)="R")</f>
        <v>1</v>
      </c>
      <c r="I3582" s="34" t="str">
        <f>IF(H3582,LEFT(G3582,FIND(" ",G3582)-1),MID(G3582,FIND(" ",G3582)+1,9))</f>
        <v>Y:O:H</v>
      </c>
      <c r="J3582" s="34" t="str">
        <f>TRIM(SUBSTITUTE(G3582,I3582,""))</f>
        <v>10-Nov</v>
      </c>
      <c r="K3582" s="34">
        <f>LEFT(J3582,2-ISERROR(1*MID(J3582,2,1)))*1</f>
        <v>10</v>
      </c>
      <c r="L3582" s="34" t="str">
        <f>IF(LEN(I3582)=3,I3582,LEFT(I3582,1)&amp;MID(I3582,3,1)&amp;RIGHT(I3582,1))</f>
        <v>YOH</v>
      </c>
      <c r="M3582" s="42">
        <f>TIMEVALUE(SUBSTITUTE(SUBSTITUTE(F3582,"P"," P"),"A"," A"))</f>
        <v>0.3979166666666667</v>
      </c>
      <c r="N3582" s="34">
        <f t="shared" si="176"/>
        <v>5</v>
      </c>
      <c r="O3582" s="34" t="str">
        <f t="shared" si="177"/>
        <v>YOH5</v>
      </c>
      <c r="P3582" s="44">
        <f>INDEX(Workings!$R$14:$R$853,MATCH(O3582,Workings!$U$14:$U$853,0))</f>
        <v>0.39583333333333337</v>
      </c>
      <c r="Q3582" s="34">
        <f t="shared" si="178"/>
        <v>3</v>
      </c>
      <c r="S3582"/>
    </row>
    <row r="3583" spans="1:19" ht="15" x14ac:dyDescent="0.25">
      <c r="A3583" s="34" t="s">
        <v>1596</v>
      </c>
      <c r="B3583" s="34" t="e">
        <f>SEARCH("PM",A3583)</f>
        <v>#VALUE!</v>
      </c>
      <c r="C3583" s="34">
        <f>SEARCH("AM",A3583)</f>
        <v>6</v>
      </c>
      <c r="D3583" s="34">
        <f>IFERROR(B3583,C3583)</f>
        <v>6</v>
      </c>
      <c r="E3583" s="34" t="str">
        <f>IFERROR(MID(A3583,D3583-5,1)," ")</f>
        <v>1</v>
      </c>
      <c r="F3583" s="34" t="str">
        <f>MID(A3583,IF(E3583="1",D3583-5,D3583-4),IF(E3583="1",7,6))</f>
        <v>10:00AM</v>
      </c>
      <c r="G3583" s="34" t="str">
        <f>TRIM(SUBSTITUTE(A3583,TEXT(M3583,"h:mmAM/PM"),""))</f>
        <v>Y/O/H 10-Nov</v>
      </c>
      <c r="H3583" s="34" t="b">
        <f>OR(LEFT(G3583,1)="Y",LEFT(G3583,1)="B",LEFT(G3583,1)="R")</f>
        <v>1</v>
      </c>
      <c r="I3583" s="34" t="str">
        <f>IF(H3583,LEFT(G3583,FIND(" ",G3583)-1),MID(G3583,FIND(" ",G3583)+1,9))</f>
        <v>Y/O/H</v>
      </c>
      <c r="J3583" s="34" t="str">
        <f>TRIM(SUBSTITUTE(G3583,I3583,""))</f>
        <v>10-Nov</v>
      </c>
      <c r="K3583" s="34">
        <f>LEFT(J3583,2-ISERROR(1*MID(J3583,2,1)))*1</f>
        <v>10</v>
      </c>
      <c r="L3583" s="34" t="str">
        <f>IF(LEN(I3583)=3,I3583,LEFT(I3583,1)&amp;MID(I3583,3,1)&amp;RIGHT(I3583,1))</f>
        <v>YOH</v>
      </c>
      <c r="M3583" s="42">
        <f>TIMEVALUE(SUBSTITUTE(SUBSTITUTE(F3583,"P"," P"),"A"," A"))</f>
        <v>0.41666666666666669</v>
      </c>
      <c r="N3583" s="34">
        <f t="shared" si="176"/>
        <v>6</v>
      </c>
      <c r="O3583" s="34" t="str">
        <f t="shared" si="177"/>
        <v>YOH6</v>
      </c>
      <c r="P3583" s="44">
        <f>INDEX(Workings!$R$14:$R$853,MATCH(O3583,Workings!$U$14:$U$853,0))</f>
        <v>0.41666666666666669</v>
      </c>
      <c r="Q3583" s="34">
        <f t="shared" si="178"/>
        <v>0</v>
      </c>
      <c r="S3583"/>
    </row>
    <row r="3584" spans="1:19" ht="15" x14ac:dyDescent="0.25">
      <c r="A3584" s="34" t="s">
        <v>2707</v>
      </c>
      <c r="B3584" s="34" t="e">
        <f>SEARCH("PM",A3584)</f>
        <v>#VALUE!</v>
      </c>
      <c r="C3584" s="34">
        <f>SEARCH("AM",A3584)</f>
        <v>6</v>
      </c>
      <c r="D3584" s="34">
        <f>IFERROR(B3584,C3584)</f>
        <v>6</v>
      </c>
      <c r="E3584" s="34" t="str">
        <f>IFERROR(MID(A3584,D3584-5,1)," ")</f>
        <v>1</v>
      </c>
      <c r="F3584" s="34" t="str">
        <f>MID(A3584,IF(E3584="1",D3584-5,D3584-4),IF(E3584="1",7,6))</f>
        <v>10:33AM</v>
      </c>
      <c r="G3584" s="34" t="str">
        <f>TRIM(SUBSTITUTE(A3584,TEXT(M3584,"h:mmAM/PM"),""))</f>
        <v>10/Nov Y-O-H</v>
      </c>
      <c r="H3584" s="34" t="b">
        <f>OR(LEFT(G3584,1)="Y",LEFT(G3584,1)="B",LEFT(G3584,1)="R")</f>
        <v>0</v>
      </c>
      <c r="I3584" s="34" t="str">
        <f>IF(H3584,LEFT(G3584,FIND(" ",G3584)-1),MID(G3584,FIND(" ",G3584)+1,9))</f>
        <v>Y-O-H</v>
      </c>
      <c r="J3584" s="34" t="str">
        <f>TRIM(SUBSTITUTE(G3584,I3584,""))</f>
        <v>10/Nov</v>
      </c>
      <c r="K3584" s="34">
        <f>LEFT(J3584,2-ISERROR(1*MID(J3584,2,1)))*1</f>
        <v>10</v>
      </c>
      <c r="L3584" s="34" t="str">
        <f>IF(LEN(I3584)=3,I3584,LEFT(I3584,1)&amp;MID(I3584,3,1)&amp;RIGHT(I3584,1))</f>
        <v>YOH</v>
      </c>
      <c r="M3584" s="42">
        <f>TIMEVALUE(SUBSTITUTE(SUBSTITUTE(F3584,"P"," P"),"A"," A"))</f>
        <v>0.43958333333333338</v>
      </c>
      <c r="N3584" s="34">
        <f t="shared" si="176"/>
        <v>7</v>
      </c>
      <c r="O3584" s="34" t="str">
        <f t="shared" si="177"/>
        <v>YOH7</v>
      </c>
      <c r="P3584" s="44">
        <f>INDEX(Workings!$R$14:$R$853,MATCH(O3584,Workings!$U$14:$U$853,0))</f>
        <v>0.4375</v>
      </c>
      <c r="Q3584" s="34">
        <f t="shared" si="178"/>
        <v>3</v>
      </c>
      <c r="S3584"/>
    </row>
    <row r="3585" spans="1:19" ht="15" x14ac:dyDescent="0.25">
      <c r="A3585" s="34" t="s">
        <v>1691</v>
      </c>
      <c r="B3585" s="34" t="e">
        <f>SEARCH("PM",A3585)</f>
        <v>#VALUE!</v>
      </c>
      <c r="C3585" s="34">
        <f>SEARCH("AM",A3585)</f>
        <v>19</v>
      </c>
      <c r="D3585" s="34">
        <f>IFERROR(B3585,C3585)</f>
        <v>19</v>
      </c>
      <c r="E3585" s="34" t="str">
        <f>IFERROR(MID(A3585,D3585-5,1)," ")</f>
        <v>1</v>
      </c>
      <c r="F3585" s="34" t="str">
        <f>MID(A3585,IF(E3585="1",D3585-5,D3585-4),IF(E3585="1",7,6))</f>
        <v>11:02AM</v>
      </c>
      <c r="G3585" s="34" t="str">
        <f>TRIM(SUBSTITUTE(A3585,TEXT(M3585,"h:mmAM/PM"),""))</f>
        <v>Y:O:H 10/Nov</v>
      </c>
      <c r="H3585" s="34" t="b">
        <f>OR(LEFT(G3585,1)="Y",LEFT(G3585,1)="B",LEFT(G3585,1)="R")</f>
        <v>1</v>
      </c>
      <c r="I3585" s="34" t="str">
        <f>IF(H3585,LEFT(G3585,FIND(" ",G3585)-1),MID(G3585,FIND(" ",G3585)+1,9))</f>
        <v>Y:O:H</v>
      </c>
      <c r="J3585" s="34" t="str">
        <f>TRIM(SUBSTITUTE(G3585,I3585,""))</f>
        <v>10/Nov</v>
      </c>
      <c r="K3585" s="34">
        <f>LEFT(J3585,2-ISERROR(1*MID(J3585,2,1)))*1</f>
        <v>10</v>
      </c>
      <c r="L3585" s="34" t="str">
        <f>IF(LEN(I3585)=3,I3585,LEFT(I3585,1)&amp;MID(I3585,3,1)&amp;RIGHT(I3585,1))</f>
        <v>YOH</v>
      </c>
      <c r="M3585" s="42">
        <f>TIMEVALUE(SUBSTITUTE(SUBSTITUTE(F3585,"P"," P"),"A"," A"))</f>
        <v>0.4597222222222222</v>
      </c>
      <c r="N3585" s="34">
        <f t="shared" si="176"/>
        <v>8</v>
      </c>
      <c r="O3585" s="34" t="str">
        <f t="shared" si="177"/>
        <v>YOH8</v>
      </c>
      <c r="P3585" s="44">
        <f>INDEX(Workings!$R$14:$R$853,MATCH(O3585,Workings!$U$14:$U$853,0))</f>
        <v>0.45833333333333331</v>
      </c>
      <c r="Q3585" s="34">
        <f t="shared" si="178"/>
        <v>2</v>
      </c>
      <c r="S3585"/>
    </row>
    <row r="3586" spans="1:19" ht="15" x14ac:dyDescent="0.25">
      <c r="A3586" s="34" t="s">
        <v>1890</v>
      </c>
      <c r="B3586" s="34" t="e">
        <f>SEARCH("PM",A3586)</f>
        <v>#VALUE!</v>
      </c>
      <c r="C3586" s="34">
        <f>SEARCH("AM",A3586)</f>
        <v>19</v>
      </c>
      <c r="D3586" s="34">
        <f>IFERROR(B3586,C3586)</f>
        <v>19</v>
      </c>
      <c r="E3586" s="34" t="str">
        <f>IFERROR(MID(A3586,D3586-5,1)," ")</f>
        <v>1</v>
      </c>
      <c r="F3586" s="34" t="str">
        <f>MID(A3586,IF(E3586="1",D3586-5,D3586-4),IF(E3586="1",7,6))</f>
        <v>11:32AM</v>
      </c>
      <c r="G3586" s="34" t="str">
        <f>TRIM(SUBSTITUTE(A3586,TEXT(M3586,"h:mmAM/PM"),""))</f>
        <v>10-Nov Y-O-H</v>
      </c>
      <c r="H3586" s="34" t="b">
        <f>OR(LEFT(G3586,1)="Y",LEFT(G3586,1)="B",LEFT(G3586,1)="R")</f>
        <v>0</v>
      </c>
      <c r="I3586" s="34" t="str">
        <f>IF(H3586,LEFT(G3586,FIND(" ",G3586)-1),MID(G3586,FIND(" ",G3586)+1,9))</f>
        <v>Y-O-H</v>
      </c>
      <c r="J3586" s="34" t="str">
        <f>TRIM(SUBSTITUTE(G3586,I3586,""))</f>
        <v>10-Nov</v>
      </c>
      <c r="K3586" s="34">
        <f>LEFT(J3586,2-ISERROR(1*MID(J3586,2,1)))*1</f>
        <v>10</v>
      </c>
      <c r="L3586" s="34" t="str">
        <f>IF(LEN(I3586)=3,I3586,LEFT(I3586,1)&amp;MID(I3586,3,1)&amp;RIGHT(I3586,1))</f>
        <v>YOH</v>
      </c>
      <c r="M3586" s="42">
        <f>TIMEVALUE(SUBSTITUTE(SUBSTITUTE(F3586,"P"," P"),"A"," A"))</f>
        <v>0.48055555555555557</v>
      </c>
      <c r="N3586" s="34">
        <f t="shared" si="176"/>
        <v>9</v>
      </c>
      <c r="O3586" s="34" t="str">
        <f t="shared" si="177"/>
        <v>YOH9</v>
      </c>
      <c r="P3586" s="44">
        <f>INDEX(Workings!$R$14:$R$853,MATCH(O3586,Workings!$U$14:$U$853,0))</f>
        <v>0.47916666666666663</v>
      </c>
      <c r="Q3586" s="34">
        <f t="shared" si="178"/>
        <v>2</v>
      </c>
      <c r="S3586"/>
    </row>
    <row r="3587" spans="1:19" ht="15" x14ac:dyDescent="0.25">
      <c r="A3587" s="34" t="s">
        <v>3495</v>
      </c>
      <c r="B3587" s="34">
        <f>SEARCH("PM",A3587)</f>
        <v>12</v>
      </c>
      <c r="C3587" s="34" t="e">
        <f>SEARCH("AM",A3587)</f>
        <v>#VALUE!</v>
      </c>
      <c r="D3587" s="34">
        <f>IFERROR(B3587,C3587)</f>
        <v>12</v>
      </c>
      <c r="E3587" s="34" t="str">
        <f>IFERROR(MID(A3587,D3587-5,1)," ")</f>
        <v>1</v>
      </c>
      <c r="F3587" s="34" t="str">
        <f>MID(A3587,IF(E3587="1",D3587-5,D3587-4),IF(E3587="1",7,6))</f>
        <v>12:00PM</v>
      </c>
      <c r="G3587" s="34" t="str">
        <f>TRIM(SUBSTITUTE(A3587,TEXT(M3587,"h:mmAM/PM"),""))</f>
        <v>Y:O:H 10-Nov</v>
      </c>
      <c r="H3587" s="34" t="b">
        <f>OR(LEFT(G3587,1)="Y",LEFT(G3587,1)="B",LEFT(G3587,1)="R")</f>
        <v>1</v>
      </c>
      <c r="I3587" s="34" t="str">
        <f>IF(H3587,LEFT(G3587,FIND(" ",G3587)-1),MID(G3587,FIND(" ",G3587)+1,9))</f>
        <v>Y:O:H</v>
      </c>
      <c r="J3587" s="34" t="str">
        <f>TRIM(SUBSTITUTE(G3587,I3587,""))</f>
        <v>10-Nov</v>
      </c>
      <c r="K3587" s="34">
        <f>LEFT(J3587,2-ISERROR(1*MID(J3587,2,1)))*1</f>
        <v>10</v>
      </c>
      <c r="L3587" s="34" t="str">
        <f>IF(LEN(I3587)=3,I3587,LEFT(I3587,1)&amp;MID(I3587,3,1)&amp;RIGHT(I3587,1))</f>
        <v>YOH</v>
      </c>
      <c r="M3587" s="42">
        <f>TIMEVALUE(SUBSTITUTE(SUBSTITUTE(F3587,"P"," P"),"A"," A"))</f>
        <v>0.5</v>
      </c>
      <c r="N3587" s="34">
        <f t="shared" si="176"/>
        <v>10</v>
      </c>
      <c r="O3587" s="34" t="str">
        <f t="shared" si="177"/>
        <v>YOH10</v>
      </c>
      <c r="P3587" s="44">
        <f>INDEX(Workings!$R$14:$R$853,MATCH(O3587,Workings!$U$14:$U$853,0))</f>
        <v>0.49999999999999994</v>
      </c>
      <c r="Q3587" s="34">
        <f t="shared" si="178"/>
        <v>0</v>
      </c>
      <c r="S3587"/>
    </row>
    <row r="3588" spans="1:19" ht="15" x14ac:dyDescent="0.25">
      <c r="A3588" s="34" t="s">
        <v>1211</v>
      </c>
      <c r="B3588" s="34">
        <f>SEARCH("PM",A3588)</f>
        <v>19</v>
      </c>
      <c r="C3588" s="34" t="e">
        <f>SEARCH("AM",A3588)</f>
        <v>#VALUE!</v>
      </c>
      <c r="D3588" s="34">
        <f>IFERROR(B3588,C3588)</f>
        <v>19</v>
      </c>
      <c r="E3588" s="34" t="str">
        <f>IFERROR(MID(A3588,D3588-5,1)," ")</f>
        <v>1</v>
      </c>
      <c r="F3588" s="34" t="str">
        <f>MID(A3588,IF(E3588="1",D3588-5,D3588-4),IF(E3588="1",7,6))</f>
        <v>12:32PM</v>
      </c>
      <c r="G3588" s="34" t="str">
        <f>TRIM(SUBSTITUTE(A3588,TEXT(M3588,"h:mmAM/PM"),""))</f>
        <v>Y:O:H 10-Nov</v>
      </c>
      <c r="H3588" s="34" t="b">
        <f>OR(LEFT(G3588,1)="Y",LEFT(G3588,1)="B",LEFT(G3588,1)="R")</f>
        <v>1</v>
      </c>
      <c r="I3588" s="34" t="str">
        <f>IF(H3588,LEFT(G3588,FIND(" ",G3588)-1),MID(G3588,FIND(" ",G3588)+1,9))</f>
        <v>Y:O:H</v>
      </c>
      <c r="J3588" s="34" t="str">
        <f>TRIM(SUBSTITUTE(G3588,I3588,""))</f>
        <v>10-Nov</v>
      </c>
      <c r="K3588" s="34">
        <f>LEFT(J3588,2-ISERROR(1*MID(J3588,2,1)))*1</f>
        <v>10</v>
      </c>
      <c r="L3588" s="34" t="str">
        <f>IF(LEN(I3588)=3,I3588,LEFT(I3588,1)&amp;MID(I3588,3,1)&amp;RIGHT(I3588,1))</f>
        <v>YOH</v>
      </c>
      <c r="M3588" s="42">
        <f>TIMEVALUE(SUBSTITUTE(SUBSTITUTE(F3588,"P"," P"),"A"," A"))</f>
        <v>0.52222222222222225</v>
      </c>
      <c r="N3588" s="34">
        <f t="shared" si="176"/>
        <v>11</v>
      </c>
      <c r="O3588" s="34" t="str">
        <f t="shared" si="177"/>
        <v>YOH11</v>
      </c>
      <c r="P3588" s="44">
        <f>INDEX(Workings!$R$14:$R$853,MATCH(O3588,Workings!$U$14:$U$853,0))</f>
        <v>0.52083333333333326</v>
      </c>
      <c r="Q3588" s="34">
        <f t="shared" si="178"/>
        <v>2</v>
      </c>
      <c r="S3588"/>
    </row>
    <row r="3589" spans="1:19" ht="15" x14ac:dyDescent="0.25">
      <c r="A3589" s="34" t="s">
        <v>3213</v>
      </c>
      <c r="B3589" s="34">
        <f>SEARCH("PM",A3589)</f>
        <v>9</v>
      </c>
      <c r="C3589" s="34" t="e">
        <f>SEARCH("AM",A3589)</f>
        <v>#VALUE!</v>
      </c>
      <c r="D3589" s="34">
        <f>IFERROR(B3589,C3589)</f>
        <v>9</v>
      </c>
      <c r="E3589" s="34" t="str">
        <f>IFERROR(MID(A3589,D3589-5,1)," ")</f>
        <v xml:space="preserve"> </v>
      </c>
      <c r="F3589" s="34" t="str">
        <f>MID(A3589,IF(E3589="1",D3589-5,D3589-4),IF(E3589="1",7,6))</f>
        <v>1:02PM</v>
      </c>
      <c r="G3589" s="34" t="str">
        <f>TRIM(SUBSTITUTE(A3589,TEXT(M3589,"h:mmAM/PM"),""))</f>
        <v>YOH 10/Nov</v>
      </c>
      <c r="H3589" s="34" t="b">
        <f>OR(LEFT(G3589,1)="Y",LEFT(G3589,1)="B",LEFT(G3589,1)="R")</f>
        <v>1</v>
      </c>
      <c r="I3589" s="34" t="str">
        <f>IF(H3589,LEFT(G3589,FIND(" ",G3589)-1),MID(G3589,FIND(" ",G3589)+1,9))</f>
        <v>YOH</v>
      </c>
      <c r="J3589" s="34" t="str">
        <f>TRIM(SUBSTITUTE(G3589,I3589,""))</f>
        <v>10/Nov</v>
      </c>
      <c r="K3589" s="34">
        <f>LEFT(J3589,2-ISERROR(1*MID(J3589,2,1)))*1</f>
        <v>10</v>
      </c>
      <c r="L3589" s="34" t="str">
        <f>IF(LEN(I3589)=3,I3589,LEFT(I3589,1)&amp;MID(I3589,3,1)&amp;RIGHT(I3589,1))</f>
        <v>YOH</v>
      </c>
      <c r="M3589" s="42">
        <f>TIMEVALUE(SUBSTITUTE(SUBSTITUTE(F3589,"P"," P"),"A"," A"))</f>
        <v>0.54305555555555551</v>
      </c>
      <c r="N3589" s="34">
        <f t="shared" si="176"/>
        <v>12</v>
      </c>
      <c r="O3589" s="34" t="str">
        <f t="shared" si="177"/>
        <v>YOH12</v>
      </c>
      <c r="P3589" s="44">
        <f>INDEX(Workings!$R$14:$R$853,MATCH(O3589,Workings!$U$14:$U$853,0))</f>
        <v>0.54166666666666663</v>
      </c>
      <c r="Q3589" s="34">
        <f t="shared" si="178"/>
        <v>2</v>
      </c>
      <c r="S3589"/>
    </row>
    <row r="3590" spans="1:19" ht="15" x14ac:dyDescent="0.25">
      <c r="A3590" s="34" t="s">
        <v>2213</v>
      </c>
      <c r="B3590" s="34">
        <f>SEARCH("PM",A3590)</f>
        <v>5</v>
      </c>
      <c r="C3590" s="34" t="e">
        <f>SEARCH("AM",A3590)</f>
        <v>#VALUE!</v>
      </c>
      <c r="D3590" s="34">
        <f>IFERROR(B3590,C3590)</f>
        <v>5</v>
      </c>
      <c r="E3590" s="34" t="str">
        <f>IFERROR(MID(A3590,D3590-5,1)," ")</f>
        <v xml:space="preserve"> </v>
      </c>
      <c r="F3590" s="34" t="str">
        <f>MID(A3590,IF(E3590="1",D3590-5,D3590-4),IF(E3590="1",7,6))</f>
        <v>1:32PM</v>
      </c>
      <c r="G3590" s="34" t="str">
        <f>TRIM(SUBSTITUTE(A3590,TEXT(M3590,"h:mmAM/PM"),""))</f>
        <v>YOH 10/Nov</v>
      </c>
      <c r="H3590" s="34" t="b">
        <f>OR(LEFT(G3590,1)="Y",LEFT(G3590,1)="B",LEFT(G3590,1)="R")</f>
        <v>1</v>
      </c>
      <c r="I3590" s="34" t="str">
        <f>IF(H3590,LEFT(G3590,FIND(" ",G3590)-1),MID(G3590,FIND(" ",G3590)+1,9))</f>
        <v>YOH</v>
      </c>
      <c r="J3590" s="34" t="str">
        <f>TRIM(SUBSTITUTE(G3590,I3590,""))</f>
        <v>10/Nov</v>
      </c>
      <c r="K3590" s="34">
        <f>LEFT(J3590,2-ISERROR(1*MID(J3590,2,1)))*1</f>
        <v>10</v>
      </c>
      <c r="L3590" s="34" t="str">
        <f>IF(LEN(I3590)=3,I3590,LEFT(I3590,1)&amp;MID(I3590,3,1)&amp;RIGHT(I3590,1))</f>
        <v>YOH</v>
      </c>
      <c r="M3590" s="42">
        <f>TIMEVALUE(SUBSTITUTE(SUBSTITUTE(F3590,"P"," P"),"A"," A"))</f>
        <v>0.56388888888888888</v>
      </c>
      <c r="N3590" s="34">
        <f t="shared" si="176"/>
        <v>13</v>
      </c>
      <c r="O3590" s="34" t="str">
        <f t="shared" si="177"/>
        <v>YOH13</v>
      </c>
      <c r="P3590" s="44">
        <f>INDEX(Workings!$R$14:$R$853,MATCH(O3590,Workings!$U$14:$U$853,0))</f>
        <v>0.5625</v>
      </c>
      <c r="Q3590" s="34">
        <f t="shared" si="178"/>
        <v>2</v>
      </c>
      <c r="S3590"/>
    </row>
    <row r="3591" spans="1:19" ht="15" x14ac:dyDescent="0.25">
      <c r="A3591" s="34" t="s">
        <v>1522</v>
      </c>
      <c r="B3591" s="34">
        <f>SEARCH("PM",A3591)</f>
        <v>5</v>
      </c>
      <c r="C3591" s="34" t="e">
        <f>SEARCH("AM",A3591)</f>
        <v>#VALUE!</v>
      </c>
      <c r="D3591" s="34">
        <f>IFERROR(B3591,C3591)</f>
        <v>5</v>
      </c>
      <c r="E3591" s="34" t="str">
        <f>IFERROR(MID(A3591,D3591-5,1)," ")</f>
        <v xml:space="preserve"> </v>
      </c>
      <c r="F3591" s="34" t="str">
        <f>MID(A3591,IF(E3591="1",D3591-5,D3591-4),IF(E3591="1",7,6))</f>
        <v>2:00PM</v>
      </c>
      <c r="G3591" s="34" t="str">
        <f>TRIM(SUBSTITUTE(A3591,TEXT(M3591,"h:mmAM/PM"),""))</f>
        <v>Y-O-H 10-Nov</v>
      </c>
      <c r="H3591" s="34" t="b">
        <f>OR(LEFT(G3591,1)="Y",LEFT(G3591,1)="B",LEFT(G3591,1)="R")</f>
        <v>1</v>
      </c>
      <c r="I3591" s="34" t="str">
        <f>IF(H3591,LEFT(G3591,FIND(" ",G3591)-1),MID(G3591,FIND(" ",G3591)+1,9))</f>
        <v>Y-O-H</v>
      </c>
      <c r="J3591" s="34" t="str">
        <f>TRIM(SUBSTITUTE(G3591,I3591,""))</f>
        <v>10-Nov</v>
      </c>
      <c r="K3591" s="34">
        <f>LEFT(J3591,2-ISERROR(1*MID(J3591,2,1)))*1</f>
        <v>10</v>
      </c>
      <c r="L3591" s="34" t="str">
        <f>IF(LEN(I3591)=3,I3591,LEFT(I3591,1)&amp;MID(I3591,3,1)&amp;RIGHT(I3591,1))</f>
        <v>YOH</v>
      </c>
      <c r="M3591" s="42">
        <f>TIMEVALUE(SUBSTITUTE(SUBSTITUTE(F3591,"P"," P"),"A"," A"))</f>
        <v>0.58333333333333337</v>
      </c>
      <c r="N3591" s="34">
        <f t="shared" si="176"/>
        <v>14</v>
      </c>
      <c r="O3591" s="34" t="str">
        <f t="shared" si="177"/>
        <v>YOH14</v>
      </c>
      <c r="P3591" s="44">
        <f>INDEX(Workings!$R$14:$R$853,MATCH(O3591,Workings!$U$14:$U$853,0))</f>
        <v>0.58333333333333337</v>
      </c>
      <c r="Q3591" s="34">
        <f t="shared" si="178"/>
        <v>0</v>
      </c>
      <c r="S3591"/>
    </row>
    <row r="3592" spans="1:19" ht="15" x14ac:dyDescent="0.25">
      <c r="A3592" s="34" t="s">
        <v>2520</v>
      </c>
      <c r="B3592" s="34">
        <f>SEARCH("PM",A3592)</f>
        <v>11</v>
      </c>
      <c r="C3592" s="34" t="e">
        <f>SEARCH("AM",A3592)</f>
        <v>#VALUE!</v>
      </c>
      <c r="D3592" s="34">
        <f>IFERROR(B3592,C3592)</f>
        <v>11</v>
      </c>
      <c r="E3592" s="34" t="str">
        <f>IFERROR(MID(A3592,D3592-5,1)," ")</f>
        <v xml:space="preserve"> </v>
      </c>
      <c r="F3592" s="34" t="str">
        <f>MID(A3592,IF(E3592="1",D3592-5,D3592-4),IF(E3592="1",7,6))</f>
        <v>2:31PM</v>
      </c>
      <c r="G3592" s="34" t="str">
        <f>TRIM(SUBSTITUTE(A3592,TEXT(M3592,"h:mmAM/PM"),""))</f>
        <v>Y-O-H 10-Nov</v>
      </c>
      <c r="H3592" s="34" t="b">
        <f>OR(LEFT(G3592,1)="Y",LEFT(G3592,1)="B",LEFT(G3592,1)="R")</f>
        <v>1</v>
      </c>
      <c r="I3592" s="34" t="str">
        <f>IF(H3592,LEFT(G3592,FIND(" ",G3592)-1),MID(G3592,FIND(" ",G3592)+1,9))</f>
        <v>Y-O-H</v>
      </c>
      <c r="J3592" s="34" t="str">
        <f>TRIM(SUBSTITUTE(G3592,I3592,""))</f>
        <v>10-Nov</v>
      </c>
      <c r="K3592" s="34">
        <f>LEFT(J3592,2-ISERROR(1*MID(J3592,2,1)))*1</f>
        <v>10</v>
      </c>
      <c r="L3592" s="34" t="str">
        <f>IF(LEN(I3592)=3,I3592,LEFT(I3592,1)&amp;MID(I3592,3,1)&amp;RIGHT(I3592,1))</f>
        <v>YOH</v>
      </c>
      <c r="M3592" s="42">
        <f>TIMEVALUE(SUBSTITUTE(SUBSTITUTE(F3592,"P"," P"),"A"," A"))</f>
        <v>0.60486111111111118</v>
      </c>
      <c r="N3592" s="34">
        <f t="shared" si="176"/>
        <v>15</v>
      </c>
      <c r="O3592" s="34" t="str">
        <f t="shared" si="177"/>
        <v>YOH15</v>
      </c>
      <c r="P3592" s="44">
        <f>INDEX(Workings!$R$14:$R$853,MATCH(O3592,Workings!$U$14:$U$853,0))</f>
        <v>0.60416666666666674</v>
      </c>
      <c r="Q3592" s="34">
        <f t="shared" si="178"/>
        <v>1</v>
      </c>
      <c r="S3592"/>
    </row>
    <row r="3593" spans="1:19" ht="15" x14ac:dyDescent="0.25">
      <c r="A3593" s="34" t="s">
        <v>3644</v>
      </c>
      <c r="B3593" s="34">
        <f>SEARCH("PM",A3593)</f>
        <v>5</v>
      </c>
      <c r="C3593" s="34" t="e">
        <f>SEARCH("AM",A3593)</f>
        <v>#VALUE!</v>
      </c>
      <c r="D3593" s="34">
        <f>IFERROR(B3593,C3593)</f>
        <v>5</v>
      </c>
      <c r="E3593" s="34" t="str">
        <f>IFERROR(MID(A3593,D3593-5,1)," ")</f>
        <v xml:space="preserve"> </v>
      </c>
      <c r="F3593" s="34" t="str">
        <f>MID(A3593,IF(E3593="1",D3593-5,D3593-4),IF(E3593="1",7,6))</f>
        <v>3:02PM</v>
      </c>
      <c r="G3593" s="34" t="str">
        <f>TRIM(SUBSTITUTE(A3593,TEXT(M3593,"h:mmAM/PM"),""))</f>
        <v>10-Nov YOH</v>
      </c>
      <c r="H3593" s="34" t="b">
        <f>OR(LEFT(G3593,1)="Y",LEFT(G3593,1)="B",LEFT(G3593,1)="R")</f>
        <v>0</v>
      </c>
      <c r="I3593" s="34" t="str">
        <f>IF(H3593,LEFT(G3593,FIND(" ",G3593)-1),MID(G3593,FIND(" ",G3593)+1,9))</f>
        <v>YOH</v>
      </c>
      <c r="J3593" s="34" t="str">
        <f>TRIM(SUBSTITUTE(G3593,I3593,""))</f>
        <v>10-Nov</v>
      </c>
      <c r="K3593" s="34">
        <f>LEFT(J3593,2-ISERROR(1*MID(J3593,2,1)))*1</f>
        <v>10</v>
      </c>
      <c r="L3593" s="34" t="str">
        <f>IF(LEN(I3593)=3,I3593,LEFT(I3593,1)&amp;MID(I3593,3,1)&amp;RIGHT(I3593,1))</f>
        <v>YOH</v>
      </c>
      <c r="M3593" s="42">
        <f>TIMEVALUE(SUBSTITUTE(SUBSTITUTE(F3593,"P"," P"),"A"," A"))</f>
        <v>0.62638888888888888</v>
      </c>
      <c r="N3593" s="34">
        <f t="shared" ref="N3593:N3656" si="179">1+(L3593=L3592)*(K3593=K3592)*N3592</f>
        <v>16</v>
      </c>
      <c r="O3593" s="34" t="str">
        <f t="shared" ref="O3593:O3656" si="180">L3593&amp;N3593</f>
        <v>YOH16</v>
      </c>
      <c r="P3593" s="44">
        <f>INDEX(Workings!$R$14:$R$853,MATCH(O3593,Workings!$U$14:$U$853,0))</f>
        <v>0.62500000000000011</v>
      </c>
      <c r="Q3593" s="34">
        <f t="shared" ref="Q3593:Q3656" si="181">ROUND((M3593-P3593)*60*24,5)</f>
        <v>2</v>
      </c>
      <c r="S3593"/>
    </row>
    <row r="3594" spans="1:19" ht="15" x14ac:dyDescent="0.25">
      <c r="A3594" s="34" t="s">
        <v>1787</v>
      </c>
      <c r="B3594" s="34">
        <f>SEARCH("PM",A3594)</f>
        <v>5</v>
      </c>
      <c r="C3594" s="34" t="e">
        <f>SEARCH("AM",A3594)</f>
        <v>#VALUE!</v>
      </c>
      <c r="D3594" s="34">
        <f>IFERROR(B3594,C3594)</f>
        <v>5</v>
      </c>
      <c r="E3594" s="34" t="str">
        <f>IFERROR(MID(A3594,D3594-5,1)," ")</f>
        <v xml:space="preserve"> </v>
      </c>
      <c r="F3594" s="34" t="str">
        <f>MID(A3594,IF(E3594="1",D3594-5,D3594-4),IF(E3594="1",7,6))</f>
        <v>3:32PM</v>
      </c>
      <c r="G3594" s="34" t="str">
        <f>TRIM(SUBSTITUTE(A3594,TEXT(M3594,"h:mmAM/PM"),""))</f>
        <v>Y/O/H 10-Nov</v>
      </c>
      <c r="H3594" s="34" t="b">
        <f>OR(LEFT(G3594,1)="Y",LEFT(G3594,1)="B",LEFT(G3594,1)="R")</f>
        <v>1</v>
      </c>
      <c r="I3594" s="34" t="str">
        <f>IF(H3594,LEFT(G3594,FIND(" ",G3594)-1),MID(G3594,FIND(" ",G3594)+1,9))</f>
        <v>Y/O/H</v>
      </c>
      <c r="J3594" s="34" t="str">
        <f>TRIM(SUBSTITUTE(G3594,I3594,""))</f>
        <v>10-Nov</v>
      </c>
      <c r="K3594" s="34">
        <f>LEFT(J3594,2-ISERROR(1*MID(J3594,2,1)))*1</f>
        <v>10</v>
      </c>
      <c r="L3594" s="34" t="str">
        <f>IF(LEN(I3594)=3,I3594,LEFT(I3594,1)&amp;MID(I3594,3,1)&amp;RIGHT(I3594,1))</f>
        <v>YOH</v>
      </c>
      <c r="M3594" s="42">
        <f>TIMEVALUE(SUBSTITUTE(SUBSTITUTE(F3594,"P"," P"),"A"," A"))</f>
        <v>0.64722222222222225</v>
      </c>
      <c r="N3594" s="34">
        <f t="shared" si="179"/>
        <v>17</v>
      </c>
      <c r="O3594" s="34" t="str">
        <f t="shared" si="180"/>
        <v>YOH17</v>
      </c>
      <c r="P3594" s="44">
        <f>INDEX(Workings!$R$14:$R$853,MATCH(O3594,Workings!$U$14:$U$853,0))</f>
        <v>0.64583333333333348</v>
      </c>
      <c r="Q3594" s="34">
        <f t="shared" si="181"/>
        <v>2</v>
      </c>
      <c r="S3594"/>
    </row>
    <row r="3595" spans="1:19" ht="15" x14ac:dyDescent="0.25">
      <c r="A3595" s="34" t="s">
        <v>3383</v>
      </c>
      <c r="B3595" s="34">
        <f>SEARCH("PM",A3595)</f>
        <v>5</v>
      </c>
      <c r="C3595" s="34" t="e">
        <f>SEARCH("AM",A3595)</f>
        <v>#VALUE!</v>
      </c>
      <c r="D3595" s="34">
        <f>IFERROR(B3595,C3595)</f>
        <v>5</v>
      </c>
      <c r="E3595" s="34" t="str">
        <f>IFERROR(MID(A3595,D3595-5,1)," ")</f>
        <v xml:space="preserve"> </v>
      </c>
      <c r="F3595" s="34" t="str">
        <f>MID(A3595,IF(E3595="1",D3595-5,D3595-4),IF(E3595="1",7,6))</f>
        <v>4:03PM</v>
      </c>
      <c r="G3595" s="34" t="str">
        <f>TRIM(SUBSTITUTE(A3595,TEXT(M3595,"h:mmAM/PM"),""))</f>
        <v>YOH 10/Nov</v>
      </c>
      <c r="H3595" s="34" t="b">
        <f>OR(LEFT(G3595,1)="Y",LEFT(G3595,1)="B",LEFT(G3595,1)="R")</f>
        <v>1</v>
      </c>
      <c r="I3595" s="34" t="str">
        <f>IF(H3595,LEFT(G3595,FIND(" ",G3595)-1),MID(G3595,FIND(" ",G3595)+1,9))</f>
        <v>YOH</v>
      </c>
      <c r="J3595" s="34" t="str">
        <f>TRIM(SUBSTITUTE(G3595,I3595,""))</f>
        <v>10/Nov</v>
      </c>
      <c r="K3595" s="34">
        <f>LEFT(J3595,2-ISERROR(1*MID(J3595,2,1)))*1</f>
        <v>10</v>
      </c>
      <c r="L3595" s="34" t="str">
        <f>IF(LEN(I3595)=3,I3595,LEFT(I3595,1)&amp;MID(I3595,3,1)&amp;RIGHT(I3595,1))</f>
        <v>YOH</v>
      </c>
      <c r="M3595" s="42">
        <f>TIMEVALUE(SUBSTITUTE(SUBSTITUTE(F3595,"P"," P"),"A"," A"))</f>
        <v>0.66875000000000007</v>
      </c>
      <c r="N3595" s="34">
        <f t="shared" si="179"/>
        <v>18</v>
      </c>
      <c r="O3595" s="34" t="str">
        <f t="shared" si="180"/>
        <v>YOH18</v>
      </c>
      <c r="P3595" s="44">
        <f>INDEX(Workings!$R$14:$R$853,MATCH(O3595,Workings!$U$14:$U$853,0))</f>
        <v>0.66666666666666685</v>
      </c>
      <c r="Q3595" s="34">
        <f t="shared" si="181"/>
        <v>3</v>
      </c>
      <c r="S3595"/>
    </row>
    <row r="3596" spans="1:19" ht="15" x14ac:dyDescent="0.25">
      <c r="A3596" s="34" t="s">
        <v>1052</v>
      </c>
      <c r="B3596" s="34">
        <f>SEARCH("PM",A3596)</f>
        <v>11</v>
      </c>
      <c r="C3596" s="34" t="e">
        <f>SEARCH("AM",A3596)</f>
        <v>#VALUE!</v>
      </c>
      <c r="D3596" s="34">
        <f>IFERROR(B3596,C3596)</f>
        <v>11</v>
      </c>
      <c r="E3596" s="34" t="str">
        <f>IFERROR(MID(A3596,D3596-5,1)," ")</f>
        <v xml:space="preserve"> </v>
      </c>
      <c r="F3596" s="34" t="str">
        <f>MID(A3596,IF(E3596="1",D3596-5,D3596-4),IF(E3596="1",7,6))</f>
        <v>4:33PM</v>
      </c>
      <c r="G3596" s="34" t="str">
        <f>TRIM(SUBSTITUTE(A3596,TEXT(M3596,"h:mmAM/PM"),""))</f>
        <v>Y-O-H 10-Nov</v>
      </c>
      <c r="H3596" s="34" t="b">
        <f>OR(LEFT(G3596,1)="Y",LEFT(G3596,1)="B",LEFT(G3596,1)="R")</f>
        <v>1</v>
      </c>
      <c r="I3596" s="34" t="str">
        <f>IF(H3596,LEFT(G3596,FIND(" ",G3596)-1),MID(G3596,FIND(" ",G3596)+1,9))</f>
        <v>Y-O-H</v>
      </c>
      <c r="J3596" s="34" t="str">
        <f>TRIM(SUBSTITUTE(G3596,I3596,""))</f>
        <v>10-Nov</v>
      </c>
      <c r="K3596" s="34">
        <f>LEFT(J3596,2-ISERROR(1*MID(J3596,2,1)))*1</f>
        <v>10</v>
      </c>
      <c r="L3596" s="34" t="str">
        <f>IF(LEN(I3596)=3,I3596,LEFT(I3596,1)&amp;MID(I3596,3,1)&amp;RIGHT(I3596,1))</f>
        <v>YOH</v>
      </c>
      <c r="M3596" s="42">
        <f>TIMEVALUE(SUBSTITUTE(SUBSTITUTE(F3596,"P"," P"),"A"," A"))</f>
        <v>0.68958333333333333</v>
      </c>
      <c r="N3596" s="34">
        <f t="shared" si="179"/>
        <v>19</v>
      </c>
      <c r="O3596" s="34" t="str">
        <f t="shared" si="180"/>
        <v>YOH19</v>
      </c>
      <c r="P3596" s="44">
        <f>INDEX(Workings!$R$14:$R$853,MATCH(O3596,Workings!$U$14:$U$853,0))</f>
        <v>0.68750000000000022</v>
      </c>
      <c r="Q3596" s="34">
        <f t="shared" si="181"/>
        <v>3</v>
      </c>
      <c r="S3596"/>
    </row>
    <row r="3597" spans="1:19" ht="15" x14ac:dyDescent="0.25">
      <c r="A3597" s="34" t="s">
        <v>4116</v>
      </c>
      <c r="B3597" s="34">
        <f>SEARCH("PM",A3597)</f>
        <v>18</v>
      </c>
      <c r="C3597" s="34" t="e">
        <f>SEARCH("AM",A3597)</f>
        <v>#VALUE!</v>
      </c>
      <c r="D3597" s="34">
        <f>IFERROR(B3597,C3597)</f>
        <v>18</v>
      </c>
      <c r="E3597" s="34" t="str">
        <f>IFERROR(MID(A3597,D3597-5,1)," ")</f>
        <v xml:space="preserve"> </v>
      </c>
      <c r="F3597" s="34" t="str">
        <f>MID(A3597,IF(E3597="1",D3597-5,D3597-4),IF(E3597="1",7,6))</f>
        <v>5:00PM</v>
      </c>
      <c r="G3597" s="34" t="str">
        <f>TRIM(SUBSTITUTE(A3597,TEXT(M3597,"h:mmAM/PM"),""))</f>
        <v>10/Nov Y/O/H</v>
      </c>
      <c r="H3597" s="34" t="b">
        <f>OR(LEFT(G3597,1)="Y",LEFT(G3597,1)="B",LEFT(G3597,1)="R")</f>
        <v>0</v>
      </c>
      <c r="I3597" s="34" t="str">
        <f>IF(H3597,LEFT(G3597,FIND(" ",G3597)-1),MID(G3597,FIND(" ",G3597)+1,9))</f>
        <v>Y/O/H</v>
      </c>
      <c r="J3597" s="34" t="str">
        <f>TRIM(SUBSTITUTE(G3597,I3597,""))</f>
        <v>10/Nov</v>
      </c>
      <c r="K3597" s="34">
        <f>LEFT(J3597,2-ISERROR(1*MID(J3597,2,1)))*1</f>
        <v>10</v>
      </c>
      <c r="L3597" s="34" t="str">
        <f>IF(LEN(I3597)=3,I3597,LEFT(I3597,1)&amp;MID(I3597,3,1)&amp;RIGHT(I3597,1))</f>
        <v>YOH</v>
      </c>
      <c r="M3597" s="42">
        <f>TIMEVALUE(SUBSTITUTE(SUBSTITUTE(F3597,"P"," P"),"A"," A"))</f>
        <v>0.70833333333333337</v>
      </c>
      <c r="N3597" s="34">
        <f t="shared" si="179"/>
        <v>20</v>
      </c>
      <c r="O3597" s="34" t="str">
        <f t="shared" si="180"/>
        <v>YOH20</v>
      </c>
      <c r="P3597" s="44">
        <f>INDEX(Workings!$R$14:$R$853,MATCH(O3597,Workings!$U$14:$U$853,0))</f>
        <v>0.70833333333333359</v>
      </c>
      <c r="Q3597" s="34">
        <f t="shared" si="181"/>
        <v>0</v>
      </c>
      <c r="S3597"/>
    </row>
    <row r="3598" spans="1:19" ht="15" x14ac:dyDescent="0.25">
      <c r="A3598" s="34" t="s">
        <v>572</v>
      </c>
      <c r="B3598" s="34">
        <f>SEARCH("PM",A3598)</f>
        <v>5</v>
      </c>
      <c r="C3598" s="34" t="e">
        <f>SEARCH("AM",A3598)</f>
        <v>#VALUE!</v>
      </c>
      <c r="D3598" s="34">
        <f>IFERROR(B3598,C3598)</f>
        <v>5</v>
      </c>
      <c r="E3598" s="34" t="str">
        <f>IFERROR(MID(A3598,D3598-5,1)," ")</f>
        <v xml:space="preserve"> </v>
      </c>
      <c r="F3598" s="34" t="str">
        <f>MID(A3598,IF(E3598="1",D3598-5,D3598-4),IF(E3598="1",7,6))</f>
        <v>5:23PM</v>
      </c>
      <c r="G3598" s="34" t="str">
        <f>TRIM(SUBSTITUTE(A3598,TEXT(M3598,"h:mmAM/PM"),""))</f>
        <v>YOH 10/Nov</v>
      </c>
      <c r="H3598" s="34" t="b">
        <f>OR(LEFT(G3598,1)="Y",LEFT(G3598,1)="B",LEFT(G3598,1)="R")</f>
        <v>1</v>
      </c>
      <c r="I3598" s="34" t="str">
        <f>IF(H3598,LEFT(G3598,FIND(" ",G3598)-1),MID(G3598,FIND(" ",G3598)+1,9))</f>
        <v>YOH</v>
      </c>
      <c r="J3598" s="34" t="str">
        <f>TRIM(SUBSTITUTE(G3598,I3598,""))</f>
        <v>10/Nov</v>
      </c>
      <c r="K3598" s="34">
        <f>LEFT(J3598,2-ISERROR(1*MID(J3598,2,1)))*1</f>
        <v>10</v>
      </c>
      <c r="L3598" s="34" t="str">
        <f>IF(LEN(I3598)=3,I3598,LEFT(I3598,1)&amp;MID(I3598,3,1)&amp;RIGHT(I3598,1))</f>
        <v>YOH</v>
      </c>
      <c r="M3598" s="42">
        <f>TIMEVALUE(SUBSTITUTE(SUBSTITUTE(F3598,"P"," P"),"A"," A"))</f>
        <v>0.72430555555555554</v>
      </c>
      <c r="N3598" s="34">
        <f t="shared" si="179"/>
        <v>21</v>
      </c>
      <c r="O3598" s="34" t="str">
        <f t="shared" si="180"/>
        <v>YOH21</v>
      </c>
      <c r="P3598" s="44">
        <f>INDEX(Workings!$R$14:$R$853,MATCH(O3598,Workings!$U$14:$U$853,0))</f>
        <v>0.72222222222222243</v>
      </c>
      <c r="Q3598" s="34">
        <f t="shared" si="181"/>
        <v>3</v>
      </c>
      <c r="S3598"/>
    </row>
    <row r="3599" spans="1:19" ht="15" x14ac:dyDescent="0.25">
      <c r="A3599" s="34" t="s">
        <v>1581</v>
      </c>
      <c r="B3599" s="34">
        <f>SEARCH("PM",A3599)</f>
        <v>5</v>
      </c>
      <c r="C3599" s="34" t="e">
        <f>SEARCH("AM",A3599)</f>
        <v>#VALUE!</v>
      </c>
      <c r="D3599" s="34">
        <f>IFERROR(B3599,C3599)</f>
        <v>5</v>
      </c>
      <c r="E3599" s="34" t="str">
        <f>IFERROR(MID(A3599,D3599-5,1)," ")</f>
        <v xml:space="preserve"> </v>
      </c>
      <c r="F3599" s="34" t="str">
        <f>MID(A3599,IF(E3599="1",D3599-5,D3599-4),IF(E3599="1",7,6))</f>
        <v>5:43PM</v>
      </c>
      <c r="G3599" s="34" t="str">
        <f>TRIM(SUBSTITUTE(A3599,TEXT(M3599,"h:mmAM/PM"),""))</f>
        <v>10/Nov YOH</v>
      </c>
      <c r="H3599" s="34" t="b">
        <f>OR(LEFT(G3599,1)="Y",LEFT(G3599,1)="B",LEFT(G3599,1)="R")</f>
        <v>0</v>
      </c>
      <c r="I3599" s="34" t="str">
        <f>IF(H3599,LEFT(G3599,FIND(" ",G3599)-1),MID(G3599,FIND(" ",G3599)+1,9))</f>
        <v>YOH</v>
      </c>
      <c r="J3599" s="34" t="str">
        <f>TRIM(SUBSTITUTE(G3599,I3599,""))</f>
        <v>10/Nov</v>
      </c>
      <c r="K3599" s="34">
        <f>LEFT(J3599,2-ISERROR(1*MID(J3599,2,1)))*1</f>
        <v>10</v>
      </c>
      <c r="L3599" s="34" t="str">
        <f>IF(LEN(I3599)=3,I3599,LEFT(I3599,1)&amp;MID(I3599,3,1)&amp;RIGHT(I3599,1))</f>
        <v>YOH</v>
      </c>
      <c r="M3599" s="42">
        <f>TIMEVALUE(SUBSTITUTE(SUBSTITUTE(F3599,"P"," P"),"A"," A"))</f>
        <v>0.73819444444444438</v>
      </c>
      <c r="N3599" s="34">
        <f t="shared" si="179"/>
        <v>22</v>
      </c>
      <c r="O3599" s="34" t="str">
        <f t="shared" si="180"/>
        <v>YOH22</v>
      </c>
      <c r="P3599" s="44">
        <f>INDEX(Workings!$R$14:$R$853,MATCH(O3599,Workings!$U$14:$U$853,0))</f>
        <v>0.73611111111111127</v>
      </c>
      <c r="Q3599" s="34">
        <f t="shared" si="181"/>
        <v>3</v>
      </c>
      <c r="S3599"/>
    </row>
    <row r="3600" spans="1:19" ht="15" x14ac:dyDescent="0.25">
      <c r="A3600" s="34" t="s">
        <v>1170</v>
      </c>
      <c r="B3600" s="34">
        <f>SEARCH("PM",A3600)</f>
        <v>5</v>
      </c>
      <c r="C3600" s="34" t="e">
        <f>SEARCH("AM",A3600)</f>
        <v>#VALUE!</v>
      </c>
      <c r="D3600" s="34">
        <f>IFERROR(B3600,C3600)</f>
        <v>5</v>
      </c>
      <c r="E3600" s="34" t="str">
        <f>IFERROR(MID(A3600,D3600-5,1)," ")</f>
        <v xml:space="preserve"> </v>
      </c>
      <c r="F3600" s="34" t="str">
        <f>MID(A3600,IF(E3600="1",D3600-5,D3600-4),IF(E3600="1",7,6))</f>
        <v>6:03PM</v>
      </c>
      <c r="G3600" s="34" t="str">
        <f>TRIM(SUBSTITUTE(A3600,TEXT(M3600,"h:mmAM/PM"),""))</f>
        <v>Y-O-H 10/Nov</v>
      </c>
      <c r="H3600" s="34" t="b">
        <f>OR(LEFT(G3600,1)="Y",LEFT(G3600,1)="B",LEFT(G3600,1)="R")</f>
        <v>1</v>
      </c>
      <c r="I3600" s="34" t="str">
        <f>IF(H3600,LEFT(G3600,FIND(" ",G3600)-1),MID(G3600,FIND(" ",G3600)+1,9))</f>
        <v>Y-O-H</v>
      </c>
      <c r="J3600" s="34" t="str">
        <f>TRIM(SUBSTITUTE(G3600,I3600,""))</f>
        <v>10/Nov</v>
      </c>
      <c r="K3600" s="34">
        <f>LEFT(J3600,2-ISERROR(1*MID(J3600,2,1)))*1</f>
        <v>10</v>
      </c>
      <c r="L3600" s="34" t="str">
        <f>IF(LEN(I3600)=3,I3600,LEFT(I3600,1)&amp;MID(I3600,3,1)&amp;RIGHT(I3600,1))</f>
        <v>YOH</v>
      </c>
      <c r="M3600" s="42">
        <f>TIMEVALUE(SUBSTITUTE(SUBSTITUTE(F3600,"P"," P"),"A"," A"))</f>
        <v>0.75208333333333333</v>
      </c>
      <c r="N3600" s="34">
        <f t="shared" si="179"/>
        <v>23</v>
      </c>
      <c r="O3600" s="34" t="str">
        <f t="shared" si="180"/>
        <v>YOH23</v>
      </c>
      <c r="P3600" s="44">
        <f>INDEX(Workings!$R$14:$R$853,MATCH(O3600,Workings!$U$14:$U$853,0))</f>
        <v>0.75000000000000011</v>
      </c>
      <c r="Q3600" s="34">
        <f t="shared" si="181"/>
        <v>3</v>
      </c>
      <c r="S3600"/>
    </row>
    <row r="3601" spans="1:19" ht="15" x14ac:dyDescent="0.25">
      <c r="A3601" s="34" t="s">
        <v>1097</v>
      </c>
      <c r="B3601" s="34">
        <f>SEARCH("PM",A3601)</f>
        <v>18</v>
      </c>
      <c r="C3601" s="34" t="e">
        <f>SEARCH("AM",A3601)</f>
        <v>#VALUE!</v>
      </c>
      <c r="D3601" s="34">
        <f>IFERROR(B3601,C3601)</f>
        <v>18</v>
      </c>
      <c r="E3601" s="34" t="str">
        <f>IFERROR(MID(A3601,D3601-5,1)," ")</f>
        <v xml:space="preserve"> </v>
      </c>
      <c r="F3601" s="34" t="str">
        <f>MID(A3601,IF(E3601="1",D3601-5,D3601-4),IF(E3601="1",7,6))</f>
        <v>6:22PM</v>
      </c>
      <c r="G3601" s="34" t="str">
        <f>TRIM(SUBSTITUTE(A3601,TEXT(M3601,"h:mmAM/PM"),""))</f>
        <v>10/Nov Y-O-H</v>
      </c>
      <c r="H3601" s="34" t="b">
        <f>OR(LEFT(G3601,1)="Y",LEFT(G3601,1)="B",LEFT(G3601,1)="R")</f>
        <v>0</v>
      </c>
      <c r="I3601" s="34" t="str">
        <f>IF(H3601,LEFT(G3601,FIND(" ",G3601)-1),MID(G3601,FIND(" ",G3601)+1,9))</f>
        <v>Y-O-H</v>
      </c>
      <c r="J3601" s="34" t="str">
        <f>TRIM(SUBSTITUTE(G3601,I3601,""))</f>
        <v>10/Nov</v>
      </c>
      <c r="K3601" s="34">
        <f>LEFT(J3601,2-ISERROR(1*MID(J3601,2,1)))*1</f>
        <v>10</v>
      </c>
      <c r="L3601" s="34" t="str">
        <f>IF(LEN(I3601)=3,I3601,LEFT(I3601,1)&amp;MID(I3601,3,1)&amp;RIGHT(I3601,1))</f>
        <v>YOH</v>
      </c>
      <c r="M3601" s="42">
        <f>TIMEVALUE(SUBSTITUTE(SUBSTITUTE(F3601,"P"," P"),"A"," A"))</f>
        <v>0.76527777777777783</v>
      </c>
      <c r="N3601" s="34">
        <f t="shared" si="179"/>
        <v>24</v>
      </c>
      <c r="O3601" s="34" t="str">
        <f t="shared" si="180"/>
        <v>YOH24</v>
      </c>
      <c r="P3601" s="44">
        <f>INDEX(Workings!$R$14:$R$853,MATCH(O3601,Workings!$U$14:$U$853,0))</f>
        <v>0.76388888888888895</v>
      </c>
      <c r="Q3601" s="34">
        <f t="shared" si="181"/>
        <v>2</v>
      </c>
      <c r="S3601"/>
    </row>
    <row r="3602" spans="1:19" ht="15" x14ac:dyDescent="0.25">
      <c r="A3602" s="34" t="s">
        <v>2938</v>
      </c>
      <c r="B3602" s="34">
        <f>SEARCH("PM",A3602)</f>
        <v>18</v>
      </c>
      <c r="C3602" s="34" t="e">
        <f>SEARCH("AM",A3602)</f>
        <v>#VALUE!</v>
      </c>
      <c r="D3602" s="34">
        <f>IFERROR(B3602,C3602)</f>
        <v>18</v>
      </c>
      <c r="E3602" s="34" t="str">
        <f>IFERROR(MID(A3602,D3602-5,1)," ")</f>
        <v xml:space="preserve"> </v>
      </c>
      <c r="F3602" s="34" t="str">
        <f>MID(A3602,IF(E3602="1",D3602-5,D3602-4),IF(E3602="1",7,6))</f>
        <v>6:43PM</v>
      </c>
      <c r="G3602" s="34" t="str">
        <f>TRIM(SUBSTITUTE(A3602,TEXT(M3602,"h:mmAM/PM"),""))</f>
        <v>Y-O-H 10-Nov</v>
      </c>
      <c r="H3602" s="34" t="b">
        <f>OR(LEFT(G3602,1)="Y",LEFT(G3602,1)="B",LEFT(G3602,1)="R")</f>
        <v>1</v>
      </c>
      <c r="I3602" s="34" t="str">
        <f>IF(H3602,LEFT(G3602,FIND(" ",G3602)-1),MID(G3602,FIND(" ",G3602)+1,9))</f>
        <v>Y-O-H</v>
      </c>
      <c r="J3602" s="34" t="str">
        <f>TRIM(SUBSTITUTE(G3602,I3602,""))</f>
        <v>10-Nov</v>
      </c>
      <c r="K3602" s="34">
        <f>LEFT(J3602,2-ISERROR(1*MID(J3602,2,1)))*1</f>
        <v>10</v>
      </c>
      <c r="L3602" s="34" t="str">
        <f>IF(LEN(I3602)=3,I3602,LEFT(I3602,1)&amp;MID(I3602,3,1)&amp;RIGHT(I3602,1))</f>
        <v>YOH</v>
      </c>
      <c r="M3602" s="42">
        <f>TIMEVALUE(SUBSTITUTE(SUBSTITUTE(F3602,"P"," P"),"A"," A"))</f>
        <v>0.77986111111111101</v>
      </c>
      <c r="N3602" s="34">
        <f t="shared" si="179"/>
        <v>25</v>
      </c>
      <c r="O3602" s="34" t="str">
        <f t="shared" si="180"/>
        <v>YOH25</v>
      </c>
      <c r="P3602" s="44">
        <f>INDEX(Workings!$R$14:$R$853,MATCH(O3602,Workings!$U$14:$U$853,0))</f>
        <v>0.77777777777777779</v>
      </c>
      <c r="Q3602" s="34">
        <f t="shared" si="181"/>
        <v>3</v>
      </c>
      <c r="S3602"/>
    </row>
    <row r="3603" spans="1:19" ht="15" x14ac:dyDescent="0.25">
      <c r="A3603" s="34" t="s">
        <v>377</v>
      </c>
      <c r="B3603" s="34">
        <f>SEARCH("PM",A3603)</f>
        <v>5</v>
      </c>
      <c r="C3603" s="34" t="e">
        <f>SEARCH("AM",A3603)</f>
        <v>#VALUE!</v>
      </c>
      <c r="D3603" s="34">
        <f>IFERROR(B3603,C3603)</f>
        <v>5</v>
      </c>
      <c r="E3603" s="34" t="str">
        <f>IFERROR(MID(A3603,D3603-5,1)," ")</f>
        <v xml:space="preserve"> </v>
      </c>
      <c r="F3603" s="34" t="str">
        <f>MID(A3603,IF(E3603="1",D3603-5,D3603-4),IF(E3603="1",7,6))</f>
        <v>7:03PM</v>
      </c>
      <c r="G3603" s="34" t="str">
        <f>TRIM(SUBSTITUTE(A3603,TEXT(M3603,"h:mmAM/PM"),""))</f>
        <v>Y-O-H 10/Nov</v>
      </c>
      <c r="H3603" s="34" t="b">
        <f>OR(LEFT(G3603,1)="Y",LEFT(G3603,1)="B",LEFT(G3603,1)="R")</f>
        <v>1</v>
      </c>
      <c r="I3603" s="34" t="str">
        <f>IF(H3603,LEFT(G3603,FIND(" ",G3603)-1),MID(G3603,FIND(" ",G3603)+1,9))</f>
        <v>Y-O-H</v>
      </c>
      <c r="J3603" s="34" t="str">
        <f>TRIM(SUBSTITUTE(G3603,I3603,""))</f>
        <v>10/Nov</v>
      </c>
      <c r="K3603" s="34">
        <f>LEFT(J3603,2-ISERROR(1*MID(J3603,2,1)))*1</f>
        <v>10</v>
      </c>
      <c r="L3603" s="34" t="str">
        <f>IF(LEN(I3603)=3,I3603,LEFT(I3603,1)&amp;MID(I3603,3,1)&amp;RIGHT(I3603,1))</f>
        <v>YOH</v>
      </c>
      <c r="M3603" s="42">
        <f>TIMEVALUE(SUBSTITUTE(SUBSTITUTE(F3603,"P"," P"),"A"," A"))</f>
        <v>0.79375000000000007</v>
      </c>
      <c r="N3603" s="34">
        <f t="shared" si="179"/>
        <v>26</v>
      </c>
      <c r="O3603" s="34" t="str">
        <f t="shared" si="180"/>
        <v>YOH26</v>
      </c>
      <c r="P3603" s="44">
        <f>INDEX(Workings!$R$14:$R$853,MATCH(O3603,Workings!$U$14:$U$853,0))</f>
        <v>0.79166666666666663</v>
      </c>
      <c r="Q3603" s="34">
        <f t="shared" si="181"/>
        <v>3</v>
      </c>
      <c r="S3603"/>
    </row>
    <row r="3604" spans="1:19" ht="15" x14ac:dyDescent="0.25">
      <c r="A3604" s="34" t="s">
        <v>3097</v>
      </c>
      <c r="B3604" s="34">
        <f>SEARCH("PM",A3604)</f>
        <v>18</v>
      </c>
      <c r="C3604" s="34" t="e">
        <f>SEARCH("AM",A3604)</f>
        <v>#VALUE!</v>
      </c>
      <c r="D3604" s="34">
        <f>IFERROR(B3604,C3604)</f>
        <v>18</v>
      </c>
      <c r="E3604" s="34" t="str">
        <f>IFERROR(MID(A3604,D3604-5,1)," ")</f>
        <v xml:space="preserve"> </v>
      </c>
      <c r="F3604" s="34" t="str">
        <f>MID(A3604,IF(E3604="1",D3604-5,D3604-4),IF(E3604="1",7,6))</f>
        <v>8:01PM</v>
      </c>
      <c r="G3604" s="34" t="str">
        <f>TRIM(SUBSTITUTE(A3604,TEXT(M3604,"h:mmAM/PM"),""))</f>
        <v>Y/O/H 10/Nov</v>
      </c>
      <c r="H3604" s="34" t="b">
        <f>OR(LEFT(G3604,1)="Y",LEFT(G3604,1)="B",LEFT(G3604,1)="R")</f>
        <v>1</v>
      </c>
      <c r="I3604" s="34" t="str">
        <f>IF(H3604,LEFT(G3604,FIND(" ",G3604)-1),MID(G3604,FIND(" ",G3604)+1,9))</f>
        <v>Y/O/H</v>
      </c>
      <c r="J3604" s="34" t="str">
        <f>TRIM(SUBSTITUTE(G3604,I3604,""))</f>
        <v>10/Nov</v>
      </c>
      <c r="K3604" s="34">
        <f>LEFT(J3604,2-ISERROR(1*MID(J3604,2,1)))*1</f>
        <v>10</v>
      </c>
      <c r="L3604" s="34" t="str">
        <f>IF(LEN(I3604)=3,I3604,LEFT(I3604,1)&amp;MID(I3604,3,1)&amp;RIGHT(I3604,1))</f>
        <v>YOH</v>
      </c>
      <c r="M3604" s="42">
        <f>TIMEVALUE(SUBSTITUTE(SUBSTITUTE(F3604,"P"," P"),"A"," A"))</f>
        <v>0.8340277777777777</v>
      </c>
      <c r="N3604" s="34">
        <f t="shared" si="179"/>
        <v>27</v>
      </c>
      <c r="O3604" s="34" t="str">
        <f t="shared" si="180"/>
        <v>YOH27</v>
      </c>
      <c r="P3604" s="44">
        <f>INDEX(Workings!$R$14:$R$853,MATCH(O3604,Workings!$U$14:$U$853,0))</f>
        <v>0.83333333333333326</v>
      </c>
      <c r="Q3604" s="34">
        <f t="shared" si="181"/>
        <v>1</v>
      </c>
      <c r="S3604"/>
    </row>
    <row r="3605" spans="1:19" ht="15" x14ac:dyDescent="0.25">
      <c r="A3605" s="34" t="s">
        <v>322</v>
      </c>
      <c r="B3605" s="34">
        <f>SEARCH("PM",A3605)</f>
        <v>5</v>
      </c>
      <c r="C3605" s="34" t="e">
        <f>SEARCH("AM",A3605)</f>
        <v>#VALUE!</v>
      </c>
      <c r="D3605" s="34">
        <f>IFERROR(B3605,C3605)</f>
        <v>5</v>
      </c>
      <c r="E3605" s="34" t="str">
        <f>IFERROR(MID(A3605,D3605-5,1)," ")</f>
        <v xml:space="preserve"> </v>
      </c>
      <c r="F3605" s="34" t="str">
        <f>MID(A3605,IF(E3605="1",D3605-5,D3605-4),IF(E3605="1",7,6))</f>
        <v>9:02PM</v>
      </c>
      <c r="G3605" s="34" t="str">
        <f>TRIM(SUBSTITUTE(A3605,TEXT(M3605,"h:mmAM/PM"),""))</f>
        <v>YOH 10-Nov</v>
      </c>
      <c r="H3605" s="34" t="b">
        <f>OR(LEFT(G3605,1)="Y",LEFT(G3605,1)="B",LEFT(G3605,1)="R")</f>
        <v>1</v>
      </c>
      <c r="I3605" s="34" t="str">
        <f>IF(H3605,LEFT(G3605,FIND(" ",G3605)-1),MID(G3605,FIND(" ",G3605)+1,9))</f>
        <v>YOH</v>
      </c>
      <c r="J3605" s="34" t="str">
        <f>TRIM(SUBSTITUTE(G3605,I3605,""))</f>
        <v>10-Nov</v>
      </c>
      <c r="K3605" s="34">
        <f>LEFT(J3605,2-ISERROR(1*MID(J3605,2,1)))*1</f>
        <v>10</v>
      </c>
      <c r="L3605" s="34" t="str">
        <f>IF(LEN(I3605)=3,I3605,LEFT(I3605,1)&amp;MID(I3605,3,1)&amp;RIGHT(I3605,1))</f>
        <v>YOH</v>
      </c>
      <c r="M3605" s="42">
        <f>TIMEVALUE(SUBSTITUTE(SUBSTITUTE(F3605,"P"," P"),"A"," A"))</f>
        <v>0.87638888888888899</v>
      </c>
      <c r="N3605" s="34">
        <f t="shared" si="179"/>
        <v>28</v>
      </c>
      <c r="O3605" s="34" t="str">
        <f t="shared" si="180"/>
        <v>YOH28</v>
      </c>
      <c r="P3605" s="44">
        <f>INDEX(Workings!$R$14:$R$853,MATCH(O3605,Workings!$U$14:$U$853,0))</f>
        <v>0.87499999999999989</v>
      </c>
      <c r="Q3605" s="34">
        <f t="shared" si="181"/>
        <v>2</v>
      </c>
      <c r="S3605"/>
    </row>
    <row r="3606" spans="1:19" ht="15" x14ac:dyDescent="0.25">
      <c r="A3606" s="34" t="s">
        <v>242</v>
      </c>
      <c r="B3606" s="34">
        <f>SEARCH("PM",A3606)</f>
        <v>19</v>
      </c>
      <c r="C3606" s="34" t="e">
        <f>SEARCH("AM",A3606)</f>
        <v>#VALUE!</v>
      </c>
      <c r="D3606" s="34">
        <f>IFERROR(B3606,C3606)</f>
        <v>19</v>
      </c>
      <c r="E3606" s="34" t="str">
        <f>IFERROR(MID(A3606,D3606-5,1)," ")</f>
        <v>1</v>
      </c>
      <c r="F3606" s="34" t="str">
        <f>MID(A3606,IF(E3606="1",D3606-5,D3606-4),IF(E3606="1",7,6))</f>
        <v>10:03PM</v>
      </c>
      <c r="G3606" s="34" t="str">
        <f>TRIM(SUBSTITUTE(A3606,TEXT(M3606,"h:mmAM/PM"),""))</f>
        <v>10-Nov Y:O:H</v>
      </c>
      <c r="H3606" s="34" t="b">
        <f>OR(LEFT(G3606,1)="Y",LEFT(G3606,1)="B",LEFT(G3606,1)="R")</f>
        <v>0</v>
      </c>
      <c r="I3606" s="34" t="str">
        <f>IF(H3606,LEFT(G3606,FIND(" ",G3606)-1),MID(G3606,FIND(" ",G3606)+1,9))</f>
        <v>Y:O:H</v>
      </c>
      <c r="J3606" s="34" t="str">
        <f>TRIM(SUBSTITUTE(G3606,I3606,""))</f>
        <v>10-Nov</v>
      </c>
      <c r="K3606" s="34">
        <f>LEFT(J3606,2-ISERROR(1*MID(J3606,2,1)))*1</f>
        <v>10</v>
      </c>
      <c r="L3606" s="34" t="str">
        <f>IF(LEN(I3606)=3,I3606,LEFT(I3606,1)&amp;MID(I3606,3,1)&amp;RIGHT(I3606,1))</f>
        <v>YOH</v>
      </c>
      <c r="M3606" s="42">
        <f>TIMEVALUE(SUBSTITUTE(SUBSTITUTE(F3606,"P"," P"),"A"," A"))</f>
        <v>0.91875000000000007</v>
      </c>
      <c r="N3606" s="34">
        <f t="shared" si="179"/>
        <v>29</v>
      </c>
      <c r="O3606" s="34" t="str">
        <f t="shared" si="180"/>
        <v>YOH29</v>
      </c>
      <c r="P3606" s="44">
        <f>INDEX(Workings!$R$14:$R$853,MATCH(O3606,Workings!$U$14:$U$853,0))</f>
        <v>0.91666666666666652</v>
      </c>
      <c r="Q3606" s="34">
        <f t="shared" si="181"/>
        <v>3</v>
      </c>
      <c r="S3606"/>
    </row>
    <row r="3607" spans="1:19" ht="15" x14ac:dyDescent="0.25">
      <c r="A3607" s="34" t="s">
        <v>4019</v>
      </c>
      <c r="B3607" s="34">
        <f>SEARCH("PM",A3607)</f>
        <v>6</v>
      </c>
      <c r="C3607" s="34" t="e">
        <f>SEARCH("AM",A3607)</f>
        <v>#VALUE!</v>
      </c>
      <c r="D3607" s="34">
        <f>IFERROR(B3607,C3607)</f>
        <v>6</v>
      </c>
      <c r="E3607" s="34" t="str">
        <f>IFERROR(MID(A3607,D3607-5,1)," ")</f>
        <v>1</v>
      </c>
      <c r="F3607" s="34" t="str">
        <f>MID(A3607,IF(E3607="1",D3607-5,D3607-4),IF(E3607="1",7,6))</f>
        <v>11:00PM</v>
      </c>
      <c r="G3607" s="34" t="str">
        <f>TRIM(SUBSTITUTE(A3607,TEXT(M3607,"h:mmAM/PM"),""))</f>
        <v>10/Nov Y-O-H</v>
      </c>
      <c r="H3607" s="34" t="b">
        <f>OR(LEFT(G3607,1)="Y",LEFT(G3607,1)="B",LEFT(G3607,1)="R")</f>
        <v>0</v>
      </c>
      <c r="I3607" s="34" t="str">
        <f>IF(H3607,LEFT(G3607,FIND(" ",G3607)-1),MID(G3607,FIND(" ",G3607)+1,9))</f>
        <v>Y-O-H</v>
      </c>
      <c r="J3607" s="34" t="str">
        <f>TRIM(SUBSTITUTE(G3607,I3607,""))</f>
        <v>10/Nov</v>
      </c>
      <c r="K3607" s="34">
        <f>LEFT(J3607,2-ISERROR(1*MID(J3607,2,1)))*1</f>
        <v>10</v>
      </c>
      <c r="L3607" s="34" t="str">
        <f>IF(LEN(I3607)=3,I3607,LEFT(I3607,1)&amp;MID(I3607,3,1)&amp;RIGHT(I3607,1))</f>
        <v>YOH</v>
      </c>
      <c r="M3607" s="42">
        <f>TIMEVALUE(SUBSTITUTE(SUBSTITUTE(F3607,"P"," P"),"A"," A"))</f>
        <v>0.95833333333333337</v>
      </c>
      <c r="N3607" s="34">
        <f t="shared" si="179"/>
        <v>30</v>
      </c>
      <c r="O3607" s="34" t="str">
        <f t="shared" si="180"/>
        <v>YOH30</v>
      </c>
      <c r="P3607" s="44">
        <f>INDEX(Workings!$R$14:$R$853,MATCH(O3607,Workings!$U$14:$U$853,0))</f>
        <v>0.95833333333333315</v>
      </c>
      <c r="Q3607" s="34">
        <f t="shared" si="181"/>
        <v>0</v>
      </c>
      <c r="S3607"/>
    </row>
    <row r="3608" spans="1:19" ht="15" x14ac:dyDescent="0.25">
      <c r="A3608" s="34" t="s">
        <v>629</v>
      </c>
      <c r="B3608" s="34" t="e">
        <f>SEARCH("PM",A3608)</f>
        <v>#VALUE!</v>
      </c>
      <c r="C3608" s="34">
        <f>SEARCH("AM",A3608)</f>
        <v>17</v>
      </c>
      <c r="D3608" s="34">
        <f>IFERROR(B3608,C3608)</f>
        <v>17</v>
      </c>
      <c r="E3608" s="34" t="str">
        <f>IFERROR(MID(A3608,D3608-5,1)," ")</f>
        <v xml:space="preserve"> </v>
      </c>
      <c r="F3608" s="34" t="str">
        <f>MID(A3608,IF(E3608="1",D3608-5,D3608-4),IF(E3608="1",7,6))</f>
        <v>7:06AM</v>
      </c>
      <c r="G3608" s="34" t="str">
        <f>TRIM(SUBSTITUTE(A3608,TEXT(M3608,"h:mmAM/PM"),""))</f>
        <v>Y/O/W 6/Nov</v>
      </c>
      <c r="H3608" s="34" t="b">
        <f>OR(LEFT(G3608,1)="Y",LEFT(G3608,1)="B",LEFT(G3608,1)="R")</f>
        <v>1</v>
      </c>
      <c r="I3608" s="34" t="str">
        <f>IF(H3608,LEFT(G3608,FIND(" ",G3608)-1),MID(G3608,FIND(" ",G3608)+1,9))</f>
        <v>Y/O/W</v>
      </c>
      <c r="J3608" s="34" t="str">
        <f>TRIM(SUBSTITUTE(G3608,I3608,""))</f>
        <v>6/Nov</v>
      </c>
      <c r="K3608" s="34">
        <f>LEFT(J3608,2-ISERROR(1*MID(J3608,2,1)))*1</f>
        <v>6</v>
      </c>
      <c r="L3608" s="34" t="str">
        <f>IF(LEN(I3608)=3,I3608,LEFT(I3608,1)&amp;MID(I3608,3,1)&amp;RIGHT(I3608,1))</f>
        <v>YOW</v>
      </c>
      <c r="M3608" s="42">
        <f>TIMEVALUE(SUBSTITUTE(SUBSTITUTE(F3608,"P"," P"),"A"," A"))</f>
        <v>0.29583333333333334</v>
      </c>
      <c r="N3608" s="34">
        <f t="shared" si="179"/>
        <v>1</v>
      </c>
      <c r="O3608" s="34" t="str">
        <f t="shared" si="180"/>
        <v>YOW1</v>
      </c>
      <c r="P3608" s="44">
        <f>INDEX(Workings!$R$14:$R$853,MATCH(O3608,Workings!$U$14:$U$853,0))</f>
        <v>0.29375000000000001</v>
      </c>
      <c r="Q3608" s="34">
        <f t="shared" si="181"/>
        <v>3</v>
      </c>
      <c r="S3608"/>
    </row>
    <row r="3609" spans="1:19" ht="15" x14ac:dyDescent="0.25">
      <c r="A3609" s="34" t="s">
        <v>3768</v>
      </c>
      <c r="B3609" s="34" t="e">
        <f>SEARCH("PM",A3609)</f>
        <v>#VALUE!</v>
      </c>
      <c r="C3609" s="34">
        <f>SEARCH("AM",A3609)</f>
        <v>11</v>
      </c>
      <c r="D3609" s="34">
        <f>IFERROR(B3609,C3609)</f>
        <v>11</v>
      </c>
      <c r="E3609" s="34" t="str">
        <f>IFERROR(MID(A3609,D3609-5,1)," ")</f>
        <v xml:space="preserve"> </v>
      </c>
      <c r="F3609" s="34" t="str">
        <f>MID(A3609,IF(E3609="1",D3609-5,D3609-4),IF(E3609="1",7,6))</f>
        <v>7:47AM</v>
      </c>
      <c r="G3609" s="34" t="str">
        <f>TRIM(SUBSTITUTE(A3609,TEXT(M3609,"h:mmAM/PM"),""))</f>
        <v>6-Nov Y-O-W</v>
      </c>
      <c r="H3609" s="34" t="b">
        <f>OR(LEFT(G3609,1)="Y",LEFT(G3609,1)="B",LEFT(G3609,1)="R")</f>
        <v>0</v>
      </c>
      <c r="I3609" s="34" t="str">
        <f>IF(H3609,LEFT(G3609,FIND(" ",G3609)-1),MID(G3609,FIND(" ",G3609)+1,9))</f>
        <v>Y-O-W</v>
      </c>
      <c r="J3609" s="34" t="str">
        <f>TRIM(SUBSTITUTE(G3609,I3609,""))</f>
        <v>6-Nov</v>
      </c>
      <c r="K3609" s="34">
        <f>LEFT(J3609,2-ISERROR(1*MID(J3609,2,1)))*1</f>
        <v>6</v>
      </c>
      <c r="L3609" s="34" t="str">
        <f>IF(LEN(I3609)=3,I3609,LEFT(I3609,1)&amp;MID(I3609,3,1)&amp;RIGHT(I3609,1))</f>
        <v>YOW</v>
      </c>
      <c r="M3609" s="42">
        <f>TIMEVALUE(SUBSTITUTE(SUBSTITUTE(F3609,"P"," P"),"A"," A"))</f>
        <v>0.32430555555555557</v>
      </c>
      <c r="N3609" s="34">
        <f t="shared" si="179"/>
        <v>2</v>
      </c>
      <c r="O3609" s="34" t="str">
        <f t="shared" si="180"/>
        <v>YOW2</v>
      </c>
      <c r="P3609" s="44">
        <f>INDEX(Workings!$R$14:$R$853,MATCH(O3609,Workings!$U$14:$U$853,0))</f>
        <v>0.3215277777777778</v>
      </c>
      <c r="Q3609" s="34">
        <f t="shared" si="181"/>
        <v>4</v>
      </c>
      <c r="S3609"/>
    </row>
    <row r="3610" spans="1:19" ht="15" x14ac:dyDescent="0.25">
      <c r="A3610" s="34" t="s">
        <v>1753</v>
      </c>
      <c r="B3610" s="34" t="e">
        <f>SEARCH("PM",A3610)</f>
        <v>#VALUE!</v>
      </c>
      <c r="C3610" s="34">
        <f>SEARCH("AM",A3610)</f>
        <v>5</v>
      </c>
      <c r="D3610" s="34">
        <f>IFERROR(B3610,C3610)</f>
        <v>5</v>
      </c>
      <c r="E3610" s="34" t="str">
        <f>IFERROR(MID(A3610,D3610-5,1)," ")</f>
        <v xml:space="preserve"> </v>
      </c>
      <c r="F3610" s="34" t="str">
        <f>MID(A3610,IF(E3610="1",D3610-5,D3610-4),IF(E3610="1",7,6))</f>
        <v>8:25AM</v>
      </c>
      <c r="G3610" s="34" t="str">
        <f>TRIM(SUBSTITUTE(A3610,TEXT(M3610,"h:mmAM/PM"),""))</f>
        <v>6-Nov Y-O-W</v>
      </c>
      <c r="H3610" s="34" t="b">
        <f>OR(LEFT(G3610,1)="Y",LEFT(G3610,1)="B",LEFT(G3610,1)="R")</f>
        <v>0</v>
      </c>
      <c r="I3610" s="34" t="str">
        <f>IF(H3610,LEFT(G3610,FIND(" ",G3610)-1),MID(G3610,FIND(" ",G3610)+1,9))</f>
        <v>Y-O-W</v>
      </c>
      <c r="J3610" s="34" t="str">
        <f>TRIM(SUBSTITUTE(G3610,I3610,""))</f>
        <v>6-Nov</v>
      </c>
      <c r="K3610" s="34">
        <f>LEFT(J3610,2-ISERROR(1*MID(J3610,2,1)))*1</f>
        <v>6</v>
      </c>
      <c r="L3610" s="34" t="str">
        <f>IF(LEN(I3610)=3,I3610,LEFT(I3610,1)&amp;MID(I3610,3,1)&amp;RIGHT(I3610,1))</f>
        <v>YOW</v>
      </c>
      <c r="M3610" s="42">
        <f>TIMEVALUE(SUBSTITUTE(SUBSTITUTE(F3610,"P"," P"),"A"," A"))</f>
        <v>0.35069444444444442</v>
      </c>
      <c r="N3610" s="34">
        <f t="shared" si="179"/>
        <v>3</v>
      </c>
      <c r="O3610" s="34" t="str">
        <f t="shared" si="180"/>
        <v>YOW3</v>
      </c>
      <c r="P3610" s="44">
        <f>INDEX(Workings!$R$14:$R$853,MATCH(O3610,Workings!$U$14:$U$853,0))</f>
        <v>0.34930555555555559</v>
      </c>
      <c r="Q3610" s="34">
        <f t="shared" si="181"/>
        <v>2</v>
      </c>
      <c r="S3610"/>
    </row>
    <row r="3611" spans="1:19" ht="15" x14ac:dyDescent="0.25">
      <c r="A3611" s="34" t="s">
        <v>3874</v>
      </c>
      <c r="B3611" s="34" t="e">
        <f>SEARCH("PM",A3611)</f>
        <v>#VALUE!</v>
      </c>
      <c r="C3611" s="34">
        <f>SEARCH("AM",A3611)</f>
        <v>5</v>
      </c>
      <c r="D3611" s="34">
        <f>IFERROR(B3611,C3611)</f>
        <v>5</v>
      </c>
      <c r="E3611" s="34" t="str">
        <f>IFERROR(MID(A3611,D3611-5,1)," ")</f>
        <v xml:space="preserve"> </v>
      </c>
      <c r="F3611" s="34" t="str">
        <f>MID(A3611,IF(E3611="1",D3611-5,D3611-4),IF(E3611="1",7,6))</f>
        <v>9:04AM</v>
      </c>
      <c r="G3611" s="34" t="str">
        <f>TRIM(SUBSTITUTE(A3611,TEXT(M3611,"h:mmAM/PM"),""))</f>
        <v>Y:O:W 6-Nov</v>
      </c>
      <c r="H3611" s="34" t="b">
        <f>OR(LEFT(G3611,1)="Y",LEFT(G3611,1)="B",LEFT(G3611,1)="R")</f>
        <v>1</v>
      </c>
      <c r="I3611" s="34" t="str">
        <f>IF(H3611,LEFT(G3611,FIND(" ",G3611)-1),MID(G3611,FIND(" ",G3611)+1,9))</f>
        <v>Y:O:W</v>
      </c>
      <c r="J3611" s="34" t="str">
        <f>TRIM(SUBSTITUTE(G3611,I3611,""))</f>
        <v>6-Nov</v>
      </c>
      <c r="K3611" s="34">
        <f>LEFT(J3611,2-ISERROR(1*MID(J3611,2,1)))*1</f>
        <v>6</v>
      </c>
      <c r="L3611" s="34" t="str">
        <f>IF(LEN(I3611)=3,I3611,LEFT(I3611,1)&amp;MID(I3611,3,1)&amp;RIGHT(I3611,1))</f>
        <v>YOW</v>
      </c>
      <c r="M3611" s="42">
        <f>TIMEVALUE(SUBSTITUTE(SUBSTITUTE(F3611,"P"," P"),"A"," A"))</f>
        <v>0.37777777777777777</v>
      </c>
      <c r="N3611" s="34">
        <f t="shared" si="179"/>
        <v>4</v>
      </c>
      <c r="O3611" s="34" t="str">
        <f t="shared" si="180"/>
        <v>YOW4</v>
      </c>
      <c r="P3611" s="44">
        <f>INDEX(Workings!$R$14:$R$853,MATCH(O3611,Workings!$U$14:$U$853,0))</f>
        <v>0.37708333333333338</v>
      </c>
      <c r="Q3611" s="34">
        <f t="shared" si="181"/>
        <v>1</v>
      </c>
      <c r="S3611"/>
    </row>
    <row r="3612" spans="1:19" ht="15" x14ac:dyDescent="0.25">
      <c r="A3612" s="34" t="s">
        <v>3531</v>
      </c>
      <c r="B3612" s="34" t="e">
        <f>SEARCH("PM",A3612)</f>
        <v>#VALUE!</v>
      </c>
      <c r="C3612" s="34">
        <f>SEARCH("AM",A3612)</f>
        <v>11</v>
      </c>
      <c r="D3612" s="34">
        <f>IFERROR(B3612,C3612)</f>
        <v>11</v>
      </c>
      <c r="E3612" s="34" t="str">
        <f>IFERROR(MID(A3612,D3612-5,1)," ")</f>
        <v xml:space="preserve"> </v>
      </c>
      <c r="F3612" s="34" t="str">
        <f>MID(A3612,IF(E3612="1",D3612-5,D3612-4),IF(E3612="1",7,6))</f>
        <v>9:36AM</v>
      </c>
      <c r="G3612" s="34" t="str">
        <f>TRIM(SUBSTITUTE(A3612,TEXT(M3612,"h:mmAM/PM"),""))</f>
        <v>Y-O-W 6-Nov</v>
      </c>
      <c r="H3612" s="34" t="b">
        <f>OR(LEFT(G3612,1)="Y",LEFT(G3612,1)="B",LEFT(G3612,1)="R")</f>
        <v>1</v>
      </c>
      <c r="I3612" s="34" t="str">
        <f>IF(H3612,LEFT(G3612,FIND(" ",G3612)-1),MID(G3612,FIND(" ",G3612)+1,9))</f>
        <v>Y-O-W</v>
      </c>
      <c r="J3612" s="34" t="str">
        <f>TRIM(SUBSTITUTE(G3612,I3612,""))</f>
        <v>6-Nov</v>
      </c>
      <c r="K3612" s="34">
        <f>LEFT(J3612,2-ISERROR(1*MID(J3612,2,1)))*1</f>
        <v>6</v>
      </c>
      <c r="L3612" s="34" t="str">
        <f>IF(LEN(I3612)=3,I3612,LEFT(I3612,1)&amp;MID(I3612,3,1)&amp;RIGHT(I3612,1))</f>
        <v>YOW</v>
      </c>
      <c r="M3612" s="42">
        <f>TIMEVALUE(SUBSTITUTE(SUBSTITUTE(F3612,"P"," P"),"A"," A"))</f>
        <v>0.39999999999999997</v>
      </c>
      <c r="N3612" s="34">
        <f t="shared" si="179"/>
        <v>5</v>
      </c>
      <c r="O3612" s="34" t="str">
        <f t="shared" si="180"/>
        <v>YOW5</v>
      </c>
      <c r="P3612" s="44">
        <f>INDEX(Workings!$R$14:$R$853,MATCH(O3612,Workings!$U$14:$U$853,0))</f>
        <v>0.3979166666666667</v>
      </c>
      <c r="Q3612" s="34">
        <f t="shared" si="181"/>
        <v>3</v>
      </c>
      <c r="S3612"/>
    </row>
    <row r="3613" spans="1:19" ht="15" x14ac:dyDescent="0.25">
      <c r="A3613" s="34" t="s">
        <v>677</v>
      </c>
      <c r="B3613" s="34" t="e">
        <f>SEARCH("PM",A3613)</f>
        <v>#VALUE!</v>
      </c>
      <c r="C3613" s="34">
        <f>SEARCH("AM",A3613)</f>
        <v>12</v>
      </c>
      <c r="D3613" s="34">
        <f>IFERROR(B3613,C3613)</f>
        <v>12</v>
      </c>
      <c r="E3613" s="34" t="str">
        <f>IFERROR(MID(A3613,D3613-5,1)," ")</f>
        <v>1</v>
      </c>
      <c r="F3613" s="34" t="str">
        <f>MID(A3613,IF(E3613="1",D3613-5,D3613-4),IF(E3613="1",7,6))</f>
        <v>10:05AM</v>
      </c>
      <c r="G3613" s="34" t="str">
        <f>TRIM(SUBSTITUTE(A3613,TEXT(M3613,"h:mmAM/PM"),""))</f>
        <v>Y:O:W 6/Nov</v>
      </c>
      <c r="H3613" s="34" t="b">
        <f>OR(LEFT(G3613,1)="Y",LEFT(G3613,1)="B",LEFT(G3613,1)="R")</f>
        <v>1</v>
      </c>
      <c r="I3613" s="34" t="str">
        <f>IF(H3613,LEFT(G3613,FIND(" ",G3613)-1),MID(G3613,FIND(" ",G3613)+1,9))</f>
        <v>Y:O:W</v>
      </c>
      <c r="J3613" s="34" t="str">
        <f>TRIM(SUBSTITUTE(G3613,I3613,""))</f>
        <v>6/Nov</v>
      </c>
      <c r="K3613" s="34">
        <f>LEFT(J3613,2-ISERROR(1*MID(J3613,2,1)))*1</f>
        <v>6</v>
      </c>
      <c r="L3613" s="34" t="str">
        <f>IF(LEN(I3613)=3,I3613,LEFT(I3613,1)&amp;MID(I3613,3,1)&amp;RIGHT(I3613,1))</f>
        <v>YOW</v>
      </c>
      <c r="M3613" s="42">
        <f>TIMEVALUE(SUBSTITUTE(SUBSTITUTE(F3613,"P"," P"),"A"," A"))</f>
        <v>0.4201388888888889</v>
      </c>
      <c r="N3613" s="34">
        <f t="shared" si="179"/>
        <v>6</v>
      </c>
      <c r="O3613" s="34" t="str">
        <f t="shared" si="180"/>
        <v>YOW6</v>
      </c>
      <c r="P3613" s="44">
        <f>INDEX(Workings!$R$14:$R$853,MATCH(O3613,Workings!$U$14:$U$853,0))</f>
        <v>0.41875000000000001</v>
      </c>
      <c r="Q3613" s="34">
        <f t="shared" si="181"/>
        <v>2</v>
      </c>
      <c r="S3613"/>
    </row>
    <row r="3614" spans="1:19" ht="15" x14ac:dyDescent="0.25">
      <c r="A3614" s="34" t="s">
        <v>2416</v>
      </c>
      <c r="B3614" s="34" t="e">
        <f>SEARCH("PM",A3614)</f>
        <v>#VALUE!</v>
      </c>
      <c r="C3614" s="34">
        <f>SEARCH("AM",A3614)</f>
        <v>6</v>
      </c>
      <c r="D3614" s="34">
        <f>IFERROR(B3614,C3614)</f>
        <v>6</v>
      </c>
      <c r="E3614" s="34" t="str">
        <f>IFERROR(MID(A3614,D3614-5,1)," ")</f>
        <v>1</v>
      </c>
      <c r="F3614" s="34" t="str">
        <f>MID(A3614,IF(E3614="1",D3614-5,D3614-4),IF(E3614="1",7,6))</f>
        <v>10:34AM</v>
      </c>
      <c r="G3614" s="34" t="str">
        <f>TRIM(SUBSTITUTE(A3614,TEXT(M3614,"h:mmAM/PM"),""))</f>
        <v>Y-O-W 6/Nov</v>
      </c>
      <c r="H3614" s="34" t="b">
        <f>OR(LEFT(G3614,1)="Y",LEFT(G3614,1)="B",LEFT(G3614,1)="R")</f>
        <v>1</v>
      </c>
      <c r="I3614" s="34" t="str">
        <f>IF(H3614,LEFT(G3614,FIND(" ",G3614)-1),MID(G3614,FIND(" ",G3614)+1,9))</f>
        <v>Y-O-W</v>
      </c>
      <c r="J3614" s="34" t="str">
        <f>TRIM(SUBSTITUTE(G3614,I3614,""))</f>
        <v>6/Nov</v>
      </c>
      <c r="K3614" s="34">
        <f>LEFT(J3614,2-ISERROR(1*MID(J3614,2,1)))*1</f>
        <v>6</v>
      </c>
      <c r="L3614" s="34" t="str">
        <f>IF(LEN(I3614)=3,I3614,LEFT(I3614,1)&amp;MID(I3614,3,1)&amp;RIGHT(I3614,1))</f>
        <v>YOW</v>
      </c>
      <c r="M3614" s="42">
        <f>TIMEVALUE(SUBSTITUTE(SUBSTITUTE(F3614,"P"," P"),"A"," A"))</f>
        <v>0.44027777777777777</v>
      </c>
      <c r="N3614" s="34">
        <f t="shared" si="179"/>
        <v>7</v>
      </c>
      <c r="O3614" s="34" t="str">
        <f t="shared" si="180"/>
        <v>YOW7</v>
      </c>
      <c r="P3614" s="44">
        <f>INDEX(Workings!$R$14:$R$853,MATCH(O3614,Workings!$U$14:$U$853,0))</f>
        <v>0.43958333333333333</v>
      </c>
      <c r="Q3614" s="34">
        <f t="shared" si="181"/>
        <v>1</v>
      </c>
      <c r="S3614"/>
    </row>
    <row r="3615" spans="1:19" ht="15" x14ac:dyDescent="0.25">
      <c r="A3615" s="34" t="s">
        <v>562</v>
      </c>
      <c r="B3615" s="34" t="e">
        <f>SEARCH("PM",A3615)</f>
        <v>#VALUE!</v>
      </c>
      <c r="C3615" s="34">
        <f>SEARCH("AM",A3615)</f>
        <v>12</v>
      </c>
      <c r="D3615" s="34">
        <f>IFERROR(B3615,C3615)</f>
        <v>12</v>
      </c>
      <c r="E3615" s="34" t="str">
        <f>IFERROR(MID(A3615,D3615-5,1)," ")</f>
        <v>1</v>
      </c>
      <c r="F3615" s="34" t="str">
        <f>MID(A3615,IF(E3615="1",D3615-5,D3615-4),IF(E3615="1",7,6))</f>
        <v>11:06AM</v>
      </c>
      <c r="G3615" s="34" t="str">
        <f>TRIM(SUBSTITUTE(A3615,TEXT(M3615,"h:mmAM/PM"),""))</f>
        <v>Y/O/W 6-Nov</v>
      </c>
      <c r="H3615" s="34" t="b">
        <f>OR(LEFT(G3615,1)="Y",LEFT(G3615,1)="B",LEFT(G3615,1)="R")</f>
        <v>1</v>
      </c>
      <c r="I3615" s="34" t="str">
        <f>IF(H3615,LEFT(G3615,FIND(" ",G3615)-1),MID(G3615,FIND(" ",G3615)+1,9))</f>
        <v>Y/O/W</v>
      </c>
      <c r="J3615" s="34" t="str">
        <f>TRIM(SUBSTITUTE(G3615,I3615,""))</f>
        <v>6-Nov</v>
      </c>
      <c r="K3615" s="34">
        <f>LEFT(J3615,2-ISERROR(1*MID(J3615,2,1)))*1</f>
        <v>6</v>
      </c>
      <c r="L3615" s="34" t="str">
        <f>IF(LEN(I3615)=3,I3615,LEFT(I3615,1)&amp;MID(I3615,3,1)&amp;RIGHT(I3615,1))</f>
        <v>YOW</v>
      </c>
      <c r="M3615" s="42">
        <f>TIMEVALUE(SUBSTITUTE(SUBSTITUTE(F3615,"P"," P"),"A"," A"))</f>
        <v>0.46249999999999997</v>
      </c>
      <c r="N3615" s="34">
        <f t="shared" si="179"/>
        <v>8</v>
      </c>
      <c r="O3615" s="34" t="str">
        <f t="shared" si="180"/>
        <v>YOW8</v>
      </c>
      <c r="P3615" s="44">
        <f>INDEX(Workings!$R$14:$R$853,MATCH(O3615,Workings!$U$14:$U$853,0))</f>
        <v>0.46041666666666664</v>
      </c>
      <c r="Q3615" s="34">
        <f t="shared" si="181"/>
        <v>3</v>
      </c>
      <c r="S3615"/>
    </row>
    <row r="3616" spans="1:19" ht="15" x14ac:dyDescent="0.25">
      <c r="A3616" s="34" t="s">
        <v>2948</v>
      </c>
      <c r="B3616" s="34" t="e">
        <f>SEARCH("PM",A3616)</f>
        <v>#VALUE!</v>
      </c>
      <c r="C3616" s="34">
        <f>SEARCH("AM",A3616)</f>
        <v>16</v>
      </c>
      <c r="D3616" s="34">
        <f>IFERROR(B3616,C3616)</f>
        <v>16</v>
      </c>
      <c r="E3616" s="34" t="str">
        <f>IFERROR(MID(A3616,D3616-5,1)," ")</f>
        <v>1</v>
      </c>
      <c r="F3616" s="34" t="str">
        <f>MID(A3616,IF(E3616="1",D3616-5,D3616-4),IF(E3616="1",7,6))</f>
        <v>11:35AM</v>
      </c>
      <c r="G3616" s="34" t="str">
        <f>TRIM(SUBSTITUTE(A3616,TEXT(M3616,"h:mmAM/PM"),""))</f>
        <v>6-Nov YOW</v>
      </c>
      <c r="H3616" s="34" t="b">
        <f>OR(LEFT(G3616,1)="Y",LEFT(G3616,1)="B",LEFT(G3616,1)="R")</f>
        <v>0</v>
      </c>
      <c r="I3616" s="34" t="str">
        <f>IF(H3616,LEFT(G3616,FIND(" ",G3616)-1),MID(G3616,FIND(" ",G3616)+1,9))</f>
        <v>YOW</v>
      </c>
      <c r="J3616" s="34" t="str">
        <f>TRIM(SUBSTITUTE(G3616,I3616,""))</f>
        <v>6-Nov</v>
      </c>
      <c r="K3616" s="34">
        <f>LEFT(J3616,2-ISERROR(1*MID(J3616,2,1)))*1</f>
        <v>6</v>
      </c>
      <c r="L3616" s="34" t="str">
        <f>IF(LEN(I3616)=3,I3616,LEFT(I3616,1)&amp;MID(I3616,3,1)&amp;RIGHT(I3616,1))</f>
        <v>YOW</v>
      </c>
      <c r="M3616" s="42">
        <f>TIMEVALUE(SUBSTITUTE(SUBSTITUTE(F3616,"P"," P"),"A"," A"))</f>
        <v>0.4826388888888889</v>
      </c>
      <c r="N3616" s="34">
        <f t="shared" si="179"/>
        <v>9</v>
      </c>
      <c r="O3616" s="34" t="str">
        <f t="shared" si="180"/>
        <v>YOW9</v>
      </c>
      <c r="P3616" s="44">
        <f>INDEX(Workings!$R$14:$R$853,MATCH(O3616,Workings!$U$14:$U$853,0))</f>
        <v>0.48124999999999996</v>
      </c>
      <c r="Q3616" s="34">
        <f t="shared" si="181"/>
        <v>2</v>
      </c>
      <c r="S3616"/>
    </row>
    <row r="3617" spans="1:19" ht="15" x14ac:dyDescent="0.25">
      <c r="A3617" s="34" t="s">
        <v>4139</v>
      </c>
      <c r="B3617" s="34">
        <f>SEARCH("PM",A3617)</f>
        <v>18</v>
      </c>
      <c r="C3617" s="34" t="e">
        <f>SEARCH("AM",A3617)</f>
        <v>#VALUE!</v>
      </c>
      <c r="D3617" s="34">
        <f>IFERROR(B3617,C3617)</f>
        <v>18</v>
      </c>
      <c r="E3617" s="34" t="str">
        <f>IFERROR(MID(A3617,D3617-5,1)," ")</f>
        <v>1</v>
      </c>
      <c r="F3617" s="34" t="str">
        <f>MID(A3617,IF(E3617="1",D3617-5,D3617-4),IF(E3617="1",7,6))</f>
        <v>12:07PM</v>
      </c>
      <c r="G3617" s="34" t="str">
        <f>TRIM(SUBSTITUTE(A3617,TEXT(M3617,"h:mmAM/PM"),""))</f>
        <v>6-Nov Y-O-W</v>
      </c>
      <c r="H3617" s="34" t="b">
        <f>OR(LEFT(G3617,1)="Y",LEFT(G3617,1)="B",LEFT(G3617,1)="R")</f>
        <v>0</v>
      </c>
      <c r="I3617" s="34" t="str">
        <f>IF(H3617,LEFT(G3617,FIND(" ",G3617)-1),MID(G3617,FIND(" ",G3617)+1,9))</f>
        <v>Y-O-W</v>
      </c>
      <c r="J3617" s="34" t="str">
        <f>TRIM(SUBSTITUTE(G3617,I3617,""))</f>
        <v>6-Nov</v>
      </c>
      <c r="K3617" s="34">
        <f>LEFT(J3617,2-ISERROR(1*MID(J3617,2,1)))*1</f>
        <v>6</v>
      </c>
      <c r="L3617" s="34" t="str">
        <f>IF(LEN(I3617)=3,I3617,LEFT(I3617,1)&amp;MID(I3617,3,1)&amp;RIGHT(I3617,1))</f>
        <v>YOW</v>
      </c>
      <c r="M3617" s="42">
        <f>TIMEVALUE(SUBSTITUTE(SUBSTITUTE(F3617,"P"," P"),"A"," A"))</f>
        <v>0.50486111111111109</v>
      </c>
      <c r="N3617" s="34">
        <f t="shared" si="179"/>
        <v>10</v>
      </c>
      <c r="O3617" s="34" t="str">
        <f t="shared" si="180"/>
        <v>YOW10</v>
      </c>
      <c r="P3617" s="44">
        <f>INDEX(Workings!$R$14:$R$853,MATCH(O3617,Workings!$U$14:$U$853,0))</f>
        <v>0.50208333333333333</v>
      </c>
      <c r="Q3617" s="34">
        <f t="shared" si="181"/>
        <v>4</v>
      </c>
      <c r="S3617"/>
    </row>
    <row r="3618" spans="1:19" ht="15" x14ac:dyDescent="0.25">
      <c r="A3618" s="34" t="s">
        <v>594</v>
      </c>
      <c r="B3618" s="34">
        <f>SEARCH("PM",A3618)</f>
        <v>12</v>
      </c>
      <c r="C3618" s="34" t="e">
        <f>SEARCH("AM",A3618)</f>
        <v>#VALUE!</v>
      </c>
      <c r="D3618" s="34">
        <f>IFERROR(B3618,C3618)</f>
        <v>12</v>
      </c>
      <c r="E3618" s="34" t="str">
        <f>IFERROR(MID(A3618,D3618-5,1)," ")</f>
        <v>1</v>
      </c>
      <c r="F3618" s="34" t="str">
        <f>MID(A3618,IF(E3618="1",D3618-5,D3618-4),IF(E3618="1",7,6))</f>
        <v>12:35PM</v>
      </c>
      <c r="G3618" s="34" t="str">
        <f>TRIM(SUBSTITUTE(A3618,TEXT(M3618,"h:mmAM/PM"),""))</f>
        <v>6-Nov Y/O/W</v>
      </c>
      <c r="H3618" s="34" t="b">
        <f>OR(LEFT(G3618,1)="Y",LEFT(G3618,1)="B",LEFT(G3618,1)="R")</f>
        <v>0</v>
      </c>
      <c r="I3618" s="34" t="str">
        <f>IF(H3618,LEFT(G3618,FIND(" ",G3618)-1),MID(G3618,FIND(" ",G3618)+1,9))</f>
        <v>Y/O/W</v>
      </c>
      <c r="J3618" s="34" t="str">
        <f>TRIM(SUBSTITUTE(G3618,I3618,""))</f>
        <v>6-Nov</v>
      </c>
      <c r="K3618" s="34">
        <f>LEFT(J3618,2-ISERROR(1*MID(J3618,2,1)))*1</f>
        <v>6</v>
      </c>
      <c r="L3618" s="34" t="str">
        <f>IF(LEN(I3618)=3,I3618,LEFT(I3618,1)&amp;MID(I3618,3,1)&amp;RIGHT(I3618,1))</f>
        <v>YOW</v>
      </c>
      <c r="M3618" s="42">
        <f>TIMEVALUE(SUBSTITUTE(SUBSTITUTE(F3618,"P"," P"),"A"," A"))</f>
        <v>0.52430555555555558</v>
      </c>
      <c r="N3618" s="34">
        <f t="shared" si="179"/>
        <v>11</v>
      </c>
      <c r="O3618" s="34" t="str">
        <f t="shared" si="180"/>
        <v>YOW11</v>
      </c>
      <c r="P3618" s="44">
        <f>INDEX(Workings!$R$14:$R$853,MATCH(O3618,Workings!$U$14:$U$853,0))</f>
        <v>0.5229166666666667</v>
      </c>
      <c r="Q3618" s="34">
        <f t="shared" si="181"/>
        <v>2</v>
      </c>
      <c r="S3618"/>
    </row>
    <row r="3619" spans="1:19" ht="15" x14ac:dyDescent="0.25">
      <c r="A3619" s="34" t="s">
        <v>115</v>
      </c>
      <c r="B3619" s="34">
        <f>SEARCH("PM",A3619)</f>
        <v>17</v>
      </c>
      <c r="C3619" s="34" t="e">
        <f>SEARCH("AM",A3619)</f>
        <v>#VALUE!</v>
      </c>
      <c r="D3619" s="34">
        <f>IFERROR(B3619,C3619)</f>
        <v>17</v>
      </c>
      <c r="E3619" s="34" t="str">
        <f>IFERROR(MID(A3619,D3619-5,1)," ")</f>
        <v xml:space="preserve"> </v>
      </c>
      <c r="F3619" s="34" t="str">
        <f>MID(A3619,IF(E3619="1",D3619-5,D3619-4),IF(E3619="1",7,6))</f>
        <v>1:05PM</v>
      </c>
      <c r="G3619" s="34" t="str">
        <f>TRIM(SUBSTITUTE(A3619,TEXT(M3619,"h:mmAM/PM"),""))</f>
        <v>Y/O/W 6/Nov</v>
      </c>
      <c r="H3619" s="34" t="b">
        <f>OR(LEFT(G3619,1)="Y",LEFT(G3619,1)="B",LEFT(G3619,1)="R")</f>
        <v>1</v>
      </c>
      <c r="I3619" s="34" t="str">
        <f>IF(H3619,LEFT(G3619,FIND(" ",G3619)-1),MID(G3619,FIND(" ",G3619)+1,9))</f>
        <v>Y/O/W</v>
      </c>
      <c r="J3619" s="34" t="str">
        <f>TRIM(SUBSTITUTE(G3619,I3619,""))</f>
        <v>6/Nov</v>
      </c>
      <c r="K3619" s="34">
        <f>LEFT(J3619,2-ISERROR(1*MID(J3619,2,1)))*1</f>
        <v>6</v>
      </c>
      <c r="L3619" s="34" t="str">
        <f>IF(LEN(I3619)=3,I3619,LEFT(I3619,1)&amp;MID(I3619,3,1)&amp;RIGHT(I3619,1))</f>
        <v>YOW</v>
      </c>
      <c r="M3619" s="42">
        <f>TIMEVALUE(SUBSTITUTE(SUBSTITUTE(F3619,"P"," P"),"A"," A"))</f>
        <v>0.54513888888888895</v>
      </c>
      <c r="N3619" s="34">
        <f t="shared" si="179"/>
        <v>12</v>
      </c>
      <c r="O3619" s="34" t="str">
        <f t="shared" si="180"/>
        <v>YOW12</v>
      </c>
      <c r="P3619" s="44">
        <f>INDEX(Workings!$R$14:$R$853,MATCH(O3619,Workings!$U$14:$U$853,0))</f>
        <v>0.54375000000000007</v>
      </c>
      <c r="Q3619" s="34">
        <f t="shared" si="181"/>
        <v>2</v>
      </c>
      <c r="S3619"/>
    </row>
    <row r="3620" spans="1:19" ht="15" x14ac:dyDescent="0.25">
      <c r="A3620" s="34" t="s">
        <v>1114</v>
      </c>
      <c r="B3620" s="34">
        <f>SEARCH("PM",A3620)</f>
        <v>15</v>
      </c>
      <c r="C3620" s="34" t="e">
        <f>SEARCH("AM",A3620)</f>
        <v>#VALUE!</v>
      </c>
      <c r="D3620" s="34">
        <f>IFERROR(B3620,C3620)</f>
        <v>15</v>
      </c>
      <c r="E3620" s="34" t="str">
        <f>IFERROR(MID(A3620,D3620-5,1)," ")</f>
        <v xml:space="preserve"> </v>
      </c>
      <c r="F3620" s="34" t="str">
        <f>MID(A3620,IF(E3620="1",D3620-5,D3620-4),IF(E3620="1",7,6))</f>
        <v>1:36PM</v>
      </c>
      <c r="G3620" s="34" t="str">
        <f>TRIM(SUBSTITUTE(A3620,TEXT(M3620,"h:mmAM/PM"),""))</f>
        <v>YOW 6/Nov</v>
      </c>
      <c r="H3620" s="34" t="b">
        <f>OR(LEFT(G3620,1)="Y",LEFT(G3620,1)="B",LEFT(G3620,1)="R")</f>
        <v>1</v>
      </c>
      <c r="I3620" s="34" t="str">
        <f>IF(H3620,LEFT(G3620,FIND(" ",G3620)-1),MID(G3620,FIND(" ",G3620)+1,9))</f>
        <v>YOW</v>
      </c>
      <c r="J3620" s="34" t="str">
        <f>TRIM(SUBSTITUTE(G3620,I3620,""))</f>
        <v>6/Nov</v>
      </c>
      <c r="K3620" s="34">
        <f>LEFT(J3620,2-ISERROR(1*MID(J3620,2,1)))*1</f>
        <v>6</v>
      </c>
      <c r="L3620" s="34" t="str">
        <f>IF(LEN(I3620)=3,I3620,LEFT(I3620,1)&amp;MID(I3620,3,1)&amp;RIGHT(I3620,1))</f>
        <v>YOW</v>
      </c>
      <c r="M3620" s="42">
        <f>TIMEVALUE(SUBSTITUTE(SUBSTITUTE(F3620,"P"," P"),"A"," A"))</f>
        <v>0.56666666666666665</v>
      </c>
      <c r="N3620" s="34">
        <f t="shared" si="179"/>
        <v>13</v>
      </c>
      <c r="O3620" s="34" t="str">
        <f t="shared" si="180"/>
        <v>YOW13</v>
      </c>
      <c r="P3620" s="44">
        <f>INDEX(Workings!$R$14:$R$853,MATCH(O3620,Workings!$U$14:$U$853,0))</f>
        <v>0.56458333333333344</v>
      </c>
      <c r="Q3620" s="34">
        <f t="shared" si="181"/>
        <v>3</v>
      </c>
      <c r="S3620"/>
    </row>
    <row r="3621" spans="1:19" ht="15" x14ac:dyDescent="0.25">
      <c r="A3621" s="34" t="s">
        <v>528</v>
      </c>
      <c r="B3621" s="34">
        <f>SEARCH("PM",A3621)</f>
        <v>11</v>
      </c>
      <c r="C3621" s="34" t="e">
        <f>SEARCH("AM",A3621)</f>
        <v>#VALUE!</v>
      </c>
      <c r="D3621" s="34">
        <f>IFERROR(B3621,C3621)</f>
        <v>11</v>
      </c>
      <c r="E3621" s="34" t="str">
        <f>IFERROR(MID(A3621,D3621-5,1)," ")</f>
        <v xml:space="preserve"> </v>
      </c>
      <c r="F3621" s="34" t="str">
        <f>MID(A3621,IF(E3621="1",D3621-5,D3621-4),IF(E3621="1",7,6))</f>
        <v>2:04PM</v>
      </c>
      <c r="G3621" s="34" t="str">
        <f>TRIM(SUBSTITUTE(A3621,TEXT(M3621,"h:mmAM/PM"),""))</f>
        <v>6/Nov Y/O/W</v>
      </c>
      <c r="H3621" s="34" t="b">
        <f>OR(LEFT(G3621,1)="Y",LEFT(G3621,1)="B",LEFT(G3621,1)="R")</f>
        <v>0</v>
      </c>
      <c r="I3621" s="34" t="str">
        <f>IF(H3621,LEFT(G3621,FIND(" ",G3621)-1),MID(G3621,FIND(" ",G3621)+1,9))</f>
        <v>Y/O/W</v>
      </c>
      <c r="J3621" s="34" t="str">
        <f>TRIM(SUBSTITUTE(G3621,I3621,""))</f>
        <v>6/Nov</v>
      </c>
      <c r="K3621" s="34">
        <f>LEFT(J3621,2-ISERROR(1*MID(J3621,2,1)))*1</f>
        <v>6</v>
      </c>
      <c r="L3621" s="34" t="str">
        <f>IF(LEN(I3621)=3,I3621,LEFT(I3621,1)&amp;MID(I3621,3,1)&amp;RIGHT(I3621,1))</f>
        <v>YOW</v>
      </c>
      <c r="M3621" s="42">
        <f>TIMEVALUE(SUBSTITUTE(SUBSTITUTE(F3621,"P"," P"),"A"," A"))</f>
        <v>0.58611111111111114</v>
      </c>
      <c r="N3621" s="34">
        <f t="shared" si="179"/>
        <v>14</v>
      </c>
      <c r="O3621" s="34" t="str">
        <f t="shared" si="180"/>
        <v>YOW14</v>
      </c>
      <c r="P3621" s="44">
        <f>INDEX(Workings!$R$14:$R$853,MATCH(O3621,Workings!$U$14:$U$853,0))</f>
        <v>0.58541666666666681</v>
      </c>
      <c r="Q3621" s="34">
        <f t="shared" si="181"/>
        <v>1</v>
      </c>
      <c r="S3621"/>
    </row>
    <row r="3622" spans="1:19" ht="15" x14ac:dyDescent="0.25">
      <c r="A3622" s="34" t="s">
        <v>3011</v>
      </c>
      <c r="B3622" s="34">
        <f>SEARCH("PM",A3622)</f>
        <v>5</v>
      </c>
      <c r="C3622" s="34" t="e">
        <f>SEARCH("AM",A3622)</f>
        <v>#VALUE!</v>
      </c>
      <c r="D3622" s="34">
        <f>IFERROR(B3622,C3622)</f>
        <v>5</v>
      </c>
      <c r="E3622" s="34" t="str">
        <f>IFERROR(MID(A3622,D3622-5,1)," ")</f>
        <v xml:space="preserve"> </v>
      </c>
      <c r="F3622" s="34" t="str">
        <f>MID(A3622,IF(E3622="1",D3622-5,D3622-4),IF(E3622="1",7,6))</f>
        <v>2:34PM</v>
      </c>
      <c r="G3622" s="34" t="str">
        <f>TRIM(SUBSTITUTE(A3622,TEXT(M3622,"h:mmAM/PM"),""))</f>
        <v>6/Nov YOW</v>
      </c>
      <c r="H3622" s="34" t="b">
        <f>OR(LEFT(G3622,1)="Y",LEFT(G3622,1)="B",LEFT(G3622,1)="R")</f>
        <v>0</v>
      </c>
      <c r="I3622" s="34" t="str">
        <f>IF(H3622,LEFT(G3622,FIND(" ",G3622)-1),MID(G3622,FIND(" ",G3622)+1,9))</f>
        <v>YOW</v>
      </c>
      <c r="J3622" s="34" t="str">
        <f>TRIM(SUBSTITUTE(G3622,I3622,""))</f>
        <v>6/Nov</v>
      </c>
      <c r="K3622" s="34">
        <f>LEFT(J3622,2-ISERROR(1*MID(J3622,2,1)))*1</f>
        <v>6</v>
      </c>
      <c r="L3622" s="34" t="str">
        <f>IF(LEN(I3622)=3,I3622,LEFT(I3622,1)&amp;MID(I3622,3,1)&amp;RIGHT(I3622,1))</f>
        <v>YOW</v>
      </c>
      <c r="M3622" s="42">
        <f>TIMEVALUE(SUBSTITUTE(SUBSTITUTE(F3622,"P"," P"),"A"," A"))</f>
        <v>0.6069444444444444</v>
      </c>
      <c r="N3622" s="34">
        <f t="shared" si="179"/>
        <v>15</v>
      </c>
      <c r="O3622" s="34" t="str">
        <f t="shared" si="180"/>
        <v>YOW15</v>
      </c>
      <c r="P3622" s="44">
        <f>INDEX(Workings!$R$14:$R$853,MATCH(O3622,Workings!$U$14:$U$853,0))</f>
        <v>0.60625000000000018</v>
      </c>
      <c r="Q3622" s="34">
        <f t="shared" si="181"/>
        <v>1</v>
      </c>
      <c r="S3622"/>
    </row>
    <row r="3623" spans="1:19" ht="15" x14ac:dyDescent="0.25">
      <c r="A3623" s="34" t="s">
        <v>2821</v>
      </c>
      <c r="B3623" s="34">
        <f>SEARCH("PM",A3623)</f>
        <v>5</v>
      </c>
      <c r="C3623" s="34" t="e">
        <f>SEARCH("AM",A3623)</f>
        <v>#VALUE!</v>
      </c>
      <c r="D3623" s="34">
        <f>IFERROR(B3623,C3623)</f>
        <v>5</v>
      </c>
      <c r="E3623" s="34" t="str">
        <f>IFERROR(MID(A3623,D3623-5,1)," ")</f>
        <v xml:space="preserve"> </v>
      </c>
      <c r="F3623" s="34" t="str">
        <f>MID(A3623,IF(E3623="1",D3623-5,D3623-4),IF(E3623="1",7,6))</f>
        <v>3:05PM</v>
      </c>
      <c r="G3623" s="34" t="str">
        <f>TRIM(SUBSTITUTE(A3623,TEXT(M3623,"h:mmAM/PM"),""))</f>
        <v>Y/O/W 6-Nov</v>
      </c>
      <c r="H3623" s="34" t="b">
        <f>OR(LEFT(G3623,1)="Y",LEFT(G3623,1)="B",LEFT(G3623,1)="R")</f>
        <v>1</v>
      </c>
      <c r="I3623" s="34" t="str">
        <f>IF(H3623,LEFT(G3623,FIND(" ",G3623)-1),MID(G3623,FIND(" ",G3623)+1,9))</f>
        <v>Y/O/W</v>
      </c>
      <c r="J3623" s="34" t="str">
        <f>TRIM(SUBSTITUTE(G3623,I3623,""))</f>
        <v>6-Nov</v>
      </c>
      <c r="K3623" s="34">
        <f>LEFT(J3623,2-ISERROR(1*MID(J3623,2,1)))*1</f>
        <v>6</v>
      </c>
      <c r="L3623" s="34" t="str">
        <f>IF(LEN(I3623)=3,I3623,LEFT(I3623,1)&amp;MID(I3623,3,1)&amp;RIGHT(I3623,1))</f>
        <v>YOW</v>
      </c>
      <c r="M3623" s="42">
        <f>TIMEVALUE(SUBSTITUTE(SUBSTITUTE(F3623,"P"," P"),"A"," A"))</f>
        <v>0.62847222222222221</v>
      </c>
      <c r="N3623" s="34">
        <f t="shared" si="179"/>
        <v>16</v>
      </c>
      <c r="O3623" s="34" t="str">
        <f t="shared" si="180"/>
        <v>YOW16</v>
      </c>
      <c r="P3623" s="44">
        <f>INDEX(Workings!$R$14:$R$853,MATCH(O3623,Workings!$U$14:$U$853,0))</f>
        <v>0.62708333333333355</v>
      </c>
      <c r="Q3623" s="34">
        <f t="shared" si="181"/>
        <v>2</v>
      </c>
      <c r="S3623"/>
    </row>
    <row r="3624" spans="1:19" ht="15" x14ac:dyDescent="0.25">
      <c r="A3624" s="34" t="s">
        <v>2844</v>
      </c>
      <c r="B3624" s="34">
        <f>SEARCH("PM",A3624)</f>
        <v>17</v>
      </c>
      <c r="C3624" s="34" t="e">
        <f>SEARCH("AM",A3624)</f>
        <v>#VALUE!</v>
      </c>
      <c r="D3624" s="34">
        <f>IFERROR(B3624,C3624)</f>
        <v>17</v>
      </c>
      <c r="E3624" s="34" t="str">
        <f>IFERROR(MID(A3624,D3624-5,1)," ")</f>
        <v xml:space="preserve"> </v>
      </c>
      <c r="F3624" s="34" t="str">
        <f>MID(A3624,IF(E3624="1",D3624-5,D3624-4),IF(E3624="1",7,6))</f>
        <v>3:36PM</v>
      </c>
      <c r="G3624" s="34" t="str">
        <f>TRIM(SUBSTITUTE(A3624,TEXT(M3624,"h:mmAM/PM"),""))</f>
        <v>Y:O:W 6-Nov</v>
      </c>
      <c r="H3624" s="34" t="b">
        <f>OR(LEFT(G3624,1)="Y",LEFT(G3624,1)="B",LEFT(G3624,1)="R")</f>
        <v>1</v>
      </c>
      <c r="I3624" s="34" t="str">
        <f>IF(H3624,LEFT(G3624,FIND(" ",G3624)-1),MID(G3624,FIND(" ",G3624)+1,9))</f>
        <v>Y:O:W</v>
      </c>
      <c r="J3624" s="34" t="str">
        <f>TRIM(SUBSTITUTE(G3624,I3624,""))</f>
        <v>6-Nov</v>
      </c>
      <c r="K3624" s="34">
        <f>LEFT(J3624,2-ISERROR(1*MID(J3624,2,1)))*1</f>
        <v>6</v>
      </c>
      <c r="L3624" s="34" t="str">
        <f>IF(LEN(I3624)=3,I3624,LEFT(I3624,1)&amp;MID(I3624,3,1)&amp;RIGHT(I3624,1))</f>
        <v>YOW</v>
      </c>
      <c r="M3624" s="42">
        <f>TIMEVALUE(SUBSTITUTE(SUBSTITUTE(F3624,"P"," P"),"A"," A"))</f>
        <v>0.65</v>
      </c>
      <c r="N3624" s="34">
        <f t="shared" si="179"/>
        <v>17</v>
      </c>
      <c r="O3624" s="34" t="str">
        <f t="shared" si="180"/>
        <v>YOW17</v>
      </c>
      <c r="P3624" s="44">
        <f>INDEX(Workings!$R$14:$R$853,MATCH(O3624,Workings!$U$14:$U$853,0))</f>
        <v>0.64791666666666692</v>
      </c>
      <c r="Q3624" s="34">
        <f t="shared" si="181"/>
        <v>3</v>
      </c>
      <c r="S3624"/>
    </row>
    <row r="3625" spans="1:19" ht="15" x14ac:dyDescent="0.25">
      <c r="A3625" s="34" t="s">
        <v>4235</v>
      </c>
      <c r="B3625" s="34">
        <f>SEARCH("PM",A3625)</f>
        <v>11</v>
      </c>
      <c r="C3625" s="34" t="e">
        <f>SEARCH("AM",A3625)</f>
        <v>#VALUE!</v>
      </c>
      <c r="D3625" s="34">
        <f>IFERROR(B3625,C3625)</f>
        <v>11</v>
      </c>
      <c r="E3625" s="34" t="str">
        <f>IFERROR(MID(A3625,D3625-5,1)," ")</f>
        <v xml:space="preserve"> </v>
      </c>
      <c r="F3625" s="34" t="str">
        <f>MID(A3625,IF(E3625="1",D3625-5,D3625-4),IF(E3625="1",7,6))</f>
        <v>4:06PM</v>
      </c>
      <c r="G3625" s="34" t="str">
        <f>TRIM(SUBSTITUTE(A3625,TEXT(M3625,"h:mmAM/PM"),""))</f>
        <v>6-Nov YOW</v>
      </c>
      <c r="H3625" s="34" t="b">
        <f>OR(LEFT(G3625,1)="Y",LEFT(G3625,1)="B",LEFT(G3625,1)="R")</f>
        <v>0</v>
      </c>
      <c r="I3625" s="34" t="str">
        <f>IF(H3625,LEFT(G3625,FIND(" ",G3625)-1),MID(G3625,FIND(" ",G3625)+1,9))</f>
        <v>YOW</v>
      </c>
      <c r="J3625" s="34" t="str">
        <f>TRIM(SUBSTITUTE(G3625,I3625,""))</f>
        <v>6-Nov</v>
      </c>
      <c r="K3625" s="34">
        <f>LEFT(J3625,2-ISERROR(1*MID(J3625,2,1)))*1</f>
        <v>6</v>
      </c>
      <c r="L3625" s="34" t="str">
        <f>IF(LEN(I3625)=3,I3625,LEFT(I3625,1)&amp;MID(I3625,3,1)&amp;RIGHT(I3625,1))</f>
        <v>YOW</v>
      </c>
      <c r="M3625" s="42">
        <f>TIMEVALUE(SUBSTITUTE(SUBSTITUTE(F3625,"P"," P"),"A"," A"))</f>
        <v>0.67083333333333339</v>
      </c>
      <c r="N3625" s="34">
        <f t="shared" si="179"/>
        <v>18</v>
      </c>
      <c r="O3625" s="34" t="str">
        <f t="shared" si="180"/>
        <v>YOW18</v>
      </c>
      <c r="P3625" s="44">
        <f>INDEX(Workings!$R$14:$R$853,MATCH(O3625,Workings!$U$14:$U$853,0))</f>
        <v>0.66875000000000029</v>
      </c>
      <c r="Q3625" s="34">
        <f t="shared" si="181"/>
        <v>3</v>
      </c>
      <c r="S3625"/>
    </row>
    <row r="3626" spans="1:19" ht="15" x14ac:dyDescent="0.25">
      <c r="A3626" s="34" t="s">
        <v>490</v>
      </c>
      <c r="B3626" s="34">
        <f>SEARCH("PM",A3626)</f>
        <v>5</v>
      </c>
      <c r="C3626" s="34" t="e">
        <f>SEARCH("AM",A3626)</f>
        <v>#VALUE!</v>
      </c>
      <c r="D3626" s="34">
        <f>IFERROR(B3626,C3626)</f>
        <v>5</v>
      </c>
      <c r="E3626" s="34" t="str">
        <f>IFERROR(MID(A3626,D3626-5,1)," ")</f>
        <v xml:space="preserve"> </v>
      </c>
      <c r="F3626" s="34" t="str">
        <f>MID(A3626,IF(E3626="1",D3626-5,D3626-4),IF(E3626="1",7,6))</f>
        <v>4:36PM</v>
      </c>
      <c r="G3626" s="34" t="str">
        <f>TRIM(SUBSTITUTE(A3626,TEXT(M3626,"h:mmAM/PM"),""))</f>
        <v>6-Nov Y/O/W</v>
      </c>
      <c r="H3626" s="34" t="b">
        <f>OR(LEFT(G3626,1)="Y",LEFT(G3626,1)="B",LEFT(G3626,1)="R")</f>
        <v>0</v>
      </c>
      <c r="I3626" s="34" t="str">
        <f>IF(H3626,LEFT(G3626,FIND(" ",G3626)-1),MID(G3626,FIND(" ",G3626)+1,9))</f>
        <v>Y/O/W</v>
      </c>
      <c r="J3626" s="34" t="str">
        <f>TRIM(SUBSTITUTE(G3626,I3626,""))</f>
        <v>6-Nov</v>
      </c>
      <c r="K3626" s="34">
        <f>LEFT(J3626,2-ISERROR(1*MID(J3626,2,1)))*1</f>
        <v>6</v>
      </c>
      <c r="L3626" s="34" t="str">
        <f>IF(LEN(I3626)=3,I3626,LEFT(I3626,1)&amp;MID(I3626,3,1)&amp;RIGHT(I3626,1))</f>
        <v>YOW</v>
      </c>
      <c r="M3626" s="42">
        <f>TIMEVALUE(SUBSTITUTE(SUBSTITUTE(F3626,"P"," P"),"A"," A"))</f>
        <v>0.69166666666666676</v>
      </c>
      <c r="N3626" s="34">
        <f t="shared" si="179"/>
        <v>19</v>
      </c>
      <c r="O3626" s="34" t="str">
        <f t="shared" si="180"/>
        <v>YOW19</v>
      </c>
      <c r="P3626" s="44">
        <f>INDEX(Workings!$R$14:$R$853,MATCH(O3626,Workings!$U$14:$U$853,0))</f>
        <v>0.68958333333333366</v>
      </c>
      <c r="Q3626" s="34">
        <f t="shared" si="181"/>
        <v>3</v>
      </c>
      <c r="S3626"/>
    </row>
    <row r="3627" spans="1:19" ht="15" x14ac:dyDescent="0.25">
      <c r="A3627" s="34" t="s">
        <v>4040</v>
      </c>
      <c r="B3627" s="34">
        <f>SEARCH("PM",A3627)</f>
        <v>5</v>
      </c>
      <c r="C3627" s="34" t="e">
        <f>SEARCH("AM",A3627)</f>
        <v>#VALUE!</v>
      </c>
      <c r="D3627" s="34">
        <f>IFERROR(B3627,C3627)</f>
        <v>5</v>
      </c>
      <c r="E3627" s="34" t="str">
        <f>IFERROR(MID(A3627,D3627-5,1)," ")</f>
        <v xml:space="preserve"> </v>
      </c>
      <c r="F3627" s="34" t="str">
        <f>MID(A3627,IF(E3627="1",D3627-5,D3627-4),IF(E3627="1",7,6))</f>
        <v>5:06PM</v>
      </c>
      <c r="G3627" s="34" t="str">
        <f>TRIM(SUBSTITUTE(A3627,TEXT(M3627,"h:mmAM/PM"),""))</f>
        <v>6/Nov YOW</v>
      </c>
      <c r="H3627" s="34" t="b">
        <f>OR(LEFT(G3627,1)="Y",LEFT(G3627,1)="B",LEFT(G3627,1)="R")</f>
        <v>0</v>
      </c>
      <c r="I3627" s="34" t="str">
        <f>IF(H3627,LEFT(G3627,FIND(" ",G3627)-1),MID(G3627,FIND(" ",G3627)+1,9))</f>
        <v>YOW</v>
      </c>
      <c r="J3627" s="34" t="str">
        <f>TRIM(SUBSTITUTE(G3627,I3627,""))</f>
        <v>6/Nov</v>
      </c>
      <c r="K3627" s="34">
        <f>LEFT(J3627,2-ISERROR(1*MID(J3627,2,1)))*1</f>
        <v>6</v>
      </c>
      <c r="L3627" s="34" t="str">
        <f>IF(LEN(I3627)=3,I3627,LEFT(I3627,1)&amp;MID(I3627,3,1)&amp;RIGHT(I3627,1))</f>
        <v>YOW</v>
      </c>
      <c r="M3627" s="42">
        <f>TIMEVALUE(SUBSTITUTE(SUBSTITUTE(F3627,"P"," P"),"A"," A"))</f>
        <v>0.71250000000000002</v>
      </c>
      <c r="N3627" s="34">
        <f t="shared" si="179"/>
        <v>20</v>
      </c>
      <c r="O3627" s="34" t="str">
        <f t="shared" si="180"/>
        <v>YOW20</v>
      </c>
      <c r="P3627" s="44">
        <f>INDEX(Workings!$R$14:$R$853,MATCH(O3627,Workings!$U$14:$U$853,0))</f>
        <v>0.71041666666666703</v>
      </c>
      <c r="Q3627" s="34">
        <f t="shared" si="181"/>
        <v>3</v>
      </c>
      <c r="S3627"/>
    </row>
    <row r="3628" spans="1:19" ht="15" x14ac:dyDescent="0.25">
      <c r="A3628" s="34" t="s">
        <v>2644</v>
      </c>
      <c r="B3628" s="34">
        <f>SEARCH("PM",A3628)</f>
        <v>5</v>
      </c>
      <c r="C3628" s="34" t="e">
        <f>SEARCH("AM",A3628)</f>
        <v>#VALUE!</v>
      </c>
      <c r="D3628" s="34">
        <f>IFERROR(B3628,C3628)</f>
        <v>5</v>
      </c>
      <c r="E3628" s="34" t="str">
        <f>IFERROR(MID(A3628,D3628-5,1)," ")</f>
        <v xml:space="preserve"> </v>
      </c>
      <c r="F3628" s="34" t="str">
        <f>MID(A3628,IF(E3628="1",D3628-5,D3628-4),IF(E3628="1",7,6))</f>
        <v>5:25PM</v>
      </c>
      <c r="G3628" s="34" t="str">
        <f>TRIM(SUBSTITUTE(A3628,TEXT(M3628,"h:mmAM/PM"),""))</f>
        <v>6-Nov Y:O:W</v>
      </c>
      <c r="H3628" s="34" t="b">
        <f>OR(LEFT(G3628,1)="Y",LEFT(G3628,1)="B",LEFT(G3628,1)="R")</f>
        <v>0</v>
      </c>
      <c r="I3628" s="34" t="str">
        <f>IF(H3628,LEFT(G3628,FIND(" ",G3628)-1),MID(G3628,FIND(" ",G3628)+1,9))</f>
        <v>Y:O:W</v>
      </c>
      <c r="J3628" s="34" t="str">
        <f>TRIM(SUBSTITUTE(G3628,I3628,""))</f>
        <v>6-Nov</v>
      </c>
      <c r="K3628" s="34">
        <f>LEFT(J3628,2-ISERROR(1*MID(J3628,2,1)))*1</f>
        <v>6</v>
      </c>
      <c r="L3628" s="34" t="str">
        <f>IF(LEN(I3628)=3,I3628,LEFT(I3628,1)&amp;MID(I3628,3,1)&amp;RIGHT(I3628,1))</f>
        <v>YOW</v>
      </c>
      <c r="M3628" s="42">
        <f>TIMEVALUE(SUBSTITUTE(SUBSTITUTE(F3628,"P"," P"),"A"," A"))</f>
        <v>0.72569444444444453</v>
      </c>
      <c r="N3628" s="34">
        <f t="shared" si="179"/>
        <v>21</v>
      </c>
      <c r="O3628" s="34" t="str">
        <f t="shared" si="180"/>
        <v>YOW21</v>
      </c>
      <c r="P3628" s="44">
        <f>INDEX(Workings!$R$14:$R$853,MATCH(O3628,Workings!$U$14:$U$853,0))</f>
        <v>0.72430555555555587</v>
      </c>
      <c r="Q3628" s="34">
        <f t="shared" si="181"/>
        <v>2</v>
      </c>
      <c r="S3628"/>
    </row>
    <row r="3629" spans="1:19" ht="15" x14ac:dyDescent="0.25">
      <c r="A3629" s="34" t="s">
        <v>3937</v>
      </c>
      <c r="B3629" s="34">
        <f>SEARCH("PM",A3629)</f>
        <v>11</v>
      </c>
      <c r="C3629" s="34" t="e">
        <f>SEARCH("AM",A3629)</f>
        <v>#VALUE!</v>
      </c>
      <c r="D3629" s="34">
        <f>IFERROR(B3629,C3629)</f>
        <v>11</v>
      </c>
      <c r="E3629" s="34" t="str">
        <f>IFERROR(MID(A3629,D3629-5,1)," ")</f>
        <v xml:space="preserve"> </v>
      </c>
      <c r="F3629" s="34" t="str">
        <f>MID(A3629,IF(E3629="1",D3629-5,D3629-4),IF(E3629="1",7,6))</f>
        <v>5:45PM</v>
      </c>
      <c r="G3629" s="34" t="str">
        <f>TRIM(SUBSTITUTE(A3629,TEXT(M3629,"h:mmAM/PM"),""))</f>
        <v>Y/O/W 6/Nov</v>
      </c>
      <c r="H3629" s="34" t="b">
        <f>OR(LEFT(G3629,1)="Y",LEFT(G3629,1)="B",LEFT(G3629,1)="R")</f>
        <v>1</v>
      </c>
      <c r="I3629" s="34" t="str">
        <f>IF(H3629,LEFT(G3629,FIND(" ",G3629)-1),MID(G3629,FIND(" ",G3629)+1,9))</f>
        <v>Y/O/W</v>
      </c>
      <c r="J3629" s="34" t="str">
        <f>TRIM(SUBSTITUTE(G3629,I3629,""))</f>
        <v>6/Nov</v>
      </c>
      <c r="K3629" s="34">
        <f>LEFT(J3629,2-ISERROR(1*MID(J3629,2,1)))*1</f>
        <v>6</v>
      </c>
      <c r="L3629" s="34" t="str">
        <f>IF(LEN(I3629)=3,I3629,LEFT(I3629,1)&amp;MID(I3629,3,1)&amp;RIGHT(I3629,1))</f>
        <v>YOW</v>
      </c>
      <c r="M3629" s="42">
        <f>TIMEVALUE(SUBSTITUTE(SUBSTITUTE(F3629,"P"," P"),"A"," A"))</f>
        <v>0.73958333333333337</v>
      </c>
      <c r="N3629" s="34">
        <f t="shared" si="179"/>
        <v>22</v>
      </c>
      <c r="O3629" s="34" t="str">
        <f t="shared" si="180"/>
        <v>YOW22</v>
      </c>
      <c r="P3629" s="44">
        <f>INDEX(Workings!$R$14:$R$853,MATCH(O3629,Workings!$U$14:$U$853,0))</f>
        <v>0.73819444444444471</v>
      </c>
      <c r="Q3629" s="34">
        <f t="shared" si="181"/>
        <v>2</v>
      </c>
      <c r="S3629"/>
    </row>
    <row r="3630" spans="1:19" ht="15" x14ac:dyDescent="0.25">
      <c r="A3630" s="34" t="s">
        <v>2874</v>
      </c>
      <c r="B3630" s="34">
        <f>SEARCH("PM",A3630)</f>
        <v>17</v>
      </c>
      <c r="C3630" s="34" t="e">
        <f>SEARCH("AM",A3630)</f>
        <v>#VALUE!</v>
      </c>
      <c r="D3630" s="34">
        <f>IFERROR(B3630,C3630)</f>
        <v>17</v>
      </c>
      <c r="E3630" s="34" t="str">
        <f>IFERROR(MID(A3630,D3630-5,1)," ")</f>
        <v xml:space="preserve"> </v>
      </c>
      <c r="F3630" s="34" t="str">
        <f>MID(A3630,IF(E3630="1",D3630-5,D3630-4),IF(E3630="1",7,6))</f>
        <v>6:06PM</v>
      </c>
      <c r="G3630" s="34" t="str">
        <f>TRIM(SUBSTITUTE(A3630,TEXT(M3630,"h:mmAM/PM"),""))</f>
        <v>Y/O/W 6-Nov</v>
      </c>
      <c r="H3630" s="34" t="b">
        <f>OR(LEFT(G3630,1)="Y",LEFT(G3630,1)="B",LEFT(G3630,1)="R")</f>
        <v>1</v>
      </c>
      <c r="I3630" s="34" t="str">
        <f>IF(H3630,LEFT(G3630,FIND(" ",G3630)-1),MID(G3630,FIND(" ",G3630)+1,9))</f>
        <v>Y/O/W</v>
      </c>
      <c r="J3630" s="34" t="str">
        <f>TRIM(SUBSTITUTE(G3630,I3630,""))</f>
        <v>6-Nov</v>
      </c>
      <c r="K3630" s="34">
        <f>LEFT(J3630,2-ISERROR(1*MID(J3630,2,1)))*1</f>
        <v>6</v>
      </c>
      <c r="L3630" s="34" t="str">
        <f>IF(LEN(I3630)=3,I3630,LEFT(I3630,1)&amp;MID(I3630,3,1)&amp;RIGHT(I3630,1))</f>
        <v>YOW</v>
      </c>
      <c r="M3630" s="42">
        <f>TIMEVALUE(SUBSTITUTE(SUBSTITUTE(F3630,"P"," P"),"A"," A"))</f>
        <v>0.75416666666666676</v>
      </c>
      <c r="N3630" s="34">
        <f t="shared" si="179"/>
        <v>23</v>
      </c>
      <c r="O3630" s="34" t="str">
        <f t="shared" si="180"/>
        <v>YOW23</v>
      </c>
      <c r="P3630" s="44">
        <f>INDEX(Workings!$R$14:$R$853,MATCH(O3630,Workings!$U$14:$U$853,0))</f>
        <v>0.75208333333333355</v>
      </c>
      <c r="Q3630" s="34">
        <f t="shared" si="181"/>
        <v>3</v>
      </c>
      <c r="S3630"/>
    </row>
    <row r="3631" spans="1:19" ht="15" x14ac:dyDescent="0.25">
      <c r="A3631" s="34" t="s">
        <v>217</v>
      </c>
      <c r="B3631" s="34">
        <f>SEARCH("PM",A3631)</f>
        <v>17</v>
      </c>
      <c r="C3631" s="34" t="e">
        <f>SEARCH("AM",A3631)</f>
        <v>#VALUE!</v>
      </c>
      <c r="D3631" s="34">
        <f>IFERROR(B3631,C3631)</f>
        <v>17</v>
      </c>
      <c r="E3631" s="34" t="str">
        <f>IFERROR(MID(A3631,D3631-5,1)," ")</f>
        <v xml:space="preserve"> </v>
      </c>
      <c r="F3631" s="34" t="str">
        <f>MID(A3631,IF(E3631="1",D3631-5,D3631-4),IF(E3631="1",7,6))</f>
        <v>6:24PM</v>
      </c>
      <c r="G3631" s="34" t="str">
        <f>TRIM(SUBSTITUTE(A3631,TEXT(M3631,"h:mmAM/PM"),""))</f>
        <v>6-Nov Y/O/W</v>
      </c>
      <c r="H3631" s="34" t="b">
        <f>OR(LEFT(G3631,1)="Y",LEFT(G3631,1)="B",LEFT(G3631,1)="R")</f>
        <v>0</v>
      </c>
      <c r="I3631" s="34" t="str">
        <f>IF(H3631,LEFT(G3631,FIND(" ",G3631)-1),MID(G3631,FIND(" ",G3631)+1,9))</f>
        <v>Y/O/W</v>
      </c>
      <c r="J3631" s="34" t="str">
        <f>TRIM(SUBSTITUTE(G3631,I3631,""))</f>
        <v>6-Nov</v>
      </c>
      <c r="K3631" s="34">
        <f>LEFT(J3631,2-ISERROR(1*MID(J3631,2,1)))*1</f>
        <v>6</v>
      </c>
      <c r="L3631" s="34" t="str">
        <f>IF(LEN(I3631)=3,I3631,LEFT(I3631,1)&amp;MID(I3631,3,1)&amp;RIGHT(I3631,1))</f>
        <v>YOW</v>
      </c>
      <c r="M3631" s="42">
        <f>TIMEVALUE(SUBSTITUTE(SUBSTITUTE(F3631,"P"," P"),"A"," A"))</f>
        <v>0.76666666666666661</v>
      </c>
      <c r="N3631" s="34">
        <f t="shared" si="179"/>
        <v>24</v>
      </c>
      <c r="O3631" s="34" t="str">
        <f t="shared" si="180"/>
        <v>YOW24</v>
      </c>
      <c r="P3631" s="44">
        <f>INDEX(Workings!$R$14:$R$853,MATCH(O3631,Workings!$U$14:$U$853,0))</f>
        <v>0.76597222222222239</v>
      </c>
      <c r="Q3631" s="34">
        <f t="shared" si="181"/>
        <v>1</v>
      </c>
      <c r="S3631"/>
    </row>
    <row r="3632" spans="1:19" ht="15" x14ac:dyDescent="0.25">
      <c r="A3632" s="34" t="s">
        <v>595</v>
      </c>
      <c r="B3632" s="34">
        <f>SEARCH("PM",A3632)</f>
        <v>11</v>
      </c>
      <c r="C3632" s="34" t="e">
        <f>SEARCH("AM",A3632)</f>
        <v>#VALUE!</v>
      </c>
      <c r="D3632" s="34">
        <f>IFERROR(B3632,C3632)</f>
        <v>11</v>
      </c>
      <c r="E3632" s="34" t="str">
        <f>IFERROR(MID(A3632,D3632-5,1)," ")</f>
        <v xml:space="preserve"> </v>
      </c>
      <c r="F3632" s="34" t="str">
        <f>MID(A3632,IF(E3632="1",D3632-5,D3632-4),IF(E3632="1",7,6))</f>
        <v>6:46PM</v>
      </c>
      <c r="G3632" s="34" t="str">
        <f>TRIM(SUBSTITUTE(A3632,TEXT(M3632,"h:mmAM/PM"),""))</f>
        <v>Y:O:W 6/Nov</v>
      </c>
      <c r="H3632" s="34" t="b">
        <f>OR(LEFT(G3632,1)="Y",LEFT(G3632,1)="B",LEFT(G3632,1)="R")</f>
        <v>1</v>
      </c>
      <c r="I3632" s="34" t="str">
        <f>IF(H3632,LEFT(G3632,FIND(" ",G3632)-1),MID(G3632,FIND(" ",G3632)+1,9))</f>
        <v>Y:O:W</v>
      </c>
      <c r="J3632" s="34" t="str">
        <f>TRIM(SUBSTITUTE(G3632,I3632,""))</f>
        <v>6/Nov</v>
      </c>
      <c r="K3632" s="34">
        <f>LEFT(J3632,2-ISERROR(1*MID(J3632,2,1)))*1</f>
        <v>6</v>
      </c>
      <c r="L3632" s="34" t="str">
        <f>IF(LEN(I3632)=3,I3632,LEFT(I3632,1)&amp;MID(I3632,3,1)&amp;RIGHT(I3632,1))</f>
        <v>YOW</v>
      </c>
      <c r="M3632" s="42">
        <f>TIMEVALUE(SUBSTITUTE(SUBSTITUTE(F3632,"P"," P"),"A"," A"))</f>
        <v>0.78194444444444444</v>
      </c>
      <c r="N3632" s="34">
        <f t="shared" si="179"/>
        <v>25</v>
      </c>
      <c r="O3632" s="34" t="str">
        <f t="shared" si="180"/>
        <v>YOW25</v>
      </c>
      <c r="P3632" s="44">
        <f>INDEX(Workings!$R$14:$R$853,MATCH(O3632,Workings!$U$14:$U$853,0))</f>
        <v>0.77986111111111123</v>
      </c>
      <c r="Q3632" s="34">
        <f t="shared" si="181"/>
        <v>3</v>
      </c>
      <c r="S3632"/>
    </row>
    <row r="3633" spans="1:19" ht="15" x14ac:dyDescent="0.25">
      <c r="A3633" s="34" t="s">
        <v>2896</v>
      </c>
      <c r="B3633" s="34">
        <f>SEARCH("PM",A3633)</f>
        <v>15</v>
      </c>
      <c r="C3633" s="34" t="e">
        <f>SEARCH("AM",A3633)</f>
        <v>#VALUE!</v>
      </c>
      <c r="D3633" s="34">
        <f>IFERROR(B3633,C3633)</f>
        <v>15</v>
      </c>
      <c r="E3633" s="34" t="str">
        <f>IFERROR(MID(A3633,D3633-5,1)," ")</f>
        <v xml:space="preserve"> </v>
      </c>
      <c r="F3633" s="34" t="str">
        <f>MID(A3633,IF(E3633="1",D3633-5,D3633-4),IF(E3633="1",7,6))</f>
        <v>7:06PM</v>
      </c>
      <c r="G3633" s="34" t="str">
        <f>TRIM(SUBSTITUTE(A3633,TEXT(M3633,"h:mmAM/PM"),""))</f>
        <v>YOW 6-Nov</v>
      </c>
      <c r="H3633" s="34" t="b">
        <f>OR(LEFT(G3633,1)="Y",LEFT(G3633,1)="B",LEFT(G3633,1)="R")</f>
        <v>1</v>
      </c>
      <c r="I3633" s="34" t="str">
        <f>IF(H3633,LEFT(G3633,FIND(" ",G3633)-1),MID(G3633,FIND(" ",G3633)+1,9))</f>
        <v>YOW</v>
      </c>
      <c r="J3633" s="34" t="str">
        <f>TRIM(SUBSTITUTE(G3633,I3633,""))</f>
        <v>6-Nov</v>
      </c>
      <c r="K3633" s="34">
        <f>LEFT(J3633,2-ISERROR(1*MID(J3633,2,1)))*1</f>
        <v>6</v>
      </c>
      <c r="L3633" s="34" t="str">
        <f>IF(LEN(I3633)=3,I3633,LEFT(I3633,1)&amp;MID(I3633,3,1)&amp;RIGHT(I3633,1))</f>
        <v>YOW</v>
      </c>
      <c r="M3633" s="42">
        <f>TIMEVALUE(SUBSTITUTE(SUBSTITUTE(F3633,"P"," P"),"A"," A"))</f>
        <v>0.79583333333333339</v>
      </c>
      <c r="N3633" s="34">
        <f t="shared" si="179"/>
        <v>26</v>
      </c>
      <c r="O3633" s="34" t="str">
        <f t="shared" si="180"/>
        <v>YOW26</v>
      </c>
      <c r="P3633" s="44">
        <f>INDEX(Workings!$R$14:$R$853,MATCH(O3633,Workings!$U$14:$U$853,0))</f>
        <v>0.79375000000000007</v>
      </c>
      <c r="Q3633" s="34">
        <f t="shared" si="181"/>
        <v>3</v>
      </c>
      <c r="S3633"/>
    </row>
    <row r="3634" spans="1:19" ht="15" x14ac:dyDescent="0.25">
      <c r="A3634" s="34" t="s">
        <v>288</v>
      </c>
      <c r="B3634" s="34">
        <f>SEARCH("PM",A3634)</f>
        <v>15</v>
      </c>
      <c r="C3634" s="34" t="e">
        <f>SEARCH("AM",A3634)</f>
        <v>#VALUE!</v>
      </c>
      <c r="D3634" s="34">
        <f>IFERROR(B3634,C3634)</f>
        <v>15</v>
      </c>
      <c r="E3634" s="34" t="str">
        <f>IFERROR(MID(A3634,D3634-5,1)," ")</f>
        <v xml:space="preserve"> </v>
      </c>
      <c r="F3634" s="34" t="str">
        <f>MID(A3634,IF(E3634="1",D3634-5,D3634-4),IF(E3634="1",7,6))</f>
        <v>8:03PM</v>
      </c>
      <c r="G3634" s="34" t="str">
        <f>TRIM(SUBSTITUTE(A3634,TEXT(M3634,"h:mmAM/PM"),""))</f>
        <v>6/Nov YOW</v>
      </c>
      <c r="H3634" s="34" t="b">
        <f>OR(LEFT(G3634,1)="Y",LEFT(G3634,1)="B",LEFT(G3634,1)="R")</f>
        <v>0</v>
      </c>
      <c r="I3634" s="34" t="str">
        <f>IF(H3634,LEFT(G3634,FIND(" ",G3634)-1),MID(G3634,FIND(" ",G3634)+1,9))</f>
        <v>YOW</v>
      </c>
      <c r="J3634" s="34" t="str">
        <f>TRIM(SUBSTITUTE(G3634,I3634,""))</f>
        <v>6/Nov</v>
      </c>
      <c r="K3634" s="34">
        <f>LEFT(J3634,2-ISERROR(1*MID(J3634,2,1)))*1</f>
        <v>6</v>
      </c>
      <c r="L3634" s="34" t="str">
        <f>IF(LEN(I3634)=3,I3634,LEFT(I3634,1)&amp;MID(I3634,3,1)&amp;RIGHT(I3634,1))</f>
        <v>YOW</v>
      </c>
      <c r="M3634" s="42">
        <f>TIMEVALUE(SUBSTITUTE(SUBSTITUTE(F3634,"P"," P"),"A"," A"))</f>
        <v>0.8354166666666667</v>
      </c>
      <c r="N3634" s="34">
        <f t="shared" si="179"/>
        <v>27</v>
      </c>
      <c r="O3634" s="34" t="str">
        <f t="shared" si="180"/>
        <v>YOW27</v>
      </c>
      <c r="P3634" s="44">
        <f>INDEX(Workings!$R$14:$R$853,MATCH(O3634,Workings!$U$14:$U$853,0))</f>
        <v>0.8354166666666667</v>
      </c>
      <c r="Q3634" s="34">
        <f t="shared" si="181"/>
        <v>0</v>
      </c>
      <c r="S3634"/>
    </row>
    <row r="3635" spans="1:19" ht="15" x14ac:dyDescent="0.25">
      <c r="A3635" s="34" t="s">
        <v>3289</v>
      </c>
      <c r="B3635" s="34">
        <f>SEARCH("PM",A3635)</f>
        <v>11</v>
      </c>
      <c r="C3635" s="34" t="e">
        <f>SEARCH("AM",A3635)</f>
        <v>#VALUE!</v>
      </c>
      <c r="D3635" s="34">
        <f>IFERROR(B3635,C3635)</f>
        <v>11</v>
      </c>
      <c r="E3635" s="34" t="str">
        <f>IFERROR(MID(A3635,D3635-5,1)," ")</f>
        <v xml:space="preserve"> </v>
      </c>
      <c r="F3635" s="34" t="str">
        <f>MID(A3635,IF(E3635="1",D3635-5,D3635-4),IF(E3635="1",7,6))</f>
        <v>9:07PM</v>
      </c>
      <c r="G3635" s="34" t="str">
        <f>TRIM(SUBSTITUTE(A3635,TEXT(M3635,"h:mmAM/PM"),""))</f>
        <v>Y-O-W 6-Nov</v>
      </c>
      <c r="H3635" s="34" t="b">
        <f>OR(LEFT(G3635,1)="Y",LEFT(G3635,1)="B",LEFT(G3635,1)="R")</f>
        <v>1</v>
      </c>
      <c r="I3635" s="34" t="str">
        <f>IF(H3635,LEFT(G3635,FIND(" ",G3635)-1),MID(G3635,FIND(" ",G3635)+1,9))</f>
        <v>Y-O-W</v>
      </c>
      <c r="J3635" s="34" t="str">
        <f>TRIM(SUBSTITUTE(G3635,I3635,""))</f>
        <v>6-Nov</v>
      </c>
      <c r="K3635" s="34">
        <f>LEFT(J3635,2-ISERROR(1*MID(J3635,2,1)))*1</f>
        <v>6</v>
      </c>
      <c r="L3635" s="34" t="str">
        <f>IF(LEN(I3635)=3,I3635,LEFT(I3635,1)&amp;MID(I3635,3,1)&amp;RIGHT(I3635,1))</f>
        <v>YOW</v>
      </c>
      <c r="M3635" s="42">
        <f>TIMEVALUE(SUBSTITUTE(SUBSTITUTE(F3635,"P"," P"),"A"," A"))</f>
        <v>0.87986111111111109</v>
      </c>
      <c r="N3635" s="34">
        <f t="shared" si="179"/>
        <v>28</v>
      </c>
      <c r="O3635" s="34" t="str">
        <f t="shared" si="180"/>
        <v>YOW28</v>
      </c>
      <c r="P3635" s="44">
        <f>INDEX(Workings!$R$14:$R$853,MATCH(O3635,Workings!$U$14:$U$853,0))</f>
        <v>0.87708333333333333</v>
      </c>
      <c r="Q3635" s="34">
        <f t="shared" si="181"/>
        <v>4</v>
      </c>
      <c r="S3635"/>
    </row>
    <row r="3636" spans="1:19" ht="15" x14ac:dyDescent="0.25">
      <c r="A3636" s="34" t="s">
        <v>1616</v>
      </c>
      <c r="B3636" s="34">
        <f>SEARCH("PM",A3636)</f>
        <v>12</v>
      </c>
      <c r="C3636" s="34" t="e">
        <f>SEARCH("AM",A3636)</f>
        <v>#VALUE!</v>
      </c>
      <c r="D3636" s="34">
        <f>IFERROR(B3636,C3636)</f>
        <v>12</v>
      </c>
      <c r="E3636" s="34" t="str">
        <f>IFERROR(MID(A3636,D3636-5,1)," ")</f>
        <v>1</v>
      </c>
      <c r="F3636" s="34" t="str">
        <f>MID(A3636,IF(E3636="1",D3636-5,D3636-4),IF(E3636="1",7,6))</f>
        <v>10:05PM</v>
      </c>
      <c r="G3636" s="34" t="str">
        <f>TRIM(SUBSTITUTE(A3636,TEXT(M3636,"h:mmAM/PM"),""))</f>
        <v>6-Nov YOW</v>
      </c>
      <c r="H3636" s="34" t="b">
        <f>OR(LEFT(G3636,1)="Y",LEFT(G3636,1)="B",LEFT(G3636,1)="R")</f>
        <v>0</v>
      </c>
      <c r="I3636" s="34" t="str">
        <f>IF(H3636,LEFT(G3636,FIND(" ",G3636)-1),MID(G3636,FIND(" ",G3636)+1,9))</f>
        <v>YOW</v>
      </c>
      <c r="J3636" s="34" t="str">
        <f>TRIM(SUBSTITUTE(G3636,I3636,""))</f>
        <v>6-Nov</v>
      </c>
      <c r="K3636" s="34">
        <f>LEFT(J3636,2-ISERROR(1*MID(J3636,2,1)))*1</f>
        <v>6</v>
      </c>
      <c r="L3636" s="34" t="str">
        <f>IF(LEN(I3636)=3,I3636,LEFT(I3636,1)&amp;MID(I3636,3,1)&amp;RIGHT(I3636,1))</f>
        <v>YOW</v>
      </c>
      <c r="M3636" s="42">
        <f>TIMEVALUE(SUBSTITUTE(SUBSTITUTE(F3636,"P"," P"),"A"," A"))</f>
        <v>0.92013888888888884</v>
      </c>
      <c r="N3636" s="34">
        <f t="shared" si="179"/>
        <v>29</v>
      </c>
      <c r="O3636" s="34" t="str">
        <f t="shared" si="180"/>
        <v>YOW29</v>
      </c>
      <c r="P3636" s="44">
        <f>INDEX(Workings!$R$14:$R$853,MATCH(O3636,Workings!$U$14:$U$853,0))</f>
        <v>0.91874999999999996</v>
      </c>
      <c r="Q3636" s="34">
        <f t="shared" si="181"/>
        <v>2</v>
      </c>
      <c r="S3636"/>
    </row>
    <row r="3637" spans="1:19" ht="15" x14ac:dyDescent="0.25">
      <c r="A3637" s="34" t="s">
        <v>2385</v>
      </c>
      <c r="B3637" s="34">
        <f>SEARCH("PM",A3637)</f>
        <v>6</v>
      </c>
      <c r="C3637" s="34" t="e">
        <f>SEARCH("AM",A3637)</f>
        <v>#VALUE!</v>
      </c>
      <c r="D3637" s="34">
        <f>IFERROR(B3637,C3637)</f>
        <v>6</v>
      </c>
      <c r="E3637" s="34" t="str">
        <f>IFERROR(MID(A3637,D3637-5,1)," ")</f>
        <v>1</v>
      </c>
      <c r="F3637" s="34" t="str">
        <f>MID(A3637,IF(E3637="1",D3637-5,D3637-4),IF(E3637="1",7,6))</f>
        <v>11:07PM</v>
      </c>
      <c r="G3637" s="34" t="str">
        <f>TRIM(SUBSTITUTE(A3637,TEXT(M3637,"h:mmAM/PM"),""))</f>
        <v>Y:O:W 6-Nov</v>
      </c>
      <c r="H3637" s="34" t="b">
        <f>OR(LEFT(G3637,1)="Y",LEFT(G3637,1)="B",LEFT(G3637,1)="R")</f>
        <v>1</v>
      </c>
      <c r="I3637" s="34" t="str">
        <f>IF(H3637,LEFT(G3637,FIND(" ",G3637)-1),MID(G3637,FIND(" ",G3637)+1,9))</f>
        <v>Y:O:W</v>
      </c>
      <c r="J3637" s="34" t="str">
        <f>TRIM(SUBSTITUTE(G3637,I3637,""))</f>
        <v>6-Nov</v>
      </c>
      <c r="K3637" s="34">
        <f>LEFT(J3637,2-ISERROR(1*MID(J3637,2,1)))*1</f>
        <v>6</v>
      </c>
      <c r="L3637" s="34" t="str">
        <f>IF(LEN(I3637)=3,I3637,LEFT(I3637,1)&amp;MID(I3637,3,1)&amp;RIGHT(I3637,1))</f>
        <v>YOW</v>
      </c>
      <c r="M3637" s="42">
        <f>TIMEVALUE(SUBSTITUTE(SUBSTITUTE(F3637,"P"," P"),"A"," A"))</f>
        <v>0.96319444444444446</v>
      </c>
      <c r="N3637" s="34">
        <f t="shared" si="179"/>
        <v>30</v>
      </c>
      <c r="O3637" s="34" t="str">
        <f t="shared" si="180"/>
        <v>YOW30</v>
      </c>
      <c r="P3637" s="44">
        <f>INDEX(Workings!$R$14:$R$853,MATCH(O3637,Workings!$U$14:$U$853,0))</f>
        <v>0.96041666666666659</v>
      </c>
      <c r="Q3637" s="34">
        <f t="shared" si="181"/>
        <v>4</v>
      </c>
      <c r="S3637"/>
    </row>
    <row r="3638" spans="1:19" ht="15" x14ac:dyDescent="0.25">
      <c r="A3638" s="34" t="s">
        <v>4158</v>
      </c>
      <c r="B3638" s="34" t="e">
        <f>SEARCH("PM",A3638)</f>
        <v>#VALUE!</v>
      </c>
      <c r="C3638" s="34">
        <f>SEARCH("AM",A3638)</f>
        <v>5</v>
      </c>
      <c r="D3638" s="34">
        <f>IFERROR(B3638,C3638)</f>
        <v>5</v>
      </c>
      <c r="E3638" s="34" t="str">
        <f>IFERROR(MID(A3638,D3638-5,1)," ")</f>
        <v xml:space="preserve"> </v>
      </c>
      <c r="F3638" s="34" t="str">
        <f>MID(A3638,IF(E3638="1",D3638-5,D3638-4),IF(E3638="1",7,6))</f>
        <v>7:08AM</v>
      </c>
      <c r="G3638" s="34" t="str">
        <f>TRIM(SUBSTITUTE(A3638,TEXT(M3638,"h:mmAM/PM"),""))</f>
        <v>7-Nov Y:O:W</v>
      </c>
      <c r="H3638" s="34" t="b">
        <f>OR(LEFT(G3638,1)="Y",LEFT(G3638,1)="B",LEFT(G3638,1)="R")</f>
        <v>0</v>
      </c>
      <c r="I3638" s="34" t="str">
        <f>IF(H3638,LEFT(G3638,FIND(" ",G3638)-1),MID(G3638,FIND(" ",G3638)+1,9))</f>
        <v>Y:O:W</v>
      </c>
      <c r="J3638" s="34" t="str">
        <f>TRIM(SUBSTITUTE(G3638,I3638,""))</f>
        <v>7-Nov</v>
      </c>
      <c r="K3638" s="34">
        <f>LEFT(J3638,2-ISERROR(1*MID(J3638,2,1)))*1</f>
        <v>7</v>
      </c>
      <c r="L3638" s="34" t="str">
        <f>IF(LEN(I3638)=3,I3638,LEFT(I3638,1)&amp;MID(I3638,3,1)&amp;RIGHT(I3638,1))</f>
        <v>YOW</v>
      </c>
      <c r="M3638" s="42">
        <f>TIMEVALUE(SUBSTITUTE(SUBSTITUTE(F3638,"P"," P"),"A"," A"))</f>
        <v>0.29722222222222222</v>
      </c>
      <c r="N3638" s="34">
        <f t="shared" si="179"/>
        <v>1</v>
      </c>
      <c r="O3638" s="34" t="str">
        <f t="shared" si="180"/>
        <v>YOW1</v>
      </c>
      <c r="P3638" s="44">
        <f>INDEX(Workings!$R$14:$R$853,MATCH(O3638,Workings!$U$14:$U$853,0))</f>
        <v>0.29375000000000001</v>
      </c>
      <c r="Q3638" s="34">
        <f t="shared" si="181"/>
        <v>5</v>
      </c>
      <c r="S3638"/>
    </row>
    <row r="3639" spans="1:19" ht="15" x14ac:dyDescent="0.25">
      <c r="A3639" s="34" t="s">
        <v>1487</v>
      </c>
      <c r="B3639" s="34" t="e">
        <f>SEARCH("PM",A3639)</f>
        <v>#VALUE!</v>
      </c>
      <c r="C3639" s="34">
        <f>SEARCH("AM",A3639)</f>
        <v>9</v>
      </c>
      <c r="D3639" s="34">
        <f>IFERROR(B3639,C3639)</f>
        <v>9</v>
      </c>
      <c r="E3639" s="34" t="str">
        <f>IFERROR(MID(A3639,D3639-5,1)," ")</f>
        <v xml:space="preserve"> </v>
      </c>
      <c r="F3639" s="34" t="str">
        <f>MID(A3639,IF(E3639="1",D3639-5,D3639-4),IF(E3639="1",7,6))</f>
        <v>7:46AM</v>
      </c>
      <c r="G3639" s="34" t="str">
        <f>TRIM(SUBSTITUTE(A3639,TEXT(M3639,"h:mmAM/PM"),""))</f>
        <v>YOW 7-Nov</v>
      </c>
      <c r="H3639" s="34" t="b">
        <f>OR(LEFT(G3639,1)="Y",LEFT(G3639,1)="B",LEFT(G3639,1)="R")</f>
        <v>1</v>
      </c>
      <c r="I3639" s="34" t="str">
        <f>IF(H3639,LEFT(G3639,FIND(" ",G3639)-1),MID(G3639,FIND(" ",G3639)+1,9))</f>
        <v>YOW</v>
      </c>
      <c r="J3639" s="34" t="str">
        <f>TRIM(SUBSTITUTE(G3639,I3639,""))</f>
        <v>7-Nov</v>
      </c>
      <c r="K3639" s="34">
        <f>LEFT(J3639,2-ISERROR(1*MID(J3639,2,1)))*1</f>
        <v>7</v>
      </c>
      <c r="L3639" s="34" t="str">
        <f>IF(LEN(I3639)=3,I3639,LEFT(I3639,1)&amp;MID(I3639,3,1)&amp;RIGHT(I3639,1))</f>
        <v>YOW</v>
      </c>
      <c r="M3639" s="42">
        <f>TIMEVALUE(SUBSTITUTE(SUBSTITUTE(F3639,"P"," P"),"A"," A"))</f>
        <v>0.32361111111111113</v>
      </c>
      <c r="N3639" s="34">
        <f t="shared" si="179"/>
        <v>2</v>
      </c>
      <c r="O3639" s="34" t="str">
        <f t="shared" si="180"/>
        <v>YOW2</v>
      </c>
      <c r="P3639" s="44">
        <f>INDEX(Workings!$R$14:$R$853,MATCH(O3639,Workings!$U$14:$U$853,0))</f>
        <v>0.3215277777777778</v>
      </c>
      <c r="Q3639" s="34">
        <f t="shared" si="181"/>
        <v>3</v>
      </c>
      <c r="S3639"/>
    </row>
    <row r="3640" spans="1:19" ht="15" x14ac:dyDescent="0.25">
      <c r="A3640" s="34" t="s">
        <v>817</v>
      </c>
      <c r="B3640" s="34" t="e">
        <f>SEARCH("PM",A3640)</f>
        <v>#VALUE!</v>
      </c>
      <c r="C3640" s="34">
        <f>SEARCH("AM",A3640)</f>
        <v>17</v>
      </c>
      <c r="D3640" s="34">
        <f>IFERROR(B3640,C3640)</f>
        <v>17</v>
      </c>
      <c r="E3640" s="34" t="str">
        <f>IFERROR(MID(A3640,D3640-5,1)," ")</f>
        <v xml:space="preserve"> </v>
      </c>
      <c r="F3640" s="34" t="str">
        <f>MID(A3640,IF(E3640="1",D3640-5,D3640-4),IF(E3640="1",7,6))</f>
        <v>8:28AM</v>
      </c>
      <c r="G3640" s="34" t="str">
        <f>TRIM(SUBSTITUTE(A3640,TEXT(M3640,"h:mmAM/PM"),""))</f>
        <v>7/Nov Y/O/W</v>
      </c>
      <c r="H3640" s="34" t="b">
        <f>OR(LEFT(G3640,1)="Y",LEFT(G3640,1)="B",LEFT(G3640,1)="R")</f>
        <v>0</v>
      </c>
      <c r="I3640" s="34" t="str">
        <f>IF(H3640,LEFT(G3640,FIND(" ",G3640)-1),MID(G3640,FIND(" ",G3640)+1,9))</f>
        <v>Y/O/W</v>
      </c>
      <c r="J3640" s="34" t="str">
        <f>TRIM(SUBSTITUTE(G3640,I3640,""))</f>
        <v>7/Nov</v>
      </c>
      <c r="K3640" s="34">
        <f>LEFT(J3640,2-ISERROR(1*MID(J3640,2,1)))*1</f>
        <v>7</v>
      </c>
      <c r="L3640" s="34" t="str">
        <f>IF(LEN(I3640)=3,I3640,LEFT(I3640,1)&amp;MID(I3640,3,1)&amp;RIGHT(I3640,1))</f>
        <v>YOW</v>
      </c>
      <c r="M3640" s="42">
        <f>TIMEVALUE(SUBSTITUTE(SUBSTITUTE(F3640,"P"," P"),"A"," A"))</f>
        <v>0.3527777777777778</v>
      </c>
      <c r="N3640" s="34">
        <f t="shared" si="179"/>
        <v>3</v>
      </c>
      <c r="O3640" s="34" t="str">
        <f t="shared" si="180"/>
        <v>YOW3</v>
      </c>
      <c r="P3640" s="44">
        <f>INDEX(Workings!$R$14:$R$853,MATCH(O3640,Workings!$U$14:$U$853,0))</f>
        <v>0.34930555555555559</v>
      </c>
      <c r="Q3640" s="34">
        <f t="shared" si="181"/>
        <v>5</v>
      </c>
      <c r="S3640"/>
    </row>
    <row r="3641" spans="1:19" ht="15" x14ac:dyDescent="0.25">
      <c r="A3641" s="34" t="s">
        <v>3430</v>
      </c>
      <c r="B3641" s="34" t="e">
        <f>SEARCH("PM",A3641)</f>
        <v>#VALUE!</v>
      </c>
      <c r="C3641" s="34">
        <f>SEARCH("AM",A3641)</f>
        <v>17</v>
      </c>
      <c r="D3641" s="34">
        <f>IFERROR(B3641,C3641)</f>
        <v>17</v>
      </c>
      <c r="E3641" s="34" t="str">
        <f>IFERROR(MID(A3641,D3641-5,1)," ")</f>
        <v xml:space="preserve"> </v>
      </c>
      <c r="F3641" s="34" t="str">
        <f>MID(A3641,IF(E3641="1",D3641-5,D3641-4),IF(E3641="1",7,6))</f>
        <v>9:06AM</v>
      </c>
      <c r="G3641" s="34" t="str">
        <f>TRIM(SUBSTITUTE(A3641,TEXT(M3641,"h:mmAM/PM"),""))</f>
        <v>Y/O/W 7-Nov</v>
      </c>
      <c r="H3641" s="34" t="b">
        <f>OR(LEFT(G3641,1)="Y",LEFT(G3641,1)="B",LEFT(G3641,1)="R")</f>
        <v>1</v>
      </c>
      <c r="I3641" s="34" t="str">
        <f>IF(H3641,LEFT(G3641,FIND(" ",G3641)-1),MID(G3641,FIND(" ",G3641)+1,9))</f>
        <v>Y/O/W</v>
      </c>
      <c r="J3641" s="34" t="str">
        <f>TRIM(SUBSTITUTE(G3641,I3641,""))</f>
        <v>7-Nov</v>
      </c>
      <c r="K3641" s="34">
        <f>LEFT(J3641,2-ISERROR(1*MID(J3641,2,1)))*1</f>
        <v>7</v>
      </c>
      <c r="L3641" s="34" t="str">
        <f>IF(LEN(I3641)=3,I3641,LEFT(I3641,1)&amp;MID(I3641,3,1)&amp;RIGHT(I3641,1))</f>
        <v>YOW</v>
      </c>
      <c r="M3641" s="42">
        <f>TIMEVALUE(SUBSTITUTE(SUBSTITUTE(F3641,"P"," P"),"A"," A"))</f>
        <v>0.37916666666666665</v>
      </c>
      <c r="N3641" s="34">
        <f t="shared" si="179"/>
        <v>4</v>
      </c>
      <c r="O3641" s="34" t="str">
        <f t="shared" si="180"/>
        <v>YOW4</v>
      </c>
      <c r="P3641" s="44">
        <f>INDEX(Workings!$R$14:$R$853,MATCH(O3641,Workings!$U$14:$U$853,0))</f>
        <v>0.37708333333333338</v>
      </c>
      <c r="Q3641" s="34">
        <f t="shared" si="181"/>
        <v>3</v>
      </c>
      <c r="S3641"/>
    </row>
    <row r="3642" spans="1:19" ht="15" x14ac:dyDescent="0.25">
      <c r="A3642" s="34" t="s">
        <v>698</v>
      </c>
      <c r="B3642" s="34" t="e">
        <f>SEARCH("PM",A3642)</f>
        <v>#VALUE!</v>
      </c>
      <c r="C3642" s="34">
        <f>SEARCH("AM",A3642)</f>
        <v>11</v>
      </c>
      <c r="D3642" s="34">
        <f>IFERROR(B3642,C3642)</f>
        <v>11</v>
      </c>
      <c r="E3642" s="34" t="str">
        <f>IFERROR(MID(A3642,D3642-5,1)," ")</f>
        <v xml:space="preserve"> </v>
      </c>
      <c r="F3642" s="34" t="str">
        <f>MID(A3642,IF(E3642="1",D3642-5,D3642-4),IF(E3642="1",7,6))</f>
        <v>9:35AM</v>
      </c>
      <c r="G3642" s="34" t="str">
        <f>TRIM(SUBSTITUTE(A3642,TEXT(M3642,"h:mmAM/PM"),""))</f>
        <v>Y/O/W 7-Nov</v>
      </c>
      <c r="H3642" s="34" t="b">
        <f>OR(LEFT(G3642,1)="Y",LEFT(G3642,1)="B",LEFT(G3642,1)="R")</f>
        <v>1</v>
      </c>
      <c r="I3642" s="34" t="str">
        <f>IF(H3642,LEFT(G3642,FIND(" ",G3642)-1),MID(G3642,FIND(" ",G3642)+1,9))</f>
        <v>Y/O/W</v>
      </c>
      <c r="J3642" s="34" t="str">
        <f>TRIM(SUBSTITUTE(G3642,I3642,""))</f>
        <v>7-Nov</v>
      </c>
      <c r="K3642" s="34">
        <f>LEFT(J3642,2-ISERROR(1*MID(J3642,2,1)))*1</f>
        <v>7</v>
      </c>
      <c r="L3642" s="34" t="str">
        <f>IF(LEN(I3642)=3,I3642,LEFT(I3642,1)&amp;MID(I3642,3,1)&amp;RIGHT(I3642,1))</f>
        <v>YOW</v>
      </c>
      <c r="M3642" s="42">
        <f>TIMEVALUE(SUBSTITUTE(SUBSTITUTE(F3642,"P"," P"),"A"," A"))</f>
        <v>0.39930555555555558</v>
      </c>
      <c r="N3642" s="34">
        <f t="shared" si="179"/>
        <v>5</v>
      </c>
      <c r="O3642" s="34" t="str">
        <f t="shared" si="180"/>
        <v>YOW5</v>
      </c>
      <c r="P3642" s="44">
        <f>INDEX(Workings!$R$14:$R$853,MATCH(O3642,Workings!$U$14:$U$853,0))</f>
        <v>0.3979166666666667</v>
      </c>
      <c r="Q3642" s="34">
        <f t="shared" si="181"/>
        <v>2</v>
      </c>
      <c r="S3642"/>
    </row>
    <row r="3643" spans="1:19" ht="15" x14ac:dyDescent="0.25">
      <c r="A3643" s="34" t="s">
        <v>597</v>
      </c>
      <c r="B3643" s="34" t="e">
        <f>SEARCH("PM",A3643)</f>
        <v>#VALUE!</v>
      </c>
      <c r="C3643" s="34">
        <f>SEARCH("AM",A3643)</f>
        <v>6</v>
      </c>
      <c r="D3643" s="34">
        <f>IFERROR(B3643,C3643)</f>
        <v>6</v>
      </c>
      <c r="E3643" s="34" t="str">
        <f>IFERROR(MID(A3643,D3643-5,1)," ")</f>
        <v>1</v>
      </c>
      <c r="F3643" s="34" t="str">
        <f>MID(A3643,IF(E3643="1",D3643-5,D3643-4),IF(E3643="1",7,6))</f>
        <v>10:05AM</v>
      </c>
      <c r="G3643" s="34" t="str">
        <f>TRIM(SUBSTITUTE(A3643,TEXT(M3643,"h:mmAM/PM"),""))</f>
        <v>YOW 7-Nov</v>
      </c>
      <c r="H3643" s="34" t="b">
        <f>OR(LEFT(G3643,1)="Y",LEFT(G3643,1)="B",LEFT(G3643,1)="R")</f>
        <v>1</v>
      </c>
      <c r="I3643" s="34" t="str">
        <f>IF(H3643,LEFT(G3643,FIND(" ",G3643)-1),MID(G3643,FIND(" ",G3643)+1,9))</f>
        <v>YOW</v>
      </c>
      <c r="J3643" s="34" t="str">
        <f>TRIM(SUBSTITUTE(G3643,I3643,""))</f>
        <v>7-Nov</v>
      </c>
      <c r="K3643" s="34">
        <f>LEFT(J3643,2-ISERROR(1*MID(J3643,2,1)))*1</f>
        <v>7</v>
      </c>
      <c r="L3643" s="34" t="str">
        <f>IF(LEN(I3643)=3,I3643,LEFT(I3643,1)&amp;MID(I3643,3,1)&amp;RIGHT(I3643,1))</f>
        <v>YOW</v>
      </c>
      <c r="M3643" s="42">
        <f>TIMEVALUE(SUBSTITUTE(SUBSTITUTE(F3643,"P"," P"),"A"," A"))</f>
        <v>0.4201388888888889</v>
      </c>
      <c r="N3643" s="34">
        <f t="shared" si="179"/>
        <v>6</v>
      </c>
      <c r="O3643" s="34" t="str">
        <f t="shared" si="180"/>
        <v>YOW6</v>
      </c>
      <c r="P3643" s="44">
        <f>INDEX(Workings!$R$14:$R$853,MATCH(O3643,Workings!$U$14:$U$853,0))</f>
        <v>0.41875000000000001</v>
      </c>
      <c r="Q3643" s="34">
        <f t="shared" si="181"/>
        <v>2</v>
      </c>
      <c r="S3643"/>
    </row>
    <row r="3644" spans="1:19" ht="15" x14ac:dyDescent="0.25">
      <c r="A3644" s="34" t="s">
        <v>218</v>
      </c>
      <c r="B3644" s="34" t="e">
        <f>SEARCH("PM",A3644)</f>
        <v>#VALUE!</v>
      </c>
      <c r="C3644" s="34">
        <f>SEARCH("AM",A3644)</f>
        <v>6</v>
      </c>
      <c r="D3644" s="34">
        <f>IFERROR(B3644,C3644)</f>
        <v>6</v>
      </c>
      <c r="E3644" s="34" t="str">
        <f>IFERROR(MID(A3644,D3644-5,1)," ")</f>
        <v>1</v>
      </c>
      <c r="F3644" s="34" t="str">
        <f>MID(A3644,IF(E3644="1",D3644-5,D3644-4),IF(E3644="1",7,6))</f>
        <v>10:36AM</v>
      </c>
      <c r="G3644" s="34" t="str">
        <f>TRIM(SUBSTITUTE(A3644,TEXT(M3644,"h:mmAM/PM"),""))</f>
        <v>Y/O/W 7/Nov</v>
      </c>
      <c r="H3644" s="34" t="b">
        <f>OR(LEFT(G3644,1)="Y",LEFT(G3644,1)="B",LEFT(G3644,1)="R")</f>
        <v>1</v>
      </c>
      <c r="I3644" s="34" t="str">
        <f>IF(H3644,LEFT(G3644,FIND(" ",G3644)-1),MID(G3644,FIND(" ",G3644)+1,9))</f>
        <v>Y/O/W</v>
      </c>
      <c r="J3644" s="34" t="str">
        <f>TRIM(SUBSTITUTE(G3644,I3644,""))</f>
        <v>7/Nov</v>
      </c>
      <c r="K3644" s="34">
        <f>LEFT(J3644,2-ISERROR(1*MID(J3644,2,1)))*1</f>
        <v>7</v>
      </c>
      <c r="L3644" s="34" t="str">
        <f>IF(LEN(I3644)=3,I3644,LEFT(I3644,1)&amp;MID(I3644,3,1)&amp;RIGHT(I3644,1))</f>
        <v>YOW</v>
      </c>
      <c r="M3644" s="42">
        <f>TIMEVALUE(SUBSTITUTE(SUBSTITUTE(F3644,"P"," P"),"A"," A"))</f>
        <v>0.44166666666666665</v>
      </c>
      <c r="N3644" s="34">
        <f t="shared" si="179"/>
        <v>7</v>
      </c>
      <c r="O3644" s="34" t="str">
        <f t="shared" si="180"/>
        <v>YOW7</v>
      </c>
      <c r="P3644" s="44">
        <f>INDEX(Workings!$R$14:$R$853,MATCH(O3644,Workings!$U$14:$U$853,0))</f>
        <v>0.43958333333333333</v>
      </c>
      <c r="Q3644" s="34">
        <f t="shared" si="181"/>
        <v>3</v>
      </c>
      <c r="S3644"/>
    </row>
    <row r="3645" spans="1:19" ht="15" x14ac:dyDescent="0.25">
      <c r="A3645" s="34" t="s">
        <v>3647</v>
      </c>
      <c r="B3645" s="34" t="e">
        <f>SEARCH("PM",A3645)</f>
        <v>#VALUE!</v>
      </c>
      <c r="C3645" s="34">
        <f>SEARCH("AM",A3645)</f>
        <v>12</v>
      </c>
      <c r="D3645" s="34">
        <f>IFERROR(B3645,C3645)</f>
        <v>12</v>
      </c>
      <c r="E3645" s="34" t="str">
        <f>IFERROR(MID(A3645,D3645-5,1)," ")</f>
        <v>1</v>
      </c>
      <c r="F3645" s="34" t="str">
        <f>MID(A3645,IF(E3645="1",D3645-5,D3645-4),IF(E3645="1",7,6))</f>
        <v>11:06AM</v>
      </c>
      <c r="G3645" s="34" t="str">
        <f>TRIM(SUBSTITUTE(A3645,TEXT(M3645,"h:mmAM/PM"),""))</f>
        <v>7/Nov YOW</v>
      </c>
      <c r="H3645" s="34" t="b">
        <f>OR(LEFT(G3645,1)="Y",LEFT(G3645,1)="B",LEFT(G3645,1)="R")</f>
        <v>0</v>
      </c>
      <c r="I3645" s="34" t="str">
        <f>IF(H3645,LEFT(G3645,FIND(" ",G3645)-1),MID(G3645,FIND(" ",G3645)+1,9))</f>
        <v>YOW</v>
      </c>
      <c r="J3645" s="34" t="str">
        <f>TRIM(SUBSTITUTE(G3645,I3645,""))</f>
        <v>7/Nov</v>
      </c>
      <c r="K3645" s="34">
        <f>LEFT(J3645,2-ISERROR(1*MID(J3645,2,1)))*1</f>
        <v>7</v>
      </c>
      <c r="L3645" s="34" t="str">
        <f>IF(LEN(I3645)=3,I3645,LEFT(I3645,1)&amp;MID(I3645,3,1)&amp;RIGHT(I3645,1))</f>
        <v>YOW</v>
      </c>
      <c r="M3645" s="42">
        <f>TIMEVALUE(SUBSTITUTE(SUBSTITUTE(F3645,"P"," P"),"A"," A"))</f>
        <v>0.46249999999999997</v>
      </c>
      <c r="N3645" s="34">
        <f t="shared" si="179"/>
        <v>8</v>
      </c>
      <c r="O3645" s="34" t="str">
        <f t="shared" si="180"/>
        <v>YOW8</v>
      </c>
      <c r="P3645" s="44">
        <f>INDEX(Workings!$R$14:$R$853,MATCH(O3645,Workings!$U$14:$U$853,0))</f>
        <v>0.46041666666666664</v>
      </c>
      <c r="Q3645" s="34">
        <f t="shared" si="181"/>
        <v>3</v>
      </c>
      <c r="S3645"/>
    </row>
    <row r="3646" spans="1:19" ht="15" x14ac:dyDescent="0.25">
      <c r="A3646" s="34" t="s">
        <v>1060</v>
      </c>
      <c r="B3646" s="34" t="e">
        <f>SEARCH("PM",A3646)</f>
        <v>#VALUE!</v>
      </c>
      <c r="C3646" s="34">
        <f>SEARCH("AM",A3646)</f>
        <v>6</v>
      </c>
      <c r="D3646" s="34">
        <f>IFERROR(B3646,C3646)</f>
        <v>6</v>
      </c>
      <c r="E3646" s="34" t="str">
        <f>IFERROR(MID(A3646,D3646-5,1)," ")</f>
        <v>1</v>
      </c>
      <c r="F3646" s="34" t="str">
        <f>MID(A3646,IF(E3646="1",D3646-5,D3646-4),IF(E3646="1",7,6))</f>
        <v>11:38AM</v>
      </c>
      <c r="G3646" s="34" t="str">
        <f>TRIM(SUBSTITUTE(A3646,TEXT(M3646,"h:mmAM/PM"),""))</f>
        <v>7-Nov Y-O-W</v>
      </c>
      <c r="H3646" s="34" t="b">
        <f>OR(LEFT(G3646,1)="Y",LEFT(G3646,1)="B",LEFT(G3646,1)="R")</f>
        <v>0</v>
      </c>
      <c r="I3646" s="34" t="str">
        <f>IF(H3646,LEFT(G3646,FIND(" ",G3646)-1),MID(G3646,FIND(" ",G3646)+1,9))</f>
        <v>Y-O-W</v>
      </c>
      <c r="J3646" s="34" t="str">
        <f>TRIM(SUBSTITUTE(G3646,I3646,""))</f>
        <v>7-Nov</v>
      </c>
      <c r="K3646" s="34">
        <f>LEFT(J3646,2-ISERROR(1*MID(J3646,2,1)))*1</f>
        <v>7</v>
      </c>
      <c r="L3646" s="34" t="str">
        <f>IF(LEN(I3646)=3,I3646,LEFT(I3646,1)&amp;MID(I3646,3,1)&amp;RIGHT(I3646,1))</f>
        <v>YOW</v>
      </c>
      <c r="M3646" s="42">
        <f>TIMEVALUE(SUBSTITUTE(SUBSTITUTE(F3646,"P"," P"),"A"," A"))</f>
        <v>0.48472222222222222</v>
      </c>
      <c r="N3646" s="34">
        <f t="shared" si="179"/>
        <v>9</v>
      </c>
      <c r="O3646" s="34" t="str">
        <f t="shared" si="180"/>
        <v>YOW9</v>
      </c>
      <c r="P3646" s="44">
        <f>INDEX(Workings!$R$14:$R$853,MATCH(O3646,Workings!$U$14:$U$853,0))</f>
        <v>0.48124999999999996</v>
      </c>
      <c r="Q3646" s="34">
        <f t="shared" si="181"/>
        <v>5</v>
      </c>
      <c r="S3646"/>
    </row>
    <row r="3647" spans="1:19" ht="15" x14ac:dyDescent="0.25">
      <c r="A3647" s="34" t="s">
        <v>244</v>
      </c>
      <c r="B3647" s="34">
        <f>SEARCH("PM",A3647)</f>
        <v>12</v>
      </c>
      <c r="C3647" s="34" t="e">
        <f>SEARCH("AM",A3647)</f>
        <v>#VALUE!</v>
      </c>
      <c r="D3647" s="34">
        <f>IFERROR(B3647,C3647)</f>
        <v>12</v>
      </c>
      <c r="E3647" s="34" t="str">
        <f>IFERROR(MID(A3647,D3647-5,1)," ")</f>
        <v>1</v>
      </c>
      <c r="F3647" s="34" t="str">
        <f>MID(A3647,IF(E3647="1",D3647-5,D3647-4),IF(E3647="1",7,6))</f>
        <v>12:08PM</v>
      </c>
      <c r="G3647" s="34" t="str">
        <f>TRIM(SUBSTITUTE(A3647,TEXT(M3647,"h:mmAM/PM"),""))</f>
        <v>Y/O/W 7/Nov</v>
      </c>
      <c r="H3647" s="34" t="b">
        <f>OR(LEFT(G3647,1)="Y",LEFT(G3647,1)="B",LEFT(G3647,1)="R")</f>
        <v>1</v>
      </c>
      <c r="I3647" s="34" t="str">
        <f>IF(H3647,LEFT(G3647,FIND(" ",G3647)-1),MID(G3647,FIND(" ",G3647)+1,9))</f>
        <v>Y/O/W</v>
      </c>
      <c r="J3647" s="34" t="str">
        <f>TRIM(SUBSTITUTE(G3647,I3647,""))</f>
        <v>7/Nov</v>
      </c>
      <c r="K3647" s="34">
        <f>LEFT(J3647,2-ISERROR(1*MID(J3647,2,1)))*1</f>
        <v>7</v>
      </c>
      <c r="L3647" s="34" t="str">
        <f>IF(LEN(I3647)=3,I3647,LEFT(I3647,1)&amp;MID(I3647,3,1)&amp;RIGHT(I3647,1))</f>
        <v>YOW</v>
      </c>
      <c r="M3647" s="42">
        <f>TIMEVALUE(SUBSTITUTE(SUBSTITUTE(F3647,"P"," P"),"A"," A"))</f>
        <v>0.50555555555555554</v>
      </c>
      <c r="N3647" s="34">
        <f t="shared" si="179"/>
        <v>10</v>
      </c>
      <c r="O3647" s="34" t="str">
        <f t="shared" si="180"/>
        <v>YOW10</v>
      </c>
      <c r="P3647" s="44">
        <f>INDEX(Workings!$R$14:$R$853,MATCH(O3647,Workings!$U$14:$U$853,0))</f>
        <v>0.50208333333333333</v>
      </c>
      <c r="Q3647" s="34">
        <f t="shared" si="181"/>
        <v>5</v>
      </c>
      <c r="S3647"/>
    </row>
    <row r="3648" spans="1:19" ht="15" x14ac:dyDescent="0.25">
      <c r="A3648" s="34" t="s">
        <v>303</v>
      </c>
      <c r="B3648" s="34">
        <f>SEARCH("PM",A3648)</f>
        <v>18</v>
      </c>
      <c r="C3648" s="34" t="e">
        <f>SEARCH("AM",A3648)</f>
        <v>#VALUE!</v>
      </c>
      <c r="D3648" s="34">
        <f>IFERROR(B3648,C3648)</f>
        <v>18</v>
      </c>
      <c r="E3648" s="34" t="str">
        <f>IFERROR(MID(A3648,D3648-5,1)," ")</f>
        <v>1</v>
      </c>
      <c r="F3648" s="34" t="str">
        <f>MID(A3648,IF(E3648="1",D3648-5,D3648-4),IF(E3648="1",7,6))</f>
        <v>12:38PM</v>
      </c>
      <c r="G3648" s="34" t="str">
        <f>TRIM(SUBSTITUTE(A3648,TEXT(M3648,"h:mmAM/PM"),""))</f>
        <v>Y:O:W 7/Nov</v>
      </c>
      <c r="H3648" s="34" t="b">
        <f>OR(LEFT(G3648,1)="Y",LEFT(G3648,1)="B",LEFT(G3648,1)="R")</f>
        <v>1</v>
      </c>
      <c r="I3648" s="34" t="str">
        <f>IF(H3648,LEFT(G3648,FIND(" ",G3648)-1),MID(G3648,FIND(" ",G3648)+1,9))</f>
        <v>Y:O:W</v>
      </c>
      <c r="J3648" s="34" t="str">
        <f>TRIM(SUBSTITUTE(G3648,I3648,""))</f>
        <v>7/Nov</v>
      </c>
      <c r="K3648" s="34">
        <f>LEFT(J3648,2-ISERROR(1*MID(J3648,2,1)))*1</f>
        <v>7</v>
      </c>
      <c r="L3648" s="34" t="str">
        <f>IF(LEN(I3648)=3,I3648,LEFT(I3648,1)&amp;MID(I3648,3,1)&amp;RIGHT(I3648,1))</f>
        <v>YOW</v>
      </c>
      <c r="M3648" s="42">
        <f>TIMEVALUE(SUBSTITUTE(SUBSTITUTE(F3648,"P"," P"),"A"," A"))</f>
        <v>0.52638888888888891</v>
      </c>
      <c r="N3648" s="34">
        <f t="shared" si="179"/>
        <v>11</v>
      </c>
      <c r="O3648" s="34" t="str">
        <f t="shared" si="180"/>
        <v>YOW11</v>
      </c>
      <c r="P3648" s="44">
        <f>INDEX(Workings!$R$14:$R$853,MATCH(O3648,Workings!$U$14:$U$853,0))</f>
        <v>0.5229166666666667</v>
      </c>
      <c r="Q3648" s="34">
        <f t="shared" si="181"/>
        <v>5</v>
      </c>
      <c r="S3648"/>
    </row>
    <row r="3649" spans="1:19" ht="15" x14ac:dyDescent="0.25">
      <c r="A3649" s="34" t="s">
        <v>1069</v>
      </c>
      <c r="B3649" s="34">
        <f>SEARCH("PM",A3649)</f>
        <v>17</v>
      </c>
      <c r="C3649" s="34" t="e">
        <f>SEARCH("AM",A3649)</f>
        <v>#VALUE!</v>
      </c>
      <c r="D3649" s="34">
        <f>IFERROR(B3649,C3649)</f>
        <v>17</v>
      </c>
      <c r="E3649" s="34" t="str">
        <f>IFERROR(MID(A3649,D3649-5,1)," ")</f>
        <v xml:space="preserve"> </v>
      </c>
      <c r="F3649" s="34" t="str">
        <f>MID(A3649,IF(E3649="1",D3649-5,D3649-4),IF(E3649="1",7,6))</f>
        <v>1:04PM</v>
      </c>
      <c r="G3649" s="34" t="str">
        <f>TRIM(SUBSTITUTE(A3649,TEXT(M3649,"h:mmAM/PM"),""))</f>
        <v>Y:O:W 7-Nov</v>
      </c>
      <c r="H3649" s="34" t="b">
        <f>OR(LEFT(G3649,1)="Y",LEFT(G3649,1)="B",LEFT(G3649,1)="R")</f>
        <v>1</v>
      </c>
      <c r="I3649" s="34" t="str">
        <f>IF(H3649,LEFT(G3649,FIND(" ",G3649)-1),MID(G3649,FIND(" ",G3649)+1,9))</f>
        <v>Y:O:W</v>
      </c>
      <c r="J3649" s="34" t="str">
        <f>TRIM(SUBSTITUTE(G3649,I3649,""))</f>
        <v>7-Nov</v>
      </c>
      <c r="K3649" s="34">
        <f>LEFT(J3649,2-ISERROR(1*MID(J3649,2,1)))*1</f>
        <v>7</v>
      </c>
      <c r="L3649" s="34" t="str">
        <f>IF(LEN(I3649)=3,I3649,LEFT(I3649,1)&amp;MID(I3649,3,1)&amp;RIGHT(I3649,1))</f>
        <v>YOW</v>
      </c>
      <c r="M3649" s="42">
        <f>TIMEVALUE(SUBSTITUTE(SUBSTITUTE(F3649,"P"," P"),"A"," A"))</f>
        <v>0.5444444444444444</v>
      </c>
      <c r="N3649" s="34">
        <f t="shared" si="179"/>
        <v>12</v>
      </c>
      <c r="O3649" s="34" t="str">
        <f t="shared" si="180"/>
        <v>YOW12</v>
      </c>
      <c r="P3649" s="44">
        <f>INDEX(Workings!$R$14:$R$853,MATCH(O3649,Workings!$U$14:$U$853,0))</f>
        <v>0.54375000000000007</v>
      </c>
      <c r="Q3649" s="34">
        <f t="shared" si="181"/>
        <v>1</v>
      </c>
      <c r="S3649"/>
    </row>
    <row r="3650" spans="1:19" ht="15" x14ac:dyDescent="0.25">
      <c r="A3650" s="34" t="s">
        <v>2435</v>
      </c>
      <c r="B3650" s="34">
        <f>SEARCH("PM",A3650)</f>
        <v>11</v>
      </c>
      <c r="C3650" s="34" t="e">
        <f>SEARCH("AM",A3650)</f>
        <v>#VALUE!</v>
      </c>
      <c r="D3650" s="34">
        <f>IFERROR(B3650,C3650)</f>
        <v>11</v>
      </c>
      <c r="E3650" s="34" t="str">
        <f>IFERROR(MID(A3650,D3650-5,1)," ")</f>
        <v xml:space="preserve"> </v>
      </c>
      <c r="F3650" s="34" t="str">
        <f>MID(A3650,IF(E3650="1",D3650-5,D3650-4),IF(E3650="1",7,6))</f>
        <v>1:37PM</v>
      </c>
      <c r="G3650" s="34" t="str">
        <f>TRIM(SUBSTITUTE(A3650,TEXT(M3650,"h:mmAM/PM"),""))</f>
        <v>Y/O/W 7-Nov</v>
      </c>
      <c r="H3650" s="34" t="b">
        <f>OR(LEFT(G3650,1)="Y",LEFT(G3650,1)="B",LEFT(G3650,1)="R")</f>
        <v>1</v>
      </c>
      <c r="I3650" s="34" t="str">
        <f>IF(H3650,LEFT(G3650,FIND(" ",G3650)-1),MID(G3650,FIND(" ",G3650)+1,9))</f>
        <v>Y/O/W</v>
      </c>
      <c r="J3650" s="34" t="str">
        <f>TRIM(SUBSTITUTE(G3650,I3650,""))</f>
        <v>7-Nov</v>
      </c>
      <c r="K3650" s="34">
        <f>LEFT(J3650,2-ISERROR(1*MID(J3650,2,1)))*1</f>
        <v>7</v>
      </c>
      <c r="L3650" s="34" t="str">
        <f>IF(LEN(I3650)=3,I3650,LEFT(I3650,1)&amp;MID(I3650,3,1)&amp;RIGHT(I3650,1))</f>
        <v>YOW</v>
      </c>
      <c r="M3650" s="42">
        <f>TIMEVALUE(SUBSTITUTE(SUBSTITUTE(F3650,"P"," P"),"A"," A"))</f>
        <v>0.56736111111111109</v>
      </c>
      <c r="N3650" s="34">
        <f t="shared" si="179"/>
        <v>13</v>
      </c>
      <c r="O3650" s="34" t="str">
        <f t="shared" si="180"/>
        <v>YOW13</v>
      </c>
      <c r="P3650" s="44">
        <f>INDEX(Workings!$R$14:$R$853,MATCH(O3650,Workings!$U$14:$U$853,0))</f>
        <v>0.56458333333333344</v>
      </c>
      <c r="Q3650" s="34">
        <f t="shared" si="181"/>
        <v>4</v>
      </c>
      <c r="S3650"/>
    </row>
    <row r="3651" spans="1:19" ht="15" x14ac:dyDescent="0.25">
      <c r="A3651" s="34" t="s">
        <v>3222</v>
      </c>
      <c r="B3651" s="34">
        <f>SEARCH("PM",A3651)</f>
        <v>11</v>
      </c>
      <c r="C3651" s="34" t="e">
        <f>SEARCH("AM",A3651)</f>
        <v>#VALUE!</v>
      </c>
      <c r="D3651" s="34">
        <f>IFERROR(B3651,C3651)</f>
        <v>11</v>
      </c>
      <c r="E3651" s="34" t="str">
        <f>IFERROR(MID(A3651,D3651-5,1)," ")</f>
        <v xml:space="preserve"> </v>
      </c>
      <c r="F3651" s="34" t="str">
        <f>MID(A3651,IF(E3651="1",D3651-5,D3651-4),IF(E3651="1",7,6))</f>
        <v>2:06PM</v>
      </c>
      <c r="G3651" s="34" t="str">
        <f>TRIM(SUBSTITUTE(A3651,TEXT(M3651,"h:mmAM/PM"),""))</f>
        <v>7-Nov YOW</v>
      </c>
      <c r="H3651" s="34" t="b">
        <f>OR(LEFT(G3651,1)="Y",LEFT(G3651,1)="B",LEFT(G3651,1)="R")</f>
        <v>0</v>
      </c>
      <c r="I3651" s="34" t="str">
        <f>IF(H3651,LEFT(G3651,FIND(" ",G3651)-1),MID(G3651,FIND(" ",G3651)+1,9))</f>
        <v>YOW</v>
      </c>
      <c r="J3651" s="34" t="str">
        <f>TRIM(SUBSTITUTE(G3651,I3651,""))</f>
        <v>7-Nov</v>
      </c>
      <c r="K3651" s="34">
        <f>LEFT(J3651,2-ISERROR(1*MID(J3651,2,1)))*1</f>
        <v>7</v>
      </c>
      <c r="L3651" s="34" t="str">
        <f>IF(LEN(I3651)=3,I3651,LEFT(I3651,1)&amp;MID(I3651,3,1)&amp;RIGHT(I3651,1))</f>
        <v>YOW</v>
      </c>
      <c r="M3651" s="42">
        <f>TIMEVALUE(SUBSTITUTE(SUBSTITUTE(F3651,"P"," P"),"A"," A"))</f>
        <v>0.58750000000000002</v>
      </c>
      <c r="N3651" s="34">
        <f t="shared" si="179"/>
        <v>14</v>
      </c>
      <c r="O3651" s="34" t="str">
        <f t="shared" si="180"/>
        <v>YOW14</v>
      </c>
      <c r="P3651" s="44">
        <f>INDEX(Workings!$R$14:$R$853,MATCH(O3651,Workings!$U$14:$U$853,0))</f>
        <v>0.58541666666666681</v>
      </c>
      <c r="Q3651" s="34">
        <f t="shared" si="181"/>
        <v>3</v>
      </c>
      <c r="S3651"/>
    </row>
    <row r="3652" spans="1:19" ht="15" x14ac:dyDescent="0.25">
      <c r="A3652" s="34" t="s">
        <v>2482</v>
      </c>
      <c r="B3652" s="34">
        <f>SEARCH("PM",A3652)</f>
        <v>5</v>
      </c>
      <c r="C3652" s="34" t="e">
        <f>SEARCH("AM",A3652)</f>
        <v>#VALUE!</v>
      </c>
      <c r="D3652" s="34">
        <f>IFERROR(B3652,C3652)</f>
        <v>5</v>
      </c>
      <c r="E3652" s="34" t="str">
        <f>IFERROR(MID(A3652,D3652-5,1)," ")</f>
        <v xml:space="preserve"> </v>
      </c>
      <c r="F3652" s="34" t="str">
        <f>MID(A3652,IF(E3652="1",D3652-5,D3652-4),IF(E3652="1",7,6))</f>
        <v>2:35PM</v>
      </c>
      <c r="G3652" s="34" t="str">
        <f>TRIM(SUBSTITUTE(A3652,TEXT(M3652,"h:mmAM/PM"),""))</f>
        <v>Y:O:W 7-Nov</v>
      </c>
      <c r="H3652" s="34" t="b">
        <f>OR(LEFT(G3652,1)="Y",LEFT(G3652,1)="B",LEFT(G3652,1)="R")</f>
        <v>1</v>
      </c>
      <c r="I3652" s="34" t="str">
        <f>IF(H3652,LEFT(G3652,FIND(" ",G3652)-1),MID(G3652,FIND(" ",G3652)+1,9))</f>
        <v>Y:O:W</v>
      </c>
      <c r="J3652" s="34" t="str">
        <f>TRIM(SUBSTITUTE(G3652,I3652,""))</f>
        <v>7-Nov</v>
      </c>
      <c r="K3652" s="34">
        <f>LEFT(J3652,2-ISERROR(1*MID(J3652,2,1)))*1</f>
        <v>7</v>
      </c>
      <c r="L3652" s="34" t="str">
        <f>IF(LEN(I3652)=3,I3652,LEFT(I3652,1)&amp;MID(I3652,3,1)&amp;RIGHT(I3652,1))</f>
        <v>YOW</v>
      </c>
      <c r="M3652" s="42">
        <f>TIMEVALUE(SUBSTITUTE(SUBSTITUTE(F3652,"P"," P"),"A"," A"))</f>
        <v>0.60763888888888895</v>
      </c>
      <c r="N3652" s="34">
        <f t="shared" si="179"/>
        <v>15</v>
      </c>
      <c r="O3652" s="34" t="str">
        <f t="shared" si="180"/>
        <v>YOW15</v>
      </c>
      <c r="P3652" s="44">
        <f>INDEX(Workings!$R$14:$R$853,MATCH(O3652,Workings!$U$14:$U$853,0))</f>
        <v>0.60625000000000018</v>
      </c>
      <c r="Q3652" s="34">
        <f t="shared" si="181"/>
        <v>2</v>
      </c>
      <c r="S3652"/>
    </row>
    <row r="3653" spans="1:19" ht="15" x14ac:dyDescent="0.25">
      <c r="A3653" s="34" t="s">
        <v>2490</v>
      </c>
      <c r="B3653" s="34">
        <f>SEARCH("PM",A3653)</f>
        <v>17</v>
      </c>
      <c r="C3653" s="34" t="e">
        <f>SEARCH("AM",A3653)</f>
        <v>#VALUE!</v>
      </c>
      <c r="D3653" s="34">
        <f>IFERROR(B3653,C3653)</f>
        <v>17</v>
      </c>
      <c r="E3653" s="34" t="str">
        <f>IFERROR(MID(A3653,D3653-5,1)," ")</f>
        <v xml:space="preserve"> </v>
      </c>
      <c r="F3653" s="34" t="str">
        <f>MID(A3653,IF(E3653="1",D3653-5,D3653-4),IF(E3653="1",7,6))</f>
        <v>3:03PM</v>
      </c>
      <c r="G3653" s="34" t="str">
        <f>TRIM(SUBSTITUTE(A3653,TEXT(M3653,"h:mmAM/PM"),""))</f>
        <v>Y-O-W 7-Nov</v>
      </c>
      <c r="H3653" s="34" t="b">
        <f>OR(LEFT(G3653,1)="Y",LEFT(G3653,1)="B",LEFT(G3653,1)="R")</f>
        <v>1</v>
      </c>
      <c r="I3653" s="34" t="str">
        <f>IF(H3653,LEFT(G3653,FIND(" ",G3653)-1),MID(G3653,FIND(" ",G3653)+1,9))</f>
        <v>Y-O-W</v>
      </c>
      <c r="J3653" s="34" t="str">
        <f>TRIM(SUBSTITUTE(G3653,I3653,""))</f>
        <v>7-Nov</v>
      </c>
      <c r="K3653" s="34">
        <f>LEFT(J3653,2-ISERROR(1*MID(J3653,2,1)))*1</f>
        <v>7</v>
      </c>
      <c r="L3653" s="34" t="str">
        <f>IF(LEN(I3653)=3,I3653,LEFT(I3653,1)&amp;MID(I3653,3,1)&amp;RIGHT(I3653,1))</f>
        <v>YOW</v>
      </c>
      <c r="M3653" s="42">
        <f>TIMEVALUE(SUBSTITUTE(SUBSTITUTE(F3653,"P"," P"),"A"," A"))</f>
        <v>0.62708333333333333</v>
      </c>
      <c r="N3653" s="34">
        <f t="shared" si="179"/>
        <v>16</v>
      </c>
      <c r="O3653" s="34" t="str">
        <f t="shared" si="180"/>
        <v>YOW16</v>
      </c>
      <c r="P3653" s="44">
        <f>INDEX(Workings!$R$14:$R$853,MATCH(O3653,Workings!$U$14:$U$853,0))</f>
        <v>0.62708333333333355</v>
      </c>
      <c r="Q3653" s="34">
        <f t="shared" si="181"/>
        <v>0</v>
      </c>
      <c r="S3653"/>
    </row>
    <row r="3654" spans="1:19" ht="15" x14ac:dyDescent="0.25">
      <c r="A3654" s="34" t="s">
        <v>2471</v>
      </c>
      <c r="B3654" s="34">
        <f>SEARCH("PM",A3654)</f>
        <v>9</v>
      </c>
      <c r="C3654" s="34" t="e">
        <f>SEARCH("AM",A3654)</f>
        <v>#VALUE!</v>
      </c>
      <c r="D3654" s="34">
        <f>IFERROR(B3654,C3654)</f>
        <v>9</v>
      </c>
      <c r="E3654" s="34" t="str">
        <f>IFERROR(MID(A3654,D3654-5,1)," ")</f>
        <v xml:space="preserve"> </v>
      </c>
      <c r="F3654" s="34" t="str">
        <f>MID(A3654,IF(E3654="1",D3654-5,D3654-4),IF(E3654="1",7,6))</f>
        <v>3:34PM</v>
      </c>
      <c r="G3654" s="34" t="str">
        <f>TRIM(SUBSTITUTE(A3654,TEXT(M3654,"h:mmAM/PM"),""))</f>
        <v>YOW 7/Nov</v>
      </c>
      <c r="H3654" s="34" t="b">
        <f>OR(LEFT(G3654,1)="Y",LEFT(G3654,1)="B",LEFT(G3654,1)="R")</f>
        <v>1</v>
      </c>
      <c r="I3654" s="34" t="str">
        <f>IF(H3654,LEFT(G3654,FIND(" ",G3654)-1),MID(G3654,FIND(" ",G3654)+1,9))</f>
        <v>YOW</v>
      </c>
      <c r="J3654" s="34" t="str">
        <f>TRIM(SUBSTITUTE(G3654,I3654,""))</f>
        <v>7/Nov</v>
      </c>
      <c r="K3654" s="34">
        <f>LEFT(J3654,2-ISERROR(1*MID(J3654,2,1)))*1</f>
        <v>7</v>
      </c>
      <c r="L3654" s="34" t="str">
        <f>IF(LEN(I3654)=3,I3654,LEFT(I3654,1)&amp;MID(I3654,3,1)&amp;RIGHT(I3654,1))</f>
        <v>YOW</v>
      </c>
      <c r="M3654" s="42">
        <f>TIMEVALUE(SUBSTITUTE(SUBSTITUTE(F3654,"P"," P"),"A"," A"))</f>
        <v>0.64861111111111114</v>
      </c>
      <c r="N3654" s="34">
        <f t="shared" si="179"/>
        <v>17</v>
      </c>
      <c r="O3654" s="34" t="str">
        <f t="shared" si="180"/>
        <v>YOW17</v>
      </c>
      <c r="P3654" s="44">
        <f>INDEX(Workings!$R$14:$R$853,MATCH(O3654,Workings!$U$14:$U$853,0))</f>
        <v>0.64791666666666692</v>
      </c>
      <c r="Q3654" s="34">
        <f t="shared" si="181"/>
        <v>1</v>
      </c>
      <c r="S3654"/>
    </row>
    <row r="3655" spans="1:19" ht="15" x14ac:dyDescent="0.25">
      <c r="A3655" s="34" t="s">
        <v>3159</v>
      </c>
      <c r="B3655" s="34">
        <f>SEARCH("PM",A3655)</f>
        <v>9</v>
      </c>
      <c r="C3655" s="34" t="e">
        <f>SEARCH("AM",A3655)</f>
        <v>#VALUE!</v>
      </c>
      <c r="D3655" s="34">
        <f>IFERROR(B3655,C3655)</f>
        <v>9</v>
      </c>
      <c r="E3655" s="34" t="str">
        <f>IFERROR(MID(A3655,D3655-5,1)," ")</f>
        <v xml:space="preserve"> </v>
      </c>
      <c r="F3655" s="34" t="str">
        <f>MID(A3655,IF(E3655="1",D3655-5,D3655-4),IF(E3655="1",7,6))</f>
        <v>4:08PM</v>
      </c>
      <c r="G3655" s="34" t="str">
        <f>TRIM(SUBSTITUTE(A3655,TEXT(M3655,"h:mmAM/PM"),""))</f>
        <v>YOW 7/Nov</v>
      </c>
      <c r="H3655" s="34" t="b">
        <f>OR(LEFT(G3655,1)="Y",LEFT(G3655,1)="B",LEFT(G3655,1)="R")</f>
        <v>1</v>
      </c>
      <c r="I3655" s="34" t="str">
        <f>IF(H3655,LEFT(G3655,FIND(" ",G3655)-1),MID(G3655,FIND(" ",G3655)+1,9))</f>
        <v>YOW</v>
      </c>
      <c r="J3655" s="34" t="str">
        <f>TRIM(SUBSTITUTE(G3655,I3655,""))</f>
        <v>7/Nov</v>
      </c>
      <c r="K3655" s="34">
        <f>LEFT(J3655,2-ISERROR(1*MID(J3655,2,1)))*1</f>
        <v>7</v>
      </c>
      <c r="L3655" s="34" t="str">
        <f>IF(LEN(I3655)=3,I3655,LEFT(I3655,1)&amp;MID(I3655,3,1)&amp;RIGHT(I3655,1))</f>
        <v>YOW</v>
      </c>
      <c r="M3655" s="42">
        <f>TIMEVALUE(SUBSTITUTE(SUBSTITUTE(F3655,"P"," P"),"A"," A"))</f>
        <v>0.67222222222222217</v>
      </c>
      <c r="N3655" s="34">
        <f t="shared" si="179"/>
        <v>18</v>
      </c>
      <c r="O3655" s="34" t="str">
        <f t="shared" si="180"/>
        <v>YOW18</v>
      </c>
      <c r="P3655" s="44">
        <f>INDEX(Workings!$R$14:$R$853,MATCH(O3655,Workings!$U$14:$U$853,0))</f>
        <v>0.66875000000000029</v>
      </c>
      <c r="Q3655" s="34">
        <f t="shared" si="181"/>
        <v>5</v>
      </c>
      <c r="S3655"/>
    </row>
    <row r="3656" spans="1:19" ht="15" x14ac:dyDescent="0.25">
      <c r="A3656" s="34" t="s">
        <v>3674</v>
      </c>
      <c r="B3656" s="34">
        <f>SEARCH("PM",A3656)</f>
        <v>11</v>
      </c>
      <c r="C3656" s="34" t="e">
        <f>SEARCH("AM",A3656)</f>
        <v>#VALUE!</v>
      </c>
      <c r="D3656" s="34">
        <f>IFERROR(B3656,C3656)</f>
        <v>11</v>
      </c>
      <c r="E3656" s="34" t="str">
        <f>IFERROR(MID(A3656,D3656-5,1)," ")</f>
        <v xml:space="preserve"> </v>
      </c>
      <c r="F3656" s="34" t="str">
        <f>MID(A3656,IF(E3656="1",D3656-5,D3656-4),IF(E3656="1",7,6))</f>
        <v>4:36PM</v>
      </c>
      <c r="G3656" s="34" t="str">
        <f>TRIM(SUBSTITUTE(A3656,TEXT(M3656,"h:mmAM/PM"),""))</f>
        <v>7-Nov Y/O/W</v>
      </c>
      <c r="H3656" s="34" t="b">
        <f>OR(LEFT(G3656,1)="Y",LEFT(G3656,1)="B",LEFT(G3656,1)="R")</f>
        <v>0</v>
      </c>
      <c r="I3656" s="34" t="str">
        <f>IF(H3656,LEFT(G3656,FIND(" ",G3656)-1),MID(G3656,FIND(" ",G3656)+1,9))</f>
        <v>Y/O/W</v>
      </c>
      <c r="J3656" s="34" t="str">
        <f>TRIM(SUBSTITUTE(G3656,I3656,""))</f>
        <v>7-Nov</v>
      </c>
      <c r="K3656" s="34">
        <f>LEFT(J3656,2-ISERROR(1*MID(J3656,2,1)))*1</f>
        <v>7</v>
      </c>
      <c r="L3656" s="34" t="str">
        <f>IF(LEN(I3656)=3,I3656,LEFT(I3656,1)&amp;MID(I3656,3,1)&amp;RIGHT(I3656,1))</f>
        <v>YOW</v>
      </c>
      <c r="M3656" s="42">
        <f>TIMEVALUE(SUBSTITUTE(SUBSTITUTE(F3656,"P"," P"),"A"," A"))</f>
        <v>0.69166666666666676</v>
      </c>
      <c r="N3656" s="34">
        <f t="shared" si="179"/>
        <v>19</v>
      </c>
      <c r="O3656" s="34" t="str">
        <f t="shared" si="180"/>
        <v>YOW19</v>
      </c>
      <c r="P3656" s="44">
        <f>INDEX(Workings!$R$14:$R$853,MATCH(O3656,Workings!$U$14:$U$853,0))</f>
        <v>0.68958333333333366</v>
      </c>
      <c r="Q3656" s="34">
        <f t="shared" si="181"/>
        <v>3</v>
      </c>
      <c r="S3656"/>
    </row>
    <row r="3657" spans="1:19" ht="15" x14ac:dyDescent="0.25">
      <c r="A3657" s="34" t="s">
        <v>4240</v>
      </c>
      <c r="B3657" s="34">
        <f>SEARCH("PM",A3657)</f>
        <v>17</v>
      </c>
      <c r="C3657" s="34" t="e">
        <f>SEARCH("AM",A3657)</f>
        <v>#VALUE!</v>
      </c>
      <c r="D3657" s="34">
        <f>IFERROR(B3657,C3657)</f>
        <v>17</v>
      </c>
      <c r="E3657" s="34" t="str">
        <f>IFERROR(MID(A3657,D3657-5,1)," ")</f>
        <v xml:space="preserve"> </v>
      </c>
      <c r="F3657" s="34" t="str">
        <f>MID(A3657,IF(E3657="1",D3657-5,D3657-4),IF(E3657="1",7,6))</f>
        <v>5:04PM</v>
      </c>
      <c r="G3657" s="34" t="str">
        <f>TRIM(SUBSTITUTE(A3657,TEXT(M3657,"h:mmAM/PM"),""))</f>
        <v>Y:O:W 7/Nov</v>
      </c>
      <c r="H3657" s="34" t="b">
        <f>OR(LEFT(G3657,1)="Y",LEFT(G3657,1)="B",LEFT(G3657,1)="R")</f>
        <v>1</v>
      </c>
      <c r="I3657" s="34" t="str">
        <f>IF(H3657,LEFT(G3657,FIND(" ",G3657)-1),MID(G3657,FIND(" ",G3657)+1,9))</f>
        <v>Y:O:W</v>
      </c>
      <c r="J3657" s="34" t="str">
        <f>TRIM(SUBSTITUTE(G3657,I3657,""))</f>
        <v>7/Nov</v>
      </c>
      <c r="K3657" s="34">
        <f>LEFT(J3657,2-ISERROR(1*MID(J3657,2,1)))*1</f>
        <v>7</v>
      </c>
      <c r="L3657" s="34" t="str">
        <f>IF(LEN(I3657)=3,I3657,LEFT(I3657,1)&amp;MID(I3657,3,1)&amp;RIGHT(I3657,1))</f>
        <v>YOW</v>
      </c>
      <c r="M3657" s="42">
        <f>TIMEVALUE(SUBSTITUTE(SUBSTITUTE(F3657,"P"," P"),"A"," A"))</f>
        <v>0.71111111111111114</v>
      </c>
      <c r="N3657" s="34">
        <f t="shared" ref="N3657:N3720" si="182">1+(L3657=L3656)*(K3657=K3656)*N3656</f>
        <v>20</v>
      </c>
      <c r="O3657" s="34" t="str">
        <f t="shared" ref="O3657:O3720" si="183">L3657&amp;N3657</f>
        <v>YOW20</v>
      </c>
      <c r="P3657" s="44">
        <f>INDEX(Workings!$R$14:$R$853,MATCH(O3657,Workings!$U$14:$U$853,0))</f>
        <v>0.71041666666666703</v>
      </c>
      <c r="Q3657" s="34">
        <f t="shared" ref="Q3657:Q3720" si="184">ROUND((M3657-P3657)*60*24,5)</f>
        <v>1</v>
      </c>
      <c r="S3657"/>
    </row>
    <row r="3658" spans="1:19" ht="15" x14ac:dyDescent="0.25">
      <c r="A3658" s="34" t="s">
        <v>1458</v>
      </c>
      <c r="B3658" s="34">
        <f>SEARCH("PM",A3658)</f>
        <v>17</v>
      </c>
      <c r="C3658" s="34" t="e">
        <f>SEARCH("AM",A3658)</f>
        <v>#VALUE!</v>
      </c>
      <c r="D3658" s="34">
        <f>IFERROR(B3658,C3658)</f>
        <v>17</v>
      </c>
      <c r="E3658" s="34" t="str">
        <f>IFERROR(MID(A3658,D3658-5,1)," ")</f>
        <v xml:space="preserve"> </v>
      </c>
      <c r="F3658" s="34" t="str">
        <f>MID(A3658,IF(E3658="1",D3658-5,D3658-4),IF(E3658="1",7,6))</f>
        <v>5:24PM</v>
      </c>
      <c r="G3658" s="34" t="str">
        <f>TRIM(SUBSTITUTE(A3658,TEXT(M3658,"h:mmAM/PM"),""))</f>
        <v>7/Nov Y:O:W</v>
      </c>
      <c r="H3658" s="34" t="b">
        <f>OR(LEFT(G3658,1)="Y",LEFT(G3658,1)="B",LEFT(G3658,1)="R")</f>
        <v>0</v>
      </c>
      <c r="I3658" s="34" t="str">
        <f>IF(H3658,LEFT(G3658,FIND(" ",G3658)-1),MID(G3658,FIND(" ",G3658)+1,9))</f>
        <v>Y:O:W</v>
      </c>
      <c r="J3658" s="34" t="str">
        <f>TRIM(SUBSTITUTE(G3658,I3658,""))</f>
        <v>7/Nov</v>
      </c>
      <c r="K3658" s="34">
        <f>LEFT(J3658,2-ISERROR(1*MID(J3658,2,1)))*1</f>
        <v>7</v>
      </c>
      <c r="L3658" s="34" t="str">
        <f>IF(LEN(I3658)=3,I3658,LEFT(I3658,1)&amp;MID(I3658,3,1)&amp;RIGHT(I3658,1))</f>
        <v>YOW</v>
      </c>
      <c r="M3658" s="42">
        <f>TIMEVALUE(SUBSTITUTE(SUBSTITUTE(F3658,"P"," P"),"A"," A"))</f>
        <v>0.72499999999999998</v>
      </c>
      <c r="N3658" s="34">
        <f t="shared" si="182"/>
        <v>21</v>
      </c>
      <c r="O3658" s="34" t="str">
        <f t="shared" si="183"/>
        <v>YOW21</v>
      </c>
      <c r="P3658" s="44">
        <f>INDEX(Workings!$R$14:$R$853,MATCH(O3658,Workings!$U$14:$U$853,0))</f>
        <v>0.72430555555555587</v>
      </c>
      <c r="Q3658" s="34">
        <f t="shared" si="184"/>
        <v>1</v>
      </c>
      <c r="S3658"/>
    </row>
    <row r="3659" spans="1:19" ht="15" x14ac:dyDescent="0.25">
      <c r="A3659" s="34" t="s">
        <v>3750</v>
      </c>
      <c r="B3659" s="34">
        <f>SEARCH("PM",A3659)</f>
        <v>11</v>
      </c>
      <c r="C3659" s="34" t="e">
        <f>SEARCH("AM",A3659)</f>
        <v>#VALUE!</v>
      </c>
      <c r="D3659" s="34">
        <f>IFERROR(B3659,C3659)</f>
        <v>11</v>
      </c>
      <c r="E3659" s="34" t="str">
        <f>IFERROR(MID(A3659,D3659-5,1)," ")</f>
        <v xml:space="preserve"> </v>
      </c>
      <c r="F3659" s="34" t="str">
        <f>MID(A3659,IF(E3659="1",D3659-5,D3659-4),IF(E3659="1",7,6))</f>
        <v>5:44PM</v>
      </c>
      <c r="G3659" s="34" t="str">
        <f>TRIM(SUBSTITUTE(A3659,TEXT(M3659,"h:mmAM/PM"),""))</f>
        <v>7-Nov YOW</v>
      </c>
      <c r="H3659" s="34" t="b">
        <f>OR(LEFT(G3659,1)="Y",LEFT(G3659,1)="B",LEFT(G3659,1)="R")</f>
        <v>0</v>
      </c>
      <c r="I3659" s="34" t="str">
        <f>IF(H3659,LEFT(G3659,FIND(" ",G3659)-1),MID(G3659,FIND(" ",G3659)+1,9))</f>
        <v>YOW</v>
      </c>
      <c r="J3659" s="34" t="str">
        <f>TRIM(SUBSTITUTE(G3659,I3659,""))</f>
        <v>7-Nov</v>
      </c>
      <c r="K3659" s="34">
        <f>LEFT(J3659,2-ISERROR(1*MID(J3659,2,1)))*1</f>
        <v>7</v>
      </c>
      <c r="L3659" s="34" t="str">
        <f>IF(LEN(I3659)=3,I3659,LEFT(I3659,1)&amp;MID(I3659,3,1)&amp;RIGHT(I3659,1))</f>
        <v>YOW</v>
      </c>
      <c r="M3659" s="42">
        <f>TIMEVALUE(SUBSTITUTE(SUBSTITUTE(F3659,"P"," P"),"A"," A"))</f>
        <v>0.73888888888888893</v>
      </c>
      <c r="N3659" s="34">
        <f t="shared" si="182"/>
        <v>22</v>
      </c>
      <c r="O3659" s="34" t="str">
        <f t="shared" si="183"/>
        <v>YOW22</v>
      </c>
      <c r="P3659" s="44">
        <f>INDEX(Workings!$R$14:$R$853,MATCH(O3659,Workings!$U$14:$U$853,0))</f>
        <v>0.73819444444444471</v>
      </c>
      <c r="Q3659" s="34">
        <f t="shared" si="184"/>
        <v>1</v>
      </c>
      <c r="S3659"/>
    </row>
    <row r="3660" spans="1:19" ht="15" x14ac:dyDescent="0.25">
      <c r="A3660" s="34" t="s">
        <v>2517</v>
      </c>
      <c r="B3660" s="34">
        <f>SEARCH("PM",A3660)</f>
        <v>9</v>
      </c>
      <c r="C3660" s="34" t="e">
        <f>SEARCH("AM",A3660)</f>
        <v>#VALUE!</v>
      </c>
      <c r="D3660" s="34">
        <f>IFERROR(B3660,C3660)</f>
        <v>9</v>
      </c>
      <c r="E3660" s="34" t="str">
        <f>IFERROR(MID(A3660,D3660-5,1)," ")</f>
        <v xml:space="preserve"> </v>
      </c>
      <c r="F3660" s="34" t="str">
        <f>MID(A3660,IF(E3660="1",D3660-5,D3660-4),IF(E3660="1",7,6))</f>
        <v>6:06PM</v>
      </c>
      <c r="G3660" s="34" t="str">
        <f>TRIM(SUBSTITUTE(A3660,TEXT(M3660,"h:mmAM/PM"),""))</f>
        <v>YOW 7-Nov</v>
      </c>
      <c r="H3660" s="34" t="b">
        <f>OR(LEFT(G3660,1)="Y",LEFT(G3660,1)="B",LEFT(G3660,1)="R")</f>
        <v>1</v>
      </c>
      <c r="I3660" s="34" t="str">
        <f>IF(H3660,LEFT(G3660,FIND(" ",G3660)-1),MID(G3660,FIND(" ",G3660)+1,9))</f>
        <v>YOW</v>
      </c>
      <c r="J3660" s="34" t="str">
        <f>TRIM(SUBSTITUTE(G3660,I3660,""))</f>
        <v>7-Nov</v>
      </c>
      <c r="K3660" s="34">
        <f>LEFT(J3660,2-ISERROR(1*MID(J3660,2,1)))*1</f>
        <v>7</v>
      </c>
      <c r="L3660" s="34" t="str">
        <f>IF(LEN(I3660)=3,I3660,LEFT(I3660,1)&amp;MID(I3660,3,1)&amp;RIGHT(I3660,1))</f>
        <v>YOW</v>
      </c>
      <c r="M3660" s="42">
        <f>TIMEVALUE(SUBSTITUTE(SUBSTITUTE(F3660,"P"," P"),"A"," A"))</f>
        <v>0.75416666666666676</v>
      </c>
      <c r="N3660" s="34">
        <f t="shared" si="182"/>
        <v>23</v>
      </c>
      <c r="O3660" s="34" t="str">
        <f t="shared" si="183"/>
        <v>YOW23</v>
      </c>
      <c r="P3660" s="44">
        <f>INDEX(Workings!$R$14:$R$853,MATCH(O3660,Workings!$U$14:$U$853,0))</f>
        <v>0.75208333333333355</v>
      </c>
      <c r="Q3660" s="34">
        <f t="shared" si="184"/>
        <v>3</v>
      </c>
      <c r="S3660"/>
    </row>
    <row r="3661" spans="1:19" ht="15" x14ac:dyDescent="0.25">
      <c r="A3661" s="34" t="s">
        <v>733</v>
      </c>
      <c r="B3661" s="34">
        <f>SEARCH("PM",A3661)</f>
        <v>17</v>
      </c>
      <c r="C3661" s="34" t="e">
        <f>SEARCH("AM",A3661)</f>
        <v>#VALUE!</v>
      </c>
      <c r="D3661" s="34">
        <f>IFERROR(B3661,C3661)</f>
        <v>17</v>
      </c>
      <c r="E3661" s="34" t="str">
        <f>IFERROR(MID(A3661,D3661-5,1)," ")</f>
        <v xml:space="preserve"> </v>
      </c>
      <c r="F3661" s="34" t="str">
        <f>MID(A3661,IF(E3661="1",D3661-5,D3661-4),IF(E3661="1",7,6))</f>
        <v>6:27PM</v>
      </c>
      <c r="G3661" s="34" t="str">
        <f>TRIM(SUBSTITUTE(A3661,TEXT(M3661,"h:mmAM/PM"),""))</f>
        <v>Y-O-W 7-Nov</v>
      </c>
      <c r="H3661" s="34" t="b">
        <f>OR(LEFT(G3661,1)="Y",LEFT(G3661,1)="B",LEFT(G3661,1)="R")</f>
        <v>1</v>
      </c>
      <c r="I3661" s="34" t="str">
        <f>IF(H3661,LEFT(G3661,FIND(" ",G3661)-1),MID(G3661,FIND(" ",G3661)+1,9))</f>
        <v>Y-O-W</v>
      </c>
      <c r="J3661" s="34" t="str">
        <f>TRIM(SUBSTITUTE(G3661,I3661,""))</f>
        <v>7-Nov</v>
      </c>
      <c r="K3661" s="34">
        <f>LEFT(J3661,2-ISERROR(1*MID(J3661,2,1)))*1</f>
        <v>7</v>
      </c>
      <c r="L3661" s="34" t="str">
        <f>IF(LEN(I3661)=3,I3661,LEFT(I3661,1)&amp;MID(I3661,3,1)&amp;RIGHT(I3661,1))</f>
        <v>YOW</v>
      </c>
      <c r="M3661" s="42">
        <f>TIMEVALUE(SUBSTITUTE(SUBSTITUTE(F3661,"P"," P"),"A"," A"))</f>
        <v>0.76874999999999993</v>
      </c>
      <c r="N3661" s="34">
        <f t="shared" si="182"/>
        <v>24</v>
      </c>
      <c r="O3661" s="34" t="str">
        <f t="shared" si="183"/>
        <v>YOW24</v>
      </c>
      <c r="P3661" s="44">
        <f>INDEX(Workings!$R$14:$R$853,MATCH(O3661,Workings!$U$14:$U$853,0))</f>
        <v>0.76597222222222239</v>
      </c>
      <c r="Q3661" s="34">
        <f t="shared" si="184"/>
        <v>4</v>
      </c>
      <c r="S3661"/>
    </row>
    <row r="3662" spans="1:19" ht="15" x14ac:dyDescent="0.25">
      <c r="A3662" s="34" t="s">
        <v>2093</v>
      </c>
      <c r="B3662" s="34">
        <f>SEARCH("PM",A3662)</f>
        <v>17</v>
      </c>
      <c r="C3662" s="34" t="e">
        <f>SEARCH("AM",A3662)</f>
        <v>#VALUE!</v>
      </c>
      <c r="D3662" s="34">
        <f>IFERROR(B3662,C3662)</f>
        <v>17</v>
      </c>
      <c r="E3662" s="34" t="str">
        <f>IFERROR(MID(A3662,D3662-5,1)," ")</f>
        <v xml:space="preserve"> </v>
      </c>
      <c r="F3662" s="34" t="str">
        <f>MID(A3662,IF(E3662="1",D3662-5,D3662-4),IF(E3662="1",7,6))</f>
        <v>6:45PM</v>
      </c>
      <c r="G3662" s="34" t="str">
        <f>TRIM(SUBSTITUTE(A3662,TEXT(M3662,"h:mmAM/PM"),""))</f>
        <v>7-Nov Y/O/W</v>
      </c>
      <c r="H3662" s="34" t="b">
        <f>OR(LEFT(G3662,1)="Y",LEFT(G3662,1)="B",LEFT(G3662,1)="R")</f>
        <v>0</v>
      </c>
      <c r="I3662" s="34" t="str">
        <f>IF(H3662,LEFT(G3662,FIND(" ",G3662)-1),MID(G3662,FIND(" ",G3662)+1,9))</f>
        <v>Y/O/W</v>
      </c>
      <c r="J3662" s="34" t="str">
        <f>TRIM(SUBSTITUTE(G3662,I3662,""))</f>
        <v>7-Nov</v>
      </c>
      <c r="K3662" s="34">
        <f>LEFT(J3662,2-ISERROR(1*MID(J3662,2,1)))*1</f>
        <v>7</v>
      </c>
      <c r="L3662" s="34" t="str">
        <f>IF(LEN(I3662)=3,I3662,LEFT(I3662,1)&amp;MID(I3662,3,1)&amp;RIGHT(I3662,1))</f>
        <v>YOW</v>
      </c>
      <c r="M3662" s="42">
        <f>TIMEVALUE(SUBSTITUTE(SUBSTITUTE(F3662,"P"," P"),"A"," A"))</f>
        <v>0.78125</v>
      </c>
      <c r="N3662" s="34">
        <f t="shared" si="182"/>
        <v>25</v>
      </c>
      <c r="O3662" s="34" t="str">
        <f t="shared" si="183"/>
        <v>YOW25</v>
      </c>
      <c r="P3662" s="44">
        <f>INDEX(Workings!$R$14:$R$853,MATCH(O3662,Workings!$U$14:$U$853,0))</f>
        <v>0.77986111111111123</v>
      </c>
      <c r="Q3662" s="34">
        <f t="shared" si="184"/>
        <v>2</v>
      </c>
      <c r="S3662"/>
    </row>
    <row r="3663" spans="1:19" ht="15" x14ac:dyDescent="0.25">
      <c r="A3663" s="34" t="s">
        <v>1059</v>
      </c>
      <c r="B3663" s="34">
        <f>SEARCH("PM",A3663)</f>
        <v>11</v>
      </c>
      <c r="C3663" s="34" t="e">
        <f>SEARCH("AM",A3663)</f>
        <v>#VALUE!</v>
      </c>
      <c r="D3663" s="34">
        <f>IFERROR(B3663,C3663)</f>
        <v>11</v>
      </c>
      <c r="E3663" s="34" t="str">
        <f>IFERROR(MID(A3663,D3663-5,1)," ")</f>
        <v xml:space="preserve"> </v>
      </c>
      <c r="F3663" s="34" t="str">
        <f>MID(A3663,IF(E3663="1",D3663-5,D3663-4),IF(E3663="1",7,6))</f>
        <v>7:08PM</v>
      </c>
      <c r="G3663" s="34" t="str">
        <f>TRIM(SUBSTITUTE(A3663,TEXT(M3663,"h:mmAM/PM"),""))</f>
        <v>7-Nov Y-O-W</v>
      </c>
      <c r="H3663" s="34" t="b">
        <f>OR(LEFT(G3663,1)="Y",LEFT(G3663,1)="B",LEFT(G3663,1)="R")</f>
        <v>0</v>
      </c>
      <c r="I3663" s="34" t="str">
        <f>IF(H3663,LEFT(G3663,FIND(" ",G3663)-1),MID(G3663,FIND(" ",G3663)+1,9))</f>
        <v>Y-O-W</v>
      </c>
      <c r="J3663" s="34" t="str">
        <f>TRIM(SUBSTITUTE(G3663,I3663,""))</f>
        <v>7-Nov</v>
      </c>
      <c r="K3663" s="34">
        <f>LEFT(J3663,2-ISERROR(1*MID(J3663,2,1)))*1</f>
        <v>7</v>
      </c>
      <c r="L3663" s="34" t="str">
        <f>IF(LEN(I3663)=3,I3663,LEFT(I3663,1)&amp;MID(I3663,3,1)&amp;RIGHT(I3663,1))</f>
        <v>YOW</v>
      </c>
      <c r="M3663" s="42">
        <f>TIMEVALUE(SUBSTITUTE(SUBSTITUTE(F3663,"P"," P"),"A"," A"))</f>
        <v>0.79722222222222217</v>
      </c>
      <c r="N3663" s="34">
        <f t="shared" si="182"/>
        <v>26</v>
      </c>
      <c r="O3663" s="34" t="str">
        <f t="shared" si="183"/>
        <v>YOW26</v>
      </c>
      <c r="P3663" s="44">
        <f>INDEX(Workings!$R$14:$R$853,MATCH(O3663,Workings!$U$14:$U$853,0))</f>
        <v>0.79375000000000007</v>
      </c>
      <c r="Q3663" s="34">
        <f t="shared" si="184"/>
        <v>5</v>
      </c>
      <c r="S3663"/>
    </row>
    <row r="3664" spans="1:19" ht="15" x14ac:dyDescent="0.25">
      <c r="A3664" s="34" t="s">
        <v>3377</v>
      </c>
      <c r="B3664" s="34">
        <f>SEARCH("PM",A3664)</f>
        <v>17</v>
      </c>
      <c r="C3664" s="34" t="e">
        <f>SEARCH("AM",A3664)</f>
        <v>#VALUE!</v>
      </c>
      <c r="D3664" s="34">
        <f>IFERROR(B3664,C3664)</f>
        <v>17</v>
      </c>
      <c r="E3664" s="34" t="str">
        <f>IFERROR(MID(A3664,D3664-5,1)," ")</f>
        <v xml:space="preserve"> </v>
      </c>
      <c r="F3664" s="34" t="str">
        <f>MID(A3664,IF(E3664="1",D3664-5,D3664-4),IF(E3664="1",7,6))</f>
        <v>8:04PM</v>
      </c>
      <c r="G3664" s="34" t="str">
        <f>TRIM(SUBSTITUTE(A3664,TEXT(M3664,"h:mmAM/PM"),""))</f>
        <v>7-Nov Y/O/W</v>
      </c>
      <c r="H3664" s="34" t="b">
        <f>OR(LEFT(G3664,1)="Y",LEFT(G3664,1)="B",LEFT(G3664,1)="R")</f>
        <v>0</v>
      </c>
      <c r="I3664" s="34" t="str">
        <f>IF(H3664,LEFT(G3664,FIND(" ",G3664)-1),MID(G3664,FIND(" ",G3664)+1,9))</f>
        <v>Y/O/W</v>
      </c>
      <c r="J3664" s="34" t="str">
        <f>TRIM(SUBSTITUTE(G3664,I3664,""))</f>
        <v>7-Nov</v>
      </c>
      <c r="K3664" s="34">
        <f>LEFT(J3664,2-ISERROR(1*MID(J3664,2,1)))*1</f>
        <v>7</v>
      </c>
      <c r="L3664" s="34" t="str">
        <f>IF(LEN(I3664)=3,I3664,LEFT(I3664,1)&amp;MID(I3664,3,1)&amp;RIGHT(I3664,1))</f>
        <v>YOW</v>
      </c>
      <c r="M3664" s="42">
        <f>TIMEVALUE(SUBSTITUTE(SUBSTITUTE(F3664,"P"," P"),"A"," A"))</f>
        <v>0.83611111111111114</v>
      </c>
      <c r="N3664" s="34">
        <f t="shared" si="182"/>
        <v>27</v>
      </c>
      <c r="O3664" s="34" t="str">
        <f t="shared" si="183"/>
        <v>YOW27</v>
      </c>
      <c r="P3664" s="44">
        <f>INDEX(Workings!$R$14:$R$853,MATCH(O3664,Workings!$U$14:$U$853,0))</f>
        <v>0.8354166666666667</v>
      </c>
      <c r="Q3664" s="34">
        <f t="shared" si="184"/>
        <v>1</v>
      </c>
      <c r="S3664"/>
    </row>
    <row r="3665" spans="1:19" ht="15" x14ac:dyDescent="0.25">
      <c r="A3665" s="34" t="s">
        <v>1168</v>
      </c>
      <c r="B3665" s="34">
        <f>SEARCH("PM",A3665)</f>
        <v>5</v>
      </c>
      <c r="C3665" s="34" t="e">
        <f>SEARCH("AM",A3665)</f>
        <v>#VALUE!</v>
      </c>
      <c r="D3665" s="34">
        <f>IFERROR(B3665,C3665)</f>
        <v>5</v>
      </c>
      <c r="E3665" s="34" t="str">
        <f>IFERROR(MID(A3665,D3665-5,1)," ")</f>
        <v xml:space="preserve"> </v>
      </c>
      <c r="F3665" s="34" t="str">
        <f>MID(A3665,IF(E3665="1",D3665-5,D3665-4),IF(E3665="1",7,6))</f>
        <v>9:08PM</v>
      </c>
      <c r="G3665" s="34" t="str">
        <f>TRIM(SUBSTITUTE(A3665,TEXT(M3665,"h:mmAM/PM"),""))</f>
        <v>YOW 7/Nov</v>
      </c>
      <c r="H3665" s="34" t="b">
        <f>OR(LEFT(G3665,1)="Y",LEFT(G3665,1)="B",LEFT(G3665,1)="R")</f>
        <v>1</v>
      </c>
      <c r="I3665" s="34" t="str">
        <f>IF(H3665,LEFT(G3665,FIND(" ",G3665)-1),MID(G3665,FIND(" ",G3665)+1,9))</f>
        <v>YOW</v>
      </c>
      <c r="J3665" s="34" t="str">
        <f>TRIM(SUBSTITUTE(G3665,I3665,""))</f>
        <v>7/Nov</v>
      </c>
      <c r="K3665" s="34">
        <f>LEFT(J3665,2-ISERROR(1*MID(J3665,2,1)))*1</f>
        <v>7</v>
      </c>
      <c r="L3665" s="34" t="str">
        <f>IF(LEN(I3665)=3,I3665,LEFT(I3665,1)&amp;MID(I3665,3,1)&amp;RIGHT(I3665,1))</f>
        <v>YOW</v>
      </c>
      <c r="M3665" s="42">
        <f>TIMEVALUE(SUBSTITUTE(SUBSTITUTE(F3665,"P"," P"),"A"," A"))</f>
        <v>0.88055555555555554</v>
      </c>
      <c r="N3665" s="34">
        <f t="shared" si="182"/>
        <v>28</v>
      </c>
      <c r="O3665" s="34" t="str">
        <f t="shared" si="183"/>
        <v>YOW28</v>
      </c>
      <c r="P3665" s="44">
        <f>INDEX(Workings!$R$14:$R$853,MATCH(O3665,Workings!$U$14:$U$853,0))</f>
        <v>0.87708333333333333</v>
      </c>
      <c r="Q3665" s="34">
        <f t="shared" si="184"/>
        <v>5</v>
      </c>
      <c r="S3665"/>
    </row>
    <row r="3666" spans="1:19" ht="15" x14ac:dyDescent="0.25">
      <c r="A3666" s="34" t="s">
        <v>3933</v>
      </c>
      <c r="B3666" s="34">
        <f>SEARCH("PM",A3666)</f>
        <v>18</v>
      </c>
      <c r="C3666" s="34" t="e">
        <f>SEARCH("AM",A3666)</f>
        <v>#VALUE!</v>
      </c>
      <c r="D3666" s="34">
        <f>IFERROR(B3666,C3666)</f>
        <v>18</v>
      </c>
      <c r="E3666" s="34" t="str">
        <f>IFERROR(MID(A3666,D3666-5,1)," ")</f>
        <v>1</v>
      </c>
      <c r="F3666" s="34" t="str">
        <f>MID(A3666,IF(E3666="1",D3666-5,D3666-4),IF(E3666="1",7,6))</f>
        <v>10:07PM</v>
      </c>
      <c r="G3666" s="34" t="str">
        <f>TRIM(SUBSTITUTE(A3666,TEXT(M3666,"h:mmAM/PM"),""))</f>
        <v>7-Nov Y/O/W</v>
      </c>
      <c r="H3666" s="34" t="b">
        <f>OR(LEFT(G3666,1)="Y",LEFT(G3666,1)="B",LEFT(G3666,1)="R")</f>
        <v>0</v>
      </c>
      <c r="I3666" s="34" t="str">
        <f>IF(H3666,LEFT(G3666,FIND(" ",G3666)-1),MID(G3666,FIND(" ",G3666)+1,9))</f>
        <v>Y/O/W</v>
      </c>
      <c r="J3666" s="34" t="str">
        <f>TRIM(SUBSTITUTE(G3666,I3666,""))</f>
        <v>7-Nov</v>
      </c>
      <c r="K3666" s="34">
        <f>LEFT(J3666,2-ISERROR(1*MID(J3666,2,1)))*1</f>
        <v>7</v>
      </c>
      <c r="L3666" s="34" t="str">
        <f>IF(LEN(I3666)=3,I3666,LEFT(I3666,1)&amp;MID(I3666,3,1)&amp;RIGHT(I3666,1))</f>
        <v>YOW</v>
      </c>
      <c r="M3666" s="42">
        <f>TIMEVALUE(SUBSTITUTE(SUBSTITUTE(F3666,"P"," P"),"A"," A"))</f>
        <v>0.92152777777777783</v>
      </c>
      <c r="N3666" s="34">
        <f t="shared" si="182"/>
        <v>29</v>
      </c>
      <c r="O3666" s="34" t="str">
        <f t="shared" si="183"/>
        <v>YOW29</v>
      </c>
      <c r="P3666" s="44">
        <f>INDEX(Workings!$R$14:$R$853,MATCH(O3666,Workings!$U$14:$U$853,0))</f>
        <v>0.91874999999999996</v>
      </c>
      <c r="Q3666" s="34">
        <f t="shared" si="184"/>
        <v>4</v>
      </c>
      <c r="S3666"/>
    </row>
    <row r="3667" spans="1:19" ht="15" x14ac:dyDescent="0.25">
      <c r="A3667" s="34" t="s">
        <v>228</v>
      </c>
      <c r="B3667" s="34">
        <f>SEARCH("PM",A3667)</f>
        <v>10</v>
      </c>
      <c r="C3667" s="34" t="e">
        <f>SEARCH("AM",A3667)</f>
        <v>#VALUE!</v>
      </c>
      <c r="D3667" s="34">
        <f>IFERROR(B3667,C3667)</f>
        <v>10</v>
      </c>
      <c r="E3667" s="34" t="str">
        <f>IFERROR(MID(A3667,D3667-5,1)," ")</f>
        <v>1</v>
      </c>
      <c r="F3667" s="34" t="str">
        <f>MID(A3667,IF(E3667="1",D3667-5,D3667-4),IF(E3667="1",7,6))</f>
        <v>11:06PM</v>
      </c>
      <c r="G3667" s="34" t="str">
        <f>TRIM(SUBSTITUTE(A3667,TEXT(M3667,"h:mmAM/PM"),""))</f>
        <v>YOW 7/Nov</v>
      </c>
      <c r="H3667" s="34" t="b">
        <f>OR(LEFT(G3667,1)="Y",LEFT(G3667,1)="B",LEFT(G3667,1)="R")</f>
        <v>1</v>
      </c>
      <c r="I3667" s="34" t="str">
        <f>IF(H3667,LEFT(G3667,FIND(" ",G3667)-1),MID(G3667,FIND(" ",G3667)+1,9))</f>
        <v>YOW</v>
      </c>
      <c r="J3667" s="34" t="str">
        <f>TRIM(SUBSTITUTE(G3667,I3667,""))</f>
        <v>7/Nov</v>
      </c>
      <c r="K3667" s="34">
        <f>LEFT(J3667,2-ISERROR(1*MID(J3667,2,1)))*1</f>
        <v>7</v>
      </c>
      <c r="L3667" s="34" t="str">
        <f>IF(LEN(I3667)=3,I3667,LEFT(I3667,1)&amp;MID(I3667,3,1)&amp;RIGHT(I3667,1))</f>
        <v>YOW</v>
      </c>
      <c r="M3667" s="42">
        <f>TIMEVALUE(SUBSTITUTE(SUBSTITUTE(F3667,"P"," P"),"A"," A"))</f>
        <v>0.96250000000000002</v>
      </c>
      <c r="N3667" s="34">
        <f t="shared" si="182"/>
        <v>30</v>
      </c>
      <c r="O3667" s="34" t="str">
        <f t="shared" si="183"/>
        <v>YOW30</v>
      </c>
      <c r="P3667" s="44">
        <f>INDEX(Workings!$R$14:$R$853,MATCH(O3667,Workings!$U$14:$U$853,0))</f>
        <v>0.96041666666666659</v>
      </c>
      <c r="Q3667" s="34">
        <f t="shared" si="184"/>
        <v>3</v>
      </c>
      <c r="S3667"/>
    </row>
    <row r="3668" spans="1:19" ht="15" x14ac:dyDescent="0.25">
      <c r="A3668" s="34" t="s">
        <v>3927</v>
      </c>
      <c r="B3668" s="34" t="e">
        <f>SEARCH("PM",A3668)</f>
        <v>#VALUE!</v>
      </c>
      <c r="C3668" s="34">
        <f>SEARCH("AM",A3668)</f>
        <v>5</v>
      </c>
      <c r="D3668" s="34">
        <f>IFERROR(B3668,C3668)</f>
        <v>5</v>
      </c>
      <c r="E3668" s="34" t="str">
        <f>IFERROR(MID(A3668,D3668-5,1)," ")</f>
        <v xml:space="preserve"> </v>
      </c>
      <c r="F3668" s="34" t="str">
        <f>MID(A3668,IF(E3668="1",D3668-5,D3668-4),IF(E3668="1",7,6))</f>
        <v>7:06AM</v>
      </c>
      <c r="G3668" s="34" t="str">
        <f>TRIM(SUBSTITUTE(A3668,TEXT(M3668,"h:mmAM/PM"),""))</f>
        <v>8/Nov YOW</v>
      </c>
      <c r="H3668" s="34" t="b">
        <f>OR(LEFT(G3668,1)="Y",LEFT(G3668,1)="B",LEFT(G3668,1)="R")</f>
        <v>0</v>
      </c>
      <c r="I3668" s="34" t="str">
        <f>IF(H3668,LEFT(G3668,FIND(" ",G3668)-1),MID(G3668,FIND(" ",G3668)+1,9))</f>
        <v>YOW</v>
      </c>
      <c r="J3668" s="34" t="str">
        <f>TRIM(SUBSTITUTE(G3668,I3668,""))</f>
        <v>8/Nov</v>
      </c>
      <c r="K3668" s="34">
        <f>LEFT(J3668,2-ISERROR(1*MID(J3668,2,1)))*1</f>
        <v>8</v>
      </c>
      <c r="L3668" s="34" t="str">
        <f>IF(LEN(I3668)=3,I3668,LEFT(I3668,1)&amp;MID(I3668,3,1)&amp;RIGHT(I3668,1))</f>
        <v>YOW</v>
      </c>
      <c r="M3668" s="42">
        <f>TIMEVALUE(SUBSTITUTE(SUBSTITUTE(F3668,"P"," P"),"A"," A"))</f>
        <v>0.29583333333333334</v>
      </c>
      <c r="N3668" s="34">
        <f t="shared" si="182"/>
        <v>1</v>
      </c>
      <c r="O3668" s="34" t="str">
        <f t="shared" si="183"/>
        <v>YOW1</v>
      </c>
      <c r="P3668" s="44">
        <f>INDEX(Workings!$R$14:$R$853,MATCH(O3668,Workings!$U$14:$U$853,0))</f>
        <v>0.29375000000000001</v>
      </c>
      <c r="Q3668" s="34">
        <f t="shared" si="184"/>
        <v>3</v>
      </c>
      <c r="S3668"/>
    </row>
    <row r="3669" spans="1:19" ht="15" x14ac:dyDescent="0.25">
      <c r="A3669" s="34" t="s">
        <v>2298</v>
      </c>
      <c r="B3669" s="34" t="e">
        <f>SEARCH("PM",A3669)</f>
        <v>#VALUE!</v>
      </c>
      <c r="C3669" s="34">
        <f>SEARCH("AM",A3669)</f>
        <v>15</v>
      </c>
      <c r="D3669" s="34">
        <f>IFERROR(B3669,C3669)</f>
        <v>15</v>
      </c>
      <c r="E3669" s="34" t="str">
        <f>IFERROR(MID(A3669,D3669-5,1)," ")</f>
        <v xml:space="preserve"> </v>
      </c>
      <c r="F3669" s="34" t="str">
        <f>MID(A3669,IF(E3669="1",D3669-5,D3669-4),IF(E3669="1",7,6))</f>
        <v>7:45AM</v>
      </c>
      <c r="G3669" s="34" t="str">
        <f>TRIM(SUBSTITUTE(A3669,TEXT(M3669,"h:mmAM/PM"),""))</f>
        <v>8/Nov YOW</v>
      </c>
      <c r="H3669" s="34" t="b">
        <f>OR(LEFT(G3669,1)="Y",LEFT(G3669,1)="B",LEFT(G3669,1)="R")</f>
        <v>0</v>
      </c>
      <c r="I3669" s="34" t="str">
        <f>IF(H3669,LEFT(G3669,FIND(" ",G3669)-1),MID(G3669,FIND(" ",G3669)+1,9))</f>
        <v>YOW</v>
      </c>
      <c r="J3669" s="34" t="str">
        <f>TRIM(SUBSTITUTE(G3669,I3669,""))</f>
        <v>8/Nov</v>
      </c>
      <c r="K3669" s="34">
        <f>LEFT(J3669,2-ISERROR(1*MID(J3669,2,1)))*1</f>
        <v>8</v>
      </c>
      <c r="L3669" s="34" t="str">
        <f>IF(LEN(I3669)=3,I3669,LEFT(I3669,1)&amp;MID(I3669,3,1)&amp;RIGHT(I3669,1))</f>
        <v>YOW</v>
      </c>
      <c r="M3669" s="42">
        <f>TIMEVALUE(SUBSTITUTE(SUBSTITUTE(F3669,"P"," P"),"A"," A"))</f>
        <v>0.32291666666666669</v>
      </c>
      <c r="N3669" s="34">
        <f t="shared" si="182"/>
        <v>2</v>
      </c>
      <c r="O3669" s="34" t="str">
        <f t="shared" si="183"/>
        <v>YOW2</v>
      </c>
      <c r="P3669" s="44">
        <f>INDEX(Workings!$R$14:$R$853,MATCH(O3669,Workings!$U$14:$U$853,0))</f>
        <v>0.3215277777777778</v>
      </c>
      <c r="Q3669" s="34">
        <f t="shared" si="184"/>
        <v>2</v>
      </c>
      <c r="S3669"/>
    </row>
    <row r="3670" spans="1:19" ht="15" x14ac:dyDescent="0.25">
      <c r="A3670" s="34" t="s">
        <v>2939</v>
      </c>
      <c r="B3670" s="34" t="e">
        <f>SEARCH("PM",A3670)</f>
        <v>#VALUE!</v>
      </c>
      <c r="C3670" s="34">
        <f>SEARCH("AM",A3670)</f>
        <v>5</v>
      </c>
      <c r="D3670" s="34">
        <f>IFERROR(B3670,C3670)</f>
        <v>5</v>
      </c>
      <c r="E3670" s="34" t="str">
        <f>IFERROR(MID(A3670,D3670-5,1)," ")</f>
        <v xml:space="preserve"> </v>
      </c>
      <c r="F3670" s="34" t="str">
        <f>MID(A3670,IF(E3670="1",D3670-5,D3670-4),IF(E3670="1",7,6))</f>
        <v>8:24AM</v>
      </c>
      <c r="G3670" s="34" t="str">
        <f>TRIM(SUBSTITUTE(A3670,TEXT(M3670,"h:mmAM/PM"),""))</f>
        <v>8/Nov YOW</v>
      </c>
      <c r="H3670" s="34" t="b">
        <f>OR(LEFT(G3670,1)="Y",LEFT(G3670,1)="B",LEFT(G3670,1)="R")</f>
        <v>0</v>
      </c>
      <c r="I3670" s="34" t="str">
        <f>IF(H3670,LEFT(G3670,FIND(" ",G3670)-1),MID(G3670,FIND(" ",G3670)+1,9))</f>
        <v>YOW</v>
      </c>
      <c r="J3670" s="34" t="str">
        <f>TRIM(SUBSTITUTE(G3670,I3670,""))</f>
        <v>8/Nov</v>
      </c>
      <c r="K3670" s="34">
        <f>LEFT(J3670,2-ISERROR(1*MID(J3670,2,1)))*1</f>
        <v>8</v>
      </c>
      <c r="L3670" s="34" t="str">
        <f>IF(LEN(I3670)=3,I3670,LEFT(I3670,1)&amp;MID(I3670,3,1)&amp;RIGHT(I3670,1))</f>
        <v>YOW</v>
      </c>
      <c r="M3670" s="42">
        <f>TIMEVALUE(SUBSTITUTE(SUBSTITUTE(F3670,"P"," P"),"A"," A"))</f>
        <v>0.35000000000000003</v>
      </c>
      <c r="N3670" s="34">
        <f t="shared" si="182"/>
        <v>3</v>
      </c>
      <c r="O3670" s="34" t="str">
        <f t="shared" si="183"/>
        <v>YOW3</v>
      </c>
      <c r="P3670" s="44">
        <f>INDEX(Workings!$R$14:$R$853,MATCH(O3670,Workings!$U$14:$U$853,0))</f>
        <v>0.34930555555555559</v>
      </c>
      <c r="Q3670" s="34">
        <f t="shared" si="184"/>
        <v>1</v>
      </c>
      <c r="S3670"/>
    </row>
    <row r="3671" spans="1:19" ht="15" x14ac:dyDescent="0.25">
      <c r="A3671" s="34" t="s">
        <v>2321</v>
      </c>
      <c r="B3671" s="34" t="e">
        <f>SEARCH("PM",A3671)</f>
        <v>#VALUE!</v>
      </c>
      <c r="C3671" s="34">
        <f>SEARCH("AM",A3671)</f>
        <v>5</v>
      </c>
      <c r="D3671" s="34">
        <f>IFERROR(B3671,C3671)</f>
        <v>5</v>
      </c>
      <c r="E3671" s="34" t="str">
        <f>IFERROR(MID(A3671,D3671-5,1)," ")</f>
        <v xml:space="preserve"> </v>
      </c>
      <c r="F3671" s="34" t="str">
        <f>MID(A3671,IF(E3671="1",D3671-5,D3671-4),IF(E3671="1",7,6))</f>
        <v>9:05AM</v>
      </c>
      <c r="G3671" s="34" t="str">
        <f>TRIM(SUBSTITUTE(A3671,TEXT(M3671,"h:mmAM/PM"),""))</f>
        <v>8/Nov YOW</v>
      </c>
      <c r="H3671" s="34" t="b">
        <f>OR(LEFT(G3671,1)="Y",LEFT(G3671,1)="B",LEFT(G3671,1)="R")</f>
        <v>0</v>
      </c>
      <c r="I3671" s="34" t="str">
        <f>IF(H3671,LEFT(G3671,FIND(" ",G3671)-1),MID(G3671,FIND(" ",G3671)+1,9))</f>
        <v>YOW</v>
      </c>
      <c r="J3671" s="34" t="str">
        <f>TRIM(SUBSTITUTE(G3671,I3671,""))</f>
        <v>8/Nov</v>
      </c>
      <c r="K3671" s="34">
        <f>LEFT(J3671,2-ISERROR(1*MID(J3671,2,1)))*1</f>
        <v>8</v>
      </c>
      <c r="L3671" s="34" t="str">
        <f>IF(LEN(I3671)=3,I3671,LEFT(I3671,1)&amp;MID(I3671,3,1)&amp;RIGHT(I3671,1))</f>
        <v>YOW</v>
      </c>
      <c r="M3671" s="42">
        <f>TIMEVALUE(SUBSTITUTE(SUBSTITUTE(F3671,"P"," P"),"A"," A"))</f>
        <v>0.37847222222222227</v>
      </c>
      <c r="N3671" s="34">
        <f t="shared" si="182"/>
        <v>4</v>
      </c>
      <c r="O3671" s="34" t="str">
        <f t="shared" si="183"/>
        <v>YOW4</v>
      </c>
      <c r="P3671" s="44">
        <f>INDEX(Workings!$R$14:$R$853,MATCH(O3671,Workings!$U$14:$U$853,0))</f>
        <v>0.37708333333333338</v>
      </c>
      <c r="Q3671" s="34">
        <f t="shared" si="184"/>
        <v>2</v>
      </c>
      <c r="S3671"/>
    </row>
    <row r="3672" spans="1:19" ht="15" x14ac:dyDescent="0.25">
      <c r="A3672" s="34" t="s">
        <v>983</v>
      </c>
      <c r="B3672" s="34" t="e">
        <f>SEARCH("PM",A3672)</f>
        <v>#VALUE!</v>
      </c>
      <c r="C3672" s="34">
        <f>SEARCH("AM",A3672)</f>
        <v>5</v>
      </c>
      <c r="D3672" s="34">
        <f>IFERROR(B3672,C3672)</f>
        <v>5</v>
      </c>
      <c r="E3672" s="34" t="str">
        <f>IFERROR(MID(A3672,D3672-5,1)," ")</f>
        <v xml:space="preserve"> </v>
      </c>
      <c r="F3672" s="34" t="str">
        <f>MID(A3672,IF(E3672="1",D3672-5,D3672-4),IF(E3672="1",7,6))</f>
        <v>9:36AM</v>
      </c>
      <c r="G3672" s="34" t="str">
        <f>TRIM(SUBSTITUTE(A3672,TEXT(M3672,"h:mmAM/PM"),""))</f>
        <v>Y/O/W 8-Nov</v>
      </c>
      <c r="H3672" s="34" t="b">
        <f>OR(LEFT(G3672,1)="Y",LEFT(G3672,1)="B",LEFT(G3672,1)="R")</f>
        <v>1</v>
      </c>
      <c r="I3672" s="34" t="str">
        <f>IF(H3672,LEFT(G3672,FIND(" ",G3672)-1),MID(G3672,FIND(" ",G3672)+1,9))</f>
        <v>Y/O/W</v>
      </c>
      <c r="J3672" s="34" t="str">
        <f>TRIM(SUBSTITUTE(G3672,I3672,""))</f>
        <v>8-Nov</v>
      </c>
      <c r="K3672" s="34">
        <f>LEFT(J3672,2-ISERROR(1*MID(J3672,2,1)))*1</f>
        <v>8</v>
      </c>
      <c r="L3672" s="34" t="str">
        <f>IF(LEN(I3672)=3,I3672,LEFT(I3672,1)&amp;MID(I3672,3,1)&amp;RIGHT(I3672,1))</f>
        <v>YOW</v>
      </c>
      <c r="M3672" s="42">
        <f>TIMEVALUE(SUBSTITUTE(SUBSTITUTE(F3672,"P"," P"),"A"," A"))</f>
        <v>0.39999999999999997</v>
      </c>
      <c r="N3672" s="34">
        <f t="shared" si="182"/>
        <v>5</v>
      </c>
      <c r="O3672" s="34" t="str">
        <f t="shared" si="183"/>
        <v>YOW5</v>
      </c>
      <c r="P3672" s="44">
        <f>INDEX(Workings!$R$14:$R$853,MATCH(O3672,Workings!$U$14:$U$853,0))</f>
        <v>0.3979166666666667</v>
      </c>
      <c r="Q3672" s="34">
        <f t="shared" si="184"/>
        <v>3</v>
      </c>
      <c r="S3672"/>
    </row>
    <row r="3673" spans="1:19" ht="15" x14ac:dyDescent="0.25">
      <c r="A3673" s="34" t="s">
        <v>248</v>
      </c>
      <c r="B3673" s="34" t="e">
        <f>SEARCH("PM",A3673)</f>
        <v>#VALUE!</v>
      </c>
      <c r="C3673" s="34">
        <f>SEARCH("AM",A3673)</f>
        <v>12</v>
      </c>
      <c r="D3673" s="34">
        <f>IFERROR(B3673,C3673)</f>
        <v>12</v>
      </c>
      <c r="E3673" s="34" t="str">
        <f>IFERROR(MID(A3673,D3673-5,1)," ")</f>
        <v>1</v>
      </c>
      <c r="F3673" s="34" t="str">
        <f>MID(A3673,IF(E3673="1",D3673-5,D3673-4),IF(E3673="1",7,6))</f>
        <v>10:07AM</v>
      </c>
      <c r="G3673" s="34" t="str">
        <f>TRIM(SUBSTITUTE(A3673,TEXT(M3673,"h:mmAM/PM"),""))</f>
        <v>Y/O/W 8/Nov</v>
      </c>
      <c r="H3673" s="34" t="b">
        <f>OR(LEFT(G3673,1)="Y",LEFT(G3673,1)="B",LEFT(G3673,1)="R")</f>
        <v>1</v>
      </c>
      <c r="I3673" s="34" t="str">
        <f>IF(H3673,LEFT(G3673,FIND(" ",G3673)-1),MID(G3673,FIND(" ",G3673)+1,9))</f>
        <v>Y/O/W</v>
      </c>
      <c r="J3673" s="34" t="str">
        <f>TRIM(SUBSTITUTE(G3673,I3673,""))</f>
        <v>8/Nov</v>
      </c>
      <c r="K3673" s="34">
        <f>LEFT(J3673,2-ISERROR(1*MID(J3673,2,1)))*1</f>
        <v>8</v>
      </c>
      <c r="L3673" s="34" t="str">
        <f>IF(LEN(I3673)=3,I3673,LEFT(I3673,1)&amp;MID(I3673,3,1)&amp;RIGHT(I3673,1))</f>
        <v>YOW</v>
      </c>
      <c r="M3673" s="42">
        <f>TIMEVALUE(SUBSTITUTE(SUBSTITUTE(F3673,"P"," P"),"A"," A"))</f>
        <v>0.42152777777777778</v>
      </c>
      <c r="N3673" s="34">
        <f t="shared" si="182"/>
        <v>6</v>
      </c>
      <c r="O3673" s="34" t="str">
        <f t="shared" si="183"/>
        <v>YOW6</v>
      </c>
      <c r="P3673" s="44">
        <f>INDEX(Workings!$R$14:$R$853,MATCH(O3673,Workings!$U$14:$U$853,0))</f>
        <v>0.41875000000000001</v>
      </c>
      <c r="Q3673" s="34">
        <f t="shared" si="184"/>
        <v>4</v>
      </c>
      <c r="S3673"/>
    </row>
    <row r="3674" spans="1:19" ht="15" x14ac:dyDescent="0.25">
      <c r="A3674" s="34" t="s">
        <v>2508</v>
      </c>
      <c r="B3674" s="34" t="e">
        <f>SEARCH("PM",A3674)</f>
        <v>#VALUE!</v>
      </c>
      <c r="C3674" s="34">
        <f>SEARCH("AM",A3674)</f>
        <v>16</v>
      </c>
      <c r="D3674" s="34">
        <f>IFERROR(B3674,C3674)</f>
        <v>16</v>
      </c>
      <c r="E3674" s="34" t="str">
        <f>IFERROR(MID(A3674,D3674-5,1)," ")</f>
        <v>1</v>
      </c>
      <c r="F3674" s="34" t="str">
        <f>MID(A3674,IF(E3674="1",D3674-5,D3674-4),IF(E3674="1",7,6))</f>
        <v>10:36AM</v>
      </c>
      <c r="G3674" s="34" t="str">
        <f>TRIM(SUBSTITUTE(A3674,TEXT(M3674,"h:mmAM/PM"),""))</f>
        <v>YOW 8-Nov</v>
      </c>
      <c r="H3674" s="34" t="b">
        <f>OR(LEFT(G3674,1)="Y",LEFT(G3674,1)="B",LEFT(G3674,1)="R")</f>
        <v>1</v>
      </c>
      <c r="I3674" s="34" t="str">
        <f>IF(H3674,LEFT(G3674,FIND(" ",G3674)-1),MID(G3674,FIND(" ",G3674)+1,9))</f>
        <v>YOW</v>
      </c>
      <c r="J3674" s="34" t="str">
        <f>TRIM(SUBSTITUTE(G3674,I3674,""))</f>
        <v>8-Nov</v>
      </c>
      <c r="K3674" s="34">
        <f>LEFT(J3674,2-ISERROR(1*MID(J3674,2,1)))*1</f>
        <v>8</v>
      </c>
      <c r="L3674" s="34" t="str">
        <f>IF(LEN(I3674)=3,I3674,LEFT(I3674,1)&amp;MID(I3674,3,1)&amp;RIGHT(I3674,1))</f>
        <v>YOW</v>
      </c>
      <c r="M3674" s="42">
        <f>TIMEVALUE(SUBSTITUTE(SUBSTITUTE(F3674,"P"," P"),"A"," A"))</f>
        <v>0.44166666666666665</v>
      </c>
      <c r="N3674" s="34">
        <f t="shared" si="182"/>
        <v>7</v>
      </c>
      <c r="O3674" s="34" t="str">
        <f t="shared" si="183"/>
        <v>YOW7</v>
      </c>
      <c r="P3674" s="44">
        <f>INDEX(Workings!$R$14:$R$853,MATCH(O3674,Workings!$U$14:$U$853,0))</f>
        <v>0.43958333333333333</v>
      </c>
      <c r="Q3674" s="34">
        <f t="shared" si="184"/>
        <v>3</v>
      </c>
      <c r="S3674"/>
    </row>
    <row r="3675" spans="1:19" ht="15" x14ac:dyDescent="0.25">
      <c r="A3675" s="34" t="s">
        <v>534</v>
      </c>
      <c r="B3675" s="34" t="e">
        <f>SEARCH("PM",A3675)</f>
        <v>#VALUE!</v>
      </c>
      <c r="C3675" s="34">
        <f>SEARCH("AM",A3675)</f>
        <v>6</v>
      </c>
      <c r="D3675" s="34">
        <f>IFERROR(B3675,C3675)</f>
        <v>6</v>
      </c>
      <c r="E3675" s="34" t="str">
        <f>IFERROR(MID(A3675,D3675-5,1)," ")</f>
        <v>1</v>
      </c>
      <c r="F3675" s="34" t="str">
        <f>MID(A3675,IF(E3675="1",D3675-5,D3675-4),IF(E3675="1",7,6))</f>
        <v>11:05AM</v>
      </c>
      <c r="G3675" s="34" t="str">
        <f>TRIM(SUBSTITUTE(A3675,TEXT(M3675,"h:mmAM/PM"),""))</f>
        <v>8/Nov Y:O:W</v>
      </c>
      <c r="H3675" s="34" t="b">
        <f>OR(LEFT(G3675,1)="Y",LEFT(G3675,1)="B",LEFT(G3675,1)="R")</f>
        <v>0</v>
      </c>
      <c r="I3675" s="34" t="str">
        <f>IF(H3675,LEFT(G3675,FIND(" ",G3675)-1),MID(G3675,FIND(" ",G3675)+1,9))</f>
        <v>Y:O:W</v>
      </c>
      <c r="J3675" s="34" t="str">
        <f>TRIM(SUBSTITUTE(G3675,I3675,""))</f>
        <v>8/Nov</v>
      </c>
      <c r="K3675" s="34">
        <f>LEFT(J3675,2-ISERROR(1*MID(J3675,2,1)))*1</f>
        <v>8</v>
      </c>
      <c r="L3675" s="34" t="str">
        <f>IF(LEN(I3675)=3,I3675,LEFT(I3675,1)&amp;MID(I3675,3,1)&amp;RIGHT(I3675,1))</f>
        <v>YOW</v>
      </c>
      <c r="M3675" s="42">
        <f>TIMEVALUE(SUBSTITUTE(SUBSTITUTE(F3675,"P"," P"),"A"," A"))</f>
        <v>0.46180555555555558</v>
      </c>
      <c r="N3675" s="34">
        <f t="shared" si="182"/>
        <v>8</v>
      </c>
      <c r="O3675" s="34" t="str">
        <f t="shared" si="183"/>
        <v>YOW8</v>
      </c>
      <c r="P3675" s="44">
        <f>INDEX(Workings!$R$14:$R$853,MATCH(O3675,Workings!$U$14:$U$853,0))</f>
        <v>0.46041666666666664</v>
      </c>
      <c r="Q3675" s="34">
        <f t="shared" si="184"/>
        <v>2</v>
      </c>
      <c r="S3675"/>
    </row>
    <row r="3676" spans="1:19" ht="15" x14ac:dyDescent="0.25">
      <c r="A3676" s="34" t="s">
        <v>2871</v>
      </c>
      <c r="B3676" s="34" t="e">
        <f>SEARCH("PM",A3676)</f>
        <v>#VALUE!</v>
      </c>
      <c r="C3676" s="34">
        <f>SEARCH("AM",A3676)</f>
        <v>16</v>
      </c>
      <c r="D3676" s="34">
        <f>IFERROR(B3676,C3676)</f>
        <v>16</v>
      </c>
      <c r="E3676" s="34" t="str">
        <f>IFERROR(MID(A3676,D3676-5,1)," ")</f>
        <v>1</v>
      </c>
      <c r="F3676" s="34" t="str">
        <f>MID(A3676,IF(E3676="1",D3676-5,D3676-4),IF(E3676="1",7,6))</f>
        <v>11:37AM</v>
      </c>
      <c r="G3676" s="34" t="str">
        <f>TRIM(SUBSTITUTE(A3676,TEXT(M3676,"h:mmAM/PM"),""))</f>
        <v>8/Nov YOW</v>
      </c>
      <c r="H3676" s="34" t="b">
        <f>OR(LEFT(G3676,1)="Y",LEFT(G3676,1)="B",LEFT(G3676,1)="R")</f>
        <v>0</v>
      </c>
      <c r="I3676" s="34" t="str">
        <f>IF(H3676,LEFT(G3676,FIND(" ",G3676)-1),MID(G3676,FIND(" ",G3676)+1,9))</f>
        <v>YOW</v>
      </c>
      <c r="J3676" s="34" t="str">
        <f>TRIM(SUBSTITUTE(G3676,I3676,""))</f>
        <v>8/Nov</v>
      </c>
      <c r="K3676" s="34">
        <f>LEFT(J3676,2-ISERROR(1*MID(J3676,2,1)))*1</f>
        <v>8</v>
      </c>
      <c r="L3676" s="34" t="str">
        <f>IF(LEN(I3676)=3,I3676,LEFT(I3676,1)&amp;MID(I3676,3,1)&amp;RIGHT(I3676,1))</f>
        <v>YOW</v>
      </c>
      <c r="M3676" s="42">
        <f>TIMEVALUE(SUBSTITUTE(SUBSTITUTE(F3676,"P"," P"),"A"," A"))</f>
        <v>0.48402777777777778</v>
      </c>
      <c r="N3676" s="34">
        <f t="shared" si="182"/>
        <v>9</v>
      </c>
      <c r="O3676" s="34" t="str">
        <f t="shared" si="183"/>
        <v>YOW9</v>
      </c>
      <c r="P3676" s="44">
        <f>INDEX(Workings!$R$14:$R$853,MATCH(O3676,Workings!$U$14:$U$853,0))</f>
        <v>0.48124999999999996</v>
      </c>
      <c r="Q3676" s="34">
        <f t="shared" si="184"/>
        <v>4</v>
      </c>
      <c r="S3676"/>
    </row>
    <row r="3677" spans="1:19" ht="15" x14ac:dyDescent="0.25">
      <c r="A3677" s="34" t="s">
        <v>1844</v>
      </c>
      <c r="B3677" s="34">
        <f>SEARCH("PM",A3677)</f>
        <v>16</v>
      </c>
      <c r="C3677" s="34" t="e">
        <f>SEARCH("AM",A3677)</f>
        <v>#VALUE!</v>
      </c>
      <c r="D3677" s="34">
        <f>IFERROR(B3677,C3677)</f>
        <v>16</v>
      </c>
      <c r="E3677" s="34" t="str">
        <f>IFERROR(MID(A3677,D3677-5,1)," ")</f>
        <v>1</v>
      </c>
      <c r="F3677" s="34" t="str">
        <f>MID(A3677,IF(E3677="1",D3677-5,D3677-4),IF(E3677="1",7,6))</f>
        <v>12:06PM</v>
      </c>
      <c r="G3677" s="34" t="str">
        <f>TRIM(SUBSTITUTE(A3677,TEXT(M3677,"h:mmAM/PM"),""))</f>
        <v>YOW 8-Nov</v>
      </c>
      <c r="H3677" s="34" t="b">
        <f>OR(LEFT(G3677,1)="Y",LEFT(G3677,1)="B",LEFT(G3677,1)="R")</f>
        <v>1</v>
      </c>
      <c r="I3677" s="34" t="str">
        <f>IF(H3677,LEFT(G3677,FIND(" ",G3677)-1),MID(G3677,FIND(" ",G3677)+1,9))</f>
        <v>YOW</v>
      </c>
      <c r="J3677" s="34" t="str">
        <f>TRIM(SUBSTITUTE(G3677,I3677,""))</f>
        <v>8-Nov</v>
      </c>
      <c r="K3677" s="34">
        <f>LEFT(J3677,2-ISERROR(1*MID(J3677,2,1)))*1</f>
        <v>8</v>
      </c>
      <c r="L3677" s="34" t="str">
        <f>IF(LEN(I3677)=3,I3677,LEFT(I3677,1)&amp;MID(I3677,3,1)&amp;RIGHT(I3677,1))</f>
        <v>YOW</v>
      </c>
      <c r="M3677" s="42">
        <f>TIMEVALUE(SUBSTITUTE(SUBSTITUTE(F3677,"P"," P"),"A"," A"))</f>
        <v>0.50416666666666665</v>
      </c>
      <c r="N3677" s="34">
        <f t="shared" si="182"/>
        <v>10</v>
      </c>
      <c r="O3677" s="34" t="str">
        <f t="shared" si="183"/>
        <v>YOW10</v>
      </c>
      <c r="P3677" s="44">
        <f>INDEX(Workings!$R$14:$R$853,MATCH(O3677,Workings!$U$14:$U$853,0))</f>
        <v>0.50208333333333333</v>
      </c>
      <c r="Q3677" s="34">
        <f t="shared" si="184"/>
        <v>3</v>
      </c>
      <c r="S3677"/>
    </row>
    <row r="3678" spans="1:19" ht="15" x14ac:dyDescent="0.25">
      <c r="A3678" s="34" t="s">
        <v>2796</v>
      </c>
      <c r="B3678" s="34">
        <f>SEARCH("PM",A3678)</f>
        <v>6</v>
      </c>
      <c r="C3678" s="34" t="e">
        <f>SEARCH("AM",A3678)</f>
        <v>#VALUE!</v>
      </c>
      <c r="D3678" s="34">
        <f>IFERROR(B3678,C3678)</f>
        <v>6</v>
      </c>
      <c r="E3678" s="34" t="str">
        <f>IFERROR(MID(A3678,D3678-5,1)," ")</f>
        <v>1</v>
      </c>
      <c r="F3678" s="34" t="str">
        <f>MID(A3678,IF(E3678="1",D3678-5,D3678-4),IF(E3678="1",7,6))</f>
        <v>12:33PM</v>
      </c>
      <c r="G3678" s="34" t="str">
        <f>TRIM(SUBSTITUTE(A3678,TEXT(M3678,"h:mmAM/PM"),""))</f>
        <v>8/Nov Y-O-W</v>
      </c>
      <c r="H3678" s="34" t="b">
        <f>OR(LEFT(G3678,1)="Y",LEFT(G3678,1)="B",LEFT(G3678,1)="R")</f>
        <v>0</v>
      </c>
      <c r="I3678" s="34" t="str">
        <f>IF(H3678,LEFT(G3678,FIND(" ",G3678)-1),MID(G3678,FIND(" ",G3678)+1,9))</f>
        <v>Y-O-W</v>
      </c>
      <c r="J3678" s="34" t="str">
        <f>TRIM(SUBSTITUTE(G3678,I3678,""))</f>
        <v>8/Nov</v>
      </c>
      <c r="K3678" s="34">
        <f>LEFT(J3678,2-ISERROR(1*MID(J3678,2,1)))*1</f>
        <v>8</v>
      </c>
      <c r="L3678" s="34" t="str">
        <f>IF(LEN(I3678)=3,I3678,LEFT(I3678,1)&amp;MID(I3678,3,1)&amp;RIGHT(I3678,1))</f>
        <v>YOW</v>
      </c>
      <c r="M3678" s="42">
        <f>TIMEVALUE(SUBSTITUTE(SUBSTITUTE(F3678,"P"," P"),"A"," A"))</f>
        <v>0.5229166666666667</v>
      </c>
      <c r="N3678" s="34">
        <f t="shared" si="182"/>
        <v>11</v>
      </c>
      <c r="O3678" s="34" t="str">
        <f t="shared" si="183"/>
        <v>YOW11</v>
      </c>
      <c r="P3678" s="44">
        <f>INDEX(Workings!$R$14:$R$853,MATCH(O3678,Workings!$U$14:$U$853,0))</f>
        <v>0.5229166666666667</v>
      </c>
      <c r="Q3678" s="34">
        <f t="shared" si="184"/>
        <v>0</v>
      </c>
      <c r="S3678"/>
    </row>
    <row r="3679" spans="1:19" ht="15" x14ac:dyDescent="0.25">
      <c r="A3679" s="34" t="s">
        <v>3741</v>
      </c>
      <c r="B3679" s="34">
        <f>SEARCH("PM",A3679)</f>
        <v>5</v>
      </c>
      <c r="C3679" s="34" t="e">
        <f>SEARCH("AM",A3679)</f>
        <v>#VALUE!</v>
      </c>
      <c r="D3679" s="34">
        <f>IFERROR(B3679,C3679)</f>
        <v>5</v>
      </c>
      <c r="E3679" s="34" t="str">
        <f>IFERROR(MID(A3679,D3679-5,1)," ")</f>
        <v xml:space="preserve"> </v>
      </c>
      <c r="F3679" s="34" t="str">
        <f>MID(A3679,IF(E3679="1",D3679-5,D3679-4),IF(E3679="1",7,6))</f>
        <v>1:07PM</v>
      </c>
      <c r="G3679" s="34" t="str">
        <f>TRIM(SUBSTITUTE(A3679,TEXT(M3679,"h:mmAM/PM"),""))</f>
        <v>Y-O-W 8/Nov</v>
      </c>
      <c r="H3679" s="34" t="b">
        <f>OR(LEFT(G3679,1)="Y",LEFT(G3679,1)="B",LEFT(G3679,1)="R")</f>
        <v>1</v>
      </c>
      <c r="I3679" s="34" t="str">
        <f>IF(H3679,LEFT(G3679,FIND(" ",G3679)-1),MID(G3679,FIND(" ",G3679)+1,9))</f>
        <v>Y-O-W</v>
      </c>
      <c r="J3679" s="34" t="str">
        <f>TRIM(SUBSTITUTE(G3679,I3679,""))</f>
        <v>8/Nov</v>
      </c>
      <c r="K3679" s="34">
        <f>LEFT(J3679,2-ISERROR(1*MID(J3679,2,1)))*1</f>
        <v>8</v>
      </c>
      <c r="L3679" s="34" t="str">
        <f>IF(LEN(I3679)=3,I3679,LEFT(I3679,1)&amp;MID(I3679,3,1)&amp;RIGHT(I3679,1))</f>
        <v>YOW</v>
      </c>
      <c r="M3679" s="42">
        <f>TIMEVALUE(SUBSTITUTE(SUBSTITUTE(F3679,"P"," P"),"A"," A"))</f>
        <v>0.54652777777777783</v>
      </c>
      <c r="N3679" s="34">
        <f t="shared" si="182"/>
        <v>12</v>
      </c>
      <c r="O3679" s="34" t="str">
        <f t="shared" si="183"/>
        <v>YOW12</v>
      </c>
      <c r="P3679" s="44">
        <f>INDEX(Workings!$R$14:$R$853,MATCH(O3679,Workings!$U$14:$U$853,0))</f>
        <v>0.54375000000000007</v>
      </c>
      <c r="Q3679" s="34">
        <f t="shared" si="184"/>
        <v>4</v>
      </c>
      <c r="S3679"/>
    </row>
    <row r="3680" spans="1:19" ht="15" x14ac:dyDescent="0.25">
      <c r="A3680" s="34" t="s">
        <v>1567</v>
      </c>
      <c r="B3680" s="34">
        <f>SEARCH("PM",A3680)</f>
        <v>5</v>
      </c>
      <c r="C3680" s="34" t="e">
        <f>SEARCH("AM",A3680)</f>
        <v>#VALUE!</v>
      </c>
      <c r="D3680" s="34">
        <f>IFERROR(B3680,C3680)</f>
        <v>5</v>
      </c>
      <c r="E3680" s="34" t="str">
        <f>IFERROR(MID(A3680,D3680-5,1)," ")</f>
        <v xml:space="preserve"> </v>
      </c>
      <c r="F3680" s="34" t="str">
        <f>MID(A3680,IF(E3680="1",D3680-5,D3680-4),IF(E3680="1",7,6))</f>
        <v>1:35PM</v>
      </c>
      <c r="G3680" s="34" t="str">
        <f>TRIM(SUBSTITUTE(A3680,TEXT(M3680,"h:mmAM/PM"),""))</f>
        <v>Y-O-W 8/Nov</v>
      </c>
      <c r="H3680" s="34" t="b">
        <f>OR(LEFT(G3680,1)="Y",LEFT(G3680,1)="B",LEFT(G3680,1)="R")</f>
        <v>1</v>
      </c>
      <c r="I3680" s="34" t="str">
        <f>IF(H3680,LEFT(G3680,FIND(" ",G3680)-1),MID(G3680,FIND(" ",G3680)+1,9))</f>
        <v>Y-O-W</v>
      </c>
      <c r="J3680" s="34" t="str">
        <f>TRIM(SUBSTITUTE(G3680,I3680,""))</f>
        <v>8/Nov</v>
      </c>
      <c r="K3680" s="34">
        <f>LEFT(J3680,2-ISERROR(1*MID(J3680,2,1)))*1</f>
        <v>8</v>
      </c>
      <c r="L3680" s="34" t="str">
        <f>IF(LEN(I3680)=3,I3680,LEFT(I3680,1)&amp;MID(I3680,3,1)&amp;RIGHT(I3680,1))</f>
        <v>YOW</v>
      </c>
      <c r="M3680" s="42">
        <f>TIMEVALUE(SUBSTITUTE(SUBSTITUTE(F3680,"P"," P"),"A"," A"))</f>
        <v>0.56597222222222221</v>
      </c>
      <c r="N3680" s="34">
        <f t="shared" si="182"/>
        <v>13</v>
      </c>
      <c r="O3680" s="34" t="str">
        <f t="shared" si="183"/>
        <v>YOW13</v>
      </c>
      <c r="P3680" s="44">
        <f>INDEX(Workings!$R$14:$R$853,MATCH(O3680,Workings!$U$14:$U$853,0))</f>
        <v>0.56458333333333344</v>
      </c>
      <c r="Q3680" s="34">
        <f t="shared" si="184"/>
        <v>2</v>
      </c>
      <c r="S3680"/>
    </row>
    <row r="3681" spans="1:19" ht="15" x14ac:dyDescent="0.25">
      <c r="A3681" s="34" t="s">
        <v>368</v>
      </c>
      <c r="B3681" s="34">
        <f>SEARCH("PM",A3681)</f>
        <v>9</v>
      </c>
      <c r="C3681" s="34" t="e">
        <f>SEARCH("AM",A3681)</f>
        <v>#VALUE!</v>
      </c>
      <c r="D3681" s="34">
        <f>IFERROR(B3681,C3681)</f>
        <v>9</v>
      </c>
      <c r="E3681" s="34" t="str">
        <f>IFERROR(MID(A3681,D3681-5,1)," ")</f>
        <v xml:space="preserve"> </v>
      </c>
      <c r="F3681" s="34" t="str">
        <f>MID(A3681,IF(E3681="1",D3681-5,D3681-4),IF(E3681="1",7,6))</f>
        <v>2:05PM</v>
      </c>
      <c r="G3681" s="34" t="str">
        <f>TRIM(SUBSTITUTE(A3681,TEXT(M3681,"h:mmAM/PM"),""))</f>
        <v>YOW 8-Nov</v>
      </c>
      <c r="H3681" s="34" t="b">
        <f>OR(LEFT(G3681,1)="Y",LEFT(G3681,1)="B",LEFT(G3681,1)="R")</f>
        <v>1</v>
      </c>
      <c r="I3681" s="34" t="str">
        <f>IF(H3681,LEFT(G3681,FIND(" ",G3681)-1),MID(G3681,FIND(" ",G3681)+1,9))</f>
        <v>YOW</v>
      </c>
      <c r="J3681" s="34" t="str">
        <f>TRIM(SUBSTITUTE(G3681,I3681,""))</f>
        <v>8-Nov</v>
      </c>
      <c r="K3681" s="34">
        <f>LEFT(J3681,2-ISERROR(1*MID(J3681,2,1)))*1</f>
        <v>8</v>
      </c>
      <c r="L3681" s="34" t="str">
        <f>IF(LEN(I3681)=3,I3681,LEFT(I3681,1)&amp;MID(I3681,3,1)&amp;RIGHT(I3681,1))</f>
        <v>YOW</v>
      </c>
      <c r="M3681" s="42">
        <f>TIMEVALUE(SUBSTITUTE(SUBSTITUTE(F3681,"P"," P"),"A"," A"))</f>
        <v>0.58680555555555558</v>
      </c>
      <c r="N3681" s="34">
        <f t="shared" si="182"/>
        <v>14</v>
      </c>
      <c r="O3681" s="34" t="str">
        <f t="shared" si="183"/>
        <v>YOW14</v>
      </c>
      <c r="P3681" s="44">
        <f>INDEX(Workings!$R$14:$R$853,MATCH(O3681,Workings!$U$14:$U$853,0))</f>
        <v>0.58541666666666681</v>
      </c>
      <c r="Q3681" s="34">
        <f t="shared" si="184"/>
        <v>2</v>
      </c>
      <c r="S3681"/>
    </row>
    <row r="3682" spans="1:19" ht="15" x14ac:dyDescent="0.25">
      <c r="A3682" s="34" t="s">
        <v>2289</v>
      </c>
      <c r="B3682" s="34">
        <f>SEARCH("PM",A3682)</f>
        <v>11</v>
      </c>
      <c r="C3682" s="34" t="e">
        <f>SEARCH("AM",A3682)</f>
        <v>#VALUE!</v>
      </c>
      <c r="D3682" s="34">
        <f>IFERROR(B3682,C3682)</f>
        <v>11</v>
      </c>
      <c r="E3682" s="34" t="str">
        <f>IFERROR(MID(A3682,D3682-5,1)," ")</f>
        <v xml:space="preserve"> </v>
      </c>
      <c r="F3682" s="34" t="str">
        <f>MID(A3682,IF(E3682="1",D3682-5,D3682-4),IF(E3682="1",7,6))</f>
        <v>2:35PM</v>
      </c>
      <c r="G3682" s="34" t="str">
        <f>TRIM(SUBSTITUTE(A3682,TEXT(M3682,"h:mmAM/PM"),""))</f>
        <v>8-Nov Y:O:W</v>
      </c>
      <c r="H3682" s="34" t="b">
        <f>OR(LEFT(G3682,1)="Y",LEFT(G3682,1)="B",LEFT(G3682,1)="R")</f>
        <v>0</v>
      </c>
      <c r="I3682" s="34" t="str">
        <f>IF(H3682,LEFT(G3682,FIND(" ",G3682)-1),MID(G3682,FIND(" ",G3682)+1,9))</f>
        <v>Y:O:W</v>
      </c>
      <c r="J3682" s="34" t="str">
        <f>TRIM(SUBSTITUTE(G3682,I3682,""))</f>
        <v>8-Nov</v>
      </c>
      <c r="K3682" s="34">
        <f>LEFT(J3682,2-ISERROR(1*MID(J3682,2,1)))*1</f>
        <v>8</v>
      </c>
      <c r="L3682" s="34" t="str">
        <f>IF(LEN(I3682)=3,I3682,LEFT(I3682,1)&amp;MID(I3682,3,1)&amp;RIGHT(I3682,1))</f>
        <v>YOW</v>
      </c>
      <c r="M3682" s="42">
        <f>TIMEVALUE(SUBSTITUTE(SUBSTITUTE(F3682,"P"," P"),"A"," A"))</f>
        <v>0.60763888888888895</v>
      </c>
      <c r="N3682" s="34">
        <f t="shared" si="182"/>
        <v>15</v>
      </c>
      <c r="O3682" s="34" t="str">
        <f t="shared" si="183"/>
        <v>YOW15</v>
      </c>
      <c r="P3682" s="44">
        <f>INDEX(Workings!$R$14:$R$853,MATCH(O3682,Workings!$U$14:$U$853,0))</f>
        <v>0.60625000000000018</v>
      </c>
      <c r="Q3682" s="34">
        <f t="shared" si="184"/>
        <v>2</v>
      </c>
      <c r="S3682"/>
    </row>
    <row r="3683" spans="1:19" ht="15" x14ac:dyDescent="0.25">
      <c r="A3683" s="34" t="s">
        <v>2563</v>
      </c>
      <c r="B3683" s="34">
        <f>SEARCH("PM",A3683)</f>
        <v>11</v>
      </c>
      <c r="C3683" s="34" t="e">
        <f>SEARCH("AM",A3683)</f>
        <v>#VALUE!</v>
      </c>
      <c r="D3683" s="34">
        <f>IFERROR(B3683,C3683)</f>
        <v>11</v>
      </c>
      <c r="E3683" s="34" t="str">
        <f>IFERROR(MID(A3683,D3683-5,1)," ")</f>
        <v xml:space="preserve"> </v>
      </c>
      <c r="F3683" s="34" t="str">
        <f>MID(A3683,IF(E3683="1",D3683-5,D3683-4),IF(E3683="1",7,6))</f>
        <v>3:05PM</v>
      </c>
      <c r="G3683" s="34" t="str">
        <f>TRIM(SUBSTITUTE(A3683,TEXT(M3683,"h:mmAM/PM"),""))</f>
        <v>Y-O-W 8-Nov</v>
      </c>
      <c r="H3683" s="34" t="b">
        <f>OR(LEFT(G3683,1)="Y",LEFT(G3683,1)="B",LEFT(G3683,1)="R")</f>
        <v>1</v>
      </c>
      <c r="I3683" s="34" t="str">
        <f>IF(H3683,LEFT(G3683,FIND(" ",G3683)-1),MID(G3683,FIND(" ",G3683)+1,9))</f>
        <v>Y-O-W</v>
      </c>
      <c r="J3683" s="34" t="str">
        <f>TRIM(SUBSTITUTE(G3683,I3683,""))</f>
        <v>8-Nov</v>
      </c>
      <c r="K3683" s="34">
        <f>LEFT(J3683,2-ISERROR(1*MID(J3683,2,1)))*1</f>
        <v>8</v>
      </c>
      <c r="L3683" s="34" t="str">
        <f>IF(LEN(I3683)=3,I3683,LEFT(I3683,1)&amp;MID(I3683,3,1)&amp;RIGHT(I3683,1))</f>
        <v>YOW</v>
      </c>
      <c r="M3683" s="42">
        <f>TIMEVALUE(SUBSTITUTE(SUBSTITUTE(F3683,"P"," P"),"A"," A"))</f>
        <v>0.62847222222222221</v>
      </c>
      <c r="N3683" s="34">
        <f t="shared" si="182"/>
        <v>16</v>
      </c>
      <c r="O3683" s="34" t="str">
        <f t="shared" si="183"/>
        <v>YOW16</v>
      </c>
      <c r="P3683" s="44">
        <f>INDEX(Workings!$R$14:$R$853,MATCH(O3683,Workings!$U$14:$U$853,0))</f>
        <v>0.62708333333333355</v>
      </c>
      <c r="Q3683" s="34">
        <f t="shared" si="184"/>
        <v>2</v>
      </c>
      <c r="S3683"/>
    </row>
    <row r="3684" spans="1:19" ht="15" x14ac:dyDescent="0.25">
      <c r="A3684" s="34" t="s">
        <v>1785</v>
      </c>
      <c r="B3684" s="34">
        <f>SEARCH("PM",A3684)</f>
        <v>5</v>
      </c>
      <c r="C3684" s="34" t="e">
        <f>SEARCH("AM",A3684)</f>
        <v>#VALUE!</v>
      </c>
      <c r="D3684" s="34">
        <f>IFERROR(B3684,C3684)</f>
        <v>5</v>
      </c>
      <c r="E3684" s="34" t="str">
        <f>IFERROR(MID(A3684,D3684-5,1)," ")</f>
        <v xml:space="preserve"> </v>
      </c>
      <c r="F3684" s="34" t="str">
        <f>MID(A3684,IF(E3684="1",D3684-5,D3684-4),IF(E3684="1",7,6))</f>
        <v>3:34PM</v>
      </c>
      <c r="G3684" s="34" t="str">
        <f>TRIM(SUBSTITUTE(A3684,TEXT(M3684,"h:mmAM/PM"),""))</f>
        <v>8/Nov Y:O:W</v>
      </c>
      <c r="H3684" s="34" t="b">
        <f>OR(LEFT(G3684,1)="Y",LEFT(G3684,1)="B",LEFT(G3684,1)="R")</f>
        <v>0</v>
      </c>
      <c r="I3684" s="34" t="str">
        <f>IF(H3684,LEFT(G3684,FIND(" ",G3684)-1),MID(G3684,FIND(" ",G3684)+1,9))</f>
        <v>Y:O:W</v>
      </c>
      <c r="J3684" s="34" t="str">
        <f>TRIM(SUBSTITUTE(G3684,I3684,""))</f>
        <v>8/Nov</v>
      </c>
      <c r="K3684" s="34">
        <f>LEFT(J3684,2-ISERROR(1*MID(J3684,2,1)))*1</f>
        <v>8</v>
      </c>
      <c r="L3684" s="34" t="str">
        <f>IF(LEN(I3684)=3,I3684,LEFT(I3684,1)&amp;MID(I3684,3,1)&amp;RIGHT(I3684,1))</f>
        <v>YOW</v>
      </c>
      <c r="M3684" s="42">
        <f>TIMEVALUE(SUBSTITUTE(SUBSTITUTE(F3684,"P"," P"),"A"," A"))</f>
        <v>0.64861111111111114</v>
      </c>
      <c r="N3684" s="34">
        <f t="shared" si="182"/>
        <v>17</v>
      </c>
      <c r="O3684" s="34" t="str">
        <f t="shared" si="183"/>
        <v>YOW17</v>
      </c>
      <c r="P3684" s="44">
        <f>INDEX(Workings!$R$14:$R$853,MATCH(O3684,Workings!$U$14:$U$853,0))</f>
        <v>0.64791666666666692</v>
      </c>
      <c r="Q3684" s="34">
        <f t="shared" si="184"/>
        <v>1</v>
      </c>
      <c r="S3684"/>
    </row>
    <row r="3685" spans="1:19" ht="15" x14ac:dyDescent="0.25">
      <c r="A3685" s="34" t="s">
        <v>2737</v>
      </c>
      <c r="B3685" s="34">
        <f>SEARCH("PM",A3685)</f>
        <v>17</v>
      </c>
      <c r="C3685" s="34" t="e">
        <f>SEARCH("AM",A3685)</f>
        <v>#VALUE!</v>
      </c>
      <c r="D3685" s="34">
        <f>IFERROR(B3685,C3685)</f>
        <v>17</v>
      </c>
      <c r="E3685" s="34" t="str">
        <f>IFERROR(MID(A3685,D3685-5,1)," ")</f>
        <v xml:space="preserve"> </v>
      </c>
      <c r="F3685" s="34" t="str">
        <f>MID(A3685,IF(E3685="1",D3685-5,D3685-4),IF(E3685="1",7,6))</f>
        <v>4:06PM</v>
      </c>
      <c r="G3685" s="34" t="str">
        <f>TRIM(SUBSTITUTE(A3685,TEXT(M3685,"h:mmAM/PM"),""))</f>
        <v>8-Nov Y:O:W</v>
      </c>
      <c r="H3685" s="34" t="b">
        <f>OR(LEFT(G3685,1)="Y",LEFT(G3685,1)="B",LEFT(G3685,1)="R")</f>
        <v>0</v>
      </c>
      <c r="I3685" s="34" t="str">
        <f>IF(H3685,LEFT(G3685,FIND(" ",G3685)-1),MID(G3685,FIND(" ",G3685)+1,9))</f>
        <v>Y:O:W</v>
      </c>
      <c r="J3685" s="34" t="str">
        <f>TRIM(SUBSTITUTE(G3685,I3685,""))</f>
        <v>8-Nov</v>
      </c>
      <c r="K3685" s="34">
        <f>LEFT(J3685,2-ISERROR(1*MID(J3685,2,1)))*1</f>
        <v>8</v>
      </c>
      <c r="L3685" s="34" t="str">
        <f>IF(LEN(I3685)=3,I3685,LEFT(I3685,1)&amp;MID(I3685,3,1)&amp;RIGHT(I3685,1))</f>
        <v>YOW</v>
      </c>
      <c r="M3685" s="42">
        <f>TIMEVALUE(SUBSTITUTE(SUBSTITUTE(F3685,"P"," P"),"A"," A"))</f>
        <v>0.67083333333333339</v>
      </c>
      <c r="N3685" s="34">
        <f t="shared" si="182"/>
        <v>18</v>
      </c>
      <c r="O3685" s="34" t="str">
        <f t="shared" si="183"/>
        <v>YOW18</v>
      </c>
      <c r="P3685" s="44">
        <f>INDEX(Workings!$R$14:$R$853,MATCH(O3685,Workings!$U$14:$U$853,0))</f>
        <v>0.66875000000000029</v>
      </c>
      <c r="Q3685" s="34">
        <f t="shared" si="184"/>
        <v>3</v>
      </c>
      <c r="S3685"/>
    </row>
    <row r="3686" spans="1:19" ht="15" x14ac:dyDescent="0.25">
      <c r="A3686" s="34" t="s">
        <v>3716</v>
      </c>
      <c r="B3686" s="34">
        <f>SEARCH("PM",A3686)</f>
        <v>17</v>
      </c>
      <c r="C3686" s="34" t="e">
        <f>SEARCH("AM",A3686)</f>
        <v>#VALUE!</v>
      </c>
      <c r="D3686" s="34">
        <f>IFERROR(B3686,C3686)</f>
        <v>17</v>
      </c>
      <c r="E3686" s="34" t="str">
        <f>IFERROR(MID(A3686,D3686-5,1)," ")</f>
        <v xml:space="preserve"> </v>
      </c>
      <c r="F3686" s="34" t="str">
        <f>MID(A3686,IF(E3686="1",D3686-5,D3686-4),IF(E3686="1",7,6))</f>
        <v>4:38PM</v>
      </c>
      <c r="G3686" s="34" t="str">
        <f>TRIM(SUBSTITUTE(A3686,TEXT(M3686,"h:mmAM/PM"),""))</f>
        <v>8/Nov Y:O:W</v>
      </c>
      <c r="H3686" s="34" t="b">
        <f>OR(LEFT(G3686,1)="Y",LEFT(G3686,1)="B",LEFT(G3686,1)="R")</f>
        <v>0</v>
      </c>
      <c r="I3686" s="34" t="str">
        <f>IF(H3686,LEFT(G3686,FIND(" ",G3686)-1),MID(G3686,FIND(" ",G3686)+1,9))</f>
        <v>Y:O:W</v>
      </c>
      <c r="J3686" s="34" t="str">
        <f>TRIM(SUBSTITUTE(G3686,I3686,""))</f>
        <v>8/Nov</v>
      </c>
      <c r="K3686" s="34">
        <f>LEFT(J3686,2-ISERROR(1*MID(J3686,2,1)))*1</f>
        <v>8</v>
      </c>
      <c r="L3686" s="34" t="str">
        <f>IF(LEN(I3686)=3,I3686,LEFT(I3686,1)&amp;MID(I3686,3,1)&amp;RIGHT(I3686,1))</f>
        <v>YOW</v>
      </c>
      <c r="M3686" s="42">
        <f>TIMEVALUE(SUBSTITUTE(SUBSTITUTE(F3686,"P"," P"),"A"," A"))</f>
        <v>0.69305555555555554</v>
      </c>
      <c r="N3686" s="34">
        <f t="shared" si="182"/>
        <v>19</v>
      </c>
      <c r="O3686" s="34" t="str">
        <f t="shared" si="183"/>
        <v>YOW19</v>
      </c>
      <c r="P3686" s="44">
        <f>INDEX(Workings!$R$14:$R$853,MATCH(O3686,Workings!$U$14:$U$853,0))</f>
        <v>0.68958333333333366</v>
      </c>
      <c r="Q3686" s="34">
        <f t="shared" si="184"/>
        <v>5</v>
      </c>
      <c r="S3686"/>
    </row>
    <row r="3687" spans="1:19" ht="15" x14ac:dyDescent="0.25">
      <c r="A3687" s="34" t="s">
        <v>977</v>
      </c>
      <c r="B3687" s="34">
        <f>SEARCH("PM",A3687)</f>
        <v>11</v>
      </c>
      <c r="C3687" s="34" t="e">
        <f>SEARCH("AM",A3687)</f>
        <v>#VALUE!</v>
      </c>
      <c r="D3687" s="34">
        <f>IFERROR(B3687,C3687)</f>
        <v>11</v>
      </c>
      <c r="E3687" s="34" t="str">
        <f>IFERROR(MID(A3687,D3687-5,1)," ")</f>
        <v xml:space="preserve"> </v>
      </c>
      <c r="F3687" s="34" t="str">
        <f>MID(A3687,IF(E3687="1",D3687-5,D3687-4),IF(E3687="1",7,6))</f>
        <v>5:05PM</v>
      </c>
      <c r="G3687" s="34" t="str">
        <f>TRIM(SUBSTITUTE(A3687,TEXT(M3687,"h:mmAM/PM"),""))</f>
        <v>8/Nov Y/O/W</v>
      </c>
      <c r="H3687" s="34" t="b">
        <f>OR(LEFT(G3687,1)="Y",LEFT(G3687,1)="B",LEFT(G3687,1)="R")</f>
        <v>0</v>
      </c>
      <c r="I3687" s="34" t="str">
        <f>IF(H3687,LEFT(G3687,FIND(" ",G3687)-1),MID(G3687,FIND(" ",G3687)+1,9))</f>
        <v>Y/O/W</v>
      </c>
      <c r="J3687" s="34" t="str">
        <f>TRIM(SUBSTITUTE(G3687,I3687,""))</f>
        <v>8/Nov</v>
      </c>
      <c r="K3687" s="34">
        <f>LEFT(J3687,2-ISERROR(1*MID(J3687,2,1)))*1</f>
        <v>8</v>
      </c>
      <c r="L3687" s="34" t="str">
        <f>IF(LEN(I3687)=3,I3687,LEFT(I3687,1)&amp;MID(I3687,3,1)&amp;RIGHT(I3687,1))</f>
        <v>YOW</v>
      </c>
      <c r="M3687" s="42">
        <f>TIMEVALUE(SUBSTITUTE(SUBSTITUTE(F3687,"P"," P"),"A"," A"))</f>
        <v>0.71180555555555547</v>
      </c>
      <c r="N3687" s="34">
        <f t="shared" si="182"/>
        <v>20</v>
      </c>
      <c r="O3687" s="34" t="str">
        <f t="shared" si="183"/>
        <v>YOW20</v>
      </c>
      <c r="P3687" s="44">
        <f>INDEX(Workings!$R$14:$R$853,MATCH(O3687,Workings!$U$14:$U$853,0))</f>
        <v>0.71041666666666703</v>
      </c>
      <c r="Q3687" s="34">
        <f t="shared" si="184"/>
        <v>2</v>
      </c>
      <c r="S3687"/>
    </row>
    <row r="3688" spans="1:19" ht="15" x14ac:dyDescent="0.25">
      <c r="A3688" s="34" t="s">
        <v>1304</v>
      </c>
      <c r="B3688" s="34">
        <f>SEARCH("PM",A3688)</f>
        <v>9</v>
      </c>
      <c r="C3688" s="34" t="e">
        <f>SEARCH("AM",A3688)</f>
        <v>#VALUE!</v>
      </c>
      <c r="D3688" s="34">
        <f>IFERROR(B3688,C3688)</f>
        <v>9</v>
      </c>
      <c r="E3688" s="34" t="str">
        <f>IFERROR(MID(A3688,D3688-5,1)," ")</f>
        <v xml:space="preserve"> </v>
      </c>
      <c r="F3688" s="34" t="str">
        <f>MID(A3688,IF(E3688="1",D3688-5,D3688-4),IF(E3688="1",7,6))</f>
        <v>5:27PM</v>
      </c>
      <c r="G3688" s="34" t="str">
        <f>TRIM(SUBSTITUTE(A3688,TEXT(M3688,"h:mmAM/PM"),""))</f>
        <v>YOW 8/Nov</v>
      </c>
      <c r="H3688" s="34" t="b">
        <f>OR(LEFT(G3688,1)="Y",LEFT(G3688,1)="B",LEFT(G3688,1)="R")</f>
        <v>1</v>
      </c>
      <c r="I3688" s="34" t="str">
        <f>IF(H3688,LEFT(G3688,FIND(" ",G3688)-1),MID(G3688,FIND(" ",G3688)+1,9))</f>
        <v>YOW</v>
      </c>
      <c r="J3688" s="34" t="str">
        <f>TRIM(SUBSTITUTE(G3688,I3688,""))</f>
        <v>8/Nov</v>
      </c>
      <c r="K3688" s="34">
        <f>LEFT(J3688,2-ISERROR(1*MID(J3688,2,1)))*1</f>
        <v>8</v>
      </c>
      <c r="L3688" s="34" t="str">
        <f>IF(LEN(I3688)=3,I3688,LEFT(I3688,1)&amp;MID(I3688,3,1)&amp;RIGHT(I3688,1))</f>
        <v>YOW</v>
      </c>
      <c r="M3688" s="42">
        <f>TIMEVALUE(SUBSTITUTE(SUBSTITUTE(F3688,"P"," P"),"A"," A"))</f>
        <v>0.7270833333333333</v>
      </c>
      <c r="N3688" s="34">
        <f t="shared" si="182"/>
        <v>21</v>
      </c>
      <c r="O3688" s="34" t="str">
        <f t="shared" si="183"/>
        <v>YOW21</v>
      </c>
      <c r="P3688" s="44">
        <f>INDEX(Workings!$R$14:$R$853,MATCH(O3688,Workings!$U$14:$U$853,0))</f>
        <v>0.72430555555555587</v>
      </c>
      <c r="Q3688" s="34">
        <f t="shared" si="184"/>
        <v>4</v>
      </c>
      <c r="S3688"/>
    </row>
    <row r="3689" spans="1:19" ht="15" x14ac:dyDescent="0.25">
      <c r="A3689" s="34" t="s">
        <v>4244</v>
      </c>
      <c r="B3689" s="34">
        <f>SEARCH("PM",A3689)</f>
        <v>17</v>
      </c>
      <c r="C3689" s="34" t="e">
        <f>SEARCH("AM",A3689)</f>
        <v>#VALUE!</v>
      </c>
      <c r="D3689" s="34">
        <f>IFERROR(B3689,C3689)</f>
        <v>17</v>
      </c>
      <c r="E3689" s="34" t="str">
        <f>IFERROR(MID(A3689,D3689-5,1)," ")</f>
        <v xml:space="preserve"> </v>
      </c>
      <c r="F3689" s="34" t="str">
        <f>MID(A3689,IF(E3689="1",D3689-5,D3689-4),IF(E3689="1",7,6))</f>
        <v>5:46PM</v>
      </c>
      <c r="G3689" s="34" t="str">
        <f>TRIM(SUBSTITUTE(A3689,TEXT(M3689,"h:mmAM/PM"),""))</f>
        <v>Y/O/W 8-Nov</v>
      </c>
      <c r="H3689" s="34" t="b">
        <f>OR(LEFT(G3689,1)="Y",LEFT(G3689,1)="B",LEFT(G3689,1)="R")</f>
        <v>1</v>
      </c>
      <c r="I3689" s="34" t="str">
        <f>IF(H3689,LEFT(G3689,FIND(" ",G3689)-1),MID(G3689,FIND(" ",G3689)+1,9))</f>
        <v>Y/O/W</v>
      </c>
      <c r="J3689" s="34" t="str">
        <f>TRIM(SUBSTITUTE(G3689,I3689,""))</f>
        <v>8-Nov</v>
      </c>
      <c r="K3689" s="34">
        <f>LEFT(J3689,2-ISERROR(1*MID(J3689,2,1)))*1</f>
        <v>8</v>
      </c>
      <c r="L3689" s="34" t="str">
        <f>IF(LEN(I3689)=3,I3689,LEFT(I3689,1)&amp;MID(I3689,3,1)&amp;RIGHT(I3689,1))</f>
        <v>YOW</v>
      </c>
      <c r="M3689" s="42">
        <f>TIMEVALUE(SUBSTITUTE(SUBSTITUTE(F3689,"P"," P"),"A"," A"))</f>
        <v>0.7402777777777777</v>
      </c>
      <c r="N3689" s="34">
        <f t="shared" si="182"/>
        <v>22</v>
      </c>
      <c r="O3689" s="34" t="str">
        <f t="shared" si="183"/>
        <v>YOW22</v>
      </c>
      <c r="P3689" s="44">
        <f>INDEX(Workings!$R$14:$R$853,MATCH(O3689,Workings!$U$14:$U$853,0))</f>
        <v>0.73819444444444471</v>
      </c>
      <c r="Q3689" s="34">
        <f t="shared" si="184"/>
        <v>3</v>
      </c>
      <c r="S3689"/>
    </row>
    <row r="3690" spans="1:19" ht="15" x14ac:dyDescent="0.25">
      <c r="A3690" s="34" t="s">
        <v>3587</v>
      </c>
      <c r="B3690" s="34">
        <f>SEARCH("PM",A3690)</f>
        <v>17</v>
      </c>
      <c r="C3690" s="34" t="e">
        <f>SEARCH("AM",A3690)</f>
        <v>#VALUE!</v>
      </c>
      <c r="D3690" s="34">
        <f>IFERROR(B3690,C3690)</f>
        <v>17</v>
      </c>
      <c r="E3690" s="34" t="str">
        <f>IFERROR(MID(A3690,D3690-5,1)," ")</f>
        <v xml:space="preserve"> </v>
      </c>
      <c r="F3690" s="34" t="str">
        <f>MID(A3690,IF(E3690="1",D3690-5,D3690-4),IF(E3690="1",7,6))</f>
        <v>6:05PM</v>
      </c>
      <c r="G3690" s="34" t="str">
        <f>TRIM(SUBSTITUTE(A3690,TEXT(M3690,"h:mmAM/PM"),""))</f>
        <v>Y/O/W 8-Nov</v>
      </c>
      <c r="H3690" s="34" t="b">
        <f>OR(LEFT(G3690,1)="Y",LEFT(G3690,1)="B",LEFT(G3690,1)="R")</f>
        <v>1</v>
      </c>
      <c r="I3690" s="34" t="str">
        <f>IF(H3690,LEFT(G3690,FIND(" ",G3690)-1),MID(G3690,FIND(" ",G3690)+1,9))</f>
        <v>Y/O/W</v>
      </c>
      <c r="J3690" s="34" t="str">
        <f>TRIM(SUBSTITUTE(G3690,I3690,""))</f>
        <v>8-Nov</v>
      </c>
      <c r="K3690" s="34">
        <f>LEFT(J3690,2-ISERROR(1*MID(J3690,2,1)))*1</f>
        <v>8</v>
      </c>
      <c r="L3690" s="34" t="str">
        <f>IF(LEN(I3690)=3,I3690,LEFT(I3690,1)&amp;MID(I3690,3,1)&amp;RIGHT(I3690,1))</f>
        <v>YOW</v>
      </c>
      <c r="M3690" s="42">
        <f>TIMEVALUE(SUBSTITUTE(SUBSTITUTE(F3690,"P"," P"),"A"," A"))</f>
        <v>0.75347222222222221</v>
      </c>
      <c r="N3690" s="34">
        <f t="shared" si="182"/>
        <v>23</v>
      </c>
      <c r="O3690" s="34" t="str">
        <f t="shared" si="183"/>
        <v>YOW23</v>
      </c>
      <c r="P3690" s="44">
        <f>INDEX(Workings!$R$14:$R$853,MATCH(O3690,Workings!$U$14:$U$853,0))</f>
        <v>0.75208333333333355</v>
      </c>
      <c r="Q3690" s="34">
        <f t="shared" si="184"/>
        <v>2</v>
      </c>
      <c r="S3690"/>
    </row>
    <row r="3691" spans="1:19" ht="15" x14ac:dyDescent="0.25">
      <c r="A3691" s="34" t="s">
        <v>3372</v>
      </c>
      <c r="B3691" s="34">
        <f>SEARCH("PM",A3691)</f>
        <v>11</v>
      </c>
      <c r="C3691" s="34" t="e">
        <f>SEARCH("AM",A3691)</f>
        <v>#VALUE!</v>
      </c>
      <c r="D3691" s="34">
        <f>IFERROR(B3691,C3691)</f>
        <v>11</v>
      </c>
      <c r="E3691" s="34" t="str">
        <f>IFERROR(MID(A3691,D3691-5,1)," ")</f>
        <v xml:space="preserve"> </v>
      </c>
      <c r="F3691" s="34" t="str">
        <f>MID(A3691,IF(E3691="1",D3691-5,D3691-4),IF(E3691="1",7,6))</f>
        <v>6:28PM</v>
      </c>
      <c r="G3691" s="34" t="str">
        <f>TRIM(SUBSTITUTE(A3691,TEXT(M3691,"h:mmAM/PM"),""))</f>
        <v>8-Nov Y:O:W</v>
      </c>
      <c r="H3691" s="34" t="b">
        <f>OR(LEFT(G3691,1)="Y",LEFT(G3691,1)="B",LEFT(G3691,1)="R")</f>
        <v>0</v>
      </c>
      <c r="I3691" s="34" t="str">
        <f>IF(H3691,LEFT(G3691,FIND(" ",G3691)-1),MID(G3691,FIND(" ",G3691)+1,9))</f>
        <v>Y:O:W</v>
      </c>
      <c r="J3691" s="34" t="str">
        <f>TRIM(SUBSTITUTE(G3691,I3691,""))</f>
        <v>8-Nov</v>
      </c>
      <c r="K3691" s="34">
        <f>LEFT(J3691,2-ISERROR(1*MID(J3691,2,1)))*1</f>
        <v>8</v>
      </c>
      <c r="L3691" s="34" t="str">
        <f>IF(LEN(I3691)=3,I3691,LEFT(I3691,1)&amp;MID(I3691,3,1)&amp;RIGHT(I3691,1))</f>
        <v>YOW</v>
      </c>
      <c r="M3691" s="42">
        <f>TIMEVALUE(SUBSTITUTE(SUBSTITUTE(F3691,"P"," P"),"A"," A"))</f>
        <v>0.76944444444444438</v>
      </c>
      <c r="N3691" s="34">
        <f t="shared" si="182"/>
        <v>24</v>
      </c>
      <c r="O3691" s="34" t="str">
        <f t="shared" si="183"/>
        <v>YOW24</v>
      </c>
      <c r="P3691" s="44">
        <f>INDEX(Workings!$R$14:$R$853,MATCH(O3691,Workings!$U$14:$U$853,0))</f>
        <v>0.76597222222222239</v>
      </c>
      <c r="Q3691" s="34">
        <f t="shared" si="184"/>
        <v>5</v>
      </c>
      <c r="S3691"/>
    </row>
    <row r="3692" spans="1:19" ht="15" x14ac:dyDescent="0.25">
      <c r="A3692" s="34" t="s">
        <v>764</v>
      </c>
      <c r="B3692" s="34">
        <f>SEARCH("PM",A3692)</f>
        <v>15</v>
      </c>
      <c r="C3692" s="34" t="e">
        <f>SEARCH("AM",A3692)</f>
        <v>#VALUE!</v>
      </c>
      <c r="D3692" s="34">
        <f>IFERROR(B3692,C3692)</f>
        <v>15</v>
      </c>
      <c r="E3692" s="34" t="str">
        <f>IFERROR(MID(A3692,D3692-5,1)," ")</f>
        <v xml:space="preserve"> </v>
      </c>
      <c r="F3692" s="34" t="str">
        <f>MID(A3692,IF(E3692="1",D3692-5,D3692-4),IF(E3692="1",7,6))</f>
        <v>6:47PM</v>
      </c>
      <c r="G3692" s="34" t="str">
        <f>TRIM(SUBSTITUTE(A3692,TEXT(M3692,"h:mmAM/PM"),""))</f>
        <v>YOW 8-Nov</v>
      </c>
      <c r="H3692" s="34" t="b">
        <f>OR(LEFT(G3692,1)="Y",LEFT(G3692,1)="B",LEFT(G3692,1)="R")</f>
        <v>1</v>
      </c>
      <c r="I3692" s="34" t="str">
        <f>IF(H3692,LEFT(G3692,FIND(" ",G3692)-1),MID(G3692,FIND(" ",G3692)+1,9))</f>
        <v>YOW</v>
      </c>
      <c r="J3692" s="34" t="str">
        <f>TRIM(SUBSTITUTE(G3692,I3692,""))</f>
        <v>8-Nov</v>
      </c>
      <c r="K3692" s="34">
        <f>LEFT(J3692,2-ISERROR(1*MID(J3692,2,1)))*1</f>
        <v>8</v>
      </c>
      <c r="L3692" s="34" t="str">
        <f>IF(LEN(I3692)=3,I3692,LEFT(I3692,1)&amp;MID(I3692,3,1)&amp;RIGHT(I3692,1))</f>
        <v>YOW</v>
      </c>
      <c r="M3692" s="42">
        <f>TIMEVALUE(SUBSTITUTE(SUBSTITUTE(F3692,"P"," P"),"A"," A"))</f>
        <v>0.78263888888888899</v>
      </c>
      <c r="N3692" s="34">
        <f t="shared" si="182"/>
        <v>25</v>
      </c>
      <c r="O3692" s="34" t="str">
        <f t="shared" si="183"/>
        <v>YOW25</v>
      </c>
      <c r="P3692" s="44">
        <f>INDEX(Workings!$R$14:$R$853,MATCH(O3692,Workings!$U$14:$U$853,0))</f>
        <v>0.77986111111111123</v>
      </c>
      <c r="Q3692" s="34">
        <f t="shared" si="184"/>
        <v>4</v>
      </c>
      <c r="S3692"/>
    </row>
    <row r="3693" spans="1:19" ht="15" x14ac:dyDescent="0.25">
      <c r="A3693" s="34" t="s">
        <v>2909</v>
      </c>
      <c r="B3693" s="34">
        <f>SEARCH("PM",A3693)</f>
        <v>11</v>
      </c>
      <c r="C3693" s="34" t="e">
        <f>SEARCH("AM",A3693)</f>
        <v>#VALUE!</v>
      </c>
      <c r="D3693" s="34">
        <f>IFERROR(B3693,C3693)</f>
        <v>11</v>
      </c>
      <c r="E3693" s="34" t="str">
        <f>IFERROR(MID(A3693,D3693-5,1)," ")</f>
        <v xml:space="preserve"> </v>
      </c>
      <c r="F3693" s="34" t="str">
        <f>MID(A3693,IF(E3693="1",D3693-5,D3693-4),IF(E3693="1",7,6))</f>
        <v>7:07PM</v>
      </c>
      <c r="G3693" s="34" t="str">
        <f>TRIM(SUBSTITUTE(A3693,TEXT(M3693,"h:mmAM/PM"),""))</f>
        <v>8/Nov Y/O/W</v>
      </c>
      <c r="H3693" s="34" t="b">
        <f>OR(LEFT(G3693,1)="Y",LEFT(G3693,1)="B",LEFT(G3693,1)="R")</f>
        <v>0</v>
      </c>
      <c r="I3693" s="34" t="str">
        <f>IF(H3693,LEFT(G3693,FIND(" ",G3693)-1),MID(G3693,FIND(" ",G3693)+1,9))</f>
        <v>Y/O/W</v>
      </c>
      <c r="J3693" s="34" t="str">
        <f>TRIM(SUBSTITUTE(G3693,I3693,""))</f>
        <v>8/Nov</v>
      </c>
      <c r="K3693" s="34">
        <f>LEFT(J3693,2-ISERROR(1*MID(J3693,2,1)))*1</f>
        <v>8</v>
      </c>
      <c r="L3693" s="34" t="str">
        <f>IF(LEN(I3693)=3,I3693,LEFT(I3693,1)&amp;MID(I3693,3,1)&amp;RIGHT(I3693,1))</f>
        <v>YOW</v>
      </c>
      <c r="M3693" s="42">
        <f>TIMEVALUE(SUBSTITUTE(SUBSTITUTE(F3693,"P"," P"),"A"," A"))</f>
        <v>0.79652777777777783</v>
      </c>
      <c r="N3693" s="34">
        <f t="shared" si="182"/>
        <v>26</v>
      </c>
      <c r="O3693" s="34" t="str">
        <f t="shared" si="183"/>
        <v>YOW26</v>
      </c>
      <c r="P3693" s="44">
        <f>INDEX(Workings!$R$14:$R$853,MATCH(O3693,Workings!$U$14:$U$853,0))</f>
        <v>0.79375000000000007</v>
      </c>
      <c r="Q3693" s="34">
        <f t="shared" si="184"/>
        <v>4</v>
      </c>
      <c r="S3693"/>
    </row>
    <row r="3694" spans="1:19" ht="15" x14ac:dyDescent="0.25">
      <c r="A3694" s="34" t="s">
        <v>2658</v>
      </c>
      <c r="B3694" s="34">
        <f>SEARCH("PM",A3694)</f>
        <v>17</v>
      </c>
      <c r="C3694" s="34" t="e">
        <f>SEARCH("AM",A3694)</f>
        <v>#VALUE!</v>
      </c>
      <c r="D3694" s="34">
        <f>IFERROR(B3694,C3694)</f>
        <v>17</v>
      </c>
      <c r="E3694" s="34" t="str">
        <f>IFERROR(MID(A3694,D3694-5,1)," ")</f>
        <v xml:space="preserve"> </v>
      </c>
      <c r="F3694" s="34" t="str">
        <f>MID(A3694,IF(E3694="1",D3694-5,D3694-4),IF(E3694="1",7,6))</f>
        <v>8:06PM</v>
      </c>
      <c r="G3694" s="34" t="str">
        <f>TRIM(SUBSTITUTE(A3694,TEXT(M3694,"h:mmAM/PM"),""))</f>
        <v>8/Nov Y/O/W</v>
      </c>
      <c r="H3694" s="34" t="b">
        <f>OR(LEFT(G3694,1)="Y",LEFT(G3694,1)="B",LEFT(G3694,1)="R")</f>
        <v>0</v>
      </c>
      <c r="I3694" s="34" t="str">
        <f>IF(H3694,LEFT(G3694,FIND(" ",G3694)-1),MID(G3694,FIND(" ",G3694)+1,9))</f>
        <v>Y/O/W</v>
      </c>
      <c r="J3694" s="34" t="str">
        <f>TRIM(SUBSTITUTE(G3694,I3694,""))</f>
        <v>8/Nov</v>
      </c>
      <c r="K3694" s="34">
        <f>LEFT(J3694,2-ISERROR(1*MID(J3694,2,1)))*1</f>
        <v>8</v>
      </c>
      <c r="L3694" s="34" t="str">
        <f>IF(LEN(I3694)=3,I3694,LEFT(I3694,1)&amp;MID(I3694,3,1)&amp;RIGHT(I3694,1))</f>
        <v>YOW</v>
      </c>
      <c r="M3694" s="42">
        <f>TIMEVALUE(SUBSTITUTE(SUBSTITUTE(F3694,"P"," P"),"A"," A"))</f>
        <v>0.83750000000000002</v>
      </c>
      <c r="N3694" s="34">
        <f t="shared" si="182"/>
        <v>27</v>
      </c>
      <c r="O3694" s="34" t="str">
        <f t="shared" si="183"/>
        <v>YOW27</v>
      </c>
      <c r="P3694" s="44">
        <f>INDEX(Workings!$R$14:$R$853,MATCH(O3694,Workings!$U$14:$U$853,0))</f>
        <v>0.8354166666666667</v>
      </c>
      <c r="Q3694" s="34">
        <f t="shared" si="184"/>
        <v>3</v>
      </c>
      <c r="S3694"/>
    </row>
    <row r="3695" spans="1:19" ht="15" x14ac:dyDescent="0.25">
      <c r="A3695" s="34" t="s">
        <v>1359</v>
      </c>
      <c r="B3695" s="34">
        <f>SEARCH("PM",A3695)</f>
        <v>11</v>
      </c>
      <c r="C3695" s="34" t="e">
        <f>SEARCH("AM",A3695)</f>
        <v>#VALUE!</v>
      </c>
      <c r="D3695" s="34">
        <f>IFERROR(B3695,C3695)</f>
        <v>11</v>
      </c>
      <c r="E3695" s="34" t="str">
        <f>IFERROR(MID(A3695,D3695-5,1)," ")</f>
        <v xml:space="preserve"> </v>
      </c>
      <c r="F3695" s="34" t="str">
        <f>MID(A3695,IF(E3695="1",D3695-5,D3695-4),IF(E3695="1",7,6))</f>
        <v>9:07PM</v>
      </c>
      <c r="G3695" s="34" t="str">
        <f>TRIM(SUBSTITUTE(A3695,TEXT(M3695,"h:mmAM/PM"),""))</f>
        <v>Y:O:W 8-Nov</v>
      </c>
      <c r="H3695" s="34" t="b">
        <f>OR(LEFT(G3695,1)="Y",LEFT(G3695,1)="B",LEFT(G3695,1)="R")</f>
        <v>1</v>
      </c>
      <c r="I3695" s="34" t="str">
        <f>IF(H3695,LEFT(G3695,FIND(" ",G3695)-1),MID(G3695,FIND(" ",G3695)+1,9))</f>
        <v>Y:O:W</v>
      </c>
      <c r="J3695" s="34" t="str">
        <f>TRIM(SUBSTITUTE(G3695,I3695,""))</f>
        <v>8-Nov</v>
      </c>
      <c r="K3695" s="34">
        <f>LEFT(J3695,2-ISERROR(1*MID(J3695,2,1)))*1</f>
        <v>8</v>
      </c>
      <c r="L3695" s="34" t="str">
        <f>IF(LEN(I3695)=3,I3695,LEFT(I3695,1)&amp;MID(I3695,3,1)&amp;RIGHT(I3695,1))</f>
        <v>YOW</v>
      </c>
      <c r="M3695" s="42">
        <f>TIMEVALUE(SUBSTITUTE(SUBSTITUTE(F3695,"P"," P"),"A"," A"))</f>
        <v>0.87986111111111109</v>
      </c>
      <c r="N3695" s="34">
        <f t="shared" si="182"/>
        <v>28</v>
      </c>
      <c r="O3695" s="34" t="str">
        <f t="shared" si="183"/>
        <v>YOW28</v>
      </c>
      <c r="P3695" s="44">
        <f>INDEX(Workings!$R$14:$R$853,MATCH(O3695,Workings!$U$14:$U$853,0))</f>
        <v>0.87708333333333333</v>
      </c>
      <c r="Q3695" s="34">
        <f t="shared" si="184"/>
        <v>4</v>
      </c>
      <c r="S3695"/>
    </row>
    <row r="3696" spans="1:19" ht="15" x14ac:dyDescent="0.25">
      <c r="A3696" s="34" t="s">
        <v>1945</v>
      </c>
      <c r="B3696" s="34">
        <f>SEARCH("PM",A3696)</f>
        <v>6</v>
      </c>
      <c r="C3696" s="34" t="e">
        <f>SEARCH("AM",A3696)</f>
        <v>#VALUE!</v>
      </c>
      <c r="D3696" s="34">
        <f>IFERROR(B3696,C3696)</f>
        <v>6</v>
      </c>
      <c r="E3696" s="34" t="str">
        <f>IFERROR(MID(A3696,D3696-5,1)," ")</f>
        <v>1</v>
      </c>
      <c r="F3696" s="34" t="str">
        <f>MID(A3696,IF(E3696="1",D3696-5,D3696-4),IF(E3696="1",7,6))</f>
        <v>10:05PM</v>
      </c>
      <c r="G3696" s="34" t="str">
        <f>TRIM(SUBSTITUTE(A3696,TEXT(M3696,"h:mmAM/PM"),""))</f>
        <v>8-Nov Y/O/W</v>
      </c>
      <c r="H3696" s="34" t="b">
        <f>OR(LEFT(G3696,1)="Y",LEFT(G3696,1)="B",LEFT(G3696,1)="R")</f>
        <v>0</v>
      </c>
      <c r="I3696" s="34" t="str">
        <f>IF(H3696,LEFT(G3696,FIND(" ",G3696)-1),MID(G3696,FIND(" ",G3696)+1,9))</f>
        <v>Y/O/W</v>
      </c>
      <c r="J3696" s="34" t="str">
        <f>TRIM(SUBSTITUTE(G3696,I3696,""))</f>
        <v>8-Nov</v>
      </c>
      <c r="K3696" s="34">
        <f>LEFT(J3696,2-ISERROR(1*MID(J3696,2,1)))*1</f>
        <v>8</v>
      </c>
      <c r="L3696" s="34" t="str">
        <f>IF(LEN(I3696)=3,I3696,LEFT(I3696,1)&amp;MID(I3696,3,1)&amp;RIGHT(I3696,1))</f>
        <v>YOW</v>
      </c>
      <c r="M3696" s="42">
        <f>TIMEVALUE(SUBSTITUTE(SUBSTITUTE(F3696,"P"," P"),"A"," A"))</f>
        <v>0.92013888888888884</v>
      </c>
      <c r="N3696" s="34">
        <f t="shared" si="182"/>
        <v>29</v>
      </c>
      <c r="O3696" s="34" t="str">
        <f t="shared" si="183"/>
        <v>YOW29</v>
      </c>
      <c r="P3696" s="44">
        <f>INDEX(Workings!$R$14:$R$853,MATCH(O3696,Workings!$U$14:$U$853,0))</f>
        <v>0.91874999999999996</v>
      </c>
      <c r="Q3696" s="34">
        <f t="shared" si="184"/>
        <v>2</v>
      </c>
      <c r="S3696"/>
    </row>
    <row r="3697" spans="1:19" ht="15" x14ac:dyDescent="0.25">
      <c r="A3697" s="34" t="s">
        <v>4188</v>
      </c>
      <c r="B3697" s="34">
        <f>SEARCH("PM",A3697)</f>
        <v>12</v>
      </c>
      <c r="C3697" s="34" t="e">
        <f>SEARCH("AM",A3697)</f>
        <v>#VALUE!</v>
      </c>
      <c r="D3697" s="34">
        <f>IFERROR(B3697,C3697)</f>
        <v>12</v>
      </c>
      <c r="E3697" s="34" t="str">
        <f>IFERROR(MID(A3697,D3697-5,1)," ")</f>
        <v>1</v>
      </c>
      <c r="F3697" s="34" t="str">
        <f>MID(A3697,IF(E3697="1",D3697-5,D3697-4),IF(E3697="1",7,6))</f>
        <v>11:03PM</v>
      </c>
      <c r="G3697" s="34" t="str">
        <f>TRIM(SUBSTITUTE(A3697,TEXT(M3697,"h:mmAM/PM"),""))</f>
        <v>8-Nov Y-O-W</v>
      </c>
      <c r="H3697" s="34" t="b">
        <f>OR(LEFT(G3697,1)="Y",LEFT(G3697,1)="B",LEFT(G3697,1)="R")</f>
        <v>0</v>
      </c>
      <c r="I3697" s="34" t="str">
        <f>IF(H3697,LEFT(G3697,FIND(" ",G3697)-1),MID(G3697,FIND(" ",G3697)+1,9))</f>
        <v>Y-O-W</v>
      </c>
      <c r="J3697" s="34" t="str">
        <f>TRIM(SUBSTITUTE(G3697,I3697,""))</f>
        <v>8-Nov</v>
      </c>
      <c r="K3697" s="34">
        <f>LEFT(J3697,2-ISERROR(1*MID(J3697,2,1)))*1</f>
        <v>8</v>
      </c>
      <c r="L3697" s="34" t="str">
        <f>IF(LEN(I3697)=3,I3697,LEFT(I3697,1)&amp;MID(I3697,3,1)&amp;RIGHT(I3697,1))</f>
        <v>YOW</v>
      </c>
      <c r="M3697" s="42">
        <f>TIMEVALUE(SUBSTITUTE(SUBSTITUTE(F3697,"P"," P"),"A"," A"))</f>
        <v>0.9604166666666667</v>
      </c>
      <c r="N3697" s="34">
        <f t="shared" si="182"/>
        <v>30</v>
      </c>
      <c r="O3697" s="34" t="str">
        <f t="shared" si="183"/>
        <v>YOW30</v>
      </c>
      <c r="P3697" s="44">
        <f>INDEX(Workings!$R$14:$R$853,MATCH(O3697,Workings!$U$14:$U$853,0))</f>
        <v>0.96041666666666659</v>
      </c>
      <c r="Q3697" s="34">
        <f t="shared" si="184"/>
        <v>0</v>
      </c>
      <c r="S3697"/>
    </row>
    <row r="3698" spans="1:19" ht="15" x14ac:dyDescent="0.25">
      <c r="A3698" s="34" t="s">
        <v>1055</v>
      </c>
      <c r="B3698" s="34" t="e">
        <f>SEARCH("PM",A3698)</f>
        <v>#VALUE!</v>
      </c>
      <c r="C3698" s="34">
        <f>SEARCH("AM",A3698)</f>
        <v>15</v>
      </c>
      <c r="D3698" s="34">
        <f>IFERROR(B3698,C3698)</f>
        <v>15</v>
      </c>
      <c r="E3698" s="34" t="str">
        <f>IFERROR(MID(A3698,D3698-5,1)," ")</f>
        <v xml:space="preserve"> </v>
      </c>
      <c r="F3698" s="34" t="str">
        <f>MID(A3698,IF(E3698="1",D3698-5,D3698-4),IF(E3698="1",7,6))</f>
        <v>7:04AM</v>
      </c>
      <c r="G3698" s="34" t="str">
        <f>TRIM(SUBSTITUTE(A3698,TEXT(M3698,"h:mmAM/PM"),""))</f>
        <v>9-Nov YOW</v>
      </c>
      <c r="H3698" s="34" t="b">
        <f>OR(LEFT(G3698,1)="Y",LEFT(G3698,1)="B",LEFT(G3698,1)="R")</f>
        <v>0</v>
      </c>
      <c r="I3698" s="34" t="str">
        <f>IF(H3698,LEFT(G3698,FIND(" ",G3698)-1),MID(G3698,FIND(" ",G3698)+1,9))</f>
        <v>YOW</v>
      </c>
      <c r="J3698" s="34" t="str">
        <f>TRIM(SUBSTITUTE(G3698,I3698,""))</f>
        <v>9-Nov</v>
      </c>
      <c r="K3698" s="34">
        <f>LEFT(J3698,2-ISERROR(1*MID(J3698,2,1)))*1</f>
        <v>9</v>
      </c>
      <c r="L3698" s="34" t="str">
        <f>IF(LEN(I3698)=3,I3698,LEFT(I3698,1)&amp;MID(I3698,3,1)&amp;RIGHT(I3698,1))</f>
        <v>YOW</v>
      </c>
      <c r="M3698" s="42">
        <f>TIMEVALUE(SUBSTITUTE(SUBSTITUTE(F3698,"P"," P"),"A"," A"))</f>
        <v>0.29444444444444445</v>
      </c>
      <c r="N3698" s="34">
        <f t="shared" si="182"/>
        <v>1</v>
      </c>
      <c r="O3698" s="34" t="str">
        <f t="shared" si="183"/>
        <v>YOW1</v>
      </c>
      <c r="P3698" s="44">
        <f>INDEX(Workings!$R$14:$R$853,MATCH(O3698,Workings!$U$14:$U$853,0))</f>
        <v>0.29375000000000001</v>
      </c>
      <c r="Q3698" s="34">
        <f t="shared" si="184"/>
        <v>1</v>
      </c>
      <c r="S3698"/>
    </row>
    <row r="3699" spans="1:19" ht="15" x14ac:dyDescent="0.25">
      <c r="A3699" s="34" t="s">
        <v>3567</v>
      </c>
      <c r="B3699" s="34" t="e">
        <f>SEARCH("PM",A3699)</f>
        <v>#VALUE!</v>
      </c>
      <c r="C3699" s="34">
        <f>SEARCH("AM",A3699)</f>
        <v>17</v>
      </c>
      <c r="D3699" s="34">
        <f>IFERROR(B3699,C3699)</f>
        <v>17</v>
      </c>
      <c r="E3699" s="34" t="str">
        <f>IFERROR(MID(A3699,D3699-5,1)," ")</f>
        <v xml:space="preserve"> </v>
      </c>
      <c r="F3699" s="34" t="str">
        <f>MID(A3699,IF(E3699="1",D3699-5,D3699-4),IF(E3699="1",7,6))</f>
        <v>7:48AM</v>
      </c>
      <c r="G3699" s="34" t="str">
        <f>TRIM(SUBSTITUTE(A3699,TEXT(M3699,"h:mmAM/PM"),""))</f>
        <v>Y/O/W 9-Nov</v>
      </c>
      <c r="H3699" s="34" t="b">
        <f>OR(LEFT(G3699,1)="Y",LEFT(G3699,1)="B",LEFT(G3699,1)="R")</f>
        <v>1</v>
      </c>
      <c r="I3699" s="34" t="str">
        <f>IF(H3699,LEFT(G3699,FIND(" ",G3699)-1),MID(G3699,FIND(" ",G3699)+1,9))</f>
        <v>Y/O/W</v>
      </c>
      <c r="J3699" s="34" t="str">
        <f>TRIM(SUBSTITUTE(G3699,I3699,""))</f>
        <v>9-Nov</v>
      </c>
      <c r="K3699" s="34">
        <f>LEFT(J3699,2-ISERROR(1*MID(J3699,2,1)))*1</f>
        <v>9</v>
      </c>
      <c r="L3699" s="34" t="str">
        <f>IF(LEN(I3699)=3,I3699,LEFT(I3699,1)&amp;MID(I3699,3,1)&amp;RIGHT(I3699,1))</f>
        <v>YOW</v>
      </c>
      <c r="M3699" s="42">
        <f>TIMEVALUE(SUBSTITUTE(SUBSTITUTE(F3699,"P"," P"),"A"," A"))</f>
        <v>0.32500000000000001</v>
      </c>
      <c r="N3699" s="34">
        <f t="shared" si="182"/>
        <v>2</v>
      </c>
      <c r="O3699" s="34" t="str">
        <f t="shared" si="183"/>
        <v>YOW2</v>
      </c>
      <c r="P3699" s="44">
        <f>INDEX(Workings!$R$14:$R$853,MATCH(O3699,Workings!$U$14:$U$853,0))</f>
        <v>0.3215277777777778</v>
      </c>
      <c r="Q3699" s="34">
        <f t="shared" si="184"/>
        <v>5</v>
      </c>
      <c r="S3699"/>
    </row>
    <row r="3700" spans="1:19" ht="15" x14ac:dyDescent="0.25">
      <c r="A3700" s="34" t="s">
        <v>2066</v>
      </c>
      <c r="B3700" s="34" t="e">
        <f>SEARCH("PM",A3700)</f>
        <v>#VALUE!</v>
      </c>
      <c r="C3700" s="34">
        <f>SEARCH("AM",A3700)</f>
        <v>17</v>
      </c>
      <c r="D3700" s="34">
        <f>IFERROR(B3700,C3700)</f>
        <v>17</v>
      </c>
      <c r="E3700" s="34" t="str">
        <f>IFERROR(MID(A3700,D3700-5,1)," ")</f>
        <v xml:space="preserve"> </v>
      </c>
      <c r="F3700" s="34" t="str">
        <f>MID(A3700,IF(E3700="1",D3700-5,D3700-4),IF(E3700="1",7,6))</f>
        <v>8:27AM</v>
      </c>
      <c r="G3700" s="34" t="str">
        <f>TRIM(SUBSTITUTE(A3700,TEXT(M3700,"h:mmAM/PM"),""))</f>
        <v>Y-O-W 9-Nov</v>
      </c>
      <c r="H3700" s="34" t="b">
        <f>OR(LEFT(G3700,1)="Y",LEFT(G3700,1)="B",LEFT(G3700,1)="R")</f>
        <v>1</v>
      </c>
      <c r="I3700" s="34" t="str">
        <f>IF(H3700,LEFT(G3700,FIND(" ",G3700)-1),MID(G3700,FIND(" ",G3700)+1,9))</f>
        <v>Y-O-W</v>
      </c>
      <c r="J3700" s="34" t="str">
        <f>TRIM(SUBSTITUTE(G3700,I3700,""))</f>
        <v>9-Nov</v>
      </c>
      <c r="K3700" s="34">
        <f>LEFT(J3700,2-ISERROR(1*MID(J3700,2,1)))*1</f>
        <v>9</v>
      </c>
      <c r="L3700" s="34" t="str">
        <f>IF(LEN(I3700)=3,I3700,LEFT(I3700,1)&amp;MID(I3700,3,1)&amp;RIGHT(I3700,1))</f>
        <v>YOW</v>
      </c>
      <c r="M3700" s="42">
        <f>TIMEVALUE(SUBSTITUTE(SUBSTITUTE(F3700,"P"," P"),"A"," A"))</f>
        <v>0.3520833333333333</v>
      </c>
      <c r="N3700" s="34">
        <f t="shared" si="182"/>
        <v>3</v>
      </c>
      <c r="O3700" s="34" t="str">
        <f t="shared" si="183"/>
        <v>YOW3</v>
      </c>
      <c r="P3700" s="44">
        <f>INDEX(Workings!$R$14:$R$853,MATCH(O3700,Workings!$U$14:$U$853,0))</f>
        <v>0.34930555555555559</v>
      </c>
      <c r="Q3700" s="34">
        <f t="shared" si="184"/>
        <v>4</v>
      </c>
      <c r="S3700"/>
    </row>
    <row r="3701" spans="1:19" ht="15" x14ac:dyDescent="0.25">
      <c r="A3701" s="34" t="s">
        <v>1713</v>
      </c>
      <c r="B3701" s="34" t="e">
        <f>SEARCH("PM",A3701)</f>
        <v>#VALUE!</v>
      </c>
      <c r="C3701" s="34">
        <f>SEARCH("AM",A3701)</f>
        <v>5</v>
      </c>
      <c r="D3701" s="34">
        <f>IFERROR(B3701,C3701)</f>
        <v>5</v>
      </c>
      <c r="E3701" s="34" t="str">
        <f>IFERROR(MID(A3701,D3701-5,1)," ")</f>
        <v xml:space="preserve"> </v>
      </c>
      <c r="F3701" s="34" t="str">
        <f>MID(A3701,IF(E3701="1",D3701-5,D3701-4),IF(E3701="1",7,6))</f>
        <v>9:07AM</v>
      </c>
      <c r="G3701" s="34" t="str">
        <f>TRIM(SUBSTITUTE(A3701,TEXT(M3701,"h:mmAM/PM"),""))</f>
        <v>YOW 9-Nov</v>
      </c>
      <c r="H3701" s="34" t="b">
        <f>OR(LEFT(G3701,1)="Y",LEFT(G3701,1)="B",LEFT(G3701,1)="R")</f>
        <v>1</v>
      </c>
      <c r="I3701" s="34" t="str">
        <f>IF(H3701,LEFT(G3701,FIND(" ",G3701)-1),MID(G3701,FIND(" ",G3701)+1,9))</f>
        <v>YOW</v>
      </c>
      <c r="J3701" s="34" t="str">
        <f>TRIM(SUBSTITUTE(G3701,I3701,""))</f>
        <v>9-Nov</v>
      </c>
      <c r="K3701" s="34">
        <f>LEFT(J3701,2-ISERROR(1*MID(J3701,2,1)))*1</f>
        <v>9</v>
      </c>
      <c r="L3701" s="34" t="str">
        <f>IF(LEN(I3701)=3,I3701,LEFT(I3701,1)&amp;MID(I3701,3,1)&amp;RIGHT(I3701,1))</f>
        <v>YOW</v>
      </c>
      <c r="M3701" s="42">
        <f>TIMEVALUE(SUBSTITUTE(SUBSTITUTE(F3701,"P"," P"),"A"," A"))</f>
        <v>0.37986111111111115</v>
      </c>
      <c r="N3701" s="34">
        <f t="shared" si="182"/>
        <v>4</v>
      </c>
      <c r="O3701" s="34" t="str">
        <f t="shared" si="183"/>
        <v>YOW4</v>
      </c>
      <c r="P3701" s="44">
        <f>INDEX(Workings!$R$14:$R$853,MATCH(O3701,Workings!$U$14:$U$853,0))</f>
        <v>0.37708333333333338</v>
      </c>
      <c r="Q3701" s="34">
        <f t="shared" si="184"/>
        <v>4</v>
      </c>
      <c r="S3701"/>
    </row>
    <row r="3702" spans="1:19" ht="15" x14ac:dyDescent="0.25">
      <c r="A3702" s="34" t="s">
        <v>1586</v>
      </c>
      <c r="B3702" s="34" t="e">
        <f>SEARCH("PM",A3702)</f>
        <v>#VALUE!</v>
      </c>
      <c r="C3702" s="34">
        <f>SEARCH("AM",A3702)</f>
        <v>5</v>
      </c>
      <c r="D3702" s="34">
        <f>IFERROR(B3702,C3702)</f>
        <v>5</v>
      </c>
      <c r="E3702" s="34" t="str">
        <f>IFERROR(MID(A3702,D3702-5,1)," ")</f>
        <v xml:space="preserve"> </v>
      </c>
      <c r="F3702" s="34" t="str">
        <f>MID(A3702,IF(E3702="1",D3702-5,D3702-4),IF(E3702="1",7,6))</f>
        <v>9:36AM</v>
      </c>
      <c r="G3702" s="34" t="str">
        <f>TRIM(SUBSTITUTE(A3702,TEXT(M3702,"h:mmAM/PM"),""))</f>
        <v>9-Nov Y:O:W</v>
      </c>
      <c r="H3702" s="34" t="b">
        <f>OR(LEFT(G3702,1)="Y",LEFT(G3702,1)="B",LEFT(G3702,1)="R")</f>
        <v>0</v>
      </c>
      <c r="I3702" s="34" t="str">
        <f>IF(H3702,LEFT(G3702,FIND(" ",G3702)-1),MID(G3702,FIND(" ",G3702)+1,9))</f>
        <v>Y:O:W</v>
      </c>
      <c r="J3702" s="34" t="str">
        <f>TRIM(SUBSTITUTE(G3702,I3702,""))</f>
        <v>9-Nov</v>
      </c>
      <c r="K3702" s="34">
        <f>LEFT(J3702,2-ISERROR(1*MID(J3702,2,1)))*1</f>
        <v>9</v>
      </c>
      <c r="L3702" s="34" t="str">
        <f>IF(LEN(I3702)=3,I3702,LEFT(I3702,1)&amp;MID(I3702,3,1)&amp;RIGHT(I3702,1))</f>
        <v>YOW</v>
      </c>
      <c r="M3702" s="42">
        <f>TIMEVALUE(SUBSTITUTE(SUBSTITUTE(F3702,"P"," P"),"A"," A"))</f>
        <v>0.39999999999999997</v>
      </c>
      <c r="N3702" s="34">
        <f t="shared" si="182"/>
        <v>5</v>
      </c>
      <c r="O3702" s="34" t="str">
        <f t="shared" si="183"/>
        <v>YOW5</v>
      </c>
      <c r="P3702" s="44">
        <f>INDEX(Workings!$R$14:$R$853,MATCH(O3702,Workings!$U$14:$U$853,0))</f>
        <v>0.3979166666666667</v>
      </c>
      <c r="Q3702" s="34">
        <f t="shared" si="184"/>
        <v>3</v>
      </c>
      <c r="S3702"/>
    </row>
    <row r="3703" spans="1:19" ht="15" x14ac:dyDescent="0.25">
      <c r="A3703" s="34" t="s">
        <v>280</v>
      </c>
      <c r="B3703" s="34" t="e">
        <f>SEARCH("PM",A3703)</f>
        <v>#VALUE!</v>
      </c>
      <c r="C3703" s="34">
        <f>SEARCH("AM",A3703)</f>
        <v>18</v>
      </c>
      <c r="D3703" s="34">
        <f>IFERROR(B3703,C3703)</f>
        <v>18</v>
      </c>
      <c r="E3703" s="34" t="str">
        <f>IFERROR(MID(A3703,D3703-5,1)," ")</f>
        <v>1</v>
      </c>
      <c r="F3703" s="34" t="str">
        <f>MID(A3703,IF(E3703="1",D3703-5,D3703-4),IF(E3703="1",7,6))</f>
        <v>10:07AM</v>
      </c>
      <c r="G3703" s="34" t="str">
        <f>TRIM(SUBSTITUTE(A3703,TEXT(M3703,"h:mmAM/PM"),""))</f>
        <v>Y:O:W 9/Nov</v>
      </c>
      <c r="H3703" s="34" t="b">
        <f>OR(LEFT(G3703,1)="Y",LEFT(G3703,1)="B",LEFT(G3703,1)="R")</f>
        <v>1</v>
      </c>
      <c r="I3703" s="34" t="str">
        <f>IF(H3703,LEFT(G3703,FIND(" ",G3703)-1),MID(G3703,FIND(" ",G3703)+1,9))</f>
        <v>Y:O:W</v>
      </c>
      <c r="J3703" s="34" t="str">
        <f>TRIM(SUBSTITUTE(G3703,I3703,""))</f>
        <v>9/Nov</v>
      </c>
      <c r="K3703" s="34">
        <f>LEFT(J3703,2-ISERROR(1*MID(J3703,2,1)))*1</f>
        <v>9</v>
      </c>
      <c r="L3703" s="34" t="str">
        <f>IF(LEN(I3703)=3,I3703,LEFT(I3703,1)&amp;MID(I3703,3,1)&amp;RIGHT(I3703,1))</f>
        <v>YOW</v>
      </c>
      <c r="M3703" s="42">
        <f>TIMEVALUE(SUBSTITUTE(SUBSTITUTE(F3703,"P"," P"),"A"," A"))</f>
        <v>0.42152777777777778</v>
      </c>
      <c r="N3703" s="34">
        <f t="shared" si="182"/>
        <v>6</v>
      </c>
      <c r="O3703" s="34" t="str">
        <f t="shared" si="183"/>
        <v>YOW6</v>
      </c>
      <c r="P3703" s="44">
        <f>INDEX(Workings!$R$14:$R$853,MATCH(O3703,Workings!$U$14:$U$853,0))</f>
        <v>0.41875000000000001</v>
      </c>
      <c r="Q3703" s="34">
        <f t="shared" si="184"/>
        <v>4</v>
      </c>
      <c r="S3703"/>
    </row>
    <row r="3704" spans="1:19" ht="15" x14ac:dyDescent="0.25">
      <c r="A3704" s="34" t="s">
        <v>1163</v>
      </c>
      <c r="B3704" s="34" t="e">
        <f>SEARCH("PM",A3704)</f>
        <v>#VALUE!</v>
      </c>
      <c r="C3704" s="34">
        <f>SEARCH("AM",A3704)</f>
        <v>18</v>
      </c>
      <c r="D3704" s="34">
        <f>IFERROR(B3704,C3704)</f>
        <v>18</v>
      </c>
      <c r="E3704" s="34" t="str">
        <f>IFERROR(MID(A3704,D3704-5,1)," ")</f>
        <v>1</v>
      </c>
      <c r="F3704" s="34" t="str">
        <f>MID(A3704,IF(E3704="1",D3704-5,D3704-4),IF(E3704="1",7,6))</f>
        <v>10:33AM</v>
      </c>
      <c r="G3704" s="34" t="str">
        <f>TRIM(SUBSTITUTE(A3704,TEXT(M3704,"h:mmAM/PM"),""))</f>
        <v>Y-O-W 9/Nov</v>
      </c>
      <c r="H3704" s="34" t="b">
        <f>OR(LEFT(G3704,1)="Y",LEFT(G3704,1)="B",LEFT(G3704,1)="R")</f>
        <v>1</v>
      </c>
      <c r="I3704" s="34" t="str">
        <f>IF(H3704,LEFT(G3704,FIND(" ",G3704)-1),MID(G3704,FIND(" ",G3704)+1,9))</f>
        <v>Y-O-W</v>
      </c>
      <c r="J3704" s="34" t="str">
        <f>TRIM(SUBSTITUTE(G3704,I3704,""))</f>
        <v>9/Nov</v>
      </c>
      <c r="K3704" s="34">
        <f>LEFT(J3704,2-ISERROR(1*MID(J3704,2,1)))*1</f>
        <v>9</v>
      </c>
      <c r="L3704" s="34" t="str">
        <f>IF(LEN(I3704)=3,I3704,LEFT(I3704,1)&amp;MID(I3704,3,1)&amp;RIGHT(I3704,1))</f>
        <v>YOW</v>
      </c>
      <c r="M3704" s="42">
        <f>TIMEVALUE(SUBSTITUTE(SUBSTITUTE(F3704,"P"," P"),"A"," A"))</f>
        <v>0.43958333333333338</v>
      </c>
      <c r="N3704" s="34">
        <f t="shared" si="182"/>
        <v>7</v>
      </c>
      <c r="O3704" s="34" t="str">
        <f t="shared" si="183"/>
        <v>YOW7</v>
      </c>
      <c r="P3704" s="44">
        <f>INDEX(Workings!$R$14:$R$853,MATCH(O3704,Workings!$U$14:$U$853,0))</f>
        <v>0.43958333333333333</v>
      </c>
      <c r="Q3704" s="34">
        <f t="shared" si="184"/>
        <v>0</v>
      </c>
      <c r="S3704"/>
    </row>
    <row r="3705" spans="1:19" ht="15" x14ac:dyDescent="0.25">
      <c r="A3705" s="34" t="s">
        <v>4205</v>
      </c>
      <c r="B3705" s="34" t="e">
        <f>SEARCH("PM",A3705)</f>
        <v>#VALUE!</v>
      </c>
      <c r="C3705" s="34">
        <f>SEARCH("AM",A3705)</f>
        <v>6</v>
      </c>
      <c r="D3705" s="34">
        <f>IFERROR(B3705,C3705)</f>
        <v>6</v>
      </c>
      <c r="E3705" s="34" t="str">
        <f>IFERROR(MID(A3705,D3705-5,1)," ")</f>
        <v>1</v>
      </c>
      <c r="F3705" s="34" t="str">
        <f>MID(A3705,IF(E3705="1",D3705-5,D3705-4),IF(E3705="1",7,6))</f>
        <v>11:05AM</v>
      </c>
      <c r="G3705" s="34" t="str">
        <f>TRIM(SUBSTITUTE(A3705,TEXT(M3705,"h:mmAM/PM"),""))</f>
        <v>YOW 9/Nov</v>
      </c>
      <c r="H3705" s="34" t="b">
        <f>OR(LEFT(G3705,1)="Y",LEFT(G3705,1)="B",LEFT(G3705,1)="R")</f>
        <v>1</v>
      </c>
      <c r="I3705" s="34" t="str">
        <f>IF(H3705,LEFT(G3705,FIND(" ",G3705)-1),MID(G3705,FIND(" ",G3705)+1,9))</f>
        <v>YOW</v>
      </c>
      <c r="J3705" s="34" t="str">
        <f>TRIM(SUBSTITUTE(G3705,I3705,""))</f>
        <v>9/Nov</v>
      </c>
      <c r="K3705" s="34">
        <f>LEFT(J3705,2-ISERROR(1*MID(J3705,2,1)))*1</f>
        <v>9</v>
      </c>
      <c r="L3705" s="34" t="str">
        <f>IF(LEN(I3705)=3,I3705,LEFT(I3705,1)&amp;MID(I3705,3,1)&amp;RIGHT(I3705,1))</f>
        <v>YOW</v>
      </c>
      <c r="M3705" s="42">
        <f>TIMEVALUE(SUBSTITUTE(SUBSTITUTE(F3705,"P"," P"),"A"," A"))</f>
        <v>0.46180555555555558</v>
      </c>
      <c r="N3705" s="34">
        <f t="shared" si="182"/>
        <v>8</v>
      </c>
      <c r="O3705" s="34" t="str">
        <f t="shared" si="183"/>
        <v>YOW8</v>
      </c>
      <c r="P3705" s="44">
        <f>INDEX(Workings!$R$14:$R$853,MATCH(O3705,Workings!$U$14:$U$853,0))</f>
        <v>0.46041666666666664</v>
      </c>
      <c r="Q3705" s="34">
        <f t="shared" si="184"/>
        <v>2</v>
      </c>
      <c r="S3705"/>
    </row>
    <row r="3706" spans="1:19" ht="15" x14ac:dyDescent="0.25">
      <c r="A3706" s="34" t="s">
        <v>3048</v>
      </c>
      <c r="B3706" s="34" t="e">
        <f>SEARCH("PM",A3706)</f>
        <v>#VALUE!</v>
      </c>
      <c r="C3706" s="34">
        <f>SEARCH("AM",A3706)</f>
        <v>18</v>
      </c>
      <c r="D3706" s="34">
        <f>IFERROR(B3706,C3706)</f>
        <v>18</v>
      </c>
      <c r="E3706" s="34" t="str">
        <f>IFERROR(MID(A3706,D3706-5,1)," ")</f>
        <v>1</v>
      </c>
      <c r="F3706" s="34" t="str">
        <f>MID(A3706,IF(E3706="1",D3706-5,D3706-4),IF(E3706="1",7,6))</f>
        <v>11:35AM</v>
      </c>
      <c r="G3706" s="34" t="str">
        <f>TRIM(SUBSTITUTE(A3706,TEXT(M3706,"h:mmAM/PM"),""))</f>
        <v>Y:O:W 9-Nov</v>
      </c>
      <c r="H3706" s="34" t="b">
        <f>OR(LEFT(G3706,1)="Y",LEFT(G3706,1)="B",LEFT(G3706,1)="R")</f>
        <v>1</v>
      </c>
      <c r="I3706" s="34" t="str">
        <f>IF(H3706,LEFT(G3706,FIND(" ",G3706)-1),MID(G3706,FIND(" ",G3706)+1,9))</f>
        <v>Y:O:W</v>
      </c>
      <c r="J3706" s="34" t="str">
        <f>TRIM(SUBSTITUTE(G3706,I3706,""))</f>
        <v>9-Nov</v>
      </c>
      <c r="K3706" s="34">
        <f>LEFT(J3706,2-ISERROR(1*MID(J3706,2,1)))*1</f>
        <v>9</v>
      </c>
      <c r="L3706" s="34" t="str">
        <f>IF(LEN(I3706)=3,I3706,LEFT(I3706,1)&amp;MID(I3706,3,1)&amp;RIGHT(I3706,1))</f>
        <v>YOW</v>
      </c>
      <c r="M3706" s="42">
        <f>TIMEVALUE(SUBSTITUTE(SUBSTITUTE(F3706,"P"," P"),"A"," A"))</f>
        <v>0.4826388888888889</v>
      </c>
      <c r="N3706" s="34">
        <f t="shared" si="182"/>
        <v>9</v>
      </c>
      <c r="O3706" s="34" t="str">
        <f t="shared" si="183"/>
        <v>YOW9</v>
      </c>
      <c r="P3706" s="44">
        <f>INDEX(Workings!$R$14:$R$853,MATCH(O3706,Workings!$U$14:$U$853,0))</f>
        <v>0.48124999999999996</v>
      </c>
      <c r="Q3706" s="34">
        <f t="shared" si="184"/>
        <v>2</v>
      </c>
      <c r="S3706"/>
    </row>
    <row r="3707" spans="1:19" ht="15" x14ac:dyDescent="0.25">
      <c r="A3707" s="34" t="s">
        <v>3950</v>
      </c>
      <c r="B3707" s="34">
        <f>SEARCH("PM",A3707)</f>
        <v>12</v>
      </c>
      <c r="C3707" s="34" t="e">
        <f>SEARCH("AM",A3707)</f>
        <v>#VALUE!</v>
      </c>
      <c r="D3707" s="34">
        <f>IFERROR(B3707,C3707)</f>
        <v>12</v>
      </c>
      <c r="E3707" s="34" t="str">
        <f>IFERROR(MID(A3707,D3707-5,1)," ")</f>
        <v>1</v>
      </c>
      <c r="F3707" s="34" t="str">
        <f>MID(A3707,IF(E3707="1",D3707-5,D3707-4),IF(E3707="1",7,6))</f>
        <v>12:05PM</v>
      </c>
      <c r="G3707" s="34" t="str">
        <f>TRIM(SUBSTITUTE(A3707,TEXT(M3707,"h:mmAM/PM"),""))</f>
        <v>9-Nov Y:O:W</v>
      </c>
      <c r="H3707" s="34" t="b">
        <f>OR(LEFT(G3707,1)="Y",LEFT(G3707,1)="B",LEFT(G3707,1)="R")</f>
        <v>0</v>
      </c>
      <c r="I3707" s="34" t="str">
        <f>IF(H3707,LEFT(G3707,FIND(" ",G3707)-1),MID(G3707,FIND(" ",G3707)+1,9))</f>
        <v>Y:O:W</v>
      </c>
      <c r="J3707" s="34" t="str">
        <f>TRIM(SUBSTITUTE(G3707,I3707,""))</f>
        <v>9-Nov</v>
      </c>
      <c r="K3707" s="34">
        <f>LEFT(J3707,2-ISERROR(1*MID(J3707,2,1)))*1</f>
        <v>9</v>
      </c>
      <c r="L3707" s="34" t="str">
        <f>IF(LEN(I3707)=3,I3707,LEFT(I3707,1)&amp;MID(I3707,3,1)&amp;RIGHT(I3707,1))</f>
        <v>YOW</v>
      </c>
      <c r="M3707" s="42">
        <f>TIMEVALUE(SUBSTITUTE(SUBSTITUTE(F3707,"P"," P"),"A"," A"))</f>
        <v>0.50347222222222221</v>
      </c>
      <c r="N3707" s="34">
        <f t="shared" si="182"/>
        <v>10</v>
      </c>
      <c r="O3707" s="34" t="str">
        <f t="shared" si="183"/>
        <v>YOW10</v>
      </c>
      <c r="P3707" s="44">
        <f>INDEX(Workings!$R$14:$R$853,MATCH(O3707,Workings!$U$14:$U$853,0))</f>
        <v>0.50208333333333333</v>
      </c>
      <c r="Q3707" s="34">
        <f t="shared" si="184"/>
        <v>2</v>
      </c>
      <c r="S3707"/>
    </row>
    <row r="3708" spans="1:19" ht="15" x14ac:dyDescent="0.25">
      <c r="A3708" s="34" t="s">
        <v>4184</v>
      </c>
      <c r="B3708" s="34">
        <f>SEARCH("PM",A3708)</f>
        <v>6</v>
      </c>
      <c r="C3708" s="34" t="e">
        <f>SEARCH("AM",A3708)</f>
        <v>#VALUE!</v>
      </c>
      <c r="D3708" s="34">
        <f>IFERROR(B3708,C3708)</f>
        <v>6</v>
      </c>
      <c r="E3708" s="34" t="str">
        <f>IFERROR(MID(A3708,D3708-5,1)," ")</f>
        <v>1</v>
      </c>
      <c r="F3708" s="34" t="str">
        <f>MID(A3708,IF(E3708="1",D3708-5,D3708-4),IF(E3708="1",7,6))</f>
        <v>12:36PM</v>
      </c>
      <c r="G3708" s="34" t="str">
        <f>TRIM(SUBSTITUTE(A3708,TEXT(M3708,"h:mmAM/PM"),""))</f>
        <v>YOW 9-Nov</v>
      </c>
      <c r="H3708" s="34" t="b">
        <f>OR(LEFT(G3708,1)="Y",LEFT(G3708,1)="B",LEFT(G3708,1)="R")</f>
        <v>1</v>
      </c>
      <c r="I3708" s="34" t="str">
        <f>IF(H3708,LEFT(G3708,FIND(" ",G3708)-1),MID(G3708,FIND(" ",G3708)+1,9))</f>
        <v>YOW</v>
      </c>
      <c r="J3708" s="34" t="str">
        <f>TRIM(SUBSTITUTE(G3708,I3708,""))</f>
        <v>9-Nov</v>
      </c>
      <c r="K3708" s="34">
        <f>LEFT(J3708,2-ISERROR(1*MID(J3708,2,1)))*1</f>
        <v>9</v>
      </c>
      <c r="L3708" s="34" t="str">
        <f>IF(LEN(I3708)=3,I3708,LEFT(I3708,1)&amp;MID(I3708,3,1)&amp;RIGHT(I3708,1))</f>
        <v>YOW</v>
      </c>
      <c r="M3708" s="42">
        <f>TIMEVALUE(SUBSTITUTE(SUBSTITUTE(F3708,"P"," P"),"A"," A"))</f>
        <v>0.52500000000000002</v>
      </c>
      <c r="N3708" s="34">
        <f t="shared" si="182"/>
        <v>11</v>
      </c>
      <c r="O3708" s="34" t="str">
        <f t="shared" si="183"/>
        <v>YOW11</v>
      </c>
      <c r="P3708" s="44">
        <f>INDEX(Workings!$R$14:$R$853,MATCH(O3708,Workings!$U$14:$U$853,0))</f>
        <v>0.5229166666666667</v>
      </c>
      <c r="Q3708" s="34">
        <f t="shared" si="184"/>
        <v>3</v>
      </c>
      <c r="S3708"/>
    </row>
    <row r="3709" spans="1:19" ht="15" x14ac:dyDescent="0.25">
      <c r="A3709" s="34" t="s">
        <v>954</v>
      </c>
      <c r="B3709" s="34">
        <f>SEARCH("PM",A3709)</f>
        <v>11</v>
      </c>
      <c r="C3709" s="34" t="e">
        <f>SEARCH("AM",A3709)</f>
        <v>#VALUE!</v>
      </c>
      <c r="D3709" s="34">
        <f>IFERROR(B3709,C3709)</f>
        <v>11</v>
      </c>
      <c r="E3709" s="34" t="str">
        <f>IFERROR(MID(A3709,D3709-5,1)," ")</f>
        <v xml:space="preserve"> </v>
      </c>
      <c r="F3709" s="34" t="str">
        <f>MID(A3709,IF(E3709="1",D3709-5,D3709-4),IF(E3709="1",7,6))</f>
        <v>1:08PM</v>
      </c>
      <c r="G3709" s="34" t="str">
        <f>TRIM(SUBSTITUTE(A3709,TEXT(M3709,"h:mmAM/PM"),""))</f>
        <v>9/Nov Y:O:W</v>
      </c>
      <c r="H3709" s="34" t="b">
        <f>OR(LEFT(G3709,1)="Y",LEFT(G3709,1)="B",LEFT(G3709,1)="R")</f>
        <v>0</v>
      </c>
      <c r="I3709" s="34" t="str">
        <f>IF(H3709,LEFT(G3709,FIND(" ",G3709)-1),MID(G3709,FIND(" ",G3709)+1,9))</f>
        <v>Y:O:W</v>
      </c>
      <c r="J3709" s="34" t="str">
        <f>TRIM(SUBSTITUTE(G3709,I3709,""))</f>
        <v>9/Nov</v>
      </c>
      <c r="K3709" s="34">
        <f>LEFT(J3709,2-ISERROR(1*MID(J3709,2,1)))*1</f>
        <v>9</v>
      </c>
      <c r="L3709" s="34" t="str">
        <f>IF(LEN(I3709)=3,I3709,LEFT(I3709,1)&amp;MID(I3709,3,1)&amp;RIGHT(I3709,1))</f>
        <v>YOW</v>
      </c>
      <c r="M3709" s="42">
        <f>TIMEVALUE(SUBSTITUTE(SUBSTITUTE(F3709,"P"," P"),"A"," A"))</f>
        <v>0.54722222222222217</v>
      </c>
      <c r="N3709" s="34">
        <f t="shared" si="182"/>
        <v>12</v>
      </c>
      <c r="O3709" s="34" t="str">
        <f t="shared" si="183"/>
        <v>YOW12</v>
      </c>
      <c r="P3709" s="44">
        <f>INDEX(Workings!$R$14:$R$853,MATCH(O3709,Workings!$U$14:$U$853,0))</f>
        <v>0.54375000000000007</v>
      </c>
      <c r="Q3709" s="34">
        <f t="shared" si="184"/>
        <v>5</v>
      </c>
      <c r="S3709"/>
    </row>
    <row r="3710" spans="1:19" ht="15" x14ac:dyDescent="0.25">
      <c r="A3710" s="34" t="s">
        <v>4154</v>
      </c>
      <c r="B3710" s="34">
        <f>SEARCH("PM",A3710)</f>
        <v>11</v>
      </c>
      <c r="C3710" s="34" t="e">
        <f>SEARCH("AM",A3710)</f>
        <v>#VALUE!</v>
      </c>
      <c r="D3710" s="34">
        <f>IFERROR(B3710,C3710)</f>
        <v>11</v>
      </c>
      <c r="E3710" s="34" t="str">
        <f>IFERROR(MID(A3710,D3710-5,1)," ")</f>
        <v xml:space="preserve"> </v>
      </c>
      <c r="F3710" s="34" t="str">
        <f>MID(A3710,IF(E3710="1",D3710-5,D3710-4),IF(E3710="1",7,6))</f>
        <v>1:33PM</v>
      </c>
      <c r="G3710" s="34" t="str">
        <f>TRIM(SUBSTITUTE(A3710,TEXT(M3710,"h:mmAM/PM"),""))</f>
        <v>Y/O/W 9/Nov</v>
      </c>
      <c r="H3710" s="34" t="b">
        <f>OR(LEFT(G3710,1)="Y",LEFT(G3710,1)="B",LEFT(G3710,1)="R")</f>
        <v>1</v>
      </c>
      <c r="I3710" s="34" t="str">
        <f>IF(H3710,LEFT(G3710,FIND(" ",G3710)-1),MID(G3710,FIND(" ",G3710)+1,9))</f>
        <v>Y/O/W</v>
      </c>
      <c r="J3710" s="34" t="str">
        <f>TRIM(SUBSTITUTE(G3710,I3710,""))</f>
        <v>9/Nov</v>
      </c>
      <c r="K3710" s="34">
        <f>LEFT(J3710,2-ISERROR(1*MID(J3710,2,1)))*1</f>
        <v>9</v>
      </c>
      <c r="L3710" s="34" t="str">
        <f>IF(LEN(I3710)=3,I3710,LEFT(I3710,1)&amp;MID(I3710,3,1)&amp;RIGHT(I3710,1))</f>
        <v>YOW</v>
      </c>
      <c r="M3710" s="42">
        <f>TIMEVALUE(SUBSTITUTE(SUBSTITUTE(F3710,"P"," P"),"A"," A"))</f>
        <v>0.56458333333333333</v>
      </c>
      <c r="N3710" s="34">
        <f t="shared" si="182"/>
        <v>13</v>
      </c>
      <c r="O3710" s="34" t="str">
        <f t="shared" si="183"/>
        <v>YOW13</v>
      </c>
      <c r="P3710" s="44">
        <f>INDEX(Workings!$R$14:$R$853,MATCH(O3710,Workings!$U$14:$U$853,0))</f>
        <v>0.56458333333333344</v>
      </c>
      <c r="Q3710" s="34">
        <f t="shared" si="184"/>
        <v>0</v>
      </c>
      <c r="S3710"/>
    </row>
    <row r="3711" spans="1:19" ht="15" x14ac:dyDescent="0.25">
      <c r="A3711" s="34" t="s">
        <v>2199</v>
      </c>
      <c r="B3711" s="34">
        <f>SEARCH("PM",A3711)</f>
        <v>15</v>
      </c>
      <c r="C3711" s="34" t="e">
        <f>SEARCH("AM",A3711)</f>
        <v>#VALUE!</v>
      </c>
      <c r="D3711" s="34">
        <f>IFERROR(B3711,C3711)</f>
        <v>15</v>
      </c>
      <c r="E3711" s="34" t="str">
        <f>IFERROR(MID(A3711,D3711-5,1)," ")</f>
        <v xml:space="preserve"> </v>
      </c>
      <c r="F3711" s="34" t="str">
        <f>MID(A3711,IF(E3711="1",D3711-5,D3711-4),IF(E3711="1",7,6))</f>
        <v>2:06PM</v>
      </c>
      <c r="G3711" s="34" t="str">
        <f>TRIM(SUBSTITUTE(A3711,TEXT(M3711,"h:mmAM/PM"),""))</f>
        <v>9/Nov YOW</v>
      </c>
      <c r="H3711" s="34" t="b">
        <f>OR(LEFT(G3711,1)="Y",LEFT(G3711,1)="B",LEFT(G3711,1)="R")</f>
        <v>0</v>
      </c>
      <c r="I3711" s="34" t="str">
        <f>IF(H3711,LEFT(G3711,FIND(" ",G3711)-1),MID(G3711,FIND(" ",G3711)+1,9))</f>
        <v>YOW</v>
      </c>
      <c r="J3711" s="34" t="str">
        <f>TRIM(SUBSTITUTE(G3711,I3711,""))</f>
        <v>9/Nov</v>
      </c>
      <c r="K3711" s="34">
        <f>LEFT(J3711,2-ISERROR(1*MID(J3711,2,1)))*1</f>
        <v>9</v>
      </c>
      <c r="L3711" s="34" t="str">
        <f>IF(LEN(I3711)=3,I3711,LEFT(I3711,1)&amp;MID(I3711,3,1)&amp;RIGHT(I3711,1))</f>
        <v>YOW</v>
      </c>
      <c r="M3711" s="42">
        <f>TIMEVALUE(SUBSTITUTE(SUBSTITUTE(F3711,"P"," P"),"A"," A"))</f>
        <v>0.58750000000000002</v>
      </c>
      <c r="N3711" s="34">
        <f t="shared" si="182"/>
        <v>14</v>
      </c>
      <c r="O3711" s="34" t="str">
        <f t="shared" si="183"/>
        <v>YOW14</v>
      </c>
      <c r="P3711" s="44">
        <f>INDEX(Workings!$R$14:$R$853,MATCH(O3711,Workings!$U$14:$U$853,0))</f>
        <v>0.58541666666666681</v>
      </c>
      <c r="Q3711" s="34">
        <f t="shared" si="184"/>
        <v>3</v>
      </c>
      <c r="S3711"/>
    </row>
    <row r="3712" spans="1:19" ht="15" x14ac:dyDescent="0.25">
      <c r="A3712" s="34" t="s">
        <v>4049</v>
      </c>
      <c r="B3712" s="34">
        <f>SEARCH("PM",A3712)</f>
        <v>11</v>
      </c>
      <c r="C3712" s="34" t="e">
        <f>SEARCH("AM",A3712)</f>
        <v>#VALUE!</v>
      </c>
      <c r="D3712" s="34">
        <f>IFERROR(B3712,C3712)</f>
        <v>11</v>
      </c>
      <c r="E3712" s="34" t="str">
        <f>IFERROR(MID(A3712,D3712-5,1)," ")</f>
        <v xml:space="preserve"> </v>
      </c>
      <c r="F3712" s="34" t="str">
        <f>MID(A3712,IF(E3712="1",D3712-5,D3712-4),IF(E3712="1",7,6))</f>
        <v>2:35PM</v>
      </c>
      <c r="G3712" s="34" t="str">
        <f>TRIM(SUBSTITUTE(A3712,TEXT(M3712,"h:mmAM/PM"),""))</f>
        <v>9-Nov YOW</v>
      </c>
      <c r="H3712" s="34" t="b">
        <f>OR(LEFT(G3712,1)="Y",LEFT(G3712,1)="B",LEFT(G3712,1)="R")</f>
        <v>0</v>
      </c>
      <c r="I3712" s="34" t="str">
        <f>IF(H3712,LEFT(G3712,FIND(" ",G3712)-1),MID(G3712,FIND(" ",G3712)+1,9))</f>
        <v>YOW</v>
      </c>
      <c r="J3712" s="34" t="str">
        <f>TRIM(SUBSTITUTE(G3712,I3712,""))</f>
        <v>9-Nov</v>
      </c>
      <c r="K3712" s="34">
        <f>LEFT(J3712,2-ISERROR(1*MID(J3712,2,1)))*1</f>
        <v>9</v>
      </c>
      <c r="L3712" s="34" t="str">
        <f>IF(LEN(I3712)=3,I3712,LEFT(I3712,1)&amp;MID(I3712,3,1)&amp;RIGHT(I3712,1))</f>
        <v>YOW</v>
      </c>
      <c r="M3712" s="42">
        <f>TIMEVALUE(SUBSTITUTE(SUBSTITUTE(F3712,"P"," P"),"A"," A"))</f>
        <v>0.60763888888888895</v>
      </c>
      <c r="N3712" s="34">
        <f t="shared" si="182"/>
        <v>15</v>
      </c>
      <c r="O3712" s="34" t="str">
        <f t="shared" si="183"/>
        <v>YOW15</v>
      </c>
      <c r="P3712" s="44">
        <f>INDEX(Workings!$R$14:$R$853,MATCH(O3712,Workings!$U$14:$U$853,0))</f>
        <v>0.60625000000000018</v>
      </c>
      <c r="Q3712" s="34">
        <f t="shared" si="184"/>
        <v>2</v>
      </c>
      <c r="S3712"/>
    </row>
    <row r="3713" spans="1:19" ht="15" x14ac:dyDescent="0.25">
      <c r="A3713" s="34" t="s">
        <v>1174</v>
      </c>
      <c r="B3713" s="34">
        <f>SEARCH("PM",A3713)</f>
        <v>5</v>
      </c>
      <c r="C3713" s="34" t="e">
        <f>SEARCH("AM",A3713)</f>
        <v>#VALUE!</v>
      </c>
      <c r="D3713" s="34">
        <f>IFERROR(B3713,C3713)</f>
        <v>5</v>
      </c>
      <c r="E3713" s="34" t="str">
        <f>IFERROR(MID(A3713,D3713-5,1)," ")</f>
        <v xml:space="preserve"> </v>
      </c>
      <c r="F3713" s="34" t="str">
        <f>MID(A3713,IF(E3713="1",D3713-5,D3713-4),IF(E3713="1",7,6))</f>
        <v>3:03PM</v>
      </c>
      <c r="G3713" s="34" t="str">
        <f>TRIM(SUBSTITUTE(A3713,TEXT(M3713,"h:mmAM/PM"),""))</f>
        <v>Y/O/W 9/Nov</v>
      </c>
      <c r="H3713" s="34" t="b">
        <f>OR(LEFT(G3713,1)="Y",LEFT(G3713,1)="B",LEFT(G3713,1)="R")</f>
        <v>1</v>
      </c>
      <c r="I3713" s="34" t="str">
        <f>IF(H3713,LEFT(G3713,FIND(" ",G3713)-1),MID(G3713,FIND(" ",G3713)+1,9))</f>
        <v>Y/O/W</v>
      </c>
      <c r="J3713" s="34" t="str">
        <f>TRIM(SUBSTITUTE(G3713,I3713,""))</f>
        <v>9/Nov</v>
      </c>
      <c r="K3713" s="34">
        <f>LEFT(J3713,2-ISERROR(1*MID(J3713,2,1)))*1</f>
        <v>9</v>
      </c>
      <c r="L3713" s="34" t="str">
        <f>IF(LEN(I3713)=3,I3713,LEFT(I3713,1)&amp;MID(I3713,3,1)&amp;RIGHT(I3713,1))</f>
        <v>YOW</v>
      </c>
      <c r="M3713" s="42">
        <f>TIMEVALUE(SUBSTITUTE(SUBSTITUTE(F3713,"P"," P"),"A"," A"))</f>
        <v>0.62708333333333333</v>
      </c>
      <c r="N3713" s="34">
        <f t="shared" si="182"/>
        <v>16</v>
      </c>
      <c r="O3713" s="34" t="str">
        <f t="shared" si="183"/>
        <v>YOW16</v>
      </c>
      <c r="P3713" s="44">
        <f>INDEX(Workings!$R$14:$R$853,MATCH(O3713,Workings!$U$14:$U$853,0))</f>
        <v>0.62708333333333355</v>
      </c>
      <c r="Q3713" s="34">
        <f t="shared" si="184"/>
        <v>0</v>
      </c>
      <c r="S3713"/>
    </row>
    <row r="3714" spans="1:19" ht="15" x14ac:dyDescent="0.25">
      <c r="A3714" s="34" t="s">
        <v>1252</v>
      </c>
      <c r="B3714" s="34">
        <f>SEARCH("PM",A3714)</f>
        <v>17</v>
      </c>
      <c r="C3714" s="34" t="e">
        <f>SEARCH("AM",A3714)</f>
        <v>#VALUE!</v>
      </c>
      <c r="D3714" s="34">
        <f>IFERROR(B3714,C3714)</f>
        <v>17</v>
      </c>
      <c r="E3714" s="34" t="str">
        <f>IFERROR(MID(A3714,D3714-5,1)," ")</f>
        <v xml:space="preserve"> </v>
      </c>
      <c r="F3714" s="34" t="str">
        <f>MID(A3714,IF(E3714="1",D3714-5,D3714-4),IF(E3714="1",7,6))</f>
        <v>3:37PM</v>
      </c>
      <c r="G3714" s="34" t="str">
        <f>TRIM(SUBSTITUTE(A3714,TEXT(M3714,"h:mmAM/PM"),""))</f>
        <v>9/Nov Y-O-W</v>
      </c>
      <c r="H3714" s="34" t="b">
        <f>OR(LEFT(G3714,1)="Y",LEFT(G3714,1)="B",LEFT(G3714,1)="R")</f>
        <v>0</v>
      </c>
      <c r="I3714" s="34" t="str">
        <f>IF(H3714,LEFT(G3714,FIND(" ",G3714)-1),MID(G3714,FIND(" ",G3714)+1,9))</f>
        <v>Y-O-W</v>
      </c>
      <c r="J3714" s="34" t="str">
        <f>TRIM(SUBSTITUTE(G3714,I3714,""))</f>
        <v>9/Nov</v>
      </c>
      <c r="K3714" s="34">
        <f>LEFT(J3714,2-ISERROR(1*MID(J3714,2,1)))*1</f>
        <v>9</v>
      </c>
      <c r="L3714" s="34" t="str">
        <f>IF(LEN(I3714)=3,I3714,LEFT(I3714,1)&amp;MID(I3714,3,1)&amp;RIGHT(I3714,1))</f>
        <v>YOW</v>
      </c>
      <c r="M3714" s="42">
        <f>TIMEVALUE(SUBSTITUTE(SUBSTITUTE(F3714,"P"," P"),"A"," A"))</f>
        <v>0.65069444444444446</v>
      </c>
      <c r="N3714" s="34">
        <f t="shared" si="182"/>
        <v>17</v>
      </c>
      <c r="O3714" s="34" t="str">
        <f t="shared" si="183"/>
        <v>YOW17</v>
      </c>
      <c r="P3714" s="44">
        <f>INDEX(Workings!$R$14:$R$853,MATCH(O3714,Workings!$U$14:$U$853,0))</f>
        <v>0.64791666666666692</v>
      </c>
      <c r="Q3714" s="34">
        <f t="shared" si="184"/>
        <v>4</v>
      </c>
      <c r="S3714"/>
    </row>
    <row r="3715" spans="1:19" ht="15" x14ac:dyDescent="0.25">
      <c r="A3715" s="34" t="s">
        <v>3946</v>
      </c>
      <c r="B3715" s="34">
        <f>SEARCH("PM",A3715)</f>
        <v>5</v>
      </c>
      <c r="C3715" s="34" t="e">
        <f>SEARCH("AM",A3715)</f>
        <v>#VALUE!</v>
      </c>
      <c r="D3715" s="34">
        <f>IFERROR(B3715,C3715)</f>
        <v>5</v>
      </c>
      <c r="E3715" s="34" t="str">
        <f>IFERROR(MID(A3715,D3715-5,1)," ")</f>
        <v xml:space="preserve"> </v>
      </c>
      <c r="F3715" s="34" t="str">
        <f>MID(A3715,IF(E3715="1",D3715-5,D3715-4),IF(E3715="1",7,6))</f>
        <v>4:07PM</v>
      </c>
      <c r="G3715" s="34" t="str">
        <f>TRIM(SUBSTITUTE(A3715,TEXT(M3715,"h:mmAM/PM"),""))</f>
        <v>YOW 9-Nov</v>
      </c>
      <c r="H3715" s="34" t="b">
        <f>OR(LEFT(G3715,1)="Y",LEFT(G3715,1)="B",LEFT(G3715,1)="R")</f>
        <v>1</v>
      </c>
      <c r="I3715" s="34" t="str">
        <f>IF(H3715,LEFT(G3715,FIND(" ",G3715)-1),MID(G3715,FIND(" ",G3715)+1,9))</f>
        <v>YOW</v>
      </c>
      <c r="J3715" s="34" t="str">
        <f>TRIM(SUBSTITUTE(G3715,I3715,""))</f>
        <v>9-Nov</v>
      </c>
      <c r="K3715" s="34">
        <f>LEFT(J3715,2-ISERROR(1*MID(J3715,2,1)))*1</f>
        <v>9</v>
      </c>
      <c r="L3715" s="34" t="str">
        <f>IF(LEN(I3715)=3,I3715,LEFT(I3715,1)&amp;MID(I3715,3,1)&amp;RIGHT(I3715,1))</f>
        <v>YOW</v>
      </c>
      <c r="M3715" s="42">
        <f>TIMEVALUE(SUBSTITUTE(SUBSTITUTE(F3715,"P"," P"),"A"," A"))</f>
        <v>0.67152777777777783</v>
      </c>
      <c r="N3715" s="34">
        <f t="shared" si="182"/>
        <v>18</v>
      </c>
      <c r="O3715" s="34" t="str">
        <f t="shared" si="183"/>
        <v>YOW18</v>
      </c>
      <c r="P3715" s="44">
        <f>INDEX(Workings!$R$14:$R$853,MATCH(O3715,Workings!$U$14:$U$853,0))</f>
        <v>0.66875000000000029</v>
      </c>
      <c r="Q3715" s="34">
        <f t="shared" si="184"/>
        <v>4</v>
      </c>
      <c r="S3715"/>
    </row>
    <row r="3716" spans="1:19" ht="15" x14ac:dyDescent="0.25">
      <c r="A3716" s="34" t="s">
        <v>3779</v>
      </c>
      <c r="B3716" s="34">
        <f>SEARCH("PM",A3716)</f>
        <v>17</v>
      </c>
      <c r="C3716" s="34" t="e">
        <f>SEARCH("AM",A3716)</f>
        <v>#VALUE!</v>
      </c>
      <c r="D3716" s="34">
        <f>IFERROR(B3716,C3716)</f>
        <v>17</v>
      </c>
      <c r="E3716" s="34" t="str">
        <f>IFERROR(MID(A3716,D3716-5,1)," ")</f>
        <v xml:space="preserve"> </v>
      </c>
      <c r="F3716" s="34" t="str">
        <f>MID(A3716,IF(E3716="1",D3716-5,D3716-4),IF(E3716="1",7,6))</f>
        <v>4:37PM</v>
      </c>
      <c r="G3716" s="34" t="str">
        <f>TRIM(SUBSTITUTE(A3716,TEXT(M3716,"h:mmAM/PM"),""))</f>
        <v>Y/O/W 9-Nov</v>
      </c>
      <c r="H3716" s="34" t="b">
        <f>OR(LEFT(G3716,1)="Y",LEFT(G3716,1)="B",LEFT(G3716,1)="R")</f>
        <v>1</v>
      </c>
      <c r="I3716" s="34" t="str">
        <f>IF(H3716,LEFT(G3716,FIND(" ",G3716)-1),MID(G3716,FIND(" ",G3716)+1,9))</f>
        <v>Y/O/W</v>
      </c>
      <c r="J3716" s="34" t="str">
        <f>TRIM(SUBSTITUTE(G3716,I3716,""))</f>
        <v>9-Nov</v>
      </c>
      <c r="K3716" s="34">
        <f>LEFT(J3716,2-ISERROR(1*MID(J3716,2,1)))*1</f>
        <v>9</v>
      </c>
      <c r="L3716" s="34" t="str">
        <f>IF(LEN(I3716)=3,I3716,LEFT(I3716,1)&amp;MID(I3716,3,1)&amp;RIGHT(I3716,1))</f>
        <v>YOW</v>
      </c>
      <c r="M3716" s="42">
        <f>TIMEVALUE(SUBSTITUTE(SUBSTITUTE(F3716,"P"," P"),"A"," A"))</f>
        <v>0.69236111111111109</v>
      </c>
      <c r="N3716" s="34">
        <f t="shared" si="182"/>
        <v>19</v>
      </c>
      <c r="O3716" s="34" t="str">
        <f t="shared" si="183"/>
        <v>YOW19</v>
      </c>
      <c r="P3716" s="44">
        <f>INDEX(Workings!$R$14:$R$853,MATCH(O3716,Workings!$U$14:$U$853,0))</f>
        <v>0.68958333333333366</v>
      </c>
      <c r="Q3716" s="34">
        <f t="shared" si="184"/>
        <v>4</v>
      </c>
      <c r="S3716"/>
    </row>
    <row r="3717" spans="1:19" ht="15" x14ac:dyDescent="0.25">
      <c r="A3717" s="34" t="s">
        <v>757</v>
      </c>
      <c r="B3717" s="34">
        <f>SEARCH("PM",A3717)</f>
        <v>17</v>
      </c>
      <c r="C3717" s="34" t="e">
        <f>SEARCH("AM",A3717)</f>
        <v>#VALUE!</v>
      </c>
      <c r="D3717" s="34">
        <f>IFERROR(B3717,C3717)</f>
        <v>17</v>
      </c>
      <c r="E3717" s="34" t="str">
        <f>IFERROR(MID(A3717,D3717-5,1)," ")</f>
        <v xml:space="preserve"> </v>
      </c>
      <c r="F3717" s="34" t="str">
        <f>MID(A3717,IF(E3717="1",D3717-5,D3717-4),IF(E3717="1",7,6))</f>
        <v>5:03PM</v>
      </c>
      <c r="G3717" s="34" t="str">
        <f>TRIM(SUBSTITUTE(A3717,TEXT(M3717,"h:mmAM/PM"),""))</f>
        <v>9/Nov Y:O:W</v>
      </c>
      <c r="H3717" s="34" t="b">
        <f>OR(LEFT(G3717,1)="Y",LEFT(G3717,1)="B",LEFT(G3717,1)="R")</f>
        <v>0</v>
      </c>
      <c r="I3717" s="34" t="str">
        <f>IF(H3717,LEFT(G3717,FIND(" ",G3717)-1),MID(G3717,FIND(" ",G3717)+1,9))</f>
        <v>Y:O:W</v>
      </c>
      <c r="J3717" s="34" t="str">
        <f>TRIM(SUBSTITUTE(G3717,I3717,""))</f>
        <v>9/Nov</v>
      </c>
      <c r="K3717" s="34">
        <f>LEFT(J3717,2-ISERROR(1*MID(J3717,2,1)))*1</f>
        <v>9</v>
      </c>
      <c r="L3717" s="34" t="str">
        <f>IF(LEN(I3717)=3,I3717,LEFT(I3717,1)&amp;MID(I3717,3,1)&amp;RIGHT(I3717,1))</f>
        <v>YOW</v>
      </c>
      <c r="M3717" s="42">
        <f>TIMEVALUE(SUBSTITUTE(SUBSTITUTE(F3717,"P"," P"),"A"," A"))</f>
        <v>0.7104166666666667</v>
      </c>
      <c r="N3717" s="34">
        <f t="shared" si="182"/>
        <v>20</v>
      </c>
      <c r="O3717" s="34" t="str">
        <f t="shared" si="183"/>
        <v>YOW20</v>
      </c>
      <c r="P3717" s="44">
        <f>INDEX(Workings!$R$14:$R$853,MATCH(O3717,Workings!$U$14:$U$853,0))</f>
        <v>0.71041666666666703</v>
      </c>
      <c r="Q3717" s="34">
        <f t="shared" si="184"/>
        <v>0</v>
      </c>
      <c r="S3717"/>
    </row>
    <row r="3718" spans="1:19" ht="15" x14ac:dyDescent="0.25">
      <c r="A3718" s="34" t="s">
        <v>2570</v>
      </c>
      <c r="B3718" s="34">
        <f>SEARCH("PM",A3718)</f>
        <v>11</v>
      </c>
      <c r="C3718" s="34" t="e">
        <f>SEARCH("AM",A3718)</f>
        <v>#VALUE!</v>
      </c>
      <c r="D3718" s="34">
        <f>IFERROR(B3718,C3718)</f>
        <v>11</v>
      </c>
      <c r="E3718" s="34" t="str">
        <f>IFERROR(MID(A3718,D3718-5,1)," ")</f>
        <v xml:space="preserve"> </v>
      </c>
      <c r="F3718" s="34" t="str">
        <f>MID(A3718,IF(E3718="1",D3718-5,D3718-4),IF(E3718="1",7,6))</f>
        <v>5:27PM</v>
      </c>
      <c r="G3718" s="34" t="str">
        <f>TRIM(SUBSTITUTE(A3718,TEXT(M3718,"h:mmAM/PM"),""))</f>
        <v>9/Nov YOW</v>
      </c>
      <c r="H3718" s="34" t="b">
        <f>OR(LEFT(G3718,1)="Y",LEFT(G3718,1)="B",LEFT(G3718,1)="R")</f>
        <v>0</v>
      </c>
      <c r="I3718" s="34" t="str">
        <f>IF(H3718,LEFT(G3718,FIND(" ",G3718)-1),MID(G3718,FIND(" ",G3718)+1,9))</f>
        <v>YOW</v>
      </c>
      <c r="J3718" s="34" t="str">
        <f>TRIM(SUBSTITUTE(G3718,I3718,""))</f>
        <v>9/Nov</v>
      </c>
      <c r="K3718" s="34">
        <f>LEFT(J3718,2-ISERROR(1*MID(J3718,2,1)))*1</f>
        <v>9</v>
      </c>
      <c r="L3718" s="34" t="str">
        <f>IF(LEN(I3718)=3,I3718,LEFT(I3718,1)&amp;MID(I3718,3,1)&amp;RIGHT(I3718,1))</f>
        <v>YOW</v>
      </c>
      <c r="M3718" s="42">
        <f>TIMEVALUE(SUBSTITUTE(SUBSTITUTE(F3718,"P"," P"),"A"," A"))</f>
        <v>0.7270833333333333</v>
      </c>
      <c r="N3718" s="34">
        <f t="shared" si="182"/>
        <v>21</v>
      </c>
      <c r="O3718" s="34" t="str">
        <f t="shared" si="183"/>
        <v>YOW21</v>
      </c>
      <c r="P3718" s="44">
        <f>INDEX(Workings!$R$14:$R$853,MATCH(O3718,Workings!$U$14:$U$853,0))</f>
        <v>0.72430555555555587</v>
      </c>
      <c r="Q3718" s="34">
        <f t="shared" si="184"/>
        <v>4</v>
      </c>
      <c r="S3718"/>
    </row>
    <row r="3719" spans="1:19" ht="15" x14ac:dyDescent="0.25">
      <c r="A3719" s="34" t="s">
        <v>1646</v>
      </c>
      <c r="B3719" s="34">
        <f>SEARCH("PM",A3719)</f>
        <v>11</v>
      </c>
      <c r="C3719" s="34" t="e">
        <f>SEARCH("AM",A3719)</f>
        <v>#VALUE!</v>
      </c>
      <c r="D3719" s="34">
        <f>IFERROR(B3719,C3719)</f>
        <v>11</v>
      </c>
      <c r="E3719" s="34" t="str">
        <f>IFERROR(MID(A3719,D3719-5,1)," ")</f>
        <v xml:space="preserve"> </v>
      </c>
      <c r="F3719" s="34" t="str">
        <f>MID(A3719,IF(E3719="1",D3719-5,D3719-4),IF(E3719="1",7,6))</f>
        <v>5:45PM</v>
      </c>
      <c r="G3719" s="34" t="str">
        <f>TRIM(SUBSTITUTE(A3719,TEXT(M3719,"h:mmAM/PM"),""))</f>
        <v>9-Nov Y-O-W</v>
      </c>
      <c r="H3719" s="34" t="b">
        <f>OR(LEFT(G3719,1)="Y",LEFT(G3719,1)="B",LEFT(G3719,1)="R")</f>
        <v>0</v>
      </c>
      <c r="I3719" s="34" t="str">
        <f>IF(H3719,LEFT(G3719,FIND(" ",G3719)-1),MID(G3719,FIND(" ",G3719)+1,9))</f>
        <v>Y-O-W</v>
      </c>
      <c r="J3719" s="34" t="str">
        <f>TRIM(SUBSTITUTE(G3719,I3719,""))</f>
        <v>9-Nov</v>
      </c>
      <c r="K3719" s="34">
        <f>LEFT(J3719,2-ISERROR(1*MID(J3719,2,1)))*1</f>
        <v>9</v>
      </c>
      <c r="L3719" s="34" t="str">
        <f>IF(LEN(I3719)=3,I3719,LEFT(I3719,1)&amp;MID(I3719,3,1)&amp;RIGHT(I3719,1))</f>
        <v>YOW</v>
      </c>
      <c r="M3719" s="42">
        <f>TIMEVALUE(SUBSTITUTE(SUBSTITUTE(F3719,"P"," P"),"A"," A"))</f>
        <v>0.73958333333333337</v>
      </c>
      <c r="N3719" s="34">
        <f t="shared" si="182"/>
        <v>22</v>
      </c>
      <c r="O3719" s="34" t="str">
        <f t="shared" si="183"/>
        <v>YOW22</v>
      </c>
      <c r="P3719" s="44">
        <f>INDEX(Workings!$R$14:$R$853,MATCH(O3719,Workings!$U$14:$U$853,0))</f>
        <v>0.73819444444444471</v>
      </c>
      <c r="Q3719" s="34">
        <f t="shared" si="184"/>
        <v>2</v>
      </c>
      <c r="S3719"/>
    </row>
    <row r="3720" spans="1:19" ht="15" x14ac:dyDescent="0.25">
      <c r="A3720" s="34" t="s">
        <v>1530</v>
      </c>
      <c r="B3720" s="34">
        <f>SEARCH("PM",A3720)</f>
        <v>17</v>
      </c>
      <c r="C3720" s="34" t="e">
        <f>SEARCH("AM",A3720)</f>
        <v>#VALUE!</v>
      </c>
      <c r="D3720" s="34">
        <f>IFERROR(B3720,C3720)</f>
        <v>17</v>
      </c>
      <c r="E3720" s="34" t="str">
        <f>IFERROR(MID(A3720,D3720-5,1)," ")</f>
        <v xml:space="preserve"> </v>
      </c>
      <c r="F3720" s="34" t="str">
        <f>MID(A3720,IF(E3720="1",D3720-5,D3720-4),IF(E3720="1",7,6))</f>
        <v>6:07PM</v>
      </c>
      <c r="G3720" s="34" t="str">
        <f>TRIM(SUBSTITUTE(A3720,TEXT(M3720,"h:mmAM/PM"),""))</f>
        <v>9/Nov Y:O:W</v>
      </c>
      <c r="H3720" s="34" t="b">
        <f>OR(LEFT(G3720,1)="Y",LEFT(G3720,1)="B",LEFT(G3720,1)="R")</f>
        <v>0</v>
      </c>
      <c r="I3720" s="34" t="str">
        <f>IF(H3720,LEFT(G3720,FIND(" ",G3720)-1),MID(G3720,FIND(" ",G3720)+1,9))</f>
        <v>Y:O:W</v>
      </c>
      <c r="J3720" s="34" t="str">
        <f>TRIM(SUBSTITUTE(G3720,I3720,""))</f>
        <v>9/Nov</v>
      </c>
      <c r="K3720" s="34">
        <f>LEFT(J3720,2-ISERROR(1*MID(J3720,2,1)))*1</f>
        <v>9</v>
      </c>
      <c r="L3720" s="34" t="str">
        <f>IF(LEN(I3720)=3,I3720,LEFT(I3720,1)&amp;MID(I3720,3,1)&amp;RIGHT(I3720,1))</f>
        <v>YOW</v>
      </c>
      <c r="M3720" s="42">
        <f>TIMEVALUE(SUBSTITUTE(SUBSTITUTE(F3720,"P"," P"),"A"," A"))</f>
        <v>0.75486111111111109</v>
      </c>
      <c r="N3720" s="34">
        <f t="shared" si="182"/>
        <v>23</v>
      </c>
      <c r="O3720" s="34" t="str">
        <f t="shared" si="183"/>
        <v>YOW23</v>
      </c>
      <c r="P3720" s="44">
        <f>INDEX(Workings!$R$14:$R$853,MATCH(O3720,Workings!$U$14:$U$853,0))</f>
        <v>0.75208333333333355</v>
      </c>
      <c r="Q3720" s="34">
        <f t="shared" si="184"/>
        <v>4</v>
      </c>
      <c r="S3720"/>
    </row>
    <row r="3721" spans="1:19" ht="15" x14ac:dyDescent="0.25">
      <c r="A3721" s="34" t="s">
        <v>636</v>
      </c>
      <c r="B3721" s="34">
        <f>SEARCH("PM",A3721)</f>
        <v>17</v>
      </c>
      <c r="C3721" s="34" t="e">
        <f>SEARCH("AM",A3721)</f>
        <v>#VALUE!</v>
      </c>
      <c r="D3721" s="34">
        <f>IFERROR(B3721,C3721)</f>
        <v>17</v>
      </c>
      <c r="E3721" s="34" t="str">
        <f>IFERROR(MID(A3721,D3721-5,1)," ")</f>
        <v xml:space="preserve"> </v>
      </c>
      <c r="F3721" s="34" t="str">
        <f>MID(A3721,IF(E3721="1",D3721-5,D3721-4),IF(E3721="1",7,6))</f>
        <v>6:25PM</v>
      </c>
      <c r="G3721" s="34" t="str">
        <f>TRIM(SUBSTITUTE(A3721,TEXT(M3721,"h:mmAM/PM"),""))</f>
        <v>Y/O/W 9-Nov</v>
      </c>
      <c r="H3721" s="34" t="b">
        <f>OR(LEFT(G3721,1)="Y",LEFT(G3721,1)="B",LEFT(G3721,1)="R")</f>
        <v>1</v>
      </c>
      <c r="I3721" s="34" t="str">
        <f>IF(H3721,LEFT(G3721,FIND(" ",G3721)-1),MID(G3721,FIND(" ",G3721)+1,9))</f>
        <v>Y/O/W</v>
      </c>
      <c r="J3721" s="34" t="str">
        <f>TRIM(SUBSTITUTE(G3721,I3721,""))</f>
        <v>9-Nov</v>
      </c>
      <c r="K3721" s="34">
        <f>LEFT(J3721,2-ISERROR(1*MID(J3721,2,1)))*1</f>
        <v>9</v>
      </c>
      <c r="L3721" s="34" t="str">
        <f>IF(LEN(I3721)=3,I3721,LEFT(I3721,1)&amp;MID(I3721,3,1)&amp;RIGHT(I3721,1))</f>
        <v>YOW</v>
      </c>
      <c r="M3721" s="42">
        <f>TIMEVALUE(SUBSTITUTE(SUBSTITUTE(F3721,"P"," P"),"A"," A"))</f>
        <v>0.76736111111111116</v>
      </c>
      <c r="N3721" s="34">
        <f t="shared" ref="N3721:N3784" si="185">1+(L3721=L3720)*(K3721=K3720)*N3720</f>
        <v>24</v>
      </c>
      <c r="O3721" s="34" t="str">
        <f t="shared" ref="O3721:O3784" si="186">L3721&amp;N3721</f>
        <v>YOW24</v>
      </c>
      <c r="P3721" s="44">
        <f>INDEX(Workings!$R$14:$R$853,MATCH(O3721,Workings!$U$14:$U$853,0))</f>
        <v>0.76597222222222239</v>
      </c>
      <c r="Q3721" s="34">
        <f t="shared" ref="Q3721:Q3784" si="187">ROUND((M3721-P3721)*60*24,5)</f>
        <v>2</v>
      </c>
      <c r="S3721"/>
    </row>
    <row r="3722" spans="1:19" ht="15" x14ac:dyDescent="0.25">
      <c r="A3722" s="34" t="s">
        <v>1524</v>
      </c>
      <c r="B3722" s="34">
        <f>SEARCH("PM",A3722)</f>
        <v>5</v>
      </c>
      <c r="C3722" s="34" t="e">
        <f>SEARCH("AM",A3722)</f>
        <v>#VALUE!</v>
      </c>
      <c r="D3722" s="34">
        <f>IFERROR(B3722,C3722)</f>
        <v>5</v>
      </c>
      <c r="E3722" s="34" t="str">
        <f>IFERROR(MID(A3722,D3722-5,1)," ")</f>
        <v xml:space="preserve"> </v>
      </c>
      <c r="F3722" s="34" t="str">
        <f>MID(A3722,IF(E3722="1",D3722-5,D3722-4),IF(E3722="1",7,6))</f>
        <v>6:47PM</v>
      </c>
      <c r="G3722" s="34" t="str">
        <f>TRIM(SUBSTITUTE(A3722,TEXT(M3722,"h:mmAM/PM"),""))</f>
        <v>9-Nov Y:O:W</v>
      </c>
      <c r="H3722" s="34" t="b">
        <f>OR(LEFT(G3722,1)="Y",LEFT(G3722,1)="B",LEFT(G3722,1)="R")</f>
        <v>0</v>
      </c>
      <c r="I3722" s="34" t="str">
        <f>IF(H3722,LEFT(G3722,FIND(" ",G3722)-1),MID(G3722,FIND(" ",G3722)+1,9))</f>
        <v>Y:O:W</v>
      </c>
      <c r="J3722" s="34" t="str">
        <f>TRIM(SUBSTITUTE(G3722,I3722,""))</f>
        <v>9-Nov</v>
      </c>
      <c r="K3722" s="34">
        <f>LEFT(J3722,2-ISERROR(1*MID(J3722,2,1)))*1</f>
        <v>9</v>
      </c>
      <c r="L3722" s="34" t="str">
        <f>IF(LEN(I3722)=3,I3722,LEFT(I3722,1)&amp;MID(I3722,3,1)&amp;RIGHT(I3722,1))</f>
        <v>YOW</v>
      </c>
      <c r="M3722" s="42">
        <f>TIMEVALUE(SUBSTITUTE(SUBSTITUTE(F3722,"P"," P"),"A"," A"))</f>
        <v>0.78263888888888899</v>
      </c>
      <c r="N3722" s="34">
        <f t="shared" si="185"/>
        <v>25</v>
      </c>
      <c r="O3722" s="34" t="str">
        <f t="shared" si="186"/>
        <v>YOW25</v>
      </c>
      <c r="P3722" s="44">
        <f>INDEX(Workings!$R$14:$R$853,MATCH(O3722,Workings!$U$14:$U$853,0))</f>
        <v>0.77986111111111123</v>
      </c>
      <c r="Q3722" s="34">
        <f t="shared" si="187"/>
        <v>4</v>
      </c>
      <c r="S3722"/>
    </row>
    <row r="3723" spans="1:19" ht="15" x14ac:dyDescent="0.25">
      <c r="A3723" s="34" t="s">
        <v>3578</v>
      </c>
      <c r="B3723" s="34">
        <f>SEARCH("PM",A3723)</f>
        <v>17</v>
      </c>
      <c r="C3723" s="34" t="e">
        <f>SEARCH("AM",A3723)</f>
        <v>#VALUE!</v>
      </c>
      <c r="D3723" s="34">
        <f>IFERROR(B3723,C3723)</f>
        <v>17</v>
      </c>
      <c r="E3723" s="34" t="str">
        <f>IFERROR(MID(A3723,D3723-5,1)," ")</f>
        <v xml:space="preserve"> </v>
      </c>
      <c r="F3723" s="34" t="str">
        <f>MID(A3723,IF(E3723="1",D3723-5,D3723-4),IF(E3723="1",7,6))</f>
        <v>7:05PM</v>
      </c>
      <c r="G3723" s="34" t="str">
        <f>TRIM(SUBSTITUTE(A3723,TEXT(M3723,"h:mmAM/PM"),""))</f>
        <v>Y-O-W 9-Nov</v>
      </c>
      <c r="H3723" s="34" t="b">
        <f>OR(LEFT(G3723,1)="Y",LEFT(G3723,1)="B",LEFT(G3723,1)="R")</f>
        <v>1</v>
      </c>
      <c r="I3723" s="34" t="str">
        <f>IF(H3723,LEFT(G3723,FIND(" ",G3723)-1),MID(G3723,FIND(" ",G3723)+1,9))</f>
        <v>Y-O-W</v>
      </c>
      <c r="J3723" s="34" t="str">
        <f>TRIM(SUBSTITUTE(G3723,I3723,""))</f>
        <v>9-Nov</v>
      </c>
      <c r="K3723" s="34">
        <f>LEFT(J3723,2-ISERROR(1*MID(J3723,2,1)))*1</f>
        <v>9</v>
      </c>
      <c r="L3723" s="34" t="str">
        <f>IF(LEN(I3723)=3,I3723,LEFT(I3723,1)&amp;MID(I3723,3,1)&amp;RIGHT(I3723,1))</f>
        <v>YOW</v>
      </c>
      <c r="M3723" s="42">
        <f>TIMEVALUE(SUBSTITUTE(SUBSTITUTE(F3723,"P"," P"),"A"," A"))</f>
        <v>0.79513888888888884</v>
      </c>
      <c r="N3723" s="34">
        <f t="shared" si="185"/>
        <v>26</v>
      </c>
      <c r="O3723" s="34" t="str">
        <f t="shared" si="186"/>
        <v>YOW26</v>
      </c>
      <c r="P3723" s="44">
        <f>INDEX(Workings!$R$14:$R$853,MATCH(O3723,Workings!$U$14:$U$853,0))</f>
        <v>0.79375000000000007</v>
      </c>
      <c r="Q3723" s="34">
        <f t="shared" si="187"/>
        <v>2</v>
      </c>
      <c r="S3723"/>
    </row>
    <row r="3724" spans="1:19" ht="15" x14ac:dyDescent="0.25">
      <c r="A3724" s="34" t="s">
        <v>431</v>
      </c>
      <c r="B3724" s="34">
        <f>SEARCH("PM",A3724)</f>
        <v>5</v>
      </c>
      <c r="C3724" s="34" t="e">
        <f>SEARCH("AM",A3724)</f>
        <v>#VALUE!</v>
      </c>
      <c r="D3724" s="34">
        <f>IFERROR(B3724,C3724)</f>
        <v>5</v>
      </c>
      <c r="E3724" s="34" t="str">
        <f>IFERROR(MID(A3724,D3724-5,1)," ")</f>
        <v xml:space="preserve"> </v>
      </c>
      <c r="F3724" s="34" t="str">
        <f>MID(A3724,IF(E3724="1",D3724-5,D3724-4),IF(E3724="1",7,6))</f>
        <v>8:08PM</v>
      </c>
      <c r="G3724" s="34" t="str">
        <f>TRIM(SUBSTITUTE(A3724,TEXT(M3724,"h:mmAM/PM"),""))</f>
        <v>9/Nov YOW</v>
      </c>
      <c r="H3724" s="34" t="b">
        <f>OR(LEFT(G3724,1)="Y",LEFT(G3724,1)="B",LEFT(G3724,1)="R")</f>
        <v>0</v>
      </c>
      <c r="I3724" s="34" t="str">
        <f>IF(H3724,LEFT(G3724,FIND(" ",G3724)-1),MID(G3724,FIND(" ",G3724)+1,9))</f>
        <v>YOW</v>
      </c>
      <c r="J3724" s="34" t="str">
        <f>TRIM(SUBSTITUTE(G3724,I3724,""))</f>
        <v>9/Nov</v>
      </c>
      <c r="K3724" s="34">
        <f>LEFT(J3724,2-ISERROR(1*MID(J3724,2,1)))*1</f>
        <v>9</v>
      </c>
      <c r="L3724" s="34" t="str">
        <f>IF(LEN(I3724)=3,I3724,LEFT(I3724,1)&amp;MID(I3724,3,1)&amp;RIGHT(I3724,1))</f>
        <v>YOW</v>
      </c>
      <c r="M3724" s="42">
        <f>TIMEVALUE(SUBSTITUTE(SUBSTITUTE(F3724,"P"," P"),"A"," A"))</f>
        <v>0.83888888888888891</v>
      </c>
      <c r="N3724" s="34">
        <f t="shared" si="185"/>
        <v>27</v>
      </c>
      <c r="O3724" s="34" t="str">
        <f t="shared" si="186"/>
        <v>YOW27</v>
      </c>
      <c r="P3724" s="44">
        <f>INDEX(Workings!$R$14:$R$853,MATCH(O3724,Workings!$U$14:$U$853,0))</f>
        <v>0.8354166666666667</v>
      </c>
      <c r="Q3724" s="34">
        <f t="shared" si="187"/>
        <v>5</v>
      </c>
      <c r="S3724"/>
    </row>
    <row r="3725" spans="1:19" ht="15" x14ac:dyDescent="0.25">
      <c r="A3725" s="34" t="s">
        <v>103</v>
      </c>
      <c r="B3725" s="34">
        <f>SEARCH("PM",A3725)</f>
        <v>15</v>
      </c>
      <c r="C3725" s="34" t="e">
        <f>SEARCH("AM",A3725)</f>
        <v>#VALUE!</v>
      </c>
      <c r="D3725" s="34">
        <f>IFERROR(B3725,C3725)</f>
        <v>15</v>
      </c>
      <c r="E3725" s="34" t="str">
        <f>IFERROR(MID(A3725,D3725-5,1)," ")</f>
        <v xml:space="preserve"> </v>
      </c>
      <c r="F3725" s="34" t="str">
        <f>MID(A3725,IF(E3725="1",D3725-5,D3725-4),IF(E3725="1",7,6))</f>
        <v>9:03PM</v>
      </c>
      <c r="G3725" s="34" t="str">
        <f>TRIM(SUBSTITUTE(A3725,TEXT(M3725,"h:mmAM/PM"),""))</f>
        <v>9/Nov YOW</v>
      </c>
      <c r="H3725" s="34" t="b">
        <f>OR(LEFT(G3725,1)="Y",LEFT(G3725,1)="B",LEFT(G3725,1)="R")</f>
        <v>0</v>
      </c>
      <c r="I3725" s="34" t="str">
        <f>IF(H3725,LEFT(G3725,FIND(" ",G3725)-1),MID(G3725,FIND(" ",G3725)+1,9))</f>
        <v>YOW</v>
      </c>
      <c r="J3725" s="34" t="str">
        <f>TRIM(SUBSTITUTE(G3725,I3725,""))</f>
        <v>9/Nov</v>
      </c>
      <c r="K3725" s="34">
        <f>LEFT(J3725,2-ISERROR(1*MID(J3725,2,1)))*1</f>
        <v>9</v>
      </c>
      <c r="L3725" s="34" t="str">
        <f>IF(LEN(I3725)=3,I3725,LEFT(I3725,1)&amp;MID(I3725,3,1)&amp;RIGHT(I3725,1))</f>
        <v>YOW</v>
      </c>
      <c r="M3725" s="42">
        <f>TIMEVALUE(SUBSTITUTE(SUBSTITUTE(F3725,"P"," P"),"A"," A"))</f>
        <v>0.87708333333333333</v>
      </c>
      <c r="N3725" s="34">
        <f t="shared" si="185"/>
        <v>28</v>
      </c>
      <c r="O3725" s="34" t="str">
        <f t="shared" si="186"/>
        <v>YOW28</v>
      </c>
      <c r="P3725" s="44">
        <f>INDEX(Workings!$R$14:$R$853,MATCH(O3725,Workings!$U$14:$U$853,0))</f>
        <v>0.87708333333333333</v>
      </c>
      <c r="Q3725" s="34">
        <f t="shared" si="187"/>
        <v>0</v>
      </c>
      <c r="S3725"/>
    </row>
    <row r="3726" spans="1:19" ht="15" x14ac:dyDescent="0.25">
      <c r="A3726" s="34" t="s">
        <v>1585</v>
      </c>
      <c r="B3726" s="34">
        <f>SEARCH("PM",A3726)</f>
        <v>6</v>
      </c>
      <c r="C3726" s="34" t="e">
        <f>SEARCH("AM",A3726)</f>
        <v>#VALUE!</v>
      </c>
      <c r="D3726" s="34">
        <f>IFERROR(B3726,C3726)</f>
        <v>6</v>
      </c>
      <c r="E3726" s="34" t="str">
        <f>IFERROR(MID(A3726,D3726-5,1)," ")</f>
        <v>1</v>
      </c>
      <c r="F3726" s="34" t="str">
        <f>MID(A3726,IF(E3726="1",D3726-5,D3726-4),IF(E3726="1",7,6))</f>
        <v>10:07PM</v>
      </c>
      <c r="G3726" s="34" t="str">
        <f>TRIM(SUBSTITUTE(A3726,TEXT(M3726,"h:mmAM/PM"),""))</f>
        <v>YOW 9/Nov</v>
      </c>
      <c r="H3726" s="34" t="b">
        <f>OR(LEFT(G3726,1)="Y",LEFT(G3726,1)="B",LEFT(G3726,1)="R")</f>
        <v>1</v>
      </c>
      <c r="I3726" s="34" t="str">
        <f>IF(H3726,LEFT(G3726,FIND(" ",G3726)-1),MID(G3726,FIND(" ",G3726)+1,9))</f>
        <v>YOW</v>
      </c>
      <c r="J3726" s="34" t="str">
        <f>TRIM(SUBSTITUTE(G3726,I3726,""))</f>
        <v>9/Nov</v>
      </c>
      <c r="K3726" s="34">
        <f>LEFT(J3726,2-ISERROR(1*MID(J3726,2,1)))*1</f>
        <v>9</v>
      </c>
      <c r="L3726" s="34" t="str">
        <f>IF(LEN(I3726)=3,I3726,LEFT(I3726,1)&amp;MID(I3726,3,1)&amp;RIGHT(I3726,1))</f>
        <v>YOW</v>
      </c>
      <c r="M3726" s="42">
        <f>TIMEVALUE(SUBSTITUTE(SUBSTITUTE(F3726,"P"," P"),"A"," A"))</f>
        <v>0.92152777777777783</v>
      </c>
      <c r="N3726" s="34">
        <f t="shared" si="185"/>
        <v>29</v>
      </c>
      <c r="O3726" s="34" t="str">
        <f t="shared" si="186"/>
        <v>YOW29</v>
      </c>
      <c r="P3726" s="44">
        <f>INDEX(Workings!$R$14:$R$853,MATCH(O3726,Workings!$U$14:$U$853,0))</f>
        <v>0.91874999999999996</v>
      </c>
      <c r="Q3726" s="34">
        <f t="shared" si="187"/>
        <v>4</v>
      </c>
      <c r="S3726"/>
    </row>
    <row r="3727" spans="1:19" ht="15" x14ac:dyDescent="0.25">
      <c r="A3727" s="34" t="s">
        <v>2895</v>
      </c>
      <c r="B3727" s="34">
        <f>SEARCH("PM",A3727)</f>
        <v>12</v>
      </c>
      <c r="C3727" s="34" t="e">
        <f>SEARCH("AM",A3727)</f>
        <v>#VALUE!</v>
      </c>
      <c r="D3727" s="34">
        <f>IFERROR(B3727,C3727)</f>
        <v>12</v>
      </c>
      <c r="E3727" s="34" t="str">
        <f>IFERROR(MID(A3727,D3727-5,1)," ")</f>
        <v>1</v>
      </c>
      <c r="F3727" s="34" t="str">
        <f>MID(A3727,IF(E3727="1",D3727-5,D3727-4),IF(E3727="1",7,6))</f>
        <v>11:07PM</v>
      </c>
      <c r="G3727" s="34" t="str">
        <f>TRIM(SUBSTITUTE(A3727,TEXT(M3727,"h:mmAM/PM"),""))</f>
        <v>Y:O:W 9/Nov</v>
      </c>
      <c r="H3727" s="34" t="b">
        <f>OR(LEFT(G3727,1)="Y",LEFT(G3727,1)="B",LEFT(G3727,1)="R")</f>
        <v>1</v>
      </c>
      <c r="I3727" s="34" t="str">
        <f>IF(H3727,LEFT(G3727,FIND(" ",G3727)-1),MID(G3727,FIND(" ",G3727)+1,9))</f>
        <v>Y:O:W</v>
      </c>
      <c r="J3727" s="34" t="str">
        <f>TRIM(SUBSTITUTE(G3727,I3727,""))</f>
        <v>9/Nov</v>
      </c>
      <c r="K3727" s="34">
        <f>LEFT(J3727,2-ISERROR(1*MID(J3727,2,1)))*1</f>
        <v>9</v>
      </c>
      <c r="L3727" s="34" t="str">
        <f>IF(LEN(I3727)=3,I3727,LEFT(I3727,1)&amp;MID(I3727,3,1)&amp;RIGHT(I3727,1))</f>
        <v>YOW</v>
      </c>
      <c r="M3727" s="42">
        <f>TIMEVALUE(SUBSTITUTE(SUBSTITUTE(F3727,"P"," P"),"A"," A"))</f>
        <v>0.96319444444444446</v>
      </c>
      <c r="N3727" s="34">
        <f t="shared" si="185"/>
        <v>30</v>
      </c>
      <c r="O3727" s="34" t="str">
        <f t="shared" si="186"/>
        <v>YOW30</v>
      </c>
      <c r="P3727" s="44">
        <f>INDEX(Workings!$R$14:$R$853,MATCH(O3727,Workings!$U$14:$U$853,0))</f>
        <v>0.96041666666666659</v>
      </c>
      <c r="Q3727" s="34">
        <f t="shared" si="187"/>
        <v>4</v>
      </c>
      <c r="S3727"/>
    </row>
    <row r="3728" spans="1:19" ht="15" x14ac:dyDescent="0.25">
      <c r="A3728" s="34" t="s">
        <v>1475</v>
      </c>
      <c r="B3728" s="34" t="e">
        <f>SEARCH("PM",A3728)</f>
        <v>#VALUE!</v>
      </c>
      <c r="C3728" s="34">
        <f>SEARCH("AM",A3728)</f>
        <v>16</v>
      </c>
      <c r="D3728" s="34">
        <f>IFERROR(B3728,C3728)</f>
        <v>16</v>
      </c>
      <c r="E3728" s="34" t="str">
        <f>IFERROR(MID(A3728,D3728-5,1)," ")</f>
        <v xml:space="preserve"> </v>
      </c>
      <c r="F3728" s="34" t="str">
        <f>MID(A3728,IF(E3728="1",D3728-5,D3728-4),IF(E3728="1",7,6))</f>
        <v>7:06AM</v>
      </c>
      <c r="G3728" s="34" t="str">
        <f>TRIM(SUBSTITUTE(A3728,TEXT(M3728,"h:mmAM/PM"),""))</f>
        <v>10-Nov YOW</v>
      </c>
      <c r="H3728" s="34" t="b">
        <f>OR(LEFT(G3728,1)="Y",LEFT(G3728,1)="B",LEFT(G3728,1)="R")</f>
        <v>0</v>
      </c>
      <c r="I3728" s="34" t="str">
        <f>IF(H3728,LEFT(G3728,FIND(" ",G3728)-1),MID(G3728,FIND(" ",G3728)+1,9))</f>
        <v>YOW</v>
      </c>
      <c r="J3728" s="34" t="str">
        <f>TRIM(SUBSTITUTE(G3728,I3728,""))</f>
        <v>10-Nov</v>
      </c>
      <c r="K3728" s="34">
        <f>LEFT(J3728,2-ISERROR(1*MID(J3728,2,1)))*1</f>
        <v>10</v>
      </c>
      <c r="L3728" s="34" t="str">
        <f>IF(LEN(I3728)=3,I3728,LEFT(I3728,1)&amp;MID(I3728,3,1)&amp;RIGHT(I3728,1))</f>
        <v>YOW</v>
      </c>
      <c r="M3728" s="42">
        <f>TIMEVALUE(SUBSTITUTE(SUBSTITUTE(F3728,"P"," P"),"A"," A"))</f>
        <v>0.29583333333333334</v>
      </c>
      <c r="N3728" s="34">
        <f t="shared" si="185"/>
        <v>1</v>
      </c>
      <c r="O3728" s="34" t="str">
        <f t="shared" si="186"/>
        <v>YOW1</v>
      </c>
      <c r="P3728" s="44">
        <f>INDEX(Workings!$R$14:$R$853,MATCH(O3728,Workings!$U$14:$U$853,0))</f>
        <v>0.29375000000000001</v>
      </c>
      <c r="Q3728" s="34">
        <f t="shared" si="187"/>
        <v>3</v>
      </c>
      <c r="S3728"/>
    </row>
    <row r="3729" spans="1:19" ht="15" x14ac:dyDescent="0.25">
      <c r="A3729" s="34" t="s">
        <v>3670</v>
      </c>
      <c r="B3729" s="34" t="e">
        <f>SEARCH("PM",A3729)</f>
        <v>#VALUE!</v>
      </c>
      <c r="C3729" s="34">
        <f>SEARCH("AM",A3729)</f>
        <v>5</v>
      </c>
      <c r="D3729" s="34">
        <f>IFERROR(B3729,C3729)</f>
        <v>5</v>
      </c>
      <c r="E3729" s="34" t="str">
        <f>IFERROR(MID(A3729,D3729-5,1)," ")</f>
        <v xml:space="preserve"> </v>
      </c>
      <c r="F3729" s="34" t="str">
        <f>MID(A3729,IF(E3729="1",D3729-5,D3729-4),IF(E3729="1",7,6))</f>
        <v>7:44AM</v>
      </c>
      <c r="G3729" s="34" t="str">
        <f>TRIM(SUBSTITUTE(A3729,TEXT(M3729,"h:mmAM/PM"),""))</f>
        <v>YOW 10/Nov</v>
      </c>
      <c r="H3729" s="34" t="b">
        <f>OR(LEFT(G3729,1)="Y",LEFT(G3729,1)="B",LEFT(G3729,1)="R")</f>
        <v>1</v>
      </c>
      <c r="I3729" s="34" t="str">
        <f>IF(H3729,LEFT(G3729,FIND(" ",G3729)-1),MID(G3729,FIND(" ",G3729)+1,9))</f>
        <v>YOW</v>
      </c>
      <c r="J3729" s="34" t="str">
        <f>TRIM(SUBSTITUTE(G3729,I3729,""))</f>
        <v>10/Nov</v>
      </c>
      <c r="K3729" s="34">
        <f>LEFT(J3729,2-ISERROR(1*MID(J3729,2,1)))*1</f>
        <v>10</v>
      </c>
      <c r="L3729" s="34" t="str">
        <f>IF(LEN(I3729)=3,I3729,LEFT(I3729,1)&amp;MID(I3729,3,1)&amp;RIGHT(I3729,1))</f>
        <v>YOW</v>
      </c>
      <c r="M3729" s="42">
        <f>TIMEVALUE(SUBSTITUTE(SUBSTITUTE(F3729,"P"," P"),"A"," A"))</f>
        <v>0.32222222222222224</v>
      </c>
      <c r="N3729" s="34">
        <f t="shared" si="185"/>
        <v>2</v>
      </c>
      <c r="O3729" s="34" t="str">
        <f t="shared" si="186"/>
        <v>YOW2</v>
      </c>
      <c r="P3729" s="44">
        <f>INDEX(Workings!$R$14:$R$853,MATCH(O3729,Workings!$U$14:$U$853,0))</f>
        <v>0.3215277777777778</v>
      </c>
      <c r="Q3729" s="34">
        <f t="shared" si="187"/>
        <v>1</v>
      </c>
      <c r="S3729"/>
    </row>
    <row r="3730" spans="1:19" ht="15" x14ac:dyDescent="0.25">
      <c r="A3730" s="34" t="s">
        <v>3608</v>
      </c>
      <c r="B3730" s="34" t="e">
        <f>SEARCH("PM",A3730)</f>
        <v>#VALUE!</v>
      </c>
      <c r="C3730" s="34">
        <f>SEARCH("AM",A3730)</f>
        <v>5</v>
      </c>
      <c r="D3730" s="34">
        <f>IFERROR(B3730,C3730)</f>
        <v>5</v>
      </c>
      <c r="E3730" s="34" t="str">
        <f>IFERROR(MID(A3730,D3730-5,1)," ")</f>
        <v xml:space="preserve"> </v>
      </c>
      <c r="F3730" s="34" t="str">
        <f>MID(A3730,IF(E3730="1",D3730-5,D3730-4),IF(E3730="1",7,6))</f>
        <v>8:25AM</v>
      </c>
      <c r="G3730" s="34" t="str">
        <f>TRIM(SUBSTITUTE(A3730,TEXT(M3730,"h:mmAM/PM"),""))</f>
        <v>10/Nov Y/O/W</v>
      </c>
      <c r="H3730" s="34" t="b">
        <f>OR(LEFT(G3730,1)="Y",LEFT(G3730,1)="B",LEFT(G3730,1)="R")</f>
        <v>0</v>
      </c>
      <c r="I3730" s="34" t="str">
        <f>IF(H3730,LEFT(G3730,FIND(" ",G3730)-1),MID(G3730,FIND(" ",G3730)+1,9))</f>
        <v>Y/O/W</v>
      </c>
      <c r="J3730" s="34" t="str">
        <f>TRIM(SUBSTITUTE(G3730,I3730,""))</f>
        <v>10/Nov</v>
      </c>
      <c r="K3730" s="34">
        <f>LEFT(J3730,2-ISERROR(1*MID(J3730,2,1)))*1</f>
        <v>10</v>
      </c>
      <c r="L3730" s="34" t="str">
        <f>IF(LEN(I3730)=3,I3730,LEFT(I3730,1)&amp;MID(I3730,3,1)&amp;RIGHT(I3730,1))</f>
        <v>YOW</v>
      </c>
      <c r="M3730" s="42">
        <f>TIMEVALUE(SUBSTITUTE(SUBSTITUTE(F3730,"P"," P"),"A"," A"))</f>
        <v>0.35069444444444442</v>
      </c>
      <c r="N3730" s="34">
        <f t="shared" si="185"/>
        <v>3</v>
      </c>
      <c r="O3730" s="34" t="str">
        <f t="shared" si="186"/>
        <v>YOW3</v>
      </c>
      <c r="P3730" s="44">
        <f>INDEX(Workings!$R$14:$R$853,MATCH(O3730,Workings!$U$14:$U$853,0))</f>
        <v>0.34930555555555559</v>
      </c>
      <c r="Q3730" s="34">
        <f t="shared" si="187"/>
        <v>2</v>
      </c>
      <c r="S3730"/>
    </row>
    <row r="3731" spans="1:19" ht="15" x14ac:dyDescent="0.25">
      <c r="A3731" s="34" t="s">
        <v>1839</v>
      </c>
      <c r="B3731" s="34" t="e">
        <f>SEARCH("PM",A3731)</f>
        <v>#VALUE!</v>
      </c>
      <c r="C3731" s="34">
        <f>SEARCH("AM",A3731)</f>
        <v>11</v>
      </c>
      <c r="D3731" s="34">
        <f>IFERROR(B3731,C3731)</f>
        <v>11</v>
      </c>
      <c r="E3731" s="34" t="str">
        <f>IFERROR(MID(A3731,D3731-5,1)," ")</f>
        <v xml:space="preserve"> </v>
      </c>
      <c r="F3731" s="34" t="str">
        <f>MID(A3731,IF(E3731="1",D3731-5,D3731-4),IF(E3731="1",7,6))</f>
        <v>9:05AM</v>
      </c>
      <c r="G3731" s="34" t="str">
        <f>TRIM(SUBSTITUTE(A3731,TEXT(M3731,"h:mmAM/PM"),""))</f>
        <v>Y/O/W 10/Nov</v>
      </c>
      <c r="H3731" s="34" t="b">
        <f>OR(LEFT(G3731,1)="Y",LEFT(G3731,1)="B",LEFT(G3731,1)="R")</f>
        <v>1</v>
      </c>
      <c r="I3731" s="34" t="str">
        <f>IF(H3731,LEFT(G3731,FIND(" ",G3731)-1),MID(G3731,FIND(" ",G3731)+1,9))</f>
        <v>Y/O/W</v>
      </c>
      <c r="J3731" s="34" t="str">
        <f>TRIM(SUBSTITUTE(G3731,I3731,""))</f>
        <v>10/Nov</v>
      </c>
      <c r="K3731" s="34">
        <f>LEFT(J3731,2-ISERROR(1*MID(J3731,2,1)))*1</f>
        <v>10</v>
      </c>
      <c r="L3731" s="34" t="str">
        <f>IF(LEN(I3731)=3,I3731,LEFT(I3731,1)&amp;MID(I3731,3,1)&amp;RIGHT(I3731,1))</f>
        <v>YOW</v>
      </c>
      <c r="M3731" s="42">
        <f>TIMEVALUE(SUBSTITUTE(SUBSTITUTE(F3731,"P"," P"),"A"," A"))</f>
        <v>0.37847222222222227</v>
      </c>
      <c r="N3731" s="34">
        <f t="shared" si="185"/>
        <v>4</v>
      </c>
      <c r="O3731" s="34" t="str">
        <f t="shared" si="186"/>
        <v>YOW4</v>
      </c>
      <c r="P3731" s="44">
        <f>INDEX(Workings!$R$14:$R$853,MATCH(O3731,Workings!$U$14:$U$853,0))</f>
        <v>0.37708333333333338</v>
      </c>
      <c r="Q3731" s="34">
        <f t="shared" si="187"/>
        <v>2</v>
      </c>
      <c r="S3731"/>
    </row>
    <row r="3732" spans="1:19" ht="15" x14ac:dyDescent="0.25">
      <c r="A3732" s="34" t="s">
        <v>3635</v>
      </c>
      <c r="B3732" s="34" t="e">
        <f>SEARCH("PM",A3732)</f>
        <v>#VALUE!</v>
      </c>
      <c r="C3732" s="34">
        <f>SEARCH("AM",A3732)</f>
        <v>11</v>
      </c>
      <c r="D3732" s="34">
        <f>IFERROR(B3732,C3732)</f>
        <v>11</v>
      </c>
      <c r="E3732" s="34" t="str">
        <f>IFERROR(MID(A3732,D3732-5,1)," ")</f>
        <v xml:space="preserve"> </v>
      </c>
      <c r="F3732" s="34" t="str">
        <f>MID(A3732,IF(E3732="1",D3732-5,D3732-4),IF(E3732="1",7,6))</f>
        <v>9:38AM</v>
      </c>
      <c r="G3732" s="34" t="str">
        <f>TRIM(SUBSTITUTE(A3732,TEXT(M3732,"h:mmAM/PM"),""))</f>
        <v>Y:O:W 10-Nov</v>
      </c>
      <c r="H3732" s="34" t="b">
        <f>OR(LEFT(G3732,1)="Y",LEFT(G3732,1)="B",LEFT(G3732,1)="R")</f>
        <v>1</v>
      </c>
      <c r="I3732" s="34" t="str">
        <f>IF(H3732,LEFT(G3732,FIND(" ",G3732)-1),MID(G3732,FIND(" ",G3732)+1,9))</f>
        <v>Y:O:W</v>
      </c>
      <c r="J3732" s="34" t="str">
        <f>TRIM(SUBSTITUTE(G3732,I3732,""))</f>
        <v>10-Nov</v>
      </c>
      <c r="K3732" s="34">
        <f>LEFT(J3732,2-ISERROR(1*MID(J3732,2,1)))*1</f>
        <v>10</v>
      </c>
      <c r="L3732" s="34" t="str">
        <f>IF(LEN(I3732)=3,I3732,LEFT(I3732,1)&amp;MID(I3732,3,1)&amp;RIGHT(I3732,1))</f>
        <v>YOW</v>
      </c>
      <c r="M3732" s="42">
        <f>TIMEVALUE(SUBSTITUTE(SUBSTITUTE(F3732,"P"," P"),"A"," A"))</f>
        <v>0.40138888888888885</v>
      </c>
      <c r="N3732" s="34">
        <f t="shared" si="185"/>
        <v>5</v>
      </c>
      <c r="O3732" s="34" t="str">
        <f t="shared" si="186"/>
        <v>YOW5</v>
      </c>
      <c r="P3732" s="44">
        <f>INDEX(Workings!$R$14:$R$853,MATCH(O3732,Workings!$U$14:$U$853,0))</f>
        <v>0.3979166666666667</v>
      </c>
      <c r="Q3732" s="34">
        <f t="shared" si="187"/>
        <v>5</v>
      </c>
      <c r="S3732"/>
    </row>
    <row r="3733" spans="1:19" ht="15" x14ac:dyDescent="0.25">
      <c r="A3733" s="34" t="s">
        <v>1589</v>
      </c>
      <c r="B3733" s="34" t="e">
        <f>SEARCH("PM",A3733)</f>
        <v>#VALUE!</v>
      </c>
      <c r="C3733" s="34">
        <f>SEARCH("AM",A3733)</f>
        <v>6</v>
      </c>
      <c r="D3733" s="34">
        <f>IFERROR(B3733,C3733)</f>
        <v>6</v>
      </c>
      <c r="E3733" s="34" t="str">
        <f>IFERROR(MID(A3733,D3733-5,1)," ")</f>
        <v>1</v>
      </c>
      <c r="F3733" s="34" t="str">
        <f>MID(A3733,IF(E3733="1",D3733-5,D3733-4),IF(E3733="1",7,6))</f>
        <v>10:04AM</v>
      </c>
      <c r="G3733" s="34" t="str">
        <f>TRIM(SUBSTITUTE(A3733,TEXT(M3733,"h:mmAM/PM"),""))</f>
        <v>Y:O:W 10/Nov</v>
      </c>
      <c r="H3733" s="34" t="b">
        <f>OR(LEFT(G3733,1)="Y",LEFT(G3733,1)="B",LEFT(G3733,1)="R")</f>
        <v>1</v>
      </c>
      <c r="I3733" s="34" t="str">
        <f>IF(H3733,LEFT(G3733,FIND(" ",G3733)-1),MID(G3733,FIND(" ",G3733)+1,9))</f>
        <v>Y:O:W</v>
      </c>
      <c r="J3733" s="34" t="str">
        <f>TRIM(SUBSTITUTE(G3733,I3733,""))</f>
        <v>10/Nov</v>
      </c>
      <c r="K3733" s="34">
        <f>LEFT(J3733,2-ISERROR(1*MID(J3733,2,1)))*1</f>
        <v>10</v>
      </c>
      <c r="L3733" s="34" t="str">
        <f>IF(LEN(I3733)=3,I3733,LEFT(I3733,1)&amp;MID(I3733,3,1)&amp;RIGHT(I3733,1))</f>
        <v>YOW</v>
      </c>
      <c r="M3733" s="42">
        <f>TIMEVALUE(SUBSTITUTE(SUBSTITUTE(F3733,"P"," P"),"A"," A"))</f>
        <v>0.41944444444444445</v>
      </c>
      <c r="N3733" s="34">
        <f t="shared" si="185"/>
        <v>6</v>
      </c>
      <c r="O3733" s="34" t="str">
        <f t="shared" si="186"/>
        <v>YOW6</v>
      </c>
      <c r="P3733" s="44">
        <f>INDEX(Workings!$R$14:$R$853,MATCH(O3733,Workings!$U$14:$U$853,0))</f>
        <v>0.41875000000000001</v>
      </c>
      <c r="Q3733" s="34">
        <f t="shared" si="187"/>
        <v>1</v>
      </c>
      <c r="S3733"/>
    </row>
    <row r="3734" spans="1:19" ht="15" x14ac:dyDescent="0.25">
      <c r="A3734" s="34" t="s">
        <v>4179</v>
      </c>
      <c r="B3734" s="34" t="e">
        <f>SEARCH("PM",A3734)</f>
        <v>#VALUE!</v>
      </c>
      <c r="C3734" s="34">
        <f>SEARCH("AM",A3734)</f>
        <v>19</v>
      </c>
      <c r="D3734" s="34">
        <f>IFERROR(B3734,C3734)</f>
        <v>19</v>
      </c>
      <c r="E3734" s="34" t="str">
        <f>IFERROR(MID(A3734,D3734-5,1)," ")</f>
        <v>1</v>
      </c>
      <c r="F3734" s="34" t="str">
        <f>MID(A3734,IF(E3734="1",D3734-5,D3734-4),IF(E3734="1",7,6))</f>
        <v>10:37AM</v>
      </c>
      <c r="G3734" s="34" t="str">
        <f>TRIM(SUBSTITUTE(A3734,TEXT(M3734,"h:mmAM/PM"),""))</f>
        <v>Y-O-W 10-Nov</v>
      </c>
      <c r="H3734" s="34" t="b">
        <f>OR(LEFT(G3734,1)="Y",LEFT(G3734,1)="B",LEFT(G3734,1)="R")</f>
        <v>1</v>
      </c>
      <c r="I3734" s="34" t="str">
        <f>IF(H3734,LEFT(G3734,FIND(" ",G3734)-1),MID(G3734,FIND(" ",G3734)+1,9))</f>
        <v>Y-O-W</v>
      </c>
      <c r="J3734" s="34" t="str">
        <f>TRIM(SUBSTITUTE(G3734,I3734,""))</f>
        <v>10-Nov</v>
      </c>
      <c r="K3734" s="34">
        <f>LEFT(J3734,2-ISERROR(1*MID(J3734,2,1)))*1</f>
        <v>10</v>
      </c>
      <c r="L3734" s="34" t="str">
        <f>IF(LEN(I3734)=3,I3734,LEFT(I3734,1)&amp;MID(I3734,3,1)&amp;RIGHT(I3734,1))</f>
        <v>YOW</v>
      </c>
      <c r="M3734" s="42">
        <f>TIMEVALUE(SUBSTITUTE(SUBSTITUTE(F3734,"P"," P"),"A"," A"))</f>
        <v>0.44236111111111115</v>
      </c>
      <c r="N3734" s="34">
        <f t="shared" si="185"/>
        <v>7</v>
      </c>
      <c r="O3734" s="34" t="str">
        <f t="shared" si="186"/>
        <v>YOW7</v>
      </c>
      <c r="P3734" s="44">
        <f>INDEX(Workings!$R$14:$R$853,MATCH(O3734,Workings!$U$14:$U$853,0))</f>
        <v>0.43958333333333333</v>
      </c>
      <c r="Q3734" s="34">
        <f t="shared" si="187"/>
        <v>4</v>
      </c>
      <c r="S3734"/>
    </row>
    <row r="3735" spans="1:19" ht="15" x14ac:dyDescent="0.25">
      <c r="A3735" s="34" t="s">
        <v>3977</v>
      </c>
      <c r="B3735" s="34" t="e">
        <f>SEARCH("PM",A3735)</f>
        <v>#VALUE!</v>
      </c>
      <c r="C3735" s="34">
        <f>SEARCH("AM",A3735)</f>
        <v>19</v>
      </c>
      <c r="D3735" s="34">
        <f>IFERROR(B3735,C3735)</f>
        <v>19</v>
      </c>
      <c r="E3735" s="34" t="str">
        <f>IFERROR(MID(A3735,D3735-5,1)," ")</f>
        <v>1</v>
      </c>
      <c r="F3735" s="34" t="str">
        <f>MID(A3735,IF(E3735="1",D3735-5,D3735-4),IF(E3735="1",7,6))</f>
        <v>11:07AM</v>
      </c>
      <c r="G3735" s="34" t="str">
        <f>TRIM(SUBSTITUTE(A3735,TEXT(M3735,"h:mmAM/PM"),""))</f>
        <v>10-Nov Y:O:W</v>
      </c>
      <c r="H3735" s="34" t="b">
        <f>OR(LEFT(G3735,1)="Y",LEFT(G3735,1)="B",LEFT(G3735,1)="R")</f>
        <v>0</v>
      </c>
      <c r="I3735" s="34" t="str">
        <f>IF(H3735,LEFT(G3735,FIND(" ",G3735)-1),MID(G3735,FIND(" ",G3735)+1,9))</f>
        <v>Y:O:W</v>
      </c>
      <c r="J3735" s="34" t="str">
        <f>TRIM(SUBSTITUTE(G3735,I3735,""))</f>
        <v>10-Nov</v>
      </c>
      <c r="K3735" s="34">
        <f>LEFT(J3735,2-ISERROR(1*MID(J3735,2,1)))*1</f>
        <v>10</v>
      </c>
      <c r="L3735" s="34" t="str">
        <f>IF(LEN(I3735)=3,I3735,LEFT(I3735,1)&amp;MID(I3735,3,1)&amp;RIGHT(I3735,1))</f>
        <v>YOW</v>
      </c>
      <c r="M3735" s="42">
        <f>TIMEVALUE(SUBSTITUTE(SUBSTITUTE(F3735,"P"," P"),"A"," A"))</f>
        <v>0.46319444444444446</v>
      </c>
      <c r="N3735" s="34">
        <f t="shared" si="185"/>
        <v>8</v>
      </c>
      <c r="O3735" s="34" t="str">
        <f t="shared" si="186"/>
        <v>YOW8</v>
      </c>
      <c r="P3735" s="44">
        <f>INDEX(Workings!$R$14:$R$853,MATCH(O3735,Workings!$U$14:$U$853,0))</f>
        <v>0.46041666666666664</v>
      </c>
      <c r="Q3735" s="34">
        <f t="shared" si="187"/>
        <v>4</v>
      </c>
      <c r="S3735"/>
    </row>
    <row r="3736" spans="1:19" ht="15" x14ac:dyDescent="0.25">
      <c r="A3736" s="34" t="s">
        <v>2782</v>
      </c>
      <c r="B3736" s="34" t="e">
        <f>SEARCH("PM",A3736)</f>
        <v>#VALUE!</v>
      </c>
      <c r="C3736" s="34">
        <f>SEARCH("AM",A3736)</f>
        <v>6</v>
      </c>
      <c r="D3736" s="34">
        <f>IFERROR(B3736,C3736)</f>
        <v>6</v>
      </c>
      <c r="E3736" s="34" t="str">
        <f>IFERROR(MID(A3736,D3736-5,1)," ")</f>
        <v>1</v>
      </c>
      <c r="F3736" s="34" t="str">
        <f>MID(A3736,IF(E3736="1",D3736-5,D3736-4),IF(E3736="1",7,6))</f>
        <v>11:35AM</v>
      </c>
      <c r="G3736" s="34" t="str">
        <f>TRIM(SUBSTITUTE(A3736,TEXT(M3736,"h:mmAM/PM"),""))</f>
        <v>10-Nov YOW</v>
      </c>
      <c r="H3736" s="34" t="b">
        <f>OR(LEFT(G3736,1)="Y",LEFT(G3736,1)="B",LEFT(G3736,1)="R")</f>
        <v>0</v>
      </c>
      <c r="I3736" s="34" t="str">
        <f>IF(H3736,LEFT(G3736,FIND(" ",G3736)-1),MID(G3736,FIND(" ",G3736)+1,9))</f>
        <v>YOW</v>
      </c>
      <c r="J3736" s="34" t="str">
        <f>TRIM(SUBSTITUTE(G3736,I3736,""))</f>
        <v>10-Nov</v>
      </c>
      <c r="K3736" s="34">
        <f>LEFT(J3736,2-ISERROR(1*MID(J3736,2,1)))*1</f>
        <v>10</v>
      </c>
      <c r="L3736" s="34" t="str">
        <f>IF(LEN(I3736)=3,I3736,LEFT(I3736,1)&amp;MID(I3736,3,1)&amp;RIGHT(I3736,1))</f>
        <v>YOW</v>
      </c>
      <c r="M3736" s="42">
        <f>TIMEVALUE(SUBSTITUTE(SUBSTITUTE(F3736,"P"," P"),"A"," A"))</f>
        <v>0.4826388888888889</v>
      </c>
      <c r="N3736" s="34">
        <f t="shared" si="185"/>
        <v>9</v>
      </c>
      <c r="O3736" s="34" t="str">
        <f t="shared" si="186"/>
        <v>YOW9</v>
      </c>
      <c r="P3736" s="44">
        <f>INDEX(Workings!$R$14:$R$853,MATCH(O3736,Workings!$U$14:$U$853,0))</f>
        <v>0.48124999999999996</v>
      </c>
      <c r="Q3736" s="34">
        <f t="shared" si="187"/>
        <v>2</v>
      </c>
      <c r="S3736"/>
    </row>
    <row r="3737" spans="1:19" ht="15" x14ac:dyDescent="0.25">
      <c r="A3737" s="34" t="s">
        <v>1707</v>
      </c>
      <c r="B3737" s="34">
        <f>SEARCH("PM",A3737)</f>
        <v>13</v>
      </c>
      <c r="C3737" s="34" t="e">
        <f>SEARCH("AM",A3737)</f>
        <v>#VALUE!</v>
      </c>
      <c r="D3737" s="34">
        <f>IFERROR(B3737,C3737)</f>
        <v>13</v>
      </c>
      <c r="E3737" s="34" t="str">
        <f>IFERROR(MID(A3737,D3737-5,1)," ")</f>
        <v>1</v>
      </c>
      <c r="F3737" s="34" t="str">
        <f>MID(A3737,IF(E3737="1",D3737-5,D3737-4),IF(E3737="1",7,6))</f>
        <v>12:03PM</v>
      </c>
      <c r="G3737" s="34" t="str">
        <f>TRIM(SUBSTITUTE(A3737,TEXT(M3737,"h:mmAM/PM"),""))</f>
        <v>10/Nov YOW</v>
      </c>
      <c r="H3737" s="34" t="b">
        <f>OR(LEFT(G3737,1)="Y",LEFT(G3737,1)="B",LEFT(G3737,1)="R")</f>
        <v>0</v>
      </c>
      <c r="I3737" s="34" t="str">
        <f>IF(H3737,LEFT(G3737,FIND(" ",G3737)-1),MID(G3737,FIND(" ",G3737)+1,9))</f>
        <v>YOW</v>
      </c>
      <c r="J3737" s="34" t="str">
        <f>TRIM(SUBSTITUTE(G3737,I3737,""))</f>
        <v>10/Nov</v>
      </c>
      <c r="K3737" s="34">
        <f>LEFT(J3737,2-ISERROR(1*MID(J3737,2,1)))*1</f>
        <v>10</v>
      </c>
      <c r="L3737" s="34" t="str">
        <f>IF(LEN(I3737)=3,I3737,LEFT(I3737,1)&amp;MID(I3737,3,1)&amp;RIGHT(I3737,1))</f>
        <v>YOW</v>
      </c>
      <c r="M3737" s="42">
        <f>TIMEVALUE(SUBSTITUTE(SUBSTITUTE(F3737,"P"," P"),"A"," A"))</f>
        <v>0.50208333333333333</v>
      </c>
      <c r="N3737" s="34">
        <f t="shared" si="185"/>
        <v>10</v>
      </c>
      <c r="O3737" s="34" t="str">
        <f t="shared" si="186"/>
        <v>YOW10</v>
      </c>
      <c r="P3737" s="44">
        <f>INDEX(Workings!$R$14:$R$853,MATCH(O3737,Workings!$U$14:$U$853,0))</f>
        <v>0.50208333333333333</v>
      </c>
      <c r="Q3737" s="34">
        <f t="shared" si="187"/>
        <v>0</v>
      </c>
      <c r="S3737"/>
    </row>
    <row r="3738" spans="1:19" ht="15" x14ac:dyDescent="0.25">
      <c r="A3738" s="34" t="s">
        <v>2590</v>
      </c>
      <c r="B3738" s="34">
        <f>SEARCH("PM",A3738)</f>
        <v>17</v>
      </c>
      <c r="C3738" s="34" t="e">
        <f>SEARCH("AM",A3738)</f>
        <v>#VALUE!</v>
      </c>
      <c r="D3738" s="34">
        <f>IFERROR(B3738,C3738)</f>
        <v>17</v>
      </c>
      <c r="E3738" s="34" t="str">
        <f>IFERROR(MID(A3738,D3738-5,1)," ")</f>
        <v>1</v>
      </c>
      <c r="F3738" s="34" t="str">
        <f>MID(A3738,IF(E3738="1",D3738-5,D3738-4),IF(E3738="1",7,6))</f>
        <v>12:37PM</v>
      </c>
      <c r="G3738" s="34" t="str">
        <f>TRIM(SUBSTITUTE(A3738,TEXT(M3738,"h:mmAM/PM"),""))</f>
        <v>YOW 10/Nov</v>
      </c>
      <c r="H3738" s="34" t="b">
        <f>OR(LEFT(G3738,1)="Y",LEFT(G3738,1)="B",LEFT(G3738,1)="R")</f>
        <v>1</v>
      </c>
      <c r="I3738" s="34" t="str">
        <f>IF(H3738,LEFT(G3738,FIND(" ",G3738)-1),MID(G3738,FIND(" ",G3738)+1,9))</f>
        <v>YOW</v>
      </c>
      <c r="J3738" s="34" t="str">
        <f>TRIM(SUBSTITUTE(G3738,I3738,""))</f>
        <v>10/Nov</v>
      </c>
      <c r="K3738" s="34">
        <f>LEFT(J3738,2-ISERROR(1*MID(J3738,2,1)))*1</f>
        <v>10</v>
      </c>
      <c r="L3738" s="34" t="str">
        <f>IF(LEN(I3738)=3,I3738,LEFT(I3738,1)&amp;MID(I3738,3,1)&amp;RIGHT(I3738,1))</f>
        <v>YOW</v>
      </c>
      <c r="M3738" s="42">
        <f>TIMEVALUE(SUBSTITUTE(SUBSTITUTE(F3738,"P"," P"),"A"," A"))</f>
        <v>0.52569444444444446</v>
      </c>
      <c r="N3738" s="34">
        <f t="shared" si="185"/>
        <v>11</v>
      </c>
      <c r="O3738" s="34" t="str">
        <f t="shared" si="186"/>
        <v>YOW11</v>
      </c>
      <c r="P3738" s="44">
        <f>INDEX(Workings!$R$14:$R$853,MATCH(O3738,Workings!$U$14:$U$853,0))</f>
        <v>0.5229166666666667</v>
      </c>
      <c r="Q3738" s="34">
        <f t="shared" si="187"/>
        <v>4</v>
      </c>
      <c r="S3738"/>
    </row>
    <row r="3739" spans="1:19" ht="15" x14ac:dyDescent="0.25">
      <c r="A3739" s="34" t="s">
        <v>2057</v>
      </c>
      <c r="B3739" s="34">
        <f>SEARCH("PM",A3739)</f>
        <v>12</v>
      </c>
      <c r="C3739" s="34" t="e">
        <f>SEARCH("AM",A3739)</f>
        <v>#VALUE!</v>
      </c>
      <c r="D3739" s="34">
        <f>IFERROR(B3739,C3739)</f>
        <v>12</v>
      </c>
      <c r="E3739" s="34" t="str">
        <f>IFERROR(MID(A3739,D3739-5,1)," ")</f>
        <v xml:space="preserve"> </v>
      </c>
      <c r="F3739" s="34" t="str">
        <f>MID(A3739,IF(E3739="1",D3739-5,D3739-4),IF(E3739="1",7,6))</f>
        <v>1:06PM</v>
      </c>
      <c r="G3739" s="34" t="str">
        <f>TRIM(SUBSTITUTE(A3739,TEXT(M3739,"h:mmAM/PM"),""))</f>
        <v>10-Nov Y/O/W</v>
      </c>
      <c r="H3739" s="34" t="b">
        <f>OR(LEFT(G3739,1)="Y",LEFT(G3739,1)="B",LEFT(G3739,1)="R")</f>
        <v>0</v>
      </c>
      <c r="I3739" s="34" t="str">
        <f>IF(H3739,LEFT(G3739,FIND(" ",G3739)-1),MID(G3739,FIND(" ",G3739)+1,9))</f>
        <v>Y/O/W</v>
      </c>
      <c r="J3739" s="34" t="str">
        <f>TRIM(SUBSTITUTE(G3739,I3739,""))</f>
        <v>10-Nov</v>
      </c>
      <c r="K3739" s="34">
        <f>LEFT(J3739,2-ISERROR(1*MID(J3739,2,1)))*1</f>
        <v>10</v>
      </c>
      <c r="L3739" s="34" t="str">
        <f>IF(LEN(I3739)=3,I3739,LEFT(I3739,1)&amp;MID(I3739,3,1)&amp;RIGHT(I3739,1))</f>
        <v>YOW</v>
      </c>
      <c r="M3739" s="42">
        <f>TIMEVALUE(SUBSTITUTE(SUBSTITUTE(F3739,"P"," P"),"A"," A"))</f>
        <v>0.54583333333333328</v>
      </c>
      <c r="N3739" s="34">
        <f t="shared" si="185"/>
        <v>12</v>
      </c>
      <c r="O3739" s="34" t="str">
        <f t="shared" si="186"/>
        <v>YOW12</v>
      </c>
      <c r="P3739" s="44">
        <f>INDEX(Workings!$R$14:$R$853,MATCH(O3739,Workings!$U$14:$U$853,0))</f>
        <v>0.54375000000000007</v>
      </c>
      <c r="Q3739" s="34">
        <f t="shared" si="187"/>
        <v>3</v>
      </c>
      <c r="S3739"/>
    </row>
    <row r="3740" spans="1:19" ht="15" x14ac:dyDescent="0.25">
      <c r="A3740" s="34" t="s">
        <v>3113</v>
      </c>
      <c r="B3740" s="34">
        <f>SEARCH("PM",A3740)</f>
        <v>18</v>
      </c>
      <c r="C3740" s="34" t="e">
        <f>SEARCH("AM",A3740)</f>
        <v>#VALUE!</v>
      </c>
      <c r="D3740" s="34">
        <f>IFERROR(B3740,C3740)</f>
        <v>18</v>
      </c>
      <c r="E3740" s="34" t="str">
        <f>IFERROR(MID(A3740,D3740-5,1)," ")</f>
        <v xml:space="preserve"> </v>
      </c>
      <c r="F3740" s="34" t="str">
        <f>MID(A3740,IF(E3740="1",D3740-5,D3740-4),IF(E3740="1",7,6))</f>
        <v>1:37PM</v>
      </c>
      <c r="G3740" s="34" t="str">
        <f>TRIM(SUBSTITUTE(A3740,TEXT(M3740,"h:mmAM/PM"),""))</f>
        <v>10/Nov Y-O-W</v>
      </c>
      <c r="H3740" s="34" t="b">
        <f>OR(LEFT(G3740,1)="Y",LEFT(G3740,1)="B",LEFT(G3740,1)="R")</f>
        <v>0</v>
      </c>
      <c r="I3740" s="34" t="str">
        <f>IF(H3740,LEFT(G3740,FIND(" ",G3740)-1),MID(G3740,FIND(" ",G3740)+1,9))</f>
        <v>Y-O-W</v>
      </c>
      <c r="J3740" s="34" t="str">
        <f>TRIM(SUBSTITUTE(G3740,I3740,""))</f>
        <v>10/Nov</v>
      </c>
      <c r="K3740" s="34">
        <f>LEFT(J3740,2-ISERROR(1*MID(J3740,2,1)))*1</f>
        <v>10</v>
      </c>
      <c r="L3740" s="34" t="str">
        <f>IF(LEN(I3740)=3,I3740,LEFT(I3740,1)&amp;MID(I3740,3,1)&amp;RIGHT(I3740,1))</f>
        <v>YOW</v>
      </c>
      <c r="M3740" s="42">
        <f>TIMEVALUE(SUBSTITUTE(SUBSTITUTE(F3740,"P"," P"),"A"," A"))</f>
        <v>0.56736111111111109</v>
      </c>
      <c r="N3740" s="34">
        <f t="shared" si="185"/>
        <v>13</v>
      </c>
      <c r="O3740" s="34" t="str">
        <f t="shared" si="186"/>
        <v>YOW13</v>
      </c>
      <c r="P3740" s="44">
        <f>INDEX(Workings!$R$14:$R$853,MATCH(O3740,Workings!$U$14:$U$853,0))</f>
        <v>0.56458333333333344</v>
      </c>
      <c r="Q3740" s="34">
        <f t="shared" si="187"/>
        <v>4</v>
      </c>
      <c r="S3740"/>
    </row>
    <row r="3741" spans="1:19" ht="15" x14ac:dyDescent="0.25">
      <c r="A3741" s="34" t="s">
        <v>117</v>
      </c>
      <c r="B3741" s="34">
        <f>SEARCH("PM",A3741)</f>
        <v>18</v>
      </c>
      <c r="C3741" s="34" t="e">
        <f>SEARCH("AM",A3741)</f>
        <v>#VALUE!</v>
      </c>
      <c r="D3741" s="34">
        <f>IFERROR(B3741,C3741)</f>
        <v>18</v>
      </c>
      <c r="E3741" s="34" t="str">
        <f>IFERROR(MID(A3741,D3741-5,1)," ")</f>
        <v xml:space="preserve"> </v>
      </c>
      <c r="F3741" s="34" t="str">
        <f>MID(A3741,IF(E3741="1",D3741-5,D3741-4),IF(E3741="1",7,6))</f>
        <v>2:04PM</v>
      </c>
      <c r="G3741" s="34" t="str">
        <f>TRIM(SUBSTITUTE(A3741,TEXT(M3741,"h:mmAM/PM"),""))</f>
        <v>10-Nov Y/O/W</v>
      </c>
      <c r="H3741" s="34" t="b">
        <f>OR(LEFT(G3741,1)="Y",LEFT(G3741,1)="B",LEFT(G3741,1)="R")</f>
        <v>0</v>
      </c>
      <c r="I3741" s="34" t="str">
        <f>IF(H3741,LEFT(G3741,FIND(" ",G3741)-1),MID(G3741,FIND(" ",G3741)+1,9))</f>
        <v>Y/O/W</v>
      </c>
      <c r="J3741" s="34" t="str">
        <f>TRIM(SUBSTITUTE(G3741,I3741,""))</f>
        <v>10-Nov</v>
      </c>
      <c r="K3741" s="34">
        <f>LEFT(J3741,2-ISERROR(1*MID(J3741,2,1)))*1</f>
        <v>10</v>
      </c>
      <c r="L3741" s="34" t="str">
        <f>IF(LEN(I3741)=3,I3741,LEFT(I3741,1)&amp;MID(I3741,3,1)&amp;RIGHT(I3741,1))</f>
        <v>YOW</v>
      </c>
      <c r="M3741" s="42">
        <f>TIMEVALUE(SUBSTITUTE(SUBSTITUTE(F3741,"P"," P"),"A"," A"))</f>
        <v>0.58611111111111114</v>
      </c>
      <c r="N3741" s="34">
        <f t="shared" si="185"/>
        <v>14</v>
      </c>
      <c r="O3741" s="34" t="str">
        <f t="shared" si="186"/>
        <v>YOW14</v>
      </c>
      <c r="P3741" s="44">
        <f>INDEX(Workings!$R$14:$R$853,MATCH(O3741,Workings!$U$14:$U$853,0))</f>
        <v>0.58541666666666681</v>
      </c>
      <c r="Q3741" s="34">
        <f t="shared" si="187"/>
        <v>1</v>
      </c>
      <c r="S3741"/>
    </row>
    <row r="3742" spans="1:19" ht="15" x14ac:dyDescent="0.25">
      <c r="A3742" s="34" t="s">
        <v>3830</v>
      </c>
      <c r="B3742" s="34">
        <f>SEARCH("PM",A3742)</f>
        <v>5</v>
      </c>
      <c r="C3742" s="34" t="e">
        <f>SEARCH("AM",A3742)</f>
        <v>#VALUE!</v>
      </c>
      <c r="D3742" s="34">
        <f>IFERROR(B3742,C3742)</f>
        <v>5</v>
      </c>
      <c r="E3742" s="34" t="str">
        <f>IFERROR(MID(A3742,D3742-5,1)," ")</f>
        <v xml:space="preserve"> </v>
      </c>
      <c r="F3742" s="34" t="str">
        <f>MID(A3742,IF(E3742="1",D3742-5,D3742-4),IF(E3742="1",7,6))</f>
        <v>2:35PM</v>
      </c>
      <c r="G3742" s="34" t="str">
        <f>TRIM(SUBSTITUTE(A3742,TEXT(M3742,"h:mmAM/PM"),""))</f>
        <v>YOW 10/Nov</v>
      </c>
      <c r="H3742" s="34" t="b">
        <f>OR(LEFT(G3742,1)="Y",LEFT(G3742,1)="B",LEFT(G3742,1)="R")</f>
        <v>1</v>
      </c>
      <c r="I3742" s="34" t="str">
        <f>IF(H3742,LEFT(G3742,FIND(" ",G3742)-1),MID(G3742,FIND(" ",G3742)+1,9))</f>
        <v>YOW</v>
      </c>
      <c r="J3742" s="34" t="str">
        <f>TRIM(SUBSTITUTE(G3742,I3742,""))</f>
        <v>10/Nov</v>
      </c>
      <c r="K3742" s="34">
        <f>LEFT(J3742,2-ISERROR(1*MID(J3742,2,1)))*1</f>
        <v>10</v>
      </c>
      <c r="L3742" s="34" t="str">
        <f>IF(LEN(I3742)=3,I3742,LEFT(I3742,1)&amp;MID(I3742,3,1)&amp;RIGHT(I3742,1))</f>
        <v>YOW</v>
      </c>
      <c r="M3742" s="42">
        <f>TIMEVALUE(SUBSTITUTE(SUBSTITUTE(F3742,"P"," P"),"A"," A"))</f>
        <v>0.60763888888888895</v>
      </c>
      <c r="N3742" s="34">
        <f t="shared" si="185"/>
        <v>15</v>
      </c>
      <c r="O3742" s="34" t="str">
        <f t="shared" si="186"/>
        <v>YOW15</v>
      </c>
      <c r="P3742" s="44">
        <f>INDEX(Workings!$R$14:$R$853,MATCH(O3742,Workings!$U$14:$U$853,0))</f>
        <v>0.60625000000000018</v>
      </c>
      <c r="Q3742" s="34">
        <f t="shared" si="187"/>
        <v>2</v>
      </c>
      <c r="S3742"/>
    </row>
    <row r="3743" spans="1:19" ht="15" x14ac:dyDescent="0.25">
      <c r="A3743" s="34" t="s">
        <v>3613</v>
      </c>
      <c r="B3743" s="34">
        <f>SEARCH("PM",A3743)</f>
        <v>12</v>
      </c>
      <c r="C3743" s="34" t="e">
        <f>SEARCH("AM",A3743)</f>
        <v>#VALUE!</v>
      </c>
      <c r="D3743" s="34">
        <f>IFERROR(B3743,C3743)</f>
        <v>12</v>
      </c>
      <c r="E3743" s="34" t="str">
        <f>IFERROR(MID(A3743,D3743-5,1)," ")</f>
        <v xml:space="preserve"> </v>
      </c>
      <c r="F3743" s="34" t="str">
        <f>MID(A3743,IF(E3743="1",D3743-5,D3743-4),IF(E3743="1",7,6))</f>
        <v>3:05PM</v>
      </c>
      <c r="G3743" s="34" t="str">
        <f>TRIM(SUBSTITUTE(A3743,TEXT(M3743,"h:mmAM/PM"),""))</f>
        <v>10/Nov Y-O-W</v>
      </c>
      <c r="H3743" s="34" t="b">
        <f>OR(LEFT(G3743,1)="Y",LEFT(G3743,1)="B",LEFT(G3743,1)="R")</f>
        <v>0</v>
      </c>
      <c r="I3743" s="34" t="str">
        <f>IF(H3743,LEFT(G3743,FIND(" ",G3743)-1),MID(G3743,FIND(" ",G3743)+1,9))</f>
        <v>Y-O-W</v>
      </c>
      <c r="J3743" s="34" t="str">
        <f>TRIM(SUBSTITUTE(G3743,I3743,""))</f>
        <v>10/Nov</v>
      </c>
      <c r="K3743" s="34">
        <f>LEFT(J3743,2-ISERROR(1*MID(J3743,2,1)))*1</f>
        <v>10</v>
      </c>
      <c r="L3743" s="34" t="str">
        <f>IF(LEN(I3743)=3,I3743,LEFT(I3743,1)&amp;MID(I3743,3,1)&amp;RIGHT(I3743,1))</f>
        <v>YOW</v>
      </c>
      <c r="M3743" s="42">
        <f>TIMEVALUE(SUBSTITUTE(SUBSTITUTE(F3743,"P"," P"),"A"," A"))</f>
        <v>0.62847222222222221</v>
      </c>
      <c r="N3743" s="34">
        <f t="shared" si="185"/>
        <v>16</v>
      </c>
      <c r="O3743" s="34" t="str">
        <f t="shared" si="186"/>
        <v>YOW16</v>
      </c>
      <c r="P3743" s="44">
        <f>INDEX(Workings!$R$14:$R$853,MATCH(O3743,Workings!$U$14:$U$853,0))</f>
        <v>0.62708333333333355</v>
      </c>
      <c r="Q3743" s="34">
        <f t="shared" si="187"/>
        <v>2</v>
      </c>
      <c r="S3743"/>
    </row>
    <row r="3744" spans="1:19" ht="15" x14ac:dyDescent="0.25">
      <c r="A3744" s="34" t="s">
        <v>527</v>
      </c>
      <c r="B3744" s="34">
        <f>SEARCH("PM",A3744)</f>
        <v>18</v>
      </c>
      <c r="C3744" s="34" t="e">
        <f>SEARCH("AM",A3744)</f>
        <v>#VALUE!</v>
      </c>
      <c r="D3744" s="34">
        <f>IFERROR(B3744,C3744)</f>
        <v>18</v>
      </c>
      <c r="E3744" s="34" t="str">
        <f>IFERROR(MID(A3744,D3744-5,1)," ")</f>
        <v xml:space="preserve"> </v>
      </c>
      <c r="F3744" s="34" t="str">
        <f>MID(A3744,IF(E3744="1",D3744-5,D3744-4),IF(E3744="1",7,6))</f>
        <v>3:36PM</v>
      </c>
      <c r="G3744" s="34" t="str">
        <f>TRIM(SUBSTITUTE(A3744,TEXT(M3744,"h:mmAM/PM"),""))</f>
        <v>Y-O-W 10/Nov</v>
      </c>
      <c r="H3744" s="34" t="b">
        <f>OR(LEFT(G3744,1)="Y",LEFT(G3744,1)="B",LEFT(G3744,1)="R")</f>
        <v>1</v>
      </c>
      <c r="I3744" s="34" t="str">
        <f>IF(H3744,LEFT(G3744,FIND(" ",G3744)-1),MID(G3744,FIND(" ",G3744)+1,9))</f>
        <v>Y-O-W</v>
      </c>
      <c r="J3744" s="34" t="str">
        <f>TRIM(SUBSTITUTE(G3744,I3744,""))</f>
        <v>10/Nov</v>
      </c>
      <c r="K3744" s="34">
        <f>LEFT(J3744,2-ISERROR(1*MID(J3744,2,1)))*1</f>
        <v>10</v>
      </c>
      <c r="L3744" s="34" t="str">
        <f>IF(LEN(I3744)=3,I3744,LEFT(I3744,1)&amp;MID(I3744,3,1)&amp;RIGHT(I3744,1))</f>
        <v>YOW</v>
      </c>
      <c r="M3744" s="42">
        <f>TIMEVALUE(SUBSTITUTE(SUBSTITUTE(F3744,"P"," P"),"A"," A"))</f>
        <v>0.65</v>
      </c>
      <c r="N3744" s="34">
        <f t="shared" si="185"/>
        <v>17</v>
      </c>
      <c r="O3744" s="34" t="str">
        <f t="shared" si="186"/>
        <v>YOW17</v>
      </c>
      <c r="P3744" s="44">
        <f>INDEX(Workings!$R$14:$R$853,MATCH(O3744,Workings!$U$14:$U$853,0))</f>
        <v>0.64791666666666692</v>
      </c>
      <c r="Q3744" s="34">
        <f t="shared" si="187"/>
        <v>3</v>
      </c>
      <c r="S3744"/>
    </row>
    <row r="3745" spans="1:19" ht="15" x14ac:dyDescent="0.25">
      <c r="A3745" s="34" t="s">
        <v>2505</v>
      </c>
      <c r="B3745" s="34">
        <f>SEARCH("PM",A3745)</f>
        <v>11</v>
      </c>
      <c r="C3745" s="34" t="e">
        <f>SEARCH("AM",A3745)</f>
        <v>#VALUE!</v>
      </c>
      <c r="D3745" s="34">
        <f>IFERROR(B3745,C3745)</f>
        <v>11</v>
      </c>
      <c r="E3745" s="34" t="str">
        <f>IFERROR(MID(A3745,D3745-5,1)," ")</f>
        <v xml:space="preserve"> </v>
      </c>
      <c r="F3745" s="34" t="str">
        <f>MID(A3745,IF(E3745="1",D3745-5,D3745-4),IF(E3745="1",7,6))</f>
        <v>4:07PM</v>
      </c>
      <c r="G3745" s="34" t="str">
        <f>TRIM(SUBSTITUTE(A3745,TEXT(M3745,"h:mmAM/PM"),""))</f>
        <v>Y-O-W 10-Nov</v>
      </c>
      <c r="H3745" s="34" t="b">
        <f>OR(LEFT(G3745,1)="Y",LEFT(G3745,1)="B",LEFT(G3745,1)="R")</f>
        <v>1</v>
      </c>
      <c r="I3745" s="34" t="str">
        <f>IF(H3745,LEFT(G3745,FIND(" ",G3745)-1),MID(G3745,FIND(" ",G3745)+1,9))</f>
        <v>Y-O-W</v>
      </c>
      <c r="J3745" s="34" t="str">
        <f>TRIM(SUBSTITUTE(G3745,I3745,""))</f>
        <v>10-Nov</v>
      </c>
      <c r="K3745" s="34">
        <f>LEFT(J3745,2-ISERROR(1*MID(J3745,2,1)))*1</f>
        <v>10</v>
      </c>
      <c r="L3745" s="34" t="str">
        <f>IF(LEN(I3745)=3,I3745,LEFT(I3745,1)&amp;MID(I3745,3,1)&amp;RIGHT(I3745,1))</f>
        <v>YOW</v>
      </c>
      <c r="M3745" s="42">
        <f>TIMEVALUE(SUBSTITUTE(SUBSTITUTE(F3745,"P"," P"),"A"," A"))</f>
        <v>0.67152777777777783</v>
      </c>
      <c r="N3745" s="34">
        <f t="shared" si="185"/>
        <v>18</v>
      </c>
      <c r="O3745" s="34" t="str">
        <f t="shared" si="186"/>
        <v>YOW18</v>
      </c>
      <c r="P3745" s="44">
        <f>INDEX(Workings!$R$14:$R$853,MATCH(O3745,Workings!$U$14:$U$853,0))</f>
        <v>0.66875000000000029</v>
      </c>
      <c r="Q3745" s="34">
        <f t="shared" si="187"/>
        <v>4</v>
      </c>
      <c r="S3745"/>
    </row>
    <row r="3746" spans="1:19" ht="15" x14ac:dyDescent="0.25">
      <c r="A3746" s="34" t="s">
        <v>1504</v>
      </c>
      <c r="B3746" s="34">
        <f>SEARCH("PM",A3746)</f>
        <v>12</v>
      </c>
      <c r="C3746" s="34" t="e">
        <f>SEARCH("AM",A3746)</f>
        <v>#VALUE!</v>
      </c>
      <c r="D3746" s="34">
        <f>IFERROR(B3746,C3746)</f>
        <v>12</v>
      </c>
      <c r="E3746" s="34" t="str">
        <f>IFERROR(MID(A3746,D3746-5,1)," ")</f>
        <v xml:space="preserve"> </v>
      </c>
      <c r="F3746" s="34" t="str">
        <f>MID(A3746,IF(E3746="1",D3746-5,D3746-4),IF(E3746="1",7,6))</f>
        <v>4:38PM</v>
      </c>
      <c r="G3746" s="34" t="str">
        <f>TRIM(SUBSTITUTE(A3746,TEXT(M3746,"h:mmAM/PM"),""))</f>
        <v>10-Nov Y/O/W</v>
      </c>
      <c r="H3746" s="34" t="b">
        <f>OR(LEFT(G3746,1)="Y",LEFT(G3746,1)="B",LEFT(G3746,1)="R")</f>
        <v>0</v>
      </c>
      <c r="I3746" s="34" t="str">
        <f>IF(H3746,LEFT(G3746,FIND(" ",G3746)-1),MID(G3746,FIND(" ",G3746)+1,9))</f>
        <v>Y/O/W</v>
      </c>
      <c r="J3746" s="34" t="str">
        <f>TRIM(SUBSTITUTE(G3746,I3746,""))</f>
        <v>10-Nov</v>
      </c>
      <c r="K3746" s="34">
        <f>LEFT(J3746,2-ISERROR(1*MID(J3746,2,1)))*1</f>
        <v>10</v>
      </c>
      <c r="L3746" s="34" t="str">
        <f>IF(LEN(I3746)=3,I3746,LEFT(I3746,1)&amp;MID(I3746,3,1)&amp;RIGHT(I3746,1))</f>
        <v>YOW</v>
      </c>
      <c r="M3746" s="42">
        <f>TIMEVALUE(SUBSTITUTE(SUBSTITUTE(F3746,"P"," P"),"A"," A"))</f>
        <v>0.69305555555555554</v>
      </c>
      <c r="N3746" s="34">
        <f t="shared" si="185"/>
        <v>19</v>
      </c>
      <c r="O3746" s="34" t="str">
        <f t="shared" si="186"/>
        <v>YOW19</v>
      </c>
      <c r="P3746" s="44">
        <f>INDEX(Workings!$R$14:$R$853,MATCH(O3746,Workings!$U$14:$U$853,0))</f>
        <v>0.68958333333333366</v>
      </c>
      <c r="Q3746" s="34">
        <f t="shared" si="187"/>
        <v>5</v>
      </c>
      <c r="S3746"/>
    </row>
    <row r="3747" spans="1:19" ht="15" x14ac:dyDescent="0.25">
      <c r="A3747" s="34" t="s">
        <v>2423</v>
      </c>
      <c r="B3747" s="34">
        <f>SEARCH("PM",A3747)</f>
        <v>18</v>
      </c>
      <c r="C3747" s="34" t="e">
        <f>SEARCH("AM",A3747)</f>
        <v>#VALUE!</v>
      </c>
      <c r="D3747" s="34">
        <f>IFERROR(B3747,C3747)</f>
        <v>18</v>
      </c>
      <c r="E3747" s="34" t="str">
        <f>IFERROR(MID(A3747,D3747-5,1)," ")</f>
        <v xml:space="preserve"> </v>
      </c>
      <c r="F3747" s="34" t="str">
        <f>MID(A3747,IF(E3747="1",D3747-5,D3747-4),IF(E3747="1",7,6))</f>
        <v>5:03PM</v>
      </c>
      <c r="G3747" s="34" t="str">
        <f>TRIM(SUBSTITUTE(A3747,TEXT(M3747,"h:mmAM/PM"),""))</f>
        <v>10-Nov Y-O-W</v>
      </c>
      <c r="H3747" s="34" t="b">
        <f>OR(LEFT(G3747,1)="Y",LEFT(G3747,1)="B",LEFT(G3747,1)="R")</f>
        <v>0</v>
      </c>
      <c r="I3747" s="34" t="str">
        <f>IF(H3747,LEFT(G3747,FIND(" ",G3747)-1),MID(G3747,FIND(" ",G3747)+1,9))</f>
        <v>Y-O-W</v>
      </c>
      <c r="J3747" s="34" t="str">
        <f>TRIM(SUBSTITUTE(G3747,I3747,""))</f>
        <v>10-Nov</v>
      </c>
      <c r="K3747" s="34">
        <f>LEFT(J3747,2-ISERROR(1*MID(J3747,2,1)))*1</f>
        <v>10</v>
      </c>
      <c r="L3747" s="34" t="str">
        <f>IF(LEN(I3747)=3,I3747,LEFT(I3747,1)&amp;MID(I3747,3,1)&amp;RIGHT(I3747,1))</f>
        <v>YOW</v>
      </c>
      <c r="M3747" s="42">
        <f>TIMEVALUE(SUBSTITUTE(SUBSTITUTE(F3747,"P"," P"),"A"," A"))</f>
        <v>0.7104166666666667</v>
      </c>
      <c r="N3747" s="34">
        <f t="shared" si="185"/>
        <v>20</v>
      </c>
      <c r="O3747" s="34" t="str">
        <f t="shared" si="186"/>
        <v>YOW20</v>
      </c>
      <c r="P3747" s="44">
        <f>INDEX(Workings!$R$14:$R$853,MATCH(O3747,Workings!$U$14:$U$853,0))</f>
        <v>0.71041666666666703</v>
      </c>
      <c r="Q3747" s="34">
        <f t="shared" si="187"/>
        <v>0</v>
      </c>
      <c r="S3747"/>
    </row>
    <row r="3748" spans="1:19" ht="15" x14ac:dyDescent="0.25">
      <c r="A3748" s="34" t="s">
        <v>1896</v>
      </c>
      <c r="B3748" s="34">
        <f>SEARCH("PM",A3748)</f>
        <v>5</v>
      </c>
      <c r="C3748" s="34" t="e">
        <f>SEARCH("AM",A3748)</f>
        <v>#VALUE!</v>
      </c>
      <c r="D3748" s="34">
        <f>IFERROR(B3748,C3748)</f>
        <v>5</v>
      </c>
      <c r="E3748" s="34" t="str">
        <f>IFERROR(MID(A3748,D3748-5,1)," ")</f>
        <v xml:space="preserve"> </v>
      </c>
      <c r="F3748" s="34" t="str">
        <f>MID(A3748,IF(E3748="1",D3748-5,D3748-4),IF(E3748="1",7,6))</f>
        <v>5:28PM</v>
      </c>
      <c r="G3748" s="34" t="str">
        <f>TRIM(SUBSTITUTE(A3748,TEXT(M3748,"h:mmAM/PM"),""))</f>
        <v>10/Nov Y-O-W</v>
      </c>
      <c r="H3748" s="34" t="b">
        <f>OR(LEFT(G3748,1)="Y",LEFT(G3748,1)="B",LEFT(G3748,1)="R")</f>
        <v>0</v>
      </c>
      <c r="I3748" s="34" t="str">
        <f>IF(H3748,LEFT(G3748,FIND(" ",G3748)-1),MID(G3748,FIND(" ",G3748)+1,9))</f>
        <v>Y-O-W</v>
      </c>
      <c r="J3748" s="34" t="str">
        <f>TRIM(SUBSTITUTE(G3748,I3748,""))</f>
        <v>10/Nov</v>
      </c>
      <c r="K3748" s="34">
        <f>LEFT(J3748,2-ISERROR(1*MID(J3748,2,1)))*1</f>
        <v>10</v>
      </c>
      <c r="L3748" s="34" t="str">
        <f>IF(LEN(I3748)=3,I3748,LEFT(I3748,1)&amp;MID(I3748,3,1)&amp;RIGHT(I3748,1))</f>
        <v>YOW</v>
      </c>
      <c r="M3748" s="42">
        <f>TIMEVALUE(SUBSTITUTE(SUBSTITUTE(F3748,"P"," P"),"A"," A"))</f>
        <v>0.72777777777777775</v>
      </c>
      <c r="N3748" s="34">
        <f t="shared" si="185"/>
        <v>21</v>
      </c>
      <c r="O3748" s="34" t="str">
        <f t="shared" si="186"/>
        <v>YOW21</v>
      </c>
      <c r="P3748" s="44">
        <f>INDEX(Workings!$R$14:$R$853,MATCH(O3748,Workings!$U$14:$U$853,0))</f>
        <v>0.72430555555555587</v>
      </c>
      <c r="Q3748" s="34">
        <f t="shared" si="187"/>
        <v>5</v>
      </c>
      <c r="S3748"/>
    </row>
    <row r="3749" spans="1:19" ht="15" x14ac:dyDescent="0.25">
      <c r="A3749" s="34" t="s">
        <v>167</v>
      </c>
      <c r="B3749" s="34">
        <f>SEARCH("PM",A3749)</f>
        <v>12</v>
      </c>
      <c r="C3749" s="34" t="e">
        <f>SEARCH("AM",A3749)</f>
        <v>#VALUE!</v>
      </c>
      <c r="D3749" s="34">
        <f>IFERROR(B3749,C3749)</f>
        <v>12</v>
      </c>
      <c r="E3749" s="34" t="str">
        <f>IFERROR(MID(A3749,D3749-5,1)," ")</f>
        <v xml:space="preserve"> </v>
      </c>
      <c r="F3749" s="34" t="str">
        <f>MID(A3749,IF(E3749="1",D3749-5,D3749-4),IF(E3749="1",7,6))</f>
        <v>5:48PM</v>
      </c>
      <c r="G3749" s="34" t="str">
        <f>TRIM(SUBSTITUTE(A3749,TEXT(M3749,"h:mmAM/PM"),""))</f>
        <v>10/Nov Y:O:W</v>
      </c>
      <c r="H3749" s="34" t="b">
        <f>OR(LEFT(G3749,1)="Y",LEFT(G3749,1)="B",LEFT(G3749,1)="R")</f>
        <v>0</v>
      </c>
      <c r="I3749" s="34" t="str">
        <f>IF(H3749,LEFT(G3749,FIND(" ",G3749)-1),MID(G3749,FIND(" ",G3749)+1,9))</f>
        <v>Y:O:W</v>
      </c>
      <c r="J3749" s="34" t="str">
        <f>TRIM(SUBSTITUTE(G3749,I3749,""))</f>
        <v>10/Nov</v>
      </c>
      <c r="K3749" s="34">
        <f>LEFT(J3749,2-ISERROR(1*MID(J3749,2,1)))*1</f>
        <v>10</v>
      </c>
      <c r="L3749" s="34" t="str">
        <f>IF(LEN(I3749)=3,I3749,LEFT(I3749,1)&amp;MID(I3749,3,1)&amp;RIGHT(I3749,1))</f>
        <v>YOW</v>
      </c>
      <c r="M3749" s="42">
        <f>TIMEVALUE(SUBSTITUTE(SUBSTITUTE(F3749,"P"," P"),"A"," A"))</f>
        <v>0.7416666666666667</v>
      </c>
      <c r="N3749" s="34">
        <f t="shared" si="185"/>
        <v>22</v>
      </c>
      <c r="O3749" s="34" t="str">
        <f t="shared" si="186"/>
        <v>YOW22</v>
      </c>
      <c r="P3749" s="44">
        <f>INDEX(Workings!$R$14:$R$853,MATCH(O3749,Workings!$U$14:$U$853,0))</f>
        <v>0.73819444444444471</v>
      </c>
      <c r="Q3749" s="34">
        <f t="shared" si="187"/>
        <v>5</v>
      </c>
      <c r="S3749"/>
    </row>
    <row r="3750" spans="1:19" ht="15" x14ac:dyDescent="0.25">
      <c r="A3750" s="34" t="s">
        <v>1791</v>
      </c>
      <c r="B3750" s="34">
        <f>SEARCH("PM",A3750)</f>
        <v>5</v>
      </c>
      <c r="C3750" s="34" t="e">
        <f>SEARCH("AM",A3750)</f>
        <v>#VALUE!</v>
      </c>
      <c r="D3750" s="34">
        <f>IFERROR(B3750,C3750)</f>
        <v>5</v>
      </c>
      <c r="E3750" s="34" t="str">
        <f>IFERROR(MID(A3750,D3750-5,1)," ")</f>
        <v xml:space="preserve"> </v>
      </c>
      <c r="F3750" s="34" t="str">
        <f>MID(A3750,IF(E3750="1",D3750-5,D3750-4),IF(E3750="1",7,6))</f>
        <v>6:06PM</v>
      </c>
      <c r="G3750" s="34" t="str">
        <f>TRIM(SUBSTITUTE(A3750,TEXT(M3750,"h:mmAM/PM"),""))</f>
        <v>Y/O/W 10-Nov</v>
      </c>
      <c r="H3750" s="34" t="b">
        <f>OR(LEFT(G3750,1)="Y",LEFT(G3750,1)="B",LEFT(G3750,1)="R")</f>
        <v>1</v>
      </c>
      <c r="I3750" s="34" t="str">
        <f>IF(H3750,LEFT(G3750,FIND(" ",G3750)-1),MID(G3750,FIND(" ",G3750)+1,9))</f>
        <v>Y/O/W</v>
      </c>
      <c r="J3750" s="34" t="str">
        <f>TRIM(SUBSTITUTE(G3750,I3750,""))</f>
        <v>10-Nov</v>
      </c>
      <c r="K3750" s="34">
        <f>LEFT(J3750,2-ISERROR(1*MID(J3750,2,1)))*1</f>
        <v>10</v>
      </c>
      <c r="L3750" s="34" t="str">
        <f>IF(LEN(I3750)=3,I3750,LEFT(I3750,1)&amp;MID(I3750,3,1)&amp;RIGHT(I3750,1))</f>
        <v>YOW</v>
      </c>
      <c r="M3750" s="42">
        <f>TIMEVALUE(SUBSTITUTE(SUBSTITUTE(F3750,"P"," P"),"A"," A"))</f>
        <v>0.75416666666666676</v>
      </c>
      <c r="N3750" s="34">
        <f t="shared" si="185"/>
        <v>23</v>
      </c>
      <c r="O3750" s="34" t="str">
        <f t="shared" si="186"/>
        <v>YOW23</v>
      </c>
      <c r="P3750" s="44">
        <f>INDEX(Workings!$R$14:$R$853,MATCH(O3750,Workings!$U$14:$U$853,0))</f>
        <v>0.75208333333333355</v>
      </c>
      <c r="Q3750" s="34">
        <f t="shared" si="187"/>
        <v>3</v>
      </c>
      <c r="S3750"/>
    </row>
    <row r="3751" spans="1:19" ht="15" x14ac:dyDescent="0.25">
      <c r="A3751" s="34" t="s">
        <v>3347</v>
      </c>
      <c r="B3751" s="34">
        <f>SEARCH("PM",A3751)</f>
        <v>5</v>
      </c>
      <c r="C3751" s="34" t="e">
        <f>SEARCH("AM",A3751)</f>
        <v>#VALUE!</v>
      </c>
      <c r="D3751" s="34">
        <f>IFERROR(B3751,C3751)</f>
        <v>5</v>
      </c>
      <c r="E3751" s="34" t="str">
        <f>IFERROR(MID(A3751,D3751-5,1)," ")</f>
        <v xml:space="preserve"> </v>
      </c>
      <c r="F3751" s="34" t="str">
        <f>MID(A3751,IF(E3751="1",D3751-5,D3751-4),IF(E3751="1",7,6))</f>
        <v>6:26PM</v>
      </c>
      <c r="G3751" s="34" t="str">
        <f>TRIM(SUBSTITUTE(A3751,TEXT(M3751,"h:mmAM/PM"),""))</f>
        <v>10-Nov Y-O-W</v>
      </c>
      <c r="H3751" s="34" t="b">
        <f>OR(LEFT(G3751,1)="Y",LEFT(G3751,1)="B",LEFT(G3751,1)="R")</f>
        <v>0</v>
      </c>
      <c r="I3751" s="34" t="str">
        <f>IF(H3751,LEFT(G3751,FIND(" ",G3751)-1),MID(G3751,FIND(" ",G3751)+1,9))</f>
        <v>Y-O-W</v>
      </c>
      <c r="J3751" s="34" t="str">
        <f>TRIM(SUBSTITUTE(G3751,I3751,""))</f>
        <v>10-Nov</v>
      </c>
      <c r="K3751" s="34">
        <f>LEFT(J3751,2-ISERROR(1*MID(J3751,2,1)))*1</f>
        <v>10</v>
      </c>
      <c r="L3751" s="34" t="str">
        <f>IF(LEN(I3751)=3,I3751,LEFT(I3751,1)&amp;MID(I3751,3,1)&amp;RIGHT(I3751,1))</f>
        <v>YOW</v>
      </c>
      <c r="M3751" s="42">
        <f>TIMEVALUE(SUBSTITUTE(SUBSTITUTE(F3751,"P"," P"),"A"," A"))</f>
        <v>0.7680555555555556</v>
      </c>
      <c r="N3751" s="34">
        <f t="shared" si="185"/>
        <v>24</v>
      </c>
      <c r="O3751" s="34" t="str">
        <f t="shared" si="186"/>
        <v>YOW24</v>
      </c>
      <c r="P3751" s="44">
        <f>INDEX(Workings!$R$14:$R$853,MATCH(O3751,Workings!$U$14:$U$853,0))</f>
        <v>0.76597222222222239</v>
      </c>
      <c r="Q3751" s="34">
        <f t="shared" si="187"/>
        <v>3</v>
      </c>
      <c r="S3751"/>
    </row>
    <row r="3752" spans="1:19" ht="15" x14ac:dyDescent="0.25">
      <c r="A3752" s="34" t="s">
        <v>2933</v>
      </c>
      <c r="B3752" s="34">
        <f>SEARCH("PM",A3752)</f>
        <v>18</v>
      </c>
      <c r="C3752" s="34" t="e">
        <f>SEARCH("AM",A3752)</f>
        <v>#VALUE!</v>
      </c>
      <c r="D3752" s="34">
        <f>IFERROR(B3752,C3752)</f>
        <v>18</v>
      </c>
      <c r="E3752" s="34" t="str">
        <f>IFERROR(MID(A3752,D3752-5,1)," ")</f>
        <v xml:space="preserve"> </v>
      </c>
      <c r="F3752" s="34" t="str">
        <f>MID(A3752,IF(E3752="1",D3752-5,D3752-4),IF(E3752="1",7,6))</f>
        <v>6:47PM</v>
      </c>
      <c r="G3752" s="34" t="str">
        <f>TRIM(SUBSTITUTE(A3752,TEXT(M3752,"h:mmAM/PM"),""))</f>
        <v>Y:O:W 10-Nov</v>
      </c>
      <c r="H3752" s="34" t="b">
        <f>OR(LEFT(G3752,1)="Y",LEFT(G3752,1)="B",LEFT(G3752,1)="R")</f>
        <v>1</v>
      </c>
      <c r="I3752" s="34" t="str">
        <f>IF(H3752,LEFT(G3752,FIND(" ",G3752)-1),MID(G3752,FIND(" ",G3752)+1,9))</f>
        <v>Y:O:W</v>
      </c>
      <c r="J3752" s="34" t="str">
        <f>TRIM(SUBSTITUTE(G3752,I3752,""))</f>
        <v>10-Nov</v>
      </c>
      <c r="K3752" s="34">
        <f>LEFT(J3752,2-ISERROR(1*MID(J3752,2,1)))*1</f>
        <v>10</v>
      </c>
      <c r="L3752" s="34" t="str">
        <f>IF(LEN(I3752)=3,I3752,LEFT(I3752,1)&amp;MID(I3752,3,1)&amp;RIGHT(I3752,1))</f>
        <v>YOW</v>
      </c>
      <c r="M3752" s="42">
        <f>TIMEVALUE(SUBSTITUTE(SUBSTITUTE(F3752,"P"," P"),"A"," A"))</f>
        <v>0.78263888888888899</v>
      </c>
      <c r="N3752" s="34">
        <f t="shared" si="185"/>
        <v>25</v>
      </c>
      <c r="O3752" s="34" t="str">
        <f t="shared" si="186"/>
        <v>YOW25</v>
      </c>
      <c r="P3752" s="44">
        <f>INDEX(Workings!$R$14:$R$853,MATCH(O3752,Workings!$U$14:$U$853,0))</f>
        <v>0.77986111111111123</v>
      </c>
      <c r="Q3752" s="34">
        <f t="shared" si="187"/>
        <v>4</v>
      </c>
      <c r="S3752"/>
    </row>
    <row r="3753" spans="1:19" ht="15" x14ac:dyDescent="0.25">
      <c r="A3753" s="34" t="s">
        <v>3947</v>
      </c>
      <c r="B3753" s="34">
        <f>SEARCH("PM",A3753)</f>
        <v>5</v>
      </c>
      <c r="C3753" s="34" t="e">
        <f>SEARCH("AM",A3753)</f>
        <v>#VALUE!</v>
      </c>
      <c r="D3753" s="34">
        <f>IFERROR(B3753,C3753)</f>
        <v>5</v>
      </c>
      <c r="E3753" s="34" t="str">
        <f>IFERROR(MID(A3753,D3753-5,1)," ")</f>
        <v xml:space="preserve"> </v>
      </c>
      <c r="F3753" s="34" t="str">
        <f>MID(A3753,IF(E3753="1",D3753-5,D3753-4),IF(E3753="1",7,6))</f>
        <v>7:08PM</v>
      </c>
      <c r="G3753" s="34" t="str">
        <f>TRIM(SUBSTITUTE(A3753,TEXT(M3753,"h:mmAM/PM"),""))</f>
        <v>YOW 10-Nov</v>
      </c>
      <c r="H3753" s="34" t="b">
        <f>OR(LEFT(G3753,1)="Y",LEFT(G3753,1)="B",LEFT(G3753,1)="R")</f>
        <v>1</v>
      </c>
      <c r="I3753" s="34" t="str">
        <f>IF(H3753,LEFT(G3753,FIND(" ",G3753)-1),MID(G3753,FIND(" ",G3753)+1,9))</f>
        <v>YOW</v>
      </c>
      <c r="J3753" s="34" t="str">
        <f>TRIM(SUBSTITUTE(G3753,I3753,""))</f>
        <v>10-Nov</v>
      </c>
      <c r="K3753" s="34">
        <f>LEFT(J3753,2-ISERROR(1*MID(J3753,2,1)))*1</f>
        <v>10</v>
      </c>
      <c r="L3753" s="34" t="str">
        <f>IF(LEN(I3753)=3,I3753,LEFT(I3753,1)&amp;MID(I3753,3,1)&amp;RIGHT(I3753,1))</f>
        <v>YOW</v>
      </c>
      <c r="M3753" s="42">
        <f>TIMEVALUE(SUBSTITUTE(SUBSTITUTE(F3753,"P"," P"),"A"," A"))</f>
        <v>0.79722222222222217</v>
      </c>
      <c r="N3753" s="34">
        <f t="shared" si="185"/>
        <v>26</v>
      </c>
      <c r="O3753" s="34" t="str">
        <f t="shared" si="186"/>
        <v>YOW26</v>
      </c>
      <c r="P3753" s="44">
        <f>INDEX(Workings!$R$14:$R$853,MATCH(O3753,Workings!$U$14:$U$853,0))</f>
        <v>0.79375000000000007</v>
      </c>
      <c r="Q3753" s="34">
        <f t="shared" si="187"/>
        <v>5</v>
      </c>
      <c r="S3753"/>
    </row>
    <row r="3754" spans="1:19" ht="15" x14ac:dyDescent="0.25">
      <c r="A3754" s="34" t="s">
        <v>3313</v>
      </c>
      <c r="B3754" s="34">
        <f>SEARCH("PM",A3754)</f>
        <v>5</v>
      </c>
      <c r="C3754" s="34" t="e">
        <f>SEARCH("AM",A3754)</f>
        <v>#VALUE!</v>
      </c>
      <c r="D3754" s="34">
        <f>IFERROR(B3754,C3754)</f>
        <v>5</v>
      </c>
      <c r="E3754" s="34" t="str">
        <f>IFERROR(MID(A3754,D3754-5,1)," ")</f>
        <v xml:space="preserve"> </v>
      </c>
      <c r="F3754" s="34" t="str">
        <f>MID(A3754,IF(E3754="1",D3754-5,D3754-4),IF(E3754="1",7,6))</f>
        <v>8:05PM</v>
      </c>
      <c r="G3754" s="34" t="str">
        <f>TRIM(SUBSTITUTE(A3754,TEXT(M3754,"h:mmAM/PM"),""))</f>
        <v>10-Nov YOW</v>
      </c>
      <c r="H3754" s="34" t="b">
        <f>OR(LEFT(G3754,1)="Y",LEFT(G3754,1)="B",LEFT(G3754,1)="R")</f>
        <v>0</v>
      </c>
      <c r="I3754" s="34" t="str">
        <f>IF(H3754,LEFT(G3754,FIND(" ",G3754)-1),MID(G3754,FIND(" ",G3754)+1,9))</f>
        <v>YOW</v>
      </c>
      <c r="J3754" s="34" t="str">
        <f>TRIM(SUBSTITUTE(G3754,I3754,""))</f>
        <v>10-Nov</v>
      </c>
      <c r="K3754" s="34">
        <f>LEFT(J3754,2-ISERROR(1*MID(J3754,2,1)))*1</f>
        <v>10</v>
      </c>
      <c r="L3754" s="34" t="str">
        <f>IF(LEN(I3754)=3,I3754,LEFT(I3754,1)&amp;MID(I3754,3,1)&amp;RIGHT(I3754,1))</f>
        <v>YOW</v>
      </c>
      <c r="M3754" s="42">
        <f>TIMEVALUE(SUBSTITUTE(SUBSTITUTE(F3754,"P"," P"),"A"," A"))</f>
        <v>0.83680555555555547</v>
      </c>
      <c r="N3754" s="34">
        <f t="shared" si="185"/>
        <v>27</v>
      </c>
      <c r="O3754" s="34" t="str">
        <f t="shared" si="186"/>
        <v>YOW27</v>
      </c>
      <c r="P3754" s="44">
        <f>INDEX(Workings!$R$14:$R$853,MATCH(O3754,Workings!$U$14:$U$853,0))</f>
        <v>0.8354166666666667</v>
      </c>
      <c r="Q3754" s="34">
        <f t="shared" si="187"/>
        <v>2</v>
      </c>
      <c r="S3754"/>
    </row>
    <row r="3755" spans="1:19" ht="15" x14ac:dyDescent="0.25">
      <c r="A3755" s="34" t="s">
        <v>2738</v>
      </c>
      <c r="B3755" s="34">
        <f>SEARCH("PM",A3755)</f>
        <v>12</v>
      </c>
      <c r="C3755" s="34" t="e">
        <f>SEARCH("AM",A3755)</f>
        <v>#VALUE!</v>
      </c>
      <c r="D3755" s="34">
        <f>IFERROR(B3755,C3755)</f>
        <v>12</v>
      </c>
      <c r="E3755" s="34" t="str">
        <f>IFERROR(MID(A3755,D3755-5,1)," ")</f>
        <v xml:space="preserve"> </v>
      </c>
      <c r="F3755" s="34" t="str">
        <f>MID(A3755,IF(E3755="1",D3755-5,D3755-4),IF(E3755="1",7,6))</f>
        <v>9:05PM</v>
      </c>
      <c r="G3755" s="34" t="str">
        <f>TRIM(SUBSTITUTE(A3755,TEXT(M3755,"h:mmAM/PM"),""))</f>
        <v>10/Nov Y:O:W</v>
      </c>
      <c r="H3755" s="34" t="b">
        <f>OR(LEFT(G3755,1)="Y",LEFT(G3755,1)="B",LEFT(G3755,1)="R")</f>
        <v>0</v>
      </c>
      <c r="I3755" s="34" t="str">
        <f>IF(H3755,LEFT(G3755,FIND(" ",G3755)-1),MID(G3755,FIND(" ",G3755)+1,9))</f>
        <v>Y:O:W</v>
      </c>
      <c r="J3755" s="34" t="str">
        <f>TRIM(SUBSTITUTE(G3755,I3755,""))</f>
        <v>10/Nov</v>
      </c>
      <c r="K3755" s="34">
        <f>LEFT(J3755,2-ISERROR(1*MID(J3755,2,1)))*1</f>
        <v>10</v>
      </c>
      <c r="L3755" s="34" t="str">
        <f>IF(LEN(I3755)=3,I3755,LEFT(I3755,1)&amp;MID(I3755,3,1)&amp;RIGHT(I3755,1))</f>
        <v>YOW</v>
      </c>
      <c r="M3755" s="42">
        <f>TIMEVALUE(SUBSTITUTE(SUBSTITUTE(F3755,"P"," P"),"A"," A"))</f>
        <v>0.87847222222222221</v>
      </c>
      <c r="N3755" s="34">
        <f t="shared" si="185"/>
        <v>28</v>
      </c>
      <c r="O3755" s="34" t="str">
        <f t="shared" si="186"/>
        <v>YOW28</v>
      </c>
      <c r="P3755" s="44">
        <f>INDEX(Workings!$R$14:$R$853,MATCH(O3755,Workings!$U$14:$U$853,0))</f>
        <v>0.87708333333333333</v>
      </c>
      <c r="Q3755" s="34">
        <f t="shared" si="187"/>
        <v>2</v>
      </c>
      <c r="S3755"/>
    </row>
    <row r="3756" spans="1:19" ht="15" x14ac:dyDescent="0.25">
      <c r="A3756" s="34" t="s">
        <v>3930</v>
      </c>
      <c r="B3756" s="34">
        <f>SEARCH("PM",A3756)</f>
        <v>19</v>
      </c>
      <c r="C3756" s="34" t="e">
        <f>SEARCH("AM",A3756)</f>
        <v>#VALUE!</v>
      </c>
      <c r="D3756" s="34">
        <f>IFERROR(B3756,C3756)</f>
        <v>19</v>
      </c>
      <c r="E3756" s="34" t="str">
        <f>IFERROR(MID(A3756,D3756-5,1)," ")</f>
        <v>1</v>
      </c>
      <c r="F3756" s="34" t="str">
        <f>MID(A3756,IF(E3756="1",D3756-5,D3756-4),IF(E3756="1",7,6))</f>
        <v>10:07PM</v>
      </c>
      <c r="G3756" s="34" t="str">
        <f>TRIM(SUBSTITUTE(A3756,TEXT(M3756,"h:mmAM/PM"),""))</f>
        <v>Y/O/W 10/Nov</v>
      </c>
      <c r="H3756" s="34" t="b">
        <f>OR(LEFT(G3756,1)="Y",LEFT(G3756,1)="B",LEFT(G3756,1)="R")</f>
        <v>1</v>
      </c>
      <c r="I3756" s="34" t="str">
        <f>IF(H3756,LEFT(G3756,FIND(" ",G3756)-1),MID(G3756,FIND(" ",G3756)+1,9))</f>
        <v>Y/O/W</v>
      </c>
      <c r="J3756" s="34" t="str">
        <f>TRIM(SUBSTITUTE(G3756,I3756,""))</f>
        <v>10/Nov</v>
      </c>
      <c r="K3756" s="34">
        <f>LEFT(J3756,2-ISERROR(1*MID(J3756,2,1)))*1</f>
        <v>10</v>
      </c>
      <c r="L3756" s="34" t="str">
        <f>IF(LEN(I3756)=3,I3756,LEFT(I3756,1)&amp;MID(I3756,3,1)&amp;RIGHT(I3756,1))</f>
        <v>YOW</v>
      </c>
      <c r="M3756" s="42">
        <f>TIMEVALUE(SUBSTITUTE(SUBSTITUTE(F3756,"P"," P"),"A"," A"))</f>
        <v>0.92152777777777783</v>
      </c>
      <c r="N3756" s="34">
        <f t="shared" si="185"/>
        <v>29</v>
      </c>
      <c r="O3756" s="34" t="str">
        <f t="shared" si="186"/>
        <v>YOW29</v>
      </c>
      <c r="P3756" s="44">
        <f>INDEX(Workings!$R$14:$R$853,MATCH(O3756,Workings!$U$14:$U$853,0))</f>
        <v>0.91874999999999996</v>
      </c>
      <c r="Q3756" s="34">
        <f t="shared" si="187"/>
        <v>4</v>
      </c>
      <c r="S3756"/>
    </row>
    <row r="3757" spans="1:19" ht="15" x14ac:dyDescent="0.25">
      <c r="A3757" s="34" t="s">
        <v>449</v>
      </c>
      <c r="B3757" s="34">
        <f>SEARCH("PM",A3757)</f>
        <v>6</v>
      </c>
      <c r="C3757" s="34" t="e">
        <f>SEARCH("AM",A3757)</f>
        <v>#VALUE!</v>
      </c>
      <c r="D3757" s="34">
        <f>IFERROR(B3757,C3757)</f>
        <v>6</v>
      </c>
      <c r="E3757" s="34" t="str">
        <f>IFERROR(MID(A3757,D3757-5,1)," ")</f>
        <v>1</v>
      </c>
      <c r="F3757" s="34" t="str">
        <f>MID(A3757,IF(E3757="1",D3757-5,D3757-4),IF(E3757="1",7,6))</f>
        <v>11:03PM</v>
      </c>
      <c r="G3757" s="34" t="str">
        <f>TRIM(SUBSTITUTE(A3757,TEXT(M3757,"h:mmAM/PM"),""))</f>
        <v>10-Nov Y:O:W</v>
      </c>
      <c r="H3757" s="34" t="b">
        <f>OR(LEFT(G3757,1)="Y",LEFT(G3757,1)="B",LEFT(G3757,1)="R")</f>
        <v>0</v>
      </c>
      <c r="I3757" s="34" t="str">
        <f>IF(H3757,LEFT(G3757,FIND(" ",G3757)-1),MID(G3757,FIND(" ",G3757)+1,9))</f>
        <v>Y:O:W</v>
      </c>
      <c r="J3757" s="34" t="str">
        <f>TRIM(SUBSTITUTE(G3757,I3757,""))</f>
        <v>10-Nov</v>
      </c>
      <c r="K3757" s="34">
        <f>LEFT(J3757,2-ISERROR(1*MID(J3757,2,1)))*1</f>
        <v>10</v>
      </c>
      <c r="L3757" s="34" t="str">
        <f>IF(LEN(I3757)=3,I3757,LEFT(I3757,1)&amp;MID(I3757,3,1)&amp;RIGHT(I3757,1))</f>
        <v>YOW</v>
      </c>
      <c r="M3757" s="42">
        <f>TIMEVALUE(SUBSTITUTE(SUBSTITUTE(F3757,"P"," P"),"A"," A"))</f>
        <v>0.9604166666666667</v>
      </c>
      <c r="N3757" s="34">
        <f t="shared" si="185"/>
        <v>30</v>
      </c>
      <c r="O3757" s="34" t="str">
        <f t="shared" si="186"/>
        <v>YOW30</v>
      </c>
      <c r="P3757" s="44">
        <f>INDEX(Workings!$R$14:$R$853,MATCH(O3757,Workings!$U$14:$U$853,0))</f>
        <v>0.96041666666666659</v>
      </c>
      <c r="Q3757" s="34">
        <f t="shared" si="187"/>
        <v>0</v>
      </c>
      <c r="S3757"/>
    </row>
    <row r="3758" spans="1:19" ht="15" x14ac:dyDescent="0.25">
      <c r="A3758" s="34" t="s">
        <v>3294</v>
      </c>
      <c r="B3758" s="34" t="e">
        <f>SEARCH("PM",A3758)</f>
        <v>#VALUE!</v>
      </c>
      <c r="C3758" s="34">
        <f>SEARCH("AM",A3758)</f>
        <v>17</v>
      </c>
      <c r="D3758" s="34">
        <f>IFERROR(B3758,C3758)</f>
        <v>17</v>
      </c>
      <c r="E3758" s="34" t="str">
        <f>IFERROR(MID(A3758,D3758-5,1)," ")</f>
        <v xml:space="preserve"> </v>
      </c>
      <c r="F3758" s="34" t="str">
        <f>MID(A3758,IF(E3758="1",D3758-5,D3758-4),IF(E3758="1",7,6))</f>
        <v>7:14AM</v>
      </c>
      <c r="G3758" s="34" t="str">
        <f>TRIM(SUBSTITUTE(A3758,TEXT(M3758,"h:mmAM/PM"),""))</f>
        <v>Y-O-X 6/Nov</v>
      </c>
      <c r="H3758" s="34" t="b">
        <f>OR(LEFT(G3758,1)="Y",LEFT(G3758,1)="B",LEFT(G3758,1)="R")</f>
        <v>1</v>
      </c>
      <c r="I3758" s="34" t="str">
        <f>IF(H3758,LEFT(G3758,FIND(" ",G3758)-1),MID(G3758,FIND(" ",G3758)+1,9))</f>
        <v>Y-O-X</v>
      </c>
      <c r="J3758" s="34" t="str">
        <f>TRIM(SUBSTITUTE(G3758,I3758,""))</f>
        <v>6/Nov</v>
      </c>
      <c r="K3758" s="34">
        <f>LEFT(J3758,2-ISERROR(1*MID(J3758,2,1)))*1</f>
        <v>6</v>
      </c>
      <c r="L3758" s="34" t="str">
        <f>IF(LEN(I3758)=3,I3758,LEFT(I3758,1)&amp;MID(I3758,3,1)&amp;RIGHT(I3758,1))</f>
        <v>YOX</v>
      </c>
      <c r="M3758" s="42">
        <f>TIMEVALUE(SUBSTITUTE(SUBSTITUTE(F3758,"P"," P"),"A"," A"))</f>
        <v>0.30138888888888887</v>
      </c>
      <c r="N3758" s="34">
        <f t="shared" si="185"/>
        <v>1</v>
      </c>
      <c r="O3758" s="34" t="str">
        <f t="shared" si="186"/>
        <v>YOX1</v>
      </c>
      <c r="P3758" s="44">
        <f>INDEX(Workings!$R$14:$R$853,MATCH(O3758,Workings!$U$14:$U$853,0))</f>
        <v>0.29722222222222222</v>
      </c>
      <c r="Q3758" s="34">
        <f t="shared" si="187"/>
        <v>6</v>
      </c>
      <c r="S3758"/>
    </row>
    <row r="3759" spans="1:19" ht="15" x14ac:dyDescent="0.25">
      <c r="A3759" s="34" t="s">
        <v>2483</v>
      </c>
      <c r="B3759" s="34" t="e">
        <f>SEARCH("PM",A3759)</f>
        <v>#VALUE!</v>
      </c>
      <c r="C3759" s="34">
        <f>SEARCH("AM",A3759)</f>
        <v>15</v>
      </c>
      <c r="D3759" s="34">
        <f>IFERROR(B3759,C3759)</f>
        <v>15</v>
      </c>
      <c r="E3759" s="34" t="str">
        <f>IFERROR(MID(A3759,D3759-5,1)," ")</f>
        <v xml:space="preserve"> </v>
      </c>
      <c r="F3759" s="34" t="str">
        <f>MID(A3759,IF(E3759="1",D3759-5,D3759-4),IF(E3759="1",7,6))</f>
        <v>7:51AM</v>
      </c>
      <c r="G3759" s="34" t="str">
        <f>TRIM(SUBSTITUTE(A3759,TEXT(M3759,"h:mmAM/PM"),""))</f>
        <v>6-Nov YOX</v>
      </c>
      <c r="H3759" s="34" t="b">
        <f>OR(LEFT(G3759,1)="Y",LEFT(G3759,1)="B",LEFT(G3759,1)="R")</f>
        <v>0</v>
      </c>
      <c r="I3759" s="34" t="str">
        <f>IF(H3759,LEFT(G3759,FIND(" ",G3759)-1),MID(G3759,FIND(" ",G3759)+1,9))</f>
        <v>YOX</v>
      </c>
      <c r="J3759" s="34" t="str">
        <f>TRIM(SUBSTITUTE(G3759,I3759,""))</f>
        <v>6-Nov</v>
      </c>
      <c r="K3759" s="34">
        <f>LEFT(J3759,2-ISERROR(1*MID(J3759,2,1)))*1</f>
        <v>6</v>
      </c>
      <c r="L3759" s="34" t="str">
        <f>IF(LEN(I3759)=3,I3759,LEFT(I3759,1)&amp;MID(I3759,3,1)&amp;RIGHT(I3759,1))</f>
        <v>YOX</v>
      </c>
      <c r="M3759" s="42">
        <f>TIMEVALUE(SUBSTITUTE(SUBSTITUTE(F3759,"P"," P"),"A"," A"))</f>
        <v>0.32708333333333334</v>
      </c>
      <c r="N3759" s="34">
        <f t="shared" si="185"/>
        <v>2</v>
      </c>
      <c r="O3759" s="34" t="str">
        <f t="shared" si="186"/>
        <v>YOX2</v>
      </c>
      <c r="P3759" s="44">
        <f>INDEX(Workings!$R$14:$R$853,MATCH(O3759,Workings!$U$14:$U$853,0))</f>
        <v>0.32500000000000001</v>
      </c>
      <c r="Q3759" s="34">
        <f t="shared" si="187"/>
        <v>3</v>
      </c>
      <c r="S3759"/>
    </row>
    <row r="3760" spans="1:19" ht="15" x14ac:dyDescent="0.25">
      <c r="A3760" s="34" t="s">
        <v>2117</v>
      </c>
      <c r="B3760" s="34" t="e">
        <f>SEARCH("PM",A3760)</f>
        <v>#VALUE!</v>
      </c>
      <c r="C3760" s="34">
        <f>SEARCH("AM",A3760)</f>
        <v>17</v>
      </c>
      <c r="D3760" s="34">
        <f>IFERROR(B3760,C3760)</f>
        <v>17</v>
      </c>
      <c r="E3760" s="34" t="str">
        <f>IFERROR(MID(A3760,D3760-5,1)," ")</f>
        <v xml:space="preserve"> </v>
      </c>
      <c r="F3760" s="34" t="str">
        <f>MID(A3760,IF(E3760="1",D3760-5,D3760-4),IF(E3760="1",7,6))</f>
        <v>8:33AM</v>
      </c>
      <c r="G3760" s="34" t="str">
        <f>TRIM(SUBSTITUTE(A3760,TEXT(M3760,"h:mmAM/PM"),""))</f>
        <v>6-Nov Y:O:X</v>
      </c>
      <c r="H3760" s="34" t="b">
        <f>OR(LEFT(G3760,1)="Y",LEFT(G3760,1)="B",LEFT(G3760,1)="R")</f>
        <v>0</v>
      </c>
      <c r="I3760" s="34" t="str">
        <f>IF(H3760,LEFT(G3760,FIND(" ",G3760)-1),MID(G3760,FIND(" ",G3760)+1,9))</f>
        <v>Y:O:X</v>
      </c>
      <c r="J3760" s="34" t="str">
        <f>TRIM(SUBSTITUTE(G3760,I3760,""))</f>
        <v>6-Nov</v>
      </c>
      <c r="K3760" s="34">
        <f>LEFT(J3760,2-ISERROR(1*MID(J3760,2,1)))*1</f>
        <v>6</v>
      </c>
      <c r="L3760" s="34" t="str">
        <f>IF(LEN(I3760)=3,I3760,LEFT(I3760,1)&amp;MID(I3760,3,1)&amp;RIGHT(I3760,1))</f>
        <v>YOX</v>
      </c>
      <c r="M3760" s="42">
        <f>TIMEVALUE(SUBSTITUTE(SUBSTITUTE(F3760,"P"," P"),"A"," A"))</f>
        <v>0.35625000000000001</v>
      </c>
      <c r="N3760" s="34">
        <f t="shared" si="185"/>
        <v>3</v>
      </c>
      <c r="O3760" s="34" t="str">
        <f t="shared" si="186"/>
        <v>YOX3</v>
      </c>
      <c r="P3760" s="44">
        <f>INDEX(Workings!$R$14:$R$853,MATCH(O3760,Workings!$U$14:$U$853,0))</f>
        <v>0.3527777777777778</v>
      </c>
      <c r="Q3760" s="34">
        <f t="shared" si="187"/>
        <v>5</v>
      </c>
      <c r="S3760"/>
    </row>
    <row r="3761" spans="1:19" ht="15" x14ac:dyDescent="0.25">
      <c r="A3761" s="34" t="s">
        <v>848</v>
      </c>
      <c r="B3761" s="34" t="e">
        <f>SEARCH("PM",A3761)</f>
        <v>#VALUE!</v>
      </c>
      <c r="C3761" s="34">
        <f>SEARCH("AM",A3761)</f>
        <v>5</v>
      </c>
      <c r="D3761" s="34">
        <f>IFERROR(B3761,C3761)</f>
        <v>5</v>
      </c>
      <c r="E3761" s="34" t="str">
        <f>IFERROR(MID(A3761,D3761-5,1)," ")</f>
        <v xml:space="preserve"> </v>
      </c>
      <c r="F3761" s="34" t="str">
        <f>MID(A3761,IF(E3761="1",D3761-5,D3761-4),IF(E3761="1",7,6))</f>
        <v>9:08AM</v>
      </c>
      <c r="G3761" s="34" t="str">
        <f>TRIM(SUBSTITUTE(A3761,TEXT(M3761,"h:mmAM/PM"),""))</f>
        <v>6/Nov YOX</v>
      </c>
      <c r="H3761" s="34" t="b">
        <f>OR(LEFT(G3761,1)="Y",LEFT(G3761,1)="B",LEFT(G3761,1)="R")</f>
        <v>0</v>
      </c>
      <c r="I3761" s="34" t="str">
        <f>IF(H3761,LEFT(G3761,FIND(" ",G3761)-1),MID(G3761,FIND(" ",G3761)+1,9))</f>
        <v>YOX</v>
      </c>
      <c r="J3761" s="34" t="str">
        <f>TRIM(SUBSTITUTE(G3761,I3761,""))</f>
        <v>6/Nov</v>
      </c>
      <c r="K3761" s="34">
        <f>LEFT(J3761,2-ISERROR(1*MID(J3761,2,1)))*1</f>
        <v>6</v>
      </c>
      <c r="L3761" s="34" t="str">
        <f>IF(LEN(I3761)=3,I3761,LEFT(I3761,1)&amp;MID(I3761,3,1)&amp;RIGHT(I3761,1))</f>
        <v>YOX</v>
      </c>
      <c r="M3761" s="42">
        <f>TIMEVALUE(SUBSTITUTE(SUBSTITUTE(F3761,"P"," P"),"A"," A"))</f>
        <v>0.38055555555555554</v>
      </c>
      <c r="N3761" s="34">
        <f t="shared" si="185"/>
        <v>4</v>
      </c>
      <c r="O3761" s="34" t="str">
        <f t="shared" si="186"/>
        <v>YOX4</v>
      </c>
      <c r="P3761" s="44">
        <f>INDEX(Workings!$R$14:$R$853,MATCH(O3761,Workings!$U$14:$U$853,0))</f>
        <v>0.38055555555555559</v>
      </c>
      <c r="Q3761" s="34">
        <f t="shared" si="187"/>
        <v>0</v>
      </c>
      <c r="S3761"/>
    </row>
    <row r="3762" spans="1:19" ht="15" x14ac:dyDescent="0.25">
      <c r="A3762" s="34" t="s">
        <v>2370</v>
      </c>
      <c r="B3762" s="34" t="e">
        <f>SEARCH("PM",A3762)</f>
        <v>#VALUE!</v>
      </c>
      <c r="C3762" s="34">
        <f>SEARCH("AM",A3762)</f>
        <v>5</v>
      </c>
      <c r="D3762" s="34">
        <f>IFERROR(B3762,C3762)</f>
        <v>5</v>
      </c>
      <c r="E3762" s="34" t="str">
        <f>IFERROR(MID(A3762,D3762-5,1)," ")</f>
        <v xml:space="preserve"> </v>
      </c>
      <c r="F3762" s="34" t="str">
        <f>MID(A3762,IF(E3762="1",D3762-5,D3762-4),IF(E3762="1",7,6))</f>
        <v>9:46AM</v>
      </c>
      <c r="G3762" s="34" t="str">
        <f>TRIM(SUBSTITUTE(A3762,TEXT(M3762,"h:mmAM/PM"),""))</f>
        <v>6/Nov Y/O/X</v>
      </c>
      <c r="H3762" s="34" t="b">
        <f>OR(LEFT(G3762,1)="Y",LEFT(G3762,1)="B",LEFT(G3762,1)="R")</f>
        <v>0</v>
      </c>
      <c r="I3762" s="34" t="str">
        <f>IF(H3762,LEFT(G3762,FIND(" ",G3762)-1),MID(G3762,FIND(" ",G3762)+1,9))</f>
        <v>Y/O/X</v>
      </c>
      <c r="J3762" s="34" t="str">
        <f>TRIM(SUBSTITUTE(G3762,I3762,""))</f>
        <v>6/Nov</v>
      </c>
      <c r="K3762" s="34">
        <f>LEFT(J3762,2-ISERROR(1*MID(J3762,2,1)))*1</f>
        <v>6</v>
      </c>
      <c r="L3762" s="34" t="str">
        <f>IF(LEN(I3762)=3,I3762,LEFT(I3762,1)&amp;MID(I3762,3,1)&amp;RIGHT(I3762,1))</f>
        <v>YOX</v>
      </c>
      <c r="M3762" s="42">
        <f>TIMEVALUE(SUBSTITUTE(SUBSTITUTE(F3762,"P"," P"),"A"," A"))</f>
        <v>0.4069444444444445</v>
      </c>
      <c r="N3762" s="34">
        <f t="shared" si="185"/>
        <v>5</v>
      </c>
      <c r="O3762" s="34" t="str">
        <f t="shared" si="186"/>
        <v>YOX5</v>
      </c>
      <c r="P3762" s="44">
        <f>INDEX(Workings!$R$14:$R$853,MATCH(O3762,Workings!$U$14:$U$853,0))</f>
        <v>0.40138888888888891</v>
      </c>
      <c r="Q3762" s="34">
        <f t="shared" si="187"/>
        <v>8</v>
      </c>
      <c r="S3762"/>
    </row>
    <row r="3763" spans="1:19" ht="15" x14ac:dyDescent="0.25">
      <c r="A3763" s="34" t="s">
        <v>1915</v>
      </c>
      <c r="B3763" s="34" t="e">
        <f>SEARCH("PM",A3763)</f>
        <v>#VALUE!</v>
      </c>
      <c r="C3763" s="34">
        <f>SEARCH("AM",A3763)</f>
        <v>12</v>
      </c>
      <c r="D3763" s="34">
        <f>IFERROR(B3763,C3763)</f>
        <v>12</v>
      </c>
      <c r="E3763" s="34" t="str">
        <f>IFERROR(MID(A3763,D3763-5,1)," ")</f>
        <v>1</v>
      </c>
      <c r="F3763" s="34" t="str">
        <f>MID(A3763,IF(E3763="1",D3763-5,D3763-4),IF(E3763="1",7,6))</f>
        <v>10:09AM</v>
      </c>
      <c r="G3763" s="34" t="str">
        <f>TRIM(SUBSTITUTE(A3763,TEXT(M3763,"h:mmAM/PM"),""))</f>
        <v>6-Nov Y-O-X</v>
      </c>
      <c r="H3763" s="34" t="b">
        <f>OR(LEFT(G3763,1)="Y",LEFT(G3763,1)="B",LEFT(G3763,1)="R")</f>
        <v>0</v>
      </c>
      <c r="I3763" s="34" t="str">
        <f>IF(H3763,LEFT(G3763,FIND(" ",G3763)-1),MID(G3763,FIND(" ",G3763)+1,9))</f>
        <v>Y-O-X</v>
      </c>
      <c r="J3763" s="34" t="str">
        <f>TRIM(SUBSTITUTE(G3763,I3763,""))</f>
        <v>6-Nov</v>
      </c>
      <c r="K3763" s="34">
        <f>LEFT(J3763,2-ISERROR(1*MID(J3763,2,1)))*1</f>
        <v>6</v>
      </c>
      <c r="L3763" s="34" t="str">
        <f>IF(LEN(I3763)=3,I3763,LEFT(I3763,1)&amp;MID(I3763,3,1)&amp;RIGHT(I3763,1))</f>
        <v>YOX</v>
      </c>
      <c r="M3763" s="42">
        <f>TIMEVALUE(SUBSTITUTE(SUBSTITUTE(F3763,"P"," P"),"A"," A"))</f>
        <v>0.42291666666666666</v>
      </c>
      <c r="N3763" s="34">
        <f t="shared" si="185"/>
        <v>6</v>
      </c>
      <c r="O3763" s="34" t="str">
        <f t="shared" si="186"/>
        <v>YOX6</v>
      </c>
      <c r="P3763" s="44">
        <f>INDEX(Workings!$R$14:$R$853,MATCH(O3763,Workings!$U$14:$U$853,0))</f>
        <v>0.42222222222222222</v>
      </c>
      <c r="Q3763" s="34">
        <f t="shared" si="187"/>
        <v>1</v>
      </c>
      <c r="S3763"/>
    </row>
    <row r="3764" spans="1:19" ht="15" x14ac:dyDescent="0.25">
      <c r="A3764" s="34" t="s">
        <v>752</v>
      </c>
      <c r="B3764" s="34" t="e">
        <f>SEARCH("PM",A3764)</f>
        <v>#VALUE!</v>
      </c>
      <c r="C3764" s="34">
        <f>SEARCH("AM",A3764)</f>
        <v>18</v>
      </c>
      <c r="D3764" s="34">
        <f>IFERROR(B3764,C3764)</f>
        <v>18</v>
      </c>
      <c r="E3764" s="34" t="str">
        <f>IFERROR(MID(A3764,D3764-5,1)," ")</f>
        <v>1</v>
      </c>
      <c r="F3764" s="34" t="str">
        <f>MID(A3764,IF(E3764="1",D3764-5,D3764-4),IF(E3764="1",7,6))</f>
        <v>10:42AM</v>
      </c>
      <c r="G3764" s="34" t="str">
        <f>TRIM(SUBSTITUTE(A3764,TEXT(M3764,"h:mmAM/PM"),""))</f>
        <v>Y:O:X 6-Nov</v>
      </c>
      <c r="H3764" s="34" t="b">
        <f>OR(LEFT(G3764,1)="Y",LEFT(G3764,1)="B",LEFT(G3764,1)="R")</f>
        <v>1</v>
      </c>
      <c r="I3764" s="34" t="str">
        <f>IF(H3764,LEFT(G3764,FIND(" ",G3764)-1),MID(G3764,FIND(" ",G3764)+1,9))</f>
        <v>Y:O:X</v>
      </c>
      <c r="J3764" s="34" t="str">
        <f>TRIM(SUBSTITUTE(G3764,I3764,""))</f>
        <v>6-Nov</v>
      </c>
      <c r="K3764" s="34">
        <f>LEFT(J3764,2-ISERROR(1*MID(J3764,2,1)))*1</f>
        <v>6</v>
      </c>
      <c r="L3764" s="34" t="str">
        <f>IF(LEN(I3764)=3,I3764,LEFT(I3764,1)&amp;MID(I3764,3,1)&amp;RIGHT(I3764,1))</f>
        <v>YOX</v>
      </c>
      <c r="M3764" s="42">
        <f>TIMEVALUE(SUBSTITUTE(SUBSTITUTE(F3764,"P"," P"),"A"," A"))</f>
        <v>0.4458333333333333</v>
      </c>
      <c r="N3764" s="34">
        <f t="shared" si="185"/>
        <v>7</v>
      </c>
      <c r="O3764" s="34" t="str">
        <f t="shared" si="186"/>
        <v>YOX7</v>
      </c>
      <c r="P3764" s="44">
        <f>INDEX(Workings!$R$14:$R$853,MATCH(O3764,Workings!$U$14:$U$853,0))</f>
        <v>0.44305555555555554</v>
      </c>
      <c r="Q3764" s="34">
        <f t="shared" si="187"/>
        <v>4</v>
      </c>
      <c r="S3764"/>
    </row>
    <row r="3765" spans="1:19" ht="15" x14ac:dyDescent="0.25">
      <c r="A3765" s="34" t="s">
        <v>794</v>
      </c>
      <c r="B3765" s="34" t="e">
        <f>SEARCH("PM",A3765)</f>
        <v>#VALUE!</v>
      </c>
      <c r="C3765" s="34">
        <f>SEARCH("AM",A3765)</f>
        <v>12</v>
      </c>
      <c r="D3765" s="34">
        <f>IFERROR(B3765,C3765)</f>
        <v>12</v>
      </c>
      <c r="E3765" s="34" t="str">
        <f>IFERROR(MID(A3765,D3765-5,1)," ")</f>
        <v>1</v>
      </c>
      <c r="F3765" s="34" t="str">
        <f>MID(A3765,IF(E3765="1",D3765-5,D3765-4),IF(E3765="1",7,6))</f>
        <v>11:10AM</v>
      </c>
      <c r="G3765" s="34" t="str">
        <f>TRIM(SUBSTITUTE(A3765,TEXT(M3765,"h:mmAM/PM"),""))</f>
        <v>6/Nov YOX</v>
      </c>
      <c r="H3765" s="34" t="b">
        <f>OR(LEFT(G3765,1)="Y",LEFT(G3765,1)="B",LEFT(G3765,1)="R")</f>
        <v>0</v>
      </c>
      <c r="I3765" s="34" t="str">
        <f>IF(H3765,LEFT(G3765,FIND(" ",G3765)-1),MID(G3765,FIND(" ",G3765)+1,9))</f>
        <v>YOX</v>
      </c>
      <c r="J3765" s="34" t="str">
        <f>TRIM(SUBSTITUTE(G3765,I3765,""))</f>
        <v>6/Nov</v>
      </c>
      <c r="K3765" s="34">
        <f>LEFT(J3765,2-ISERROR(1*MID(J3765,2,1)))*1</f>
        <v>6</v>
      </c>
      <c r="L3765" s="34" t="str">
        <f>IF(LEN(I3765)=3,I3765,LEFT(I3765,1)&amp;MID(I3765,3,1)&amp;RIGHT(I3765,1))</f>
        <v>YOX</v>
      </c>
      <c r="M3765" s="42">
        <f>TIMEVALUE(SUBSTITUTE(SUBSTITUTE(F3765,"P"," P"),"A"," A"))</f>
        <v>0.46527777777777773</v>
      </c>
      <c r="N3765" s="34">
        <f t="shared" si="185"/>
        <v>8</v>
      </c>
      <c r="O3765" s="34" t="str">
        <f t="shared" si="186"/>
        <v>YOX8</v>
      </c>
      <c r="P3765" s="44">
        <f>INDEX(Workings!$R$14:$R$853,MATCH(O3765,Workings!$U$14:$U$853,0))</f>
        <v>0.46388888888888885</v>
      </c>
      <c r="Q3765" s="34">
        <f t="shared" si="187"/>
        <v>2</v>
      </c>
      <c r="S3765"/>
    </row>
    <row r="3766" spans="1:19" ht="15" x14ac:dyDescent="0.25">
      <c r="A3766" s="34" t="s">
        <v>387</v>
      </c>
      <c r="B3766" s="34" t="e">
        <f>SEARCH("PM",A3766)</f>
        <v>#VALUE!</v>
      </c>
      <c r="C3766" s="34">
        <f>SEARCH("AM",A3766)</f>
        <v>6</v>
      </c>
      <c r="D3766" s="34">
        <f>IFERROR(B3766,C3766)</f>
        <v>6</v>
      </c>
      <c r="E3766" s="34" t="str">
        <f>IFERROR(MID(A3766,D3766-5,1)," ")</f>
        <v>1</v>
      </c>
      <c r="F3766" s="34" t="str">
        <f>MID(A3766,IF(E3766="1",D3766-5,D3766-4),IF(E3766="1",7,6))</f>
        <v>11:43AM</v>
      </c>
      <c r="G3766" s="34" t="str">
        <f>TRIM(SUBSTITUTE(A3766,TEXT(M3766,"h:mmAM/PM"),""))</f>
        <v>6-Nov Y-O-X</v>
      </c>
      <c r="H3766" s="34" t="b">
        <f>OR(LEFT(G3766,1)="Y",LEFT(G3766,1)="B",LEFT(G3766,1)="R")</f>
        <v>0</v>
      </c>
      <c r="I3766" s="34" t="str">
        <f>IF(H3766,LEFT(G3766,FIND(" ",G3766)-1),MID(G3766,FIND(" ",G3766)+1,9))</f>
        <v>Y-O-X</v>
      </c>
      <c r="J3766" s="34" t="str">
        <f>TRIM(SUBSTITUTE(G3766,I3766,""))</f>
        <v>6-Nov</v>
      </c>
      <c r="K3766" s="34">
        <f>LEFT(J3766,2-ISERROR(1*MID(J3766,2,1)))*1</f>
        <v>6</v>
      </c>
      <c r="L3766" s="34" t="str">
        <f>IF(LEN(I3766)=3,I3766,LEFT(I3766,1)&amp;MID(I3766,3,1)&amp;RIGHT(I3766,1))</f>
        <v>YOX</v>
      </c>
      <c r="M3766" s="42">
        <f>TIMEVALUE(SUBSTITUTE(SUBSTITUTE(F3766,"P"," P"),"A"," A"))</f>
        <v>0.48819444444444443</v>
      </c>
      <c r="N3766" s="34">
        <f t="shared" si="185"/>
        <v>9</v>
      </c>
      <c r="O3766" s="34" t="str">
        <f t="shared" si="186"/>
        <v>YOX9</v>
      </c>
      <c r="P3766" s="44">
        <f>INDEX(Workings!$R$14:$R$853,MATCH(O3766,Workings!$U$14:$U$853,0))</f>
        <v>0.48472222222222217</v>
      </c>
      <c r="Q3766" s="34">
        <f t="shared" si="187"/>
        <v>5</v>
      </c>
      <c r="S3766"/>
    </row>
    <row r="3767" spans="1:19" ht="15" x14ac:dyDescent="0.25">
      <c r="A3767" s="34" t="s">
        <v>2524</v>
      </c>
      <c r="B3767" s="34">
        <f>SEARCH("PM",A3767)</f>
        <v>12</v>
      </c>
      <c r="C3767" s="34" t="e">
        <f>SEARCH("AM",A3767)</f>
        <v>#VALUE!</v>
      </c>
      <c r="D3767" s="34">
        <f>IFERROR(B3767,C3767)</f>
        <v>12</v>
      </c>
      <c r="E3767" s="34" t="str">
        <f>IFERROR(MID(A3767,D3767-5,1)," ")</f>
        <v>1</v>
      </c>
      <c r="F3767" s="34" t="str">
        <f>MID(A3767,IF(E3767="1",D3767-5,D3767-4),IF(E3767="1",7,6))</f>
        <v>12:11PM</v>
      </c>
      <c r="G3767" s="34" t="str">
        <f>TRIM(SUBSTITUTE(A3767,TEXT(M3767,"h:mmAM/PM"),""))</f>
        <v>6/Nov YOX</v>
      </c>
      <c r="H3767" s="34" t="b">
        <f>OR(LEFT(G3767,1)="Y",LEFT(G3767,1)="B",LEFT(G3767,1)="R")</f>
        <v>0</v>
      </c>
      <c r="I3767" s="34" t="str">
        <f>IF(H3767,LEFT(G3767,FIND(" ",G3767)-1),MID(G3767,FIND(" ",G3767)+1,9))</f>
        <v>YOX</v>
      </c>
      <c r="J3767" s="34" t="str">
        <f>TRIM(SUBSTITUTE(G3767,I3767,""))</f>
        <v>6/Nov</v>
      </c>
      <c r="K3767" s="34">
        <f>LEFT(J3767,2-ISERROR(1*MID(J3767,2,1)))*1</f>
        <v>6</v>
      </c>
      <c r="L3767" s="34" t="str">
        <f>IF(LEN(I3767)=3,I3767,LEFT(I3767,1)&amp;MID(I3767,3,1)&amp;RIGHT(I3767,1))</f>
        <v>YOX</v>
      </c>
      <c r="M3767" s="42">
        <f>TIMEVALUE(SUBSTITUTE(SUBSTITUTE(F3767,"P"," P"),"A"," A"))</f>
        <v>0.50763888888888886</v>
      </c>
      <c r="N3767" s="34">
        <f t="shared" si="185"/>
        <v>10</v>
      </c>
      <c r="O3767" s="34" t="str">
        <f t="shared" si="186"/>
        <v>YOX10</v>
      </c>
      <c r="P3767" s="44">
        <f>INDEX(Workings!$R$14:$R$853,MATCH(O3767,Workings!$U$14:$U$853,0))</f>
        <v>0.50555555555555554</v>
      </c>
      <c r="Q3767" s="34">
        <f t="shared" si="187"/>
        <v>3</v>
      </c>
      <c r="S3767"/>
    </row>
    <row r="3768" spans="1:19" ht="15" x14ac:dyDescent="0.25">
      <c r="A3768" s="34" t="s">
        <v>401</v>
      </c>
      <c r="B3768" s="34">
        <f>SEARCH("PM",A3768)</f>
        <v>18</v>
      </c>
      <c r="C3768" s="34" t="e">
        <f>SEARCH("AM",A3768)</f>
        <v>#VALUE!</v>
      </c>
      <c r="D3768" s="34">
        <f>IFERROR(B3768,C3768)</f>
        <v>18</v>
      </c>
      <c r="E3768" s="34" t="str">
        <f>IFERROR(MID(A3768,D3768-5,1)," ")</f>
        <v>1</v>
      </c>
      <c r="F3768" s="34" t="str">
        <f>MID(A3768,IF(E3768="1",D3768-5,D3768-4),IF(E3768="1",7,6))</f>
        <v>12:41PM</v>
      </c>
      <c r="G3768" s="34" t="str">
        <f>TRIM(SUBSTITUTE(A3768,TEXT(M3768,"h:mmAM/PM"),""))</f>
        <v>6-Nov Y/O/X</v>
      </c>
      <c r="H3768" s="34" t="b">
        <f>OR(LEFT(G3768,1)="Y",LEFT(G3768,1)="B",LEFT(G3768,1)="R")</f>
        <v>0</v>
      </c>
      <c r="I3768" s="34" t="str">
        <f>IF(H3768,LEFT(G3768,FIND(" ",G3768)-1),MID(G3768,FIND(" ",G3768)+1,9))</f>
        <v>Y/O/X</v>
      </c>
      <c r="J3768" s="34" t="str">
        <f>TRIM(SUBSTITUTE(G3768,I3768,""))</f>
        <v>6-Nov</v>
      </c>
      <c r="K3768" s="34">
        <f>LEFT(J3768,2-ISERROR(1*MID(J3768,2,1)))*1</f>
        <v>6</v>
      </c>
      <c r="L3768" s="34" t="str">
        <f>IF(LEN(I3768)=3,I3768,LEFT(I3768,1)&amp;MID(I3768,3,1)&amp;RIGHT(I3768,1))</f>
        <v>YOX</v>
      </c>
      <c r="M3768" s="42">
        <f>TIMEVALUE(SUBSTITUTE(SUBSTITUTE(F3768,"P"," P"),"A"," A"))</f>
        <v>0.52847222222222223</v>
      </c>
      <c r="N3768" s="34">
        <f t="shared" si="185"/>
        <v>11</v>
      </c>
      <c r="O3768" s="34" t="str">
        <f t="shared" si="186"/>
        <v>YOX11</v>
      </c>
      <c r="P3768" s="44">
        <f>INDEX(Workings!$R$14:$R$853,MATCH(O3768,Workings!$U$14:$U$853,0))</f>
        <v>0.52638888888888891</v>
      </c>
      <c r="Q3768" s="34">
        <f t="shared" si="187"/>
        <v>3</v>
      </c>
      <c r="S3768"/>
    </row>
    <row r="3769" spans="1:19" ht="15" x14ac:dyDescent="0.25">
      <c r="A3769" s="34" t="s">
        <v>1806</v>
      </c>
      <c r="B3769" s="34">
        <f>SEARCH("PM",A3769)</f>
        <v>17</v>
      </c>
      <c r="C3769" s="34" t="e">
        <f>SEARCH("AM",A3769)</f>
        <v>#VALUE!</v>
      </c>
      <c r="D3769" s="34">
        <f>IFERROR(B3769,C3769)</f>
        <v>17</v>
      </c>
      <c r="E3769" s="34" t="str">
        <f>IFERROR(MID(A3769,D3769-5,1)," ")</f>
        <v xml:space="preserve"> </v>
      </c>
      <c r="F3769" s="34" t="str">
        <f>MID(A3769,IF(E3769="1",D3769-5,D3769-4),IF(E3769="1",7,6))</f>
        <v>1:09PM</v>
      </c>
      <c r="G3769" s="34" t="str">
        <f>TRIM(SUBSTITUTE(A3769,TEXT(M3769,"h:mmAM/PM"),""))</f>
        <v>Y/O/X 6/Nov</v>
      </c>
      <c r="H3769" s="34" t="b">
        <f>OR(LEFT(G3769,1)="Y",LEFT(G3769,1)="B",LEFT(G3769,1)="R")</f>
        <v>1</v>
      </c>
      <c r="I3769" s="34" t="str">
        <f>IF(H3769,LEFT(G3769,FIND(" ",G3769)-1),MID(G3769,FIND(" ",G3769)+1,9))</f>
        <v>Y/O/X</v>
      </c>
      <c r="J3769" s="34" t="str">
        <f>TRIM(SUBSTITUTE(G3769,I3769,""))</f>
        <v>6/Nov</v>
      </c>
      <c r="K3769" s="34">
        <f>LEFT(J3769,2-ISERROR(1*MID(J3769,2,1)))*1</f>
        <v>6</v>
      </c>
      <c r="L3769" s="34" t="str">
        <f>IF(LEN(I3769)=3,I3769,LEFT(I3769,1)&amp;MID(I3769,3,1)&amp;RIGHT(I3769,1))</f>
        <v>YOX</v>
      </c>
      <c r="M3769" s="42">
        <f>TIMEVALUE(SUBSTITUTE(SUBSTITUTE(F3769,"P"," P"),"A"," A"))</f>
        <v>0.54791666666666672</v>
      </c>
      <c r="N3769" s="34">
        <f t="shared" si="185"/>
        <v>12</v>
      </c>
      <c r="O3769" s="34" t="str">
        <f t="shared" si="186"/>
        <v>YOX12</v>
      </c>
      <c r="P3769" s="44">
        <f>INDEX(Workings!$R$14:$R$853,MATCH(O3769,Workings!$U$14:$U$853,0))</f>
        <v>0.54722222222222228</v>
      </c>
      <c r="Q3769" s="34">
        <f t="shared" si="187"/>
        <v>1</v>
      </c>
      <c r="S3769"/>
    </row>
    <row r="3770" spans="1:19" ht="15" x14ac:dyDescent="0.25">
      <c r="A3770" s="34" t="s">
        <v>4211</v>
      </c>
      <c r="B3770" s="34">
        <f>SEARCH("PM",A3770)</f>
        <v>5</v>
      </c>
      <c r="C3770" s="34" t="e">
        <f>SEARCH("AM",A3770)</f>
        <v>#VALUE!</v>
      </c>
      <c r="D3770" s="34">
        <f>IFERROR(B3770,C3770)</f>
        <v>5</v>
      </c>
      <c r="E3770" s="34" t="str">
        <f>IFERROR(MID(A3770,D3770-5,1)," ")</f>
        <v xml:space="preserve"> </v>
      </c>
      <c r="F3770" s="34" t="str">
        <f>MID(A3770,IF(E3770="1",D3770-5,D3770-4),IF(E3770="1",7,6))</f>
        <v>1:41PM</v>
      </c>
      <c r="G3770" s="34" t="str">
        <f>TRIM(SUBSTITUTE(A3770,TEXT(M3770,"h:mmAM/PM"),""))</f>
        <v>YOX 6/Nov</v>
      </c>
      <c r="H3770" s="34" t="b">
        <f>OR(LEFT(G3770,1)="Y",LEFT(G3770,1)="B",LEFT(G3770,1)="R")</f>
        <v>1</v>
      </c>
      <c r="I3770" s="34" t="str">
        <f>IF(H3770,LEFT(G3770,FIND(" ",G3770)-1),MID(G3770,FIND(" ",G3770)+1,9))</f>
        <v>YOX</v>
      </c>
      <c r="J3770" s="34" t="str">
        <f>TRIM(SUBSTITUTE(G3770,I3770,""))</f>
        <v>6/Nov</v>
      </c>
      <c r="K3770" s="34">
        <f>LEFT(J3770,2-ISERROR(1*MID(J3770,2,1)))*1</f>
        <v>6</v>
      </c>
      <c r="L3770" s="34" t="str">
        <f>IF(LEN(I3770)=3,I3770,LEFT(I3770,1)&amp;MID(I3770,3,1)&amp;RIGHT(I3770,1))</f>
        <v>YOX</v>
      </c>
      <c r="M3770" s="42">
        <f>TIMEVALUE(SUBSTITUTE(SUBSTITUTE(F3770,"P"," P"),"A"," A"))</f>
        <v>0.57013888888888886</v>
      </c>
      <c r="N3770" s="34">
        <f t="shared" si="185"/>
        <v>13</v>
      </c>
      <c r="O3770" s="34" t="str">
        <f t="shared" si="186"/>
        <v>YOX13</v>
      </c>
      <c r="P3770" s="44">
        <f>INDEX(Workings!$R$14:$R$853,MATCH(O3770,Workings!$U$14:$U$853,0))</f>
        <v>0.56805555555555565</v>
      </c>
      <c r="Q3770" s="34">
        <f t="shared" si="187"/>
        <v>3</v>
      </c>
      <c r="S3770"/>
    </row>
    <row r="3771" spans="1:19" ht="15" x14ac:dyDescent="0.25">
      <c r="A3771" s="34" t="s">
        <v>732</v>
      </c>
      <c r="B3771" s="34">
        <f>SEARCH("PM",A3771)</f>
        <v>5</v>
      </c>
      <c r="C3771" s="34" t="e">
        <f>SEARCH("AM",A3771)</f>
        <v>#VALUE!</v>
      </c>
      <c r="D3771" s="34">
        <f>IFERROR(B3771,C3771)</f>
        <v>5</v>
      </c>
      <c r="E3771" s="34" t="str">
        <f>IFERROR(MID(A3771,D3771-5,1)," ")</f>
        <v xml:space="preserve"> </v>
      </c>
      <c r="F3771" s="34" t="str">
        <f>MID(A3771,IF(E3771="1",D3771-5,D3771-4),IF(E3771="1",7,6))</f>
        <v>2:09PM</v>
      </c>
      <c r="G3771" s="34" t="str">
        <f>TRIM(SUBSTITUTE(A3771,TEXT(M3771,"h:mmAM/PM"),""))</f>
        <v>6-Nov YOX</v>
      </c>
      <c r="H3771" s="34" t="b">
        <f>OR(LEFT(G3771,1)="Y",LEFT(G3771,1)="B",LEFT(G3771,1)="R")</f>
        <v>0</v>
      </c>
      <c r="I3771" s="34" t="str">
        <f>IF(H3771,LEFT(G3771,FIND(" ",G3771)-1),MID(G3771,FIND(" ",G3771)+1,9))</f>
        <v>YOX</v>
      </c>
      <c r="J3771" s="34" t="str">
        <f>TRIM(SUBSTITUTE(G3771,I3771,""))</f>
        <v>6-Nov</v>
      </c>
      <c r="K3771" s="34">
        <f>LEFT(J3771,2-ISERROR(1*MID(J3771,2,1)))*1</f>
        <v>6</v>
      </c>
      <c r="L3771" s="34" t="str">
        <f>IF(LEN(I3771)=3,I3771,LEFT(I3771,1)&amp;MID(I3771,3,1)&amp;RIGHT(I3771,1))</f>
        <v>YOX</v>
      </c>
      <c r="M3771" s="42">
        <f>TIMEVALUE(SUBSTITUTE(SUBSTITUTE(F3771,"P"," P"),"A"," A"))</f>
        <v>0.58958333333333335</v>
      </c>
      <c r="N3771" s="34">
        <f t="shared" si="185"/>
        <v>14</v>
      </c>
      <c r="O3771" s="34" t="str">
        <f t="shared" si="186"/>
        <v>YOX14</v>
      </c>
      <c r="P3771" s="44">
        <f>INDEX(Workings!$R$14:$R$853,MATCH(O3771,Workings!$U$14:$U$853,0))</f>
        <v>0.58888888888888902</v>
      </c>
      <c r="Q3771" s="34">
        <f t="shared" si="187"/>
        <v>1</v>
      </c>
      <c r="S3771"/>
    </row>
    <row r="3772" spans="1:19" ht="15" x14ac:dyDescent="0.25">
      <c r="A3772" s="34" t="s">
        <v>3461</v>
      </c>
      <c r="B3772" s="34">
        <f>SEARCH("PM",A3772)</f>
        <v>5</v>
      </c>
      <c r="C3772" s="34" t="e">
        <f>SEARCH("AM",A3772)</f>
        <v>#VALUE!</v>
      </c>
      <c r="D3772" s="34">
        <f>IFERROR(B3772,C3772)</f>
        <v>5</v>
      </c>
      <c r="E3772" s="34" t="str">
        <f>IFERROR(MID(A3772,D3772-5,1)," ")</f>
        <v xml:space="preserve"> </v>
      </c>
      <c r="F3772" s="34" t="str">
        <f>MID(A3772,IF(E3772="1",D3772-5,D3772-4),IF(E3772="1",7,6))</f>
        <v>2:41PM</v>
      </c>
      <c r="G3772" s="34" t="str">
        <f>TRIM(SUBSTITUTE(A3772,TEXT(M3772,"h:mmAM/PM"),""))</f>
        <v>YOX 6-Nov</v>
      </c>
      <c r="H3772" s="34" t="b">
        <f>OR(LEFT(G3772,1)="Y",LEFT(G3772,1)="B",LEFT(G3772,1)="R")</f>
        <v>1</v>
      </c>
      <c r="I3772" s="34" t="str">
        <f>IF(H3772,LEFT(G3772,FIND(" ",G3772)-1),MID(G3772,FIND(" ",G3772)+1,9))</f>
        <v>YOX</v>
      </c>
      <c r="J3772" s="34" t="str">
        <f>TRIM(SUBSTITUTE(G3772,I3772,""))</f>
        <v>6-Nov</v>
      </c>
      <c r="K3772" s="34">
        <f>LEFT(J3772,2-ISERROR(1*MID(J3772,2,1)))*1</f>
        <v>6</v>
      </c>
      <c r="L3772" s="34" t="str">
        <f>IF(LEN(I3772)=3,I3772,LEFT(I3772,1)&amp;MID(I3772,3,1)&amp;RIGHT(I3772,1))</f>
        <v>YOX</v>
      </c>
      <c r="M3772" s="42">
        <f>TIMEVALUE(SUBSTITUTE(SUBSTITUTE(F3772,"P"," P"),"A"," A"))</f>
        <v>0.6118055555555556</v>
      </c>
      <c r="N3772" s="34">
        <f t="shared" si="185"/>
        <v>15</v>
      </c>
      <c r="O3772" s="34" t="str">
        <f t="shared" si="186"/>
        <v>YOX15</v>
      </c>
      <c r="P3772" s="44">
        <f>INDEX(Workings!$R$14:$R$853,MATCH(O3772,Workings!$U$14:$U$853,0))</f>
        <v>0.60972222222222239</v>
      </c>
      <c r="Q3772" s="34">
        <f t="shared" si="187"/>
        <v>3</v>
      </c>
      <c r="S3772"/>
    </row>
    <row r="3773" spans="1:19" ht="15" x14ac:dyDescent="0.25">
      <c r="A3773" s="34" t="s">
        <v>1221</v>
      </c>
      <c r="B3773" s="34">
        <f>SEARCH("PM",A3773)</f>
        <v>5</v>
      </c>
      <c r="C3773" s="34" t="e">
        <f>SEARCH("AM",A3773)</f>
        <v>#VALUE!</v>
      </c>
      <c r="D3773" s="34">
        <f>IFERROR(B3773,C3773)</f>
        <v>5</v>
      </c>
      <c r="E3773" s="34" t="str">
        <f>IFERROR(MID(A3773,D3773-5,1)," ")</f>
        <v xml:space="preserve"> </v>
      </c>
      <c r="F3773" s="34" t="str">
        <f>MID(A3773,IF(E3773="1",D3773-5,D3773-4),IF(E3773="1",7,6))</f>
        <v>3:11PM</v>
      </c>
      <c r="G3773" s="34" t="str">
        <f>TRIM(SUBSTITUTE(A3773,TEXT(M3773,"h:mmAM/PM"),""))</f>
        <v>Y/O/X 6-Nov</v>
      </c>
      <c r="H3773" s="34" t="b">
        <f>OR(LEFT(G3773,1)="Y",LEFT(G3773,1)="B",LEFT(G3773,1)="R")</f>
        <v>1</v>
      </c>
      <c r="I3773" s="34" t="str">
        <f>IF(H3773,LEFT(G3773,FIND(" ",G3773)-1),MID(G3773,FIND(" ",G3773)+1,9))</f>
        <v>Y/O/X</v>
      </c>
      <c r="J3773" s="34" t="str">
        <f>TRIM(SUBSTITUTE(G3773,I3773,""))</f>
        <v>6-Nov</v>
      </c>
      <c r="K3773" s="34">
        <f>LEFT(J3773,2-ISERROR(1*MID(J3773,2,1)))*1</f>
        <v>6</v>
      </c>
      <c r="L3773" s="34" t="str">
        <f>IF(LEN(I3773)=3,I3773,LEFT(I3773,1)&amp;MID(I3773,3,1)&amp;RIGHT(I3773,1))</f>
        <v>YOX</v>
      </c>
      <c r="M3773" s="42">
        <f>TIMEVALUE(SUBSTITUTE(SUBSTITUTE(F3773,"P"," P"),"A"," A"))</f>
        <v>0.63263888888888886</v>
      </c>
      <c r="N3773" s="34">
        <f t="shared" si="185"/>
        <v>16</v>
      </c>
      <c r="O3773" s="34" t="str">
        <f t="shared" si="186"/>
        <v>YOX16</v>
      </c>
      <c r="P3773" s="44">
        <f>INDEX(Workings!$R$14:$R$853,MATCH(O3773,Workings!$U$14:$U$853,0))</f>
        <v>0.63055555555555576</v>
      </c>
      <c r="Q3773" s="34">
        <f t="shared" si="187"/>
        <v>3</v>
      </c>
      <c r="S3773"/>
    </row>
    <row r="3774" spans="1:19" ht="15" x14ac:dyDescent="0.25">
      <c r="A3774" s="34" t="s">
        <v>2518</v>
      </c>
      <c r="B3774" s="34">
        <f>SEARCH("PM",A3774)</f>
        <v>5</v>
      </c>
      <c r="C3774" s="34" t="e">
        <f>SEARCH("AM",A3774)</f>
        <v>#VALUE!</v>
      </c>
      <c r="D3774" s="34">
        <f>IFERROR(B3774,C3774)</f>
        <v>5</v>
      </c>
      <c r="E3774" s="34" t="str">
        <f>IFERROR(MID(A3774,D3774-5,1)," ")</f>
        <v xml:space="preserve"> </v>
      </c>
      <c r="F3774" s="34" t="str">
        <f>MID(A3774,IF(E3774="1",D3774-5,D3774-4),IF(E3774="1",7,6))</f>
        <v>3:45PM</v>
      </c>
      <c r="G3774" s="34" t="str">
        <f>TRIM(SUBSTITUTE(A3774,TEXT(M3774,"h:mmAM/PM"),""))</f>
        <v>6-Nov Y:O:X</v>
      </c>
      <c r="H3774" s="34" t="b">
        <f>OR(LEFT(G3774,1)="Y",LEFT(G3774,1)="B",LEFT(G3774,1)="R")</f>
        <v>0</v>
      </c>
      <c r="I3774" s="34" t="str">
        <f>IF(H3774,LEFT(G3774,FIND(" ",G3774)-1),MID(G3774,FIND(" ",G3774)+1,9))</f>
        <v>Y:O:X</v>
      </c>
      <c r="J3774" s="34" t="str">
        <f>TRIM(SUBSTITUTE(G3774,I3774,""))</f>
        <v>6-Nov</v>
      </c>
      <c r="K3774" s="34">
        <f>LEFT(J3774,2-ISERROR(1*MID(J3774,2,1)))*1</f>
        <v>6</v>
      </c>
      <c r="L3774" s="34" t="str">
        <f>IF(LEN(I3774)=3,I3774,LEFT(I3774,1)&amp;MID(I3774,3,1)&amp;RIGHT(I3774,1))</f>
        <v>YOX</v>
      </c>
      <c r="M3774" s="42">
        <f>TIMEVALUE(SUBSTITUTE(SUBSTITUTE(F3774,"P"," P"),"A"," A"))</f>
        <v>0.65625</v>
      </c>
      <c r="N3774" s="34">
        <f t="shared" si="185"/>
        <v>17</v>
      </c>
      <c r="O3774" s="34" t="str">
        <f t="shared" si="186"/>
        <v>YOX17</v>
      </c>
      <c r="P3774" s="44">
        <f>INDEX(Workings!$R$14:$R$853,MATCH(O3774,Workings!$U$14:$U$853,0))</f>
        <v>0.65138888888888913</v>
      </c>
      <c r="Q3774" s="34">
        <f t="shared" si="187"/>
        <v>7</v>
      </c>
      <c r="S3774"/>
    </row>
    <row r="3775" spans="1:19" ht="15" x14ac:dyDescent="0.25">
      <c r="A3775" s="34" t="s">
        <v>1270</v>
      </c>
      <c r="B3775" s="34">
        <f>SEARCH("PM",A3775)</f>
        <v>11</v>
      </c>
      <c r="C3775" s="34" t="e">
        <f>SEARCH("AM",A3775)</f>
        <v>#VALUE!</v>
      </c>
      <c r="D3775" s="34">
        <f>IFERROR(B3775,C3775)</f>
        <v>11</v>
      </c>
      <c r="E3775" s="34" t="str">
        <f>IFERROR(MID(A3775,D3775-5,1)," ")</f>
        <v xml:space="preserve"> </v>
      </c>
      <c r="F3775" s="34" t="str">
        <f>MID(A3775,IF(E3775="1",D3775-5,D3775-4),IF(E3775="1",7,6))</f>
        <v>4:11PM</v>
      </c>
      <c r="G3775" s="34" t="str">
        <f>TRIM(SUBSTITUTE(A3775,TEXT(M3775,"h:mmAM/PM"),""))</f>
        <v>Y:O:X 6-Nov</v>
      </c>
      <c r="H3775" s="34" t="b">
        <f>OR(LEFT(G3775,1)="Y",LEFT(G3775,1)="B",LEFT(G3775,1)="R")</f>
        <v>1</v>
      </c>
      <c r="I3775" s="34" t="str">
        <f>IF(H3775,LEFT(G3775,FIND(" ",G3775)-1),MID(G3775,FIND(" ",G3775)+1,9))</f>
        <v>Y:O:X</v>
      </c>
      <c r="J3775" s="34" t="str">
        <f>TRIM(SUBSTITUTE(G3775,I3775,""))</f>
        <v>6-Nov</v>
      </c>
      <c r="K3775" s="34">
        <f>LEFT(J3775,2-ISERROR(1*MID(J3775,2,1)))*1</f>
        <v>6</v>
      </c>
      <c r="L3775" s="34" t="str">
        <f>IF(LEN(I3775)=3,I3775,LEFT(I3775,1)&amp;MID(I3775,3,1)&amp;RIGHT(I3775,1))</f>
        <v>YOX</v>
      </c>
      <c r="M3775" s="42">
        <f>TIMEVALUE(SUBSTITUTE(SUBSTITUTE(F3775,"P"," P"),"A"," A"))</f>
        <v>0.6743055555555556</v>
      </c>
      <c r="N3775" s="34">
        <f t="shared" si="185"/>
        <v>18</v>
      </c>
      <c r="O3775" s="34" t="str">
        <f t="shared" si="186"/>
        <v>YOX18</v>
      </c>
      <c r="P3775" s="44">
        <f>INDEX(Workings!$R$14:$R$853,MATCH(O3775,Workings!$U$14:$U$853,0))</f>
        <v>0.6722222222222225</v>
      </c>
      <c r="Q3775" s="34">
        <f t="shared" si="187"/>
        <v>3</v>
      </c>
      <c r="S3775"/>
    </row>
    <row r="3776" spans="1:19" ht="15" x14ac:dyDescent="0.25">
      <c r="A3776" s="34" t="s">
        <v>1182</v>
      </c>
      <c r="B3776" s="34">
        <f>SEARCH("PM",A3776)</f>
        <v>15</v>
      </c>
      <c r="C3776" s="34" t="e">
        <f>SEARCH("AM",A3776)</f>
        <v>#VALUE!</v>
      </c>
      <c r="D3776" s="34">
        <f>IFERROR(B3776,C3776)</f>
        <v>15</v>
      </c>
      <c r="E3776" s="34" t="str">
        <f>IFERROR(MID(A3776,D3776-5,1)," ")</f>
        <v xml:space="preserve"> </v>
      </c>
      <c r="F3776" s="34" t="str">
        <f>MID(A3776,IF(E3776="1",D3776-5,D3776-4),IF(E3776="1",7,6))</f>
        <v>4:43PM</v>
      </c>
      <c r="G3776" s="34" t="str">
        <f>TRIM(SUBSTITUTE(A3776,TEXT(M3776,"h:mmAM/PM"),""))</f>
        <v>6-Nov YOX</v>
      </c>
      <c r="H3776" s="34" t="b">
        <f>OR(LEFT(G3776,1)="Y",LEFT(G3776,1)="B",LEFT(G3776,1)="R")</f>
        <v>0</v>
      </c>
      <c r="I3776" s="34" t="str">
        <f>IF(H3776,LEFT(G3776,FIND(" ",G3776)-1),MID(G3776,FIND(" ",G3776)+1,9))</f>
        <v>YOX</v>
      </c>
      <c r="J3776" s="34" t="str">
        <f>TRIM(SUBSTITUTE(G3776,I3776,""))</f>
        <v>6-Nov</v>
      </c>
      <c r="K3776" s="34">
        <f>LEFT(J3776,2-ISERROR(1*MID(J3776,2,1)))*1</f>
        <v>6</v>
      </c>
      <c r="L3776" s="34" t="str">
        <f>IF(LEN(I3776)=3,I3776,LEFT(I3776,1)&amp;MID(I3776,3,1)&amp;RIGHT(I3776,1))</f>
        <v>YOX</v>
      </c>
      <c r="M3776" s="42">
        <f>TIMEVALUE(SUBSTITUTE(SUBSTITUTE(F3776,"P"," P"),"A"," A"))</f>
        <v>0.69652777777777775</v>
      </c>
      <c r="N3776" s="34">
        <f t="shared" si="185"/>
        <v>19</v>
      </c>
      <c r="O3776" s="34" t="str">
        <f t="shared" si="186"/>
        <v>YOX19</v>
      </c>
      <c r="P3776" s="44">
        <f>INDEX(Workings!$R$14:$R$853,MATCH(O3776,Workings!$U$14:$U$853,0))</f>
        <v>0.69305555555555587</v>
      </c>
      <c r="Q3776" s="34">
        <f t="shared" si="187"/>
        <v>5</v>
      </c>
      <c r="S3776"/>
    </row>
    <row r="3777" spans="1:19" ht="15" x14ac:dyDescent="0.25">
      <c r="A3777" s="34" t="s">
        <v>2794</v>
      </c>
      <c r="B3777" s="34">
        <f>SEARCH("PM",A3777)</f>
        <v>17</v>
      </c>
      <c r="C3777" s="34" t="e">
        <f>SEARCH("AM",A3777)</f>
        <v>#VALUE!</v>
      </c>
      <c r="D3777" s="34">
        <f>IFERROR(B3777,C3777)</f>
        <v>17</v>
      </c>
      <c r="E3777" s="34" t="str">
        <f>IFERROR(MID(A3777,D3777-5,1)," ")</f>
        <v xml:space="preserve"> </v>
      </c>
      <c r="F3777" s="34" t="str">
        <f>MID(A3777,IF(E3777="1",D3777-5,D3777-4),IF(E3777="1",7,6))</f>
        <v>5:11PM</v>
      </c>
      <c r="G3777" s="34" t="str">
        <f>TRIM(SUBSTITUTE(A3777,TEXT(M3777,"h:mmAM/PM"),""))</f>
        <v>6-Nov Y:O:X</v>
      </c>
      <c r="H3777" s="34" t="b">
        <f>OR(LEFT(G3777,1)="Y",LEFT(G3777,1)="B",LEFT(G3777,1)="R")</f>
        <v>0</v>
      </c>
      <c r="I3777" s="34" t="str">
        <f>IF(H3777,LEFT(G3777,FIND(" ",G3777)-1),MID(G3777,FIND(" ",G3777)+1,9))</f>
        <v>Y:O:X</v>
      </c>
      <c r="J3777" s="34" t="str">
        <f>TRIM(SUBSTITUTE(G3777,I3777,""))</f>
        <v>6-Nov</v>
      </c>
      <c r="K3777" s="34">
        <f>LEFT(J3777,2-ISERROR(1*MID(J3777,2,1)))*1</f>
        <v>6</v>
      </c>
      <c r="L3777" s="34" t="str">
        <f>IF(LEN(I3777)=3,I3777,LEFT(I3777,1)&amp;MID(I3777,3,1)&amp;RIGHT(I3777,1))</f>
        <v>YOX</v>
      </c>
      <c r="M3777" s="42">
        <f>TIMEVALUE(SUBSTITUTE(SUBSTITUTE(F3777,"P"," P"),"A"," A"))</f>
        <v>0.71597222222222223</v>
      </c>
      <c r="N3777" s="34">
        <f t="shared" si="185"/>
        <v>20</v>
      </c>
      <c r="O3777" s="34" t="str">
        <f t="shared" si="186"/>
        <v>YOX20</v>
      </c>
      <c r="P3777" s="44">
        <f>INDEX(Workings!$R$14:$R$853,MATCH(O3777,Workings!$U$14:$U$853,0))</f>
        <v>0.71388888888888924</v>
      </c>
      <c r="Q3777" s="34">
        <f t="shared" si="187"/>
        <v>3</v>
      </c>
      <c r="S3777"/>
    </row>
    <row r="3778" spans="1:19" ht="15" x14ac:dyDescent="0.25">
      <c r="A3778" s="34" t="s">
        <v>2826</v>
      </c>
      <c r="B3778" s="34">
        <f>SEARCH("PM",A3778)</f>
        <v>17</v>
      </c>
      <c r="C3778" s="34" t="e">
        <f>SEARCH("AM",A3778)</f>
        <v>#VALUE!</v>
      </c>
      <c r="D3778" s="34">
        <f>IFERROR(B3778,C3778)</f>
        <v>17</v>
      </c>
      <c r="E3778" s="34" t="str">
        <f>IFERROR(MID(A3778,D3778-5,1)," ")</f>
        <v xml:space="preserve"> </v>
      </c>
      <c r="F3778" s="34" t="str">
        <f>MID(A3778,IF(E3778="1",D3778-5,D3778-4),IF(E3778="1",7,6))</f>
        <v>5:33PM</v>
      </c>
      <c r="G3778" s="34" t="str">
        <f>TRIM(SUBSTITUTE(A3778,TEXT(M3778,"h:mmAM/PM"),""))</f>
        <v>Y-O-X 6-Nov</v>
      </c>
      <c r="H3778" s="34" t="b">
        <f>OR(LEFT(G3778,1)="Y",LEFT(G3778,1)="B",LEFT(G3778,1)="R")</f>
        <v>1</v>
      </c>
      <c r="I3778" s="34" t="str">
        <f>IF(H3778,LEFT(G3778,FIND(" ",G3778)-1),MID(G3778,FIND(" ",G3778)+1,9))</f>
        <v>Y-O-X</v>
      </c>
      <c r="J3778" s="34" t="str">
        <f>TRIM(SUBSTITUTE(G3778,I3778,""))</f>
        <v>6-Nov</v>
      </c>
      <c r="K3778" s="34">
        <f>LEFT(J3778,2-ISERROR(1*MID(J3778,2,1)))*1</f>
        <v>6</v>
      </c>
      <c r="L3778" s="34" t="str">
        <f>IF(LEN(I3778)=3,I3778,LEFT(I3778,1)&amp;MID(I3778,3,1)&amp;RIGHT(I3778,1))</f>
        <v>YOX</v>
      </c>
      <c r="M3778" s="42">
        <f>TIMEVALUE(SUBSTITUTE(SUBSTITUTE(F3778,"P"," P"),"A"," A"))</f>
        <v>0.73125000000000007</v>
      </c>
      <c r="N3778" s="34">
        <f t="shared" si="185"/>
        <v>21</v>
      </c>
      <c r="O3778" s="34" t="str">
        <f t="shared" si="186"/>
        <v>YOX21</v>
      </c>
      <c r="P3778" s="44">
        <f>INDEX(Workings!$R$14:$R$853,MATCH(O3778,Workings!$U$14:$U$853,0))</f>
        <v>0.72777777777777808</v>
      </c>
      <c r="Q3778" s="34">
        <f t="shared" si="187"/>
        <v>5</v>
      </c>
      <c r="S3778"/>
    </row>
    <row r="3779" spans="1:19" ht="15" x14ac:dyDescent="0.25">
      <c r="A3779" s="34" t="s">
        <v>1499</v>
      </c>
      <c r="B3779" s="34">
        <f>SEARCH("PM",A3779)</f>
        <v>11</v>
      </c>
      <c r="C3779" s="34" t="e">
        <f>SEARCH("AM",A3779)</f>
        <v>#VALUE!</v>
      </c>
      <c r="D3779" s="34">
        <f>IFERROR(B3779,C3779)</f>
        <v>11</v>
      </c>
      <c r="E3779" s="34" t="str">
        <f>IFERROR(MID(A3779,D3779-5,1)," ")</f>
        <v xml:space="preserve"> </v>
      </c>
      <c r="F3779" s="34" t="str">
        <f>MID(A3779,IF(E3779="1",D3779-5,D3779-4),IF(E3779="1",7,6))</f>
        <v>5:50PM</v>
      </c>
      <c r="G3779" s="34" t="str">
        <f>TRIM(SUBSTITUTE(A3779,TEXT(M3779,"h:mmAM/PM"),""))</f>
        <v>6-Nov Y:O:X</v>
      </c>
      <c r="H3779" s="34" t="b">
        <f>OR(LEFT(G3779,1)="Y",LEFT(G3779,1)="B",LEFT(G3779,1)="R")</f>
        <v>0</v>
      </c>
      <c r="I3779" s="34" t="str">
        <f>IF(H3779,LEFT(G3779,FIND(" ",G3779)-1),MID(G3779,FIND(" ",G3779)+1,9))</f>
        <v>Y:O:X</v>
      </c>
      <c r="J3779" s="34" t="str">
        <f>TRIM(SUBSTITUTE(G3779,I3779,""))</f>
        <v>6-Nov</v>
      </c>
      <c r="K3779" s="34">
        <f>LEFT(J3779,2-ISERROR(1*MID(J3779,2,1)))*1</f>
        <v>6</v>
      </c>
      <c r="L3779" s="34" t="str">
        <f>IF(LEN(I3779)=3,I3779,LEFT(I3779,1)&amp;MID(I3779,3,1)&amp;RIGHT(I3779,1))</f>
        <v>YOX</v>
      </c>
      <c r="M3779" s="42">
        <f>TIMEVALUE(SUBSTITUTE(SUBSTITUTE(F3779,"P"," P"),"A"," A"))</f>
        <v>0.74305555555555547</v>
      </c>
      <c r="N3779" s="34">
        <f t="shared" si="185"/>
        <v>22</v>
      </c>
      <c r="O3779" s="34" t="str">
        <f t="shared" si="186"/>
        <v>YOX22</v>
      </c>
      <c r="P3779" s="44">
        <f>INDEX(Workings!$R$14:$R$853,MATCH(O3779,Workings!$U$14:$U$853,0))</f>
        <v>0.74166666666666692</v>
      </c>
      <c r="Q3779" s="34">
        <f t="shared" si="187"/>
        <v>2</v>
      </c>
      <c r="S3779"/>
    </row>
    <row r="3780" spans="1:19" ht="15" x14ac:dyDescent="0.25">
      <c r="A3780" s="34" t="s">
        <v>4217</v>
      </c>
      <c r="B3780" s="34">
        <f>SEARCH("PM",A3780)</f>
        <v>11</v>
      </c>
      <c r="C3780" s="34" t="e">
        <f>SEARCH("AM",A3780)</f>
        <v>#VALUE!</v>
      </c>
      <c r="D3780" s="34">
        <f>IFERROR(B3780,C3780)</f>
        <v>11</v>
      </c>
      <c r="E3780" s="34" t="str">
        <f>IFERROR(MID(A3780,D3780-5,1)," ")</f>
        <v xml:space="preserve"> </v>
      </c>
      <c r="F3780" s="34" t="str">
        <f>MID(A3780,IF(E3780="1",D3780-5,D3780-4),IF(E3780="1",7,6))</f>
        <v>6:15PM</v>
      </c>
      <c r="G3780" s="34" t="str">
        <f>TRIM(SUBSTITUTE(A3780,TEXT(M3780,"h:mmAM/PM"),""))</f>
        <v>Y:O:X 6-Nov</v>
      </c>
      <c r="H3780" s="34" t="b">
        <f>OR(LEFT(G3780,1)="Y",LEFT(G3780,1)="B",LEFT(G3780,1)="R")</f>
        <v>1</v>
      </c>
      <c r="I3780" s="34" t="str">
        <f>IF(H3780,LEFT(G3780,FIND(" ",G3780)-1),MID(G3780,FIND(" ",G3780)+1,9))</f>
        <v>Y:O:X</v>
      </c>
      <c r="J3780" s="34" t="str">
        <f>TRIM(SUBSTITUTE(G3780,I3780,""))</f>
        <v>6-Nov</v>
      </c>
      <c r="K3780" s="34">
        <f>LEFT(J3780,2-ISERROR(1*MID(J3780,2,1)))*1</f>
        <v>6</v>
      </c>
      <c r="L3780" s="34" t="str">
        <f>IF(LEN(I3780)=3,I3780,LEFT(I3780,1)&amp;MID(I3780,3,1)&amp;RIGHT(I3780,1))</f>
        <v>YOX</v>
      </c>
      <c r="M3780" s="42">
        <f>TIMEVALUE(SUBSTITUTE(SUBSTITUTE(F3780,"P"," P"),"A"," A"))</f>
        <v>0.76041666666666663</v>
      </c>
      <c r="N3780" s="34">
        <f t="shared" si="185"/>
        <v>23</v>
      </c>
      <c r="O3780" s="34" t="str">
        <f t="shared" si="186"/>
        <v>YOX23</v>
      </c>
      <c r="P3780" s="44">
        <f>INDEX(Workings!$R$14:$R$853,MATCH(O3780,Workings!$U$14:$U$853,0))</f>
        <v>0.75555555555555576</v>
      </c>
      <c r="Q3780" s="34">
        <f t="shared" si="187"/>
        <v>7</v>
      </c>
      <c r="S3780"/>
    </row>
    <row r="3781" spans="1:19" ht="15" x14ac:dyDescent="0.25">
      <c r="A3781" s="34" t="s">
        <v>545</v>
      </c>
      <c r="B3781" s="34">
        <f>SEARCH("PM",A3781)</f>
        <v>17</v>
      </c>
      <c r="C3781" s="34" t="e">
        <f>SEARCH("AM",A3781)</f>
        <v>#VALUE!</v>
      </c>
      <c r="D3781" s="34">
        <f>IFERROR(B3781,C3781)</f>
        <v>17</v>
      </c>
      <c r="E3781" s="34" t="str">
        <f>IFERROR(MID(A3781,D3781-5,1)," ")</f>
        <v xml:space="preserve"> </v>
      </c>
      <c r="F3781" s="34" t="str">
        <f>MID(A3781,IF(E3781="1",D3781-5,D3781-4),IF(E3781="1",7,6))</f>
        <v>6:30PM</v>
      </c>
      <c r="G3781" s="34" t="str">
        <f>TRIM(SUBSTITUTE(A3781,TEXT(M3781,"h:mmAM/PM"),""))</f>
        <v>6-Nov Y/O/X</v>
      </c>
      <c r="H3781" s="34" t="b">
        <f>OR(LEFT(G3781,1)="Y",LEFT(G3781,1)="B",LEFT(G3781,1)="R")</f>
        <v>0</v>
      </c>
      <c r="I3781" s="34" t="str">
        <f>IF(H3781,LEFT(G3781,FIND(" ",G3781)-1),MID(G3781,FIND(" ",G3781)+1,9))</f>
        <v>Y/O/X</v>
      </c>
      <c r="J3781" s="34" t="str">
        <f>TRIM(SUBSTITUTE(G3781,I3781,""))</f>
        <v>6-Nov</v>
      </c>
      <c r="K3781" s="34">
        <f>LEFT(J3781,2-ISERROR(1*MID(J3781,2,1)))*1</f>
        <v>6</v>
      </c>
      <c r="L3781" s="34" t="str">
        <f>IF(LEN(I3781)=3,I3781,LEFT(I3781,1)&amp;MID(I3781,3,1)&amp;RIGHT(I3781,1))</f>
        <v>YOX</v>
      </c>
      <c r="M3781" s="42">
        <f>TIMEVALUE(SUBSTITUTE(SUBSTITUTE(F3781,"P"," P"),"A"," A"))</f>
        <v>0.77083333333333337</v>
      </c>
      <c r="N3781" s="34">
        <f t="shared" si="185"/>
        <v>24</v>
      </c>
      <c r="O3781" s="34" t="str">
        <f t="shared" si="186"/>
        <v>YOX24</v>
      </c>
      <c r="P3781" s="44">
        <f>INDEX(Workings!$R$14:$R$853,MATCH(O3781,Workings!$U$14:$U$853,0))</f>
        <v>0.7694444444444446</v>
      </c>
      <c r="Q3781" s="34">
        <f t="shared" si="187"/>
        <v>2</v>
      </c>
      <c r="S3781"/>
    </row>
    <row r="3782" spans="1:19" ht="15" x14ac:dyDescent="0.25">
      <c r="A3782" s="34" t="s">
        <v>3532</v>
      </c>
      <c r="B3782" s="34">
        <f>SEARCH("PM",A3782)</f>
        <v>17</v>
      </c>
      <c r="C3782" s="34" t="e">
        <f>SEARCH("AM",A3782)</f>
        <v>#VALUE!</v>
      </c>
      <c r="D3782" s="34">
        <f>IFERROR(B3782,C3782)</f>
        <v>17</v>
      </c>
      <c r="E3782" s="34" t="str">
        <f>IFERROR(MID(A3782,D3782-5,1)," ")</f>
        <v xml:space="preserve"> </v>
      </c>
      <c r="F3782" s="34" t="str">
        <f>MID(A3782,IF(E3782="1",D3782-5,D3782-4),IF(E3782="1",7,6))</f>
        <v>6:52PM</v>
      </c>
      <c r="G3782" s="34" t="str">
        <f>TRIM(SUBSTITUTE(A3782,TEXT(M3782,"h:mmAM/PM"),""))</f>
        <v>6/Nov Y/O/X</v>
      </c>
      <c r="H3782" s="34" t="b">
        <f>OR(LEFT(G3782,1)="Y",LEFT(G3782,1)="B",LEFT(G3782,1)="R")</f>
        <v>0</v>
      </c>
      <c r="I3782" s="34" t="str">
        <f>IF(H3782,LEFT(G3782,FIND(" ",G3782)-1),MID(G3782,FIND(" ",G3782)+1,9))</f>
        <v>Y/O/X</v>
      </c>
      <c r="J3782" s="34" t="str">
        <f>TRIM(SUBSTITUTE(G3782,I3782,""))</f>
        <v>6/Nov</v>
      </c>
      <c r="K3782" s="34">
        <f>LEFT(J3782,2-ISERROR(1*MID(J3782,2,1)))*1</f>
        <v>6</v>
      </c>
      <c r="L3782" s="34" t="str">
        <f>IF(LEN(I3782)=3,I3782,LEFT(I3782,1)&amp;MID(I3782,3,1)&amp;RIGHT(I3782,1))</f>
        <v>YOX</v>
      </c>
      <c r="M3782" s="42">
        <f>TIMEVALUE(SUBSTITUTE(SUBSTITUTE(F3782,"P"," P"),"A"," A"))</f>
        <v>0.78611111111111109</v>
      </c>
      <c r="N3782" s="34">
        <f t="shared" si="185"/>
        <v>25</v>
      </c>
      <c r="O3782" s="34" t="str">
        <f t="shared" si="186"/>
        <v>YOX25</v>
      </c>
      <c r="P3782" s="44">
        <f>INDEX(Workings!$R$14:$R$853,MATCH(O3782,Workings!$U$14:$U$853,0))</f>
        <v>0.78333333333333344</v>
      </c>
      <c r="Q3782" s="34">
        <f t="shared" si="187"/>
        <v>4</v>
      </c>
      <c r="S3782"/>
    </row>
    <row r="3783" spans="1:19" ht="15" x14ac:dyDescent="0.25">
      <c r="A3783" s="34" t="s">
        <v>556</v>
      </c>
      <c r="B3783" s="34">
        <f>SEARCH("PM",A3783)</f>
        <v>11</v>
      </c>
      <c r="C3783" s="34" t="e">
        <f>SEARCH("AM",A3783)</f>
        <v>#VALUE!</v>
      </c>
      <c r="D3783" s="34">
        <f>IFERROR(B3783,C3783)</f>
        <v>11</v>
      </c>
      <c r="E3783" s="34" t="str">
        <f>IFERROR(MID(A3783,D3783-5,1)," ")</f>
        <v xml:space="preserve"> </v>
      </c>
      <c r="F3783" s="34" t="str">
        <f>MID(A3783,IF(E3783="1",D3783-5,D3783-4),IF(E3783="1",7,6))</f>
        <v>7:13PM</v>
      </c>
      <c r="G3783" s="34" t="str">
        <f>TRIM(SUBSTITUTE(A3783,TEXT(M3783,"h:mmAM/PM"),""))</f>
        <v>Y/O/X 6/Nov</v>
      </c>
      <c r="H3783" s="34" t="b">
        <f>OR(LEFT(G3783,1)="Y",LEFT(G3783,1)="B",LEFT(G3783,1)="R")</f>
        <v>1</v>
      </c>
      <c r="I3783" s="34" t="str">
        <f>IF(H3783,LEFT(G3783,FIND(" ",G3783)-1),MID(G3783,FIND(" ",G3783)+1,9))</f>
        <v>Y/O/X</v>
      </c>
      <c r="J3783" s="34" t="str">
        <f>TRIM(SUBSTITUTE(G3783,I3783,""))</f>
        <v>6/Nov</v>
      </c>
      <c r="K3783" s="34">
        <f>LEFT(J3783,2-ISERROR(1*MID(J3783,2,1)))*1</f>
        <v>6</v>
      </c>
      <c r="L3783" s="34" t="str">
        <f>IF(LEN(I3783)=3,I3783,LEFT(I3783,1)&amp;MID(I3783,3,1)&amp;RIGHT(I3783,1))</f>
        <v>YOX</v>
      </c>
      <c r="M3783" s="42">
        <f>TIMEVALUE(SUBSTITUTE(SUBSTITUTE(F3783,"P"," P"),"A"," A"))</f>
        <v>0.80069444444444438</v>
      </c>
      <c r="N3783" s="34">
        <f t="shared" si="185"/>
        <v>26</v>
      </c>
      <c r="O3783" s="34" t="str">
        <f t="shared" si="186"/>
        <v>YOX26</v>
      </c>
      <c r="P3783" s="44">
        <f>INDEX(Workings!$R$14:$R$853,MATCH(O3783,Workings!$U$14:$U$853,0))</f>
        <v>0.79722222222222228</v>
      </c>
      <c r="Q3783" s="34">
        <f t="shared" si="187"/>
        <v>5</v>
      </c>
      <c r="S3783"/>
    </row>
    <row r="3784" spans="1:19" ht="15" x14ac:dyDescent="0.25">
      <c r="A3784" s="34" t="s">
        <v>3748</v>
      </c>
      <c r="B3784" s="34">
        <f>SEARCH("PM",A3784)</f>
        <v>5</v>
      </c>
      <c r="C3784" s="34" t="e">
        <f>SEARCH("AM",A3784)</f>
        <v>#VALUE!</v>
      </c>
      <c r="D3784" s="34">
        <f>IFERROR(B3784,C3784)</f>
        <v>5</v>
      </c>
      <c r="E3784" s="34" t="str">
        <f>IFERROR(MID(A3784,D3784-5,1)," ")</f>
        <v xml:space="preserve"> </v>
      </c>
      <c r="F3784" s="34" t="str">
        <f>MID(A3784,IF(E3784="1",D3784-5,D3784-4),IF(E3784="1",7,6))</f>
        <v>8:10PM</v>
      </c>
      <c r="G3784" s="34" t="str">
        <f>TRIM(SUBSTITUTE(A3784,TEXT(M3784,"h:mmAM/PM"),""))</f>
        <v>6/Nov Y:O:X</v>
      </c>
      <c r="H3784" s="34" t="b">
        <f>OR(LEFT(G3784,1)="Y",LEFT(G3784,1)="B",LEFT(G3784,1)="R")</f>
        <v>0</v>
      </c>
      <c r="I3784" s="34" t="str">
        <f>IF(H3784,LEFT(G3784,FIND(" ",G3784)-1),MID(G3784,FIND(" ",G3784)+1,9))</f>
        <v>Y:O:X</v>
      </c>
      <c r="J3784" s="34" t="str">
        <f>TRIM(SUBSTITUTE(G3784,I3784,""))</f>
        <v>6/Nov</v>
      </c>
      <c r="K3784" s="34">
        <f>LEFT(J3784,2-ISERROR(1*MID(J3784,2,1)))*1</f>
        <v>6</v>
      </c>
      <c r="L3784" s="34" t="str">
        <f>IF(LEN(I3784)=3,I3784,LEFT(I3784,1)&amp;MID(I3784,3,1)&amp;RIGHT(I3784,1))</f>
        <v>YOX</v>
      </c>
      <c r="M3784" s="42">
        <f>TIMEVALUE(SUBSTITUTE(SUBSTITUTE(F3784,"P"," P"),"A"," A"))</f>
        <v>0.84027777777777779</v>
      </c>
      <c r="N3784" s="34">
        <f t="shared" si="185"/>
        <v>27</v>
      </c>
      <c r="O3784" s="34" t="str">
        <f t="shared" si="186"/>
        <v>YOX27</v>
      </c>
      <c r="P3784" s="44">
        <f>INDEX(Workings!$R$14:$R$853,MATCH(O3784,Workings!$U$14:$U$853,0))</f>
        <v>0.83888888888888891</v>
      </c>
      <c r="Q3784" s="34">
        <f t="shared" si="187"/>
        <v>2</v>
      </c>
      <c r="S3784"/>
    </row>
    <row r="3785" spans="1:19" ht="15" x14ac:dyDescent="0.25">
      <c r="A3785" s="34" t="s">
        <v>2049</v>
      </c>
      <c r="B3785" s="34">
        <f>SEARCH("PM",A3785)</f>
        <v>11</v>
      </c>
      <c r="C3785" s="34" t="e">
        <f>SEARCH("AM",A3785)</f>
        <v>#VALUE!</v>
      </c>
      <c r="D3785" s="34">
        <f>IFERROR(B3785,C3785)</f>
        <v>11</v>
      </c>
      <c r="E3785" s="34" t="str">
        <f>IFERROR(MID(A3785,D3785-5,1)," ")</f>
        <v xml:space="preserve"> </v>
      </c>
      <c r="F3785" s="34" t="str">
        <f>MID(A3785,IF(E3785="1",D3785-5,D3785-4),IF(E3785="1",7,6))</f>
        <v>9:13PM</v>
      </c>
      <c r="G3785" s="34" t="str">
        <f>TRIM(SUBSTITUTE(A3785,TEXT(M3785,"h:mmAM/PM"),""))</f>
        <v>6/Nov Y/O/X</v>
      </c>
      <c r="H3785" s="34" t="b">
        <f>OR(LEFT(G3785,1)="Y",LEFT(G3785,1)="B",LEFT(G3785,1)="R")</f>
        <v>0</v>
      </c>
      <c r="I3785" s="34" t="str">
        <f>IF(H3785,LEFT(G3785,FIND(" ",G3785)-1),MID(G3785,FIND(" ",G3785)+1,9))</f>
        <v>Y/O/X</v>
      </c>
      <c r="J3785" s="34" t="str">
        <f>TRIM(SUBSTITUTE(G3785,I3785,""))</f>
        <v>6/Nov</v>
      </c>
      <c r="K3785" s="34">
        <f>LEFT(J3785,2-ISERROR(1*MID(J3785,2,1)))*1</f>
        <v>6</v>
      </c>
      <c r="L3785" s="34" t="str">
        <f>IF(LEN(I3785)=3,I3785,LEFT(I3785,1)&amp;MID(I3785,3,1)&amp;RIGHT(I3785,1))</f>
        <v>YOX</v>
      </c>
      <c r="M3785" s="42">
        <f>TIMEVALUE(SUBSTITUTE(SUBSTITUTE(F3785,"P"," P"),"A"," A"))</f>
        <v>0.88402777777777775</v>
      </c>
      <c r="N3785" s="34">
        <f t="shared" ref="N3785:N3848" si="188">1+(L3785=L3784)*(K3785=K3784)*N3784</f>
        <v>28</v>
      </c>
      <c r="O3785" s="34" t="str">
        <f t="shared" ref="O3785:O3848" si="189">L3785&amp;N3785</f>
        <v>YOX28</v>
      </c>
      <c r="P3785" s="44">
        <f>INDEX(Workings!$R$14:$R$853,MATCH(O3785,Workings!$U$14:$U$853,0))</f>
        <v>0.88055555555555554</v>
      </c>
      <c r="Q3785" s="34">
        <f t="shared" ref="Q3785:Q3848" si="190">ROUND((M3785-P3785)*60*24,5)</f>
        <v>5</v>
      </c>
      <c r="S3785"/>
    </row>
    <row r="3786" spans="1:19" ht="15" x14ac:dyDescent="0.25">
      <c r="A3786" s="34" t="s">
        <v>2211</v>
      </c>
      <c r="B3786" s="34">
        <f>SEARCH("PM",A3786)</f>
        <v>16</v>
      </c>
      <c r="C3786" s="34" t="e">
        <f>SEARCH("AM",A3786)</f>
        <v>#VALUE!</v>
      </c>
      <c r="D3786" s="34">
        <f>IFERROR(B3786,C3786)</f>
        <v>16</v>
      </c>
      <c r="E3786" s="34" t="str">
        <f>IFERROR(MID(A3786,D3786-5,1)," ")</f>
        <v>1</v>
      </c>
      <c r="F3786" s="34" t="str">
        <f>MID(A3786,IF(E3786="1",D3786-5,D3786-4),IF(E3786="1",7,6))</f>
        <v>10:13PM</v>
      </c>
      <c r="G3786" s="34" t="str">
        <f>TRIM(SUBSTITUTE(A3786,TEXT(M3786,"h:mmAM/PM"),""))</f>
        <v>6/Nov YOX</v>
      </c>
      <c r="H3786" s="34" t="b">
        <f>OR(LEFT(G3786,1)="Y",LEFT(G3786,1)="B",LEFT(G3786,1)="R")</f>
        <v>0</v>
      </c>
      <c r="I3786" s="34" t="str">
        <f>IF(H3786,LEFT(G3786,FIND(" ",G3786)-1),MID(G3786,FIND(" ",G3786)+1,9))</f>
        <v>YOX</v>
      </c>
      <c r="J3786" s="34" t="str">
        <f>TRIM(SUBSTITUTE(G3786,I3786,""))</f>
        <v>6/Nov</v>
      </c>
      <c r="K3786" s="34">
        <f>LEFT(J3786,2-ISERROR(1*MID(J3786,2,1)))*1</f>
        <v>6</v>
      </c>
      <c r="L3786" s="34" t="str">
        <f>IF(LEN(I3786)=3,I3786,LEFT(I3786,1)&amp;MID(I3786,3,1)&amp;RIGHT(I3786,1))</f>
        <v>YOX</v>
      </c>
      <c r="M3786" s="42">
        <f>TIMEVALUE(SUBSTITUTE(SUBSTITUTE(F3786,"P"," P"),"A"," A"))</f>
        <v>0.92569444444444438</v>
      </c>
      <c r="N3786" s="34">
        <f t="shared" si="188"/>
        <v>29</v>
      </c>
      <c r="O3786" s="34" t="str">
        <f t="shared" si="189"/>
        <v>YOX29</v>
      </c>
      <c r="P3786" s="44">
        <f>INDEX(Workings!$R$14:$R$853,MATCH(O3786,Workings!$U$14:$U$853,0))</f>
        <v>0.92222222222222217</v>
      </c>
      <c r="Q3786" s="34">
        <f t="shared" si="190"/>
        <v>5</v>
      </c>
      <c r="S3786"/>
    </row>
    <row r="3787" spans="1:19" ht="15" x14ac:dyDescent="0.25">
      <c r="A3787" s="34" t="s">
        <v>3308</v>
      </c>
      <c r="B3787" s="34">
        <f>SEARCH("PM",A3787)</f>
        <v>6</v>
      </c>
      <c r="C3787" s="34" t="e">
        <f>SEARCH("AM",A3787)</f>
        <v>#VALUE!</v>
      </c>
      <c r="D3787" s="34">
        <f>IFERROR(B3787,C3787)</f>
        <v>6</v>
      </c>
      <c r="E3787" s="34" t="str">
        <f>IFERROR(MID(A3787,D3787-5,1)," ")</f>
        <v>1</v>
      </c>
      <c r="F3787" s="34" t="str">
        <f>MID(A3787,IF(E3787="1",D3787-5,D3787-4),IF(E3787="1",7,6))</f>
        <v>11:12PM</v>
      </c>
      <c r="G3787" s="34" t="str">
        <f>TRIM(SUBSTITUTE(A3787,TEXT(M3787,"h:mmAM/PM"),""))</f>
        <v>6-Nov Y-O-X</v>
      </c>
      <c r="H3787" s="34" t="b">
        <f>OR(LEFT(G3787,1)="Y",LEFT(G3787,1)="B",LEFT(G3787,1)="R")</f>
        <v>0</v>
      </c>
      <c r="I3787" s="34" t="str">
        <f>IF(H3787,LEFT(G3787,FIND(" ",G3787)-1),MID(G3787,FIND(" ",G3787)+1,9))</f>
        <v>Y-O-X</v>
      </c>
      <c r="J3787" s="34" t="str">
        <f>TRIM(SUBSTITUTE(G3787,I3787,""))</f>
        <v>6-Nov</v>
      </c>
      <c r="K3787" s="34">
        <f>LEFT(J3787,2-ISERROR(1*MID(J3787,2,1)))*1</f>
        <v>6</v>
      </c>
      <c r="L3787" s="34" t="str">
        <f>IF(LEN(I3787)=3,I3787,LEFT(I3787,1)&amp;MID(I3787,3,1)&amp;RIGHT(I3787,1))</f>
        <v>YOX</v>
      </c>
      <c r="M3787" s="42">
        <f>TIMEVALUE(SUBSTITUTE(SUBSTITUTE(F3787,"P"," P"),"A"," A"))</f>
        <v>0.96666666666666667</v>
      </c>
      <c r="N3787" s="34">
        <f t="shared" si="188"/>
        <v>30</v>
      </c>
      <c r="O3787" s="34" t="str">
        <f t="shared" si="189"/>
        <v>YOX30</v>
      </c>
      <c r="P3787" s="44">
        <f>INDEX(Workings!$R$14:$R$853,MATCH(O3787,Workings!$U$14:$U$853,0))</f>
        <v>0.9638888888888888</v>
      </c>
      <c r="Q3787" s="34">
        <f t="shared" si="190"/>
        <v>4</v>
      </c>
      <c r="S3787"/>
    </row>
    <row r="3788" spans="1:19" ht="15" x14ac:dyDescent="0.25">
      <c r="A3788" s="34" t="s">
        <v>3760</v>
      </c>
      <c r="B3788" s="34" t="e">
        <f>SEARCH("PM",A3788)</f>
        <v>#VALUE!</v>
      </c>
      <c r="C3788" s="34">
        <f>SEARCH("AM",A3788)</f>
        <v>17</v>
      </c>
      <c r="D3788" s="34">
        <f>IFERROR(B3788,C3788)</f>
        <v>17</v>
      </c>
      <c r="E3788" s="34" t="str">
        <f>IFERROR(MID(A3788,D3788-5,1)," ")</f>
        <v xml:space="preserve"> </v>
      </c>
      <c r="F3788" s="34" t="str">
        <f>MID(A3788,IF(E3788="1",D3788-5,D3788-4),IF(E3788="1",7,6))</f>
        <v>7:16AM</v>
      </c>
      <c r="G3788" s="34" t="str">
        <f>TRIM(SUBSTITUTE(A3788,TEXT(M3788,"h:mmAM/PM"),""))</f>
        <v>7-Nov Y/O/X</v>
      </c>
      <c r="H3788" s="34" t="b">
        <f>OR(LEFT(G3788,1)="Y",LEFT(G3788,1)="B",LEFT(G3788,1)="R")</f>
        <v>0</v>
      </c>
      <c r="I3788" s="34" t="str">
        <f>IF(H3788,LEFT(G3788,FIND(" ",G3788)-1),MID(G3788,FIND(" ",G3788)+1,9))</f>
        <v>Y/O/X</v>
      </c>
      <c r="J3788" s="34" t="str">
        <f>TRIM(SUBSTITUTE(G3788,I3788,""))</f>
        <v>7-Nov</v>
      </c>
      <c r="K3788" s="34">
        <f>LEFT(J3788,2-ISERROR(1*MID(J3788,2,1)))*1</f>
        <v>7</v>
      </c>
      <c r="L3788" s="34" t="str">
        <f>IF(LEN(I3788)=3,I3788,LEFT(I3788,1)&amp;MID(I3788,3,1)&amp;RIGHT(I3788,1))</f>
        <v>YOX</v>
      </c>
      <c r="M3788" s="42">
        <f>TIMEVALUE(SUBSTITUTE(SUBSTITUTE(F3788,"P"," P"),"A"," A"))</f>
        <v>0.30277777777777776</v>
      </c>
      <c r="N3788" s="34">
        <f t="shared" si="188"/>
        <v>1</v>
      </c>
      <c r="O3788" s="34" t="str">
        <f t="shared" si="189"/>
        <v>YOX1</v>
      </c>
      <c r="P3788" s="44">
        <f>INDEX(Workings!$R$14:$R$853,MATCH(O3788,Workings!$U$14:$U$853,0))</f>
        <v>0.29722222222222222</v>
      </c>
      <c r="Q3788" s="34">
        <f t="shared" si="190"/>
        <v>8</v>
      </c>
      <c r="S3788"/>
    </row>
    <row r="3789" spans="1:19" ht="15" x14ac:dyDescent="0.25">
      <c r="A3789" s="34" t="s">
        <v>4121</v>
      </c>
      <c r="B3789" s="34" t="e">
        <f>SEARCH("PM",A3789)</f>
        <v>#VALUE!</v>
      </c>
      <c r="C3789" s="34">
        <f>SEARCH("AM",A3789)</f>
        <v>11</v>
      </c>
      <c r="D3789" s="34">
        <f>IFERROR(B3789,C3789)</f>
        <v>11</v>
      </c>
      <c r="E3789" s="34" t="str">
        <f>IFERROR(MID(A3789,D3789-5,1)," ")</f>
        <v xml:space="preserve"> </v>
      </c>
      <c r="F3789" s="34" t="str">
        <f>MID(A3789,IF(E3789="1",D3789-5,D3789-4),IF(E3789="1",7,6))</f>
        <v>7:50AM</v>
      </c>
      <c r="G3789" s="34" t="str">
        <f>TRIM(SUBSTITUTE(A3789,TEXT(M3789,"h:mmAM/PM"),""))</f>
        <v>7/Nov Y/O/X</v>
      </c>
      <c r="H3789" s="34" t="b">
        <f>OR(LEFT(G3789,1)="Y",LEFT(G3789,1)="B",LEFT(G3789,1)="R")</f>
        <v>0</v>
      </c>
      <c r="I3789" s="34" t="str">
        <f>IF(H3789,LEFT(G3789,FIND(" ",G3789)-1),MID(G3789,FIND(" ",G3789)+1,9))</f>
        <v>Y/O/X</v>
      </c>
      <c r="J3789" s="34" t="str">
        <f>TRIM(SUBSTITUTE(G3789,I3789,""))</f>
        <v>7/Nov</v>
      </c>
      <c r="K3789" s="34">
        <f>LEFT(J3789,2-ISERROR(1*MID(J3789,2,1)))*1</f>
        <v>7</v>
      </c>
      <c r="L3789" s="34" t="str">
        <f>IF(LEN(I3789)=3,I3789,LEFT(I3789,1)&amp;MID(I3789,3,1)&amp;RIGHT(I3789,1))</f>
        <v>YOX</v>
      </c>
      <c r="M3789" s="42">
        <f>TIMEVALUE(SUBSTITUTE(SUBSTITUTE(F3789,"P"," P"),"A"," A"))</f>
        <v>0.3263888888888889</v>
      </c>
      <c r="N3789" s="34">
        <f t="shared" si="188"/>
        <v>2</v>
      </c>
      <c r="O3789" s="34" t="str">
        <f t="shared" si="189"/>
        <v>YOX2</v>
      </c>
      <c r="P3789" s="44">
        <f>INDEX(Workings!$R$14:$R$853,MATCH(O3789,Workings!$U$14:$U$853,0))</f>
        <v>0.32500000000000001</v>
      </c>
      <c r="Q3789" s="34">
        <f t="shared" si="190"/>
        <v>2</v>
      </c>
      <c r="S3789"/>
    </row>
    <row r="3790" spans="1:19" ht="15" x14ac:dyDescent="0.25">
      <c r="A3790" s="34" t="s">
        <v>3509</v>
      </c>
      <c r="B3790" s="34" t="e">
        <f>SEARCH("PM",A3790)</f>
        <v>#VALUE!</v>
      </c>
      <c r="C3790" s="34">
        <f>SEARCH("AM",A3790)</f>
        <v>17</v>
      </c>
      <c r="D3790" s="34">
        <f>IFERROR(B3790,C3790)</f>
        <v>17</v>
      </c>
      <c r="E3790" s="34" t="str">
        <f>IFERROR(MID(A3790,D3790-5,1)," ")</f>
        <v xml:space="preserve"> </v>
      </c>
      <c r="F3790" s="34" t="str">
        <f>MID(A3790,IF(E3790="1",D3790-5,D3790-4),IF(E3790="1",7,6))</f>
        <v>8:36AM</v>
      </c>
      <c r="G3790" s="34" t="str">
        <f>TRIM(SUBSTITUTE(A3790,TEXT(M3790,"h:mmAM/PM"),""))</f>
        <v>Y-O-X 7-Nov</v>
      </c>
      <c r="H3790" s="34" t="b">
        <f>OR(LEFT(G3790,1)="Y",LEFT(G3790,1)="B",LEFT(G3790,1)="R")</f>
        <v>1</v>
      </c>
      <c r="I3790" s="34" t="str">
        <f>IF(H3790,LEFT(G3790,FIND(" ",G3790)-1),MID(G3790,FIND(" ",G3790)+1,9))</f>
        <v>Y-O-X</v>
      </c>
      <c r="J3790" s="34" t="str">
        <f>TRIM(SUBSTITUTE(G3790,I3790,""))</f>
        <v>7-Nov</v>
      </c>
      <c r="K3790" s="34">
        <f>LEFT(J3790,2-ISERROR(1*MID(J3790,2,1)))*1</f>
        <v>7</v>
      </c>
      <c r="L3790" s="34" t="str">
        <f>IF(LEN(I3790)=3,I3790,LEFT(I3790,1)&amp;MID(I3790,3,1)&amp;RIGHT(I3790,1))</f>
        <v>YOX</v>
      </c>
      <c r="M3790" s="42">
        <f>TIMEVALUE(SUBSTITUTE(SUBSTITUTE(F3790,"P"," P"),"A"," A"))</f>
        <v>0.35833333333333334</v>
      </c>
      <c r="N3790" s="34">
        <f t="shared" si="188"/>
        <v>3</v>
      </c>
      <c r="O3790" s="34" t="str">
        <f t="shared" si="189"/>
        <v>YOX3</v>
      </c>
      <c r="P3790" s="44">
        <f>INDEX(Workings!$R$14:$R$853,MATCH(O3790,Workings!$U$14:$U$853,0))</f>
        <v>0.3527777777777778</v>
      </c>
      <c r="Q3790" s="34">
        <f t="shared" si="190"/>
        <v>8</v>
      </c>
      <c r="S3790"/>
    </row>
    <row r="3791" spans="1:19" ht="15" x14ac:dyDescent="0.25">
      <c r="A3791" s="34" t="s">
        <v>554</v>
      </c>
      <c r="B3791" s="34" t="e">
        <f>SEARCH("PM",A3791)</f>
        <v>#VALUE!</v>
      </c>
      <c r="C3791" s="34">
        <f>SEARCH("AM",A3791)</f>
        <v>17</v>
      </c>
      <c r="D3791" s="34">
        <f>IFERROR(B3791,C3791)</f>
        <v>17</v>
      </c>
      <c r="E3791" s="34" t="str">
        <f>IFERROR(MID(A3791,D3791-5,1)," ")</f>
        <v xml:space="preserve"> </v>
      </c>
      <c r="F3791" s="34" t="str">
        <f>MID(A3791,IF(E3791="1",D3791-5,D3791-4),IF(E3791="1",7,6))</f>
        <v>9:13AM</v>
      </c>
      <c r="G3791" s="34" t="str">
        <f>TRIM(SUBSTITUTE(A3791,TEXT(M3791,"h:mmAM/PM"),""))</f>
        <v>7/Nov Y-O-X</v>
      </c>
      <c r="H3791" s="34" t="b">
        <f>OR(LEFT(G3791,1)="Y",LEFT(G3791,1)="B",LEFT(G3791,1)="R")</f>
        <v>0</v>
      </c>
      <c r="I3791" s="34" t="str">
        <f>IF(H3791,LEFT(G3791,FIND(" ",G3791)-1),MID(G3791,FIND(" ",G3791)+1,9))</f>
        <v>Y-O-X</v>
      </c>
      <c r="J3791" s="34" t="str">
        <f>TRIM(SUBSTITUTE(G3791,I3791,""))</f>
        <v>7/Nov</v>
      </c>
      <c r="K3791" s="34">
        <f>LEFT(J3791,2-ISERROR(1*MID(J3791,2,1)))*1</f>
        <v>7</v>
      </c>
      <c r="L3791" s="34" t="str">
        <f>IF(LEN(I3791)=3,I3791,LEFT(I3791,1)&amp;MID(I3791,3,1)&amp;RIGHT(I3791,1))</f>
        <v>YOX</v>
      </c>
      <c r="M3791" s="42">
        <f>TIMEVALUE(SUBSTITUTE(SUBSTITUTE(F3791,"P"," P"),"A"," A"))</f>
        <v>0.3840277777777778</v>
      </c>
      <c r="N3791" s="34">
        <f t="shared" si="188"/>
        <v>4</v>
      </c>
      <c r="O3791" s="34" t="str">
        <f t="shared" si="189"/>
        <v>YOX4</v>
      </c>
      <c r="P3791" s="44">
        <f>INDEX(Workings!$R$14:$R$853,MATCH(O3791,Workings!$U$14:$U$853,0))</f>
        <v>0.38055555555555559</v>
      </c>
      <c r="Q3791" s="34">
        <f t="shared" si="190"/>
        <v>5</v>
      </c>
      <c r="S3791"/>
    </row>
    <row r="3792" spans="1:19" ht="15" x14ac:dyDescent="0.25">
      <c r="A3792" s="34" t="s">
        <v>1762</v>
      </c>
      <c r="B3792" s="34" t="e">
        <f>SEARCH("PM",A3792)</f>
        <v>#VALUE!</v>
      </c>
      <c r="C3792" s="34">
        <f>SEARCH("AM",A3792)</f>
        <v>17</v>
      </c>
      <c r="D3792" s="34">
        <f>IFERROR(B3792,C3792)</f>
        <v>17</v>
      </c>
      <c r="E3792" s="34" t="str">
        <f>IFERROR(MID(A3792,D3792-5,1)," ")</f>
        <v xml:space="preserve"> </v>
      </c>
      <c r="F3792" s="34" t="str">
        <f>MID(A3792,IF(E3792="1",D3792-5,D3792-4),IF(E3792="1",7,6))</f>
        <v>9:41AM</v>
      </c>
      <c r="G3792" s="34" t="str">
        <f>TRIM(SUBSTITUTE(A3792,TEXT(M3792,"h:mmAM/PM"),""))</f>
        <v>Y:O:X 7-Nov</v>
      </c>
      <c r="H3792" s="34" t="b">
        <f>OR(LEFT(G3792,1)="Y",LEFT(G3792,1)="B",LEFT(G3792,1)="R")</f>
        <v>1</v>
      </c>
      <c r="I3792" s="34" t="str">
        <f>IF(H3792,LEFT(G3792,FIND(" ",G3792)-1),MID(G3792,FIND(" ",G3792)+1,9))</f>
        <v>Y:O:X</v>
      </c>
      <c r="J3792" s="34" t="str">
        <f>TRIM(SUBSTITUTE(G3792,I3792,""))</f>
        <v>7-Nov</v>
      </c>
      <c r="K3792" s="34">
        <f>LEFT(J3792,2-ISERROR(1*MID(J3792,2,1)))*1</f>
        <v>7</v>
      </c>
      <c r="L3792" s="34" t="str">
        <f>IF(LEN(I3792)=3,I3792,LEFT(I3792,1)&amp;MID(I3792,3,1)&amp;RIGHT(I3792,1))</f>
        <v>YOX</v>
      </c>
      <c r="M3792" s="42">
        <f>TIMEVALUE(SUBSTITUTE(SUBSTITUTE(F3792,"P"," P"),"A"," A"))</f>
        <v>0.40347222222222223</v>
      </c>
      <c r="N3792" s="34">
        <f t="shared" si="188"/>
        <v>5</v>
      </c>
      <c r="O3792" s="34" t="str">
        <f t="shared" si="189"/>
        <v>YOX5</v>
      </c>
      <c r="P3792" s="44">
        <f>INDEX(Workings!$R$14:$R$853,MATCH(O3792,Workings!$U$14:$U$853,0))</f>
        <v>0.40138888888888891</v>
      </c>
      <c r="Q3792" s="34">
        <f t="shared" si="190"/>
        <v>3</v>
      </c>
      <c r="S3792"/>
    </row>
    <row r="3793" spans="1:19" ht="15" x14ac:dyDescent="0.25">
      <c r="A3793" s="34" t="s">
        <v>2272</v>
      </c>
      <c r="B3793" s="34" t="e">
        <f>SEARCH("PM",A3793)</f>
        <v>#VALUE!</v>
      </c>
      <c r="C3793" s="34">
        <f>SEARCH("AM",A3793)</f>
        <v>10</v>
      </c>
      <c r="D3793" s="34">
        <f>IFERROR(B3793,C3793)</f>
        <v>10</v>
      </c>
      <c r="E3793" s="34" t="str">
        <f>IFERROR(MID(A3793,D3793-5,1)," ")</f>
        <v>1</v>
      </c>
      <c r="F3793" s="34" t="str">
        <f>MID(A3793,IF(E3793="1",D3793-5,D3793-4),IF(E3793="1",7,6))</f>
        <v>10:14AM</v>
      </c>
      <c r="G3793" s="34" t="str">
        <f>TRIM(SUBSTITUTE(A3793,TEXT(M3793,"h:mmAM/PM"),""))</f>
        <v>YOX 7-Nov</v>
      </c>
      <c r="H3793" s="34" t="b">
        <f>OR(LEFT(G3793,1)="Y",LEFT(G3793,1)="B",LEFT(G3793,1)="R")</f>
        <v>1</v>
      </c>
      <c r="I3793" s="34" t="str">
        <f>IF(H3793,LEFT(G3793,FIND(" ",G3793)-1),MID(G3793,FIND(" ",G3793)+1,9))</f>
        <v>YOX</v>
      </c>
      <c r="J3793" s="34" t="str">
        <f>TRIM(SUBSTITUTE(G3793,I3793,""))</f>
        <v>7-Nov</v>
      </c>
      <c r="K3793" s="34">
        <f>LEFT(J3793,2-ISERROR(1*MID(J3793,2,1)))*1</f>
        <v>7</v>
      </c>
      <c r="L3793" s="34" t="str">
        <f>IF(LEN(I3793)=3,I3793,LEFT(I3793,1)&amp;MID(I3793,3,1)&amp;RIGHT(I3793,1))</f>
        <v>YOX</v>
      </c>
      <c r="M3793" s="42">
        <f>TIMEVALUE(SUBSTITUTE(SUBSTITUTE(F3793,"P"," P"),"A"," A"))</f>
        <v>0.42638888888888887</v>
      </c>
      <c r="N3793" s="34">
        <f t="shared" si="188"/>
        <v>6</v>
      </c>
      <c r="O3793" s="34" t="str">
        <f t="shared" si="189"/>
        <v>YOX6</v>
      </c>
      <c r="P3793" s="44">
        <f>INDEX(Workings!$R$14:$R$853,MATCH(O3793,Workings!$U$14:$U$853,0))</f>
        <v>0.42222222222222222</v>
      </c>
      <c r="Q3793" s="34">
        <f t="shared" si="190"/>
        <v>6</v>
      </c>
      <c r="S3793"/>
    </row>
    <row r="3794" spans="1:19" ht="15" x14ac:dyDescent="0.25">
      <c r="A3794" s="34" t="s">
        <v>2291</v>
      </c>
      <c r="B3794" s="34" t="e">
        <f>SEARCH("PM",A3794)</f>
        <v>#VALUE!</v>
      </c>
      <c r="C3794" s="34">
        <f>SEARCH("AM",A3794)</f>
        <v>6</v>
      </c>
      <c r="D3794" s="34">
        <f>IFERROR(B3794,C3794)</f>
        <v>6</v>
      </c>
      <c r="E3794" s="34" t="str">
        <f>IFERROR(MID(A3794,D3794-5,1)," ")</f>
        <v>1</v>
      </c>
      <c r="F3794" s="34" t="str">
        <f>MID(A3794,IF(E3794="1",D3794-5,D3794-4),IF(E3794="1",7,6))</f>
        <v>10:46AM</v>
      </c>
      <c r="G3794" s="34" t="str">
        <f>TRIM(SUBSTITUTE(A3794,TEXT(M3794,"h:mmAM/PM"),""))</f>
        <v>Y/O/X 7-Nov</v>
      </c>
      <c r="H3794" s="34" t="b">
        <f>OR(LEFT(G3794,1)="Y",LEFT(G3794,1)="B",LEFT(G3794,1)="R")</f>
        <v>1</v>
      </c>
      <c r="I3794" s="34" t="str">
        <f>IF(H3794,LEFT(G3794,FIND(" ",G3794)-1),MID(G3794,FIND(" ",G3794)+1,9))</f>
        <v>Y/O/X</v>
      </c>
      <c r="J3794" s="34" t="str">
        <f>TRIM(SUBSTITUTE(G3794,I3794,""))</f>
        <v>7-Nov</v>
      </c>
      <c r="K3794" s="34">
        <f>LEFT(J3794,2-ISERROR(1*MID(J3794,2,1)))*1</f>
        <v>7</v>
      </c>
      <c r="L3794" s="34" t="str">
        <f>IF(LEN(I3794)=3,I3794,LEFT(I3794,1)&amp;MID(I3794,3,1)&amp;RIGHT(I3794,1))</f>
        <v>YOX</v>
      </c>
      <c r="M3794" s="42">
        <f>TIMEVALUE(SUBSTITUTE(SUBSTITUTE(F3794,"P"," P"),"A"," A"))</f>
        <v>0.44861111111111113</v>
      </c>
      <c r="N3794" s="34">
        <f t="shared" si="188"/>
        <v>7</v>
      </c>
      <c r="O3794" s="34" t="str">
        <f t="shared" si="189"/>
        <v>YOX7</v>
      </c>
      <c r="P3794" s="44">
        <f>INDEX(Workings!$R$14:$R$853,MATCH(O3794,Workings!$U$14:$U$853,0))</f>
        <v>0.44305555555555554</v>
      </c>
      <c r="Q3794" s="34">
        <f t="shared" si="190"/>
        <v>8</v>
      </c>
      <c r="S3794"/>
    </row>
    <row r="3795" spans="1:19" ht="15" x14ac:dyDescent="0.25">
      <c r="A3795" s="34" t="s">
        <v>734</v>
      </c>
      <c r="B3795" s="34" t="e">
        <f>SEARCH("PM",A3795)</f>
        <v>#VALUE!</v>
      </c>
      <c r="C3795" s="34">
        <f>SEARCH("AM",A3795)</f>
        <v>18</v>
      </c>
      <c r="D3795" s="34">
        <f>IFERROR(B3795,C3795)</f>
        <v>18</v>
      </c>
      <c r="E3795" s="34" t="str">
        <f>IFERROR(MID(A3795,D3795-5,1)," ")</f>
        <v>1</v>
      </c>
      <c r="F3795" s="34" t="str">
        <f>MID(A3795,IF(E3795="1",D3795-5,D3795-4),IF(E3795="1",7,6))</f>
        <v>11:11AM</v>
      </c>
      <c r="G3795" s="34" t="str">
        <f>TRIM(SUBSTITUTE(A3795,TEXT(M3795,"h:mmAM/PM"),""))</f>
        <v>Y:O:X 7-Nov</v>
      </c>
      <c r="H3795" s="34" t="b">
        <f>OR(LEFT(G3795,1)="Y",LEFT(G3795,1)="B",LEFT(G3795,1)="R")</f>
        <v>1</v>
      </c>
      <c r="I3795" s="34" t="str">
        <f>IF(H3795,LEFT(G3795,FIND(" ",G3795)-1),MID(G3795,FIND(" ",G3795)+1,9))</f>
        <v>Y:O:X</v>
      </c>
      <c r="J3795" s="34" t="str">
        <f>TRIM(SUBSTITUTE(G3795,I3795,""))</f>
        <v>7-Nov</v>
      </c>
      <c r="K3795" s="34">
        <f>LEFT(J3795,2-ISERROR(1*MID(J3795,2,1)))*1</f>
        <v>7</v>
      </c>
      <c r="L3795" s="34" t="str">
        <f>IF(LEN(I3795)=3,I3795,LEFT(I3795,1)&amp;MID(I3795,3,1)&amp;RIGHT(I3795,1))</f>
        <v>YOX</v>
      </c>
      <c r="M3795" s="42">
        <f>TIMEVALUE(SUBSTITUTE(SUBSTITUTE(F3795,"P"," P"),"A"," A"))</f>
        <v>0.46597222222222223</v>
      </c>
      <c r="N3795" s="34">
        <f t="shared" si="188"/>
        <v>8</v>
      </c>
      <c r="O3795" s="34" t="str">
        <f t="shared" si="189"/>
        <v>YOX8</v>
      </c>
      <c r="P3795" s="44">
        <f>INDEX(Workings!$R$14:$R$853,MATCH(O3795,Workings!$U$14:$U$853,0))</f>
        <v>0.46388888888888885</v>
      </c>
      <c r="Q3795" s="34">
        <f t="shared" si="190"/>
        <v>3</v>
      </c>
      <c r="S3795"/>
    </row>
    <row r="3796" spans="1:19" ht="15" x14ac:dyDescent="0.25">
      <c r="A3796" s="34" t="s">
        <v>4174</v>
      </c>
      <c r="B3796" s="34" t="e">
        <f>SEARCH("PM",A3796)</f>
        <v>#VALUE!</v>
      </c>
      <c r="C3796" s="34">
        <f>SEARCH("AM",A3796)</f>
        <v>12</v>
      </c>
      <c r="D3796" s="34">
        <f>IFERROR(B3796,C3796)</f>
        <v>12</v>
      </c>
      <c r="E3796" s="34" t="str">
        <f>IFERROR(MID(A3796,D3796-5,1)," ")</f>
        <v>1</v>
      </c>
      <c r="F3796" s="34" t="str">
        <f>MID(A3796,IF(E3796="1",D3796-5,D3796-4),IF(E3796="1",7,6))</f>
        <v>11:45AM</v>
      </c>
      <c r="G3796" s="34" t="str">
        <f>TRIM(SUBSTITUTE(A3796,TEXT(M3796,"h:mmAM/PM"),""))</f>
        <v>7-Nov YOX</v>
      </c>
      <c r="H3796" s="34" t="b">
        <f>OR(LEFT(G3796,1)="Y",LEFT(G3796,1)="B",LEFT(G3796,1)="R")</f>
        <v>0</v>
      </c>
      <c r="I3796" s="34" t="str">
        <f>IF(H3796,LEFT(G3796,FIND(" ",G3796)-1),MID(G3796,FIND(" ",G3796)+1,9))</f>
        <v>YOX</v>
      </c>
      <c r="J3796" s="34" t="str">
        <f>TRIM(SUBSTITUTE(G3796,I3796,""))</f>
        <v>7-Nov</v>
      </c>
      <c r="K3796" s="34">
        <f>LEFT(J3796,2-ISERROR(1*MID(J3796,2,1)))*1</f>
        <v>7</v>
      </c>
      <c r="L3796" s="34" t="str">
        <f>IF(LEN(I3796)=3,I3796,LEFT(I3796,1)&amp;MID(I3796,3,1)&amp;RIGHT(I3796,1))</f>
        <v>YOX</v>
      </c>
      <c r="M3796" s="42">
        <f>TIMEVALUE(SUBSTITUTE(SUBSTITUTE(F3796,"P"," P"),"A"," A"))</f>
        <v>0.48958333333333331</v>
      </c>
      <c r="N3796" s="34">
        <f t="shared" si="188"/>
        <v>9</v>
      </c>
      <c r="O3796" s="34" t="str">
        <f t="shared" si="189"/>
        <v>YOX9</v>
      </c>
      <c r="P3796" s="44">
        <f>INDEX(Workings!$R$14:$R$853,MATCH(O3796,Workings!$U$14:$U$853,0))</f>
        <v>0.48472222222222217</v>
      </c>
      <c r="Q3796" s="34">
        <f t="shared" si="190"/>
        <v>7</v>
      </c>
      <c r="S3796"/>
    </row>
    <row r="3797" spans="1:19" ht="15" x14ac:dyDescent="0.25">
      <c r="A3797" s="34" t="s">
        <v>3203</v>
      </c>
      <c r="B3797" s="34">
        <f>SEARCH("PM",A3797)</f>
        <v>12</v>
      </c>
      <c r="C3797" s="34" t="e">
        <f>SEARCH("AM",A3797)</f>
        <v>#VALUE!</v>
      </c>
      <c r="D3797" s="34">
        <f>IFERROR(B3797,C3797)</f>
        <v>12</v>
      </c>
      <c r="E3797" s="34" t="str">
        <f>IFERROR(MID(A3797,D3797-5,1)," ")</f>
        <v>1</v>
      </c>
      <c r="F3797" s="34" t="str">
        <f>MID(A3797,IF(E3797="1",D3797-5,D3797-4),IF(E3797="1",7,6))</f>
        <v>12:15PM</v>
      </c>
      <c r="G3797" s="34" t="str">
        <f>TRIM(SUBSTITUTE(A3797,TEXT(M3797,"h:mmAM/PM"),""))</f>
        <v>Y-O-X 7/Nov</v>
      </c>
      <c r="H3797" s="34" t="b">
        <f>OR(LEFT(G3797,1)="Y",LEFT(G3797,1)="B",LEFT(G3797,1)="R")</f>
        <v>1</v>
      </c>
      <c r="I3797" s="34" t="str">
        <f>IF(H3797,LEFT(G3797,FIND(" ",G3797)-1),MID(G3797,FIND(" ",G3797)+1,9))</f>
        <v>Y-O-X</v>
      </c>
      <c r="J3797" s="34" t="str">
        <f>TRIM(SUBSTITUTE(G3797,I3797,""))</f>
        <v>7/Nov</v>
      </c>
      <c r="K3797" s="34">
        <f>LEFT(J3797,2-ISERROR(1*MID(J3797,2,1)))*1</f>
        <v>7</v>
      </c>
      <c r="L3797" s="34" t="str">
        <f>IF(LEN(I3797)=3,I3797,LEFT(I3797,1)&amp;MID(I3797,3,1)&amp;RIGHT(I3797,1))</f>
        <v>YOX</v>
      </c>
      <c r="M3797" s="42">
        <f>TIMEVALUE(SUBSTITUTE(SUBSTITUTE(F3797,"P"," P"),"A"," A"))</f>
        <v>0.51041666666666663</v>
      </c>
      <c r="N3797" s="34">
        <f t="shared" si="188"/>
        <v>10</v>
      </c>
      <c r="O3797" s="34" t="str">
        <f t="shared" si="189"/>
        <v>YOX10</v>
      </c>
      <c r="P3797" s="44">
        <f>INDEX(Workings!$R$14:$R$853,MATCH(O3797,Workings!$U$14:$U$853,0))</f>
        <v>0.50555555555555554</v>
      </c>
      <c r="Q3797" s="34">
        <f t="shared" si="190"/>
        <v>7</v>
      </c>
      <c r="S3797"/>
    </row>
    <row r="3798" spans="1:19" ht="15" x14ac:dyDescent="0.25">
      <c r="A3798" s="34" t="s">
        <v>2586</v>
      </c>
      <c r="B3798" s="34">
        <f>SEARCH("PM",A3798)</f>
        <v>12</v>
      </c>
      <c r="C3798" s="34" t="e">
        <f>SEARCH("AM",A3798)</f>
        <v>#VALUE!</v>
      </c>
      <c r="D3798" s="34">
        <f>IFERROR(B3798,C3798)</f>
        <v>12</v>
      </c>
      <c r="E3798" s="34" t="str">
        <f>IFERROR(MID(A3798,D3798-5,1)," ")</f>
        <v>1</v>
      </c>
      <c r="F3798" s="34" t="str">
        <f>MID(A3798,IF(E3798="1",D3798-5,D3798-4),IF(E3798="1",7,6))</f>
        <v>12:44PM</v>
      </c>
      <c r="G3798" s="34" t="str">
        <f>TRIM(SUBSTITUTE(A3798,TEXT(M3798,"h:mmAM/PM"),""))</f>
        <v>7-Nov YOX</v>
      </c>
      <c r="H3798" s="34" t="b">
        <f>OR(LEFT(G3798,1)="Y",LEFT(G3798,1)="B",LEFT(G3798,1)="R")</f>
        <v>0</v>
      </c>
      <c r="I3798" s="34" t="str">
        <f>IF(H3798,LEFT(G3798,FIND(" ",G3798)-1),MID(G3798,FIND(" ",G3798)+1,9))</f>
        <v>YOX</v>
      </c>
      <c r="J3798" s="34" t="str">
        <f>TRIM(SUBSTITUTE(G3798,I3798,""))</f>
        <v>7-Nov</v>
      </c>
      <c r="K3798" s="34">
        <f>LEFT(J3798,2-ISERROR(1*MID(J3798,2,1)))*1</f>
        <v>7</v>
      </c>
      <c r="L3798" s="34" t="str">
        <f>IF(LEN(I3798)=3,I3798,LEFT(I3798,1)&amp;MID(I3798,3,1)&amp;RIGHT(I3798,1))</f>
        <v>YOX</v>
      </c>
      <c r="M3798" s="42">
        <f>TIMEVALUE(SUBSTITUTE(SUBSTITUTE(F3798,"P"," P"),"A"," A"))</f>
        <v>0.53055555555555556</v>
      </c>
      <c r="N3798" s="34">
        <f t="shared" si="188"/>
        <v>11</v>
      </c>
      <c r="O3798" s="34" t="str">
        <f t="shared" si="189"/>
        <v>YOX11</v>
      </c>
      <c r="P3798" s="44">
        <f>INDEX(Workings!$R$14:$R$853,MATCH(O3798,Workings!$U$14:$U$853,0))</f>
        <v>0.52638888888888891</v>
      </c>
      <c r="Q3798" s="34">
        <f t="shared" si="190"/>
        <v>6</v>
      </c>
      <c r="S3798"/>
    </row>
    <row r="3799" spans="1:19" ht="15" x14ac:dyDescent="0.25">
      <c r="A3799" s="34" t="s">
        <v>3379</v>
      </c>
      <c r="B3799" s="34">
        <f>SEARCH("PM",A3799)</f>
        <v>5</v>
      </c>
      <c r="C3799" s="34" t="e">
        <f>SEARCH("AM",A3799)</f>
        <v>#VALUE!</v>
      </c>
      <c r="D3799" s="34">
        <f>IFERROR(B3799,C3799)</f>
        <v>5</v>
      </c>
      <c r="E3799" s="34" t="str">
        <f>IFERROR(MID(A3799,D3799-5,1)," ")</f>
        <v xml:space="preserve"> </v>
      </c>
      <c r="F3799" s="34" t="str">
        <f>MID(A3799,IF(E3799="1",D3799-5,D3799-4),IF(E3799="1",7,6))</f>
        <v>1:09PM</v>
      </c>
      <c r="G3799" s="34" t="str">
        <f>TRIM(SUBSTITUTE(A3799,TEXT(M3799,"h:mmAM/PM"),""))</f>
        <v>7-Nov Y-O-X</v>
      </c>
      <c r="H3799" s="34" t="b">
        <f>OR(LEFT(G3799,1)="Y",LEFT(G3799,1)="B",LEFT(G3799,1)="R")</f>
        <v>0</v>
      </c>
      <c r="I3799" s="34" t="str">
        <f>IF(H3799,LEFT(G3799,FIND(" ",G3799)-1),MID(G3799,FIND(" ",G3799)+1,9))</f>
        <v>Y-O-X</v>
      </c>
      <c r="J3799" s="34" t="str">
        <f>TRIM(SUBSTITUTE(G3799,I3799,""))</f>
        <v>7-Nov</v>
      </c>
      <c r="K3799" s="34">
        <f>LEFT(J3799,2-ISERROR(1*MID(J3799,2,1)))*1</f>
        <v>7</v>
      </c>
      <c r="L3799" s="34" t="str">
        <f>IF(LEN(I3799)=3,I3799,LEFT(I3799,1)&amp;MID(I3799,3,1)&amp;RIGHT(I3799,1))</f>
        <v>YOX</v>
      </c>
      <c r="M3799" s="42">
        <f>TIMEVALUE(SUBSTITUTE(SUBSTITUTE(F3799,"P"," P"),"A"," A"))</f>
        <v>0.54791666666666672</v>
      </c>
      <c r="N3799" s="34">
        <f t="shared" si="188"/>
        <v>12</v>
      </c>
      <c r="O3799" s="34" t="str">
        <f t="shared" si="189"/>
        <v>YOX12</v>
      </c>
      <c r="P3799" s="44">
        <f>INDEX(Workings!$R$14:$R$853,MATCH(O3799,Workings!$U$14:$U$853,0))</f>
        <v>0.54722222222222228</v>
      </c>
      <c r="Q3799" s="34">
        <f t="shared" si="190"/>
        <v>1</v>
      </c>
      <c r="S3799"/>
    </row>
    <row r="3800" spans="1:19" ht="15" x14ac:dyDescent="0.25">
      <c r="A3800" s="34" t="s">
        <v>4136</v>
      </c>
      <c r="B3800" s="34">
        <f>SEARCH("PM",A3800)</f>
        <v>11</v>
      </c>
      <c r="C3800" s="34" t="e">
        <f>SEARCH("AM",A3800)</f>
        <v>#VALUE!</v>
      </c>
      <c r="D3800" s="34">
        <f>IFERROR(B3800,C3800)</f>
        <v>11</v>
      </c>
      <c r="E3800" s="34" t="str">
        <f>IFERROR(MID(A3800,D3800-5,1)," ")</f>
        <v xml:space="preserve"> </v>
      </c>
      <c r="F3800" s="34" t="str">
        <f>MID(A3800,IF(E3800="1",D3800-5,D3800-4),IF(E3800="1",7,6))</f>
        <v>1:46PM</v>
      </c>
      <c r="G3800" s="34" t="str">
        <f>TRIM(SUBSTITUTE(A3800,TEXT(M3800,"h:mmAM/PM"),""))</f>
        <v>7/Nov YOX</v>
      </c>
      <c r="H3800" s="34" t="b">
        <f>OR(LEFT(G3800,1)="Y",LEFT(G3800,1)="B",LEFT(G3800,1)="R")</f>
        <v>0</v>
      </c>
      <c r="I3800" s="34" t="str">
        <f>IF(H3800,LEFT(G3800,FIND(" ",G3800)-1),MID(G3800,FIND(" ",G3800)+1,9))</f>
        <v>YOX</v>
      </c>
      <c r="J3800" s="34" t="str">
        <f>TRIM(SUBSTITUTE(G3800,I3800,""))</f>
        <v>7/Nov</v>
      </c>
      <c r="K3800" s="34">
        <f>LEFT(J3800,2-ISERROR(1*MID(J3800,2,1)))*1</f>
        <v>7</v>
      </c>
      <c r="L3800" s="34" t="str">
        <f>IF(LEN(I3800)=3,I3800,LEFT(I3800,1)&amp;MID(I3800,3,1)&amp;RIGHT(I3800,1))</f>
        <v>YOX</v>
      </c>
      <c r="M3800" s="42">
        <f>TIMEVALUE(SUBSTITUTE(SUBSTITUTE(F3800,"P"," P"),"A"," A"))</f>
        <v>0.57361111111111118</v>
      </c>
      <c r="N3800" s="34">
        <f t="shared" si="188"/>
        <v>13</v>
      </c>
      <c r="O3800" s="34" t="str">
        <f t="shared" si="189"/>
        <v>YOX13</v>
      </c>
      <c r="P3800" s="44">
        <f>INDEX(Workings!$R$14:$R$853,MATCH(O3800,Workings!$U$14:$U$853,0))</f>
        <v>0.56805555555555565</v>
      </c>
      <c r="Q3800" s="34">
        <f t="shared" si="190"/>
        <v>8</v>
      </c>
      <c r="S3800"/>
    </row>
    <row r="3801" spans="1:19" ht="15" x14ac:dyDescent="0.25">
      <c r="A3801" s="34" t="s">
        <v>3520</v>
      </c>
      <c r="B3801" s="34">
        <f>SEARCH("PM",A3801)</f>
        <v>5</v>
      </c>
      <c r="C3801" s="34" t="e">
        <f>SEARCH("AM",A3801)</f>
        <v>#VALUE!</v>
      </c>
      <c r="D3801" s="34">
        <f>IFERROR(B3801,C3801)</f>
        <v>5</v>
      </c>
      <c r="E3801" s="34" t="str">
        <f>IFERROR(MID(A3801,D3801-5,1)," ")</f>
        <v xml:space="preserve"> </v>
      </c>
      <c r="F3801" s="34" t="str">
        <f>MID(A3801,IF(E3801="1",D3801-5,D3801-4),IF(E3801="1",7,6))</f>
        <v>2:11PM</v>
      </c>
      <c r="G3801" s="34" t="str">
        <f>TRIM(SUBSTITUTE(A3801,TEXT(M3801,"h:mmAM/PM"),""))</f>
        <v>7-Nov Y-O-X</v>
      </c>
      <c r="H3801" s="34" t="b">
        <f>OR(LEFT(G3801,1)="Y",LEFT(G3801,1)="B",LEFT(G3801,1)="R")</f>
        <v>0</v>
      </c>
      <c r="I3801" s="34" t="str">
        <f>IF(H3801,LEFT(G3801,FIND(" ",G3801)-1),MID(G3801,FIND(" ",G3801)+1,9))</f>
        <v>Y-O-X</v>
      </c>
      <c r="J3801" s="34" t="str">
        <f>TRIM(SUBSTITUTE(G3801,I3801,""))</f>
        <v>7-Nov</v>
      </c>
      <c r="K3801" s="34">
        <f>LEFT(J3801,2-ISERROR(1*MID(J3801,2,1)))*1</f>
        <v>7</v>
      </c>
      <c r="L3801" s="34" t="str">
        <f>IF(LEN(I3801)=3,I3801,LEFT(I3801,1)&amp;MID(I3801,3,1)&amp;RIGHT(I3801,1))</f>
        <v>YOX</v>
      </c>
      <c r="M3801" s="42">
        <f>TIMEVALUE(SUBSTITUTE(SUBSTITUTE(F3801,"P"," P"),"A"," A"))</f>
        <v>0.59097222222222223</v>
      </c>
      <c r="N3801" s="34">
        <f t="shared" si="188"/>
        <v>14</v>
      </c>
      <c r="O3801" s="34" t="str">
        <f t="shared" si="189"/>
        <v>YOX14</v>
      </c>
      <c r="P3801" s="44">
        <f>INDEX(Workings!$R$14:$R$853,MATCH(O3801,Workings!$U$14:$U$853,0))</f>
        <v>0.58888888888888902</v>
      </c>
      <c r="Q3801" s="34">
        <f t="shared" si="190"/>
        <v>3</v>
      </c>
      <c r="S3801"/>
    </row>
    <row r="3802" spans="1:19" ht="15" x14ac:dyDescent="0.25">
      <c r="A3802" s="34" t="s">
        <v>2085</v>
      </c>
      <c r="B3802" s="34">
        <f>SEARCH("PM",A3802)</f>
        <v>15</v>
      </c>
      <c r="C3802" s="34" t="e">
        <f>SEARCH("AM",A3802)</f>
        <v>#VALUE!</v>
      </c>
      <c r="D3802" s="34">
        <f>IFERROR(B3802,C3802)</f>
        <v>15</v>
      </c>
      <c r="E3802" s="34" t="str">
        <f>IFERROR(MID(A3802,D3802-5,1)," ")</f>
        <v xml:space="preserve"> </v>
      </c>
      <c r="F3802" s="34" t="str">
        <f>MID(A3802,IF(E3802="1",D3802-5,D3802-4),IF(E3802="1",7,6))</f>
        <v>2:45PM</v>
      </c>
      <c r="G3802" s="34" t="str">
        <f>TRIM(SUBSTITUTE(A3802,TEXT(M3802,"h:mmAM/PM"),""))</f>
        <v>YOX 7/Nov</v>
      </c>
      <c r="H3802" s="34" t="b">
        <f>OR(LEFT(G3802,1)="Y",LEFT(G3802,1)="B",LEFT(G3802,1)="R")</f>
        <v>1</v>
      </c>
      <c r="I3802" s="34" t="str">
        <f>IF(H3802,LEFT(G3802,FIND(" ",G3802)-1),MID(G3802,FIND(" ",G3802)+1,9))</f>
        <v>YOX</v>
      </c>
      <c r="J3802" s="34" t="str">
        <f>TRIM(SUBSTITUTE(G3802,I3802,""))</f>
        <v>7/Nov</v>
      </c>
      <c r="K3802" s="34">
        <f>LEFT(J3802,2-ISERROR(1*MID(J3802,2,1)))*1</f>
        <v>7</v>
      </c>
      <c r="L3802" s="34" t="str">
        <f>IF(LEN(I3802)=3,I3802,LEFT(I3802,1)&amp;MID(I3802,3,1)&amp;RIGHT(I3802,1))</f>
        <v>YOX</v>
      </c>
      <c r="M3802" s="42">
        <f>TIMEVALUE(SUBSTITUTE(SUBSTITUTE(F3802,"P"," P"),"A"," A"))</f>
        <v>0.61458333333333337</v>
      </c>
      <c r="N3802" s="34">
        <f t="shared" si="188"/>
        <v>15</v>
      </c>
      <c r="O3802" s="34" t="str">
        <f t="shared" si="189"/>
        <v>YOX15</v>
      </c>
      <c r="P3802" s="44">
        <f>INDEX(Workings!$R$14:$R$853,MATCH(O3802,Workings!$U$14:$U$853,0))</f>
        <v>0.60972222222222239</v>
      </c>
      <c r="Q3802" s="34">
        <f t="shared" si="190"/>
        <v>7</v>
      </c>
      <c r="S3802"/>
    </row>
    <row r="3803" spans="1:19" ht="15" x14ac:dyDescent="0.25">
      <c r="A3803" s="34" t="s">
        <v>3761</v>
      </c>
      <c r="B3803" s="34">
        <f>SEARCH("PM",A3803)</f>
        <v>5</v>
      </c>
      <c r="C3803" s="34" t="e">
        <f>SEARCH("AM",A3803)</f>
        <v>#VALUE!</v>
      </c>
      <c r="D3803" s="34">
        <f>IFERROR(B3803,C3803)</f>
        <v>5</v>
      </c>
      <c r="E3803" s="34" t="str">
        <f>IFERROR(MID(A3803,D3803-5,1)," ")</f>
        <v xml:space="preserve"> </v>
      </c>
      <c r="F3803" s="34" t="str">
        <f>MID(A3803,IF(E3803="1",D3803-5,D3803-4),IF(E3803="1",7,6))</f>
        <v>3:11PM</v>
      </c>
      <c r="G3803" s="34" t="str">
        <f>TRIM(SUBSTITUTE(A3803,TEXT(M3803,"h:mmAM/PM"),""))</f>
        <v>Y:O:X 7/Nov</v>
      </c>
      <c r="H3803" s="34" t="b">
        <f>OR(LEFT(G3803,1)="Y",LEFT(G3803,1)="B",LEFT(G3803,1)="R")</f>
        <v>1</v>
      </c>
      <c r="I3803" s="34" t="str">
        <f>IF(H3803,LEFT(G3803,FIND(" ",G3803)-1),MID(G3803,FIND(" ",G3803)+1,9))</f>
        <v>Y:O:X</v>
      </c>
      <c r="J3803" s="34" t="str">
        <f>TRIM(SUBSTITUTE(G3803,I3803,""))</f>
        <v>7/Nov</v>
      </c>
      <c r="K3803" s="34">
        <f>LEFT(J3803,2-ISERROR(1*MID(J3803,2,1)))*1</f>
        <v>7</v>
      </c>
      <c r="L3803" s="34" t="str">
        <f>IF(LEN(I3803)=3,I3803,LEFT(I3803,1)&amp;MID(I3803,3,1)&amp;RIGHT(I3803,1))</f>
        <v>YOX</v>
      </c>
      <c r="M3803" s="42">
        <f>TIMEVALUE(SUBSTITUTE(SUBSTITUTE(F3803,"P"," P"),"A"," A"))</f>
        <v>0.63263888888888886</v>
      </c>
      <c r="N3803" s="34">
        <f t="shared" si="188"/>
        <v>16</v>
      </c>
      <c r="O3803" s="34" t="str">
        <f t="shared" si="189"/>
        <v>YOX16</v>
      </c>
      <c r="P3803" s="44">
        <f>INDEX(Workings!$R$14:$R$853,MATCH(O3803,Workings!$U$14:$U$853,0))</f>
        <v>0.63055555555555576</v>
      </c>
      <c r="Q3803" s="34">
        <f t="shared" si="190"/>
        <v>3</v>
      </c>
      <c r="S3803"/>
    </row>
    <row r="3804" spans="1:19" ht="15" x14ac:dyDescent="0.25">
      <c r="A3804" s="34" t="s">
        <v>2491</v>
      </c>
      <c r="B3804" s="34">
        <f>SEARCH("PM",A3804)</f>
        <v>11</v>
      </c>
      <c r="C3804" s="34" t="e">
        <f>SEARCH("AM",A3804)</f>
        <v>#VALUE!</v>
      </c>
      <c r="D3804" s="34">
        <f>IFERROR(B3804,C3804)</f>
        <v>11</v>
      </c>
      <c r="E3804" s="34" t="str">
        <f>IFERROR(MID(A3804,D3804-5,1)," ")</f>
        <v xml:space="preserve"> </v>
      </c>
      <c r="F3804" s="34" t="str">
        <f>MID(A3804,IF(E3804="1",D3804-5,D3804-4),IF(E3804="1",7,6))</f>
        <v>3:39PM</v>
      </c>
      <c r="G3804" s="34" t="str">
        <f>TRIM(SUBSTITUTE(A3804,TEXT(M3804,"h:mmAM/PM"),""))</f>
        <v>Y/O/X 7/Nov</v>
      </c>
      <c r="H3804" s="34" t="b">
        <f>OR(LEFT(G3804,1)="Y",LEFT(G3804,1)="B",LEFT(G3804,1)="R")</f>
        <v>1</v>
      </c>
      <c r="I3804" s="34" t="str">
        <f>IF(H3804,LEFT(G3804,FIND(" ",G3804)-1),MID(G3804,FIND(" ",G3804)+1,9))</f>
        <v>Y/O/X</v>
      </c>
      <c r="J3804" s="34" t="str">
        <f>TRIM(SUBSTITUTE(G3804,I3804,""))</f>
        <v>7/Nov</v>
      </c>
      <c r="K3804" s="34">
        <f>LEFT(J3804,2-ISERROR(1*MID(J3804,2,1)))*1</f>
        <v>7</v>
      </c>
      <c r="L3804" s="34" t="str">
        <f>IF(LEN(I3804)=3,I3804,LEFT(I3804,1)&amp;MID(I3804,3,1)&amp;RIGHT(I3804,1))</f>
        <v>YOX</v>
      </c>
      <c r="M3804" s="42">
        <f>TIMEVALUE(SUBSTITUTE(SUBSTITUTE(F3804,"P"," P"),"A"," A"))</f>
        <v>0.65208333333333335</v>
      </c>
      <c r="N3804" s="34">
        <f t="shared" si="188"/>
        <v>17</v>
      </c>
      <c r="O3804" s="34" t="str">
        <f t="shared" si="189"/>
        <v>YOX17</v>
      </c>
      <c r="P3804" s="44">
        <f>INDEX(Workings!$R$14:$R$853,MATCH(O3804,Workings!$U$14:$U$853,0))</f>
        <v>0.65138888888888913</v>
      </c>
      <c r="Q3804" s="34">
        <f t="shared" si="190"/>
        <v>1</v>
      </c>
      <c r="S3804"/>
    </row>
    <row r="3805" spans="1:19" ht="15" x14ac:dyDescent="0.25">
      <c r="A3805" s="34" t="s">
        <v>2134</v>
      </c>
      <c r="B3805" s="34">
        <f>SEARCH("PM",A3805)</f>
        <v>11</v>
      </c>
      <c r="C3805" s="34" t="e">
        <f>SEARCH("AM",A3805)</f>
        <v>#VALUE!</v>
      </c>
      <c r="D3805" s="34">
        <f>IFERROR(B3805,C3805)</f>
        <v>11</v>
      </c>
      <c r="E3805" s="34" t="str">
        <f>IFERROR(MID(A3805,D3805-5,1)," ")</f>
        <v xml:space="preserve"> </v>
      </c>
      <c r="F3805" s="34" t="str">
        <f>MID(A3805,IF(E3805="1",D3805-5,D3805-4),IF(E3805="1",7,6))</f>
        <v>4:15PM</v>
      </c>
      <c r="G3805" s="34" t="str">
        <f>TRIM(SUBSTITUTE(A3805,TEXT(M3805,"h:mmAM/PM"),""))</f>
        <v>7-Nov YOX</v>
      </c>
      <c r="H3805" s="34" t="b">
        <f>OR(LEFT(G3805,1)="Y",LEFT(G3805,1)="B",LEFT(G3805,1)="R")</f>
        <v>0</v>
      </c>
      <c r="I3805" s="34" t="str">
        <f>IF(H3805,LEFT(G3805,FIND(" ",G3805)-1),MID(G3805,FIND(" ",G3805)+1,9))</f>
        <v>YOX</v>
      </c>
      <c r="J3805" s="34" t="str">
        <f>TRIM(SUBSTITUTE(G3805,I3805,""))</f>
        <v>7-Nov</v>
      </c>
      <c r="K3805" s="34">
        <f>LEFT(J3805,2-ISERROR(1*MID(J3805,2,1)))*1</f>
        <v>7</v>
      </c>
      <c r="L3805" s="34" t="str">
        <f>IF(LEN(I3805)=3,I3805,LEFT(I3805,1)&amp;MID(I3805,3,1)&amp;RIGHT(I3805,1))</f>
        <v>YOX</v>
      </c>
      <c r="M3805" s="42">
        <f>TIMEVALUE(SUBSTITUTE(SUBSTITUTE(F3805,"P"," P"),"A"," A"))</f>
        <v>0.67708333333333337</v>
      </c>
      <c r="N3805" s="34">
        <f t="shared" si="188"/>
        <v>18</v>
      </c>
      <c r="O3805" s="34" t="str">
        <f t="shared" si="189"/>
        <v>YOX18</v>
      </c>
      <c r="P3805" s="44">
        <f>INDEX(Workings!$R$14:$R$853,MATCH(O3805,Workings!$U$14:$U$853,0))</f>
        <v>0.6722222222222225</v>
      </c>
      <c r="Q3805" s="34">
        <f t="shared" si="190"/>
        <v>7</v>
      </c>
      <c r="S3805"/>
    </row>
    <row r="3806" spans="1:19" ht="15" x14ac:dyDescent="0.25">
      <c r="A3806" s="34" t="s">
        <v>1974</v>
      </c>
      <c r="B3806" s="34">
        <f>SEARCH("PM",A3806)</f>
        <v>17</v>
      </c>
      <c r="C3806" s="34" t="e">
        <f>SEARCH("AM",A3806)</f>
        <v>#VALUE!</v>
      </c>
      <c r="D3806" s="34">
        <f>IFERROR(B3806,C3806)</f>
        <v>17</v>
      </c>
      <c r="E3806" s="34" t="str">
        <f>IFERROR(MID(A3806,D3806-5,1)," ")</f>
        <v xml:space="preserve"> </v>
      </c>
      <c r="F3806" s="34" t="str">
        <f>MID(A3806,IF(E3806="1",D3806-5,D3806-4),IF(E3806="1",7,6))</f>
        <v>4:42PM</v>
      </c>
      <c r="G3806" s="34" t="str">
        <f>TRIM(SUBSTITUTE(A3806,TEXT(M3806,"h:mmAM/PM"),""))</f>
        <v>Y/O/X 7/Nov</v>
      </c>
      <c r="H3806" s="34" t="b">
        <f>OR(LEFT(G3806,1)="Y",LEFT(G3806,1)="B",LEFT(G3806,1)="R")</f>
        <v>1</v>
      </c>
      <c r="I3806" s="34" t="str">
        <f>IF(H3806,LEFT(G3806,FIND(" ",G3806)-1),MID(G3806,FIND(" ",G3806)+1,9))</f>
        <v>Y/O/X</v>
      </c>
      <c r="J3806" s="34" t="str">
        <f>TRIM(SUBSTITUTE(G3806,I3806,""))</f>
        <v>7/Nov</v>
      </c>
      <c r="K3806" s="34">
        <f>LEFT(J3806,2-ISERROR(1*MID(J3806,2,1)))*1</f>
        <v>7</v>
      </c>
      <c r="L3806" s="34" t="str">
        <f>IF(LEN(I3806)=3,I3806,LEFT(I3806,1)&amp;MID(I3806,3,1)&amp;RIGHT(I3806,1))</f>
        <v>YOX</v>
      </c>
      <c r="M3806" s="42">
        <f>TIMEVALUE(SUBSTITUTE(SUBSTITUTE(F3806,"P"," P"),"A"," A"))</f>
        <v>0.6958333333333333</v>
      </c>
      <c r="N3806" s="34">
        <f t="shared" si="188"/>
        <v>19</v>
      </c>
      <c r="O3806" s="34" t="str">
        <f t="shared" si="189"/>
        <v>YOX19</v>
      </c>
      <c r="P3806" s="44">
        <f>INDEX(Workings!$R$14:$R$853,MATCH(O3806,Workings!$U$14:$U$853,0))</f>
        <v>0.69305555555555587</v>
      </c>
      <c r="Q3806" s="34">
        <f t="shared" si="190"/>
        <v>4</v>
      </c>
      <c r="S3806"/>
    </row>
    <row r="3807" spans="1:19" ht="15" x14ac:dyDescent="0.25">
      <c r="A3807" s="34" t="s">
        <v>3468</v>
      </c>
      <c r="B3807" s="34">
        <f>SEARCH("PM",A3807)</f>
        <v>17</v>
      </c>
      <c r="C3807" s="34" t="e">
        <f>SEARCH("AM",A3807)</f>
        <v>#VALUE!</v>
      </c>
      <c r="D3807" s="34">
        <f>IFERROR(B3807,C3807)</f>
        <v>17</v>
      </c>
      <c r="E3807" s="34" t="str">
        <f>IFERROR(MID(A3807,D3807-5,1)," ")</f>
        <v xml:space="preserve"> </v>
      </c>
      <c r="F3807" s="34" t="str">
        <f>MID(A3807,IF(E3807="1",D3807-5,D3807-4),IF(E3807="1",7,6))</f>
        <v>5:11PM</v>
      </c>
      <c r="G3807" s="34" t="str">
        <f>TRIM(SUBSTITUTE(A3807,TEXT(M3807,"h:mmAM/PM"),""))</f>
        <v>7-Nov Y:O:X</v>
      </c>
      <c r="H3807" s="34" t="b">
        <f>OR(LEFT(G3807,1)="Y",LEFT(G3807,1)="B",LEFT(G3807,1)="R")</f>
        <v>0</v>
      </c>
      <c r="I3807" s="34" t="str">
        <f>IF(H3807,LEFT(G3807,FIND(" ",G3807)-1),MID(G3807,FIND(" ",G3807)+1,9))</f>
        <v>Y:O:X</v>
      </c>
      <c r="J3807" s="34" t="str">
        <f>TRIM(SUBSTITUTE(G3807,I3807,""))</f>
        <v>7-Nov</v>
      </c>
      <c r="K3807" s="34">
        <f>LEFT(J3807,2-ISERROR(1*MID(J3807,2,1)))*1</f>
        <v>7</v>
      </c>
      <c r="L3807" s="34" t="str">
        <f>IF(LEN(I3807)=3,I3807,LEFT(I3807,1)&amp;MID(I3807,3,1)&amp;RIGHT(I3807,1))</f>
        <v>YOX</v>
      </c>
      <c r="M3807" s="42">
        <f>TIMEVALUE(SUBSTITUTE(SUBSTITUTE(F3807,"P"," P"),"A"," A"))</f>
        <v>0.71597222222222223</v>
      </c>
      <c r="N3807" s="34">
        <f t="shared" si="188"/>
        <v>20</v>
      </c>
      <c r="O3807" s="34" t="str">
        <f t="shared" si="189"/>
        <v>YOX20</v>
      </c>
      <c r="P3807" s="44">
        <f>INDEX(Workings!$R$14:$R$853,MATCH(O3807,Workings!$U$14:$U$853,0))</f>
        <v>0.71388888888888924</v>
      </c>
      <c r="Q3807" s="34">
        <f t="shared" si="190"/>
        <v>3</v>
      </c>
      <c r="S3807"/>
    </row>
    <row r="3808" spans="1:19" ht="15" x14ac:dyDescent="0.25">
      <c r="A3808" s="34" t="s">
        <v>4031</v>
      </c>
      <c r="B3808" s="34">
        <f>SEARCH("PM",A3808)</f>
        <v>17</v>
      </c>
      <c r="C3808" s="34" t="e">
        <f>SEARCH("AM",A3808)</f>
        <v>#VALUE!</v>
      </c>
      <c r="D3808" s="34">
        <f>IFERROR(B3808,C3808)</f>
        <v>17</v>
      </c>
      <c r="E3808" s="34" t="str">
        <f>IFERROR(MID(A3808,D3808-5,1)," ")</f>
        <v xml:space="preserve"> </v>
      </c>
      <c r="F3808" s="34" t="str">
        <f>MID(A3808,IF(E3808="1",D3808-5,D3808-4),IF(E3808="1",7,6))</f>
        <v>5:31PM</v>
      </c>
      <c r="G3808" s="34" t="str">
        <f>TRIM(SUBSTITUTE(A3808,TEXT(M3808,"h:mmAM/PM"),""))</f>
        <v>Y:O:X 7-Nov</v>
      </c>
      <c r="H3808" s="34" t="b">
        <f>OR(LEFT(G3808,1)="Y",LEFT(G3808,1)="B",LEFT(G3808,1)="R")</f>
        <v>1</v>
      </c>
      <c r="I3808" s="34" t="str">
        <f>IF(H3808,LEFT(G3808,FIND(" ",G3808)-1),MID(G3808,FIND(" ",G3808)+1,9))</f>
        <v>Y:O:X</v>
      </c>
      <c r="J3808" s="34" t="str">
        <f>TRIM(SUBSTITUTE(G3808,I3808,""))</f>
        <v>7-Nov</v>
      </c>
      <c r="K3808" s="34">
        <f>LEFT(J3808,2-ISERROR(1*MID(J3808,2,1)))*1</f>
        <v>7</v>
      </c>
      <c r="L3808" s="34" t="str">
        <f>IF(LEN(I3808)=3,I3808,LEFT(I3808,1)&amp;MID(I3808,3,1)&amp;RIGHT(I3808,1))</f>
        <v>YOX</v>
      </c>
      <c r="M3808" s="42">
        <f>TIMEVALUE(SUBSTITUTE(SUBSTITUTE(F3808,"P"," P"),"A"," A"))</f>
        <v>0.72986111111111107</v>
      </c>
      <c r="N3808" s="34">
        <f t="shared" si="188"/>
        <v>21</v>
      </c>
      <c r="O3808" s="34" t="str">
        <f t="shared" si="189"/>
        <v>YOX21</v>
      </c>
      <c r="P3808" s="44">
        <f>INDEX(Workings!$R$14:$R$853,MATCH(O3808,Workings!$U$14:$U$853,0))</f>
        <v>0.72777777777777808</v>
      </c>
      <c r="Q3808" s="34">
        <f t="shared" si="190"/>
        <v>3</v>
      </c>
      <c r="S3808"/>
    </row>
    <row r="3809" spans="1:19" ht="15" x14ac:dyDescent="0.25">
      <c r="A3809" s="34" t="s">
        <v>3124</v>
      </c>
      <c r="B3809" s="34">
        <f>SEARCH("PM",A3809)</f>
        <v>17</v>
      </c>
      <c r="C3809" s="34" t="e">
        <f>SEARCH("AM",A3809)</f>
        <v>#VALUE!</v>
      </c>
      <c r="D3809" s="34">
        <f>IFERROR(B3809,C3809)</f>
        <v>17</v>
      </c>
      <c r="E3809" s="34" t="str">
        <f>IFERROR(MID(A3809,D3809-5,1)," ")</f>
        <v xml:space="preserve"> </v>
      </c>
      <c r="F3809" s="34" t="str">
        <f>MID(A3809,IF(E3809="1",D3809-5,D3809-4),IF(E3809="1",7,6))</f>
        <v>5:50PM</v>
      </c>
      <c r="G3809" s="34" t="str">
        <f>TRIM(SUBSTITUTE(A3809,TEXT(M3809,"h:mmAM/PM"),""))</f>
        <v>Y:O:X 7/Nov</v>
      </c>
      <c r="H3809" s="34" t="b">
        <f>OR(LEFT(G3809,1)="Y",LEFT(G3809,1)="B",LEFT(G3809,1)="R")</f>
        <v>1</v>
      </c>
      <c r="I3809" s="34" t="str">
        <f>IF(H3809,LEFT(G3809,FIND(" ",G3809)-1),MID(G3809,FIND(" ",G3809)+1,9))</f>
        <v>Y:O:X</v>
      </c>
      <c r="J3809" s="34" t="str">
        <f>TRIM(SUBSTITUTE(G3809,I3809,""))</f>
        <v>7/Nov</v>
      </c>
      <c r="K3809" s="34">
        <f>LEFT(J3809,2-ISERROR(1*MID(J3809,2,1)))*1</f>
        <v>7</v>
      </c>
      <c r="L3809" s="34" t="str">
        <f>IF(LEN(I3809)=3,I3809,LEFT(I3809,1)&amp;MID(I3809,3,1)&amp;RIGHT(I3809,1))</f>
        <v>YOX</v>
      </c>
      <c r="M3809" s="42">
        <f>TIMEVALUE(SUBSTITUTE(SUBSTITUTE(F3809,"P"," P"),"A"," A"))</f>
        <v>0.74305555555555547</v>
      </c>
      <c r="N3809" s="34">
        <f t="shared" si="188"/>
        <v>22</v>
      </c>
      <c r="O3809" s="34" t="str">
        <f t="shared" si="189"/>
        <v>YOX22</v>
      </c>
      <c r="P3809" s="44">
        <f>INDEX(Workings!$R$14:$R$853,MATCH(O3809,Workings!$U$14:$U$853,0))</f>
        <v>0.74166666666666692</v>
      </c>
      <c r="Q3809" s="34">
        <f t="shared" si="190"/>
        <v>2</v>
      </c>
      <c r="S3809"/>
    </row>
    <row r="3810" spans="1:19" ht="15" x14ac:dyDescent="0.25">
      <c r="A3810" s="34" t="s">
        <v>3209</v>
      </c>
      <c r="B3810" s="34">
        <f>SEARCH("PM",A3810)</f>
        <v>5</v>
      </c>
      <c r="C3810" s="34" t="e">
        <f>SEARCH("AM",A3810)</f>
        <v>#VALUE!</v>
      </c>
      <c r="D3810" s="34">
        <f>IFERROR(B3810,C3810)</f>
        <v>5</v>
      </c>
      <c r="E3810" s="34" t="str">
        <f>IFERROR(MID(A3810,D3810-5,1)," ")</f>
        <v xml:space="preserve"> </v>
      </c>
      <c r="F3810" s="34" t="str">
        <f>MID(A3810,IF(E3810="1",D3810-5,D3810-4),IF(E3810="1",7,6))</f>
        <v>6:14PM</v>
      </c>
      <c r="G3810" s="34" t="str">
        <f>TRIM(SUBSTITUTE(A3810,TEXT(M3810,"h:mmAM/PM"),""))</f>
        <v>Y:O:X 7-Nov</v>
      </c>
      <c r="H3810" s="34" t="b">
        <f>OR(LEFT(G3810,1)="Y",LEFT(G3810,1)="B",LEFT(G3810,1)="R")</f>
        <v>1</v>
      </c>
      <c r="I3810" s="34" t="str">
        <f>IF(H3810,LEFT(G3810,FIND(" ",G3810)-1),MID(G3810,FIND(" ",G3810)+1,9))</f>
        <v>Y:O:X</v>
      </c>
      <c r="J3810" s="34" t="str">
        <f>TRIM(SUBSTITUTE(G3810,I3810,""))</f>
        <v>7-Nov</v>
      </c>
      <c r="K3810" s="34">
        <f>LEFT(J3810,2-ISERROR(1*MID(J3810,2,1)))*1</f>
        <v>7</v>
      </c>
      <c r="L3810" s="34" t="str">
        <f>IF(LEN(I3810)=3,I3810,LEFT(I3810,1)&amp;MID(I3810,3,1)&amp;RIGHT(I3810,1))</f>
        <v>YOX</v>
      </c>
      <c r="M3810" s="42">
        <f>TIMEVALUE(SUBSTITUTE(SUBSTITUTE(F3810,"P"," P"),"A"," A"))</f>
        <v>0.7597222222222223</v>
      </c>
      <c r="N3810" s="34">
        <f t="shared" si="188"/>
        <v>23</v>
      </c>
      <c r="O3810" s="34" t="str">
        <f t="shared" si="189"/>
        <v>YOX23</v>
      </c>
      <c r="P3810" s="44">
        <f>INDEX(Workings!$R$14:$R$853,MATCH(O3810,Workings!$U$14:$U$853,0))</f>
        <v>0.75555555555555576</v>
      </c>
      <c r="Q3810" s="34">
        <f t="shared" si="190"/>
        <v>6</v>
      </c>
      <c r="S3810"/>
    </row>
    <row r="3811" spans="1:19" ht="15" x14ac:dyDescent="0.25">
      <c r="A3811" s="34" t="s">
        <v>3871</v>
      </c>
      <c r="B3811" s="34">
        <f>SEARCH("PM",A3811)</f>
        <v>11</v>
      </c>
      <c r="C3811" s="34" t="e">
        <f>SEARCH("AM",A3811)</f>
        <v>#VALUE!</v>
      </c>
      <c r="D3811" s="34">
        <f>IFERROR(B3811,C3811)</f>
        <v>11</v>
      </c>
      <c r="E3811" s="34" t="str">
        <f>IFERROR(MID(A3811,D3811-5,1)," ")</f>
        <v xml:space="preserve"> </v>
      </c>
      <c r="F3811" s="34" t="str">
        <f>MID(A3811,IF(E3811="1",D3811-5,D3811-4),IF(E3811="1",7,6))</f>
        <v>6:33PM</v>
      </c>
      <c r="G3811" s="34" t="str">
        <f>TRIM(SUBSTITUTE(A3811,TEXT(M3811,"h:mmAM/PM"),""))</f>
        <v>7-Nov Y/O/X</v>
      </c>
      <c r="H3811" s="34" t="b">
        <f>OR(LEFT(G3811,1)="Y",LEFT(G3811,1)="B",LEFT(G3811,1)="R")</f>
        <v>0</v>
      </c>
      <c r="I3811" s="34" t="str">
        <f>IF(H3811,LEFT(G3811,FIND(" ",G3811)-1),MID(G3811,FIND(" ",G3811)+1,9))</f>
        <v>Y/O/X</v>
      </c>
      <c r="J3811" s="34" t="str">
        <f>TRIM(SUBSTITUTE(G3811,I3811,""))</f>
        <v>7-Nov</v>
      </c>
      <c r="K3811" s="34">
        <f>LEFT(J3811,2-ISERROR(1*MID(J3811,2,1)))*1</f>
        <v>7</v>
      </c>
      <c r="L3811" s="34" t="str">
        <f>IF(LEN(I3811)=3,I3811,LEFT(I3811,1)&amp;MID(I3811,3,1)&amp;RIGHT(I3811,1))</f>
        <v>YOX</v>
      </c>
      <c r="M3811" s="42">
        <f>TIMEVALUE(SUBSTITUTE(SUBSTITUTE(F3811,"P"," P"),"A"," A"))</f>
        <v>0.7729166666666667</v>
      </c>
      <c r="N3811" s="34">
        <f t="shared" si="188"/>
        <v>24</v>
      </c>
      <c r="O3811" s="34" t="str">
        <f t="shared" si="189"/>
        <v>YOX24</v>
      </c>
      <c r="P3811" s="44">
        <f>INDEX(Workings!$R$14:$R$853,MATCH(O3811,Workings!$U$14:$U$853,0))</f>
        <v>0.7694444444444446</v>
      </c>
      <c r="Q3811" s="34">
        <f t="shared" si="190"/>
        <v>5</v>
      </c>
      <c r="S3811"/>
    </row>
    <row r="3812" spans="1:19" ht="15" x14ac:dyDescent="0.25">
      <c r="A3812" s="34" t="s">
        <v>2829</v>
      </c>
      <c r="B3812" s="34">
        <f>SEARCH("PM",A3812)</f>
        <v>5</v>
      </c>
      <c r="C3812" s="34" t="e">
        <f>SEARCH("AM",A3812)</f>
        <v>#VALUE!</v>
      </c>
      <c r="D3812" s="34">
        <f>IFERROR(B3812,C3812)</f>
        <v>5</v>
      </c>
      <c r="E3812" s="34" t="str">
        <f>IFERROR(MID(A3812,D3812-5,1)," ")</f>
        <v xml:space="preserve"> </v>
      </c>
      <c r="F3812" s="34" t="str">
        <f>MID(A3812,IF(E3812="1",D3812-5,D3812-4),IF(E3812="1",7,6))</f>
        <v>6:50PM</v>
      </c>
      <c r="G3812" s="34" t="str">
        <f>TRIM(SUBSTITUTE(A3812,TEXT(M3812,"h:mmAM/PM"),""))</f>
        <v>Y-O-X 7/Nov</v>
      </c>
      <c r="H3812" s="34" t="b">
        <f>OR(LEFT(G3812,1)="Y",LEFT(G3812,1)="B",LEFT(G3812,1)="R")</f>
        <v>1</v>
      </c>
      <c r="I3812" s="34" t="str">
        <f>IF(H3812,LEFT(G3812,FIND(" ",G3812)-1),MID(G3812,FIND(" ",G3812)+1,9))</f>
        <v>Y-O-X</v>
      </c>
      <c r="J3812" s="34" t="str">
        <f>TRIM(SUBSTITUTE(G3812,I3812,""))</f>
        <v>7/Nov</v>
      </c>
      <c r="K3812" s="34">
        <f>LEFT(J3812,2-ISERROR(1*MID(J3812,2,1)))*1</f>
        <v>7</v>
      </c>
      <c r="L3812" s="34" t="str">
        <f>IF(LEN(I3812)=3,I3812,LEFT(I3812,1)&amp;MID(I3812,3,1)&amp;RIGHT(I3812,1))</f>
        <v>YOX</v>
      </c>
      <c r="M3812" s="42">
        <f>TIMEVALUE(SUBSTITUTE(SUBSTITUTE(F3812,"P"," P"),"A"," A"))</f>
        <v>0.78472222222222221</v>
      </c>
      <c r="N3812" s="34">
        <f t="shared" si="188"/>
        <v>25</v>
      </c>
      <c r="O3812" s="34" t="str">
        <f t="shared" si="189"/>
        <v>YOX25</v>
      </c>
      <c r="P3812" s="44">
        <f>INDEX(Workings!$R$14:$R$853,MATCH(O3812,Workings!$U$14:$U$853,0))</f>
        <v>0.78333333333333344</v>
      </c>
      <c r="Q3812" s="34">
        <f t="shared" si="190"/>
        <v>2</v>
      </c>
      <c r="S3812"/>
    </row>
    <row r="3813" spans="1:19" ht="15" x14ac:dyDescent="0.25">
      <c r="A3813" s="34" t="s">
        <v>2754</v>
      </c>
      <c r="B3813" s="34">
        <f>SEARCH("PM",A3813)</f>
        <v>11</v>
      </c>
      <c r="C3813" s="34" t="e">
        <f>SEARCH("AM",A3813)</f>
        <v>#VALUE!</v>
      </c>
      <c r="D3813" s="34">
        <f>IFERROR(B3813,C3813)</f>
        <v>11</v>
      </c>
      <c r="E3813" s="34" t="str">
        <f>IFERROR(MID(A3813,D3813-5,1)," ")</f>
        <v xml:space="preserve"> </v>
      </c>
      <c r="F3813" s="34" t="str">
        <f>MID(A3813,IF(E3813="1",D3813-5,D3813-4),IF(E3813="1",7,6))</f>
        <v>7:15PM</v>
      </c>
      <c r="G3813" s="34" t="str">
        <f>TRIM(SUBSTITUTE(A3813,TEXT(M3813,"h:mmAM/PM"),""))</f>
        <v>7/Nov Y-O-X</v>
      </c>
      <c r="H3813" s="34" t="b">
        <f>OR(LEFT(G3813,1)="Y",LEFT(G3813,1)="B",LEFT(G3813,1)="R")</f>
        <v>0</v>
      </c>
      <c r="I3813" s="34" t="str">
        <f>IF(H3813,LEFT(G3813,FIND(" ",G3813)-1),MID(G3813,FIND(" ",G3813)+1,9))</f>
        <v>Y-O-X</v>
      </c>
      <c r="J3813" s="34" t="str">
        <f>TRIM(SUBSTITUTE(G3813,I3813,""))</f>
        <v>7/Nov</v>
      </c>
      <c r="K3813" s="34">
        <f>LEFT(J3813,2-ISERROR(1*MID(J3813,2,1)))*1</f>
        <v>7</v>
      </c>
      <c r="L3813" s="34" t="str">
        <f>IF(LEN(I3813)=3,I3813,LEFT(I3813,1)&amp;MID(I3813,3,1)&amp;RIGHT(I3813,1))</f>
        <v>YOX</v>
      </c>
      <c r="M3813" s="42">
        <f>TIMEVALUE(SUBSTITUTE(SUBSTITUTE(F3813,"P"," P"),"A"," A"))</f>
        <v>0.80208333333333337</v>
      </c>
      <c r="N3813" s="34">
        <f t="shared" si="188"/>
        <v>26</v>
      </c>
      <c r="O3813" s="34" t="str">
        <f t="shared" si="189"/>
        <v>YOX26</v>
      </c>
      <c r="P3813" s="44">
        <f>INDEX(Workings!$R$14:$R$853,MATCH(O3813,Workings!$U$14:$U$853,0))</f>
        <v>0.79722222222222228</v>
      </c>
      <c r="Q3813" s="34">
        <f t="shared" si="190"/>
        <v>7</v>
      </c>
      <c r="S3813"/>
    </row>
    <row r="3814" spans="1:19" ht="15" x14ac:dyDescent="0.25">
      <c r="A3814" s="34" t="s">
        <v>149</v>
      </c>
      <c r="B3814" s="34">
        <f>SEARCH("PM",A3814)</f>
        <v>11</v>
      </c>
      <c r="C3814" s="34" t="e">
        <f>SEARCH("AM",A3814)</f>
        <v>#VALUE!</v>
      </c>
      <c r="D3814" s="34">
        <f>IFERROR(B3814,C3814)</f>
        <v>11</v>
      </c>
      <c r="E3814" s="34" t="str">
        <f>IFERROR(MID(A3814,D3814-5,1)," ")</f>
        <v xml:space="preserve"> </v>
      </c>
      <c r="F3814" s="34" t="str">
        <f>MID(A3814,IF(E3814="1",D3814-5,D3814-4),IF(E3814="1",7,6))</f>
        <v>8:09PM</v>
      </c>
      <c r="G3814" s="34" t="str">
        <f>TRIM(SUBSTITUTE(A3814,TEXT(M3814,"h:mmAM/PM"),""))</f>
        <v>Y:O:X 7/Nov</v>
      </c>
      <c r="H3814" s="34" t="b">
        <f>OR(LEFT(G3814,1)="Y",LEFT(G3814,1)="B",LEFT(G3814,1)="R")</f>
        <v>1</v>
      </c>
      <c r="I3814" s="34" t="str">
        <f>IF(H3814,LEFT(G3814,FIND(" ",G3814)-1),MID(G3814,FIND(" ",G3814)+1,9))</f>
        <v>Y:O:X</v>
      </c>
      <c r="J3814" s="34" t="str">
        <f>TRIM(SUBSTITUTE(G3814,I3814,""))</f>
        <v>7/Nov</v>
      </c>
      <c r="K3814" s="34">
        <f>LEFT(J3814,2-ISERROR(1*MID(J3814,2,1)))*1</f>
        <v>7</v>
      </c>
      <c r="L3814" s="34" t="str">
        <f>IF(LEN(I3814)=3,I3814,LEFT(I3814,1)&amp;MID(I3814,3,1)&amp;RIGHT(I3814,1))</f>
        <v>YOX</v>
      </c>
      <c r="M3814" s="42">
        <f>TIMEVALUE(SUBSTITUTE(SUBSTITUTE(F3814,"P"," P"),"A"," A"))</f>
        <v>0.83958333333333324</v>
      </c>
      <c r="N3814" s="34">
        <f t="shared" si="188"/>
        <v>27</v>
      </c>
      <c r="O3814" s="34" t="str">
        <f t="shared" si="189"/>
        <v>YOX27</v>
      </c>
      <c r="P3814" s="44">
        <f>INDEX(Workings!$R$14:$R$853,MATCH(O3814,Workings!$U$14:$U$853,0))</f>
        <v>0.83888888888888891</v>
      </c>
      <c r="Q3814" s="34">
        <f t="shared" si="190"/>
        <v>1</v>
      </c>
      <c r="S3814"/>
    </row>
    <row r="3815" spans="1:19" ht="15" x14ac:dyDescent="0.25">
      <c r="A3815" s="34" t="s">
        <v>582</v>
      </c>
      <c r="B3815" s="34">
        <f>SEARCH("PM",A3815)</f>
        <v>5</v>
      </c>
      <c r="C3815" s="34" t="e">
        <f>SEARCH("AM",A3815)</f>
        <v>#VALUE!</v>
      </c>
      <c r="D3815" s="34">
        <f>IFERROR(B3815,C3815)</f>
        <v>5</v>
      </c>
      <c r="E3815" s="34" t="str">
        <f>IFERROR(MID(A3815,D3815-5,1)," ")</f>
        <v xml:space="preserve"> </v>
      </c>
      <c r="F3815" s="34" t="str">
        <f>MID(A3815,IF(E3815="1",D3815-5,D3815-4),IF(E3815="1",7,6))</f>
        <v>9:13PM</v>
      </c>
      <c r="G3815" s="34" t="str">
        <f>TRIM(SUBSTITUTE(A3815,TEXT(M3815,"h:mmAM/PM"),""))</f>
        <v>7/Nov Y/O/X</v>
      </c>
      <c r="H3815" s="34" t="b">
        <f>OR(LEFT(G3815,1)="Y",LEFT(G3815,1)="B",LEFT(G3815,1)="R")</f>
        <v>0</v>
      </c>
      <c r="I3815" s="34" t="str">
        <f>IF(H3815,LEFT(G3815,FIND(" ",G3815)-1),MID(G3815,FIND(" ",G3815)+1,9))</f>
        <v>Y/O/X</v>
      </c>
      <c r="J3815" s="34" t="str">
        <f>TRIM(SUBSTITUTE(G3815,I3815,""))</f>
        <v>7/Nov</v>
      </c>
      <c r="K3815" s="34">
        <f>LEFT(J3815,2-ISERROR(1*MID(J3815,2,1)))*1</f>
        <v>7</v>
      </c>
      <c r="L3815" s="34" t="str">
        <f>IF(LEN(I3815)=3,I3815,LEFT(I3815,1)&amp;MID(I3815,3,1)&amp;RIGHT(I3815,1))</f>
        <v>YOX</v>
      </c>
      <c r="M3815" s="42">
        <f>TIMEVALUE(SUBSTITUTE(SUBSTITUTE(F3815,"P"," P"),"A"," A"))</f>
        <v>0.88402777777777775</v>
      </c>
      <c r="N3815" s="34">
        <f t="shared" si="188"/>
        <v>28</v>
      </c>
      <c r="O3815" s="34" t="str">
        <f t="shared" si="189"/>
        <v>YOX28</v>
      </c>
      <c r="P3815" s="44">
        <f>INDEX(Workings!$R$14:$R$853,MATCH(O3815,Workings!$U$14:$U$853,0))</f>
        <v>0.88055555555555554</v>
      </c>
      <c r="Q3815" s="34">
        <f t="shared" si="190"/>
        <v>5</v>
      </c>
      <c r="S3815"/>
    </row>
    <row r="3816" spans="1:19" ht="15" x14ac:dyDescent="0.25">
      <c r="A3816" s="34" t="s">
        <v>1645</v>
      </c>
      <c r="B3816" s="34">
        <f>SEARCH("PM",A3816)</f>
        <v>18</v>
      </c>
      <c r="C3816" s="34" t="e">
        <f>SEARCH("AM",A3816)</f>
        <v>#VALUE!</v>
      </c>
      <c r="D3816" s="34">
        <f>IFERROR(B3816,C3816)</f>
        <v>18</v>
      </c>
      <c r="E3816" s="34" t="str">
        <f>IFERROR(MID(A3816,D3816-5,1)," ")</f>
        <v>1</v>
      </c>
      <c r="F3816" s="34" t="str">
        <f>MID(A3816,IF(E3816="1",D3816-5,D3816-4),IF(E3816="1",7,6))</f>
        <v>10:16PM</v>
      </c>
      <c r="G3816" s="34" t="str">
        <f>TRIM(SUBSTITUTE(A3816,TEXT(M3816,"h:mmAM/PM"),""))</f>
        <v>Y:O:X 7/Nov</v>
      </c>
      <c r="H3816" s="34" t="b">
        <f>OR(LEFT(G3816,1)="Y",LEFT(G3816,1)="B",LEFT(G3816,1)="R")</f>
        <v>1</v>
      </c>
      <c r="I3816" s="34" t="str">
        <f>IF(H3816,LEFT(G3816,FIND(" ",G3816)-1),MID(G3816,FIND(" ",G3816)+1,9))</f>
        <v>Y:O:X</v>
      </c>
      <c r="J3816" s="34" t="str">
        <f>TRIM(SUBSTITUTE(G3816,I3816,""))</f>
        <v>7/Nov</v>
      </c>
      <c r="K3816" s="34">
        <f>LEFT(J3816,2-ISERROR(1*MID(J3816,2,1)))*1</f>
        <v>7</v>
      </c>
      <c r="L3816" s="34" t="str">
        <f>IF(LEN(I3816)=3,I3816,LEFT(I3816,1)&amp;MID(I3816,3,1)&amp;RIGHT(I3816,1))</f>
        <v>YOX</v>
      </c>
      <c r="M3816" s="42">
        <f>TIMEVALUE(SUBSTITUTE(SUBSTITUTE(F3816,"P"," P"),"A"," A"))</f>
        <v>0.9277777777777777</v>
      </c>
      <c r="N3816" s="34">
        <f t="shared" si="188"/>
        <v>29</v>
      </c>
      <c r="O3816" s="34" t="str">
        <f t="shared" si="189"/>
        <v>YOX29</v>
      </c>
      <c r="P3816" s="44">
        <f>INDEX(Workings!$R$14:$R$853,MATCH(O3816,Workings!$U$14:$U$853,0))</f>
        <v>0.92222222222222217</v>
      </c>
      <c r="Q3816" s="34">
        <f t="shared" si="190"/>
        <v>8</v>
      </c>
      <c r="S3816"/>
    </row>
    <row r="3817" spans="1:19" ht="15" x14ac:dyDescent="0.25">
      <c r="A3817" s="34" t="s">
        <v>2343</v>
      </c>
      <c r="B3817" s="34">
        <f>SEARCH("PM",A3817)</f>
        <v>12</v>
      </c>
      <c r="C3817" s="34" t="e">
        <f>SEARCH("AM",A3817)</f>
        <v>#VALUE!</v>
      </c>
      <c r="D3817" s="34">
        <f>IFERROR(B3817,C3817)</f>
        <v>12</v>
      </c>
      <c r="E3817" s="34" t="str">
        <f>IFERROR(MID(A3817,D3817-5,1)," ")</f>
        <v>1</v>
      </c>
      <c r="F3817" s="34" t="str">
        <f>MID(A3817,IF(E3817="1",D3817-5,D3817-4),IF(E3817="1",7,6))</f>
        <v>11:13PM</v>
      </c>
      <c r="G3817" s="34" t="str">
        <f>TRIM(SUBSTITUTE(A3817,TEXT(M3817,"h:mmAM/PM"),""))</f>
        <v>Y-O-X 7-Nov</v>
      </c>
      <c r="H3817" s="34" t="b">
        <f>OR(LEFT(G3817,1)="Y",LEFT(G3817,1)="B",LEFT(G3817,1)="R")</f>
        <v>1</v>
      </c>
      <c r="I3817" s="34" t="str">
        <f>IF(H3817,LEFT(G3817,FIND(" ",G3817)-1),MID(G3817,FIND(" ",G3817)+1,9))</f>
        <v>Y-O-X</v>
      </c>
      <c r="J3817" s="34" t="str">
        <f>TRIM(SUBSTITUTE(G3817,I3817,""))</f>
        <v>7-Nov</v>
      </c>
      <c r="K3817" s="34">
        <f>LEFT(J3817,2-ISERROR(1*MID(J3817,2,1)))*1</f>
        <v>7</v>
      </c>
      <c r="L3817" s="34" t="str">
        <f>IF(LEN(I3817)=3,I3817,LEFT(I3817,1)&amp;MID(I3817,3,1)&amp;RIGHT(I3817,1))</f>
        <v>YOX</v>
      </c>
      <c r="M3817" s="42">
        <f>TIMEVALUE(SUBSTITUTE(SUBSTITUTE(F3817,"P"," P"),"A"," A"))</f>
        <v>0.96736111111111101</v>
      </c>
      <c r="N3817" s="34">
        <f t="shared" si="188"/>
        <v>30</v>
      </c>
      <c r="O3817" s="34" t="str">
        <f t="shared" si="189"/>
        <v>YOX30</v>
      </c>
      <c r="P3817" s="44">
        <f>INDEX(Workings!$R$14:$R$853,MATCH(O3817,Workings!$U$14:$U$853,0))</f>
        <v>0.9638888888888888</v>
      </c>
      <c r="Q3817" s="34">
        <f t="shared" si="190"/>
        <v>5</v>
      </c>
      <c r="S3817"/>
    </row>
    <row r="3818" spans="1:19" ht="15" x14ac:dyDescent="0.25">
      <c r="A3818" s="34" t="s">
        <v>205</v>
      </c>
      <c r="B3818" s="34" t="e">
        <f>SEARCH("PM",A3818)</f>
        <v>#VALUE!</v>
      </c>
      <c r="C3818" s="34">
        <f>SEARCH("AM",A3818)</f>
        <v>5</v>
      </c>
      <c r="D3818" s="34">
        <f>IFERROR(B3818,C3818)</f>
        <v>5</v>
      </c>
      <c r="E3818" s="34" t="str">
        <f>IFERROR(MID(A3818,D3818-5,1)," ")</f>
        <v xml:space="preserve"> </v>
      </c>
      <c r="F3818" s="34" t="str">
        <f>MID(A3818,IF(E3818="1",D3818-5,D3818-4),IF(E3818="1",7,6))</f>
        <v>7:16AM</v>
      </c>
      <c r="G3818" s="34" t="str">
        <f>TRIM(SUBSTITUTE(A3818,TEXT(M3818,"h:mmAM/PM"),""))</f>
        <v>8-Nov Y:O:X</v>
      </c>
      <c r="H3818" s="34" t="b">
        <f>OR(LEFT(G3818,1)="Y",LEFT(G3818,1)="B",LEFT(G3818,1)="R")</f>
        <v>0</v>
      </c>
      <c r="I3818" s="34" t="str">
        <f>IF(H3818,LEFT(G3818,FIND(" ",G3818)-1),MID(G3818,FIND(" ",G3818)+1,9))</f>
        <v>Y:O:X</v>
      </c>
      <c r="J3818" s="34" t="str">
        <f>TRIM(SUBSTITUTE(G3818,I3818,""))</f>
        <v>8-Nov</v>
      </c>
      <c r="K3818" s="34">
        <f>LEFT(J3818,2-ISERROR(1*MID(J3818,2,1)))*1</f>
        <v>8</v>
      </c>
      <c r="L3818" s="34" t="str">
        <f>IF(LEN(I3818)=3,I3818,LEFT(I3818,1)&amp;MID(I3818,3,1)&amp;RIGHT(I3818,1))</f>
        <v>YOX</v>
      </c>
      <c r="M3818" s="42">
        <f>TIMEVALUE(SUBSTITUTE(SUBSTITUTE(F3818,"P"," P"),"A"," A"))</f>
        <v>0.30277777777777776</v>
      </c>
      <c r="N3818" s="34">
        <f t="shared" si="188"/>
        <v>1</v>
      </c>
      <c r="O3818" s="34" t="str">
        <f t="shared" si="189"/>
        <v>YOX1</v>
      </c>
      <c r="P3818" s="44">
        <f>INDEX(Workings!$R$14:$R$853,MATCH(O3818,Workings!$U$14:$U$853,0))</f>
        <v>0.29722222222222222</v>
      </c>
      <c r="Q3818" s="34">
        <f t="shared" si="190"/>
        <v>8</v>
      </c>
      <c r="S3818"/>
    </row>
    <row r="3819" spans="1:19" ht="15" x14ac:dyDescent="0.25">
      <c r="A3819" s="34" t="s">
        <v>3612</v>
      </c>
      <c r="B3819" s="34" t="e">
        <f>SEARCH("PM",A3819)</f>
        <v>#VALUE!</v>
      </c>
      <c r="C3819" s="34">
        <f>SEARCH("AM",A3819)</f>
        <v>15</v>
      </c>
      <c r="D3819" s="34">
        <f>IFERROR(B3819,C3819)</f>
        <v>15</v>
      </c>
      <c r="E3819" s="34" t="str">
        <f>IFERROR(MID(A3819,D3819-5,1)," ")</f>
        <v xml:space="preserve"> </v>
      </c>
      <c r="F3819" s="34" t="str">
        <f>MID(A3819,IF(E3819="1",D3819-5,D3819-4),IF(E3819="1",7,6))</f>
        <v>7:52AM</v>
      </c>
      <c r="G3819" s="34" t="str">
        <f>TRIM(SUBSTITUTE(A3819,TEXT(M3819,"h:mmAM/PM"),""))</f>
        <v>8-Nov YOX</v>
      </c>
      <c r="H3819" s="34" t="b">
        <f>OR(LEFT(G3819,1)="Y",LEFT(G3819,1)="B",LEFT(G3819,1)="R")</f>
        <v>0</v>
      </c>
      <c r="I3819" s="34" t="str">
        <f>IF(H3819,LEFT(G3819,FIND(" ",G3819)-1),MID(G3819,FIND(" ",G3819)+1,9))</f>
        <v>YOX</v>
      </c>
      <c r="J3819" s="34" t="str">
        <f>TRIM(SUBSTITUTE(G3819,I3819,""))</f>
        <v>8-Nov</v>
      </c>
      <c r="K3819" s="34">
        <f>LEFT(J3819,2-ISERROR(1*MID(J3819,2,1)))*1</f>
        <v>8</v>
      </c>
      <c r="L3819" s="34" t="str">
        <f>IF(LEN(I3819)=3,I3819,LEFT(I3819,1)&amp;MID(I3819,3,1)&amp;RIGHT(I3819,1))</f>
        <v>YOX</v>
      </c>
      <c r="M3819" s="42">
        <f>TIMEVALUE(SUBSTITUTE(SUBSTITUTE(F3819,"P"," P"),"A"," A"))</f>
        <v>0.32777777777777778</v>
      </c>
      <c r="N3819" s="34">
        <f t="shared" si="188"/>
        <v>2</v>
      </c>
      <c r="O3819" s="34" t="str">
        <f t="shared" si="189"/>
        <v>YOX2</v>
      </c>
      <c r="P3819" s="44">
        <f>INDEX(Workings!$R$14:$R$853,MATCH(O3819,Workings!$U$14:$U$853,0))</f>
        <v>0.32500000000000001</v>
      </c>
      <c r="Q3819" s="34">
        <f t="shared" si="190"/>
        <v>4</v>
      </c>
      <c r="S3819"/>
    </row>
    <row r="3820" spans="1:19" ht="15" x14ac:dyDescent="0.25">
      <c r="A3820" s="34" t="s">
        <v>2075</v>
      </c>
      <c r="B3820" s="34" t="e">
        <f>SEARCH("PM",A3820)</f>
        <v>#VALUE!</v>
      </c>
      <c r="C3820" s="34">
        <f>SEARCH("AM",A3820)</f>
        <v>5</v>
      </c>
      <c r="D3820" s="34">
        <f>IFERROR(B3820,C3820)</f>
        <v>5</v>
      </c>
      <c r="E3820" s="34" t="str">
        <f>IFERROR(MID(A3820,D3820-5,1)," ")</f>
        <v xml:space="preserve"> </v>
      </c>
      <c r="F3820" s="34" t="str">
        <f>MID(A3820,IF(E3820="1",D3820-5,D3820-4),IF(E3820="1",7,6))</f>
        <v>8:32AM</v>
      </c>
      <c r="G3820" s="34" t="str">
        <f>TRIM(SUBSTITUTE(A3820,TEXT(M3820,"h:mmAM/PM"),""))</f>
        <v>8-Nov YOX</v>
      </c>
      <c r="H3820" s="34" t="b">
        <f>OR(LEFT(G3820,1)="Y",LEFT(G3820,1)="B",LEFT(G3820,1)="R")</f>
        <v>0</v>
      </c>
      <c r="I3820" s="34" t="str">
        <f>IF(H3820,LEFT(G3820,FIND(" ",G3820)-1),MID(G3820,FIND(" ",G3820)+1,9))</f>
        <v>YOX</v>
      </c>
      <c r="J3820" s="34" t="str">
        <f>TRIM(SUBSTITUTE(G3820,I3820,""))</f>
        <v>8-Nov</v>
      </c>
      <c r="K3820" s="34">
        <f>LEFT(J3820,2-ISERROR(1*MID(J3820,2,1)))*1</f>
        <v>8</v>
      </c>
      <c r="L3820" s="34" t="str">
        <f>IF(LEN(I3820)=3,I3820,LEFT(I3820,1)&amp;MID(I3820,3,1)&amp;RIGHT(I3820,1))</f>
        <v>YOX</v>
      </c>
      <c r="M3820" s="42">
        <f>TIMEVALUE(SUBSTITUTE(SUBSTITUTE(F3820,"P"," P"),"A"," A"))</f>
        <v>0.35555555555555557</v>
      </c>
      <c r="N3820" s="34">
        <f t="shared" si="188"/>
        <v>3</v>
      </c>
      <c r="O3820" s="34" t="str">
        <f t="shared" si="189"/>
        <v>YOX3</v>
      </c>
      <c r="P3820" s="44">
        <f>INDEX(Workings!$R$14:$R$853,MATCH(O3820,Workings!$U$14:$U$853,0))</f>
        <v>0.3527777777777778</v>
      </c>
      <c r="Q3820" s="34">
        <f t="shared" si="190"/>
        <v>4</v>
      </c>
      <c r="S3820"/>
    </row>
    <row r="3821" spans="1:19" ht="15" x14ac:dyDescent="0.25">
      <c r="A3821" s="34" t="s">
        <v>3132</v>
      </c>
      <c r="B3821" s="34" t="e">
        <f>SEARCH("PM",A3821)</f>
        <v>#VALUE!</v>
      </c>
      <c r="C3821" s="34">
        <f>SEARCH("AM",A3821)</f>
        <v>5</v>
      </c>
      <c r="D3821" s="34">
        <f>IFERROR(B3821,C3821)</f>
        <v>5</v>
      </c>
      <c r="E3821" s="34" t="str">
        <f>IFERROR(MID(A3821,D3821-5,1)," ")</f>
        <v xml:space="preserve"> </v>
      </c>
      <c r="F3821" s="34" t="str">
        <f>MID(A3821,IF(E3821="1",D3821-5,D3821-4),IF(E3821="1",7,6))</f>
        <v>9:14AM</v>
      </c>
      <c r="G3821" s="34" t="str">
        <f>TRIM(SUBSTITUTE(A3821,TEXT(M3821,"h:mmAM/PM"),""))</f>
        <v>8/Nov Y:O:X</v>
      </c>
      <c r="H3821" s="34" t="b">
        <f>OR(LEFT(G3821,1)="Y",LEFT(G3821,1)="B",LEFT(G3821,1)="R")</f>
        <v>0</v>
      </c>
      <c r="I3821" s="34" t="str">
        <f>IF(H3821,LEFT(G3821,FIND(" ",G3821)-1),MID(G3821,FIND(" ",G3821)+1,9))</f>
        <v>Y:O:X</v>
      </c>
      <c r="J3821" s="34" t="str">
        <f>TRIM(SUBSTITUTE(G3821,I3821,""))</f>
        <v>8/Nov</v>
      </c>
      <c r="K3821" s="34">
        <f>LEFT(J3821,2-ISERROR(1*MID(J3821,2,1)))*1</f>
        <v>8</v>
      </c>
      <c r="L3821" s="34" t="str">
        <f>IF(LEN(I3821)=3,I3821,LEFT(I3821,1)&amp;MID(I3821,3,1)&amp;RIGHT(I3821,1))</f>
        <v>YOX</v>
      </c>
      <c r="M3821" s="42">
        <f>TIMEVALUE(SUBSTITUTE(SUBSTITUTE(F3821,"P"," P"),"A"," A"))</f>
        <v>0.38472222222222219</v>
      </c>
      <c r="N3821" s="34">
        <f t="shared" si="188"/>
        <v>4</v>
      </c>
      <c r="O3821" s="34" t="str">
        <f t="shared" si="189"/>
        <v>YOX4</v>
      </c>
      <c r="P3821" s="44">
        <f>INDEX(Workings!$R$14:$R$853,MATCH(O3821,Workings!$U$14:$U$853,0))</f>
        <v>0.38055555555555559</v>
      </c>
      <c r="Q3821" s="34">
        <f t="shared" si="190"/>
        <v>6</v>
      </c>
      <c r="S3821"/>
    </row>
    <row r="3822" spans="1:19" ht="15" x14ac:dyDescent="0.25">
      <c r="A3822" s="34" t="s">
        <v>1394</v>
      </c>
      <c r="B3822" s="34" t="e">
        <f>SEARCH("PM",A3822)</f>
        <v>#VALUE!</v>
      </c>
      <c r="C3822" s="34">
        <f>SEARCH("AM",A3822)</f>
        <v>5</v>
      </c>
      <c r="D3822" s="34">
        <f>IFERROR(B3822,C3822)</f>
        <v>5</v>
      </c>
      <c r="E3822" s="34" t="str">
        <f>IFERROR(MID(A3822,D3822-5,1)," ")</f>
        <v xml:space="preserve"> </v>
      </c>
      <c r="F3822" s="34" t="str">
        <f>MID(A3822,IF(E3822="1",D3822-5,D3822-4),IF(E3822="1",7,6))</f>
        <v>9:41AM</v>
      </c>
      <c r="G3822" s="34" t="str">
        <f>TRIM(SUBSTITUTE(A3822,TEXT(M3822,"h:mmAM/PM"),""))</f>
        <v>8-Nov Y/O/X</v>
      </c>
      <c r="H3822" s="34" t="b">
        <f>OR(LEFT(G3822,1)="Y",LEFT(G3822,1)="B",LEFT(G3822,1)="R")</f>
        <v>0</v>
      </c>
      <c r="I3822" s="34" t="str">
        <f>IF(H3822,LEFT(G3822,FIND(" ",G3822)-1),MID(G3822,FIND(" ",G3822)+1,9))</f>
        <v>Y/O/X</v>
      </c>
      <c r="J3822" s="34" t="str">
        <f>TRIM(SUBSTITUTE(G3822,I3822,""))</f>
        <v>8-Nov</v>
      </c>
      <c r="K3822" s="34">
        <f>LEFT(J3822,2-ISERROR(1*MID(J3822,2,1)))*1</f>
        <v>8</v>
      </c>
      <c r="L3822" s="34" t="str">
        <f>IF(LEN(I3822)=3,I3822,LEFT(I3822,1)&amp;MID(I3822,3,1)&amp;RIGHT(I3822,1))</f>
        <v>YOX</v>
      </c>
      <c r="M3822" s="42">
        <f>TIMEVALUE(SUBSTITUTE(SUBSTITUTE(F3822,"P"," P"),"A"," A"))</f>
        <v>0.40347222222222223</v>
      </c>
      <c r="N3822" s="34">
        <f t="shared" si="188"/>
        <v>5</v>
      </c>
      <c r="O3822" s="34" t="str">
        <f t="shared" si="189"/>
        <v>YOX5</v>
      </c>
      <c r="P3822" s="44">
        <f>INDEX(Workings!$R$14:$R$853,MATCH(O3822,Workings!$U$14:$U$853,0))</f>
        <v>0.40138888888888891</v>
      </c>
      <c r="Q3822" s="34">
        <f t="shared" si="190"/>
        <v>3</v>
      </c>
      <c r="S3822"/>
    </row>
    <row r="3823" spans="1:19" ht="15" x14ac:dyDescent="0.25">
      <c r="A3823" s="34" t="s">
        <v>2214</v>
      </c>
      <c r="B3823" s="34" t="e">
        <f>SEARCH("PM",A3823)</f>
        <v>#VALUE!</v>
      </c>
      <c r="C3823" s="34">
        <f>SEARCH("AM",A3823)</f>
        <v>12</v>
      </c>
      <c r="D3823" s="34">
        <f>IFERROR(B3823,C3823)</f>
        <v>12</v>
      </c>
      <c r="E3823" s="34" t="str">
        <f>IFERROR(MID(A3823,D3823-5,1)," ")</f>
        <v>1</v>
      </c>
      <c r="F3823" s="34" t="str">
        <f>MID(A3823,IF(E3823="1",D3823-5,D3823-4),IF(E3823="1",7,6))</f>
        <v>10:14AM</v>
      </c>
      <c r="G3823" s="34" t="str">
        <f>TRIM(SUBSTITUTE(A3823,TEXT(M3823,"h:mmAM/PM"),""))</f>
        <v>8-Nov Y:O:X</v>
      </c>
      <c r="H3823" s="34" t="b">
        <f>OR(LEFT(G3823,1)="Y",LEFT(G3823,1)="B",LEFT(G3823,1)="R")</f>
        <v>0</v>
      </c>
      <c r="I3823" s="34" t="str">
        <f>IF(H3823,LEFT(G3823,FIND(" ",G3823)-1),MID(G3823,FIND(" ",G3823)+1,9))</f>
        <v>Y:O:X</v>
      </c>
      <c r="J3823" s="34" t="str">
        <f>TRIM(SUBSTITUTE(G3823,I3823,""))</f>
        <v>8-Nov</v>
      </c>
      <c r="K3823" s="34">
        <f>LEFT(J3823,2-ISERROR(1*MID(J3823,2,1)))*1</f>
        <v>8</v>
      </c>
      <c r="L3823" s="34" t="str">
        <f>IF(LEN(I3823)=3,I3823,LEFT(I3823,1)&amp;MID(I3823,3,1)&amp;RIGHT(I3823,1))</f>
        <v>YOX</v>
      </c>
      <c r="M3823" s="42">
        <f>TIMEVALUE(SUBSTITUTE(SUBSTITUTE(F3823,"P"," P"),"A"," A"))</f>
        <v>0.42638888888888887</v>
      </c>
      <c r="N3823" s="34">
        <f t="shared" si="188"/>
        <v>6</v>
      </c>
      <c r="O3823" s="34" t="str">
        <f t="shared" si="189"/>
        <v>YOX6</v>
      </c>
      <c r="P3823" s="44">
        <f>INDEX(Workings!$R$14:$R$853,MATCH(O3823,Workings!$U$14:$U$853,0))</f>
        <v>0.42222222222222222</v>
      </c>
      <c r="Q3823" s="34">
        <f t="shared" si="190"/>
        <v>6</v>
      </c>
      <c r="S3823"/>
    </row>
    <row r="3824" spans="1:19" ht="15" x14ac:dyDescent="0.25">
      <c r="A3824" s="34" t="s">
        <v>2005</v>
      </c>
      <c r="B3824" s="34" t="e">
        <f>SEARCH("PM",A3824)</f>
        <v>#VALUE!</v>
      </c>
      <c r="C3824" s="34">
        <f>SEARCH("AM",A3824)</f>
        <v>18</v>
      </c>
      <c r="D3824" s="34">
        <f>IFERROR(B3824,C3824)</f>
        <v>18</v>
      </c>
      <c r="E3824" s="34" t="str">
        <f>IFERROR(MID(A3824,D3824-5,1)," ")</f>
        <v>1</v>
      </c>
      <c r="F3824" s="34" t="str">
        <f>MID(A3824,IF(E3824="1",D3824-5,D3824-4),IF(E3824="1",7,6))</f>
        <v>10:40AM</v>
      </c>
      <c r="G3824" s="34" t="str">
        <f>TRIM(SUBSTITUTE(A3824,TEXT(M3824,"h:mmAM/PM"),""))</f>
        <v>8-Nov Y/O/X</v>
      </c>
      <c r="H3824" s="34" t="b">
        <f>OR(LEFT(G3824,1)="Y",LEFT(G3824,1)="B",LEFT(G3824,1)="R")</f>
        <v>0</v>
      </c>
      <c r="I3824" s="34" t="str">
        <f>IF(H3824,LEFT(G3824,FIND(" ",G3824)-1),MID(G3824,FIND(" ",G3824)+1,9))</f>
        <v>Y/O/X</v>
      </c>
      <c r="J3824" s="34" t="str">
        <f>TRIM(SUBSTITUTE(G3824,I3824,""))</f>
        <v>8-Nov</v>
      </c>
      <c r="K3824" s="34">
        <f>LEFT(J3824,2-ISERROR(1*MID(J3824,2,1)))*1</f>
        <v>8</v>
      </c>
      <c r="L3824" s="34" t="str">
        <f>IF(LEN(I3824)=3,I3824,LEFT(I3824,1)&amp;MID(I3824,3,1)&amp;RIGHT(I3824,1))</f>
        <v>YOX</v>
      </c>
      <c r="M3824" s="42">
        <f>TIMEVALUE(SUBSTITUTE(SUBSTITUTE(F3824,"P"," P"),"A"," A"))</f>
        <v>0.44444444444444442</v>
      </c>
      <c r="N3824" s="34">
        <f t="shared" si="188"/>
        <v>7</v>
      </c>
      <c r="O3824" s="34" t="str">
        <f t="shared" si="189"/>
        <v>YOX7</v>
      </c>
      <c r="P3824" s="44">
        <f>INDEX(Workings!$R$14:$R$853,MATCH(O3824,Workings!$U$14:$U$853,0))</f>
        <v>0.44305555555555554</v>
      </c>
      <c r="Q3824" s="34">
        <f t="shared" si="190"/>
        <v>2</v>
      </c>
      <c r="S3824"/>
    </row>
    <row r="3825" spans="1:19" ht="15" x14ac:dyDescent="0.25">
      <c r="A3825" s="34" t="s">
        <v>3596</v>
      </c>
      <c r="B3825" s="34" t="e">
        <f>SEARCH("PM",A3825)</f>
        <v>#VALUE!</v>
      </c>
      <c r="C3825" s="34">
        <f>SEARCH("AM",A3825)</f>
        <v>18</v>
      </c>
      <c r="D3825" s="34">
        <f>IFERROR(B3825,C3825)</f>
        <v>18</v>
      </c>
      <c r="E3825" s="34" t="str">
        <f>IFERROR(MID(A3825,D3825-5,1)," ")</f>
        <v>1</v>
      </c>
      <c r="F3825" s="34" t="str">
        <f>MID(A3825,IF(E3825="1",D3825-5,D3825-4),IF(E3825="1",7,6))</f>
        <v>11:13AM</v>
      </c>
      <c r="G3825" s="34" t="str">
        <f>TRIM(SUBSTITUTE(A3825,TEXT(M3825,"h:mmAM/PM"),""))</f>
        <v>8/Nov Y/O/X</v>
      </c>
      <c r="H3825" s="34" t="b">
        <f>OR(LEFT(G3825,1)="Y",LEFT(G3825,1)="B",LEFT(G3825,1)="R")</f>
        <v>0</v>
      </c>
      <c r="I3825" s="34" t="str">
        <f>IF(H3825,LEFT(G3825,FIND(" ",G3825)-1),MID(G3825,FIND(" ",G3825)+1,9))</f>
        <v>Y/O/X</v>
      </c>
      <c r="J3825" s="34" t="str">
        <f>TRIM(SUBSTITUTE(G3825,I3825,""))</f>
        <v>8/Nov</v>
      </c>
      <c r="K3825" s="34">
        <f>LEFT(J3825,2-ISERROR(1*MID(J3825,2,1)))*1</f>
        <v>8</v>
      </c>
      <c r="L3825" s="34" t="str">
        <f>IF(LEN(I3825)=3,I3825,LEFT(I3825,1)&amp;MID(I3825,3,1)&amp;RIGHT(I3825,1))</f>
        <v>YOX</v>
      </c>
      <c r="M3825" s="42">
        <f>TIMEVALUE(SUBSTITUTE(SUBSTITUTE(F3825,"P"," P"),"A"," A"))</f>
        <v>0.46736111111111112</v>
      </c>
      <c r="N3825" s="34">
        <f t="shared" si="188"/>
        <v>8</v>
      </c>
      <c r="O3825" s="34" t="str">
        <f t="shared" si="189"/>
        <v>YOX8</v>
      </c>
      <c r="P3825" s="44">
        <f>INDEX(Workings!$R$14:$R$853,MATCH(O3825,Workings!$U$14:$U$853,0))</f>
        <v>0.46388888888888885</v>
      </c>
      <c r="Q3825" s="34">
        <f t="shared" si="190"/>
        <v>5</v>
      </c>
      <c r="S3825"/>
    </row>
    <row r="3826" spans="1:19" ht="15" x14ac:dyDescent="0.25">
      <c r="A3826" s="34" t="s">
        <v>2830</v>
      </c>
      <c r="B3826" s="34" t="e">
        <f>SEARCH("PM",A3826)</f>
        <v>#VALUE!</v>
      </c>
      <c r="C3826" s="34">
        <f>SEARCH("AM",A3826)</f>
        <v>12</v>
      </c>
      <c r="D3826" s="34">
        <f>IFERROR(B3826,C3826)</f>
        <v>12</v>
      </c>
      <c r="E3826" s="34" t="str">
        <f>IFERROR(MID(A3826,D3826-5,1)," ")</f>
        <v>1</v>
      </c>
      <c r="F3826" s="34" t="str">
        <f>MID(A3826,IF(E3826="1",D3826-5,D3826-4),IF(E3826="1",7,6))</f>
        <v>11:47AM</v>
      </c>
      <c r="G3826" s="34" t="str">
        <f>TRIM(SUBSTITUTE(A3826,TEXT(M3826,"h:mmAM/PM"),""))</f>
        <v>8/Nov Y-O-X</v>
      </c>
      <c r="H3826" s="34" t="b">
        <f>OR(LEFT(G3826,1)="Y",LEFT(G3826,1)="B",LEFT(G3826,1)="R")</f>
        <v>0</v>
      </c>
      <c r="I3826" s="34" t="str">
        <f>IF(H3826,LEFT(G3826,FIND(" ",G3826)-1),MID(G3826,FIND(" ",G3826)+1,9))</f>
        <v>Y-O-X</v>
      </c>
      <c r="J3826" s="34" t="str">
        <f>TRIM(SUBSTITUTE(G3826,I3826,""))</f>
        <v>8/Nov</v>
      </c>
      <c r="K3826" s="34">
        <f>LEFT(J3826,2-ISERROR(1*MID(J3826,2,1)))*1</f>
        <v>8</v>
      </c>
      <c r="L3826" s="34" t="str">
        <f>IF(LEN(I3826)=3,I3826,LEFT(I3826,1)&amp;MID(I3826,3,1)&amp;RIGHT(I3826,1))</f>
        <v>YOX</v>
      </c>
      <c r="M3826" s="42">
        <f>TIMEVALUE(SUBSTITUTE(SUBSTITUTE(F3826,"P"," P"),"A"," A"))</f>
        <v>0.4909722222222222</v>
      </c>
      <c r="N3826" s="34">
        <f t="shared" si="188"/>
        <v>9</v>
      </c>
      <c r="O3826" s="34" t="str">
        <f t="shared" si="189"/>
        <v>YOX9</v>
      </c>
      <c r="P3826" s="44">
        <f>INDEX(Workings!$R$14:$R$853,MATCH(O3826,Workings!$U$14:$U$853,0))</f>
        <v>0.48472222222222217</v>
      </c>
      <c r="Q3826" s="34">
        <f t="shared" si="190"/>
        <v>9</v>
      </c>
      <c r="S3826"/>
    </row>
    <row r="3827" spans="1:19" ht="15" x14ac:dyDescent="0.25">
      <c r="A3827" s="34" t="s">
        <v>513</v>
      </c>
      <c r="B3827" s="34">
        <f>SEARCH("PM",A3827)</f>
        <v>12</v>
      </c>
      <c r="C3827" s="34" t="e">
        <f>SEARCH("AM",A3827)</f>
        <v>#VALUE!</v>
      </c>
      <c r="D3827" s="34">
        <f>IFERROR(B3827,C3827)</f>
        <v>12</v>
      </c>
      <c r="E3827" s="34" t="str">
        <f>IFERROR(MID(A3827,D3827-5,1)," ")</f>
        <v>1</v>
      </c>
      <c r="F3827" s="34" t="str">
        <f>MID(A3827,IF(E3827="1",D3827-5,D3827-4),IF(E3827="1",7,6))</f>
        <v>12:13PM</v>
      </c>
      <c r="G3827" s="34" t="str">
        <f>TRIM(SUBSTITUTE(A3827,TEXT(M3827,"h:mmAM/PM"),""))</f>
        <v>8/Nov Y:O:X</v>
      </c>
      <c r="H3827" s="34" t="b">
        <f>OR(LEFT(G3827,1)="Y",LEFT(G3827,1)="B",LEFT(G3827,1)="R")</f>
        <v>0</v>
      </c>
      <c r="I3827" s="34" t="str">
        <f>IF(H3827,LEFT(G3827,FIND(" ",G3827)-1),MID(G3827,FIND(" ",G3827)+1,9))</f>
        <v>Y:O:X</v>
      </c>
      <c r="J3827" s="34" t="str">
        <f>TRIM(SUBSTITUTE(G3827,I3827,""))</f>
        <v>8/Nov</v>
      </c>
      <c r="K3827" s="34">
        <f>LEFT(J3827,2-ISERROR(1*MID(J3827,2,1)))*1</f>
        <v>8</v>
      </c>
      <c r="L3827" s="34" t="str">
        <f>IF(LEN(I3827)=3,I3827,LEFT(I3827,1)&amp;MID(I3827,3,1)&amp;RIGHT(I3827,1))</f>
        <v>YOX</v>
      </c>
      <c r="M3827" s="42">
        <f>TIMEVALUE(SUBSTITUTE(SUBSTITUTE(F3827,"P"," P"),"A"," A"))</f>
        <v>0.50902777777777775</v>
      </c>
      <c r="N3827" s="34">
        <f t="shared" si="188"/>
        <v>10</v>
      </c>
      <c r="O3827" s="34" t="str">
        <f t="shared" si="189"/>
        <v>YOX10</v>
      </c>
      <c r="P3827" s="44">
        <f>INDEX(Workings!$R$14:$R$853,MATCH(O3827,Workings!$U$14:$U$853,0))</f>
        <v>0.50555555555555554</v>
      </c>
      <c r="Q3827" s="34">
        <f t="shared" si="190"/>
        <v>5</v>
      </c>
      <c r="S3827"/>
    </row>
    <row r="3828" spans="1:19" ht="15" x14ac:dyDescent="0.25">
      <c r="A3828" s="34" t="s">
        <v>1131</v>
      </c>
      <c r="B3828" s="34">
        <f>SEARCH("PM",A3828)</f>
        <v>6</v>
      </c>
      <c r="C3828" s="34" t="e">
        <f>SEARCH("AM",A3828)</f>
        <v>#VALUE!</v>
      </c>
      <c r="D3828" s="34">
        <f>IFERROR(B3828,C3828)</f>
        <v>6</v>
      </c>
      <c r="E3828" s="34" t="str">
        <f>IFERROR(MID(A3828,D3828-5,1)," ")</f>
        <v>1</v>
      </c>
      <c r="F3828" s="34" t="str">
        <f>MID(A3828,IF(E3828="1",D3828-5,D3828-4),IF(E3828="1",7,6))</f>
        <v>12:38PM</v>
      </c>
      <c r="G3828" s="34" t="str">
        <f>TRIM(SUBSTITUTE(A3828,TEXT(M3828,"h:mmAM/PM"),""))</f>
        <v>8/Nov YOX</v>
      </c>
      <c r="H3828" s="34" t="b">
        <f>OR(LEFT(G3828,1)="Y",LEFT(G3828,1)="B",LEFT(G3828,1)="R")</f>
        <v>0</v>
      </c>
      <c r="I3828" s="34" t="str">
        <f>IF(H3828,LEFT(G3828,FIND(" ",G3828)-1),MID(G3828,FIND(" ",G3828)+1,9))</f>
        <v>YOX</v>
      </c>
      <c r="J3828" s="34" t="str">
        <f>TRIM(SUBSTITUTE(G3828,I3828,""))</f>
        <v>8/Nov</v>
      </c>
      <c r="K3828" s="34">
        <f>LEFT(J3828,2-ISERROR(1*MID(J3828,2,1)))*1</f>
        <v>8</v>
      </c>
      <c r="L3828" s="34" t="str">
        <f>IF(LEN(I3828)=3,I3828,LEFT(I3828,1)&amp;MID(I3828,3,1)&amp;RIGHT(I3828,1))</f>
        <v>YOX</v>
      </c>
      <c r="M3828" s="42">
        <f>TIMEVALUE(SUBSTITUTE(SUBSTITUTE(F3828,"P"," P"),"A"," A"))</f>
        <v>0.52638888888888891</v>
      </c>
      <c r="N3828" s="34">
        <f t="shared" si="188"/>
        <v>11</v>
      </c>
      <c r="O3828" s="34" t="str">
        <f t="shared" si="189"/>
        <v>YOX11</v>
      </c>
      <c r="P3828" s="44">
        <f>INDEX(Workings!$R$14:$R$853,MATCH(O3828,Workings!$U$14:$U$853,0))</f>
        <v>0.52638888888888891</v>
      </c>
      <c r="Q3828" s="34">
        <f t="shared" si="190"/>
        <v>0</v>
      </c>
      <c r="S3828"/>
    </row>
    <row r="3829" spans="1:19" ht="15" x14ac:dyDescent="0.25">
      <c r="A3829" s="34" t="s">
        <v>4206</v>
      </c>
      <c r="B3829" s="34">
        <f>SEARCH("PM",A3829)</f>
        <v>11</v>
      </c>
      <c r="C3829" s="34" t="e">
        <f>SEARCH("AM",A3829)</f>
        <v>#VALUE!</v>
      </c>
      <c r="D3829" s="34">
        <f>IFERROR(B3829,C3829)</f>
        <v>11</v>
      </c>
      <c r="E3829" s="34" t="str">
        <f>IFERROR(MID(A3829,D3829-5,1)," ")</f>
        <v xml:space="preserve"> </v>
      </c>
      <c r="F3829" s="34" t="str">
        <f>MID(A3829,IF(E3829="1",D3829-5,D3829-4),IF(E3829="1",7,6))</f>
        <v>1:11PM</v>
      </c>
      <c r="G3829" s="34" t="str">
        <f>TRIM(SUBSTITUTE(A3829,TEXT(M3829,"h:mmAM/PM"),""))</f>
        <v>8/Nov Y:O:X</v>
      </c>
      <c r="H3829" s="34" t="b">
        <f>OR(LEFT(G3829,1)="Y",LEFT(G3829,1)="B",LEFT(G3829,1)="R")</f>
        <v>0</v>
      </c>
      <c r="I3829" s="34" t="str">
        <f>IF(H3829,LEFT(G3829,FIND(" ",G3829)-1),MID(G3829,FIND(" ",G3829)+1,9))</f>
        <v>Y:O:X</v>
      </c>
      <c r="J3829" s="34" t="str">
        <f>TRIM(SUBSTITUTE(G3829,I3829,""))</f>
        <v>8/Nov</v>
      </c>
      <c r="K3829" s="34">
        <f>LEFT(J3829,2-ISERROR(1*MID(J3829,2,1)))*1</f>
        <v>8</v>
      </c>
      <c r="L3829" s="34" t="str">
        <f>IF(LEN(I3829)=3,I3829,LEFT(I3829,1)&amp;MID(I3829,3,1)&amp;RIGHT(I3829,1))</f>
        <v>YOX</v>
      </c>
      <c r="M3829" s="42">
        <f>TIMEVALUE(SUBSTITUTE(SUBSTITUTE(F3829,"P"," P"),"A"," A"))</f>
        <v>0.5493055555555556</v>
      </c>
      <c r="N3829" s="34">
        <f t="shared" si="188"/>
        <v>12</v>
      </c>
      <c r="O3829" s="34" t="str">
        <f t="shared" si="189"/>
        <v>YOX12</v>
      </c>
      <c r="P3829" s="44">
        <f>INDEX(Workings!$R$14:$R$853,MATCH(O3829,Workings!$U$14:$U$853,0))</f>
        <v>0.54722222222222228</v>
      </c>
      <c r="Q3829" s="34">
        <f t="shared" si="190"/>
        <v>3</v>
      </c>
      <c r="S3829"/>
    </row>
    <row r="3830" spans="1:19" ht="15" x14ac:dyDescent="0.25">
      <c r="A3830" s="34" t="s">
        <v>1775</v>
      </c>
      <c r="B3830" s="34">
        <f>SEARCH("PM",A3830)</f>
        <v>17</v>
      </c>
      <c r="C3830" s="34" t="e">
        <f>SEARCH("AM",A3830)</f>
        <v>#VALUE!</v>
      </c>
      <c r="D3830" s="34">
        <f>IFERROR(B3830,C3830)</f>
        <v>17</v>
      </c>
      <c r="E3830" s="34" t="str">
        <f>IFERROR(MID(A3830,D3830-5,1)," ")</f>
        <v xml:space="preserve"> </v>
      </c>
      <c r="F3830" s="34" t="str">
        <f>MID(A3830,IF(E3830="1",D3830-5,D3830-4),IF(E3830="1",7,6))</f>
        <v>1:39PM</v>
      </c>
      <c r="G3830" s="34" t="str">
        <f>TRIM(SUBSTITUTE(A3830,TEXT(M3830,"h:mmAM/PM"),""))</f>
        <v>8/Nov Y/O/X</v>
      </c>
      <c r="H3830" s="34" t="b">
        <f>OR(LEFT(G3830,1)="Y",LEFT(G3830,1)="B",LEFT(G3830,1)="R")</f>
        <v>0</v>
      </c>
      <c r="I3830" s="34" t="str">
        <f>IF(H3830,LEFT(G3830,FIND(" ",G3830)-1),MID(G3830,FIND(" ",G3830)+1,9))</f>
        <v>Y/O/X</v>
      </c>
      <c r="J3830" s="34" t="str">
        <f>TRIM(SUBSTITUTE(G3830,I3830,""))</f>
        <v>8/Nov</v>
      </c>
      <c r="K3830" s="34">
        <f>LEFT(J3830,2-ISERROR(1*MID(J3830,2,1)))*1</f>
        <v>8</v>
      </c>
      <c r="L3830" s="34" t="str">
        <f>IF(LEN(I3830)=3,I3830,LEFT(I3830,1)&amp;MID(I3830,3,1)&amp;RIGHT(I3830,1))</f>
        <v>YOX</v>
      </c>
      <c r="M3830" s="42">
        <f>TIMEVALUE(SUBSTITUTE(SUBSTITUTE(F3830,"P"," P"),"A"," A"))</f>
        <v>0.56874999999999998</v>
      </c>
      <c r="N3830" s="34">
        <f t="shared" si="188"/>
        <v>13</v>
      </c>
      <c r="O3830" s="34" t="str">
        <f t="shared" si="189"/>
        <v>YOX13</v>
      </c>
      <c r="P3830" s="44">
        <f>INDEX(Workings!$R$14:$R$853,MATCH(O3830,Workings!$U$14:$U$853,0))</f>
        <v>0.56805555555555565</v>
      </c>
      <c r="Q3830" s="34">
        <f t="shared" si="190"/>
        <v>1</v>
      </c>
      <c r="S3830"/>
    </row>
    <row r="3831" spans="1:19" ht="15" x14ac:dyDescent="0.25">
      <c r="A3831" s="34" t="s">
        <v>2947</v>
      </c>
      <c r="B3831" s="34">
        <f>SEARCH("PM",A3831)</f>
        <v>11</v>
      </c>
      <c r="C3831" s="34" t="e">
        <f>SEARCH("AM",A3831)</f>
        <v>#VALUE!</v>
      </c>
      <c r="D3831" s="34">
        <f>IFERROR(B3831,C3831)</f>
        <v>11</v>
      </c>
      <c r="E3831" s="34" t="str">
        <f>IFERROR(MID(A3831,D3831-5,1)," ")</f>
        <v xml:space="preserve"> </v>
      </c>
      <c r="F3831" s="34" t="str">
        <f>MID(A3831,IF(E3831="1",D3831-5,D3831-4),IF(E3831="1",7,6))</f>
        <v>2:10PM</v>
      </c>
      <c r="G3831" s="34" t="str">
        <f>TRIM(SUBSTITUTE(A3831,TEXT(M3831,"h:mmAM/PM"),""))</f>
        <v>8/Nov Y:O:X</v>
      </c>
      <c r="H3831" s="34" t="b">
        <f>OR(LEFT(G3831,1)="Y",LEFT(G3831,1)="B",LEFT(G3831,1)="R")</f>
        <v>0</v>
      </c>
      <c r="I3831" s="34" t="str">
        <f>IF(H3831,LEFT(G3831,FIND(" ",G3831)-1),MID(G3831,FIND(" ",G3831)+1,9))</f>
        <v>Y:O:X</v>
      </c>
      <c r="J3831" s="34" t="str">
        <f>TRIM(SUBSTITUTE(G3831,I3831,""))</f>
        <v>8/Nov</v>
      </c>
      <c r="K3831" s="34">
        <f>LEFT(J3831,2-ISERROR(1*MID(J3831,2,1)))*1</f>
        <v>8</v>
      </c>
      <c r="L3831" s="34" t="str">
        <f>IF(LEN(I3831)=3,I3831,LEFT(I3831,1)&amp;MID(I3831,3,1)&amp;RIGHT(I3831,1))</f>
        <v>YOX</v>
      </c>
      <c r="M3831" s="42">
        <f>TIMEVALUE(SUBSTITUTE(SUBSTITUTE(F3831,"P"," P"),"A"," A"))</f>
        <v>0.59027777777777779</v>
      </c>
      <c r="N3831" s="34">
        <f t="shared" si="188"/>
        <v>14</v>
      </c>
      <c r="O3831" s="34" t="str">
        <f t="shared" si="189"/>
        <v>YOX14</v>
      </c>
      <c r="P3831" s="44">
        <f>INDEX(Workings!$R$14:$R$853,MATCH(O3831,Workings!$U$14:$U$853,0))</f>
        <v>0.58888888888888902</v>
      </c>
      <c r="Q3831" s="34">
        <f t="shared" si="190"/>
        <v>2</v>
      </c>
      <c r="S3831"/>
    </row>
    <row r="3832" spans="1:19" ht="15" x14ac:dyDescent="0.25">
      <c r="A3832" s="34" t="s">
        <v>4123</v>
      </c>
      <c r="B3832" s="34">
        <f>SEARCH("PM",A3832)</f>
        <v>17</v>
      </c>
      <c r="C3832" s="34" t="e">
        <f>SEARCH("AM",A3832)</f>
        <v>#VALUE!</v>
      </c>
      <c r="D3832" s="34">
        <f>IFERROR(B3832,C3832)</f>
        <v>17</v>
      </c>
      <c r="E3832" s="34" t="str">
        <f>IFERROR(MID(A3832,D3832-5,1)," ")</f>
        <v xml:space="preserve"> </v>
      </c>
      <c r="F3832" s="34" t="str">
        <f>MID(A3832,IF(E3832="1",D3832-5,D3832-4),IF(E3832="1",7,6))</f>
        <v>2:43PM</v>
      </c>
      <c r="G3832" s="34" t="str">
        <f>TRIM(SUBSTITUTE(A3832,TEXT(M3832,"h:mmAM/PM"),""))</f>
        <v>Y-O-X 8/Nov</v>
      </c>
      <c r="H3832" s="34" t="b">
        <f>OR(LEFT(G3832,1)="Y",LEFT(G3832,1)="B",LEFT(G3832,1)="R")</f>
        <v>1</v>
      </c>
      <c r="I3832" s="34" t="str">
        <f>IF(H3832,LEFT(G3832,FIND(" ",G3832)-1),MID(G3832,FIND(" ",G3832)+1,9))</f>
        <v>Y-O-X</v>
      </c>
      <c r="J3832" s="34" t="str">
        <f>TRIM(SUBSTITUTE(G3832,I3832,""))</f>
        <v>8/Nov</v>
      </c>
      <c r="K3832" s="34">
        <f>LEFT(J3832,2-ISERROR(1*MID(J3832,2,1)))*1</f>
        <v>8</v>
      </c>
      <c r="L3832" s="34" t="str">
        <f>IF(LEN(I3832)=3,I3832,LEFT(I3832,1)&amp;MID(I3832,3,1)&amp;RIGHT(I3832,1))</f>
        <v>YOX</v>
      </c>
      <c r="M3832" s="42">
        <f>TIMEVALUE(SUBSTITUTE(SUBSTITUTE(F3832,"P"," P"),"A"," A"))</f>
        <v>0.61319444444444449</v>
      </c>
      <c r="N3832" s="34">
        <f t="shared" si="188"/>
        <v>15</v>
      </c>
      <c r="O3832" s="34" t="str">
        <f t="shared" si="189"/>
        <v>YOX15</v>
      </c>
      <c r="P3832" s="44">
        <f>INDEX(Workings!$R$14:$R$853,MATCH(O3832,Workings!$U$14:$U$853,0))</f>
        <v>0.60972222222222239</v>
      </c>
      <c r="Q3832" s="34">
        <f t="shared" si="190"/>
        <v>5</v>
      </c>
      <c r="S3832"/>
    </row>
    <row r="3833" spans="1:19" ht="15" x14ac:dyDescent="0.25">
      <c r="A3833" s="34" t="s">
        <v>2760</v>
      </c>
      <c r="B3833" s="34">
        <f>SEARCH("PM",A3833)</f>
        <v>11</v>
      </c>
      <c r="C3833" s="34" t="e">
        <f>SEARCH("AM",A3833)</f>
        <v>#VALUE!</v>
      </c>
      <c r="D3833" s="34">
        <f>IFERROR(B3833,C3833)</f>
        <v>11</v>
      </c>
      <c r="E3833" s="34" t="str">
        <f>IFERROR(MID(A3833,D3833-5,1)," ")</f>
        <v xml:space="preserve"> </v>
      </c>
      <c r="F3833" s="34" t="str">
        <f>MID(A3833,IF(E3833="1",D3833-5,D3833-4),IF(E3833="1",7,6))</f>
        <v>3:13PM</v>
      </c>
      <c r="G3833" s="34" t="str">
        <f>TRIM(SUBSTITUTE(A3833,TEXT(M3833,"h:mmAM/PM"),""))</f>
        <v>Y/O/X 8-Nov</v>
      </c>
      <c r="H3833" s="34" t="b">
        <f>OR(LEFT(G3833,1)="Y",LEFT(G3833,1)="B",LEFT(G3833,1)="R")</f>
        <v>1</v>
      </c>
      <c r="I3833" s="34" t="str">
        <f>IF(H3833,LEFT(G3833,FIND(" ",G3833)-1),MID(G3833,FIND(" ",G3833)+1,9))</f>
        <v>Y/O/X</v>
      </c>
      <c r="J3833" s="34" t="str">
        <f>TRIM(SUBSTITUTE(G3833,I3833,""))</f>
        <v>8-Nov</v>
      </c>
      <c r="K3833" s="34">
        <f>LEFT(J3833,2-ISERROR(1*MID(J3833,2,1)))*1</f>
        <v>8</v>
      </c>
      <c r="L3833" s="34" t="str">
        <f>IF(LEN(I3833)=3,I3833,LEFT(I3833,1)&amp;MID(I3833,3,1)&amp;RIGHT(I3833,1))</f>
        <v>YOX</v>
      </c>
      <c r="M3833" s="42">
        <f>TIMEVALUE(SUBSTITUTE(SUBSTITUTE(F3833,"P"," P"),"A"," A"))</f>
        <v>0.63402777777777775</v>
      </c>
      <c r="N3833" s="34">
        <f t="shared" si="188"/>
        <v>16</v>
      </c>
      <c r="O3833" s="34" t="str">
        <f t="shared" si="189"/>
        <v>YOX16</v>
      </c>
      <c r="P3833" s="44">
        <f>INDEX(Workings!$R$14:$R$853,MATCH(O3833,Workings!$U$14:$U$853,0))</f>
        <v>0.63055555555555576</v>
      </c>
      <c r="Q3833" s="34">
        <f t="shared" si="190"/>
        <v>5</v>
      </c>
      <c r="S3833"/>
    </row>
    <row r="3834" spans="1:19" ht="15" x14ac:dyDescent="0.25">
      <c r="A3834" s="34" t="s">
        <v>1227</v>
      </c>
      <c r="B3834" s="34">
        <f>SEARCH("PM",A3834)</f>
        <v>17</v>
      </c>
      <c r="C3834" s="34" t="e">
        <f>SEARCH("AM",A3834)</f>
        <v>#VALUE!</v>
      </c>
      <c r="D3834" s="34">
        <f>IFERROR(B3834,C3834)</f>
        <v>17</v>
      </c>
      <c r="E3834" s="34" t="str">
        <f>IFERROR(MID(A3834,D3834-5,1)," ")</f>
        <v xml:space="preserve"> </v>
      </c>
      <c r="F3834" s="34" t="str">
        <f>MID(A3834,IF(E3834="1",D3834-5,D3834-4),IF(E3834="1",7,6))</f>
        <v>3:43PM</v>
      </c>
      <c r="G3834" s="34" t="str">
        <f>TRIM(SUBSTITUTE(A3834,TEXT(M3834,"h:mmAM/PM"),""))</f>
        <v>Y:O:X 8-Nov</v>
      </c>
      <c r="H3834" s="34" t="b">
        <f>OR(LEFT(G3834,1)="Y",LEFT(G3834,1)="B",LEFT(G3834,1)="R")</f>
        <v>1</v>
      </c>
      <c r="I3834" s="34" t="str">
        <f>IF(H3834,LEFT(G3834,FIND(" ",G3834)-1),MID(G3834,FIND(" ",G3834)+1,9))</f>
        <v>Y:O:X</v>
      </c>
      <c r="J3834" s="34" t="str">
        <f>TRIM(SUBSTITUTE(G3834,I3834,""))</f>
        <v>8-Nov</v>
      </c>
      <c r="K3834" s="34">
        <f>LEFT(J3834,2-ISERROR(1*MID(J3834,2,1)))*1</f>
        <v>8</v>
      </c>
      <c r="L3834" s="34" t="str">
        <f>IF(LEN(I3834)=3,I3834,LEFT(I3834,1)&amp;MID(I3834,3,1)&amp;RIGHT(I3834,1))</f>
        <v>YOX</v>
      </c>
      <c r="M3834" s="42">
        <f>TIMEVALUE(SUBSTITUTE(SUBSTITUTE(F3834,"P"," P"),"A"," A"))</f>
        <v>0.65486111111111112</v>
      </c>
      <c r="N3834" s="34">
        <f t="shared" si="188"/>
        <v>17</v>
      </c>
      <c r="O3834" s="34" t="str">
        <f t="shared" si="189"/>
        <v>YOX17</v>
      </c>
      <c r="P3834" s="44">
        <f>INDEX(Workings!$R$14:$R$853,MATCH(O3834,Workings!$U$14:$U$853,0))</f>
        <v>0.65138888888888913</v>
      </c>
      <c r="Q3834" s="34">
        <f t="shared" si="190"/>
        <v>5</v>
      </c>
      <c r="S3834"/>
    </row>
    <row r="3835" spans="1:19" ht="15" x14ac:dyDescent="0.25">
      <c r="A3835" s="34" t="s">
        <v>1208</v>
      </c>
      <c r="B3835" s="34">
        <f>SEARCH("PM",A3835)</f>
        <v>9</v>
      </c>
      <c r="C3835" s="34" t="e">
        <f>SEARCH("AM",A3835)</f>
        <v>#VALUE!</v>
      </c>
      <c r="D3835" s="34">
        <f>IFERROR(B3835,C3835)</f>
        <v>9</v>
      </c>
      <c r="E3835" s="34" t="str">
        <f>IFERROR(MID(A3835,D3835-5,1)," ")</f>
        <v xml:space="preserve"> </v>
      </c>
      <c r="F3835" s="34" t="str">
        <f>MID(A3835,IF(E3835="1",D3835-5,D3835-4),IF(E3835="1",7,6))</f>
        <v>4:11PM</v>
      </c>
      <c r="G3835" s="34" t="str">
        <f>TRIM(SUBSTITUTE(A3835,TEXT(M3835,"h:mmAM/PM"),""))</f>
        <v>YOX 8-Nov</v>
      </c>
      <c r="H3835" s="34" t="b">
        <f>OR(LEFT(G3835,1)="Y",LEFT(G3835,1)="B",LEFT(G3835,1)="R")</f>
        <v>1</v>
      </c>
      <c r="I3835" s="34" t="str">
        <f>IF(H3835,LEFT(G3835,FIND(" ",G3835)-1),MID(G3835,FIND(" ",G3835)+1,9))</f>
        <v>YOX</v>
      </c>
      <c r="J3835" s="34" t="str">
        <f>TRIM(SUBSTITUTE(G3835,I3835,""))</f>
        <v>8-Nov</v>
      </c>
      <c r="K3835" s="34">
        <f>LEFT(J3835,2-ISERROR(1*MID(J3835,2,1)))*1</f>
        <v>8</v>
      </c>
      <c r="L3835" s="34" t="str">
        <f>IF(LEN(I3835)=3,I3835,LEFT(I3835,1)&amp;MID(I3835,3,1)&amp;RIGHT(I3835,1))</f>
        <v>YOX</v>
      </c>
      <c r="M3835" s="42">
        <f>TIMEVALUE(SUBSTITUTE(SUBSTITUTE(F3835,"P"," P"),"A"," A"))</f>
        <v>0.6743055555555556</v>
      </c>
      <c r="N3835" s="34">
        <f t="shared" si="188"/>
        <v>18</v>
      </c>
      <c r="O3835" s="34" t="str">
        <f t="shared" si="189"/>
        <v>YOX18</v>
      </c>
      <c r="P3835" s="44">
        <f>INDEX(Workings!$R$14:$R$853,MATCH(O3835,Workings!$U$14:$U$853,0))</f>
        <v>0.6722222222222225</v>
      </c>
      <c r="Q3835" s="34">
        <f t="shared" si="190"/>
        <v>3</v>
      </c>
      <c r="S3835"/>
    </row>
    <row r="3836" spans="1:19" ht="15" x14ac:dyDescent="0.25">
      <c r="A3836" s="34" t="s">
        <v>2144</v>
      </c>
      <c r="B3836" s="34">
        <f>SEARCH("PM",A3836)</f>
        <v>17</v>
      </c>
      <c r="C3836" s="34" t="e">
        <f>SEARCH("AM",A3836)</f>
        <v>#VALUE!</v>
      </c>
      <c r="D3836" s="34">
        <f>IFERROR(B3836,C3836)</f>
        <v>17</v>
      </c>
      <c r="E3836" s="34" t="str">
        <f>IFERROR(MID(A3836,D3836-5,1)," ")</f>
        <v xml:space="preserve"> </v>
      </c>
      <c r="F3836" s="34" t="str">
        <f>MID(A3836,IF(E3836="1",D3836-5,D3836-4),IF(E3836="1",7,6))</f>
        <v>4:42PM</v>
      </c>
      <c r="G3836" s="34" t="str">
        <f>TRIM(SUBSTITUTE(A3836,TEXT(M3836,"h:mmAM/PM"),""))</f>
        <v>8-Nov Y/O/X</v>
      </c>
      <c r="H3836" s="34" t="b">
        <f>OR(LEFT(G3836,1)="Y",LEFT(G3836,1)="B",LEFT(G3836,1)="R")</f>
        <v>0</v>
      </c>
      <c r="I3836" s="34" t="str">
        <f>IF(H3836,LEFT(G3836,FIND(" ",G3836)-1),MID(G3836,FIND(" ",G3836)+1,9))</f>
        <v>Y/O/X</v>
      </c>
      <c r="J3836" s="34" t="str">
        <f>TRIM(SUBSTITUTE(G3836,I3836,""))</f>
        <v>8-Nov</v>
      </c>
      <c r="K3836" s="34">
        <f>LEFT(J3836,2-ISERROR(1*MID(J3836,2,1)))*1</f>
        <v>8</v>
      </c>
      <c r="L3836" s="34" t="str">
        <f>IF(LEN(I3836)=3,I3836,LEFT(I3836,1)&amp;MID(I3836,3,1)&amp;RIGHT(I3836,1))</f>
        <v>YOX</v>
      </c>
      <c r="M3836" s="42">
        <f>TIMEVALUE(SUBSTITUTE(SUBSTITUTE(F3836,"P"," P"),"A"," A"))</f>
        <v>0.6958333333333333</v>
      </c>
      <c r="N3836" s="34">
        <f t="shared" si="188"/>
        <v>19</v>
      </c>
      <c r="O3836" s="34" t="str">
        <f t="shared" si="189"/>
        <v>YOX19</v>
      </c>
      <c r="P3836" s="44">
        <f>INDEX(Workings!$R$14:$R$853,MATCH(O3836,Workings!$U$14:$U$853,0))</f>
        <v>0.69305555555555587</v>
      </c>
      <c r="Q3836" s="34">
        <f t="shared" si="190"/>
        <v>4</v>
      </c>
      <c r="S3836"/>
    </row>
    <row r="3837" spans="1:19" ht="15" x14ac:dyDescent="0.25">
      <c r="A3837" s="34" t="s">
        <v>1050</v>
      </c>
      <c r="B3837" s="34">
        <f>SEARCH("PM",A3837)</f>
        <v>9</v>
      </c>
      <c r="C3837" s="34" t="e">
        <f>SEARCH("AM",A3837)</f>
        <v>#VALUE!</v>
      </c>
      <c r="D3837" s="34">
        <f>IFERROR(B3837,C3837)</f>
        <v>9</v>
      </c>
      <c r="E3837" s="34" t="str">
        <f>IFERROR(MID(A3837,D3837-5,1)," ")</f>
        <v xml:space="preserve"> </v>
      </c>
      <c r="F3837" s="34" t="str">
        <f>MID(A3837,IF(E3837="1",D3837-5,D3837-4),IF(E3837="1",7,6))</f>
        <v>5:12PM</v>
      </c>
      <c r="G3837" s="34" t="str">
        <f>TRIM(SUBSTITUTE(A3837,TEXT(M3837,"h:mmAM/PM"),""))</f>
        <v>YOX 8-Nov</v>
      </c>
      <c r="H3837" s="34" t="b">
        <f>OR(LEFT(G3837,1)="Y",LEFT(G3837,1)="B",LEFT(G3837,1)="R")</f>
        <v>1</v>
      </c>
      <c r="I3837" s="34" t="str">
        <f>IF(H3837,LEFT(G3837,FIND(" ",G3837)-1),MID(G3837,FIND(" ",G3837)+1,9))</f>
        <v>YOX</v>
      </c>
      <c r="J3837" s="34" t="str">
        <f>TRIM(SUBSTITUTE(G3837,I3837,""))</f>
        <v>8-Nov</v>
      </c>
      <c r="K3837" s="34">
        <f>LEFT(J3837,2-ISERROR(1*MID(J3837,2,1)))*1</f>
        <v>8</v>
      </c>
      <c r="L3837" s="34" t="str">
        <f>IF(LEN(I3837)=3,I3837,LEFT(I3837,1)&amp;MID(I3837,3,1)&amp;RIGHT(I3837,1))</f>
        <v>YOX</v>
      </c>
      <c r="M3837" s="42">
        <f>TIMEVALUE(SUBSTITUTE(SUBSTITUTE(F3837,"P"," P"),"A"," A"))</f>
        <v>0.71666666666666667</v>
      </c>
      <c r="N3837" s="34">
        <f t="shared" si="188"/>
        <v>20</v>
      </c>
      <c r="O3837" s="34" t="str">
        <f t="shared" si="189"/>
        <v>YOX20</v>
      </c>
      <c r="P3837" s="44">
        <f>INDEX(Workings!$R$14:$R$853,MATCH(O3837,Workings!$U$14:$U$853,0))</f>
        <v>0.71388888888888924</v>
      </c>
      <c r="Q3837" s="34">
        <f t="shared" si="190"/>
        <v>4</v>
      </c>
      <c r="S3837"/>
    </row>
    <row r="3838" spans="1:19" ht="15" x14ac:dyDescent="0.25">
      <c r="A3838" s="34" t="s">
        <v>371</v>
      </c>
      <c r="B3838" s="34">
        <f>SEARCH("PM",A3838)</f>
        <v>11</v>
      </c>
      <c r="C3838" s="34" t="e">
        <f>SEARCH("AM",A3838)</f>
        <v>#VALUE!</v>
      </c>
      <c r="D3838" s="34">
        <f>IFERROR(B3838,C3838)</f>
        <v>11</v>
      </c>
      <c r="E3838" s="34" t="str">
        <f>IFERROR(MID(A3838,D3838-5,1)," ")</f>
        <v xml:space="preserve"> </v>
      </c>
      <c r="F3838" s="34" t="str">
        <f>MID(A3838,IF(E3838="1",D3838-5,D3838-4),IF(E3838="1",7,6))</f>
        <v>5:35PM</v>
      </c>
      <c r="G3838" s="34" t="str">
        <f>TRIM(SUBSTITUTE(A3838,TEXT(M3838,"h:mmAM/PM"),""))</f>
        <v>Y/O/X 8-Nov</v>
      </c>
      <c r="H3838" s="34" t="b">
        <f>OR(LEFT(G3838,1)="Y",LEFT(G3838,1)="B",LEFT(G3838,1)="R")</f>
        <v>1</v>
      </c>
      <c r="I3838" s="34" t="str">
        <f>IF(H3838,LEFT(G3838,FIND(" ",G3838)-1),MID(G3838,FIND(" ",G3838)+1,9))</f>
        <v>Y/O/X</v>
      </c>
      <c r="J3838" s="34" t="str">
        <f>TRIM(SUBSTITUTE(G3838,I3838,""))</f>
        <v>8-Nov</v>
      </c>
      <c r="K3838" s="34">
        <f>LEFT(J3838,2-ISERROR(1*MID(J3838,2,1)))*1</f>
        <v>8</v>
      </c>
      <c r="L3838" s="34" t="str">
        <f>IF(LEN(I3838)=3,I3838,LEFT(I3838,1)&amp;MID(I3838,3,1)&amp;RIGHT(I3838,1))</f>
        <v>YOX</v>
      </c>
      <c r="M3838" s="42">
        <f>TIMEVALUE(SUBSTITUTE(SUBSTITUTE(F3838,"P"," P"),"A"," A"))</f>
        <v>0.73263888888888884</v>
      </c>
      <c r="N3838" s="34">
        <f t="shared" si="188"/>
        <v>21</v>
      </c>
      <c r="O3838" s="34" t="str">
        <f t="shared" si="189"/>
        <v>YOX21</v>
      </c>
      <c r="P3838" s="44">
        <f>INDEX(Workings!$R$14:$R$853,MATCH(O3838,Workings!$U$14:$U$853,0))</f>
        <v>0.72777777777777808</v>
      </c>
      <c r="Q3838" s="34">
        <f t="shared" si="190"/>
        <v>7</v>
      </c>
      <c r="S3838"/>
    </row>
    <row r="3839" spans="1:19" ht="15" x14ac:dyDescent="0.25">
      <c r="A3839" s="34" t="s">
        <v>1191</v>
      </c>
      <c r="B3839" s="34">
        <f>SEARCH("PM",A3839)</f>
        <v>5</v>
      </c>
      <c r="C3839" s="34" t="e">
        <f>SEARCH("AM",A3839)</f>
        <v>#VALUE!</v>
      </c>
      <c r="D3839" s="34">
        <f>IFERROR(B3839,C3839)</f>
        <v>5</v>
      </c>
      <c r="E3839" s="34" t="str">
        <f>IFERROR(MID(A3839,D3839-5,1)," ")</f>
        <v xml:space="preserve"> </v>
      </c>
      <c r="F3839" s="34" t="str">
        <f>MID(A3839,IF(E3839="1",D3839-5,D3839-4),IF(E3839="1",7,6))</f>
        <v>5:55PM</v>
      </c>
      <c r="G3839" s="34" t="str">
        <f>TRIM(SUBSTITUTE(A3839,TEXT(M3839,"h:mmAM/PM"),""))</f>
        <v>8/Nov Y/O/X</v>
      </c>
      <c r="H3839" s="34" t="b">
        <f>OR(LEFT(G3839,1)="Y",LEFT(G3839,1)="B",LEFT(G3839,1)="R")</f>
        <v>0</v>
      </c>
      <c r="I3839" s="34" t="str">
        <f>IF(H3839,LEFT(G3839,FIND(" ",G3839)-1),MID(G3839,FIND(" ",G3839)+1,9))</f>
        <v>Y/O/X</v>
      </c>
      <c r="J3839" s="34" t="str">
        <f>TRIM(SUBSTITUTE(G3839,I3839,""))</f>
        <v>8/Nov</v>
      </c>
      <c r="K3839" s="34">
        <f>LEFT(J3839,2-ISERROR(1*MID(J3839,2,1)))*1</f>
        <v>8</v>
      </c>
      <c r="L3839" s="34" t="str">
        <f>IF(LEN(I3839)=3,I3839,LEFT(I3839,1)&amp;MID(I3839,3,1)&amp;RIGHT(I3839,1))</f>
        <v>YOX</v>
      </c>
      <c r="M3839" s="42">
        <f>TIMEVALUE(SUBSTITUTE(SUBSTITUTE(F3839,"P"," P"),"A"," A"))</f>
        <v>0.74652777777777779</v>
      </c>
      <c r="N3839" s="34">
        <f t="shared" si="188"/>
        <v>22</v>
      </c>
      <c r="O3839" s="34" t="str">
        <f t="shared" si="189"/>
        <v>YOX22</v>
      </c>
      <c r="P3839" s="44">
        <f>INDEX(Workings!$R$14:$R$853,MATCH(O3839,Workings!$U$14:$U$853,0))</f>
        <v>0.74166666666666692</v>
      </c>
      <c r="Q3839" s="34">
        <f t="shared" si="190"/>
        <v>7</v>
      </c>
      <c r="S3839"/>
    </row>
    <row r="3840" spans="1:19" ht="15" x14ac:dyDescent="0.25">
      <c r="A3840" s="34" t="s">
        <v>2706</v>
      </c>
      <c r="B3840" s="34">
        <f>SEARCH("PM",A3840)</f>
        <v>5</v>
      </c>
      <c r="C3840" s="34" t="e">
        <f>SEARCH("AM",A3840)</f>
        <v>#VALUE!</v>
      </c>
      <c r="D3840" s="34">
        <f>IFERROR(B3840,C3840)</f>
        <v>5</v>
      </c>
      <c r="E3840" s="34" t="str">
        <f>IFERROR(MID(A3840,D3840-5,1)," ")</f>
        <v xml:space="preserve"> </v>
      </c>
      <c r="F3840" s="34" t="str">
        <f>MID(A3840,IF(E3840="1",D3840-5,D3840-4),IF(E3840="1",7,6))</f>
        <v>6:10PM</v>
      </c>
      <c r="G3840" s="34" t="str">
        <f>TRIM(SUBSTITUTE(A3840,TEXT(M3840,"h:mmAM/PM"),""))</f>
        <v>8-Nov YOX</v>
      </c>
      <c r="H3840" s="34" t="b">
        <f>OR(LEFT(G3840,1)="Y",LEFT(G3840,1)="B",LEFT(G3840,1)="R")</f>
        <v>0</v>
      </c>
      <c r="I3840" s="34" t="str">
        <f>IF(H3840,LEFT(G3840,FIND(" ",G3840)-1),MID(G3840,FIND(" ",G3840)+1,9))</f>
        <v>YOX</v>
      </c>
      <c r="J3840" s="34" t="str">
        <f>TRIM(SUBSTITUTE(G3840,I3840,""))</f>
        <v>8-Nov</v>
      </c>
      <c r="K3840" s="34">
        <f>LEFT(J3840,2-ISERROR(1*MID(J3840,2,1)))*1</f>
        <v>8</v>
      </c>
      <c r="L3840" s="34" t="str">
        <f>IF(LEN(I3840)=3,I3840,LEFT(I3840,1)&amp;MID(I3840,3,1)&amp;RIGHT(I3840,1))</f>
        <v>YOX</v>
      </c>
      <c r="M3840" s="42">
        <f>TIMEVALUE(SUBSTITUTE(SUBSTITUTE(F3840,"P"," P"),"A"," A"))</f>
        <v>0.75694444444444453</v>
      </c>
      <c r="N3840" s="34">
        <f t="shared" si="188"/>
        <v>23</v>
      </c>
      <c r="O3840" s="34" t="str">
        <f t="shared" si="189"/>
        <v>YOX23</v>
      </c>
      <c r="P3840" s="44">
        <f>INDEX(Workings!$R$14:$R$853,MATCH(O3840,Workings!$U$14:$U$853,0))</f>
        <v>0.75555555555555576</v>
      </c>
      <c r="Q3840" s="34">
        <f t="shared" si="190"/>
        <v>2</v>
      </c>
      <c r="S3840"/>
    </row>
    <row r="3841" spans="1:19" ht="15" x14ac:dyDescent="0.25">
      <c r="A3841" s="34" t="s">
        <v>972</v>
      </c>
      <c r="B3841" s="34">
        <f>SEARCH("PM",A3841)</f>
        <v>17</v>
      </c>
      <c r="C3841" s="34" t="e">
        <f>SEARCH("AM",A3841)</f>
        <v>#VALUE!</v>
      </c>
      <c r="D3841" s="34">
        <f>IFERROR(B3841,C3841)</f>
        <v>17</v>
      </c>
      <c r="E3841" s="34" t="str">
        <f>IFERROR(MID(A3841,D3841-5,1)," ")</f>
        <v xml:space="preserve"> </v>
      </c>
      <c r="F3841" s="34" t="str">
        <f>MID(A3841,IF(E3841="1",D3841-5,D3841-4),IF(E3841="1",7,6))</f>
        <v>6:37PM</v>
      </c>
      <c r="G3841" s="34" t="str">
        <f>TRIM(SUBSTITUTE(A3841,TEXT(M3841,"h:mmAM/PM"),""))</f>
        <v>8-Nov Y:O:X</v>
      </c>
      <c r="H3841" s="34" t="b">
        <f>OR(LEFT(G3841,1)="Y",LEFT(G3841,1)="B",LEFT(G3841,1)="R")</f>
        <v>0</v>
      </c>
      <c r="I3841" s="34" t="str">
        <f>IF(H3841,LEFT(G3841,FIND(" ",G3841)-1),MID(G3841,FIND(" ",G3841)+1,9))</f>
        <v>Y:O:X</v>
      </c>
      <c r="J3841" s="34" t="str">
        <f>TRIM(SUBSTITUTE(G3841,I3841,""))</f>
        <v>8-Nov</v>
      </c>
      <c r="K3841" s="34">
        <f>LEFT(J3841,2-ISERROR(1*MID(J3841,2,1)))*1</f>
        <v>8</v>
      </c>
      <c r="L3841" s="34" t="str">
        <f>IF(LEN(I3841)=3,I3841,LEFT(I3841,1)&amp;MID(I3841,3,1)&amp;RIGHT(I3841,1))</f>
        <v>YOX</v>
      </c>
      <c r="M3841" s="42">
        <f>TIMEVALUE(SUBSTITUTE(SUBSTITUTE(F3841,"P"," P"),"A"," A"))</f>
        <v>0.77569444444444446</v>
      </c>
      <c r="N3841" s="34">
        <f t="shared" si="188"/>
        <v>24</v>
      </c>
      <c r="O3841" s="34" t="str">
        <f t="shared" si="189"/>
        <v>YOX24</v>
      </c>
      <c r="P3841" s="44">
        <f>INDEX(Workings!$R$14:$R$853,MATCH(O3841,Workings!$U$14:$U$853,0))</f>
        <v>0.7694444444444446</v>
      </c>
      <c r="Q3841" s="34">
        <f t="shared" si="190"/>
        <v>9</v>
      </c>
      <c r="S3841"/>
    </row>
    <row r="3842" spans="1:19" ht="15" x14ac:dyDescent="0.25">
      <c r="A3842" s="34" t="s">
        <v>406</v>
      </c>
      <c r="B3842" s="34">
        <f>SEARCH("PM",A3842)</f>
        <v>5</v>
      </c>
      <c r="C3842" s="34" t="e">
        <f>SEARCH("AM",A3842)</f>
        <v>#VALUE!</v>
      </c>
      <c r="D3842" s="34">
        <f>IFERROR(B3842,C3842)</f>
        <v>5</v>
      </c>
      <c r="E3842" s="34" t="str">
        <f>IFERROR(MID(A3842,D3842-5,1)," ")</f>
        <v xml:space="preserve"> </v>
      </c>
      <c r="F3842" s="34" t="str">
        <f>MID(A3842,IF(E3842="1",D3842-5,D3842-4),IF(E3842="1",7,6))</f>
        <v>6:55PM</v>
      </c>
      <c r="G3842" s="34" t="str">
        <f>TRIM(SUBSTITUTE(A3842,TEXT(M3842,"h:mmAM/PM"),""))</f>
        <v>Y/O/X 8/Nov</v>
      </c>
      <c r="H3842" s="34" t="b">
        <f>OR(LEFT(G3842,1)="Y",LEFT(G3842,1)="B",LEFT(G3842,1)="R")</f>
        <v>1</v>
      </c>
      <c r="I3842" s="34" t="str">
        <f>IF(H3842,LEFT(G3842,FIND(" ",G3842)-1),MID(G3842,FIND(" ",G3842)+1,9))</f>
        <v>Y/O/X</v>
      </c>
      <c r="J3842" s="34" t="str">
        <f>TRIM(SUBSTITUTE(G3842,I3842,""))</f>
        <v>8/Nov</v>
      </c>
      <c r="K3842" s="34">
        <f>LEFT(J3842,2-ISERROR(1*MID(J3842,2,1)))*1</f>
        <v>8</v>
      </c>
      <c r="L3842" s="34" t="str">
        <f>IF(LEN(I3842)=3,I3842,LEFT(I3842,1)&amp;MID(I3842,3,1)&amp;RIGHT(I3842,1))</f>
        <v>YOX</v>
      </c>
      <c r="M3842" s="42">
        <f>TIMEVALUE(SUBSTITUTE(SUBSTITUTE(F3842,"P"," P"),"A"," A"))</f>
        <v>0.78819444444444453</v>
      </c>
      <c r="N3842" s="34">
        <f t="shared" si="188"/>
        <v>25</v>
      </c>
      <c r="O3842" s="34" t="str">
        <f t="shared" si="189"/>
        <v>YOX25</v>
      </c>
      <c r="P3842" s="44">
        <f>INDEX(Workings!$R$14:$R$853,MATCH(O3842,Workings!$U$14:$U$853,0))</f>
        <v>0.78333333333333344</v>
      </c>
      <c r="Q3842" s="34">
        <f t="shared" si="190"/>
        <v>7</v>
      </c>
      <c r="S3842"/>
    </row>
    <row r="3843" spans="1:19" ht="15" x14ac:dyDescent="0.25">
      <c r="A3843" s="34" t="s">
        <v>4029</v>
      </c>
      <c r="B3843" s="34">
        <f>SEARCH("PM",A3843)</f>
        <v>15</v>
      </c>
      <c r="C3843" s="34" t="e">
        <f>SEARCH("AM",A3843)</f>
        <v>#VALUE!</v>
      </c>
      <c r="D3843" s="34">
        <f>IFERROR(B3843,C3843)</f>
        <v>15</v>
      </c>
      <c r="E3843" s="34" t="str">
        <f>IFERROR(MID(A3843,D3843-5,1)," ")</f>
        <v xml:space="preserve"> </v>
      </c>
      <c r="F3843" s="34" t="str">
        <f>MID(A3843,IF(E3843="1",D3843-5,D3843-4),IF(E3843="1",7,6))</f>
        <v>7:11PM</v>
      </c>
      <c r="G3843" s="34" t="str">
        <f>TRIM(SUBSTITUTE(A3843,TEXT(M3843,"h:mmAM/PM"),""))</f>
        <v>YOX 8-Nov</v>
      </c>
      <c r="H3843" s="34" t="b">
        <f>OR(LEFT(G3843,1)="Y",LEFT(G3843,1)="B",LEFT(G3843,1)="R")</f>
        <v>1</v>
      </c>
      <c r="I3843" s="34" t="str">
        <f>IF(H3843,LEFT(G3843,FIND(" ",G3843)-1),MID(G3843,FIND(" ",G3843)+1,9))</f>
        <v>YOX</v>
      </c>
      <c r="J3843" s="34" t="str">
        <f>TRIM(SUBSTITUTE(G3843,I3843,""))</f>
        <v>8-Nov</v>
      </c>
      <c r="K3843" s="34">
        <f>LEFT(J3843,2-ISERROR(1*MID(J3843,2,1)))*1</f>
        <v>8</v>
      </c>
      <c r="L3843" s="34" t="str">
        <f>IF(LEN(I3843)=3,I3843,LEFT(I3843,1)&amp;MID(I3843,3,1)&amp;RIGHT(I3843,1))</f>
        <v>YOX</v>
      </c>
      <c r="M3843" s="42">
        <f>TIMEVALUE(SUBSTITUTE(SUBSTITUTE(F3843,"P"," P"),"A"," A"))</f>
        <v>0.7993055555555556</v>
      </c>
      <c r="N3843" s="34">
        <f t="shared" si="188"/>
        <v>26</v>
      </c>
      <c r="O3843" s="34" t="str">
        <f t="shared" si="189"/>
        <v>YOX26</v>
      </c>
      <c r="P3843" s="44">
        <f>INDEX(Workings!$R$14:$R$853,MATCH(O3843,Workings!$U$14:$U$853,0))</f>
        <v>0.79722222222222228</v>
      </c>
      <c r="Q3843" s="34">
        <f t="shared" si="190"/>
        <v>3</v>
      </c>
      <c r="S3843"/>
    </row>
    <row r="3844" spans="1:19" ht="15" x14ac:dyDescent="0.25">
      <c r="A3844" s="34" t="s">
        <v>182</v>
      </c>
      <c r="B3844" s="34">
        <f>SEARCH("PM",A3844)</f>
        <v>5</v>
      </c>
      <c r="C3844" s="34" t="e">
        <f>SEARCH("AM",A3844)</f>
        <v>#VALUE!</v>
      </c>
      <c r="D3844" s="34">
        <f>IFERROR(B3844,C3844)</f>
        <v>5</v>
      </c>
      <c r="E3844" s="34" t="str">
        <f>IFERROR(MID(A3844,D3844-5,1)," ")</f>
        <v xml:space="preserve"> </v>
      </c>
      <c r="F3844" s="34" t="str">
        <f>MID(A3844,IF(E3844="1",D3844-5,D3844-4),IF(E3844="1",7,6))</f>
        <v>8:12PM</v>
      </c>
      <c r="G3844" s="34" t="str">
        <f>TRIM(SUBSTITUTE(A3844,TEXT(M3844,"h:mmAM/PM"),""))</f>
        <v>8/Nov Y-O-X</v>
      </c>
      <c r="H3844" s="34" t="b">
        <f>OR(LEFT(G3844,1)="Y",LEFT(G3844,1)="B",LEFT(G3844,1)="R")</f>
        <v>0</v>
      </c>
      <c r="I3844" s="34" t="str">
        <f>IF(H3844,LEFT(G3844,FIND(" ",G3844)-1),MID(G3844,FIND(" ",G3844)+1,9))</f>
        <v>Y-O-X</v>
      </c>
      <c r="J3844" s="34" t="str">
        <f>TRIM(SUBSTITUTE(G3844,I3844,""))</f>
        <v>8/Nov</v>
      </c>
      <c r="K3844" s="34">
        <f>LEFT(J3844,2-ISERROR(1*MID(J3844,2,1)))*1</f>
        <v>8</v>
      </c>
      <c r="L3844" s="34" t="str">
        <f>IF(LEN(I3844)=3,I3844,LEFT(I3844,1)&amp;MID(I3844,3,1)&amp;RIGHT(I3844,1))</f>
        <v>YOX</v>
      </c>
      <c r="M3844" s="42">
        <f>TIMEVALUE(SUBSTITUTE(SUBSTITUTE(F3844,"P"," P"),"A"," A"))</f>
        <v>0.84166666666666667</v>
      </c>
      <c r="N3844" s="34">
        <f t="shared" si="188"/>
        <v>27</v>
      </c>
      <c r="O3844" s="34" t="str">
        <f t="shared" si="189"/>
        <v>YOX27</v>
      </c>
      <c r="P3844" s="44">
        <f>INDEX(Workings!$R$14:$R$853,MATCH(O3844,Workings!$U$14:$U$853,0))</f>
        <v>0.83888888888888891</v>
      </c>
      <c r="Q3844" s="34">
        <f t="shared" si="190"/>
        <v>4</v>
      </c>
      <c r="S3844"/>
    </row>
    <row r="3845" spans="1:19" ht="15" x14ac:dyDescent="0.25">
      <c r="A3845" s="34" t="s">
        <v>4189</v>
      </c>
      <c r="B3845" s="34">
        <f>SEARCH("PM",A3845)</f>
        <v>11</v>
      </c>
      <c r="C3845" s="34" t="e">
        <f>SEARCH("AM",A3845)</f>
        <v>#VALUE!</v>
      </c>
      <c r="D3845" s="34">
        <f>IFERROR(B3845,C3845)</f>
        <v>11</v>
      </c>
      <c r="E3845" s="34" t="str">
        <f>IFERROR(MID(A3845,D3845-5,1)," ")</f>
        <v xml:space="preserve"> </v>
      </c>
      <c r="F3845" s="34" t="str">
        <f>MID(A3845,IF(E3845="1",D3845-5,D3845-4),IF(E3845="1",7,6))</f>
        <v>9:12PM</v>
      </c>
      <c r="G3845" s="34" t="str">
        <f>TRIM(SUBSTITUTE(A3845,TEXT(M3845,"h:mmAM/PM"),""))</f>
        <v>Y/O/X 8-Nov</v>
      </c>
      <c r="H3845" s="34" t="b">
        <f>OR(LEFT(G3845,1)="Y",LEFT(G3845,1)="B",LEFT(G3845,1)="R")</f>
        <v>1</v>
      </c>
      <c r="I3845" s="34" t="str">
        <f>IF(H3845,LEFT(G3845,FIND(" ",G3845)-1),MID(G3845,FIND(" ",G3845)+1,9))</f>
        <v>Y/O/X</v>
      </c>
      <c r="J3845" s="34" t="str">
        <f>TRIM(SUBSTITUTE(G3845,I3845,""))</f>
        <v>8-Nov</v>
      </c>
      <c r="K3845" s="34">
        <f>LEFT(J3845,2-ISERROR(1*MID(J3845,2,1)))*1</f>
        <v>8</v>
      </c>
      <c r="L3845" s="34" t="str">
        <f>IF(LEN(I3845)=3,I3845,LEFT(I3845,1)&amp;MID(I3845,3,1)&amp;RIGHT(I3845,1))</f>
        <v>YOX</v>
      </c>
      <c r="M3845" s="42">
        <f>TIMEVALUE(SUBSTITUTE(SUBSTITUTE(F3845,"P"," P"),"A"," A"))</f>
        <v>0.8833333333333333</v>
      </c>
      <c r="N3845" s="34">
        <f t="shared" si="188"/>
        <v>28</v>
      </c>
      <c r="O3845" s="34" t="str">
        <f t="shared" si="189"/>
        <v>YOX28</v>
      </c>
      <c r="P3845" s="44">
        <f>INDEX(Workings!$R$14:$R$853,MATCH(O3845,Workings!$U$14:$U$853,0))</f>
        <v>0.88055555555555554</v>
      </c>
      <c r="Q3845" s="34">
        <f t="shared" si="190"/>
        <v>4</v>
      </c>
      <c r="S3845"/>
    </row>
    <row r="3846" spans="1:19" ht="15" x14ac:dyDescent="0.25">
      <c r="A3846" s="34" t="s">
        <v>1878</v>
      </c>
      <c r="B3846" s="34">
        <f>SEARCH("PM",A3846)</f>
        <v>16</v>
      </c>
      <c r="C3846" s="34" t="e">
        <f>SEARCH("AM",A3846)</f>
        <v>#VALUE!</v>
      </c>
      <c r="D3846" s="34">
        <f>IFERROR(B3846,C3846)</f>
        <v>16</v>
      </c>
      <c r="E3846" s="34" t="str">
        <f>IFERROR(MID(A3846,D3846-5,1)," ")</f>
        <v>1</v>
      </c>
      <c r="F3846" s="34" t="str">
        <f>MID(A3846,IF(E3846="1",D3846-5,D3846-4),IF(E3846="1",7,6))</f>
        <v>10:13PM</v>
      </c>
      <c r="G3846" s="34" t="str">
        <f>TRIM(SUBSTITUTE(A3846,TEXT(M3846,"h:mmAM/PM"),""))</f>
        <v>8/Nov YOX</v>
      </c>
      <c r="H3846" s="34" t="b">
        <f>OR(LEFT(G3846,1)="Y",LEFT(G3846,1)="B",LEFT(G3846,1)="R")</f>
        <v>0</v>
      </c>
      <c r="I3846" s="34" t="str">
        <f>IF(H3846,LEFT(G3846,FIND(" ",G3846)-1),MID(G3846,FIND(" ",G3846)+1,9))</f>
        <v>YOX</v>
      </c>
      <c r="J3846" s="34" t="str">
        <f>TRIM(SUBSTITUTE(G3846,I3846,""))</f>
        <v>8/Nov</v>
      </c>
      <c r="K3846" s="34">
        <f>LEFT(J3846,2-ISERROR(1*MID(J3846,2,1)))*1</f>
        <v>8</v>
      </c>
      <c r="L3846" s="34" t="str">
        <f>IF(LEN(I3846)=3,I3846,LEFT(I3846,1)&amp;MID(I3846,3,1)&amp;RIGHT(I3846,1))</f>
        <v>YOX</v>
      </c>
      <c r="M3846" s="42">
        <f>TIMEVALUE(SUBSTITUTE(SUBSTITUTE(F3846,"P"," P"),"A"," A"))</f>
        <v>0.92569444444444438</v>
      </c>
      <c r="N3846" s="34">
        <f t="shared" si="188"/>
        <v>29</v>
      </c>
      <c r="O3846" s="34" t="str">
        <f t="shared" si="189"/>
        <v>YOX29</v>
      </c>
      <c r="P3846" s="44">
        <f>INDEX(Workings!$R$14:$R$853,MATCH(O3846,Workings!$U$14:$U$853,0))</f>
        <v>0.92222222222222217</v>
      </c>
      <c r="Q3846" s="34">
        <f t="shared" si="190"/>
        <v>5</v>
      </c>
      <c r="S3846"/>
    </row>
    <row r="3847" spans="1:19" ht="15" x14ac:dyDescent="0.25">
      <c r="A3847" s="34" t="s">
        <v>1718</v>
      </c>
      <c r="B3847" s="34">
        <f>SEARCH("PM",A3847)</f>
        <v>6</v>
      </c>
      <c r="C3847" s="34" t="e">
        <f>SEARCH("AM",A3847)</f>
        <v>#VALUE!</v>
      </c>
      <c r="D3847" s="34">
        <f>IFERROR(B3847,C3847)</f>
        <v>6</v>
      </c>
      <c r="E3847" s="34" t="str">
        <f>IFERROR(MID(A3847,D3847-5,1)," ")</f>
        <v>1</v>
      </c>
      <c r="F3847" s="34" t="str">
        <f>MID(A3847,IF(E3847="1",D3847-5,D3847-4),IF(E3847="1",7,6))</f>
        <v>11:07PM</v>
      </c>
      <c r="G3847" s="34" t="str">
        <f>TRIM(SUBSTITUTE(A3847,TEXT(M3847,"h:mmAM/PM"),""))</f>
        <v>8-Nov Y/O/X</v>
      </c>
      <c r="H3847" s="34" t="b">
        <f>OR(LEFT(G3847,1)="Y",LEFT(G3847,1)="B",LEFT(G3847,1)="R")</f>
        <v>0</v>
      </c>
      <c r="I3847" s="34" t="str">
        <f>IF(H3847,LEFT(G3847,FIND(" ",G3847)-1),MID(G3847,FIND(" ",G3847)+1,9))</f>
        <v>Y/O/X</v>
      </c>
      <c r="J3847" s="34" t="str">
        <f>TRIM(SUBSTITUTE(G3847,I3847,""))</f>
        <v>8-Nov</v>
      </c>
      <c r="K3847" s="34">
        <f>LEFT(J3847,2-ISERROR(1*MID(J3847,2,1)))*1</f>
        <v>8</v>
      </c>
      <c r="L3847" s="34" t="str">
        <f>IF(LEN(I3847)=3,I3847,LEFT(I3847,1)&amp;MID(I3847,3,1)&amp;RIGHT(I3847,1))</f>
        <v>YOX</v>
      </c>
      <c r="M3847" s="42">
        <f>TIMEVALUE(SUBSTITUTE(SUBSTITUTE(F3847,"P"," P"),"A"," A"))</f>
        <v>0.96319444444444446</v>
      </c>
      <c r="N3847" s="34">
        <f t="shared" si="188"/>
        <v>30</v>
      </c>
      <c r="O3847" s="34" t="str">
        <f t="shared" si="189"/>
        <v>YOX30</v>
      </c>
      <c r="P3847" s="44">
        <f>INDEX(Workings!$R$14:$R$853,MATCH(O3847,Workings!$U$14:$U$853,0))</f>
        <v>0.9638888888888888</v>
      </c>
      <c r="Q3847" s="34">
        <f t="shared" si="190"/>
        <v>-1</v>
      </c>
      <c r="S3847"/>
    </row>
    <row r="3848" spans="1:19" ht="15" x14ac:dyDescent="0.25">
      <c r="A3848" s="34" t="s">
        <v>3231</v>
      </c>
      <c r="B3848" s="34" t="e">
        <f>SEARCH("PM",A3848)</f>
        <v>#VALUE!</v>
      </c>
      <c r="C3848" s="34">
        <f>SEARCH("AM",A3848)</f>
        <v>17</v>
      </c>
      <c r="D3848" s="34">
        <f>IFERROR(B3848,C3848)</f>
        <v>17</v>
      </c>
      <c r="E3848" s="34" t="str">
        <f>IFERROR(MID(A3848,D3848-5,1)," ")</f>
        <v xml:space="preserve"> </v>
      </c>
      <c r="F3848" s="34" t="str">
        <f>MID(A3848,IF(E3848="1",D3848-5,D3848-4),IF(E3848="1",7,6))</f>
        <v>7:09AM</v>
      </c>
      <c r="G3848" s="34" t="str">
        <f>TRIM(SUBSTITUTE(A3848,TEXT(M3848,"h:mmAM/PM"),""))</f>
        <v>9/Nov Y/O/X</v>
      </c>
      <c r="H3848" s="34" t="b">
        <f>OR(LEFT(G3848,1)="Y",LEFT(G3848,1)="B",LEFT(G3848,1)="R")</f>
        <v>0</v>
      </c>
      <c r="I3848" s="34" t="str">
        <f>IF(H3848,LEFT(G3848,FIND(" ",G3848)-1),MID(G3848,FIND(" ",G3848)+1,9))</f>
        <v>Y/O/X</v>
      </c>
      <c r="J3848" s="34" t="str">
        <f>TRIM(SUBSTITUTE(G3848,I3848,""))</f>
        <v>9/Nov</v>
      </c>
      <c r="K3848" s="34">
        <f>LEFT(J3848,2-ISERROR(1*MID(J3848,2,1)))*1</f>
        <v>9</v>
      </c>
      <c r="L3848" s="34" t="str">
        <f>IF(LEN(I3848)=3,I3848,LEFT(I3848,1)&amp;MID(I3848,3,1)&amp;RIGHT(I3848,1))</f>
        <v>YOX</v>
      </c>
      <c r="M3848" s="42">
        <f>TIMEVALUE(SUBSTITUTE(SUBSTITUTE(F3848,"P"," P"),"A"," A"))</f>
        <v>0.29791666666666666</v>
      </c>
      <c r="N3848" s="34">
        <f t="shared" si="188"/>
        <v>1</v>
      </c>
      <c r="O3848" s="34" t="str">
        <f t="shared" si="189"/>
        <v>YOX1</v>
      </c>
      <c r="P3848" s="44">
        <f>INDEX(Workings!$R$14:$R$853,MATCH(O3848,Workings!$U$14:$U$853,0))</f>
        <v>0.29722222222222222</v>
      </c>
      <c r="Q3848" s="34">
        <f t="shared" si="190"/>
        <v>1</v>
      </c>
      <c r="S3848"/>
    </row>
    <row r="3849" spans="1:19" ht="15" x14ac:dyDescent="0.25">
      <c r="A3849" s="34" t="s">
        <v>1305</v>
      </c>
      <c r="B3849" s="34" t="e">
        <f>SEARCH("PM",A3849)</f>
        <v>#VALUE!</v>
      </c>
      <c r="C3849" s="34">
        <f>SEARCH("AM",A3849)</f>
        <v>17</v>
      </c>
      <c r="D3849" s="34">
        <f>IFERROR(B3849,C3849)</f>
        <v>17</v>
      </c>
      <c r="E3849" s="34" t="str">
        <f>IFERROR(MID(A3849,D3849-5,1)," ")</f>
        <v xml:space="preserve"> </v>
      </c>
      <c r="F3849" s="34" t="str">
        <f>MID(A3849,IF(E3849="1",D3849-5,D3849-4),IF(E3849="1",7,6))</f>
        <v>7:55AM</v>
      </c>
      <c r="G3849" s="34" t="str">
        <f>TRIM(SUBSTITUTE(A3849,TEXT(M3849,"h:mmAM/PM"),""))</f>
        <v>Y-O-X 9-Nov</v>
      </c>
      <c r="H3849" s="34" t="b">
        <f>OR(LEFT(G3849,1)="Y",LEFT(G3849,1)="B",LEFT(G3849,1)="R")</f>
        <v>1</v>
      </c>
      <c r="I3849" s="34" t="str">
        <f>IF(H3849,LEFT(G3849,FIND(" ",G3849)-1),MID(G3849,FIND(" ",G3849)+1,9))</f>
        <v>Y-O-X</v>
      </c>
      <c r="J3849" s="34" t="str">
        <f>TRIM(SUBSTITUTE(G3849,I3849,""))</f>
        <v>9-Nov</v>
      </c>
      <c r="K3849" s="34">
        <f>LEFT(J3849,2-ISERROR(1*MID(J3849,2,1)))*1</f>
        <v>9</v>
      </c>
      <c r="L3849" s="34" t="str">
        <f>IF(LEN(I3849)=3,I3849,LEFT(I3849,1)&amp;MID(I3849,3,1)&amp;RIGHT(I3849,1))</f>
        <v>YOX</v>
      </c>
      <c r="M3849" s="42">
        <f>TIMEVALUE(SUBSTITUTE(SUBSTITUTE(F3849,"P"," P"),"A"," A"))</f>
        <v>0.3298611111111111</v>
      </c>
      <c r="N3849" s="34">
        <f t="shared" ref="N3849:N3912" si="191">1+(L3849=L3848)*(K3849=K3848)*N3848</f>
        <v>2</v>
      </c>
      <c r="O3849" s="34" t="str">
        <f t="shared" ref="O3849:O3912" si="192">L3849&amp;N3849</f>
        <v>YOX2</v>
      </c>
      <c r="P3849" s="44">
        <f>INDEX(Workings!$R$14:$R$853,MATCH(O3849,Workings!$U$14:$U$853,0))</f>
        <v>0.32500000000000001</v>
      </c>
      <c r="Q3849" s="34">
        <f t="shared" ref="Q3849:Q3912" si="193">ROUND((M3849-P3849)*60*24,5)</f>
        <v>7</v>
      </c>
      <c r="S3849"/>
    </row>
    <row r="3850" spans="1:19" ht="15" x14ac:dyDescent="0.25">
      <c r="A3850" s="34" t="s">
        <v>2473</v>
      </c>
      <c r="B3850" s="34" t="e">
        <f>SEARCH("PM",A3850)</f>
        <v>#VALUE!</v>
      </c>
      <c r="C3850" s="34">
        <f>SEARCH("AM",A3850)</f>
        <v>15</v>
      </c>
      <c r="D3850" s="34">
        <f>IFERROR(B3850,C3850)</f>
        <v>15</v>
      </c>
      <c r="E3850" s="34" t="str">
        <f>IFERROR(MID(A3850,D3850-5,1)," ")</f>
        <v xml:space="preserve"> </v>
      </c>
      <c r="F3850" s="34" t="str">
        <f>MID(A3850,IF(E3850="1",D3850-5,D3850-4),IF(E3850="1",7,6))</f>
        <v>8:33AM</v>
      </c>
      <c r="G3850" s="34" t="str">
        <f>TRIM(SUBSTITUTE(A3850,TEXT(M3850,"h:mmAM/PM"),""))</f>
        <v>YOX 9-Nov</v>
      </c>
      <c r="H3850" s="34" t="b">
        <f>OR(LEFT(G3850,1)="Y",LEFT(G3850,1)="B",LEFT(G3850,1)="R")</f>
        <v>1</v>
      </c>
      <c r="I3850" s="34" t="str">
        <f>IF(H3850,LEFT(G3850,FIND(" ",G3850)-1),MID(G3850,FIND(" ",G3850)+1,9))</f>
        <v>YOX</v>
      </c>
      <c r="J3850" s="34" t="str">
        <f>TRIM(SUBSTITUTE(G3850,I3850,""))</f>
        <v>9-Nov</v>
      </c>
      <c r="K3850" s="34">
        <f>LEFT(J3850,2-ISERROR(1*MID(J3850,2,1)))*1</f>
        <v>9</v>
      </c>
      <c r="L3850" s="34" t="str">
        <f>IF(LEN(I3850)=3,I3850,LEFT(I3850,1)&amp;MID(I3850,3,1)&amp;RIGHT(I3850,1))</f>
        <v>YOX</v>
      </c>
      <c r="M3850" s="42">
        <f>TIMEVALUE(SUBSTITUTE(SUBSTITUTE(F3850,"P"," P"),"A"," A"))</f>
        <v>0.35625000000000001</v>
      </c>
      <c r="N3850" s="34">
        <f t="shared" si="191"/>
        <v>3</v>
      </c>
      <c r="O3850" s="34" t="str">
        <f t="shared" si="192"/>
        <v>YOX3</v>
      </c>
      <c r="P3850" s="44">
        <f>INDEX(Workings!$R$14:$R$853,MATCH(O3850,Workings!$U$14:$U$853,0))</f>
        <v>0.3527777777777778</v>
      </c>
      <c r="Q3850" s="34">
        <f t="shared" si="193"/>
        <v>5</v>
      </c>
      <c r="S3850"/>
    </row>
    <row r="3851" spans="1:19" ht="15" x14ac:dyDescent="0.25">
      <c r="A3851" s="34" t="s">
        <v>857</v>
      </c>
      <c r="B3851" s="34" t="e">
        <f>SEARCH("PM",A3851)</f>
        <v>#VALUE!</v>
      </c>
      <c r="C3851" s="34">
        <f>SEARCH("AM",A3851)</f>
        <v>5</v>
      </c>
      <c r="D3851" s="34">
        <f>IFERROR(B3851,C3851)</f>
        <v>5</v>
      </c>
      <c r="E3851" s="34" t="str">
        <f>IFERROR(MID(A3851,D3851-5,1)," ")</f>
        <v xml:space="preserve"> </v>
      </c>
      <c r="F3851" s="34" t="str">
        <f>MID(A3851,IF(E3851="1",D3851-5,D3851-4),IF(E3851="1",7,6))</f>
        <v>9:11AM</v>
      </c>
      <c r="G3851" s="34" t="str">
        <f>TRIM(SUBSTITUTE(A3851,TEXT(M3851,"h:mmAM/PM"),""))</f>
        <v>9/Nov Y:O:X</v>
      </c>
      <c r="H3851" s="34" t="b">
        <f>OR(LEFT(G3851,1)="Y",LEFT(G3851,1)="B",LEFT(G3851,1)="R")</f>
        <v>0</v>
      </c>
      <c r="I3851" s="34" t="str">
        <f>IF(H3851,LEFT(G3851,FIND(" ",G3851)-1),MID(G3851,FIND(" ",G3851)+1,9))</f>
        <v>Y:O:X</v>
      </c>
      <c r="J3851" s="34" t="str">
        <f>TRIM(SUBSTITUTE(G3851,I3851,""))</f>
        <v>9/Nov</v>
      </c>
      <c r="K3851" s="34">
        <f>LEFT(J3851,2-ISERROR(1*MID(J3851,2,1)))*1</f>
        <v>9</v>
      </c>
      <c r="L3851" s="34" t="str">
        <f>IF(LEN(I3851)=3,I3851,LEFT(I3851,1)&amp;MID(I3851,3,1)&amp;RIGHT(I3851,1))</f>
        <v>YOX</v>
      </c>
      <c r="M3851" s="42">
        <f>TIMEVALUE(SUBSTITUTE(SUBSTITUTE(F3851,"P"," P"),"A"," A"))</f>
        <v>0.38263888888888892</v>
      </c>
      <c r="N3851" s="34">
        <f t="shared" si="191"/>
        <v>4</v>
      </c>
      <c r="O3851" s="34" t="str">
        <f t="shared" si="192"/>
        <v>YOX4</v>
      </c>
      <c r="P3851" s="44">
        <f>INDEX(Workings!$R$14:$R$853,MATCH(O3851,Workings!$U$14:$U$853,0))</f>
        <v>0.38055555555555559</v>
      </c>
      <c r="Q3851" s="34">
        <f t="shared" si="193"/>
        <v>3</v>
      </c>
      <c r="S3851"/>
    </row>
    <row r="3852" spans="1:19" ht="15" x14ac:dyDescent="0.25">
      <c r="A3852" s="34" t="s">
        <v>3682</v>
      </c>
      <c r="B3852" s="34" t="e">
        <f>SEARCH("PM",A3852)</f>
        <v>#VALUE!</v>
      </c>
      <c r="C3852" s="34">
        <f>SEARCH("AM",A3852)</f>
        <v>5</v>
      </c>
      <c r="D3852" s="34">
        <f>IFERROR(B3852,C3852)</f>
        <v>5</v>
      </c>
      <c r="E3852" s="34" t="str">
        <f>IFERROR(MID(A3852,D3852-5,1)," ")</f>
        <v xml:space="preserve"> </v>
      </c>
      <c r="F3852" s="34" t="str">
        <f>MID(A3852,IF(E3852="1",D3852-5,D3852-4),IF(E3852="1",7,6))</f>
        <v>9:45AM</v>
      </c>
      <c r="G3852" s="34" t="str">
        <f>TRIM(SUBSTITUTE(A3852,TEXT(M3852,"h:mmAM/PM"),""))</f>
        <v>9-Nov Y/O/X</v>
      </c>
      <c r="H3852" s="34" t="b">
        <f>OR(LEFT(G3852,1)="Y",LEFT(G3852,1)="B",LEFT(G3852,1)="R")</f>
        <v>0</v>
      </c>
      <c r="I3852" s="34" t="str">
        <f>IF(H3852,LEFT(G3852,FIND(" ",G3852)-1),MID(G3852,FIND(" ",G3852)+1,9))</f>
        <v>Y/O/X</v>
      </c>
      <c r="J3852" s="34" t="str">
        <f>TRIM(SUBSTITUTE(G3852,I3852,""))</f>
        <v>9-Nov</v>
      </c>
      <c r="K3852" s="34">
        <f>LEFT(J3852,2-ISERROR(1*MID(J3852,2,1)))*1</f>
        <v>9</v>
      </c>
      <c r="L3852" s="34" t="str">
        <f>IF(LEN(I3852)=3,I3852,LEFT(I3852,1)&amp;MID(I3852,3,1)&amp;RIGHT(I3852,1))</f>
        <v>YOX</v>
      </c>
      <c r="M3852" s="42">
        <f>TIMEVALUE(SUBSTITUTE(SUBSTITUTE(F3852,"P"," P"),"A"," A"))</f>
        <v>0.40625</v>
      </c>
      <c r="N3852" s="34">
        <f t="shared" si="191"/>
        <v>5</v>
      </c>
      <c r="O3852" s="34" t="str">
        <f t="shared" si="192"/>
        <v>YOX5</v>
      </c>
      <c r="P3852" s="44">
        <f>INDEX(Workings!$R$14:$R$853,MATCH(O3852,Workings!$U$14:$U$853,0))</f>
        <v>0.40138888888888891</v>
      </c>
      <c r="Q3852" s="34">
        <f t="shared" si="193"/>
        <v>7</v>
      </c>
      <c r="S3852"/>
    </row>
    <row r="3853" spans="1:19" ht="15" x14ac:dyDescent="0.25">
      <c r="A3853" s="34" t="s">
        <v>1260</v>
      </c>
      <c r="B3853" s="34" t="e">
        <f>SEARCH("PM",A3853)</f>
        <v>#VALUE!</v>
      </c>
      <c r="C3853" s="34">
        <f>SEARCH("AM",A3853)</f>
        <v>6</v>
      </c>
      <c r="D3853" s="34">
        <f>IFERROR(B3853,C3853)</f>
        <v>6</v>
      </c>
      <c r="E3853" s="34" t="str">
        <f>IFERROR(MID(A3853,D3853-5,1)," ")</f>
        <v>1</v>
      </c>
      <c r="F3853" s="34" t="str">
        <f>MID(A3853,IF(E3853="1",D3853-5,D3853-4),IF(E3853="1",7,6))</f>
        <v>10:16AM</v>
      </c>
      <c r="G3853" s="34" t="str">
        <f>TRIM(SUBSTITUTE(A3853,TEXT(M3853,"h:mmAM/PM"),""))</f>
        <v>9/Nov YOX</v>
      </c>
      <c r="H3853" s="34" t="b">
        <f>OR(LEFT(G3853,1)="Y",LEFT(G3853,1)="B",LEFT(G3853,1)="R")</f>
        <v>0</v>
      </c>
      <c r="I3853" s="34" t="str">
        <f>IF(H3853,LEFT(G3853,FIND(" ",G3853)-1),MID(G3853,FIND(" ",G3853)+1,9))</f>
        <v>YOX</v>
      </c>
      <c r="J3853" s="34" t="str">
        <f>TRIM(SUBSTITUTE(G3853,I3853,""))</f>
        <v>9/Nov</v>
      </c>
      <c r="K3853" s="34">
        <f>LEFT(J3853,2-ISERROR(1*MID(J3853,2,1)))*1</f>
        <v>9</v>
      </c>
      <c r="L3853" s="34" t="str">
        <f>IF(LEN(I3853)=3,I3853,LEFT(I3853,1)&amp;MID(I3853,3,1)&amp;RIGHT(I3853,1))</f>
        <v>YOX</v>
      </c>
      <c r="M3853" s="42">
        <f>TIMEVALUE(SUBSTITUTE(SUBSTITUTE(F3853,"P"," P"),"A"," A"))</f>
        <v>0.42777777777777781</v>
      </c>
      <c r="N3853" s="34">
        <f t="shared" si="191"/>
        <v>6</v>
      </c>
      <c r="O3853" s="34" t="str">
        <f t="shared" si="192"/>
        <v>YOX6</v>
      </c>
      <c r="P3853" s="44">
        <f>INDEX(Workings!$R$14:$R$853,MATCH(O3853,Workings!$U$14:$U$853,0))</f>
        <v>0.42222222222222222</v>
      </c>
      <c r="Q3853" s="34">
        <f t="shared" si="193"/>
        <v>8</v>
      </c>
      <c r="S3853"/>
    </row>
    <row r="3854" spans="1:19" ht="15" x14ac:dyDescent="0.25">
      <c r="A3854" s="34" t="s">
        <v>1054</v>
      </c>
      <c r="B3854" s="34" t="e">
        <f>SEARCH("PM",A3854)</f>
        <v>#VALUE!</v>
      </c>
      <c r="C3854" s="34">
        <f>SEARCH("AM",A3854)</f>
        <v>18</v>
      </c>
      <c r="D3854" s="34">
        <f>IFERROR(B3854,C3854)</f>
        <v>18</v>
      </c>
      <c r="E3854" s="34" t="str">
        <f>IFERROR(MID(A3854,D3854-5,1)," ")</f>
        <v>1</v>
      </c>
      <c r="F3854" s="34" t="str">
        <f>MID(A3854,IF(E3854="1",D3854-5,D3854-4),IF(E3854="1",7,6))</f>
        <v>10:37AM</v>
      </c>
      <c r="G3854" s="34" t="str">
        <f>TRIM(SUBSTITUTE(A3854,TEXT(M3854,"h:mmAM/PM"),""))</f>
        <v>9/Nov Y-O-X</v>
      </c>
      <c r="H3854" s="34" t="b">
        <f>OR(LEFT(G3854,1)="Y",LEFT(G3854,1)="B",LEFT(G3854,1)="R")</f>
        <v>0</v>
      </c>
      <c r="I3854" s="34" t="str">
        <f>IF(H3854,LEFT(G3854,FIND(" ",G3854)-1),MID(G3854,FIND(" ",G3854)+1,9))</f>
        <v>Y-O-X</v>
      </c>
      <c r="J3854" s="34" t="str">
        <f>TRIM(SUBSTITUTE(G3854,I3854,""))</f>
        <v>9/Nov</v>
      </c>
      <c r="K3854" s="34">
        <f>LEFT(J3854,2-ISERROR(1*MID(J3854,2,1)))*1</f>
        <v>9</v>
      </c>
      <c r="L3854" s="34" t="str">
        <f>IF(LEN(I3854)=3,I3854,LEFT(I3854,1)&amp;MID(I3854,3,1)&amp;RIGHT(I3854,1))</f>
        <v>YOX</v>
      </c>
      <c r="M3854" s="42">
        <f>TIMEVALUE(SUBSTITUTE(SUBSTITUTE(F3854,"P"," P"),"A"," A"))</f>
        <v>0.44236111111111115</v>
      </c>
      <c r="N3854" s="34">
        <f t="shared" si="191"/>
        <v>7</v>
      </c>
      <c r="O3854" s="34" t="str">
        <f t="shared" si="192"/>
        <v>YOX7</v>
      </c>
      <c r="P3854" s="44">
        <f>INDEX(Workings!$R$14:$R$853,MATCH(O3854,Workings!$U$14:$U$853,0))</f>
        <v>0.44305555555555554</v>
      </c>
      <c r="Q3854" s="34">
        <f t="shared" si="193"/>
        <v>-1</v>
      </c>
      <c r="S3854"/>
    </row>
    <row r="3855" spans="1:19" ht="15" x14ac:dyDescent="0.25">
      <c r="A3855" s="34" t="s">
        <v>1804</v>
      </c>
      <c r="B3855" s="34" t="e">
        <f>SEARCH("PM",A3855)</f>
        <v>#VALUE!</v>
      </c>
      <c r="C3855" s="34">
        <f>SEARCH("AM",A3855)</f>
        <v>6</v>
      </c>
      <c r="D3855" s="34">
        <f>IFERROR(B3855,C3855)</f>
        <v>6</v>
      </c>
      <c r="E3855" s="34" t="str">
        <f>IFERROR(MID(A3855,D3855-5,1)," ")</f>
        <v>1</v>
      </c>
      <c r="F3855" s="34" t="str">
        <f>MID(A3855,IF(E3855="1",D3855-5,D3855-4),IF(E3855="1",7,6))</f>
        <v>11:15AM</v>
      </c>
      <c r="G3855" s="34" t="str">
        <f>TRIM(SUBSTITUTE(A3855,TEXT(M3855,"h:mmAM/PM"),""))</f>
        <v>Y:O:X 9-Nov</v>
      </c>
      <c r="H3855" s="34" t="b">
        <f>OR(LEFT(G3855,1)="Y",LEFT(G3855,1)="B",LEFT(G3855,1)="R")</f>
        <v>1</v>
      </c>
      <c r="I3855" s="34" t="str">
        <f>IF(H3855,LEFT(G3855,FIND(" ",G3855)-1),MID(G3855,FIND(" ",G3855)+1,9))</f>
        <v>Y:O:X</v>
      </c>
      <c r="J3855" s="34" t="str">
        <f>TRIM(SUBSTITUTE(G3855,I3855,""))</f>
        <v>9-Nov</v>
      </c>
      <c r="K3855" s="34">
        <f>LEFT(J3855,2-ISERROR(1*MID(J3855,2,1)))*1</f>
        <v>9</v>
      </c>
      <c r="L3855" s="34" t="str">
        <f>IF(LEN(I3855)=3,I3855,LEFT(I3855,1)&amp;MID(I3855,3,1)&amp;RIGHT(I3855,1))</f>
        <v>YOX</v>
      </c>
      <c r="M3855" s="42">
        <f>TIMEVALUE(SUBSTITUTE(SUBSTITUTE(F3855,"P"," P"),"A"," A"))</f>
        <v>0.46875</v>
      </c>
      <c r="N3855" s="34">
        <f t="shared" si="191"/>
        <v>8</v>
      </c>
      <c r="O3855" s="34" t="str">
        <f t="shared" si="192"/>
        <v>YOX8</v>
      </c>
      <c r="P3855" s="44">
        <f>INDEX(Workings!$R$14:$R$853,MATCH(O3855,Workings!$U$14:$U$853,0))</f>
        <v>0.46388888888888885</v>
      </c>
      <c r="Q3855" s="34">
        <f t="shared" si="193"/>
        <v>7</v>
      </c>
      <c r="S3855"/>
    </row>
    <row r="3856" spans="1:19" ht="15" x14ac:dyDescent="0.25">
      <c r="A3856" s="34" t="s">
        <v>2106</v>
      </c>
      <c r="B3856" s="34" t="e">
        <f>SEARCH("PM",A3856)</f>
        <v>#VALUE!</v>
      </c>
      <c r="C3856" s="34">
        <f>SEARCH("AM",A3856)</f>
        <v>12</v>
      </c>
      <c r="D3856" s="34">
        <f>IFERROR(B3856,C3856)</f>
        <v>12</v>
      </c>
      <c r="E3856" s="34" t="str">
        <f>IFERROR(MID(A3856,D3856-5,1)," ")</f>
        <v>1</v>
      </c>
      <c r="F3856" s="34" t="str">
        <f>MID(A3856,IF(E3856="1",D3856-5,D3856-4),IF(E3856="1",7,6))</f>
        <v>11:44AM</v>
      </c>
      <c r="G3856" s="34" t="str">
        <f>TRIM(SUBSTITUTE(A3856,TEXT(M3856,"h:mmAM/PM"),""))</f>
        <v>9/Nov YOX</v>
      </c>
      <c r="H3856" s="34" t="b">
        <f>OR(LEFT(G3856,1)="Y",LEFT(G3856,1)="B",LEFT(G3856,1)="R")</f>
        <v>0</v>
      </c>
      <c r="I3856" s="34" t="str">
        <f>IF(H3856,LEFT(G3856,FIND(" ",G3856)-1),MID(G3856,FIND(" ",G3856)+1,9))</f>
        <v>YOX</v>
      </c>
      <c r="J3856" s="34" t="str">
        <f>TRIM(SUBSTITUTE(G3856,I3856,""))</f>
        <v>9/Nov</v>
      </c>
      <c r="K3856" s="34">
        <f>LEFT(J3856,2-ISERROR(1*MID(J3856,2,1)))*1</f>
        <v>9</v>
      </c>
      <c r="L3856" s="34" t="str">
        <f>IF(LEN(I3856)=3,I3856,LEFT(I3856,1)&amp;MID(I3856,3,1)&amp;RIGHT(I3856,1))</f>
        <v>YOX</v>
      </c>
      <c r="M3856" s="42">
        <f>TIMEVALUE(SUBSTITUTE(SUBSTITUTE(F3856,"P"," P"),"A"," A"))</f>
        <v>0.48888888888888887</v>
      </c>
      <c r="N3856" s="34">
        <f t="shared" si="191"/>
        <v>9</v>
      </c>
      <c r="O3856" s="34" t="str">
        <f t="shared" si="192"/>
        <v>YOX9</v>
      </c>
      <c r="P3856" s="44">
        <f>INDEX(Workings!$R$14:$R$853,MATCH(O3856,Workings!$U$14:$U$853,0))</f>
        <v>0.48472222222222217</v>
      </c>
      <c r="Q3856" s="34">
        <f t="shared" si="193"/>
        <v>6</v>
      </c>
      <c r="S3856"/>
    </row>
    <row r="3857" spans="1:19" ht="15" x14ac:dyDescent="0.25">
      <c r="A3857" s="34" t="s">
        <v>993</v>
      </c>
      <c r="B3857" s="34">
        <f>SEARCH("PM",A3857)</f>
        <v>6</v>
      </c>
      <c r="C3857" s="34" t="e">
        <f>SEARCH("AM",A3857)</f>
        <v>#VALUE!</v>
      </c>
      <c r="D3857" s="34">
        <f>IFERROR(B3857,C3857)</f>
        <v>6</v>
      </c>
      <c r="E3857" s="34" t="str">
        <f>IFERROR(MID(A3857,D3857-5,1)," ")</f>
        <v>1</v>
      </c>
      <c r="F3857" s="34" t="str">
        <f>MID(A3857,IF(E3857="1",D3857-5,D3857-4),IF(E3857="1",7,6))</f>
        <v>12:15PM</v>
      </c>
      <c r="G3857" s="34" t="str">
        <f>TRIM(SUBSTITUTE(A3857,TEXT(M3857,"h:mmAM/PM"),""))</f>
        <v>9-Nov Y-O-X</v>
      </c>
      <c r="H3857" s="34" t="b">
        <f>OR(LEFT(G3857,1)="Y",LEFT(G3857,1)="B",LEFT(G3857,1)="R")</f>
        <v>0</v>
      </c>
      <c r="I3857" s="34" t="str">
        <f>IF(H3857,LEFT(G3857,FIND(" ",G3857)-1),MID(G3857,FIND(" ",G3857)+1,9))</f>
        <v>Y-O-X</v>
      </c>
      <c r="J3857" s="34" t="str">
        <f>TRIM(SUBSTITUTE(G3857,I3857,""))</f>
        <v>9-Nov</v>
      </c>
      <c r="K3857" s="34">
        <f>LEFT(J3857,2-ISERROR(1*MID(J3857,2,1)))*1</f>
        <v>9</v>
      </c>
      <c r="L3857" s="34" t="str">
        <f>IF(LEN(I3857)=3,I3857,LEFT(I3857,1)&amp;MID(I3857,3,1)&amp;RIGHT(I3857,1))</f>
        <v>YOX</v>
      </c>
      <c r="M3857" s="42">
        <f>TIMEVALUE(SUBSTITUTE(SUBSTITUTE(F3857,"P"," P"),"A"," A"))</f>
        <v>0.51041666666666663</v>
      </c>
      <c r="N3857" s="34">
        <f t="shared" si="191"/>
        <v>10</v>
      </c>
      <c r="O3857" s="34" t="str">
        <f t="shared" si="192"/>
        <v>YOX10</v>
      </c>
      <c r="P3857" s="44">
        <f>INDEX(Workings!$R$14:$R$853,MATCH(O3857,Workings!$U$14:$U$853,0))</f>
        <v>0.50555555555555554</v>
      </c>
      <c r="Q3857" s="34">
        <f t="shared" si="193"/>
        <v>7</v>
      </c>
      <c r="S3857"/>
    </row>
    <row r="3858" spans="1:19" ht="15" x14ac:dyDescent="0.25">
      <c r="A3858" s="34" t="s">
        <v>711</v>
      </c>
      <c r="B3858" s="34">
        <f>SEARCH("PM",A3858)</f>
        <v>6</v>
      </c>
      <c r="C3858" s="34" t="e">
        <f>SEARCH("AM",A3858)</f>
        <v>#VALUE!</v>
      </c>
      <c r="D3858" s="34">
        <f>IFERROR(B3858,C3858)</f>
        <v>6</v>
      </c>
      <c r="E3858" s="34" t="str">
        <f>IFERROR(MID(A3858,D3858-5,1)," ")</f>
        <v>1</v>
      </c>
      <c r="F3858" s="34" t="str">
        <f>MID(A3858,IF(E3858="1",D3858-5,D3858-4),IF(E3858="1",7,6))</f>
        <v>12:43PM</v>
      </c>
      <c r="G3858" s="34" t="str">
        <f>TRIM(SUBSTITUTE(A3858,TEXT(M3858,"h:mmAM/PM"),""))</f>
        <v>Y:O:X 9/Nov</v>
      </c>
      <c r="H3858" s="34" t="b">
        <f>OR(LEFT(G3858,1)="Y",LEFT(G3858,1)="B",LEFT(G3858,1)="R")</f>
        <v>1</v>
      </c>
      <c r="I3858" s="34" t="str">
        <f>IF(H3858,LEFT(G3858,FIND(" ",G3858)-1),MID(G3858,FIND(" ",G3858)+1,9))</f>
        <v>Y:O:X</v>
      </c>
      <c r="J3858" s="34" t="str">
        <f>TRIM(SUBSTITUTE(G3858,I3858,""))</f>
        <v>9/Nov</v>
      </c>
      <c r="K3858" s="34">
        <f>LEFT(J3858,2-ISERROR(1*MID(J3858,2,1)))*1</f>
        <v>9</v>
      </c>
      <c r="L3858" s="34" t="str">
        <f>IF(LEN(I3858)=3,I3858,LEFT(I3858,1)&amp;MID(I3858,3,1)&amp;RIGHT(I3858,1))</f>
        <v>YOX</v>
      </c>
      <c r="M3858" s="42">
        <f>TIMEVALUE(SUBSTITUTE(SUBSTITUTE(F3858,"P"," P"),"A"," A"))</f>
        <v>0.52986111111111112</v>
      </c>
      <c r="N3858" s="34">
        <f t="shared" si="191"/>
        <v>11</v>
      </c>
      <c r="O3858" s="34" t="str">
        <f t="shared" si="192"/>
        <v>YOX11</v>
      </c>
      <c r="P3858" s="44">
        <f>INDEX(Workings!$R$14:$R$853,MATCH(O3858,Workings!$U$14:$U$853,0))</f>
        <v>0.52638888888888891</v>
      </c>
      <c r="Q3858" s="34">
        <f t="shared" si="193"/>
        <v>5</v>
      </c>
      <c r="S3858"/>
    </row>
    <row r="3859" spans="1:19" ht="15" x14ac:dyDescent="0.25">
      <c r="A3859" s="34" t="s">
        <v>53</v>
      </c>
      <c r="B3859" s="34">
        <f>SEARCH("PM",A3859)</f>
        <v>11</v>
      </c>
      <c r="C3859" s="34" t="e">
        <f>SEARCH("AM",A3859)</f>
        <v>#VALUE!</v>
      </c>
      <c r="D3859" s="34">
        <f>IFERROR(B3859,C3859)</f>
        <v>11</v>
      </c>
      <c r="E3859" s="34" t="str">
        <f>IFERROR(MID(A3859,D3859-5,1)," ")</f>
        <v xml:space="preserve"> </v>
      </c>
      <c r="F3859" s="34" t="str">
        <f>MID(A3859,IF(E3859="1",D3859-5,D3859-4),IF(E3859="1",7,6))</f>
        <v>1:18PM</v>
      </c>
      <c r="G3859" s="34" t="str">
        <f>TRIM(SUBSTITUTE(A3859,TEXT(M3859,"h:mmAM/PM"),""))</f>
        <v>9/Nov Y-O-X</v>
      </c>
      <c r="H3859" s="34" t="b">
        <f>OR(LEFT(G3859,1)="Y",LEFT(G3859,1)="B",LEFT(G3859,1)="R")</f>
        <v>0</v>
      </c>
      <c r="I3859" s="34" t="str">
        <f>IF(H3859,LEFT(G3859,FIND(" ",G3859)-1),MID(G3859,FIND(" ",G3859)+1,9))</f>
        <v>Y-O-X</v>
      </c>
      <c r="J3859" s="34" t="str">
        <f>TRIM(SUBSTITUTE(G3859,I3859,""))</f>
        <v>9/Nov</v>
      </c>
      <c r="K3859" s="34">
        <f>LEFT(J3859,2-ISERROR(1*MID(J3859,2,1)))*1</f>
        <v>9</v>
      </c>
      <c r="L3859" s="34" t="str">
        <f>IF(LEN(I3859)=3,I3859,LEFT(I3859,1)&amp;MID(I3859,3,1)&amp;RIGHT(I3859,1))</f>
        <v>YOX</v>
      </c>
      <c r="M3859" s="42">
        <f>TIMEVALUE(SUBSTITUTE(SUBSTITUTE(F3859,"P"," P"),"A"," A"))</f>
        <v>0.5541666666666667</v>
      </c>
      <c r="N3859" s="34">
        <f t="shared" si="191"/>
        <v>12</v>
      </c>
      <c r="O3859" s="34" t="str">
        <f t="shared" si="192"/>
        <v>YOX12</v>
      </c>
      <c r="P3859" s="44">
        <f>INDEX(Workings!$R$14:$R$853,MATCH(O3859,Workings!$U$14:$U$853,0))</f>
        <v>0.54722222222222228</v>
      </c>
      <c r="Q3859" s="34">
        <f t="shared" si="193"/>
        <v>10</v>
      </c>
      <c r="S3859"/>
    </row>
    <row r="3860" spans="1:19" ht="15" x14ac:dyDescent="0.25">
      <c r="A3860" s="34" t="s">
        <v>1450</v>
      </c>
      <c r="B3860" s="34">
        <f>SEARCH("PM",A3860)</f>
        <v>11</v>
      </c>
      <c r="C3860" s="34" t="e">
        <f>SEARCH("AM",A3860)</f>
        <v>#VALUE!</v>
      </c>
      <c r="D3860" s="34">
        <f>IFERROR(B3860,C3860)</f>
        <v>11</v>
      </c>
      <c r="E3860" s="34" t="str">
        <f>IFERROR(MID(A3860,D3860-5,1)," ")</f>
        <v xml:space="preserve"> </v>
      </c>
      <c r="F3860" s="34" t="str">
        <f>MID(A3860,IF(E3860="1",D3860-5,D3860-4),IF(E3860="1",7,6))</f>
        <v>1:42PM</v>
      </c>
      <c r="G3860" s="34" t="str">
        <f>TRIM(SUBSTITUTE(A3860,TEXT(M3860,"h:mmAM/PM"),""))</f>
        <v>9/Nov YOX</v>
      </c>
      <c r="H3860" s="34" t="b">
        <f>OR(LEFT(G3860,1)="Y",LEFT(G3860,1)="B",LEFT(G3860,1)="R")</f>
        <v>0</v>
      </c>
      <c r="I3860" s="34" t="str">
        <f>IF(H3860,LEFT(G3860,FIND(" ",G3860)-1),MID(G3860,FIND(" ",G3860)+1,9))</f>
        <v>YOX</v>
      </c>
      <c r="J3860" s="34" t="str">
        <f>TRIM(SUBSTITUTE(G3860,I3860,""))</f>
        <v>9/Nov</v>
      </c>
      <c r="K3860" s="34">
        <f>LEFT(J3860,2-ISERROR(1*MID(J3860,2,1)))*1</f>
        <v>9</v>
      </c>
      <c r="L3860" s="34" t="str">
        <f>IF(LEN(I3860)=3,I3860,LEFT(I3860,1)&amp;MID(I3860,3,1)&amp;RIGHT(I3860,1))</f>
        <v>YOX</v>
      </c>
      <c r="M3860" s="42">
        <f>TIMEVALUE(SUBSTITUTE(SUBSTITUTE(F3860,"P"," P"),"A"," A"))</f>
        <v>0.5708333333333333</v>
      </c>
      <c r="N3860" s="34">
        <f t="shared" si="191"/>
        <v>13</v>
      </c>
      <c r="O3860" s="34" t="str">
        <f t="shared" si="192"/>
        <v>YOX13</v>
      </c>
      <c r="P3860" s="44">
        <f>INDEX(Workings!$R$14:$R$853,MATCH(O3860,Workings!$U$14:$U$853,0))</f>
        <v>0.56805555555555565</v>
      </c>
      <c r="Q3860" s="34">
        <f t="shared" si="193"/>
        <v>4</v>
      </c>
      <c r="S3860"/>
    </row>
    <row r="3861" spans="1:19" ht="15" x14ac:dyDescent="0.25">
      <c r="A3861" s="34" t="s">
        <v>2306</v>
      </c>
      <c r="B3861" s="34">
        <f>SEARCH("PM",A3861)</f>
        <v>15</v>
      </c>
      <c r="C3861" s="34" t="e">
        <f>SEARCH("AM",A3861)</f>
        <v>#VALUE!</v>
      </c>
      <c r="D3861" s="34">
        <f>IFERROR(B3861,C3861)</f>
        <v>15</v>
      </c>
      <c r="E3861" s="34" t="str">
        <f>IFERROR(MID(A3861,D3861-5,1)," ")</f>
        <v xml:space="preserve"> </v>
      </c>
      <c r="F3861" s="34" t="str">
        <f>MID(A3861,IF(E3861="1",D3861-5,D3861-4),IF(E3861="1",7,6))</f>
        <v>2:13PM</v>
      </c>
      <c r="G3861" s="34" t="str">
        <f>TRIM(SUBSTITUTE(A3861,TEXT(M3861,"h:mmAM/PM"),""))</f>
        <v>9/Nov YOX</v>
      </c>
      <c r="H3861" s="34" t="b">
        <f>OR(LEFT(G3861,1)="Y",LEFT(G3861,1)="B",LEFT(G3861,1)="R")</f>
        <v>0</v>
      </c>
      <c r="I3861" s="34" t="str">
        <f>IF(H3861,LEFT(G3861,FIND(" ",G3861)-1),MID(G3861,FIND(" ",G3861)+1,9))</f>
        <v>YOX</v>
      </c>
      <c r="J3861" s="34" t="str">
        <f>TRIM(SUBSTITUTE(G3861,I3861,""))</f>
        <v>9/Nov</v>
      </c>
      <c r="K3861" s="34">
        <f>LEFT(J3861,2-ISERROR(1*MID(J3861,2,1)))*1</f>
        <v>9</v>
      </c>
      <c r="L3861" s="34" t="str">
        <f>IF(LEN(I3861)=3,I3861,LEFT(I3861,1)&amp;MID(I3861,3,1)&amp;RIGHT(I3861,1))</f>
        <v>YOX</v>
      </c>
      <c r="M3861" s="42">
        <f>TIMEVALUE(SUBSTITUTE(SUBSTITUTE(F3861,"P"," P"),"A"," A"))</f>
        <v>0.59236111111111112</v>
      </c>
      <c r="N3861" s="34">
        <f t="shared" si="191"/>
        <v>14</v>
      </c>
      <c r="O3861" s="34" t="str">
        <f t="shared" si="192"/>
        <v>YOX14</v>
      </c>
      <c r="P3861" s="44">
        <f>INDEX(Workings!$R$14:$R$853,MATCH(O3861,Workings!$U$14:$U$853,0))</f>
        <v>0.58888888888888902</v>
      </c>
      <c r="Q3861" s="34">
        <f t="shared" si="193"/>
        <v>5</v>
      </c>
      <c r="S3861"/>
    </row>
    <row r="3862" spans="1:19" ht="15" x14ac:dyDescent="0.25">
      <c r="A3862" s="34" t="s">
        <v>2841</v>
      </c>
      <c r="B3862" s="34">
        <f>SEARCH("PM",A3862)</f>
        <v>17</v>
      </c>
      <c r="C3862" s="34" t="e">
        <f>SEARCH("AM",A3862)</f>
        <v>#VALUE!</v>
      </c>
      <c r="D3862" s="34">
        <f>IFERROR(B3862,C3862)</f>
        <v>17</v>
      </c>
      <c r="E3862" s="34" t="str">
        <f>IFERROR(MID(A3862,D3862-5,1)," ")</f>
        <v xml:space="preserve"> </v>
      </c>
      <c r="F3862" s="34" t="str">
        <f>MID(A3862,IF(E3862="1",D3862-5,D3862-4),IF(E3862="1",7,6))</f>
        <v>2:39PM</v>
      </c>
      <c r="G3862" s="34" t="str">
        <f>TRIM(SUBSTITUTE(A3862,TEXT(M3862,"h:mmAM/PM"),""))</f>
        <v>9/Nov Y:O:X</v>
      </c>
      <c r="H3862" s="34" t="b">
        <f>OR(LEFT(G3862,1)="Y",LEFT(G3862,1)="B",LEFT(G3862,1)="R")</f>
        <v>0</v>
      </c>
      <c r="I3862" s="34" t="str">
        <f>IF(H3862,LEFT(G3862,FIND(" ",G3862)-1),MID(G3862,FIND(" ",G3862)+1,9))</f>
        <v>Y:O:X</v>
      </c>
      <c r="J3862" s="34" t="str">
        <f>TRIM(SUBSTITUTE(G3862,I3862,""))</f>
        <v>9/Nov</v>
      </c>
      <c r="K3862" s="34">
        <f>LEFT(J3862,2-ISERROR(1*MID(J3862,2,1)))*1</f>
        <v>9</v>
      </c>
      <c r="L3862" s="34" t="str">
        <f>IF(LEN(I3862)=3,I3862,LEFT(I3862,1)&amp;MID(I3862,3,1)&amp;RIGHT(I3862,1))</f>
        <v>YOX</v>
      </c>
      <c r="M3862" s="42">
        <f>TIMEVALUE(SUBSTITUTE(SUBSTITUTE(F3862,"P"," P"),"A"," A"))</f>
        <v>0.61041666666666672</v>
      </c>
      <c r="N3862" s="34">
        <f t="shared" si="191"/>
        <v>15</v>
      </c>
      <c r="O3862" s="34" t="str">
        <f t="shared" si="192"/>
        <v>YOX15</v>
      </c>
      <c r="P3862" s="44">
        <f>INDEX(Workings!$R$14:$R$853,MATCH(O3862,Workings!$U$14:$U$853,0))</f>
        <v>0.60972222222222239</v>
      </c>
      <c r="Q3862" s="34">
        <f t="shared" si="193"/>
        <v>1</v>
      </c>
      <c r="S3862"/>
    </row>
    <row r="3863" spans="1:19" ht="15" x14ac:dyDescent="0.25">
      <c r="A3863" s="34" t="s">
        <v>1549</v>
      </c>
      <c r="B3863" s="34">
        <f>SEARCH("PM",A3863)</f>
        <v>11</v>
      </c>
      <c r="C3863" s="34" t="e">
        <f>SEARCH("AM",A3863)</f>
        <v>#VALUE!</v>
      </c>
      <c r="D3863" s="34">
        <f>IFERROR(B3863,C3863)</f>
        <v>11</v>
      </c>
      <c r="E3863" s="34" t="str">
        <f>IFERROR(MID(A3863,D3863-5,1)," ")</f>
        <v xml:space="preserve"> </v>
      </c>
      <c r="F3863" s="34" t="str">
        <f>MID(A3863,IF(E3863="1",D3863-5,D3863-4),IF(E3863="1",7,6))</f>
        <v>3:07PM</v>
      </c>
      <c r="G3863" s="34" t="str">
        <f>TRIM(SUBSTITUTE(A3863,TEXT(M3863,"h:mmAM/PM"),""))</f>
        <v>Y:O:X 9/Nov</v>
      </c>
      <c r="H3863" s="34" t="b">
        <f>OR(LEFT(G3863,1)="Y",LEFT(G3863,1)="B",LEFT(G3863,1)="R")</f>
        <v>1</v>
      </c>
      <c r="I3863" s="34" t="str">
        <f>IF(H3863,LEFT(G3863,FIND(" ",G3863)-1),MID(G3863,FIND(" ",G3863)+1,9))</f>
        <v>Y:O:X</v>
      </c>
      <c r="J3863" s="34" t="str">
        <f>TRIM(SUBSTITUTE(G3863,I3863,""))</f>
        <v>9/Nov</v>
      </c>
      <c r="K3863" s="34">
        <f>LEFT(J3863,2-ISERROR(1*MID(J3863,2,1)))*1</f>
        <v>9</v>
      </c>
      <c r="L3863" s="34" t="str">
        <f>IF(LEN(I3863)=3,I3863,LEFT(I3863,1)&amp;MID(I3863,3,1)&amp;RIGHT(I3863,1))</f>
        <v>YOX</v>
      </c>
      <c r="M3863" s="42">
        <f>TIMEVALUE(SUBSTITUTE(SUBSTITUTE(F3863,"P"," P"),"A"," A"))</f>
        <v>0.62986111111111109</v>
      </c>
      <c r="N3863" s="34">
        <f t="shared" si="191"/>
        <v>16</v>
      </c>
      <c r="O3863" s="34" t="str">
        <f t="shared" si="192"/>
        <v>YOX16</v>
      </c>
      <c r="P3863" s="44">
        <f>INDEX(Workings!$R$14:$R$853,MATCH(O3863,Workings!$U$14:$U$853,0))</f>
        <v>0.63055555555555576</v>
      </c>
      <c r="Q3863" s="34">
        <f t="shared" si="193"/>
        <v>-1</v>
      </c>
      <c r="S3863"/>
    </row>
    <row r="3864" spans="1:19" ht="15" x14ac:dyDescent="0.25">
      <c r="A3864" s="34" t="s">
        <v>2260</v>
      </c>
      <c r="B3864" s="34">
        <f>SEARCH("PM",A3864)</f>
        <v>11</v>
      </c>
      <c r="C3864" s="34" t="e">
        <f>SEARCH("AM",A3864)</f>
        <v>#VALUE!</v>
      </c>
      <c r="D3864" s="34">
        <f>IFERROR(B3864,C3864)</f>
        <v>11</v>
      </c>
      <c r="E3864" s="34" t="str">
        <f>IFERROR(MID(A3864,D3864-5,1)," ")</f>
        <v xml:space="preserve"> </v>
      </c>
      <c r="F3864" s="34" t="str">
        <f>MID(A3864,IF(E3864="1",D3864-5,D3864-4),IF(E3864="1",7,6))</f>
        <v>3:44PM</v>
      </c>
      <c r="G3864" s="34" t="str">
        <f>TRIM(SUBSTITUTE(A3864,TEXT(M3864,"h:mmAM/PM"),""))</f>
        <v>Y-O-X 9/Nov</v>
      </c>
      <c r="H3864" s="34" t="b">
        <f>OR(LEFT(G3864,1)="Y",LEFT(G3864,1)="B",LEFT(G3864,1)="R")</f>
        <v>1</v>
      </c>
      <c r="I3864" s="34" t="str">
        <f>IF(H3864,LEFT(G3864,FIND(" ",G3864)-1),MID(G3864,FIND(" ",G3864)+1,9))</f>
        <v>Y-O-X</v>
      </c>
      <c r="J3864" s="34" t="str">
        <f>TRIM(SUBSTITUTE(G3864,I3864,""))</f>
        <v>9/Nov</v>
      </c>
      <c r="K3864" s="34">
        <f>LEFT(J3864,2-ISERROR(1*MID(J3864,2,1)))*1</f>
        <v>9</v>
      </c>
      <c r="L3864" s="34" t="str">
        <f>IF(LEN(I3864)=3,I3864,LEFT(I3864,1)&amp;MID(I3864,3,1)&amp;RIGHT(I3864,1))</f>
        <v>YOX</v>
      </c>
      <c r="M3864" s="42">
        <f>TIMEVALUE(SUBSTITUTE(SUBSTITUTE(F3864,"P"," P"),"A"," A"))</f>
        <v>0.65555555555555556</v>
      </c>
      <c r="N3864" s="34">
        <f t="shared" si="191"/>
        <v>17</v>
      </c>
      <c r="O3864" s="34" t="str">
        <f t="shared" si="192"/>
        <v>YOX17</v>
      </c>
      <c r="P3864" s="44">
        <f>INDEX(Workings!$R$14:$R$853,MATCH(O3864,Workings!$U$14:$U$853,0))</f>
        <v>0.65138888888888913</v>
      </c>
      <c r="Q3864" s="34">
        <f t="shared" si="193"/>
        <v>6</v>
      </c>
      <c r="S3864"/>
    </row>
    <row r="3865" spans="1:19" ht="15" x14ac:dyDescent="0.25">
      <c r="A3865" s="34" t="s">
        <v>1483</v>
      </c>
      <c r="B3865" s="34">
        <f>SEARCH("PM",A3865)</f>
        <v>5</v>
      </c>
      <c r="C3865" s="34" t="e">
        <f>SEARCH("AM",A3865)</f>
        <v>#VALUE!</v>
      </c>
      <c r="D3865" s="34">
        <f>IFERROR(B3865,C3865)</f>
        <v>5</v>
      </c>
      <c r="E3865" s="34" t="str">
        <f>IFERROR(MID(A3865,D3865-5,1)," ")</f>
        <v xml:space="preserve"> </v>
      </c>
      <c r="F3865" s="34" t="str">
        <f>MID(A3865,IF(E3865="1",D3865-5,D3865-4),IF(E3865="1",7,6))</f>
        <v>4:13PM</v>
      </c>
      <c r="G3865" s="34" t="str">
        <f>TRIM(SUBSTITUTE(A3865,TEXT(M3865,"h:mmAM/PM"),""))</f>
        <v>9/Nov YOX</v>
      </c>
      <c r="H3865" s="34" t="b">
        <f>OR(LEFT(G3865,1)="Y",LEFT(G3865,1)="B",LEFT(G3865,1)="R")</f>
        <v>0</v>
      </c>
      <c r="I3865" s="34" t="str">
        <f>IF(H3865,LEFT(G3865,FIND(" ",G3865)-1),MID(G3865,FIND(" ",G3865)+1,9))</f>
        <v>YOX</v>
      </c>
      <c r="J3865" s="34" t="str">
        <f>TRIM(SUBSTITUTE(G3865,I3865,""))</f>
        <v>9/Nov</v>
      </c>
      <c r="K3865" s="34">
        <f>LEFT(J3865,2-ISERROR(1*MID(J3865,2,1)))*1</f>
        <v>9</v>
      </c>
      <c r="L3865" s="34" t="str">
        <f>IF(LEN(I3865)=3,I3865,LEFT(I3865,1)&amp;MID(I3865,3,1)&amp;RIGHT(I3865,1))</f>
        <v>YOX</v>
      </c>
      <c r="M3865" s="42">
        <f>TIMEVALUE(SUBSTITUTE(SUBSTITUTE(F3865,"P"," P"),"A"," A"))</f>
        <v>0.67569444444444438</v>
      </c>
      <c r="N3865" s="34">
        <f t="shared" si="191"/>
        <v>18</v>
      </c>
      <c r="O3865" s="34" t="str">
        <f t="shared" si="192"/>
        <v>YOX18</v>
      </c>
      <c r="P3865" s="44">
        <f>INDEX(Workings!$R$14:$R$853,MATCH(O3865,Workings!$U$14:$U$853,0))</f>
        <v>0.6722222222222225</v>
      </c>
      <c r="Q3865" s="34">
        <f t="shared" si="193"/>
        <v>5</v>
      </c>
      <c r="S3865"/>
    </row>
    <row r="3866" spans="1:19" ht="15" x14ac:dyDescent="0.25">
      <c r="A3866" s="34" t="s">
        <v>3079</v>
      </c>
      <c r="B3866" s="34">
        <f>SEARCH("PM",A3866)</f>
        <v>15</v>
      </c>
      <c r="C3866" s="34" t="e">
        <f>SEARCH("AM",A3866)</f>
        <v>#VALUE!</v>
      </c>
      <c r="D3866" s="34">
        <f>IFERROR(B3866,C3866)</f>
        <v>15</v>
      </c>
      <c r="E3866" s="34" t="str">
        <f>IFERROR(MID(A3866,D3866-5,1)," ")</f>
        <v xml:space="preserve"> </v>
      </c>
      <c r="F3866" s="34" t="str">
        <f>MID(A3866,IF(E3866="1",D3866-5,D3866-4),IF(E3866="1",7,6))</f>
        <v>4:43PM</v>
      </c>
      <c r="G3866" s="34" t="str">
        <f>TRIM(SUBSTITUTE(A3866,TEXT(M3866,"h:mmAM/PM"),""))</f>
        <v>9-Nov YOX</v>
      </c>
      <c r="H3866" s="34" t="b">
        <f>OR(LEFT(G3866,1)="Y",LEFT(G3866,1)="B",LEFT(G3866,1)="R")</f>
        <v>0</v>
      </c>
      <c r="I3866" s="34" t="str">
        <f>IF(H3866,LEFT(G3866,FIND(" ",G3866)-1),MID(G3866,FIND(" ",G3866)+1,9))</f>
        <v>YOX</v>
      </c>
      <c r="J3866" s="34" t="str">
        <f>TRIM(SUBSTITUTE(G3866,I3866,""))</f>
        <v>9-Nov</v>
      </c>
      <c r="K3866" s="34">
        <f>LEFT(J3866,2-ISERROR(1*MID(J3866,2,1)))*1</f>
        <v>9</v>
      </c>
      <c r="L3866" s="34" t="str">
        <f>IF(LEN(I3866)=3,I3866,LEFT(I3866,1)&amp;MID(I3866,3,1)&amp;RIGHT(I3866,1))</f>
        <v>YOX</v>
      </c>
      <c r="M3866" s="42">
        <f>TIMEVALUE(SUBSTITUTE(SUBSTITUTE(F3866,"P"," P"),"A"," A"))</f>
        <v>0.69652777777777775</v>
      </c>
      <c r="N3866" s="34">
        <f t="shared" si="191"/>
        <v>19</v>
      </c>
      <c r="O3866" s="34" t="str">
        <f t="shared" si="192"/>
        <v>YOX19</v>
      </c>
      <c r="P3866" s="44">
        <f>INDEX(Workings!$R$14:$R$853,MATCH(O3866,Workings!$U$14:$U$853,0))</f>
        <v>0.69305555555555587</v>
      </c>
      <c r="Q3866" s="34">
        <f t="shared" si="193"/>
        <v>5</v>
      </c>
      <c r="S3866"/>
    </row>
    <row r="3867" spans="1:19" ht="15" x14ac:dyDescent="0.25">
      <c r="A3867" s="34" t="s">
        <v>3749</v>
      </c>
      <c r="B3867" s="34">
        <f>SEARCH("PM",A3867)</f>
        <v>11</v>
      </c>
      <c r="C3867" s="34" t="e">
        <f>SEARCH("AM",A3867)</f>
        <v>#VALUE!</v>
      </c>
      <c r="D3867" s="34">
        <f>IFERROR(B3867,C3867)</f>
        <v>11</v>
      </c>
      <c r="E3867" s="34" t="str">
        <f>IFERROR(MID(A3867,D3867-5,1)," ")</f>
        <v xml:space="preserve"> </v>
      </c>
      <c r="F3867" s="34" t="str">
        <f>MID(A3867,IF(E3867="1",D3867-5,D3867-4),IF(E3867="1",7,6))</f>
        <v>5:10PM</v>
      </c>
      <c r="G3867" s="34" t="str">
        <f>TRIM(SUBSTITUTE(A3867,TEXT(M3867,"h:mmAM/PM"),""))</f>
        <v>9-Nov Y/O/X</v>
      </c>
      <c r="H3867" s="34" t="b">
        <f>OR(LEFT(G3867,1)="Y",LEFT(G3867,1)="B",LEFT(G3867,1)="R")</f>
        <v>0</v>
      </c>
      <c r="I3867" s="34" t="str">
        <f>IF(H3867,LEFT(G3867,FIND(" ",G3867)-1),MID(G3867,FIND(" ",G3867)+1,9))</f>
        <v>Y/O/X</v>
      </c>
      <c r="J3867" s="34" t="str">
        <f>TRIM(SUBSTITUTE(G3867,I3867,""))</f>
        <v>9-Nov</v>
      </c>
      <c r="K3867" s="34">
        <f>LEFT(J3867,2-ISERROR(1*MID(J3867,2,1)))*1</f>
        <v>9</v>
      </c>
      <c r="L3867" s="34" t="str">
        <f>IF(LEN(I3867)=3,I3867,LEFT(I3867,1)&amp;MID(I3867,3,1)&amp;RIGHT(I3867,1))</f>
        <v>YOX</v>
      </c>
      <c r="M3867" s="42">
        <f>TIMEVALUE(SUBSTITUTE(SUBSTITUTE(F3867,"P"," P"),"A"," A"))</f>
        <v>0.71527777777777779</v>
      </c>
      <c r="N3867" s="34">
        <f t="shared" si="191"/>
        <v>20</v>
      </c>
      <c r="O3867" s="34" t="str">
        <f t="shared" si="192"/>
        <v>YOX20</v>
      </c>
      <c r="P3867" s="44">
        <f>INDEX(Workings!$R$14:$R$853,MATCH(O3867,Workings!$U$14:$U$853,0))</f>
        <v>0.71388888888888924</v>
      </c>
      <c r="Q3867" s="34">
        <f t="shared" si="193"/>
        <v>2</v>
      </c>
      <c r="S3867"/>
    </row>
    <row r="3868" spans="1:19" ht="15" x14ac:dyDescent="0.25">
      <c r="A3868" s="34" t="s">
        <v>713</v>
      </c>
      <c r="B3868" s="34">
        <f>SEARCH("PM",A3868)</f>
        <v>17</v>
      </c>
      <c r="C3868" s="34" t="e">
        <f>SEARCH("AM",A3868)</f>
        <v>#VALUE!</v>
      </c>
      <c r="D3868" s="34">
        <f>IFERROR(B3868,C3868)</f>
        <v>17</v>
      </c>
      <c r="E3868" s="34" t="str">
        <f>IFERROR(MID(A3868,D3868-5,1)," ")</f>
        <v xml:space="preserve"> </v>
      </c>
      <c r="F3868" s="34" t="str">
        <f>MID(A3868,IF(E3868="1",D3868-5,D3868-4),IF(E3868="1",7,6))</f>
        <v>5:37PM</v>
      </c>
      <c r="G3868" s="34" t="str">
        <f>TRIM(SUBSTITUTE(A3868,TEXT(M3868,"h:mmAM/PM"),""))</f>
        <v>Y:O:X 9-Nov</v>
      </c>
      <c r="H3868" s="34" t="b">
        <f>OR(LEFT(G3868,1)="Y",LEFT(G3868,1)="B",LEFT(G3868,1)="R")</f>
        <v>1</v>
      </c>
      <c r="I3868" s="34" t="str">
        <f>IF(H3868,LEFT(G3868,FIND(" ",G3868)-1),MID(G3868,FIND(" ",G3868)+1,9))</f>
        <v>Y:O:X</v>
      </c>
      <c r="J3868" s="34" t="str">
        <f>TRIM(SUBSTITUTE(G3868,I3868,""))</f>
        <v>9-Nov</v>
      </c>
      <c r="K3868" s="34">
        <f>LEFT(J3868,2-ISERROR(1*MID(J3868,2,1)))*1</f>
        <v>9</v>
      </c>
      <c r="L3868" s="34" t="str">
        <f>IF(LEN(I3868)=3,I3868,LEFT(I3868,1)&amp;MID(I3868,3,1)&amp;RIGHT(I3868,1))</f>
        <v>YOX</v>
      </c>
      <c r="M3868" s="42">
        <f>TIMEVALUE(SUBSTITUTE(SUBSTITUTE(F3868,"P"," P"),"A"," A"))</f>
        <v>0.73402777777777783</v>
      </c>
      <c r="N3868" s="34">
        <f t="shared" si="191"/>
        <v>21</v>
      </c>
      <c r="O3868" s="34" t="str">
        <f t="shared" si="192"/>
        <v>YOX21</v>
      </c>
      <c r="P3868" s="44">
        <f>INDEX(Workings!$R$14:$R$853,MATCH(O3868,Workings!$U$14:$U$853,0))</f>
        <v>0.72777777777777808</v>
      </c>
      <c r="Q3868" s="34">
        <f t="shared" si="193"/>
        <v>9</v>
      </c>
      <c r="S3868"/>
    </row>
    <row r="3869" spans="1:19" ht="15" x14ac:dyDescent="0.25">
      <c r="A3869" s="34" t="s">
        <v>3037</v>
      </c>
      <c r="B3869" s="34">
        <f>SEARCH("PM",A3869)</f>
        <v>15</v>
      </c>
      <c r="C3869" s="34" t="e">
        <f>SEARCH("AM",A3869)</f>
        <v>#VALUE!</v>
      </c>
      <c r="D3869" s="34">
        <f>IFERROR(B3869,C3869)</f>
        <v>15</v>
      </c>
      <c r="E3869" s="34" t="str">
        <f>IFERROR(MID(A3869,D3869-5,1)," ")</f>
        <v xml:space="preserve"> </v>
      </c>
      <c r="F3869" s="34" t="str">
        <f>MID(A3869,IF(E3869="1",D3869-5,D3869-4),IF(E3869="1",7,6))</f>
        <v>5:53PM</v>
      </c>
      <c r="G3869" s="34" t="str">
        <f>TRIM(SUBSTITUTE(A3869,TEXT(M3869,"h:mmAM/PM"),""))</f>
        <v>9/Nov YOX</v>
      </c>
      <c r="H3869" s="34" t="b">
        <f>OR(LEFT(G3869,1)="Y",LEFT(G3869,1)="B",LEFT(G3869,1)="R")</f>
        <v>0</v>
      </c>
      <c r="I3869" s="34" t="str">
        <f>IF(H3869,LEFT(G3869,FIND(" ",G3869)-1),MID(G3869,FIND(" ",G3869)+1,9))</f>
        <v>YOX</v>
      </c>
      <c r="J3869" s="34" t="str">
        <f>TRIM(SUBSTITUTE(G3869,I3869,""))</f>
        <v>9/Nov</v>
      </c>
      <c r="K3869" s="34">
        <f>LEFT(J3869,2-ISERROR(1*MID(J3869,2,1)))*1</f>
        <v>9</v>
      </c>
      <c r="L3869" s="34" t="str">
        <f>IF(LEN(I3869)=3,I3869,LEFT(I3869,1)&amp;MID(I3869,3,1)&amp;RIGHT(I3869,1))</f>
        <v>YOX</v>
      </c>
      <c r="M3869" s="42">
        <f>TIMEVALUE(SUBSTITUTE(SUBSTITUTE(F3869,"P"," P"),"A"," A"))</f>
        <v>0.74513888888888891</v>
      </c>
      <c r="N3869" s="34">
        <f t="shared" si="191"/>
        <v>22</v>
      </c>
      <c r="O3869" s="34" t="str">
        <f t="shared" si="192"/>
        <v>YOX22</v>
      </c>
      <c r="P3869" s="44">
        <f>INDEX(Workings!$R$14:$R$853,MATCH(O3869,Workings!$U$14:$U$853,0))</f>
        <v>0.74166666666666692</v>
      </c>
      <c r="Q3869" s="34">
        <f t="shared" si="193"/>
        <v>5</v>
      </c>
      <c r="S3869"/>
    </row>
    <row r="3870" spans="1:19" ht="15" x14ac:dyDescent="0.25">
      <c r="A3870" s="34" t="s">
        <v>4055</v>
      </c>
      <c r="B3870" s="34">
        <f>SEARCH("PM",A3870)</f>
        <v>11</v>
      </c>
      <c r="C3870" s="34" t="e">
        <f>SEARCH("AM",A3870)</f>
        <v>#VALUE!</v>
      </c>
      <c r="D3870" s="34">
        <f>IFERROR(B3870,C3870)</f>
        <v>11</v>
      </c>
      <c r="E3870" s="34" t="str">
        <f>IFERROR(MID(A3870,D3870-5,1)," ")</f>
        <v xml:space="preserve"> </v>
      </c>
      <c r="F3870" s="34" t="str">
        <f>MID(A3870,IF(E3870="1",D3870-5,D3870-4),IF(E3870="1",7,6))</f>
        <v>6:15PM</v>
      </c>
      <c r="G3870" s="34" t="str">
        <f>TRIM(SUBSTITUTE(A3870,TEXT(M3870,"h:mmAM/PM"),""))</f>
        <v>Y/O/X 9/Nov</v>
      </c>
      <c r="H3870" s="34" t="b">
        <f>OR(LEFT(G3870,1)="Y",LEFT(G3870,1)="B",LEFT(G3870,1)="R")</f>
        <v>1</v>
      </c>
      <c r="I3870" s="34" t="str">
        <f>IF(H3870,LEFT(G3870,FIND(" ",G3870)-1),MID(G3870,FIND(" ",G3870)+1,9))</f>
        <v>Y/O/X</v>
      </c>
      <c r="J3870" s="34" t="str">
        <f>TRIM(SUBSTITUTE(G3870,I3870,""))</f>
        <v>9/Nov</v>
      </c>
      <c r="K3870" s="34">
        <f>LEFT(J3870,2-ISERROR(1*MID(J3870,2,1)))*1</f>
        <v>9</v>
      </c>
      <c r="L3870" s="34" t="str">
        <f>IF(LEN(I3870)=3,I3870,LEFT(I3870,1)&amp;MID(I3870,3,1)&amp;RIGHT(I3870,1))</f>
        <v>YOX</v>
      </c>
      <c r="M3870" s="42">
        <f>TIMEVALUE(SUBSTITUTE(SUBSTITUTE(F3870,"P"," P"),"A"," A"))</f>
        <v>0.76041666666666663</v>
      </c>
      <c r="N3870" s="34">
        <f t="shared" si="191"/>
        <v>23</v>
      </c>
      <c r="O3870" s="34" t="str">
        <f t="shared" si="192"/>
        <v>YOX23</v>
      </c>
      <c r="P3870" s="44">
        <f>INDEX(Workings!$R$14:$R$853,MATCH(O3870,Workings!$U$14:$U$853,0))</f>
        <v>0.75555555555555576</v>
      </c>
      <c r="Q3870" s="34">
        <f t="shared" si="193"/>
        <v>7</v>
      </c>
      <c r="S3870"/>
    </row>
    <row r="3871" spans="1:19" ht="15" x14ac:dyDescent="0.25">
      <c r="A3871" s="34" t="s">
        <v>523</v>
      </c>
      <c r="B3871" s="34">
        <f>SEARCH("PM",A3871)</f>
        <v>11</v>
      </c>
      <c r="C3871" s="34" t="e">
        <f>SEARCH("AM",A3871)</f>
        <v>#VALUE!</v>
      </c>
      <c r="D3871" s="34">
        <f>IFERROR(B3871,C3871)</f>
        <v>11</v>
      </c>
      <c r="E3871" s="34" t="str">
        <f>IFERROR(MID(A3871,D3871-5,1)," ")</f>
        <v xml:space="preserve"> </v>
      </c>
      <c r="F3871" s="34" t="str">
        <f>MID(A3871,IF(E3871="1",D3871-5,D3871-4),IF(E3871="1",7,6))</f>
        <v>6:35PM</v>
      </c>
      <c r="G3871" s="34" t="str">
        <f>TRIM(SUBSTITUTE(A3871,TEXT(M3871,"h:mmAM/PM"),""))</f>
        <v>9-Nov Y/O/X</v>
      </c>
      <c r="H3871" s="34" t="b">
        <f>OR(LEFT(G3871,1)="Y",LEFT(G3871,1)="B",LEFT(G3871,1)="R")</f>
        <v>0</v>
      </c>
      <c r="I3871" s="34" t="str">
        <f>IF(H3871,LEFT(G3871,FIND(" ",G3871)-1),MID(G3871,FIND(" ",G3871)+1,9))</f>
        <v>Y/O/X</v>
      </c>
      <c r="J3871" s="34" t="str">
        <f>TRIM(SUBSTITUTE(G3871,I3871,""))</f>
        <v>9-Nov</v>
      </c>
      <c r="K3871" s="34">
        <f>LEFT(J3871,2-ISERROR(1*MID(J3871,2,1)))*1</f>
        <v>9</v>
      </c>
      <c r="L3871" s="34" t="str">
        <f>IF(LEN(I3871)=3,I3871,LEFT(I3871,1)&amp;MID(I3871,3,1)&amp;RIGHT(I3871,1))</f>
        <v>YOX</v>
      </c>
      <c r="M3871" s="42">
        <f>TIMEVALUE(SUBSTITUTE(SUBSTITUTE(F3871,"P"," P"),"A"," A"))</f>
        <v>0.77430555555555547</v>
      </c>
      <c r="N3871" s="34">
        <f t="shared" si="191"/>
        <v>24</v>
      </c>
      <c r="O3871" s="34" t="str">
        <f t="shared" si="192"/>
        <v>YOX24</v>
      </c>
      <c r="P3871" s="44">
        <f>INDEX(Workings!$R$14:$R$853,MATCH(O3871,Workings!$U$14:$U$853,0))</f>
        <v>0.7694444444444446</v>
      </c>
      <c r="Q3871" s="34">
        <f t="shared" si="193"/>
        <v>7</v>
      </c>
      <c r="S3871"/>
    </row>
    <row r="3872" spans="1:19" ht="15" x14ac:dyDescent="0.25">
      <c r="A3872" s="34" t="s">
        <v>1047</v>
      </c>
      <c r="B3872" s="34">
        <f>SEARCH("PM",A3872)</f>
        <v>17</v>
      </c>
      <c r="C3872" s="34" t="e">
        <f>SEARCH("AM",A3872)</f>
        <v>#VALUE!</v>
      </c>
      <c r="D3872" s="34">
        <f>IFERROR(B3872,C3872)</f>
        <v>17</v>
      </c>
      <c r="E3872" s="34" t="str">
        <f>IFERROR(MID(A3872,D3872-5,1)," ")</f>
        <v xml:space="preserve"> </v>
      </c>
      <c r="F3872" s="34" t="str">
        <f>MID(A3872,IF(E3872="1",D3872-5,D3872-4),IF(E3872="1",7,6))</f>
        <v>6:56PM</v>
      </c>
      <c r="G3872" s="34" t="str">
        <f>TRIM(SUBSTITUTE(A3872,TEXT(M3872,"h:mmAM/PM"),""))</f>
        <v>9/Nov Y/O/X</v>
      </c>
      <c r="H3872" s="34" t="b">
        <f>OR(LEFT(G3872,1)="Y",LEFT(G3872,1)="B",LEFT(G3872,1)="R")</f>
        <v>0</v>
      </c>
      <c r="I3872" s="34" t="str">
        <f>IF(H3872,LEFT(G3872,FIND(" ",G3872)-1),MID(G3872,FIND(" ",G3872)+1,9))</f>
        <v>Y/O/X</v>
      </c>
      <c r="J3872" s="34" t="str">
        <f>TRIM(SUBSTITUTE(G3872,I3872,""))</f>
        <v>9/Nov</v>
      </c>
      <c r="K3872" s="34">
        <f>LEFT(J3872,2-ISERROR(1*MID(J3872,2,1)))*1</f>
        <v>9</v>
      </c>
      <c r="L3872" s="34" t="str">
        <f>IF(LEN(I3872)=3,I3872,LEFT(I3872,1)&amp;MID(I3872,3,1)&amp;RIGHT(I3872,1))</f>
        <v>YOX</v>
      </c>
      <c r="M3872" s="42">
        <f>TIMEVALUE(SUBSTITUTE(SUBSTITUTE(F3872,"P"," P"),"A"," A"))</f>
        <v>0.78888888888888886</v>
      </c>
      <c r="N3872" s="34">
        <f t="shared" si="191"/>
        <v>25</v>
      </c>
      <c r="O3872" s="34" t="str">
        <f t="shared" si="192"/>
        <v>YOX25</v>
      </c>
      <c r="P3872" s="44">
        <f>INDEX(Workings!$R$14:$R$853,MATCH(O3872,Workings!$U$14:$U$853,0))</f>
        <v>0.78333333333333344</v>
      </c>
      <c r="Q3872" s="34">
        <f t="shared" si="193"/>
        <v>8</v>
      </c>
      <c r="S3872"/>
    </row>
    <row r="3873" spans="1:19" ht="15" x14ac:dyDescent="0.25">
      <c r="A3873" s="34" t="s">
        <v>969</v>
      </c>
      <c r="B3873" s="34">
        <f>SEARCH("PM",A3873)</f>
        <v>11</v>
      </c>
      <c r="C3873" s="34" t="e">
        <f>SEARCH("AM",A3873)</f>
        <v>#VALUE!</v>
      </c>
      <c r="D3873" s="34">
        <f>IFERROR(B3873,C3873)</f>
        <v>11</v>
      </c>
      <c r="E3873" s="34" t="str">
        <f>IFERROR(MID(A3873,D3873-5,1)," ")</f>
        <v xml:space="preserve"> </v>
      </c>
      <c r="F3873" s="34" t="str">
        <f>MID(A3873,IF(E3873="1",D3873-5,D3873-4),IF(E3873="1",7,6))</f>
        <v>7:11PM</v>
      </c>
      <c r="G3873" s="34" t="str">
        <f>TRIM(SUBSTITUTE(A3873,TEXT(M3873,"h:mmAM/PM"),""))</f>
        <v>Y-O-X 9-Nov</v>
      </c>
      <c r="H3873" s="34" t="b">
        <f>OR(LEFT(G3873,1)="Y",LEFT(G3873,1)="B",LEFT(G3873,1)="R")</f>
        <v>1</v>
      </c>
      <c r="I3873" s="34" t="str">
        <f>IF(H3873,LEFT(G3873,FIND(" ",G3873)-1),MID(G3873,FIND(" ",G3873)+1,9))</f>
        <v>Y-O-X</v>
      </c>
      <c r="J3873" s="34" t="str">
        <f>TRIM(SUBSTITUTE(G3873,I3873,""))</f>
        <v>9-Nov</v>
      </c>
      <c r="K3873" s="34">
        <f>LEFT(J3873,2-ISERROR(1*MID(J3873,2,1)))*1</f>
        <v>9</v>
      </c>
      <c r="L3873" s="34" t="str">
        <f>IF(LEN(I3873)=3,I3873,LEFT(I3873,1)&amp;MID(I3873,3,1)&amp;RIGHT(I3873,1))</f>
        <v>YOX</v>
      </c>
      <c r="M3873" s="42">
        <f>TIMEVALUE(SUBSTITUTE(SUBSTITUTE(F3873,"P"," P"),"A"," A"))</f>
        <v>0.7993055555555556</v>
      </c>
      <c r="N3873" s="34">
        <f t="shared" si="191"/>
        <v>26</v>
      </c>
      <c r="O3873" s="34" t="str">
        <f t="shared" si="192"/>
        <v>YOX26</v>
      </c>
      <c r="P3873" s="44">
        <f>INDEX(Workings!$R$14:$R$853,MATCH(O3873,Workings!$U$14:$U$853,0))</f>
        <v>0.79722222222222228</v>
      </c>
      <c r="Q3873" s="34">
        <f t="shared" si="193"/>
        <v>3</v>
      </c>
      <c r="S3873"/>
    </row>
    <row r="3874" spans="1:19" ht="15" x14ac:dyDescent="0.25">
      <c r="A3874" s="34" t="s">
        <v>3968</v>
      </c>
      <c r="B3874" s="34">
        <f>SEARCH("PM",A3874)</f>
        <v>11</v>
      </c>
      <c r="C3874" s="34" t="e">
        <f>SEARCH("AM",A3874)</f>
        <v>#VALUE!</v>
      </c>
      <c r="D3874" s="34">
        <f>IFERROR(B3874,C3874)</f>
        <v>11</v>
      </c>
      <c r="E3874" s="34" t="str">
        <f>IFERROR(MID(A3874,D3874-5,1)," ")</f>
        <v xml:space="preserve"> </v>
      </c>
      <c r="F3874" s="34" t="str">
        <f>MID(A3874,IF(E3874="1",D3874-5,D3874-4),IF(E3874="1",7,6))</f>
        <v>8:17PM</v>
      </c>
      <c r="G3874" s="34" t="str">
        <f>TRIM(SUBSTITUTE(A3874,TEXT(M3874,"h:mmAM/PM"),""))</f>
        <v>9/Nov Y/O/X</v>
      </c>
      <c r="H3874" s="34" t="b">
        <f>OR(LEFT(G3874,1)="Y",LEFT(G3874,1)="B",LEFT(G3874,1)="R")</f>
        <v>0</v>
      </c>
      <c r="I3874" s="34" t="str">
        <f>IF(H3874,LEFT(G3874,FIND(" ",G3874)-1),MID(G3874,FIND(" ",G3874)+1,9))</f>
        <v>Y/O/X</v>
      </c>
      <c r="J3874" s="34" t="str">
        <f>TRIM(SUBSTITUTE(G3874,I3874,""))</f>
        <v>9/Nov</v>
      </c>
      <c r="K3874" s="34">
        <f>LEFT(J3874,2-ISERROR(1*MID(J3874,2,1)))*1</f>
        <v>9</v>
      </c>
      <c r="L3874" s="34" t="str">
        <f>IF(LEN(I3874)=3,I3874,LEFT(I3874,1)&amp;MID(I3874,3,1)&amp;RIGHT(I3874,1))</f>
        <v>YOX</v>
      </c>
      <c r="M3874" s="42">
        <f>TIMEVALUE(SUBSTITUTE(SUBSTITUTE(F3874,"P"," P"),"A"," A"))</f>
        <v>0.84513888888888899</v>
      </c>
      <c r="N3874" s="34">
        <f t="shared" si="191"/>
        <v>27</v>
      </c>
      <c r="O3874" s="34" t="str">
        <f t="shared" si="192"/>
        <v>YOX27</v>
      </c>
      <c r="P3874" s="44">
        <f>INDEX(Workings!$R$14:$R$853,MATCH(O3874,Workings!$U$14:$U$853,0))</f>
        <v>0.83888888888888891</v>
      </c>
      <c r="Q3874" s="34">
        <f t="shared" si="193"/>
        <v>9</v>
      </c>
      <c r="S3874"/>
    </row>
    <row r="3875" spans="1:19" ht="15" x14ac:dyDescent="0.25">
      <c r="A3875" s="34" t="s">
        <v>1745</v>
      </c>
      <c r="B3875" s="34">
        <f>SEARCH("PM",A3875)</f>
        <v>11</v>
      </c>
      <c r="C3875" s="34" t="e">
        <f>SEARCH("AM",A3875)</f>
        <v>#VALUE!</v>
      </c>
      <c r="D3875" s="34">
        <f>IFERROR(B3875,C3875)</f>
        <v>11</v>
      </c>
      <c r="E3875" s="34" t="str">
        <f>IFERROR(MID(A3875,D3875-5,1)," ")</f>
        <v xml:space="preserve"> </v>
      </c>
      <c r="F3875" s="34" t="str">
        <f>MID(A3875,IF(E3875="1",D3875-5,D3875-4),IF(E3875="1",7,6))</f>
        <v>9:10PM</v>
      </c>
      <c r="G3875" s="34" t="str">
        <f>TRIM(SUBSTITUTE(A3875,TEXT(M3875,"h:mmAM/PM"),""))</f>
        <v>Y:O:X 9/Nov</v>
      </c>
      <c r="H3875" s="34" t="b">
        <f>OR(LEFT(G3875,1)="Y",LEFT(G3875,1)="B",LEFT(G3875,1)="R")</f>
        <v>1</v>
      </c>
      <c r="I3875" s="34" t="str">
        <f>IF(H3875,LEFT(G3875,FIND(" ",G3875)-1),MID(G3875,FIND(" ",G3875)+1,9))</f>
        <v>Y:O:X</v>
      </c>
      <c r="J3875" s="34" t="str">
        <f>TRIM(SUBSTITUTE(G3875,I3875,""))</f>
        <v>9/Nov</v>
      </c>
      <c r="K3875" s="34">
        <f>LEFT(J3875,2-ISERROR(1*MID(J3875,2,1)))*1</f>
        <v>9</v>
      </c>
      <c r="L3875" s="34" t="str">
        <f>IF(LEN(I3875)=3,I3875,LEFT(I3875,1)&amp;MID(I3875,3,1)&amp;RIGHT(I3875,1))</f>
        <v>YOX</v>
      </c>
      <c r="M3875" s="42">
        <f>TIMEVALUE(SUBSTITUTE(SUBSTITUTE(F3875,"P"," P"),"A"," A"))</f>
        <v>0.88194444444444453</v>
      </c>
      <c r="N3875" s="34">
        <f t="shared" si="191"/>
        <v>28</v>
      </c>
      <c r="O3875" s="34" t="str">
        <f t="shared" si="192"/>
        <v>YOX28</v>
      </c>
      <c r="P3875" s="44">
        <f>INDEX(Workings!$R$14:$R$853,MATCH(O3875,Workings!$U$14:$U$853,0))</f>
        <v>0.88055555555555554</v>
      </c>
      <c r="Q3875" s="34">
        <f t="shared" si="193"/>
        <v>2</v>
      </c>
      <c r="S3875"/>
    </row>
    <row r="3876" spans="1:19" ht="15" x14ac:dyDescent="0.25">
      <c r="A3876" s="34" t="s">
        <v>234</v>
      </c>
      <c r="B3876" s="34">
        <f>SEARCH("PM",A3876)</f>
        <v>18</v>
      </c>
      <c r="C3876" s="34" t="e">
        <f>SEARCH("AM",A3876)</f>
        <v>#VALUE!</v>
      </c>
      <c r="D3876" s="34">
        <f>IFERROR(B3876,C3876)</f>
        <v>18</v>
      </c>
      <c r="E3876" s="34" t="str">
        <f>IFERROR(MID(A3876,D3876-5,1)," ")</f>
        <v>1</v>
      </c>
      <c r="F3876" s="34" t="str">
        <f>MID(A3876,IF(E3876="1",D3876-5,D3876-4),IF(E3876="1",7,6))</f>
        <v>10:16PM</v>
      </c>
      <c r="G3876" s="34" t="str">
        <f>TRIM(SUBSTITUTE(A3876,TEXT(M3876,"h:mmAM/PM"),""))</f>
        <v>Y/O/X 9/Nov</v>
      </c>
      <c r="H3876" s="34" t="b">
        <f>OR(LEFT(G3876,1)="Y",LEFT(G3876,1)="B",LEFT(G3876,1)="R")</f>
        <v>1</v>
      </c>
      <c r="I3876" s="34" t="str">
        <f>IF(H3876,LEFT(G3876,FIND(" ",G3876)-1),MID(G3876,FIND(" ",G3876)+1,9))</f>
        <v>Y/O/X</v>
      </c>
      <c r="J3876" s="34" t="str">
        <f>TRIM(SUBSTITUTE(G3876,I3876,""))</f>
        <v>9/Nov</v>
      </c>
      <c r="K3876" s="34">
        <f>LEFT(J3876,2-ISERROR(1*MID(J3876,2,1)))*1</f>
        <v>9</v>
      </c>
      <c r="L3876" s="34" t="str">
        <f>IF(LEN(I3876)=3,I3876,LEFT(I3876,1)&amp;MID(I3876,3,1)&amp;RIGHT(I3876,1))</f>
        <v>YOX</v>
      </c>
      <c r="M3876" s="42">
        <f>TIMEVALUE(SUBSTITUTE(SUBSTITUTE(F3876,"P"," P"),"A"," A"))</f>
        <v>0.9277777777777777</v>
      </c>
      <c r="N3876" s="34">
        <f t="shared" si="191"/>
        <v>29</v>
      </c>
      <c r="O3876" s="34" t="str">
        <f t="shared" si="192"/>
        <v>YOX29</v>
      </c>
      <c r="P3876" s="44">
        <f>INDEX(Workings!$R$14:$R$853,MATCH(O3876,Workings!$U$14:$U$853,0))</f>
        <v>0.92222222222222217</v>
      </c>
      <c r="Q3876" s="34">
        <f t="shared" si="193"/>
        <v>8</v>
      </c>
      <c r="S3876"/>
    </row>
    <row r="3877" spans="1:19" ht="15" x14ac:dyDescent="0.25">
      <c r="A3877" s="34" t="s">
        <v>3527</v>
      </c>
      <c r="B3877" s="34">
        <f>SEARCH("PM",A3877)</f>
        <v>6</v>
      </c>
      <c r="C3877" s="34" t="e">
        <f>SEARCH("AM",A3877)</f>
        <v>#VALUE!</v>
      </c>
      <c r="D3877" s="34">
        <f>IFERROR(B3877,C3877)</f>
        <v>6</v>
      </c>
      <c r="E3877" s="34" t="str">
        <f>IFERROR(MID(A3877,D3877-5,1)," ")</f>
        <v>1</v>
      </c>
      <c r="F3877" s="34" t="str">
        <f>MID(A3877,IF(E3877="1",D3877-5,D3877-4),IF(E3877="1",7,6))</f>
        <v>11:16PM</v>
      </c>
      <c r="G3877" s="34" t="str">
        <f>TRIM(SUBSTITUTE(A3877,TEXT(M3877,"h:mmAM/PM"),""))</f>
        <v>9/Nov Y/O/X</v>
      </c>
      <c r="H3877" s="34" t="b">
        <f>OR(LEFT(G3877,1)="Y",LEFT(G3877,1)="B",LEFT(G3877,1)="R")</f>
        <v>0</v>
      </c>
      <c r="I3877" s="34" t="str">
        <f>IF(H3877,LEFT(G3877,FIND(" ",G3877)-1),MID(G3877,FIND(" ",G3877)+1,9))</f>
        <v>Y/O/X</v>
      </c>
      <c r="J3877" s="34" t="str">
        <f>TRIM(SUBSTITUTE(G3877,I3877,""))</f>
        <v>9/Nov</v>
      </c>
      <c r="K3877" s="34">
        <f>LEFT(J3877,2-ISERROR(1*MID(J3877,2,1)))*1</f>
        <v>9</v>
      </c>
      <c r="L3877" s="34" t="str">
        <f>IF(LEN(I3877)=3,I3877,LEFT(I3877,1)&amp;MID(I3877,3,1)&amp;RIGHT(I3877,1))</f>
        <v>YOX</v>
      </c>
      <c r="M3877" s="42">
        <f>TIMEVALUE(SUBSTITUTE(SUBSTITUTE(F3877,"P"," P"),"A"," A"))</f>
        <v>0.96944444444444444</v>
      </c>
      <c r="N3877" s="34">
        <f t="shared" si="191"/>
        <v>30</v>
      </c>
      <c r="O3877" s="34" t="str">
        <f t="shared" si="192"/>
        <v>YOX30</v>
      </c>
      <c r="P3877" s="44">
        <f>INDEX(Workings!$R$14:$R$853,MATCH(O3877,Workings!$U$14:$U$853,0))</f>
        <v>0.9638888888888888</v>
      </c>
      <c r="Q3877" s="34">
        <f t="shared" si="193"/>
        <v>8</v>
      </c>
      <c r="S3877"/>
    </row>
    <row r="3878" spans="1:19" ht="15" x14ac:dyDescent="0.25">
      <c r="A3878" s="34" t="s">
        <v>974</v>
      </c>
      <c r="B3878" s="34" t="e">
        <f>SEARCH("PM",A3878)</f>
        <v>#VALUE!</v>
      </c>
      <c r="C3878" s="34">
        <f>SEARCH("AM",A3878)</f>
        <v>12</v>
      </c>
      <c r="D3878" s="34">
        <f>IFERROR(B3878,C3878)</f>
        <v>12</v>
      </c>
      <c r="E3878" s="34" t="str">
        <f>IFERROR(MID(A3878,D3878-5,1)," ")</f>
        <v xml:space="preserve"> </v>
      </c>
      <c r="F3878" s="34" t="str">
        <f>MID(A3878,IF(E3878="1",D3878-5,D3878-4),IF(E3878="1",7,6))</f>
        <v>7:12AM</v>
      </c>
      <c r="G3878" s="34" t="str">
        <f>TRIM(SUBSTITUTE(A3878,TEXT(M3878,"h:mmAM/PM"),""))</f>
        <v>10/Nov Y/O/X</v>
      </c>
      <c r="H3878" s="34" t="b">
        <f>OR(LEFT(G3878,1)="Y",LEFT(G3878,1)="B",LEFT(G3878,1)="R")</f>
        <v>0</v>
      </c>
      <c r="I3878" s="34" t="str">
        <f>IF(H3878,LEFT(G3878,FIND(" ",G3878)-1),MID(G3878,FIND(" ",G3878)+1,9))</f>
        <v>Y/O/X</v>
      </c>
      <c r="J3878" s="34" t="str">
        <f>TRIM(SUBSTITUTE(G3878,I3878,""))</f>
        <v>10/Nov</v>
      </c>
      <c r="K3878" s="34">
        <f>LEFT(J3878,2-ISERROR(1*MID(J3878,2,1)))*1</f>
        <v>10</v>
      </c>
      <c r="L3878" s="34" t="str">
        <f>IF(LEN(I3878)=3,I3878,LEFT(I3878,1)&amp;MID(I3878,3,1)&amp;RIGHT(I3878,1))</f>
        <v>YOX</v>
      </c>
      <c r="M3878" s="42">
        <f>TIMEVALUE(SUBSTITUTE(SUBSTITUTE(F3878,"P"," P"),"A"," A"))</f>
        <v>0.3</v>
      </c>
      <c r="N3878" s="34">
        <f t="shared" si="191"/>
        <v>1</v>
      </c>
      <c r="O3878" s="34" t="str">
        <f t="shared" si="192"/>
        <v>YOX1</v>
      </c>
      <c r="P3878" s="44">
        <f>INDEX(Workings!$R$14:$R$853,MATCH(O3878,Workings!$U$14:$U$853,0))</f>
        <v>0.29722222222222222</v>
      </c>
      <c r="Q3878" s="34">
        <f t="shared" si="193"/>
        <v>4</v>
      </c>
      <c r="S3878"/>
    </row>
    <row r="3879" spans="1:19" ht="15" x14ac:dyDescent="0.25">
      <c r="A3879" s="34" t="s">
        <v>1606</v>
      </c>
      <c r="B3879" s="34" t="e">
        <f>SEARCH("PM",A3879)</f>
        <v>#VALUE!</v>
      </c>
      <c r="C3879" s="34">
        <f>SEARCH("AM",A3879)</f>
        <v>12</v>
      </c>
      <c r="D3879" s="34">
        <f>IFERROR(B3879,C3879)</f>
        <v>12</v>
      </c>
      <c r="E3879" s="34" t="str">
        <f>IFERROR(MID(A3879,D3879-5,1)," ")</f>
        <v xml:space="preserve"> </v>
      </c>
      <c r="F3879" s="34" t="str">
        <f>MID(A3879,IF(E3879="1",D3879-5,D3879-4),IF(E3879="1",7,6))</f>
        <v>7:52AM</v>
      </c>
      <c r="G3879" s="34" t="str">
        <f>TRIM(SUBSTITUTE(A3879,TEXT(M3879,"h:mmAM/PM"),""))</f>
        <v>10/Nov Y-O-X</v>
      </c>
      <c r="H3879" s="34" t="b">
        <f>OR(LEFT(G3879,1)="Y",LEFT(G3879,1)="B",LEFT(G3879,1)="R")</f>
        <v>0</v>
      </c>
      <c r="I3879" s="34" t="str">
        <f>IF(H3879,LEFT(G3879,FIND(" ",G3879)-1),MID(G3879,FIND(" ",G3879)+1,9))</f>
        <v>Y-O-X</v>
      </c>
      <c r="J3879" s="34" t="str">
        <f>TRIM(SUBSTITUTE(G3879,I3879,""))</f>
        <v>10/Nov</v>
      </c>
      <c r="K3879" s="34">
        <f>LEFT(J3879,2-ISERROR(1*MID(J3879,2,1)))*1</f>
        <v>10</v>
      </c>
      <c r="L3879" s="34" t="str">
        <f>IF(LEN(I3879)=3,I3879,LEFT(I3879,1)&amp;MID(I3879,3,1)&amp;RIGHT(I3879,1))</f>
        <v>YOX</v>
      </c>
      <c r="M3879" s="42">
        <f>TIMEVALUE(SUBSTITUTE(SUBSTITUTE(F3879,"P"," P"),"A"," A"))</f>
        <v>0.32777777777777778</v>
      </c>
      <c r="N3879" s="34">
        <f t="shared" si="191"/>
        <v>2</v>
      </c>
      <c r="O3879" s="34" t="str">
        <f t="shared" si="192"/>
        <v>YOX2</v>
      </c>
      <c r="P3879" s="44">
        <f>INDEX(Workings!$R$14:$R$853,MATCH(O3879,Workings!$U$14:$U$853,0))</f>
        <v>0.32500000000000001</v>
      </c>
      <c r="Q3879" s="34">
        <f t="shared" si="193"/>
        <v>4</v>
      </c>
      <c r="S3879"/>
    </row>
    <row r="3880" spans="1:19" ht="15" x14ac:dyDescent="0.25">
      <c r="A3880" s="34" t="s">
        <v>1091</v>
      </c>
      <c r="B3880" s="34" t="e">
        <f>SEARCH("PM",A3880)</f>
        <v>#VALUE!</v>
      </c>
      <c r="C3880" s="34">
        <f>SEARCH("AM",A3880)</f>
        <v>5</v>
      </c>
      <c r="D3880" s="34">
        <f>IFERROR(B3880,C3880)</f>
        <v>5</v>
      </c>
      <c r="E3880" s="34" t="str">
        <f>IFERROR(MID(A3880,D3880-5,1)," ")</f>
        <v xml:space="preserve"> </v>
      </c>
      <c r="F3880" s="34" t="str">
        <f>MID(A3880,IF(E3880="1",D3880-5,D3880-4),IF(E3880="1",7,6))</f>
        <v>8:33AM</v>
      </c>
      <c r="G3880" s="34" t="str">
        <f>TRIM(SUBSTITUTE(A3880,TEXT(M3880,"h:mmAM/PM"),""))</f>
        <v>10-Nov Y-O-X</v>
      </c>
      <c r="H3880" s="34" t="b">
        <f>OR(LEFT(G3880,1)="Y",LEFT(G3880,1)="B",LEFT(G3880,1)="R")</f>
        <v>0</v>
      </c>
      <c r="I3880" s="34" t="str">
        <f>IF(H3880,LEFT(G3880,FIND(" ",G3880)-1),MID(G3880,FIND(" ",G3880)+1,9))</f>
        <v>Y-O-X</v>
      </c>
      <c r="J3880" s="34" t="str">
        <f>TRIM(SUBSTITUTE(G3880,I3880,""))</f>
        <v>10-Nov</v>
      </c>
      <c r="K3880" s="34">
        <f>LEFT(J3880,2-ISERROR(1*MID(J3880,2,1)))*1</f>
        <v>10</v>
      </c>
      <c r="L3880" s="34" t="str">
        <f>IF(LEN(I3880)=3,I3880,LEFT(I3880,1)&amp;MID(I3880,3,1)&amp;RIGHT(I3880,1))</f>
        <v>YOX</v>
      </c>
      <c r="M3880" s="42">
        <f>TIMEVALUE(SUBSTITUTE(SUBSTITUTE(F3880,"P"," P"),"A"," A"))</f>
        <v>0.35625000000000001</v>
      </c>
      <c r="N3880" s="34">
        <f t="shared" si="191"/>
        <v>3</v>
      </c>
      <c r="O3880" s="34" t="str">
        <f t="shared" si="192"/>
        <v>YOX3</v>
      </c>
      <c r="P3880" s="44">
        <f>INDEX(Workings!$R$14:$R$853,MATCH(O3880,Workings!$U$14:$U$853,0))</f>
        <v>0.3527777777777778</v>
      </c>
      <c r="Q3880" s="34">
        <f t="shared" si="193"/>
        <v>5</v>
      </c>
      <c r="S3880"/>
    </row>
    <row r="3881" spans="1:19" ht="15" x14ac:dyDescent="0.25">
      <c r="A3881" s="34" t="s">
        <v>1612</v>
      </c>
      <c r="B3881" s="34" t="e">
        <f>SEARCH("PM",A3881)</f>
        <v>#VALUE!</v>
      </c>
      <c r="C3881" s="34">
        <f>SEARCH("AM",A3881)</f>
        <v>9</v>
      </c>
      <c r="D3881" s="34">
        <f>IFERROR(B3881,C3881)</f>
        <v>9</v>
      </c>
      <c r="E3881" s="34" t="str">
        <f>IFERROR(MID(A3881,D3881-5,1)," ")</f>
        <v xml:space="preserve"> </v>
      </c>
      <c r="F3881" s="34" t="str">
        <f>MID(A3881,IF(E3881="1",D3881-5,D3881-4),IF(E3881="1",7,6))</f>
        <v>9:14AM</v>
      </c>
      <c r="G3881" s="34" t="str">
        <f>TRIM(SUBSTITUTE(A3881,TEXT(M3881,"h:mmAM/PM"),""))</f>
        <v>YOX 10-Nov</v>
      </c>
      <c r="H3881" s="34" t="b">
        <f>OR(LEFT(G3881,1)="Y",LEFT(G3881,1)="B",LEFT(G3881,1)="R")</f>
        <v>1</v>
      </c>
      <c r="I3881" s="34" t="str">
        <f>IF(H3881,LEFT(G3881,FIND(" ",G3881)-1),MID(G3881,FIND(" ",G3881)+1,9))</f>
        <v>YOX</v>
      </c>
      <c r="J3881" s="34" t="str">
        <f>TRIM(SUBSTITUTE(G3881,I3881,""))</f>
        <v>10-Nov</v>
      </c>
      <c r="K3881" s="34">
        <f>LEFT(J3881,2-ISERROR(1*MID(J3881,2,1)))*1</f>
        <v>10</v>
      </c>
      <c r="L3881" s="34" t="str">
        <f>IF(LEN(I3881)=3,I3881,LEFT(I3881,1)&amp;MID(I3881,3,1)&amp;RIGHT(I3881,1))</f>
        <v>YOX</v>
      </c>
      <c r="M3881" s="42">
        <f>TIMEVALUE(SUBSTITUTE(SUBSTITUTE(F3881,"P"," P"),"A"," A"))</f>
        <v>0.38472222222222219</v>
      </c>
      <c r="N3881" s="34">
        <f t="shared" si="191"/>
        <v>4</v>
      </c>
      <c r="O3881" s="34" t="str">
        <f t="shared" si="192"/>
        <v>YOX4</v>
      </c>
      <c r="P3881" s="44">
        <f>INDEX(Workings!$R$14:$R$853,MATCH(O3881,Workings!$U$14:$U$853,0))</f>
        <v>0.38055555555555559</v>
      </c>
      <c r="Q3881" s="34">
        <f t="shared" si="193"/>
        <v>6</v>
      </c>
      <c r="S3881"/>
    </row>
    <row r="3882" spans="1:19" ht="15" x14ac:dyDescent="0.25">
      <c r="A3882" s="34" t="s">
        <v>311</v>
      </c>
      <c r="B3882" s="34" t="e">
        <f>SEARCH("PM",A3882)</f>
        <v>#VALUE!</v>
      </c>
      <c r="C3882" s="34">
        <f>SEARCH("AM",A3882)</f>
        <v>11</v>
      </c>
      <c r="D3882" s="34">
        <f>IFERROR(B3882,C3882)</f>
        <v>11</v>
      </c>
      <c r="E3882" s="34" t="str">
        <f>IFERROR(MID(A3882,D3882-5,1)," ")</f>
        <v xml:space="preserve"> </v>
      </c>
      <c r="F3882" s="34" t="str">
        <f>MID(A3882,IF(E3882="1",D3882-5,D3882-4),IF(E3882="1",7,6))</f>
        <v>9:46AM</v>
      </c>
      <c r="G3882" s="34" t="str">
        <f>TRIM(SUBSTITUTE(A3882,TEXT(M3882,"h:mmAM/PM"),""))</f>
        <v>Y:O:X 10/Nov</v>
      </c>
      <c r="H3882" s="34" t="b">
        <f>OR(LEFT(G3882,1)="Y",LEFT(G3882,1)="B",LEFT(G3882,1)="R")</f>
        <v>1</v>
      </c>
      <c r="I3882" s="34" t="str">
        <f>IF(H3882,LEFT(G3882,FIND(" ",G3882)-1),MID(G3882,FIND(" ",G3882)+1,9))</f>
        <v>Y:O:X</v>
      </c>
      <c r="J3882" s="34" t="str">
        <f>TRIM(SUBSTITUTE(G3882,I3882,""))</f>
        <v>10/Nov</v>
      </c>
      <c r="K3882" s="34">
        <f>LEFT(J3882,2-ISERROR(1*MID(J3882,2,1)))*1</f>
        <v>10</v>
      </c>
      <c r="L3882" s="34" t="str">
        <f>IF(LEN(I3882)=3,I3882,LEFT(I3882,1)&amp;MID(I3882,3,1)&amp;RIGHT(I3882,1))</f>
        <v>YOX</v>
      </c>
      <c r="M3882" s="42">
        <f>TIMEVALUE(SUBSTITUTE(SUBSTITUTE(F3882,"P"," P"),"A"," A"))</f>
        <v>0.4069444444444445</v>
      </c>
      <c r="N3882" s="34">
        <f t="shared" si="191"/>
        <v>5</v>
      </c>
      <c r="O3882" s="34" t="str">
        <f t="shared" si="192"/>
        <v>YOX5</v>
      </c>
      <c r="P3882" s="44">
        <f>INDEX(Workings!$R$14:$R$853,MATCH(O3882,Workings!$U$14:$U$853,0))</f>
        <v>0.40138888888888891</v>
      </c>
      <c r="Q3882" s="34">
        <f t="shared" si="193"/>
        <v>8</v>
      </c>
      <c r="S3882"/>
    </row>
    <row r="3883" spans="1:19" ht="15" x14ac:dyDescent="0.25">
      <c r="A3883" s="34" t="s">
        <v>2652</v>
      </c>
      <c r="B3883" s="34" t="e">
        <f>SEARCH("PM",A3883)</f>
        <v>#VALUE!</v>
      </c>
      <c r="C3883" s="34">
        <f>SEARCH("AM",A3883)</f>
        <v>6</v>
      </c>
      <c r="D3883" s="34">
        <f>IFERROR(B3883,C3883)</f>
        <v>6</v>
      </c>
      <c r="E3883" s="34" t="str">
        <f>IFERROR(MID(A3883,D3883-5,1)," ")</f>
        <v>1</v>
      </c>
      <c r="F3883" s="34" t="str">
        <f>MID(A3883,IF(E3883="1",D3883-5,D3883-4),IF(E3883="1",7,6))</f>
        <v>10:11AM</v>
      </c>
      <c r="G3883" s="34" t="str">
        <f>TRIM(SUBSTITUTE(A3883,TEXT(M3883,"h:mmAM/PM"),""))</f>
        <v>Y:O:X 10-Nov</v>
      </c>
      <c r="H3883" s="34" t="b">
        <f>OR(LEFT(G3883,1)="Y",LEFT(G3883,1)="B",LEFT(G3883,1)="R")</f>
        <v>1</v>
      </c>
      <c r="I3883" s="34" t="str">
        <f>IF(H3883,LEFT(G3883,FIND(" ",G3883)-1),MID(G3883,FIND(" ",G3883)+1,9))</f>
        <v>Y:O:X</v>
      </c>
      <c r="J3883" s="34" t="str">
        <f>TRIM(SUBSTITUTE(G3883,I3883,""))</f>
        <v>10-Nov</v>
      </c>
      <c r="K3883" s="34">
        <f>LEFT(J3883,2-ISERROR(1*MID(J3883,2,1)))*1</f>
        <v>10</v>
      </c>
      <c r="L3883" s="34" t="str">
        <f>IF(LEN(I3883)=3,I3883,LEFT(I3883,1)&amp;MID(I3883,3,1)&amp;RIGHT(I3883,1))</f>
        <v>YOX</v>
      </c>
      <c r="M3883" s="42">
        <f>TIMEVALUE(SUBSTITUTE(SUBSTITUTE(F3883,"P"," P"),"A"," A"))</f>
        <v>0.42430555555555555</v>
      </c>
      <c r="N3883" s="34">
        <f t="shared" si="191"/>
        <v>6</v>
      </c>
      <c r="O3883" s="34" t="str">
        <f t="shared" si="192"/>
        <v>YOX6</v>
      </c>
      <c r="P3883" s="44">
        <f>INDEX(Workings!$R$14:$R$853,MATCH(O3883,Workings!$U$14:$U$853,0))</f>
        <v>0.42222222222222222</v>
      </c>
      <c r="Q3883" s="34">
        <f t="shared" si="193"/>
        <v>3</v>
      </c>
      <c r="S3883"/>
    </row>
    <row r="3884" spans="1:19" ht="15" x14ac:dyDescent="0.25">
      <c r="A3884" s="34" t="s">
        <v>581</v>
      </c>
      <c r="B3884" s="34" t="e">
        <f>SEARCH("PM",A3884)</f>
        <v>#VALUE!</v>
      </c>
      <c r="C3884" s="34">
        <f>SEARCH("AM",A3884)</f>
        <v>12</v>
      </c>
      <c r="D3884" s="34">
        <f>IFERROR(B3884,C3884)</f>
        <v>12</v>
      </c>
      <c r="E3884" s="34" t="str">
        <f>IFERROR(MID(A3884,D3884-5,1)," ")</f>
        <v>1</v>
      </c>
      <c r="F3884" s="34" t="str">
        <f>MID(A3884,IF(E3884="1",D3884-5,D3884-4),IF(E3884="1",7,6))</f>
        <v>10:44AM</v>
      </c>
      <c r="G3884" s="34" t="str">
        <f>TRIM(SUBSTITUTE(A3884,TEXT(M3884,"h:mmAM/PM"),""))</f>
        <v>Y:O:X 10/Nov</v>
      </c>
      <c r="H3884" s="34" t="b">
        <f>OR(LEFT(G3884,1)="Y",LEFT(G3884,1)="B",LEFT(G3884,1)="R")</f>
        <v>1</v>
      </c>
      <c r="I3884" s="34" t="str">
        <f>IF(H3884,LEFT(G3884,FIND(" ",G3884)-1),MID(G3884,FIND(" ",G3884)+1,9))</f>
        <v>Y:O:X</v>
      </c>
      <c r="J3884" s="34" t="str">
        <f>TRIM(SUBSTITUTE(G3884,I3884,""))</f>
        <v>10/Nov</v>
      </c>
      <c r="K3884" s="34">
        <f>LEFT(J3884,2-ISERROR(1*MID(J3884,2,1)))*1</f>
        <v>10</v>
      </c>
      <c r="L3884" s="34" t="str">
        <f>IF(LEN(I3884)=3,I3884,LEFT(I3884,1)&amp;MID(I3884,3,1)&amp;RIGHT(I3884,1))</f>
        <v>YOX</v>
      </c>
      <c r="M3884" s="42">
        <f>TIMEVALUE(SUBSTITUTE(SUBSTITUTE(F3884,"P"," P"),"A"," A"))</f>
        <v>0.44722222222222219</v>
      </c>
      <c r="N3884" s="34">
        <f t="shared" si="191"/>
        <v>7</v>
      </c>
      <c r="O3884" s="34" t="str">
        <f t="shared" si="192"/>
        <v>YOX7</v>
      </c>
      <c r="P3884" s="44">
        <f>INDEX(Workings!$R$14:$R$853,MATCH(O3884,Workings!$U$14:$U$853,0))</f>
        <v>0.44305555555555554</v>
      </c>
      <c r="Q3884" s="34">
        <f t="shared" si="193"/>
        <v>6</v>
      </c>
      <c r="S3884"/>
    </row>
    <row r="3885" spans="1:19" ht="15" x14ac:dyDescent="0.25">
      <c r="A3885" s="34" t="s">
        <v>1617</v>
      </c>
      <c r="B3885" s="34" t="e">
        <f>SEARCH("PM",A3885)</f>
        <v>#VALUE!</v>
      </c>
      <c r="C3885" s="34">
        <f>SEARCH("AM",A3885)</f>
        <v>6</v>
      </c>
      <c r="D3885" s="34">
        <f>IFERROR(B3885,C3885)</f>
        <v>6</v>
      </c>
      <c r="E3885" s="34" t="str">
        <f>IFERROR(MID(A3885,D3885-5,1)," ")</f>
        <v>1</v>
      </c>
      <c r="F3885" s="34" t="str">
        <f>MID(A3885,IF(E3885="1",D3885-5,D3885-4),IF(E3885="1",7,6))</f>
        <v>11:12AM</v>
      </c>
      <c r="G3885" s="34" t="str">
        <f>TRIM(SUBSTITUTE(A3885,TEXT(M3885,"h:mmAM/PM"),""))</f>
        <v>10/Nov Y:O:X</v>
      </c>
      <c r="H3885" s="34" t="b">
        <f>OR(LEFT(G3885,1)="Y",LEFT(G3885,1)="B",LEFT(G3885,1)="R")</f>
        <v>0</v>
      </c>
      <c r="I3885" s="34" t="str">
        <f>IF(H3885,LEFT(G3885,FIND(" ",G3885)-1),MID(G3885,FIND(" ",G3885)+1,9))</f>
        <v>Y:O:X</v>
      </c>
      <c r="J3885" s="34" t="str">
        <f>TRIM(SUBSTITUTE(G3885,I3885,""))</f>
        <v>10/Nov</v>
      </c>
      <c r="K3885" s="34">
        <f>LEFT(J3885,2-ISERROR(1*MID(J3885,2,1)))*1</f>
        <v>10</v>
      </c>
      <c r="L3885" s="34" t="str">
        <f>IF(LEN(I3885)=3,I3885,LEFT(I3885,1)&amp;MID(I3885,3,1)&amp;RIGHT(I3885,1))</f>
        <v>YOX</v>
      </c>
      <c r="M3885" s="42">
        <f>TIMEVALUE(SUBSTITUTE(SUBSTITUTE(F3885,"P"," P"),"A"," A"))</f>
        <v>0.46666666666666662</v>
      </c>
      <c r="N3885" s="34">
        <f t="shared" si="191"/>
        <v>8</v>
      </c>
      <c r="O3885" s="34" t="str">
        <f t="shared" si="192"/>
        <v>YOX8</v>
      </c>
      <c r="P3885" s="44">
        <f>INDEX(Workings!$R$14:$R$853,MATCH(O3885,Workings!$U$14:$U$853,0))</f>
        <v>0.46388888888888885</v>
      </c>
      <c r="Q3885" s="34">
        <f t="shared" si="193"/>
        <v>4</v>
      </c>
      <c r="S3885"/>
    </row>
    <row r="3886" spans="1:19" ht="15" x14ac:dyDescent="0.25">
      <c r="A3886" s="34" t="s">
        <v>1470</v>
      </c>
      <c r="B3886" s="34" t="e">
        <f>SEARCH("PM",A3886)</f>
        <v>#VALUE!</v>
      </c>
      <c r="C3886" s="34">
        <f>SEARCH("AM",A3886)</f>
        <v>13</v>
      </c>
      <c r="D3886" s="34">
        <f>IFERROR(B3886,C3886)</f>
        <v>13</v>
      </c>
      <c r="E3886" s="34" t="str">
        <f>IFERROR(MID(A3886,D3886-5,1)," ")</f>
        <v>1</v>
      </c>
      <c r="F3886" s="34" t="str">
        <f>MID(A3886,IF(E3886="1",D3886-5,D3886-4),IF(E3886="1",7,6))</f>
        <v>11:39AM</v>
      </c>
      <c r="G3886" s="34" t="str">
        <f>TRIM(SUBSTITUTE(A3886,TEXT(M3886,"h:mmAM/PM"),""))</f>
        <v>10-Nov Y/O/X</v>
      </c>
      <c r="H3886" s="34" t="b">
        <f>OR(LEFT(G3886,1)="Y",LEFT(G3886,1)="B",LEFT(G3886,1)="R")</f>
        <v>0</v>
      </c>
      <c r="I3886" s="34" t="str">
        <f>IF(H3886,LEFT(G3886,FIND(" ",G3886)-1),MID(G3886,FIND(" ",G3886)+1,9))</f>
        <v>Y/O/X</v>
      </c>
      <c r="J3886" s="34" t="str">
        <f>TRIM(SUBSTITUTE(G3886,I3886,""))</f>
        <v>10-Nov</v>
      </c>
      <c r="K3886" s="34">
        <f>LEFT(J3886,2-ISERROR(1*MID(J3886,2,1)))*1</f>
        <v>10</v>
      </c>
      <c r="L3886" s="34" t="str">
        <f>IF(LEN(I3886)=3,I3886,LEFT(I3886,1)&amp;MID(I3886,3,1)&amp;RIGHT(I3886,1))</f>
        <v>YOX</v>
      </c>
      <c r="M3886" s="42">
        <f>TIMEVALUE(SUBSTITUTE(SUBSTITUTE(F3886,"P"," P"),"A"," A"))</f>
        <v>0.48541666666666666</v>
      </c>
      <c r="N3886" s="34">
        <f t="shared" si="191"/>
        <v>9</v>
      </c>
      <c r="O3886" s="34" t="str">
        <f t="shared" si="192"/>
        <v>YOX9</v>
      </c>
      <c r="P3886" s="44">
        <f>INDEX(Workings!$R$14:$R$853,MATCH(O3886,Workings!$U$14:$U$853,0))</f>
        <v>0.48472222222222217</v>
      </c>
      <c r="Q3886" s="34">
        <f t="shared" si="193"/>
        <v>1</v>
      </c>
      <c r="S3886"/>
    </row>
    <row r="3887" spans="1:19" ht="15" x14ac:dyDescent="0.25">
      <c r="A3887" s="34" t="s">
        <v>1627</v>
      </c>
      <c r="B3887" s="34">
        <f>SEARCH("PM",A3887)</f>
        <v>12</v>
      </c>
      <c r="C3887" s="34" t="e">
        <f>SEARCH("AM",A3887)</f>
        <v>#VALUE!</v>
      </c>
      <c r="D3887" s="34">
        <f>IFERROR(B3887,C3887)</f>
        <v>12</v>
      </c>
      <c r="E3887" s="34" t="str">
        <f>IFERROR(MID(A3887,D3887-5,1)," ")</f>
        <v>1</v>
      </c>
      <c r="F3887" s="34" t="str">
        <f>MID(A3887,IF(E3887="1",D3887-5,D3887-4),IF(E3887="1",7,6))</f>
        <v>12:11PM</v>
      </c>
      <c r="G3887" s="34" t="str">
        <f>TRIM(SUBSTITUTE(A3887,TEXT(M3887,"h:mmAM/PM"),""))</f>
        <v>Y/O/X 10-Nov</v>
      </c>
      <c r="H3887" s="34" t="b">
        <f>OR(LEFT(G3887,1)="Y",LEFT(G3887,1)="B",LEFT(G3887,1)="R")</f>
        <v>1</v>
      </c>
      <c r="I3887" s="34" t="str">
        <f>IF(H3887,LEFT(G3887,FIND(" ",G3887)-1),MID(G3887,FIND(" ",G3887)+1,9))</f>
        <v>Y/O/X</v>
      </c>
      <c r="J3887" s="34" t="str">
        <f>TRIM(SUBSTITUTE(G3887,I3887,""))</f>
        <v>10-Nov</v>
      </c>
      <c r="K3887" s="34">
        <f>LEFT(J3887,2-ISERROR(1*MID(J3887,2,1)))*1</f>
        <v>10</v>
      </c>
      <c r="L3887" s="34" t="str">
        <f>IF(LEN(I3887)=3,I3887,LEFT(I3887,1)&amp;MID(I3887,3,1)&amp;RIGHT(I3887,1))</f>
        <v>YOX</v>
      </c>
      <c r="M3887" s="42">
        <f>TIMEVALUE(SUBSTITUTE(SUBSTITUTE(F3887,"P"," P"),"A"," A"))</f>
        <v>0.50763888888888886</v>
      </c>
      <c r="N3887" s="34">
        <f t="shared" si="191"/>
        <v>10</v>
      </c>
      <c r="O3887" s="34" t="str">
        <f t="shared" si="192"/>
        <v>YOX10</v>
      </c>
      <c r="P3887" s="44">
        <f>INDEX(Workings!$R$14:$R$853,MATCH(O3887,Workings!$U$14:$U$853,0))</f>
        <v>0.50555555555555554</v>
      </c>
      <c r="Q3887" s="34">
        <f t="shared" si="193"/>
        <v>3</v>
      </c>
      <c r="S3887"/>
    </row>
    <row r="3888" spans="1:19" ht="15" x14ac:dyDescent="0.25">
      <c r="A3888" s="34" t="s">
        <v>2679</v>
      </c>
      <c r="B3888" s="34">
        <f>SEARCH("PM",A3888)</f>
        <v>19</v>
      </c>
      <c r="C3888" s="34" t="e">
        <f>SEARCH("AM",A3888)</f>
        <v>#VALUE!</v>
      </c>
      <c r="D3888" s="34">
        <f>IFERROR(B3888,C3888)</f>
        <v>19</v>
      </c>
      <c r="E3888" s="34" t="str">
        <f>IFERROR(MID(A3888,D3888-5,1)," ")</f>
        <v>1</v>
      </c>
      <c r="F3888" s="34" t="str">
        <f>MID(A3888,IF(E3888="1",D3888-5,D3888-4),IF(E3888="1",7,6))</f>
        <v>12:41PM</v>
      </c>
      <c r="G3888" s="34" t="str">
        <f>TRIM(SUBSTITUTE(A3888,TEXT(M3888,"h:mmAM/PM"),""))</f>
        <v>10/Nov Y:O:X</v>
      </c>
      <c r="H3888" s="34" t="b">
        <f>OR(LEFT(G3888,1)="Y",LEFT(G3888,1)="B",LEFT(G3888,1)="R")</f>
        <v>0</v>
      </c>
      <c r="I3888" s="34" t="str">
        <f>IF(H3888,LEFT(G3888,FIND(" ",G3888)-1),MID(G3888,FIND(" ",G3888)+1,9))</f>
        <v>Y:O:X</v>
      </c>
      <c r="J3888" s="34" t="str">
        <f>TRIM(SUBSTITUTE(G3888,I3888,""))</f>
        <v>10/Nov</v>
      </c>
      <c r="K3888" s="34">
        <f>LEFT(J3888,2-ISERROR(1*MID(J3888,2,1)))*1</f>
        <v>10</v>
      </c>
      <c r="L3888" s="34" t="str">
        <f>IF(LEN(I3888)=3,I3888,LEFT(I3888,1)&amp;MID(I3888,3,1)&amp;RIGHT(I3888,1))</f>
        <v>YOX</v>
      </c>
      <c r="M3888" s="42">
        <f>TIMEVALUE(SUBSTITUTE(SUBSTITUTE(F3888,"P"," P"),"A"," A"))</f>
        <v>0.52847222222222223</v>
      </c>
      <c r="N3888" s="34">
        <f t="shared" si="191"/>
        <v>11</v>
      </c>
      <c r="O3888" s="34" t="str">
        <f t="shared" si="192"/>
        <v>YOX11</v>
      </c>
      <c r="P3888" s="44">
        <f>INDEX(Workings!$R$14:$R$853,MATCH(O3888,Workings!$U$14:$U$853,0))</f>
        <v>0.52638888888888891</v>
      </c>
      <c r="Q3888" s="34">
        <f t="shared" si="193"/>
        <v>3</v>
      </c>
      <c r="S3888"/>
    </row>
    <row r="3889" spans="1:19" ht="15" x14ac:dyDescent="0.25">
      <c r="A3889" s="34" t="s">
        <v>4159</v>
      </c>
      <c r="B3889" s="34">
        <f>SEARCH("PM",A3889)</f>
        <v>5</v>
      </c>
      <c r="C3889" s="34" t="e">
        <f>SEARCH("AM",A3889)</f>
        <v>#VALUE!</v>
      </c>
      <c r="D3889" s="34">
        <f>IFERROR(B3889,C3889)</f>
        <v>5</v>
      </c>
      <c r="E3889" s="34" t="str">
        <f>IFERROR(MID(A3889,D3889-5,1)," ")</f>
        <v xml:space="preserve"> </v>
      </c>
      <c r="F3889" s="34" t="str">
        <f>MID(A3889,IF(E3889="1",D3889-5,D3889-4),IF(E3889="1",7,6))</f>
        <v>1:13PM</v>
      </c>
      <c r="G3889" s="34" t="str">
        <f>TRIM(SUBSTITUTE(A3889,TEXT(M3889,"h:mmAM/PM"),""))</f>
        <v>YOX 10/Nov</v>
      </c>
      <c r="H3889" s="34" t="b">
        <f>OR(LEFT(G3889,1)="Y",LEFT(G3889,1)="B",LEFT(G3889,1)="R")</f>
        <v>1</v>
      </c>
      <c r="I3889" s="34" t="str">
        <f>IF(H3889,LEFT(G3889,FIND(" ",G3889)-1),MID(G3889,FIND(" ",G3889)+1,9))</f>
        <v>YOX</v>
      </c>
      <c r="J3889" s="34" t="str">
        <f>TRIM(SUBSTITUTE(G3889,I3889,""))</f>
        <v>10/Nov</v>
      </c>
      <c r="K3889" s="34">
        <f>LEFT(J3889,2-ISERROR(1*MID(J3889,2,1)))*1</f>
        <v>10</v>
      </c>
      <c r="L3889" s="34" t="str">
        <f>IF(LEN(I3889)=3,I3889,LEFT(I3889,1)&amp;MID(I3889,3,1)&amp;RIGHT(I3889,1))</f>
        <v>YOX</v>
      </c>
      <c r="M3889" s="42">
        <f>TIMEVALUE(SUBSTITUTE(SUBSTITUTE(F3889,"P"," P"),"A"," A"))</f>
        <v>0.55069444444444449</v>
      </c>
      <c r="N3889" s="34">
        <f t="shared" si="191"/>
        <v>12</v>
      </c>
      <c r="O3889" s="34" t="str">
        <f t="shared" si="192"/>
        <v>YOX12</v>
      </c>
      <c r="P3889" s="44">
        <f>INDEX(Workings!$R$14:$R$853,MATCH(O3889,Workings!$U$14:$U$853,0))</f>
        <v>0.54722222222222228</v>
      </c>
      <c r="Q3889" s="34">
        <f t="shared" si="193"/>
        <v>5</v>
      </c>
      <c r="S3889"/>
    </row>
    <row r="3890" spans="1:19" ht="15" x14ac:dyDescent="0.25">
      <c r="A3890" s="34" t="s">
        <v>1328</v>
      </c>
      <c r="B3890" s="34">
        <f>SEARCH("PM",A3890)</f>
        <v>12</v>
      </c>
      <c r="C3890" s="34" t="e">
        <f>SEARCH("AM",A3890)</f>
        <v>#VALUE!</v>
      </c>
      <c r="D3890" s="34">
        <f>IFERROR(B3890,C3890)</f>
        <v>12</v>
      </c>
      <c r="E3890" s="34" t="str">
        <f>IFERROR(MID(A3890,D3890-5,1)," ")</f>
        <v xml:space="preserve"> </v>
      </c>
      <c r="F3890" s="34" t="str">
        <f>MID(A3890,IF(E3890="1",D3890-5,D3890-4),IF(E3890="1",7,6))</f>
        <v>1:42PM</v>
      </c>
      <c r="G3890" s="34" t="str">
        <f>TRIM(SUBSTITUTE(A3890,TEXT(M3890,"h:mmAM/PM"),""))</f>
        <v>10-Nov Y/O/X</v>
      </c>
      <c r="H3890" s="34" t="b">
        <f>OR(LEFT(G3890,1)="Y",LEFT(G3890,1)="B",LEFT(G3890,1)="R")</f>
        <v>0</v>
      </c>
      <c r="I3890" s="34" t="str">
        <f>IF(H3890,LEFT(G3890,FIND(" ",G3890)-1),MID(G3890,FIND(" ",G3890)+1,9))</f>
        <v>Y/O/X</v>
      </c>
      <c r="J3890" s="34" t="str">
        <f>TRIM(SUBSTITUTE(G3890,I3890,""))</f>
        <v>10-Nov</v>
      </c>
      <c r="K3890" s="34">
        <f>LEFT(J3890,2-ISERROR(1*MID(J3890,2,1)))*1</f>
        <v>10</v>
      </c>
      <c r="L3890" s="34" t="str">
        <f>IF(LEN(I3890)=3,I3890,LEFT(I3890,1)&amp;MID(I3890,3,1)&amp;RIGHT(I3890,1))</f>
        <v>YOX</v>
      </c>
      <c r="M3890" s="42">
        <f>TIMEVALUE(SUBSTITUTE(SUBSTITUTE(F3890,"P"," P"),"A"," A"))</f>
        <v>0.5708333333333333</v>
      </c>
      <c r="N3890" s="34">
        <f t="shared" si="191"/>
        <v>13</v>
      </c>
      <c r="O3890" s="34" t="str">
        <f t="shared" si="192"/>
        <v>YOX13</v>
      </c>
      <c r="P3890" s="44">
        <f>INDEX(Workings!$R$14:$R$853,MATCH(O3890,Workings!$U$14:$U$853,0))</f>
        <v>0.56805555555555565</v>
      </c>
      <c r="Q3890" s="34">
        <f t="shared" si="193"/>
        <v>4</v>
      </c>
      <c r="S3890"/>
    </row>
    <row r="3891" spans="1:19" ht="15" x14ac:dyDescent="0.25">
      <c r="A3891" s="34" t="s">
        <v>2562</v>
      </c>
      <c r="B3891" s="34">
        <f>SEARCH("PM",A3891)</f>
        <v>18</v>
      </c>
      <c r="C3891" s="34" t="e">
        <f>SEARCH("AM",A3891)</f>
        <v>#VALUE!</v>
      </c>
      <c r="D3891" s="34">
        <f>IFERROR(B3891,C3891)</f>
        <v>18</v>
      </c>
      <c r="E3891" s="34" t="str">
        <f>IFERROR(MID(A3891,D3891-5,1)," ")</f>
        <v xml:space="preserve"> </v>
      </c>
      <c r="F3891" s="34" t="str">
        <f>MID(A3891,IF(E3891="1",D3891-5,D3891-4),IF(E3891="1",7,6))</f>
        <v>2:08PM</v>
      </c>
      <c r="G3891" s="34" t="str">
        <f>TRIM(SUBSTITUTE(A3891,TEXT(M3891,"h:mmAM/PM"),""))</f>
        <v>10/Nov Y/O/X</v>
      </c>
      <c r="H3891" s="34" t="b">
        <f>OR(LEFT(G3891,1)="Y",LEFT(G3891,1)="B",LEFT(G3891,1)="R")</f>
        <v>0</v>
      </c>
      <c r="I3891" s="34" t="str">
        <f>IF(H3891,LEFT(G3891,FIND(" ",G3891)-1),MID(G3891,FIND(" ",G3891)+1,9))</f>
        <v>Y/O/X</v>
      </c>
      <c r="J3891" s="34" t="str">
        <f>TRIM(SUBSTITUTE(G3891,I3891,""))</f>
        <v>10/Nov</v>
      </c>
      <c r="K3891" s="34">
        <f>LEFT(J3891,2-ISERROR(1*MID(J3891,2,1)))*1</f>
        <v>10</v>
      </c>
      <c r="L3891" s="34" t="str">
        <f>IF(LEN(I3891)=3,I3891,LEFT(I3891,1)&amp;MID(I3891,3,1)&amp;RIGHT(I3891,1))</f>
        <v>YOX</v>
      </c>
      <c r="M3891" s="42">
        <f>TIMEVALUE(SUBSTITUTE(SUBSTITUTE(F3891,"P"," P"),"A"," A"))</f>
        <v>0.58888888888888891</v>
      </c>
      <c r="N3891" s="34">
        <f t="shared" si="191"/>
        <v>14</v>
      </c>
      <c r="O3891" s="34" t="str">
        <f t="shared" si="192"/>
        <v>YOX14</v>
      </c>
      <c r="P3891" s="44">
        <f>INDEX(Workings!$R$14:$R$853,MATCH(O3891,Workings!$U$14:$U$853,0))</f>
        <v>0.58888888888888902</v>
      </c>
      <c r="Q3891" s="34">
        <f t="shared" si="193"/>
        <v>0</v>
      </c>
      <c r="S3891"/>
    </row>
    <row r="3892" spans="1:19" ht="15" x14ac:dyDescent="0.25">
      <c r="A3892" s="34" t="s">
        <v>2003</v>
      </c>
      <c r="B3892" s="34">
        <f>SEARCH("PM",A3892)</f>
        <v>11</v>
      </c>
      <c r="C3892" s="34" t="e">
        <f>SEARCH("AM",A3892)</f>
        <v>#VALUE!</v>
      </c>
      <c r="D3892" s="34">
        <f>IFERROR(B3892,C3892)</f>
        <v>11</v>
      </c>
      <c r="E3892" s="34" t="str">
        <f>IFERROR(MID(A3892,D3892-5,1)," ")</f>
        <v xml:space="preserve"> </v>
      </c>
      <c r="F3892" s="34" t="str">
        <f>MID(A3892,IF(E3892="1",D3892-5,D3892-4),IF(E3892="1",7,6))</f>
        <v>2:43PM</v>
      </c>
      <c r="G3892" s="34" t="str">
        <f>TRIM(SUBSTITUTE(A3892,TEXT(M3892,"h:mmAM/PM"),""))</f>
        <v>Y:O:X 10/Nov</v>
      </c>
      <c r="H3892" s="34" t="b">
        <f>OR(LEFT(G3892,1)="Y",LEFT(G3892,1)="B",LEFT(G3892,1)="R")</f>
        <v>1</v>
      </c>
      <c r="I3892" s="34" t="str">
        <f>IF(H3892,LEFT(G3892,FIND(" ",G3892)-1),MID(G3892,FIND(" ",G3892)+1,9))</f>
        <v>Y:O:X</v>
      </c>
      <c r="J3892" s="34" t="str">
        <f>TRIM(SUBSTITUTE(G3892,I3892,""))</f>
        <v>10/Nov</v>
      </c>
      <c r="K3892" s="34">
        <f>LEFT(J3892,2-ISERROR(1*MID(J3892,2,1)))*1</f>
        <v>10</v>
      </c>
      <c r="L3892" s="34" t="str">
        <f>IF(LEN(I3892)=3,I3892,LEFT(I3892,1)&amp;MID(I3892,3,1)&amp;RIGHT(I3892,1))</f>
        <v>YOX</v>
      </c>
      <c r="M3892" s="42">
        <f>TIMEVALUE(SUBSTITUTE(SUBSTITUTE(F3892,"P"," P"),"A"," A"))</f>
        <v>0.61319444444444449</v>
      </c>
      <c r="N3892" s="34">
        <f t="shared" si="191"/>
        <v>15</v>
      </c>
      <c r="O3892" s="34" t="str">
        <f t="shared" si="192"/>
        <v>YOX15</v>
      </c>
      <c r="P3892" s="44">
        <f>INDEX(Workings!$R$14:$R$853,MATCH(O3892,Workings!$U$14:$U$853,0))</f>
        <v>0.60972222222222239</v>
      </c>
      <c r="Q3892" s="34">
        <f t="shared" si="193"/>
        <v>5</v>
      </c>
      <c r="S3892"/>
    </row>
    <row r="3893" spans="1:19" ht="15" x14ac:dyDescent="0.25">
      <c r="A3893" s="34" t="s">
        <v>3411</v>
      </c>
      <c r="B3893" s="34">
        <f>SEARCH("PM",A3893)</f>
        <v>5</v>
      </c>
      <c r="C3893" s="34" t="e">
        <f>SEARCH("AM",A3893)</f>
        <v>#VALUE!</v>
      </c>
      <c r="D3893" s="34">
        <f>IFERROR(B3893,C3893)</f>
        <v>5</v>
      </c>
      <c r="E3893" s="34" t="str">
        <f>IFERROR(MID(A3893,D3893-5,1)," ")</f>
        <v xml:space="preserve"> </v>
      </c>
      <c r="F3893" s="34" t="str">
        <f>MID(A3893,IF(E3893="1",D3893-5,D3893-4),IF(E3893="1",7,6))</f>
        <v>3:11PM</v>
      </c>
      <c r="G3893" s="34" t="str">
        <f>TRIM(SUBSTITUTE(A3893,TEXT(M3893,"h:mmAM/PM"),""))</f>
        <v>Y:O:X 10/Nov</v>
      </c>
      <c r="H3893" s="34" t="b">
        <f>OR(LEFT(G3893,1)="Y",LEFT(G3893,1)="B",LEFT(G3893,1)="R")</f>
        <v>1</v>
      </c>
      <c r="I3893" s="34" t="str">
        <f>IF(H3893,LEFT(G3893,FIND(" ",G3893)-1),MID(G3893,FIND(" ",G3893)+1,9))</f>
        <v>Y:O:X</v>
      </c>
      <c r="J3893" s="34" t="str">
        <f>TRIM(SUBSTITUTE(G3893,I3893,""))</f>
        <v>10/Nov</v>
      </c>
      <c r="K3893" s="34">
        <f>LEFT(J3893,2-ISERROR(1*MID(J3893,2,1)))*1</f>
        <v>10</v>
      </c>
      <c r="L3893" s="34" t="str">
        <f>IF(LEN(I3893)=3,I3893,LEFT(I3893,1)&amp;MID(I3893,3,1)&amp;RIGHT(I3893,1))</f>
        <v>YOX</v>
      </c>
      <c r="M3893" s="42">
        <f>TIMEVALUE(SUBSTITUTE(SUBSTITUTE(F3893,"P"," P"),"A"," A"))</f>
        <v>0.63263888888888886</v>
      </c>
      <c r="N3893" s="34">
        <f t="shared" si="191"/>
        <v>16</v>
      </c>
      <c r="O3893" s="34" t="str">
        <f t="shared" si="192"/>
        <v>YOX16</v>
      </c>
      <c r="P3893" s="44">
        <f>INDEX(Workings!$R$14:$R$853,MATCH(O3893,Workings!$U$14:$U$853,0))</f>
        <v>0.63055555555555576</v>
      </c>
      <c r="Q3893" s="34">
        <f t="shared" si="193"/>
        <v>3</v>
      </c>
      <c r="S3893"/>
    </row>
    <row r="3894" spans="1:19" ht="15" x14ac:dyDescent="0.25">
      <c r="A3894" s="34" t="s">
        <v>2210</v>
      </c>
      <c r="B3894" s="34">
        <f>SEARCH("PM",A3894)</f>
        <v>11</v>
      </c>
      <c r="C3894" s="34" t="e">
        <f>SEARCH("AM",A3894)</f>
        <v>#VALUE!</v>
      </c>
      <c r="D3894" s="34">
        <f>IFERROR(B3894,C3894)</f>
        <v>11</v>
      </c>
      <c r="E3894" s="34" t="str">
        <f>IFERROR(MID(A3894,D3894-5,1)," ")</f>
        <v xml:space="preserve"> </v>
      </c>
      <c r="F3894" s="34" t="str">
        <f>MID(A3894,IF(E3894="1",D3894-5,D3894-4),IF(E3894="1",7,6))</f>
        <v>3:43PM</v>
      </c>
      <c r="G3894" s="34" t="str">
        <f>TRIM(SUBSTITUTE(A3894,TEXT(M3894,"h:mmAM/PM"),""))</f>
        <v>Y/O/X 10/Nov</v>
      </c>
      <c r="H3894" s="34" t="b">
        <f>OR(LEFT(G3894,1)="Y",LEFT(G3894,1)="B",LEFT(G3894,1)="R")</f>
        <v>1</v>
      </c>
      <c r="I3894" s="34" t="str">
        <f>IF(H3894,LEFT(G3894,FIND(" ",G3894)-1),MID(G3894,FIND(" ",G3894)+1,9))</f>
        <v>Y/O/X</v>
      </c>
      <c r="J3894" s="34" t="str">
        <f>TRIM(SUBSTITUTE(G3894,I3894,""))</f>
        <v>10/Nov</v>
      </c>
      <c r="K3894" s="34">
        <f>LEFT(J3894,2-ISERROR(1*MID(J3894,2,1)))*1</f>
        <v>10</v>
      </c>
      <c r="L3894" s="34" t="str">
        <f>IF(LEN(I3894)=3,I3894,LEFT(I3894,1)&amp;MID(I3894,3,1)&amp;RIGHT(I3894,1))</f>
        <v>YOX</v>
      </c>
      <c r="M3894" s="42">
        <f>TIMEVALUE(SUBSTITUTE(SUBSTITUTE(F3894,"P"," P"),"A"," A"))</f>
        <v>0.65486111111111112</v>
      </c>
      <c r="N3894" s="34">
        <f t="shared" si="191"/>
        <v>17</v>
      </c>
      <c r="O3894" s="34" t="str">
        <f t="shared" si="192"/>
        <v>YOX17</v>
      </c>
      <c r="P3894" s="44">
        <f>INDEX(Workings!$R$14:$R$853,MATCH(O3894,Workings!$U$14:$U$853,0))</f>
        <v>0.65138888888888913</v>
      </c>
      <c r="Q3894" s="34">
        <f t="shared" si="193"/>
        <v>5</v>
      </c>
      <c r="S3894"/>
    </row>
    <row r="3895" spans="1:19" ht="15" x14ac:dyDescent="0.25">
      <c r="A3895" s="34" t="s">
        <v>895</v>
      </c>
      <c r="B3895" s="34">
        <f>SEARCH("PM",A3895)</f>
        <v>18</v>
      </c>
      <c r="C3895" s="34" t="e">
        <f>SEARCH("AM",A3895)</f>
        <v>#VALUE!</v>
      </c>
      <c r="D3895" s="34">
        <f>IFERROR(B3895,C3895)</f>
        <v>18</v>
      </c>
      <c r="E3895" s="34" t="str">
        <f>IFERROR(MID(A3895,D3895-5,1)," ")</f>
        <v xml:space="preserve"> </v>
      </c>
      <c r="F3895" s="34" t="str">
        <f>MID(A3895,IF(E3895="1",D3895-5,D3895-4),IF(E3895="1",7,6))</f>
        <v>4:17PM</v>
      </c>
      <c r="G3895" s="34" t="str">
        <f>TRIM(SUBSTITUTE(A3895,TEXT(M3895,"h:mmAM/PM"),""))</f>
        <v>Y-O-X 10/Nov</v>
      </c>
      <c r="H3895" s="34" t="b">
        <f>OR(LEFT(G3895,1)="Y",LEFT(G3895,1)="B",LEFT(G3895,1)="R")</f>
        <v>1</v>
      </c>
      <c r="I3895" s="34" t="str">
        <f>IF(H3895,LEFT(G3895,FIND(" ",G3895)-1),MID(G3895,FIND(" ",G3895)+1,9))</f>
        <v>Y-O-X</v>
      </c>
      <c r="J3895" s="34" t="str">
        <f>TRIM(SUBSTITUTE(G3895,I3895,""))</f>
        <v>10/Nov</v>
      </c>
      <c r="K3895" s="34">
        <f>LEFT(J3895,2-ISERROR(1*MID(J3895,2,1)))*1</f>
        <v>10</v>
      </c>
      <c r="L3895" s="34" t="str">
        <f>IF(LEN(I3895)=3,I3895,LEFT(I3895,1)&amp;MID(I3895,3,1)&amp;RIGHT(I3895,1))</f>
        <v>YOX</v>
      </c>
      <c r="M3895" s="42">
        <f>TIMEVALUE(SUBSTITUTE(SUBSTITUTE(F3895,"P"," P"),"A"," A"))</f>
        <v>0.67847222222222225</v>
      </c>
      <c r="N3895" s="34">
        <f t="shared" si="191"/>
        <v>18</v>
      </c>
      <c r="O3895" s="34" t="str">
        <f t="shared" si="192"/>
        <v>YOX18</v>
      </c>
      <c r="P3895" s="44">
        <f>INDEX(Workings!$R$14:$R$853,MATCH(O3895,Workings!$U$14:$U$853,0))</f>
        <v>0.6722222222222225</v>
      </c>
      <c r="Q3895" s="34">
        <f t="shared" si="193"/>
        <v>9</v>
      </c>
      <c r="S3895"/>
    </row>
    <row r="3896" spans="1:19" ht="15" x14ac:dyDescent="0.25">
      <c r="A3896" s="34" t="s">
        <v>2892</v>
      </c>
      <c r="B3896" s="34">
        <f>SEARCH("PM",A3896)</f>
        <v>18</v>
      </c>
      <c r="C3896" s="34" t="e">
        <f>SEARCH("AM",A3896)</f>
        <v>#VALUE!</v>
      </c>
      <c r="D3896" s="34">
        <f>IFERROR(B3896,C3896)</f>
        <v>18</v>
      </c>
      <c r="E3896" s="34" t="str">
        <f>IFERROR(MID(A3896,D3896-5,1)," ")</f>
        <v xml:space="preserve"> </v>
      </c>
      <c r="F3896" s="34" t="str">
        <f>MID(A3896,IF(E3896="1",D3896-5,D3896-4),IF(E3896="1",7,6))</f>
        <v>4:44PM</v>
      </c>
      <c r="G3896" s="34" t="str">
        <f>TRIM(SUBSTITUTE(A3896,TEXT(M3896,"h:mmAM/PM"),""))</f>
        <v>Y:O:X 10/Nov</v>
      </c>
      <c r="H3896" s="34" t="b">
        <f>OR(LEFT(G3896,1)="Y",LEFT(G3896,1)="B",LEFT(G3896,1)="R")</f>
        <v>1</v>
      </c>
      <c r="I3896" s="34" t="str">
        <f>IF(H3896,LEFT(G3896,FIND(" ",G3896)-1),MID(G3896,FIND(" ",G3896)+1,9))</f>
        <v>Y:O:X</v>
      </c>
      <c r="J3896" s="34" t="str">
        <f>TRIM(SUBSTITUTE(G3896,I3896,""))</f>
        <v>10/Nov</v>
      </c>
      <c r="K3896" s="34">
        <f>LEFT(J3896,2-ISERROR(1*MID(J3896,2,1)))*1</f>
        <v>10</v>
      </c>
      <c r="L3896" s="34" t="str">
        <f>IF(LEN(I3896)=3,I3896,LEFT(I3896,1)&amp;MID(I3896,3,1)&amp;RIGHT(I3896,1))</f>
        <v>YOX</v>
      </c>
      <c r="M3896" s="42">
        <f>TIMEVALUE(SUBSTITUTE(SUBSTITUTE(F3896,"P"," P"),"A"," A"))</f>
        <v>0.6972222222222223</v>
      </c>
      <c r="N3896" s="34">
        <f t="shared" si="191"/>
        <v>19</v>
      </c>
      <c r="O3896" s="34" t="str">
        <f t="shared" si="192"/>
        <v>YOX19</v>
      </c>
      <c r="P3896" s="44">
        <f>INDEX(Workings!$R$14:$R$853,MATCH(O3896,Workings!$U$14:$U$853,0))</f>
        <v>0.69305555555555587</v>
      </c>
      <c r="Q3896" s="34">
        <f t="shared" si="193"/>
        <v>6</v>
      </c>
      <c r="S3896"/>
    </row>
    <row r="3897" spans="1:19" ht="15" x14ac:dyDescent="0.25">
      <c r="A3897" s="34" t="s">
        <v>3165</v>
      </c>
      <c r="B3897" s="34">
        <f>SEARCH("PM",A3897)</f>
        <v>12</v>
      </c>
      <c r="C3897" s="34" t="e">
        <f>SEARCH("AM",A3897)</f>
        <v>#VALUE!</v>
      </c>
      <c r="D3897" s="34">
        <f>IFERROR(B3897,C3897)</f>
        <v>12</v>
      </c>
      <c r="E3897" s="34" t="str">
        <f>IFERROR(MID(A3897,D3897-5,1)," ")</f>
        <v xml:space="preserve"> </v>
      </c>
      <c r="F3897" s="34" t="str">
        <f>MID(A3897,IF(E3897="1",D3897-5,D3897-4),IF(E3897="1",7,6))</f>
        <v>5:10PM</v>
      </c>
      <c r="G3897" s="34" t="str">
        <f>TRIM(SUBSTITUTE(A3897,TEXT(M3897,"h:mmAM/PM"),""))</f>
        <v>10-Nov Y:O:X</v>
      </c>
      <c r="H3897" s="34" t="b">
        <f>OR(LEFT(G3897,1)="Y",LEFT(G3897,1)="B",LEFT(G3897,1)="R")</f>
        <v>0</v>
      </c>
      <c r="I3897" s="34" t="str">
        <f>IF(H3897,LEFT(G3897,FIND(" ",G3897)-1),MID(G3897,FIND(" ",G3897)+1,9))</f>
        <v>Y:O:X</v>
      </c>
      <c r="J3897" s="34" t="str">
        <f>TRIM(SUBSTITUTE(G3897,I3897,""))</f>
        <v>10-Nov</v>
      </c>
      <c r="K3897" s="34">
        <f>LEFT(J3897,2-ISERROR(1*MID(J3897,2,1)))*1</f>
        <v>10</v>
      </c>
      <c r="L3897" s="34" t="str">
        <f>IF(LEN(I3897)=3,I3897,LEFT(I3897,1)&amp;MID(I3897,3,1)&amp;RIGHT(I3897,1))</f>
        <v>YOX</v>
      </c>
      <c r="M3897" s="42">
        <f>TIMEVALUE(SUBSTITUTE(SUBSTITUTE(F3897,"P"," P"),"A"," A"))</f>
        <v>0.71527777777777779</v>
      </c>
      <c r="N3897" s="34">
        <f t="shared" si="191"/>
        <v>20</v>
      </c>
      <c r="O3897" s="34" t="str">
        <f t="shared" si="192"/>
        <v>YOX20</v>
      </c>
      <c r="P3897" s="44">
        <f>INDEX(Workings!$R$14:$R$853,MATCH(O3897,Workings!$U$14:$U$853,0))</f>
        <v>0.71388888888888924</v>
      </c>
      <c r="Q3897" s="34">
        <f t="shared" si="193"/>
        <v>2</v>
      </c>
      <c r="S3897"/>
    </row>
    <row r="3898" spans="1:19" ht="15" x14ac:dyDescent="0.25">
      <c r="A3898" s="34" t="s">
        <v>2799</v>
      </c>
      <c r="B3898" s="34">
        <f>SEARCH("PM",A3898)</f>
        <v>9</v>
      </c>
      <c r="C3898" s="34" t="e">
        <f>SEARCH("AM",A3898)</f>
        <v>#VALUE!</v>
      </c>
      <c r="D3898" s="34">
        <f>IFERROR(B3898,C3898)</f>
        <v>9</v>
      </c>
      <c r="E3898" s="34" t="str">
        <f>IFERROR(MID(A3898,D3898-5,1)," ")</f>
        <v xml:space="preserve"> </v>
      </c>
      <c r="F3898" s="34" t="str">
        <f>MID(A3898,IF(E3898="1",D3898-5,D3898-4),IF(E3898="1",7,6))</f>
        <v>5:36PM</v>
      </c>
      <c r="G3898" s="34" t="str">
        <f>TRIM(SUBSTITUTE(A3898,TEXT(M3898,"h:mmAM/PM"),""))</f>
        <v>YOX 10/Nov</v>
      </c>
      <c r="H3898" s="34" t="b">
        <f>OR(LEFT(G3898,1)="Y",LEFT(G3898,1)="B",LEFT(G3898,1)="R")</f>
        <v>1</v>
      </c>
      <c r="I3898" s="34" t="str">
        <f>IF(H3898,LEFT(G3898,FIND(" ",G3898)-1),MID(G3898,FIND(" ",G3898)+1,9))</f>
        <v>YOX</v>
      </c>
      <c r="J3898" s="34" t="str">
        <f>TRIM(SUBSTITUTE(G3898,I3898,""))</f>
        <v>10/Nov</v>
      </c>
      <c r="K3898" s="34">
        <f>LEFT(J3898,2-ISERROR(1*MID(J3898,2,1)))*1</f>
        <v>10</v>
      </c>
      <c r="L3898" s="34" t="str">
        <f>IF(LEN(I3898)=3,I3898,LEFT(I3898,1)&amp;MID(I3898,3,1)&amp;RIGHT(I3898,1))</f>
        <v>YOX</v>
      </c>
      <c r="M3898" s="42">
        <f>TIMEVALUE(SUBSTITUTE(SUBSTITUTE(F3898,"P"," P"),"A"," A"))</f>
        <v>0.73333333333333339</v>
      </c>
      <c r="N3898" s="34">
        <f t="shared" si="191"/>
        <v>21</v>
      </c>
      <c r="O3898" s="34" t="str">
        <f t="shared" si="192"/>
        <v>YOX21</v>
      </c>
      <c r="P3898" s="44">
        <f>INDEX(Workings!$R$14:$R$853,MATCH(O3898,Workings!$U$14:$U$853,0))</f>
        <v>0.72777777777777808</v>
      </c>
      <c r="Q3898" s="34">
        <f t="shared" si="193"/>
        <v>8</v>
      </c>
      <c r="S3898"/>
    </row>
    <row r="3899" spans="1:19" ht="15" x14ac:dyDescent="0.25">
      <c r="A3899" s="34" t="s">
        <v>1183</v>
      </c>
      <c r="B3899" s="34">
        <f>SEARCH("PM",A3899)</f>
        <v>18</v>
      </c>
      <c r="C3899" s="34" t="e">
        <f>SEARCH("AM",A3899)</f>
        <v>#VALUE!</v>
      </c>
      <c r="D3899" s="34">
        <f>IFERROR(B3899,C3899)</f>
        <v>18</v>
      </c>
      <c r="E3899" s="34" t="str">
        <f>IFERROR(MID(A3899,D3899-5,1)," ")</f>
        <v xml:space="preserve"> </v>
      </c>
      <c r="F3899" s="34" t="str">
        <f>MID(A3899,IF(E3899="1",D3899-5,D3899-4),IF(E3899="1",7,6))</f>
        <v>5:53PM</v>
      </c>
      <c r="G3899" s="34" t="str">
        <f>TRIM(SUBSTITUTE(A3899,TEXT(M3899,"h:mmAM/PM"),""))</f>
        <v>Y:O:X 10-Nov</v>
      </c>
      <c r="H3899" s="34" t="b">
        <f>OR(LEFT(G3899,1)="Y",LEFT(G3899,1)="B",LEFT(G3899,1)="R")</f>
        <v>1</v>
      </c>
      <c r="I3899" s="34" t="str">
        <f>IF(H3899,LEFT(G3899,FIND(" ",G3899)-1),MID(G3899,FIND(" ",G3899)+1,9))</f>
        <v>Y:O:X</v>
      </c>
      <c r="J3899" s="34" t="str">
        <f>TRIM(SUBSTITUTE(G3899,I3899,""))</f>
        <v>10-Nov</v>
      </c>
      <c r="K3899" s="34">
        <f>LEFT(J3899,2-ISERROR(1*MID(J3899,2,1)))*1</f>
        <v>10</v>
      </c>
      <c r="L3899" s="34" t="str">
        <f>IF(LEN(I3899)=3,I3899,LEFT(I3899,1)&amp;MID(I3899,3,1)&amp;RIGHT(I3899,1))</f>
        <v>YOX</v>
      </c>
      <c r="M3899" s="42">
        <f>TIMEVALUE(SUBSTITUTE(SUBSTITUTE(F3899,"P"," P"),"A"," A"))</f>
        <v>0.74513888888888891</v>
      </c>
      <c r="N3899" s="34">
        <f t="shared" si="191"/>
        <v>22</v>
      </c>
      <c r="O3899" s="34" t="str">
        <f t="shared" si="192"/>
        <v>YOX22</v>
      </c>
      <c r="P3899" s="44">
        <f>INDEX(Workings!$R$14:$R$853,MATCH(O3899,Workings!$U$14:$U$853,0))</f>
        <v>0.74166666666666692</v>
      </c>
      <c r="Q3899" s="34">
        <f t="shared" si="193"/>
        <v>5</v>
      </c>
      <c r="S3899"/>
    </row>
    <row r="3900" spans="1:19" ht="15" x14ac:dyDescent="0.25">
      <c r="A3900" s="34" t="s">
        <v>304</v>
      </c>
      <c r="B3900" s="34">
        <f>SEARCH("PM",A3900)</f>
        <v>18</v>
      </c>
      <c r="C3900" s="34" t="e">
        <f>SEARCH("AM",A3900)</f>
        <v>#VALUE!</v>
      </c>
      <c r="D3900" s="34">
        <f>IFERROR(B3900,C3900)</f>
        <v>18</v>
      </c>
      <c r="E3900" s="34" t="str">
        <f>IFERROR(MID(A3900,D3900-5,1)," ")</f>
        <v xml:space="preserve"> </v>
      </c>
      <c r="F3900" s="34" t="str">
        <f>MID(A3900,IF(E3900="1",D3900-5,D3900-4),IF(E3900="1",7,6))</f>
        <v>6:15PM</v>
      </c>
      <c r="G3900" s="34" t="str">
        <f>TRIM(SUBSTITUTE(A3900,TEXT(M3900,"h:mmAM/PM"),""))</f>
        <v>Y:O:X 10/Nov</v>
      </c>
      <c r="H3900" s="34" t="b">
        <f>OR(LEFT(G3900,1)="Y",LEFT(G3900,1)="B",LEFT(G3900,1)="R")</f>
        <v>1</v>
      </c>
      <c r="I3900" s="34" t="str">
        <f>IF(H3900,LEFT(G3900,FIND(" ",G3900)-1),MID(G3900,FIND(" ",G3900)+1,9))</f>
        <v>Y:O:X</v>
      </c>
      <c r="J3900" s="34" t="str">
        <f>TRIM(SUBSTITUTE(G3900,I3900,""))</f>
        <v>10/Nov</v>
      </c>
      <c r="K3900" s="34">
        <f>LEFT(J3900,2-ISERROR(1*MID(J3900,2,1)))*1</f>
        <v>10</v>
      </c>
      <c r="L3900" s="34" t="str">
        <f>IF(LEN(I3900)=3,I3900,LEFT(I3900,1)&amp;MID(I3900,3,1)&amp;RIGHT(I3900,1))</f>
        <v>YOX</v>
      </c>
      <c r="M3900" s="42">
        <f>TIMEVALUE(SUBSTITUTE(SUBSTITUTE(F3900,"P"," P"),"A"," A"))</f>
        <v>0.76041666666666663</v>
      </c>
      <c r="N3900" s="34">
        <f t="shared" si="191"/>
        <v>23</v>
      </c>
      <c r="O3900" s="34" t="str">
        <f t="shared" si="192"/>
        <v>YOX23</v>
      </c>
      <c r="P3900" s="44">
        <f>INDEX(Workings!$R$14:$R$853,MATCH(O3900,Workings!$U$14:$U$853,0))</f>
        <v>0.75555555555555576</v>
      </c>
      <c r="Q3900" s="34">
        <f t="shared" si="193"/>
        <v>7</v>
      </c>
      <c r="S3900"/>
    </row>
    <row r="3901" spans="1:19" ht="15" x14ac:dyDescent="0.25">
      <c r="A3901" s="34" t="s">
        <v>3101</v>
      </c>
      <c r="B3901" s="34">
        <f>SEARCH("PM",A3901)</f>
        <v>18</v>
      </c>
      <c r="C3901" s="34" t="e">
        <f>SEARCH("AM",A3901)</f>
        <v>#VALUE!</v>
      </c>
      <c r="D3901" s="34">
        <f>IFERROR(B3901,C3901)</f>
        <v>18</v>
      </c>
      <c r="E3901" s="34" t="str">
        <f>IFERROR(MID(A3901,D3901-5,1)," ")</f>
        <v xml:space="preserve"> </v>
      </c>
      <c r="F3901" s="34" t="str">
        <f>MID(A3901,IF(E3901="1",D3901-5,D3901-4),IF(E3901="1",7,6))</f>
        <v>6:34PM</v>
      </c>
      <c r="G3901" s="34" t="str">
        <f>TRIM(SUBSTITUTE(A3901,TEXT(M3901,"h:mmAM/PM"),""))</f>
        <v>Y:O:X 10-Nov</v>
      </c>
      <c r="H3901" s="34" t="b">
        <f>OR(LEFT(G3901,1)="Y",LEFT(G3901,1)="B",LEFT(G3901,1)="R")</f>
        <v>1</v>
      </c>
      <c r="I3901" s="34" t="str">
        <f>IF(H3901,LEFT(G3901,FIND(" ",G3901)-1),MID(G3901,FIND(" ",G3901)+1,9))</f>
        <v>Y:O:X</v>
      </c>
      <c r="J3901" s="34" t="str">
        <f>TRIM(SUBSTITUTE(G3901,I3901,""))</f>
        <v>10-Nov</v>
      </c>
      <c r="K3901" s="34">
        <f>LEFT(J3901,2-ISERROR(1*MID(J3901,2,1)))*1</f>
        <v>10</v>
      </c>
      <c r="L3901" s="34" t="str">
        <f>IF(LEN(I3901)=3,I3901,LEFT(I3901,1)&amp;MID(I3901,3,1)&amp;RIGHT(I3901,1))</f>
        <v>YOX</v>
      </c>
      <c r="M3901" s="42">
        <f>TIMEVALUE(SUBSTITUTE(SUBSTITUTE(F3901,"P"," P"),"A"," A"))</f>
        <v>0.77361111111111114</v>
      </c>
      <c r="N3901" s="34">
        <f t="shared" si="191"/>
        <v>24</v>
      </c>
      <c r="O3901" s="34" t="str">
        <f t="shared" si="192"/>
        <v>YOX24</v>
      </c>
      <c r="P3901" s="44">
        <f>INDEX(Workings!$R$14:$R$853,MATCH(O3901,Workings!$U$14:$U$853,0))</f>
        <v>0.7694444444444446</v>
      </c>
      <c r="Q3901" s="34">
        <f t="shared" si="193"/>
        <v>6</v>
      </c>
      <c r="S3901"/>
    </row>
    <row r="3902" spans="1:19" ht="15" x14ac:dyDescent="0.25">
      <c r="A3902" s="34" t="s">
        <v>935</v>
      </c>
      <c r="B3902" s="34">
        <f>SEARCH("PM",A3902)</f>
        <v>5</v>
      </c>
      <c r="C3902" s="34" t="e">
        <f>SEARCH("AM",A3902)</f>
        <v>#VALUE!</v>
      </c>
      <c r="D3902" s="34">
        <f>IFERROR(B3902,C3902)</f>
        <v>5</v>
      </c>
      <c r="E3902" s="34" t="str">
        <f>IFERROR(MID(A3902,D3902-5,1)," ")</f>
        <v xml:space="preserve"> </v>
      </c>
      <c r="F3902" s="34" t="str">
        <f>MID(A3902,IF(E3902="1",D3902-5,D3902-4),IF(E3902="1",7,6))</f>
        <v>6:51PM</v>
      </c>
      <c r="G3902" s="34" t="str">
        <f>TRIM(SUBSTITUTE(A3902,TEXT(M3902,"h:mmAM/PM"),""))</f>
        <v>10/Nov Y/O/X</v>
      </c>
      <c r="H3902" s="34" t="b">
        <f>OR(LEFT(G3902,1)="Y",LEFT(G3902,1)="B",LEFT(G3902,1)="R")</f>
        <v>0</v>
      </c>
      <c r="I3902" s="34" t="str">
        <f>IF(H3902,LEFT(G3902,FIND(" ",G3902)-1),MID(G3902,FIND(" ",G3902)+1,9))</f>
        <v>Y/O/X</v>
      </c>
      <c r="J3902" s="34" t="str">
        <f>TRIM(SUBSTITUTE(G3902,I3902,""))</f>
        <v>10/Nov</v>
      </c>
      <c r="K3902" s="34">
        <f>LEFT(J3902,2-ISERROR(1*MID(J3902,2,1)))*1</f>
        <v>10</v>
      </c>
      <c r="L3902" s="34" t="str">
        <f>IF(LEN(I3902)=3,I3902,LEFT(I3902,1)&amp;MID(I3902,3,1)&amp;RIGHT(I3902,1))</f>
        <v>YOX</v>
      </c>
      <c r="M3902" s="42">
        <f>TIMEVALUE(SUBSTITUTE(SUBSTITUTE(F3902,"P"," P"),"A"," A"))</f>
        <v>0.78541666666666676</v>
      </c>
      <c r="N3902" s="34">
        <f t="shared" si="191"/>
        <v>25</v>
      </c>
      <c r="O3902" s="34" t="str">
        <f t="shared" si="192"/>
        <v>YOX25</v>
      </c>
      <c r="P3902" s="44">
        <f>INDEX(Workings!$R$14:$R$853,MATCH(O3902,Workings!$U$14:$U$853,0))</f>
        <v>0.78333333333333344</v>
      </c>
      <c r="Q3902" s="34">
        <f t="shared" si="193"/>
        <v>3</v>
      </c>
      <c r="S3902"/>
    </row>
    <row r="3903" spans="1:19" ht="15" x14ac:dyDescent="0.25">
      <c r="A3903" s="34" t="s">
        <v>119</v>
      </c>
      <c r="B3903" s="34">
        <f>SEARCH("PM",A3903)</f>
        <v>5</v>
      </c>
      <c r="C3903" s="34" t="e">
        <f>SEARCH("AM",A3903)</f>
        <v>#VALUE!</v>
      </c>
      <c r="D3903" s="34">
        <f>IFERROR(B3903,C3903)</f>
        <v>5</v>
      </c>
      <c r="E3903" s="34" t="str">
        <f>IFERROR(MID(A3903,D3903-5,1)," ")</f>
        <v xml:space="preserve"> </v>
      </c>
      <c r="F3903" s="34" t="str">
        <f>MID(A3903,IF(E3903="1",D3903-5,D3903-4),IF(E3903="1",7,6))</f>
        <v>7:14PM</v>
      </c>
      <c r="G3903" s="34" t="str">
        <f>TRIM(SUBSTITUTE(A3903,TEXT(M3903,"h:mmAM/PM"),""))</f>
        <v>10/Nov YOX</v>
      </c>
      <c r="H3903" s="34" t="b">
        <f>OR(LEFT(G3903,1)="Y",LEFT(G3903,1)="B",LEFT(G3903,1)="R")</f>
        <v>0</v>
      </c>
      <c r="I3903" s="34" t="str">
        <f>IF(H3903,LEFT(G3903,FIND(" ",G3903)-1),MID(G3903,FIND(" ",G3903)+1,9))</f>
        <v>YOX</v>
      </c>
      <c r="J3903" s="34" t="str">
        <f>TRIM(SUBSTITUTE(G3903,I3903,""))</f>
        <v>10/Nov</v>
      </c>
      <c r="K3903" s="34">
        <f>LEFT(J3903,2-ISERROR(1*MID(J3903,2,1)))*1</f>
        <v>10</v>
      </c>
      <c r="L3903" s="34" t="str">
        <f>IF(LEN(I3903)=3,I3903,LEFT(I3903,1)&amp;MID(I3903,3,1)&amp;RIGHT(I3903,1))</f>
        <v>YOX</v>
      </c>
      <c r="M3903" s="42">
        <f>TIMEVALUE(SUBSTITUTE(SUBSTITUTE(F3903,"P"," P"),"A"," A"))</f>
        <v>0.80138888888888893</v>
      </c>
      <c r="N3903" s="34">
        <f t="shared" si="191"/>
        <v>26</v>
      </c>
      <c r="O3903" s="34" t="str">
        <f t="shared" si="192"/>
        <v>YOX26</v>
      </c>
      <c r="P3903" s="44">
        <f>INDEX(Workings!$R$14:$R$853,MATCH(O3903,Workings!$U$14:$U$853,0))</f>
        <v>0.79722222222222228</v>
      </c>
      <c r="Q3903" s="34">
        <f t="shared" si="193"/>
        <v>6</v>
      </c>
      <c r="S3903"/>
    </row>
    <row r="3904" spans="1:19" ht="15" x14ac:dyDescent="0.25">
      <c r="A3904" s="34" t="s">
        <v>3889</v>
      </c>
      <c r="B3904" s="34">
        <f>SEARCH("PM",A3904)</f>
        <v>5</v>
      </c>
      <c r="C3904" s="34" t="e">
        <f>SEARCH("AM",A3904)</f>
        <v>#VALUE!</v>
      </c>
      <c r="D3904" s="34">
        <f>IFERROR(B3904,C3904)</f>
        <v>5</v>
      </c>
      <c r="E3904" s="34" t="str">
        <f>IFERROR(MID(A3904,D3904-5,1)," ")</f>
        <v xml:space="preserve"> </v>
      </c>
      <c r="F3904" s="34" t="str">
        <f>MID(A3904,IF(E3904="1",D3904-5,D3904-4),IF(E3904="1",7,6))</f>
        <v>8:14PM</v>
      </c>
      <c r="G3904" s="34" t="str">
        <f>TRIM(SUBSTITUTE(A3904,TEXT(M3904,"h:mmAM/PM"),""))</f>
        <v>Y:O:X 10-Nov</v>
      </c>
      <c r="H3904" s="34" t="b">
        <f>OR(LEFT(G3904,1)="Y",LEFT(G3904,1)="B",LEFT(G3904,1)="R")</f>
        <v>1</v>
      </c>
      <c r="I3904" s="34" t="str">
        <f>IF(H3904,LEFT(G3904,FIND(" ",G3904)-1),MID(G3904,FIND(" ",G3904)+1,9))</f>
        <v>Y:O:X</v>
      </c>
      <c r="J3904" s="34" t="str">
        <f>TRIM(SUBSTITUTE(G3904,I3904,""))</f>
        <v>10-Nov</v>
      </c>
      <c r="K3904" s="34">
        <f>LEFT(J3904,2-ISERROR(1*MID(J3904,2,1)))*1</f>
        <v>10</v>
      </c>
      <c r="L3904" s="34" t="str">
        <f>IF(LEN(I3904)=3,I3904,LEFT(I3904,1)&amp;MID(I3904,3,1)&amp;RIGHT(I3904,1))</f>
        <v>YOX</v>
      </c>
      <c r="M3904" s="42">
        <f>TIMEVALUE(SUBSTITUTE(SUBSTITUTE(F3904,"P"," P"),"A"," A"))</f>
        <v>0.84305555555555556</v>
      </c>
      <c r="N3904" s="34">
        <f t="shared" si="191"/>
        <v>27</v>
      </c>
      <c r="O3904" s="34" t="str">
        <f t="shared" si="192"/>
        <v>YOX27</v>
      </c>
      <c r="P3904" s="44">
        <f>INDEX(Workings!$R$14:$R$853,MATCH(O3904,Workings!$U$14:$U$853,0))</f>
        <v>0.83888888888888891</v>
      </c>
      <c r="Q3904" s="34">
        <f t="shared" si="193"/>
        <v>6</v>
      </c>
      <c r="S3904"/>
    </row>
    <row r="3905" spans="1:19" ht="15" x14ac:dyDescent="0.25">
      <c r="A3905" s="34" t="s">
        <v>798</v>
      </c>
      <c r="B3905" s="34">
        <f>SEARCH("PM",A3905)</f>
        <v>12</v>
      </c>
      <c r="C3905" s="34" t="e">
        <f>SEARCH("AM",A3905)</f>
        <v>#VALUE!</v>
      </c>
      <c r="D3905" s="34">
        <f>IFERROR(B3905,C3905)</f>
        <v>12</v>
      </c>
      <c r="E3905" s="34" t="str">
        <f>IFERROR(MID(A3905,D3905-5,1)," ")</f>
        <v xml:space="preserve"> </v>
      </c>
      <c r="F3905" s="34" t="str">
        <f>MID(A3905,IF(E3905="1",D3905-5,D3905-4),IF(E3905="1",7,6))</f>
        <v>9:13PM</v>
      </c>
      <c r="G3905" s="34" t="str">
        <f>TRIM(SUBSTITUTE(A3905,TEXT(M3905,"h:mmAM/PM"),""))</f>
        <v>10-Nov Y:O:X</v>
      </c>
      <c r="H3905" s="34" t="b">
        <f>OR(LEFT(G3905,1)="Y",LEFT(G3905,1)="B",LEFT(G3905,1)="R")</f>
        <v>0</v>
      </c>
      <c r="I3905" s="34" t="str">
        <f>IF(H3905,LEFT(G3905,FIND(" ",G3905)-1),MID(G3905,FIND(" ",G3905)+1,9))</f>
        <v>Y:O:X</v>
      </c>
      <c r="J3905" s="34" t="str">
        <f>TRIM(SUBSTITUTE(G3905,I3905,""))</f>
        <v>10-Nov</v>
      </c>
      <c r="K3905" s="34">
        <f>LEFT(J3905,2-ISERROR(1*MID(J3905,2,1)))*1</f>
        <v>10</v>
      </c>
      <c r="L3905" s="34" t="str">
        <f>IF(LEN(I3905)=3,I3905,LEFT(I3905,1)&amp;MID(I3905,3,1)&amp;RIGHT(I3905,1))</f>
        <v>YOX</v>
      </c>
      <c r="M3905" s="42">
        <f>TIMEVALUE(SUBSTITUTE(SUBSTITUTE(F3905,"P"," P"),"A"," A"))</f>
        <v>0.88402777777777775</v>
      </c>
      <c r="N3905" s="34">
        <f t="shared" si="191"/>
        <v>28</v>
      </c>
      <c r="O3905" s="34" t="str">
        <f t="shared" si="192"/>
        <v>YOX28</v>
      </c>
      <c r="P3905" s="44">
        <f>INDEX(Workings!$R$14:$R$853,MATCH(O3905,Workings!$U$14:$U$853,0))</f>
        <v>0.88055555555555554</v>
      </c>
      <c r="Q3905" s="34">
        <f t="shared" si="193"/>
        <v>5</v>
      </c>
      <c r="S3905"/>
    </row>
    <row r="3906" spans="1:19" ht="15" x14ac:dyDescent="0.25">
      <c r="A3906" s="34" t="s">
        <v>3354</v>
      </c>
      <c r="B3906" s="34">
        <f>SEARCH("PM",A3906)</f>
        <v>6</v>
      </c>
      <c r="C3906" s="34" t="e">
        <f>SEARCH("AM",A3906)</f>
        <v>#VALUE!</v>
      </c>
      <c r="D3906" s="34">
        <f>IFERROR(B3906,C3906)</f>
        <v>6</v>
      </c>
      <c r="E3906" s="34" t="str">
        <f>IFERROR(MID(A3906,D3906-5,1)," ")</f>
        <v>1</v>
      </c>
      <c r="F3906" s="34" t="str">
        <f>MID(A3906,IF(E3906="1",D3906-5,D3906-4),IF(E3906="1",7,6))</f>
        <v>10:15PM</v>
      </c>
      <c r="G3906" s="34" t="str">
        <f>TRIM(SUBSTITUTE(A3906,TEXT(M3906,"h:mmAM/PM"),""))</f>
        <v>10/Nov Y:O:X</v>
      </c>
      <c r="H3906" s="34" t="b">
        <f>OR(LEFT(G3906,1)="Y",LEFT(G3906,1)="B",LEFT(G3906,1)="R")</f>
        <v>0</v>
      </c>
      <c r="I3906" s="34" t="str">
        <f>IF(H3906,LEFT(G3906,FIND(" ",G3906)-1),MID(G3906,FIND(" ",G3906)+1,9))</f>
        <v>Y:O:X</v>
      </c>
      <c r="J3906" s="34" t="str">
        <f>TRIM(SUBSTITUTE(G3906,I3906,""))</f>
        <v>10/Nov</v>
      </c>
      <c r="K3906" s="34">
        <f>LEFT(J3906,2-ISERROR(1*MID(J3906,2,1)))*1</f>
        <v>10</v>
      </c>
      <c r="L3906" s="34" t="str">
        <f>IF(LEN(I3906)=3,I3906,LEFT(I3906,1)&amp;MID(I3906,3,1)&amp;RIGHT(I3906,1))</f>
        <v>YOX</v>
      </c>
      <c r="M3906" s="42">
        <f>TIMEVALUE(SUBSTITUTE(SUBSTITUTE(F3906,"P"," P"),"A"," A"))</f>
        <v>0.92708333333333337</v>
      </c>
      <c r="N3906" s="34">
        <f t="shared" si="191"/>
        <v>29</v>
      </c>
      <c r="O3906" s="34" t="str">
        <f t="shared" si="192"/>
        <v>YOX29</v>
      </c>
      <c r="P3906" s="44">
        <f>INDEX(Workings!$R$14:$R$853,MATCH(O3906,Workings!$U$14:$U$853,0))</f>
        <v>0.92222222222222217</v>
      </c>
      <c r="Q3906" s="34">
        <f t="shared" si="193"/>
        <v>7</v>
      </c>
      <c r="S3906"/>
    </row>
    <row r="3907" spans="1:19" ht="15" x14ac:dyDescent="0.25">
      <c r="A3907" s="34" t="s">
        <v>2805</v>
      </c>
      <c r="B3907" s="34">
        <f>SEARCH("PM",A3907)</f>
        <v>10</v>
      </c>
      <c r="C3907" s="34" t="e">
        <f>SEARCH("AM",A3907)</f>
        <v>#VALUE!</v>
      </c>
      <c r="D3907" s="34">
        <f>IFERROR(B3907,C3907)</f>
        <v>10</v>
      </c>
      <c r="E3907" s="34" t="str">
        <f>IFERROR(MID(A3907,D3907-5,1)," ")</f>
        <v>1</v>
      </c>
      <c r="F3907" s="34" t="str">
        <f>MID(A3907,IF(E3907="1",D3907-5,D3907-4),IF(E3907="1",7,6))</f>
        <v>11:11PM</v>
      </c>
      <c r="G3907" s="34" t="str">
        <f>TRIM(SUBSTITUTE(A3907,TEXT(M3907,"h:mmAM/PM"),""))</f>
        <v>YOX 10-Nov</v>
      </c>
      <c r="H3907" s="34" t="b">
        <f>OR(LEFT(G3907,1)="Y",LEFT(G3907,1)="B",LEFT(G3907,1)="R")</f>
        <v>1</v>
      </c>
      <c r="I3907" s="34" t="str">
        <f>IF(H3907,LEFT(G3907,FIND(" ",G3907)-1),MID(G3907,FIND(" ",G3907)+1,9))</f>
        <v>YOX</v>
      </c>
      <c r="J3907" s="34" t="str">
        <f>TRIM(SUBSTITUTE(G3907,I3907,""))</f>
        <v>10-Nov</v>
      </c>
      <c r="K3907" s="34">
        <f>LEFT(J3907,2-ISERROR(1*MID(J3907,2,1)))*1</f>
        <v>10</v>
      </c>
      <c r="L3907" s="34" t="str">
        <f>IF(LEN(I3907)=3,I3907,LEFT(I3907,1)&amp;MID(I3907,3,1)&amp;RIGHT(I3907,1))</f>
        <v>YOX</v>
      </c>
      <c r="M3907" s="42">
        <f>TIMEVALUE(SUBSTITUTE(SUBSTITUTE(F3907,"P"," P"),"A"," A"))</f>
        <v>0.96597222222222223</v>
      </c>
      <c r="N3907" s="34">
        <f t="shared" si="191"/>
        <v>30</v>
      </c>
      <c r="O3907" s="34" t="str">
        <f t="shared" si="192"/>
        <v>YOX30</v>
      </c>
      <c r="P3907" s="44">
        <f>INDEX(Workings!$R$14:$R$853,MATCH(O3907,Workings!$U$14:$U$853,0))</f>
        <v>0.9638888888888888</v>
      </c>
      <c r="Q3907" s="34">
        <f t="shared" si="193"/>
        <v>3</v>
      </c>
      <c r="S3907"/>
    </row>
    <row r="3908" spans="1:19" ht="15" x14ac:dyDescent="0.25">
      <c r="A3908" s="34" t="s">
        <v>3172</v>
      </c>
      <c r="B3908" s="34" t="e">
        <f>SEARCH("PM",A3908)</f>
        <v>#VALUE!</v>
      </c>
      <c r="C3908" s="34">
        <f>SEARCH("AM",A3908)</f>
        <v>15</v>
      </c>
      <c r="D3908" s="34">
        <f>IFERROR(B3908,C3908)</f>
        <v>15</v>
      </c>
      <c r="E3908" s="34" t="str">
        <f>IFERROR(MID(A3908,D3908-5,1)," ")</f>
        <v xml:space="preserve"> </v>
      </c>
      <c r="F3908" s="34" t="str">
        <f>MID(A3908,IF(E3908="1",D3908-5,D3908-4),IF(E3908="1",7,6))</f>
        <v>7:21AM</v>
      </c>
      <c r="G3908" s="34" t="str">
        <f>TRIM(SUBSTITUTE(A3908,TEXT(M3908,"h:mmAM/PM"),""))</f>
        <v>YOY 6-Nov</v>
      </c>
      <c r="H3908" s="34" t="b">
        <f>OR(LEFT(G3908,1)="Y",LEFT(G3908,1)="B",LEFT(G3908,1)="R")</f>
        <v>1</v>
      </c>
      <c r="I3908" s="34" t="str">
        <f>IF(H3908,LEFT(G3908,FIND(" ",G3908)-1),MID(G3908,FIND(" ",G3908)+1,9))</f>
        <v>YOY</v>
      </c>
      <c r="J3908" s="34" t="str">
        <f>TRIM(SUBSTITUTE(G3908,I3908,""))</f>
        <v>6-Nov</v>
      </c>
      <c r="K3908" s="34">
        <f>LEFT(J3908,2-ISERROR(1*MID(J3908,2,1)))*1</f>
        <v>6</v>
      </c>
      <c r="L3908" s="34" t="str">
        <f>IF(LEN(I3908)=3,I3908,LEFT(I3908,1)&amp;MID(I3908,3,1)&amp;RIGHT(I3908,1))</f>
        <v>YOY</v>
      </c>
      <c r="M3908" s="42">
        <f>TIMEVALUE(SUBSTITUTE(SUBSTITUTE(F3908,"P"," P"),"A"," A"))</f>
        <v>0.30624999999999997</v>
      </c>
      <c r="N3908" s="34">
        <f t="shared" si="191"/>
        <v>1</v>
      </c>
      <c r="O3908" s="34" t="str">
        <f t="shared" si="192"/>
        <v>YOY1</v>
      </c>
      <c r="P3908" s="44">
        <f>INDEX(Workings!$R$14:$R$853,MATCH(O3908,Workings!$U$14:$U$853,0))</f>
        <v>0.30277777777777776</v>
      </c>
      <c r="Q3908" s="34">
        <f t="shared" si="193"/>
        <v>5</v>
      </c>
      <c r="S3908"/>
    </row>
    <row r="3909" spans="1:19" ht="15" x14ac:dyDescent="0.25">
      <c r="A3909" s="34" t="s">
        <v>2736</v>
      </c>
      <c r="B3909" s="34" t="e">
        <f>SEARCH("PM",A3909)</f>
        <v>#VALUE!</v>
      </c>
      <c r="C3909" s="34">
        <f>SEARCH("AM",A3909)</f>
        <v>5</v>
      </c>
      <c r="D3909" s="34">
        <f>IFERROR(B3909,C3909)</f>
        <v>5</v>
      </c>
      <c r="E3909" s="34" t="str">
        <f>IFERROR(MID(A3909,D3909-5,1)," ")</f>
        <v xml:space="preserve"> </v>
      </c>
      <c r="F3909" s="34" t="str">
        <f>MID(A3909,IF(E3909="1",D3909-5,D3909-4),IF(E3909="1",7,6))</f>
        <v>7:59AM</v>
      </c>
      <c r="G3909" s="34" t="str">
        <f>TRIM(SUBSTITUTE(A3909,TEXT(M3909,"h:mmAM/PM"),""))</f>
        <v>6/Nov Y/O/Y</v>
      </c>
      <c r="H3909" s="34" t="b">
        <f>OR(LEFT(G3909,1)="Y",LEFT(G3909,1)="B",LEFT(G3909,1)="R")</f>
        <v>0</v>
      </c>
      <c r="I3909" s="34" t="str">
        <f>IF(H3909,LEFT(G3909,FIND(" ",G3909)-1),MID(G3909,FIND(" ",G3909)+1,9))</f>
        <v>Y/O/Y</v>
      </c>
      <c r="J3909" s="34" t="str">
        <f>TRIM(SUBSTITUTE(G3909,I3909,""))</f>
        <v>6/Nov</v>
      </c>
      <c r="K3909" s="34">
        <f>LEFT(J3909,2-ISERROR(1*MID(J3909,2,1)))*1</f>
        <v>6</v>
      </c>
      <c r="L3909" s="34" t="str">
        <f>IF(LEN(I3909)=3,I3909,LEFT(I3909,1)&amp;MID(I3909,3,1)&amp;RIGHT(I3909,1))</f>
        <v>YOY</v>
      </c>
      <c r="M3909" s="42">
        <f>TIMEVALUE(SUBSTITUTE(SUBSTITUTE(F3909,"P"," P"),"A"," A"))</f>
        <v>0.33263888888888887</v>
      </c>
      <c r="N3909" s="34">
        <f t="shared" si="191"/>
        <v>2</v>
      </c>
      <c r="O3909" s="34" t="str">
        <f t="shared" si="192"/>
        <v>YOY2</v>
      </c>
      <c r="P3909" s="44">
        <f>INDEX(Workings!$R$14:$R$853,MATCH(O3909,Workings!$U$14:$U$853,0))</f>
        <v>0.33055555555555555</v>
      </c>
      <c r="Q3909" s="34">
        <f t="shared" si="193"/>
        <v>3</v>
      </c>
      <c r="S3909"/>
    </row>
    <row r="3910" spans="1:19" ht="15" x14ac:dyDescent="0.25">
      <c r="A3910" s="34" t="s">
        <v>2295</v>
      </c>
      <c r="B3910" s="34" t="e">
        <f>SEARCH("PM",A3910)</f>
        <v>#VALUE!</v>
      </c>
      <c r="C3910" s="34">
        <f>SEARCH("AM",A3910)</f>
        <v>11</v>
      </c>
      <c r="D3910" s="34">
        <f>IFERROR(B3910,C3910)</f>
        <v>11</v>
      </c>
      <c r="E3910" s="34" t="str">
        <f>IFERROR(MID(A3910,D3910-5,1)," ")</f>
        <v xml:space="preserve"> </v>
      </c>
      <c r="F3910" s="34" t="str">
        <f>MID(A3910,IF(E3910="1",D3910-5,D3910-4),IF(E3910="1",7,6))</f>
        <v>8:39AM</v>
      </c>
      <c r="G3910" s="34" t="str">
        <f>TRIM(SUBSTITUTE(A3910,TEXT(M3910,"h:mmAM/PM"),""))</f>
        <v>Y:O:Y 6/Nov</v>
      </c>
      <c r="H3910" s="34" t="b">
        <f>OR(LEFT(G3910,1)="Y",LEFT(G3910,1)="B",LEFT(G3910,1)="R")</f>
        <v>1</v>
      </c>
      <c r="I3910" s="34" t="str">
        <f>IF(H3910,LEFT(G3910,FIND(" ",G3910)-1),MID(G3910,FIND(" ",G3910)+1,9))</f>
        <v>Y:O:Y</v>
      </c>
      <c r="J3910" s="34" t="str">
        <f>TRIM(SUBSTITUTE(G3910,I3910,""))</f>
        <v>6/Nov</v>
      </c>
      <c r="K3910" s="34">
        <f>LEFT(J3910,2-ISERROR(1*MID(J3910,2,1)))*1</f>
        <v>6</v>
      </c>
      <c r="L3910" s="34" t="str">
        <f>IF(LEN(I3910)=3,I3910,LEFT(I3910,1)&amp;MID(I3910,3,1)&amp;RIGHT(I3910,1))</f>
        <v>YOY</v>
      </c>
      <c r="M3910" s="42">
        <f>TIMEVALUE(SUBSTITUTE(SUBSTITUTE(F3910,"P"," P"),"A"," A"))</f>
        <v>0.36041666666666666</v>
      </c>
      <c r="N3910" s="34">
        <f t="shared" si="191"/>
        <v>3</v>
      </c>
      <c r="O3910" s="34" t="str">
        <f t="shared" si="192"/>
        <v>YOY3</v>
      </c>
      <c r="P3910" s="44">
        <f>INDEX(Workings!$R$14:$R$853,MATCH(O3910,Workings!$U$14:$U$853,0))</f>
        <v>0.35833333333333334</v>
      </c>
      <c r="Q3910" s="34">
        <f t="shared" si="193"/>
        <v>3</v>
      </c>
      <c r="S3910"/>
    </row>
    <row r="3911" spans="1:19" ht="15" x14ac:dyDescent="0.25">
      <c r="A3911" s="34" t="s">
        <v>1703</v>
      </c>
      <c r="B3911" s="34" t="e">
        <f>SEARCH("PM",A3911)</f>
        <v>#VALUE!</v>
      </c>
      <c r="C3911" s="34">
        <f>SEARCH("AM",A3911)</f>
        <v>17</v>
      </c>
      <c r="D3911" s="34">
        <f>IFERROR(B3911,C3911)</f>
        <v>17</v>
      </c>
      <c r="E3911" s="34" t="str">
        <f>IFERROR(MID(A3911,D3911-5,1)," ")</f>
        <v xml:space="preserve"> </v>
      </c>
      <c r="F3911" s="34" t="str">
        <f>MID(A3911,IF(E3911="1",D3911-5,D3911-4),IF(E3911="1",7,6))</f>
        <v>9:14AM</v>
      </c>
      <c r="G3911" s="34" t="str">
        <f>TRIM(SUBSTITUTE(A3911,TEXT(M3911,"h:mmAM/PM"),""))</f>
        <v>Y-O-Y 6-Nov</v>
      </c>
      <c r="H3911" s="34" t="b">
        <f>OR(LEFT(G3911,1)="Y",LEFT(G3911,1)="B",LEFT(G3911,1)="R")</f>
        <v>1</v>
      </c>
      <c r="I3911" s="34" t="str">
        <f>IF(H3911,LEFT(G3911,FIND(" ",G3911)-1),MID(G3911,FIND(" ",G3911)+1,9))</f>
        <v>Y-O-Y</v>
      </c>
      <c r="J3911" s="34" t="str">
        <f>TRIM(SUBSTITUTE(G3911,I3911,""))</f>
        <v>6-Nov</v>
      </c>
      <c r="K3911" s="34">
        <f>LEFT(J3911,2-ISERROR(1*MID(J3911,2,1)))*1</f>
        <v>6</v>
      </c>
      <c r="L3911" s="34" t="str">
        <f>IF(LEN(I3911)=3,I3911,LEFT(I3911,1)&amp;MID(I3911,3,1)&amp;RIGHT(I3911,1))</f>
        <v>YOY</v>
      </c>
      <c r="M3911" s="42">
        <f>TIMEVALUE(SUBSTITUTE(SUBSTITUTE(F3911,"P"," P"),"A"," A"))</f>
        <v>0.38472222222222219</v>
      </c>
      <c r="N3911" s="34">
        <f t="shared" si="191"/>
        <v>4</v>
      </c>
      <c r="O3911" s="34" t="str">
        <f t="shared" si="192"/>
        <v>YOY4</v>
      </c>
      <c r="P3911" s="44">
        <f>INDEX(Workings!$R$14:$R$853,MATCH(O3911,Workings!$U$14:$U$853,0))</f>
        <v>0.38611111111111113</v>
      </c>
      <c r="Q3911" s="34">
        <f t="shared" si="193"/>
        <v>-2</v>
      </c>
      <c r="S3911"/>
    </row>
    <row r="3912" spans="1:19" ht="15" x14ac:dyDescent="0.25">
      <c r="A3912" s="34" t="s">
        <v>940</v>
      </c>
      <c r="B3912" s="34" t="e">
        <f>SEARCH("PM",A3912)</f>
        <v>#VALUE!</v>
      </c>
      <c r="C3912" s="34">
        <f>SEARCH("AM",A3912)</f>
        <v>5</v>
      </c>
      <c r="D3912" s="34">
        <f>IFERROR(B3912,C3912)</f>
        <v>5</v>
      </c>
      <c r="E3912" s="34" t="str">
        <f>IFERROR(MID(A3912,D3912-5,1)," ")</f>
        <v xml:space="preserve"> </v>
      </c>
      <c r="F3912" s="34" t="str">
        <f>MID(A3912,IF(E3912="1",D3912-5,D3912-4),IF(E3912="1",7,6))</f>
        <v>9:56AM</v>
      </c>
      <c r="G3912" s="34" t="str">
        <f>TRIM(SUBSTITUTE(A3912,TEXT(M3912,"h:mmAM/PM"),""))</f>
        <v>6/Nov Y:O:Y</v>
      </c>
      <c r="H3912" s="34" t="b">
        <f>OR(LEFT(G3912,1)="Y",LEFT(G3912,1)="B",LEFT(G3912,1)="R")</f>
        <v>0</v>
      </c>
      <c r="I3912" s="34" t="str">
        <f>IF(H3912,LEFT(G3912,FIND(" ",G3912)-1),MID(G3912,FIND(" ",G3912)+1,9))</f>
        <v>Y:O:Y</v>
      </c>
      <c r="J3912" s="34" t="str">
        <f>TRIM(SUBSTITUTE(G3912,I3912,""))</f>
        <v>6/Nov</v>
      </c>
      <c r="K3912" s="34">
        <f>LEFT(J3912,2-ISERROR(1*MID(J3912,2,1)))*1</f>
        <v>6</v>
      </c>
      <c r="L3912" s="34" t="str">
        <f>IF(LEN(I3912)=3,I3912,LEFT(I3912,1)&amp;MID(I3912,3,1)&amp;RIGHT(I3912,1))</f>
        <v>YOY</v>
      </c>
      <c r="M3912" s="42">
        <f>TIMEVALUE(SUBSTITUTE(SUBSTITUTE(F3912,"P"," P"),"A"," A"))</f>
        <v>0.41388888888888892</v>
      </c>
      <c r="N3912" s="34">
        <f t="shared" si="191"/>
        <v>5</v>
      </c>
      <c r="O3912" s="34" t="str">
        <f t="shared" si="192"/>
        <v>YOY5</v>
      </c>
      <c r="P3912" s="44">
        <f>INDEX(Workings!$R$14:$R$853,MATCH(O3912,Workings!$U$14:$U$853,0))</f>
        <v>0.40694444444444444</v>
      </c>
      <c r="Q3912" s="34">
        <f t="shared" si="193"/>
        <v>10</v>
      </c>
      <c r="S3912"/>
    </row>
    <row r="3913" spans="1:19" ht="15" x14ac:dyDescent="0.25">
      <c r="A3913" s="34" t="s">
        <v>536</v>
      </c>
      <c r="B3913" s="34" t="e">
        <f>SEARCH("PM",A3913)</f>
        <v>#VALUE!</v>
      </c>
      <c r="C3913" s="34">
        <f>SEARCH("AM",A3913)</f>
        <v>10</v>
      </c>
      <c r="D3913" s="34">
        <f>IFERROR(B3913,C3913)</f>
        <v>10</v>
      </c>
      <c r="E3913" s="34" t="str">
        <f>IFERROR(MID(A3913,D3913-5,1)," ")</f>
        <v>1</v>
      </c>
      <c r="F3913" s="34" t="str">
        <f>MID(A3913,IF(E3913="1",D3913-5,D3913-4),IF(E3913="1",7,6))</f>
        <v>10:19AM</v>
      </c>
      <c r="G3913" s="34" t="str">
        <f>TRIM(SUBSTITUTE(A3913,TEXT(M3913,"h:mmAM/PM"),""))</f>
        <v>YOY 6/Nov</v>
      </c>
      <c r="H3913" s="34" t="b">
        <f>OR(LEFT(G3913,1)="Y",LEFT(G3913,1)="B",LEFT(G3913,1)="R")</f>
        <v>1</v>
      </c>
      <c r="I3913" s="34" t="str">
        <f>IF(H3913,LEFT(G3913,FIND(" ",G3913)-1),MID(G3913,FIND(" ",G3913)+1,9))</f>
        <v>YOY</v>
      </c>
      <c r="J3913" s="34" t="str">
        <f>TRIM(SUBSTITUTE(G3913,I3913,""))</f>
        <v>6/Nov</v>
      </c>
      <c r="K3913" s="34">
        <f>LEFT(J3913,2-ISERROR(1*MID(J3913,2,1)))*1</f>
        <v>6</v>
      </c>
      <c r="L3913" s="34" t="str">
        <f>IF(LEN(I3913)=3,I3913,LEFT(I3913,1)&amp;MID(I3913,3,1)&amp;RIGHT(I3913,1))</f>
        <v>YOY</v>
      </c>
      <c r="M3913" s="42">
        <f>TIMEVALUE(SUBSTITUTE(SUBSTITUTE(F3913,"P"," P"),"A"," A"))</f>
        <v>0.42986111111111108</v>
      </c>
      <c r="N3913" s="34">
        <f t="shared" ref="N3913:N3976" si="194">1+(L3913=L3912)*(K3913=K3912)*N3912</f>
        <v>6</v>
      </c>
      <c r="O3913" s="34" t="str">
        <f t="shared" ref="O3913:O3976" si="195">L3913&amp;N3913</f>
        <v>YOY6</v>
      </c>
      <c r="P3913" s="44">
        <f>INDEX(Workings!$R$14:$R$853,MATCH(O3913,Workings!$U$14:$U$853,0))</f>
        <v>0.42777777777777776</v>
      </c>
      <c r="Q3913" s="34">
        <f t="shared" ref="Q3913:Q3976" si="196">ROUND((M3913-P3913)*60*24,5)</f>
        <v>3</v>
      </c>
      <c r="S3913"/>
    </row>
    <row r="3914" spans="1:19" ht="15" x14ac:dyDescent="0.25">
      <c r="A3914" s="34" t="s">
        <v>2105</v>
      </c>
      <c r="B3914" s="34" t="e">
        <f>SEARCH("PM",A3914)</f>
        <v>#VALUE!</v>
      </c>
      <c r="C3914" s="34">
        <f>SEARCH("AM",A3914)</f>
        <v>18</v>
      </c>
      <c r="D3914" s="34">
        <f>IFERROR(B3914,C3914)</f>
        <v>18</v>
      </c>
      <c r="E3914" s="34" t="str">
        <f>IFERROR(MID(A3914,D3914-5,1)," ")</f>
        <v>1</v>
      </c>
      <c r="F3914" s="34" t="str">
        <f>MID(A3914,IF(E3914="1",D3914-5,D3914-4),IF(E3914="1",7,6))</f>
        <v>10:48AM</v>
      </c>
      <c r="G3914" s="34" t="str">
        <f>TRIM(SUBSTITUTE(A3914,TEXT(M3914,"h:mmAM/PM"),""))</f>
        <v>Y/O/Y 6/Nov</v>
      </c>
      <c r="H3914" s="34" t="b">
        <f>OR(LEFT(G3914,1)="Y",LEFT(G3914,1)="B",LEFT(G3914,1)="R")</f>
        <v>1</v>
      </c>
      <c r="I3914" s="34" t="str">
        <f>IF(H3914,LEFT(G3914,FIND(" ",G3914)-1),MID(G3914,FIND(" ",G3914)+1,9))</f>
        <v>Y/O/Y</v>
      </c>
      <c r="J3914" s="34" t="str">
        <f>TRIM(SUBSTITUTE(G3914,I3914,""))</f>
        <v>6/Nov</v>
      </c>
      <c r="K3914" s="34">
        <f>LEFT(J3914,2-ISERROR(1*MID(J3914,2,1)))*1</f>
        <v>6</v>
      </c>
      <c r="L3914" s="34" t="str">
        <f>IF(LEN(I3914)=3,I3914,LEFT(I3914,1)&amp;MID(I3914,3,1)&amp;RIGHT(I3914,1))</f>
        <v>YOY</v>
      </c>
      <c r="M3914" s="42">
        <f>TIMEVALUE(SUBSTITUTE(SUBSTITUTE(F3914,"P"," P"),"A"," A"))</f>
        <v>0.45</v>
      </c>
      <c r="N3914" s="34">
        <f t="shared" si="194"/>
        <v>7</v>
      </c>
      <c r="O3914" s="34" t="str">
        <f t="shared" si="195"/>
        <v>YOY7</v>
      </c>
      <c r="P3914" s="44">
        <f>INDEX(Workings!$R$14:$R$853,MATCH(O3914,Workings!$U$14:$U$853,0))</f>
        <v>0.44861111111111107</v>
      </c>
      <c r="Q3914" s="34">
        <f t="shared" si="196"/>
        <v>2</v>
      </c>
      <c r="S3914"/>
    </row>
    <row r="3915" spans="1:19" ht="15" x14ac:dyDescent="0.25">
      <c r="A3915" s="34" t="s">
        <v>1479</v>
      </c>
      <c r="B3915" s="34" t="e">
        <f>SEARCH("PM",A3915)</f>
        <v>#VALUE!</v>
      </c>
      <c r="C3915" s="34">
        <f>SEARCH("AM",A3915)</f>
        <v>18</v>
      </c>
      <c r="D3915" s="34">
        <f>IFERROR(B3915,C3915)</f>
        <v>18</v>
      </c>
      <c r="E3915" s="34" t="str">
        <f>IFERROR(MID(A3915,D3915-5,1)," ")</f>
        <v>1</v>
      </c>
      <c r="F3915" s="34" t="str">
        <f>MID(A3915,IF(E3915="1",D3915-5,D3915-4),IF(E3915="1",7,6))</f>
        <v>11:21AM</v>
      </c>
      <c r="G3915" s="34" t="str">
        <f>TRIM(SUBSTITUTE(A3915,TEXT(M3915,"h:mmAM/PM"),""))</f>
        <v>Y:O:Y 6/Nov</v>
      </c>
      <c r="H3915" s="34" t="b">
        <f>OR(LEFT(G3915,1)="Y",LEFT(G3915,1)="B",LEFT(G3915,1)="R")</f>
        <v>1</v>
      </c>
      <c r="I3915" s="34" t="str">
        <f>IF(H3915,LEFT(G3915,FIND(" ",G3915)-1),MID(G3915,FIND(" ",G3915)+1,9))</f>
        <v>Y:O:Y</v>
      </c>
      <c r="J3915" s="34" t="str">
        <f>TRIM(SUBSTITUTE(G3915,I3915,""))</f>
        <v>6/Nov</v>
      </c>
      <c r="K3915" s="34">
        <f>LEFT(J3915,2-ISERROR(1*MID(J3915,2,1)))*1</f>
        <v>6</v>
      </c>
      <c r="L3915" s="34" t="str">
        <f>IF(LEN(I3915)=3,I3915,LEFT(I3915,1)&amp;MID(I3915,3,1)&amp;RIGHT(I3915,1))</f>
        <v>YOY</v>
      </c>
      <c r="M3915" s="42">
        <f>TIMEVALUE(SUBSTITUTE(SUBSTITUTE(F3915,"P"," P"),"A"," A"))</f>
        <v>0.47291666666666665</v>
      </c>
      <c r="N3915" s="34">
        <f t="shared" si="194"/>
        <v>8</v>
      </c>
      <c r="O3915" s="34" t="str">
        <f t="shared" si="195"/>
        <v>YOY8</v>
      </c>
      <c r="P3915" s="44">
        <f>INDEX(Workings!$R$14:$R$853,MATCH(O3915,Workings!$U$14:$U$853,0))</f>
        <v>0.46944444444444439</v>
      </c>
      <c r="Q3915" s="34">
        <f t="shared" si="196"/>
        <v>5</v>
      </c>
      <c r="S3915"/>
    </row>
    <row r="3916" spans="1:19" ht="15" x14ac:dyDescent="0.25">
      <c r="A3916" s="34" t="s">
        <v>1237</v>
      </c>
      <c r="B3916" s="34" t="e">
        <f>SEARCH("PM",A3916)</f>
        <v>#VALUE!</v>
      </c>
      <c r="C3916" s="34">
        <f>SEARCH("AM",A3916)</f>
        <v>6</v>
      </c>
      <c r="D3916" s="34">
        <f>IFERROR(B3916,C3916)</f>
        <v>6</v>
      </c>
      <c r="E3916" s="34" t="str">
        <f>IFERROR(MID(A3916,D3916-5,1)," ")</f>
        <v>1</v>
      </c>
      <c r="F3916" s="34" t="str">
        <f>MID(A3916,IF(E3916="1",D3916-5,D3916-4),IF(E3916="1",7,6))</f>
        <v>11:51AM</v>
      </c>
      <c r="G3916" s="34" t="str">
        <f>TRIM(SUBSTITUTE(A3916,TEXT(M3916,"h:mmAM/PM"),""))</f>
        <v>6/Nov Y:O:Y</v>
      </c>
      <c r="H3916" s="34" t="b">
        <f>OR(LEFT(G3916,1)="Y",LEFT(G3916,1)="B",LEFT(G3916,1)="R")</f>
        <v>0</v>
      </c>
      <c r="I3916" s="34" t="str">
        <f>IF(H3916,LEFT(G3916,FIND(" ",G3916)-1),MID(G3916,FIND(" ",G3916)+1,9))</f>
        <v>Y:O:Y</v>
      </c>
      <c r="J3916" s="34" t="str">
        <f>TRIM(SUBSTITUTE(G3916,I3916,""))</f>
        <v>6/Nov</v>
      </c>
      <c r="K3916" s="34">
        <f>LEFT(J3916,2-ISERROR(1*MID(J3916,2,1)))*1</f>
        <v>6</v>
      </c>
      <c r="L3916" s="34" t="str">
        <f>IF(LEN(I3916)=3,I3916,LEFT(I3916,1)&amp;MID(I3916,3,1)&amp;RIGHT(I3916,1))</f>
        <v>YOY</v>
      </c>
      <c r="M3916" s="42">
        <f>TIMEVALUE(SUBSTITUTE(SUBSTITUTE(F3916,"P"," P"),"A"," A"))</f>
        <v>0.49374999999999997</v>
      </c>
      <c r="N3916" s="34">
        <f t="shared" si="194"/>
        <v>9</v>
      </c>
      <c r="O3916" s="34" t="str">
        <f t="shared" si="195"/>
        <v>YOY9</v>
      </c>
      <c r="P3916" s="44">
        <f>INDEX(Workings!$R$14:$R$853,MATCH(O3916,Workings!$U$14:$U$853,0))</f>
        <v>0.4902777777777777</v>
      </c>
      <c r="Q3916" s="34">
        <f t="shared" si="196"/>
        <v>5</v>
      </c>
      <c r="S3916"/>
    </row>
    <row r="3917" spans="1:19" ht="15" x14ac:dyDescent="0.25">
      <c r="A3917" s="34" t="s">
        <v>1496</v>
      </c>
      <c r="B3917" s="34">
        <f>SEARCH("PM",A3917)</f>
        <v>12</v>
      </c>
      <c r="C3917" s="34" t="e">
        <f>SEARCH("AM",A3917)</f>
        <v>#VALUE!</v>
      </c>
      <c r="D3917" s="34">
        <f>IFERROR(B3917,C3917)</f>
        <v>12</v>
      </c>
      <c r="E3917" s="34" t="str">
        <f>IFERROR(MID(A3917,D3917-5,1)," ")</f>
        <v>1</v>
      </c>
      <c r="F3917" s="34" t="str">
        <f>MID(A3917,IF(E3917="1",D3917-5,D3917-4),IF(E3917="1",7,6))</f>
        <v>12:21PM</v>
      </c>
      <c r="G3917" s="34" t="str">
        <f>TRIM(SUBSTITUTE(A3917,TEXT(M3917,"h:mmAM/PM"),""))</f>
        <v>Y:O:Y 6-Nov</v>
      </c>
      <c r="H3917" s="34" t="b">
        <f>OR(LEFT(G3917,1)="Y",LEFT(G3917,1)="B",LEFT(G3917,1)="R")</f>
        <v>1</v>
      </c>
      <c r="I3917" s="34" t="str">
        <f>IF(H3917,LEFT(G3917,FIND(" ",G3917)-1),MID(G3917,FIND(" ",G3917)+1,9))</f>
        <v>Y:O:Y</v>
      </c>
      <c r="J3917" s="34" t="str">
        <f>TRIM(SUBSTITUTE(G3917,I3917,""))</f>
        <v>6-Nov</v>
      </c>
      <c r="K3917" s="34">
        <f>LEFT(J3917,2-ISERROR(1*MID(J3917,2,1)))*1</f>
        <v>6</v>
      </c>
      <c r="L3917" s="34" t="str">
        <f>IF(LEN(I3917)=3,I3917,LEFT(I3917,1)&amp;MID(I3917,3,1)&amp;RIGHT(I3917,1))</f>
        <v>YOY</v>
      </c>
      <c r="M3917" s="42">
        <f>TIMEVALUE(SUBSTITUTE(SUBSTITUTE(F3917,"P"," P"),"A"," A"))</f>
        <v>0.51458333333333328</v>
      </c>
      <c r="N3917" s="34">
        <f t="shared" si="194"/>
        <v>10</v>
      </c>
      <c r="O3917" s="34" t="str">
        <f t="shared" si="195"/>
        <v>YOY10</v>
      </c>
      <c r="P3917" s="44">
        <f>INDEX(Workings!$R$14:$R$853,MATCH(O3917,Workings!$U$14:$U$853,0))</f>
        <v>0.51111111111111107</v>
      </c>
      <c r="Q3917" s="34">
        <f t="shared" si="196"/>
        <v>5</v>
      </c>
      <c r="S3917"/>
    </row>
    <row r="3918" spans="1:19" ht="15" x14ac:dyDescent="0.25">
      <c r="A3918" s="34" t="s">
        <v>3992</v>
      </c>
      <c r="B3918" s="34">
        <f>SEARCH("PM",A3918)</f>
        <v>12</v>
      </c>
      <c r="C3918" s="34" t="e">
        <f>SEARCH("AM",A3918)</f>
        <v>#VALUE!</v>
      </c>
      <c r="D3918" s="34">
        <f>IFERROR(B3918,C3918)</f>
        <v>12</v>
      </c>
      <c r="E3918" s="34" t="str">
        <f>IFERROR(MID(A3918,D3918-5,1)," ")</f>
        <v>1</v>
      </c>
      <c r="F3918" s="34" t="str">
        <f>MID(A3918,IF(E3918="1",D3918-5,D3918-4),IF(E3918="1",7,6))</f>
        <v>12:50PM</v>
      </c>
      <c r="G3918" s="34" t="str">
        <f>TRIM(SUBSTITUTE(A3918,TEXT(M3918,"h:mmAM/PM"),""))</f>
        <v>Y:O:Y 6/Nov</v>
      </c>
      <c r="H3918" s="34" t="b">
        <f>OR(LEFT(G3918,1)="Y",LEFT(G3918,1)="B",LEFT(G3918,1)="R")</f>
        <v>1</v>
      </c>
      <c r="I3918" s="34" t="str">
        <f>IF(H3918,LEFT(G3918,FIND(" ",G3918)-1),MID(G3918,FIND(" ",G3918)+1,9))</f>
        <v>Y:O:Y</v>
      </c>
      <c r="J3918" s="34" t="str">
        <f>TRIM(SUBSTITUTE(G3918,I3918,""))</f>
        <v>6/Nov</v>
      </c>
      <c r="K3918" s="34">
        <f>LEFT(J3918,2-ISERROR(1*MID(J3918,2,1)))*1</f>
        <v>6</v>
      </c>
      <c r="L3918" s="34" t="str">
        <f>IF(LEN(I3918)=3,I3918,LEFT(I3918,1)&amp;MID(I3918,3,1)&amp;RIGHT(I3918,1))</f>
        <v>YOY</v>
      </c>
      <c r="M3918" s="42">
        <f>TIMEVALUE(SUBSTITUTE(SUBSTITUTE(F3918,"P"," P"),"A"," A"))</f>
        <v>0.53472222222222221</v>
      </c>
      <c r="N3918" s="34">
        <f t="shared" si="194"/>
        <v>11</v>
      </c>
      <c r="O3918" s="34" t="str">
        <f t="shared" si="195"/>
        <v>YOY11</v>
      </c>
      <c r="P3918" s="44">
        <f>INDEX(Workings!$R$14:$R$853,MATCH(O3918,Workings!$U$14:$U$853,0))</f>
        <v>0.53194444444444444</v>
      </c>
      <c r="Q3918" s="34">
        <f t="shared" si="196"/>
        <v>4</v>
      </c>
      <c r="S3918"/>
    </row>
    <row r="3919" spans="1:19" ht="15" x14ac:dyDescent="0.25">
      <c r="A3919" s="34" t="s">
        <v>287</v>
      </c>
      <c r="B3919" s="34">
        <f>SEARCH("PM",A3919)</f>
        <v>11</v>
      </c>
      <c r="C3919" s="34" t="e">
        <f>SEARCH("AM",A3919)</f>
        <v>#VALUE!</v>
      </c>
      <c r="D3919" s="34">
        <f>IFERROR(B3919,C3919)</f>
        <v>11</v>
      </c>
      <c r="E3919" s="34" t="str">
        <f>IFERROR(MID(A3919,D3919-5,1)," ")</f>
        <v xml:space="preserve"> </v>
      </c>
      <c r="F3919" s="34" t="str">
        <f>MID(A3919,IF(E3919="1",D3919-5,D3919-4),IF(E3919="1",7,6))</f>
        <v>1:18PM</v>
      </c>
      <c r="G3919" s="34" t="str">
        <f>TRIM(SUBSTITUTE(A3919,TEXT(M3919,"h:mmAM/PM"),""))</f>
        <v>6/Nov Y:O:Y</v>
      </c>
      <c r="H3919" s="34" t="b">
        <f>OR(LEFT(G3919,1)="Y",LEFT(G3919,1)="B",LEFT(G3919,1)="R")</f>
        <v>0</v>
      </c>
      <c r="I3919" s="34" t="str">
        <f>IF(H3919,LEFT(G3919,FIND(" ",G3919)-1),MID(G3919,FIND(" ",G3919)+1,9))</f>
        <v>Y:O:Y</v>
      </c>
      <c r="J3919" s="34" t="str">
        <f>TRIM(SUBSTITUTE(G3919,I3919,""))</f>
        <v>6/Nov</v>
      </c>
      <c r="K3919" s="34">
        <f>LEFT(J3919,2-ISERROR(1*MID(J3919,2,1)))*1</f>
        <v>6</v>
      </c>
      <c r="L3919" s="34" t="str">
        <f>IF(LEN(I3919)=3,I3919,LEFT(I3919,1)&amp;MID(I3919,3,1)&amp;RIGHT(I3919,1))</f>
        <v>YOY</v>
      </c>
      <c r="M3919" s="42">
        <f>TIMEVALUE(SUBSTITUTE(SUBSTITUTE(F3919,"P"," P"),"A"," A"))</f>
        <v>0.5541666666666667</v>
      </c>
      <c r="N3919" s="34">
        <f t="shared" si="194"/>
        <v>12</v>
      </c>
      <c r="O3919" s="34" t="str">
        <f t="shared" si="195"/>
        <v>YOY12</v>
      </c>
      <c r="P3919" s="44">
        <f>INDEX(Workings!$R$14:$R$853,MATCH(O3919,Workings!$U$14:$U$853,0))</f>
        <v>0.55277777777777781</v>
      </c>
      <c r="Q3919" s="34">
        <f t="shared" si="196"/>
        <v>2</v>
      </c>
      <c r="S3919"/>
    </row>
    <row r="3920" spans="1:19" ht="15" x14ac:dyDescent="0.25">
      <c r="A3920" s="34" t="s">
        <v>1685</v>
      </c>
      <c r="B3920" s="34">
        <f>SEARCH("PM",A3920)</f>
        <v>9</v>
      </c>
      <c r="C3920" s="34" t="e">
        <f>SEARCH("AM",A3920)</f>
        <v>#VALUE!</v>
      </c>
      <c r="D3920" s="34">
        <f>IFERROR(B3920,C3920)</f>
        <v>9</v>
      </c>
      <c r="E3920" s="34" t="str">
        <f>IFERROR(MID(A3920,D3920-5,1)," ")</f>
        <v xml:space="preserve"> </v>
      </c>
      <c r="F3920" s="34" t="str">
        <f>MID(A3920,IF(E3920="1",D3920-5,D3920-4),IF(E3920="1",7,6))</f>
        <v>1:51PM</v>
      </c>
      <c r="G3920" s="34" t="str">
        <f>TRIM(SUBSTITUTE(A3920,TEXT(M3920,"h:mmAM/PM"),""))</f>
        <v>YOY 6-Nov</v>
      </c>
      <c r="H3920" s="34" t="b">
        <f>OR(LEFT(G3920,1)="Y",LEFT(G3920,1)="B",LEFT(G3920,1)="R")</f>
        <v>1</v>
      </c>
      <c r="I3920" s="34" t="str">
        <f>IF(H3920,LEFT(G3920,FIND(" ",G3920)-1),MID(G3920,FIND(" ",G3920)+1,9))</f>
        <v>YOY</v>
      </c>
      <c r="J3920" s="34" t="str">
        <f>TRIM(SUBSTITUTE(G3920,I3920,""))</f>
        <v>6-Nov</v>
      </c>
      <c r="K3920" s="34">
        <f>LEFT(J3920,2-ISERROR(1*MID(J3920,2,1)))*1</f>
        <v>6</v>
      </c>
      <c r="L3920" s="34" t="str">
        <f>IF(LEN(I3920)=3,I3920,LEFT(I3920,1)&amp;MID(I3920,3,1)&amp;RIGHT(I3920,1))</f>
        <v>YOY</v>
      </c>
      <c r="M3920" s="42">
        <f>TIMEVALUE(SUBSTITUTE(SUBSTITUTE(F3920,"P"," P"),"A"," A"))</f>
        <v>0.57708333333333328</v>
      </c>
      <c r="N3920" s="34">
        <f t="shared" si="194"/>
        <v>13</v>
      </c>
      <c r="O3920" s="34" t="str">
        <f t="shared" si="195"/>
        <v>YOY13</v>
      </c>
      <c r="P3920" s="44">
        <f>INDEX(Workings!$R$14:$R$853,MATCH(O3920,Workings!$U$14:$U$853,0))</f>
        <v>0.57361111111111118</v>
      </c>
      <c r="Q3920" s="34">
        <f t="shared" si="196"/>
        <v>5</v>
      </c>
      <c r="S3920"/>
    </row>
    <row r="3921" spans="1:19" ht="15" x14ac:dyDescent="0.25">
      <c r="A3921" s="34" t="s">
        <v>1940</v>
      </c>
      <c r="B3921" s="34">
        <f>SEARCH("PM",A3921)</f>
        <v>5</v>
      </c>
      <c r="C3921" s="34" t="e">
        <f>SEARCH("AM",A3921)</f>
        <v>#VALUE!</v>
      </c>
      <c r="D3921" s="34">
        <f>IFERROR(B3921,C3921)</f>
        <v>5</v>
      </c>
      <c r="E3921" s="34" t="str">
        <f>IFERROR(MID(A3921,D3921-5,1)," ")</f>
        <v xml:space="preserve"> </v>
      </c>
      <c r="F3921" s="34" t="str">
        <f>MID(A3921,IF(E3921="1",D3921-5,D3921-4),IF(E3921="1",7,6))</f>
        <v>2:17PM</v>
      </c>
      <c r="G3921" s="34" t="str">
        <f>TRIM(SUBSTITUTE(A3921,TEXT(M3921,"h:mmAM/PM"),""))</f>
        <v>Y-O-Y 6-Nov</v>
      </c>
      <c r="H3921" s="34" t="b">
        <f>OR(LEFT(G3921,1)="Y",LEFT(G3921,1)="B",LEFT(G3921,1)="R")</f>
        <v>1</v>
      </c>
      <c r="I3921" s="34" t="str">
        <f>IF(H3921,LEFT(G3921,FIND(" ",G3921)-1),MID(G3921,FIND(" ",G3921)+1,9))</f>
        <v>Y-O-Y</v>
      </c>
      <c r="J3921" s="34" t="str">
        <f>TRIM(SUBSTITUTE(G3921,I3921,""))</f>
        <v>6-Nov</v>
      </c>
      <c r="K3921" s="34">
        <f>LEFT(J3921,2-ISERROR(1*MID(J3921,2,1)))*1</f>
        <v>6</v>
      </c>
      <c r="L3921" s="34" t="str">
        <f>IF(LEN(I3921)=3,I3921,LEFT(I3921,1)&amp;MID(I3921,3,1)&amp;RIGHT(I3921,1))</f>
        <v>YOY</v>
      </c>
      <c r="M3921" s="42">
        <f>TIMEVALUE(SUBSTITUTE(SUBSTITUTE(F3921,"P"," P"),"A"," A"))</f>
        <v>0.59513888888888888</v>
      </c>
      <c r="N3921" s="34">
        <f t="shared" si="194"/>
        <v>14</v>
      </c>
      <c r="O3921" s="34" t="str">
        <f t="shared" si="195"/>
        <v>YOY14</v>
      </c>
      <c r="P3921" s="44">
        <f>INDEX(Workings!$R$14:$R$853,MATCH(O3921,Workings!$U$14:$U$853,0))</f>
        <v>0.59444444444444455</v>
      </c>
      <c r="Q3921" s="34">
        <f t="shared" si="196"/>
        <v>1</v>
      </c>
      <c r="S3921"/>
    </row>
    <row r="3922" spans="1:19" ht="15" x14ac:dyDescent="0.25">
      <c r="A3922" s="34" t="s">
        <v>850</v>
      </c>
      <c r="B3922" s="34">
        <f>SEARCH("PM",A3922)</f>
        <v>17</v>
      </c>
      <c r="C3922" s="34" t="e">
        <f>SEARCH("AM",A3922)</f>
        <v>#VALUE!</v>
      </c>
      <c r="D3922" s="34">
        <f>IFERROR(B3922,C3922)</f>
        <v>17</v>
      </c>
      <c r="E3922" s="34" t="str">
        <f>IFERROR(MID(A3922,D3922-5,1)," ")</f>
        <v xml:space="preserve"> </v>
      </c>
      <c r="F3922" s="34" t="str">
        <f>MID(A3922,IF(E3922="1",D3922-5,D3922-4),IF(E3922="1",7,6))</f>
        <v>2:53PM</v>
      </c>
      <c r="G3922" s="34" t="str">
        <f>TRIM(SUBSTITUTE(A3922,TEXT(M3922,"h:mmAM/PM"),""))</f>
        <v>Y/O/Y 6-Nov</v>
      </c>
      <c r="H3922" s="34" t="b">
        <f>OR(LEFT(G3922,1)="Y",LEFT(G3922,1)="B",LEFT(G3922,1)="R")</f>
        <v>1</v>
      </c>
      <c r="I3922" s="34" t="str">
        <f>IF(H3922,LEFT(G3922,FIND(" ",G3922)-1),MID(G3922,FIND(" ",G3922)+1,9))</f>
        <v>Y/O/Y</v>
      </c>
      <c r="J3922" s="34" t="str">
        <f>TRIM(SUBSTITUTE(G3922,I3922,""))</f>
        <v>6-Nov</v>
      </c>
      <c r="K3922" s="34">
        <f>LEFT(J3922,2-ISERROR(1*MID(J3922,2,1)))*1</f>
        <v>6</v>
      </c>
      <c r="L3922" s="34" t="str">
        <f>IF(LEN(I3922)=3,I3922,LEFT(I3922,1)&amp;MID(I3922,3,1)&amp;RIGHT(I3922,1))</f>
        <v>YOY</v>
      </c>
      <c r="M3922" s="42">
        <f>TIMEVALUE(SUBSTITUTE(SUBSTITUTE(F3922,"P"," P"),"A"," A"))</f>
        <v>0.62013888888888891</v>
      </c>
      <c r="N3922" s="34">
        <f t="shared" si="194"/>
        <v>15</v>
      </c>
      <c r="O3922" s="34" t="str">
        <f t="shared" si="195"/>
        <v>YOY15</v>
      </c>
      <c r="P3922" s="44">
        <f>INDEX(Workings!$R$14:$R$853,MATCH(O3922,Workings!$U$14:$U$853,0))</f>
        <v>0.61527777777777792</v>
      </c>
      <c r="Q3922" s="34">
        <f t="shared" si="196"/>
        <v>7</v>
      </c>
      <c r="S3922"/>
    </row>
    <row r="3923" spans="1:19" ht="15" x14ac:dyDescent="0.25">
      <c r="A3923" s="34" t="s">
        <v>2470</v>
      </c>
      <c r="B3923" s="34">
        <f>SEARCH("PM",A3923)</f>
        <v>11</v>
      </c>
      <c r="C3923" s="34" t="e">
        <f>SEARCH("AM",A3923)</f>
        <v>#VALUE!</v>
      </c>
      <c r="D3923" s="34">
        <f>IFERROR(B3923,C3923)</f>
        <v>11</v>
      </c>
      <c r="E3923" s="34" t="str">
        <f>IFERROR(MID(A3923,D3923-5,1)," ")</f>
        <v xml:space="preserve"> </v>
      </c>
      <c r="F3923" s="34" t="str">
        <f>MID(A3923,IF(E3923="1",D3923-5,D3923-4),IF(E3923="1",7,6))</f>
        <v>3:23PM</v>
      </c>
      <c r="G3923" s="34" t="str">
        <f>TRIM(SUBSTITUTE(A3923,TEXT(M3923,"h:mmAM/PM"),""))</f>
        <v>6-Nov Y/O/Y</v>
      </c>
      <c r="H3923" s="34" t="b">
        <f>OR(LEFT(G3923,1)="Y",LEFT(G3923,1)="B",LEFT(G3923,1)="R")</f>
        <v>0</v>
      </c>
      <c r="I3923" s="34" t="str">
        <f>IF(H3923,LEFT(G3923,FIND(" ",G3923)-1),MID(G3923,FIND(" ",G3923)+1,9))</f>
        <v>Y/O/Y</v>
      </c>
      <c r="J3923" s="34" t="str">
        <f>TRIM(SUBSTITUTE(G3923,I3923,""))</f>
        <v>6-Nov</v>
      </c>
      <c r="K3923" s="34">
        <f>LEFT(J3923,2-ISERROR(1*MID(J3923,2,1)))*1</f>
        <v>6</v>
      </c>
      <c r="L3923" s="34" t="str">
        <f>IF(LEN(I3923)=3,I3923,LEFT(I3923,1)&amp;MID(I3923,3,1)&amp;RIGHT(I3923,1))</f>
        <v>YOY</v>
      </c>
      <c r="M3923" s="42">
        <f>TIMEVALUE(SUBSTITUTE(SUBSTITUTE(F3923,"P"," P"),"A"," A"))</f>
        <v>0.64097222222222217</v>
      </c>
      <c r="N3923" s="34">
        <f t="shared" si="194"/>
        <v>16</v>
      </c>
      <c r="O3923" s="34" t="str">
        <f t="shared" si="195"/>
        <v>YOY16</v>
      </c>
      <c r="P3923" s="44">
        <f>INDEX(Workings!$R$14:$R$853,MATCH(O3923,Workings!$U$14:$U$853,0))</f>
        <v>0.63611111111111129</v>
      </c>
      <c r="Q3923" s="34">
        <f t="shared" si="196"/>
        <v>7</v>
      </c>
      <c r="S3923"/>
    </row>
    <row r="3924" spans="1:19" ht="15" x14ac:dyDescent="0.25">
      <c r="A3924" s="34" t="s">
        <v>2950</v>
      </c>
      <c r="B3924" s="34">
        <f>SEARCH("PM",A3924)</f>
        <v>11</v>
      </c>
      <c r="C3924" s="34" t="e">
        <f>SEARCH("AM",A3924)</f>
        <v>#VALUE!</v>
      </c>
      <c r="D3924" s="34">
        <f>IFERROR(B3924,C3924)</f>
        <v>11</v>
      </c>
      <c r="E3924" s="34" t="str">
        <f>IFERROR(MID(A3924,D3924-5,1)," ")</f>
        <v xml:space="preserve"> </v>
      </c>
      <c r="F3924" s="34" t="str">
        <f>MID(A3924,IF(E3924="1",D3924-5,D3924-4),IF(E3924="1",7,6))</f>
        <v>3:56PM</v>
      </c>
      <c r="G3924" s="34" t="str">
        <f>TRIM(SUBSTITUTE(A3924,TEXT(M3924,"h:mmAM/PM"),""))</f>
        <v>Y:O:Y 6-Nov</v>
      </c>
      <c r="H3924" s="34" t="b">
        <f>OR(LEFT(G3924,1)="Y",LEFT(G3924,1)="B",LEFT(G3924,1)="R")</f>
        <v>1</v>
      </c>
      <c r="I3924" s="34" t="str">
        <f>IF(H3924,LEFT(G3924,FIND(" ",G3924)-1),MID(G3924,FIND(" ",G3924)+1,9))</f>
        <v>Y:O:Y</v>
      </c>
      <c r="J3924" s="34" t="str">
        <f>TRIM(SUBSTITUTE(G3924,I3924,""))</f>
        <v>6-Nov</v>
      </c>
      <c r="K3924" s="34">
        <f>LEFT(J3924,2-ISERROR(1*MID(J3924,2,1)))*1</f>
        <v>6</v>
      </c>
      <c r="L3924" s="34" t="str">
        <f>IF(LEN(I3924)=3,I3924,LEFT(I3924,1)&amp;MID(I3924,3,1)&amp;RIGHT(I3924,1))</f>
        <v>YOY</v>
      </c>
      <c r="M3924" s="42">
        <f>TIMEVALUE(SUBSTITUTE(SUBSTITUTE(F3924,"P"," P"),"A"," A"))</f>
        <v>0.66388888888888886</v>
      </c>
      <c r="N3924" s="34">
        <f t="shared" si="194"/>
        <v>17</v>
      </c>
      <c r="O3924" s="34" t="str">
        <f t="shared" si="195"/>
        <v>YOY17</v>
      </c>
      <c r="P3924" s="44">
        <f>INDEX(Workings!$R$14:$R$853,MATCH(O3924,Workings!$U$14:$U$853,0))</f>
        <v>0.65694444444444466</v>
      </c>
      <c r="Q3924" s="34">
        <f t="shared" si="196"/>
        <v>10</v>
      </c>
      <c r="S3924"/>
    </row>
    <row r="3925" spans="1:19" ht="15" x14ac:dyDescent="0.25">
      <c r="A3925" s="34" t="s">
        <v>3161</v>
      </c>
      <c r="B3925" s="34">
        <f>SEARCH("PM",A3925)</f>
        <v>11</v>
      </c>
      <c r="C3925" s="34" t="e">
        <f>SEARCH("AM",A3925)</f>
        <v>#VALUE!</v>
      </c>
      <c r="D3925" s="34">
        <f>IFERROR(B3925,C3925)</f>
        <v>11</v>
      </c>
      <c r="E3925" s="34" t="str">
        <f>IFERROR(MID(A3925,D3925-5,1)," ")</f>
        <v xml:space="preserve"> </v>
      </c>
      <c r="F3925" s="34" t="str">
        <f>MID(A3925,IF(E3925="1",D3925-5,D3925-4),IF(E3925="1",7,6))</f>
        <v>4:19PM</v>
      </c>
      <c r="G3925" s="34" t="str">
        <f>TRIM(SUBSTITUTE(A3925,TEXT(M3925,"h:mmAM/PM"),""))</f>
        <v>Y/O/Y 6-Nov</v>
      </c>
      <c r="H3925" s="34" t="b">
        <f>OR(LEFT(G3925,1)="Y",LEFT(G3925,1)="B",LEFT(G3925,1)="R")</f>
        <v>1</v>
      </c>
      <c r="I3925" s="34" t="str">
        <f>IF(H3925,LEFT(G3925,FIND(" ",G3925)-1),MID(G3925,FIND(" ",G3925)+1,9))</f>
        <v>Y/O/Y</v>
      </c>
      <c r="J3925" s="34" t="str">
        <f>TRIM(SUBSTITUTE(G3925,I3925,""))</f>
        <v>6-Nov</v>
      </c>
      <c r="K3925" s="34">
        <f>LEFT(J3925,2-ISERROR(1*MID(J3925,2,1)))*1</f>
        <v>6</v>
      </c>
      <c r="L3925" s="34" t="str">
        <f>IF(LEN(I3925)=3,I3925,LEFT(I3925,1)&amp;MID(I3925,3,1)&amp;RIGHT(I3925,1))</f>
        <v>YOY</v>
      </c>
      <c r="M3925" s="42">
        <f>TIMEVALUE(SUBSTITUTE(SUBSTITUTE(F3925,"P"," P"),"A"," A"))</f>
        <v>0.67986111111111114</v>
      </c>
      <c r="N3925" s="34">
        <f t="shared" si="194"/>
        <v>18</v>
      </c>
      <c r="O3925" s="34" t="str">
        <f t="shared" si="195"/>
        <v>YOY18</v>
      </c>
      <c r="P3925" s="44">
        <f>INDEX(Workings!$R$14:$R$853,MATCH(O3925,Workings!$U$14:$U$853,0))</f>
        <v>0.67777777777777803</v>
      </c>
      <c r="Q3925" s="34">
        <f t="shared" si="196"/>
        <v>3</v>
      </c>
      <c r="S3925"/>
    </row>
    <row r="3926" spans="1:19" ht="15" x14ac:dyDescent="0.25">
      <c r="A3926" s="34" t="s">
        <v>2099</v>
      </c>
      <c r="B3926" s="34">
        <f>SEARCH("PM",A3926)</f>
        <v>11</v>
      </c>
      <c r="C3926" s="34" t="e">
        <f>SEARCH("AM",A3926)</f>
        <v>#VALUE!</v>
      </c>
      <c r="D3926" s="34">
        <f>IFERROR(B3926,C3926)</f>
        <v>11</v>
      </c>
      <c r="E3926" s="34" t="str">
        <f>IFERROR(MID(A3926,D3926-5,1)," ")</f>
        <v xml:space="preserve"> </v>
      </c>
      <c r="F3926" s="34" t="str">
        <f>MID(A3926,IF(E3926="1",D3926-5,D3926-4),IF(E3926="1",7,6))</f>
        <v>4:54PM</v>
      </c>
      <c r="G3926" s="34" t="str">
        <f>TRIM(SUBSTITUTE(A3926,TEXT(M3926,"h:mmAM/PM"),""))</f>
        <v>Y:O:Y 6/Nov</v>
      </c>
      <c r="H3926" s="34" t="b">
        <f>OR(LEFT(G3926,1)="Y",LEFT(G3926,1)="B",LEFT(G3926,1)="R")</f>
        <v>1</v>
      </c>
      <c r="I3926" s="34" t="str">
        <f>IF(H3926,LEFT(G3926,FIND(" ",G3926)-1),MID(G3926,FIND(" ",G3926)+1,9))</f>
        <v>Y:O:Y</v>
      </c>
      <c r="J3926" s="34" t="str">
        <f>TRIM(SUBSTITUTE(G3926,I3926,""))</f>
        <v>6/Nov</v>
      </c>
      <c r="K3926" s="34">
        <f>LEFT(J3926,2-ISERROR(1*MID(J3926,2,1)))*1</f>
        <v>6</v>
      </c>
      <c r="L3926" s="34" t="str">
        <f>IF(LEN(I3926)=3,I3926,LEFT(I3926,1)&amp;MID(I3926,3,1)&amp;RIGHT(I3926,1))</f>
        <v>YOY</v>
      </c>
      <c r="M3926" s="42">
        <f>TIMEVALUE(SUBSTITUTE(SUBSTITUTE(F3926,"P"," P"),"A"," A"))</f>
        <v>0.70416666666666661</v>
      </c>
      <c r="N3926" s="34">
        <f t="shared" si="194"/>
        <v>19</v>
      </c>
      <c r="O3926" s="34" t="str">
        <f t="shared" si="195"/>
        <v>YOY19</v>
      </c>
      <c r="P3926" s="44">
        <f>INDEX(Workings!$R$14:$R$853,MATCH(O3926,Workings!$U$14:$U$853,0))</f>
        <v>0.6986111111111114</v>
      </c>
      <c r="Q3926" s="34">
        <f t="shared" si="196"/>
        <v>8</v>
      </c>
      <c r="S3926"/>
    </row>
    <row r="3927" spans="1:19" ht="15" x14ac:dyDescent="0.25">
      <c r="A3927" s="34" t="s">
        <v>2114</v>
      </c>
      <c r="B3927" s="34">
        <f>SEARCH("PM",A3927)</f>
        <v>11</v>
      </c>
      <c r="C3927" s="34" t="e">
        <f>SEARCH("AM",A3927)</f>
        <v>#VALUE!</v>
      </c>
      <c r="D3927" s="34">
        <f>IFERROR(B3927,C3927)</f>
        <v>11</v>
      </c>
      <c r="E3927" s="34" t="str">
        <f>IFERROR(MID(A3927,D3927-5,1)," ")</f>
        <v xml:space="preserve"> </v>
      </c>
      <c r="F3927" s="34" t="str">
        <f>MID(A3927,IF(E3927="1",D3927-5,D3927-4),IF(E3927="1",7,6))</f>
        <v>5:20PM</v>
      </c>
      <c r="G3927" s="34" t="str">
        <f>TRIM(SUBSTITUTE(A3927,TEXT(M3927,"h:mmAM/PM"),""))</f>
        <v>6/Nov Y-O-Y</v>
      </c>
      <c r="H3927" s="34" t="b">
        <f>OR(LEFT(G3927,1)="Y",LEFT(G3927,1)="B",LEFT(G3927,1)="R")</f>
        <v>0</v>
      </c>
      <c r="I3927" s="34" t="str">
        <f>IF(H3927,LEFT(G3927,FIND(" ",G3927)-1),MID(G3927,FIND(" ",G3927)+1,9))</f>
        <v>Y-O-Y</v>
      </c>
      <c r="J3927" s="34" t="str">
        <f>TRIM(SUBSTITUTE(G3927,I3927,""))</f>
        <v>6/Nov</v>
      </c>
      <c r="K3927" s="34">
        <f>LEFT(J3927,2-ISERROR(1*MID(J3927,2,1)))*1</f>
        <v>6</v>
      </c>
      <c r="L3927" s="34" t="str">
        <f>IF(LEN(I3927)=3,I3927,LEFT(I3927,1)&amp;MID(I3927,3,1)&amp;RIGHT(I3927,1))</f>
        <v>YOY</v>
      </c>
      <c r="M3927" s="42">
        <f>TIMEVALUE(SUBSTITUTE(SUBSTITUTE(F3927,"P"," P"),"A"," A"))</f>
        <v>0.72222222222222221</v>
      </c>
      <c r="N3927" s="34">
        <f t="shared" si="194"/>
        <v>20</v>
      </c>
      <c r="O3927" s="34" t="str">
        <f t="shared" si="195"/>
        <v>YOY20</v>
      </c>
      <c r="P3927" s="44">
        <f>INDEX(Workings!$R$14:$R$853,MATCH(O3927,Workings!$U$14:$U$853,0))</f>
        <v>0.71944444444444478</v>
      </c>
      <c r="Q3927" s="34">
        <f t="shared" si="196"/>
        <v>4</v>
      </c>
      <c r="S3927"/>
    </row>
    <row r="3928" spans="1:19" ht="15" x14ac:dyDescent="0.25">
      <c r="A3928" s="34" t="s">
        <v>3032</v>
      </c>
      <c r="B3928" s="34">
        <f>SEARCH("PM",A3928)</f>
        <v>5</v>
      </c>
      <c r="C3928" s="34" t="e">
        <f>SEARCH("AM",A3928)</f>
        <v>#VALUE!</v>
      </c>
      <c r="D3928" s="34">
        <f>IFERROR(B3928,C3928)</f>
        <v>5</v>
      </c>
      <c r="E3928" s="34" t="str">
        <f>IFERROR(MID(A3928,D3928-5,1)," ")</f>
        <v xml:space="preserve"> </v>
      </c>
      <c r="F3928" s="34" t="str">
        <f>MID(A3928,IF(E3928="1",D3928-5,D3928-4),IF(E3928="1",7,6))</f>
        <v>5:40PM</v>
      </c>
      <c r="G3928" s="34" t="str">
        <f>TRIM(SUBSTITUTE(A3928,TEXT(M3928,"h:mmAM/PM"),""))</f>
        <v>YOY 6-Nov</v>
      </c>
      <c r="H3928" s="34" t="b">
        <f>OR(LEFT(G3928,1)="Y",LEFT(G3928,1)="B",LEFT(G3928,1)="R")</f>
        <v>1</v>
      </c>
      <c r="I3928" s="34" t="str">
        <f>IF(H3928,LEFT(G3928,FIND(" ",G3928)-1),MID(G3928,FIND(" ",G3928)+1,9))</f>
        <v>YOY</v>
      </c>
      <c r="J3928" s="34" t="str">
        <f>TRIM(SUBSTITUTE(G3928,I3928,""))</f>
        <v>6-Nov</v>
      </c>
      <c r="K3928" s="34">
        <f>LEFT(J3928,2-ISERROR(1*MID(J3928,2,1)))*1</f>
        <v>6</v>
      </c>
      <c r="L3928" s="34" t="str">
        <f>IF(LEN(I3928)=3,I3928,LEFT(I3928,1)&amp;MID(I3928,3,1)&amp;RIGHT(I3928,1))</f>
        <v>YOY</v>
      </c>
      <c r="M3928" s="42">
        <f>TIMEVALUE(SUBSTITUTE(SUBSTITUTE(F3928,"P"," P"),"A"," A"))</f>
        <v>0.73611111111111116</v>
      </c>
      <c r="N3928" s="34">
        <f t="shared" si="194"/>
        <v>21</v>
      </c>
      <c r="O3928" s="34" t="str">
        <f t="shared" si="195"/>
        <v>YOY21</v>
      </c>
      <c r="P3928" s="44">
        <f>INDEX(Workings!$R$14:$R$853,MATCH(O3928,Workings!$U$14:$U$853,0))</f>
        <v>0.73333333333333361</v>
      </c>
      <c r="Q3928" s="34">
        <f t="shared" si="196"/>
        <v>4</v>
      </c>
      <c r="S3928"/>
    </row>
    <row r="3929" spans="1:19" ht="15" x14ac:dyDescent="0.25">
      <c r="A3929" s="34" t="s">
        <v>1121</v>
      </c>
      <c r="B3929" s="34">
        <f>SEARCH("PM",A3929)</f>
        <v>11</v>
      </c>
      <c r="C3929" s="34" t="e">
        <f>SEARCH("AM",A3929)</f>
        <v>#VALUE!</v>
      </c>
      <c r="D3929" s="34">
        <f>IFERROR(B3929,C3929)</f>
        <v>11</v>
      </c>
      <c r="E3929" s="34" t="str">
        <f>IFERROR(MID(A3929,D3929-5,1)," ")</f>
        <v xml:space="preserve"> </v>
      </c>
      <c r="F3929" s="34" t="str">
        <f>MID(A3929,IF(E3929="1",D3929-5,D3929-4),IF(E3929="1",7,6))</f>
        <v>6:02PM</v>
      </c>
      <c r="G3929" s="34" t="str">
        <f>TRIM(SUBSTITUTE(A3929,TEXT(M3929,"h:mmAM/PM"),""))</f>
        <v>6-Nov Y:O:Y</v>
      </c>
      <c r="H3929" s="34" t="b">
        <f>OR(LEFT(G3929,1)="Y",LEFT(G3929,1)="B",LEFT(G3929,1)="R")</f>
        <v>0</v>
      </c>
      <c r="I3929" s="34" t="str">
        <f>IF(H3929,LEFT(G3929,FIND(" ",G3929)-1),MID(G3929,FIND(" ",G3929)+1,9))</f>
        <v>Y:O:Y</v>
      </c>
      <c r="J3929" s="34" t="str">
        <f>TRIM(SUBSTITUTE(G3929,I3929,""))</f>
        <v>6-Nov</v>
      </c>
      <c r="K3929" s="34">
        <f>LEFT(J3929,2-ISERROR(1*MID(J3929,2,1)))*1</f>
        <v>6</v>
      </c>
      <c r="L3929" s="34" t="str">
        <f>IF(LEN(I3929)=3,I3929,LEFT(I3929,1)&amp;MID(I3929,3,1)&amp;RIGHT(I3929,1))</f>
        <v>YOY</v>
      </c>
      <c r="M3929" s="42">
        <f>TIMEVALUE(SUBSTITUTE(SUBSTITUTE(F3929,"P"," P"),"A"," A"))</f>
        <v>0.75138888888888899</v>
      </c>
      <c r="N3929" s="34">
        <f t="shared" si="194"/>
        <v>22</v>
      </c>
      <c r="O3929" s="34" t="str">
        <f t="shared" si="195"/>
        <v>YOY22</v>
      </c>
      <c r="P3929" s="44">
        <f>INDEX(Workings!$R$14:$R$853,MATCH(O3929,Workings!$U$14:$U$853,0))</f>
        <v>0.74722222222222245</v>
      </c>
      <c r="Q3929" s="34">
        <f t="shared" si="196"/>
        <v>6</v>
      </c>
      <c r="S3929"/>
    </row>
    <row r="3930" spans="1:19" ht="15" x14ac:dyDescent="0.25">
      <c r="A3930" s="34" t="s">
        <v>1329</v>
      </c>
      <c r="B3930" s="34">
        <f>SEARCH("PM",A3930)</f>
        <v>11</v>
      </c>
      <c r="C3930" s="34" t="e">
        <f>SEARCH("AM",A3930)</f>
        <v>#VALUE!</v>
      </c>
      <c r="D3930" s="34">
        <f>IFERROR(B3930,C3930)</f>
        <v>11</v>
      </c>
      <c r="E3930" s="34" t="str">
        <f>IFERROR(MID(A3930,D3930-5,1)," ")</f>
        <v xml:space="preserve"> </v>
      </c>
      <c r="F3930" s="34" t="str">
        <f>MID(A3930,IF(E3930="1",D3930-5,D3930-4),IF(E3930="1",7,6))</f>
        <v>6:24PM</v>
      </c>
      <c r="G3930" s="34" t="str">
        <f>TRIM(SUBSTITUTE(A3930,TEXT(M3930,"h:mmAM/PM"),""))</f>
        <v>Y:O:Y 6/Nov</v>
      </c>
      <c r="H3930" s="34" t="b">
        <f>OR(LEFT(G3930,1)="Y",LEFT(G3930,1)="B",LEFT(G3930,1)="R")</f>
        <v>1</v>
      </c>
      <c r="I3930" s="34" t="str">
        <f>IF(H3930,LEFT(G3930,FIND(" ",G3930)-1),MID(G3930,FIND(" ",G3930)+1,9))</f>
        <v>Y:O:Y</v>
      </c>
      <c r="J3930" s="34" t="str">
        <f>TRIM(SUBSTITUTE(G3930,I3930,""))</f>
        <v>6/Nov</v>
      </c>
      <c r="K3930" s="34">
        <f>LEFT(J3930,2-ISERROR(1*MID(J3930,2,1)))*1</f>
        <v>6</v>
      </c>
      <c r="L3930" s="34" t="str">
        <f>IF(LEN(I3930)=3,I3930,LEFT(I3930,1)&amp;MID(I3930,3,1)&amp;RIGHT(I3930,1))</f>
        <v>YOY</v>
      </c>
      <c r="M3930" s="42">
        <f>TIMEVALUE(SUBSTITUTE(SUBSTITUTE(F3930,"P"," P"),"A"," A"))</f>
        <v>0.76666666666666661</v>
      </c>
      <c r="N3930" s="34">
        <f t="shared" si="194"/>
        <v>23</v>
      </c>
      <c r="O3930" s="34" t="str">
        <f t="shared" si="195"/>
        <v>YOY23</v>
      </c>
      <c r="P3930" s="44">
        <f>INDEX(Workings!$R$14:$R$853,MATCH(O3930,Workings!$U$14:$U$853,0))</f>
        <v>0.76111111111111129</v>
      </c>
      <c r="Q3930" s="34">
        <f t="shared" si="196"/>
        <v>8</v>
      </c>
      <c r="S3930"/>
    </row>
    <row r="3931" spans="1:19" ht="15" x14ac:dyDescent="0.25">
      <c r="A3931" s="34" t="s">
        <v>3502</v>
      </c>
      <c r="B3931" s="34">
        <f>SEARCH("PM",A3931)</f>
        <v>5</v>
      </c>
      <c r="C3931" s="34" t="e">
        <f>SEARCH("AM",A3931)</f>
        <v>#VALUE!</v>
      </c>
      <c r="D3931" s="34">
        <f>IFERROR(B3931,C3931)</f>
        <v>5</v>
      </c>
      <c r="E3931" s="34" t="str">
        <f>IFERROR(MID(A3931,D3931-5,1)," ")</f>
        <v xml:space="preserve"> </v>
      </c>
      <c r="F3931" s="34" t="str">
        <f>MID(A3931,IF(E3931="1",D3931-5,D3931-4),IF(E3931="1",7,6))</f>
        <v>6:41PM</v>
      </c>
      <c r="G3931" s="34" t="str">
        <f>TRIM(SUBSTITUTE(A3931,TEXT(M3931,"h:mmAM/PM"),""))</f>
        <v>6-Nov Y-O-Y</v>
      </c>
      <c r="H3931" s="34" t="b">
        <f>OR(LEFT(G3931,1)="Y",LEFT(G3931,1)="B",LEFT(G3931,1)="R")</f>
        <v>0</v>
      </c>
      <c r="I3931" s="34" t="str">
        <f>IF(H3931,LEFT(G3931,FIND(" ",G3931)-1),MID(G3931,FIND(" ",G3931)+1,9))</f>
        <v>Y-O-Y</v>
      </c>
      <c r="J3931" s="34" t="str">
        <f>TRIM(SUBSTITUTE(G3931,I3931,""))</f>
        <v>6-Nov</v>
      </c>
      <c r="K3931" s="34">
        <f>LEFT(J3931,2-ISERROR(1*MID(J3931,2,1)))*1</f>
        <v>6</v>
      </c>
      <c r="L3931" s="34" t="str">
        <f>IF(LEN(I3931)=3,I3931,LEFT(I3931,1)&amp;MID(I3931,3,1)&amp;RIGHT(I3931,1))</f>
        <v>YOY</v>
      </c>
      <c r="M3931" s="42">
        <f>TIMEVALUE(SUBSTITUTE(SUBSTITUTE(F3931,"P"," P"),"A"," A"))</f>
        <v>0.77847222222222223</v>
      </c>
      <c r="N3931" s="34">
        <f t="shared" si="194"/>
        <v>24</v>
      </c>
      <c r="O3931" s="34" t="str">
        <f t="shared" si="195"/>
        <v>YOY24</v>
      </c>
      <c r="P3931" s="44">
        <f>INDEX(Workings!$R$14:$R$853,MATCH(O3931,Workings!$U$14:$U$853,0))</f>
        <v>0.77500000000000013</v>
      </c>
      <c r="Q3931" s="34">
        <f t="shared" si="196"/>
        <v>5</v>
      </c>
      <c r="S3931"/>
    </row>
    <row r="3932" spans="1:19" ht="15" x14ac:dyDescent="0.25">
      <c r="A3932" s="34" t="s">
        <v>3336</v>
      </c>
      <c r="B3932" s="34">
        <f>SEARCH("PM",A3932)</f>
        <v>5</v>
      </c>
      <c r="C3932" s="34" t="e">
        <f>SEARCH("AM",A3932)</f>
        <v>#VALUE!</v>
      </c>
      <c r="D3932" s="34">
        <f>IFERROR(B3932,C3932)</f>
        <v>5</v>
      </c>
      <c r="E3932" s="34" t="str">
        <f>IFERROR(MID(A3932,D3932-5,1)," ")</f>
        <v xml:space="preserve"> </v>
      </c>
      <c r="F3932" s="34" t="str">
        <f>MID(A3932,IF(E3932="1",D3932-5,D3932-4),IF(E3932="1",7,6))</f>
        <v>7:02PM</v>
      </c>
      <c r="G3932" s="34" t="str">
        <f>TRIM(SUBSTITUTE(A3932,TEXT(M3932,"h:mmAM/PM"),""))</f>
        <v>Y:O:Y 6/Nov</v>
      </c>
      <c r="H3932" s="34" t="b">
        <f>OR(LEFT(G3932,1)="Y",LEFT(G3932,1)="B",LEFT(G3932,1)="R")</f>
        <v>1</v>
      </c>
      <c r="I3932" s="34" t="str">
        <f>IF(H3932,LEFT(G3932,FIND(" ",G3932)-1),MID(G3932,FIND(" ",G3932)+1,9))</f>
        <v>Y:O:Y</v>
      </c>
      <c r="J3932" s="34" t="str">
        <f>TRIM(SUBSTITUTE(G3932,I3932,""))</f>
        <v>6/Nov</v>
      </c>
      <c r="K3932" s="34">
        <f>LEFT(J3932,2-ISERROR(1*MID(J3932,2,1)))*1</f>
        <v>6</v>
      </c>
      <c r="L3932" s="34" t="str">
        <f>IF(LEN(I3932)=3,I3932,LEFT(I3932,1)&amp;MID(I3932,3,1)&amp;RIGHT(I3932,1))</f>
        <v>YOY</v>
      </c>
      <c r="M3932" s="42">
        <f>TIMEVALUE(SUBSTITUTE(SUBSTITUTE(F3932,"P"," P"),"A"," A"))</f>
        <v>0.79305555555555562</v>
      </c>
      <c r="N3932" s="34">
        <f t="shared" si="194"/>
        <v>25</v>
      </c>
      <c r="O3932" s="34" t="str">
        <f t="shared" si="195"/>
        <v>YOY25</v>
      </c>
      <c r="P3932" s="44">
        <f>INDEX(Workings!$R$14:$R$853,MATCH(O3932,Workings!$U$14:$U$853,0))</f>
        <v>0.78888888888888897</v>
      </c>
      <c r="Q3932" s="34">
        <f t="shared" si="196"/>
        <v>6</v>
      </c>
      <c r="S3932"/>
    </row>
    <row r="3933" spans="1:19" ht="15" x14ac:dyDescent="0.25">
      <c r="A3933" s="34" t="s">
        <v>2809</v>
      </c>
      <c r="B3933" s="34">
        <f>SEARCH("PM",A3933)</f>
        <v>5</v>
      </c>
      <c r="C3933" s="34" t="e">
        <f>SEARCH("AM",A3933)</f>
        <v>#VALUE!</v>
      </c>
      <c r="D3933" s="34">
        <f>IFERROR(B3933,C3933)</f>
        <v>5</v>
      </c>
      <c r="E3933" s="34" t="str">
        <f>IFERROR(MID(A3933,D3933-5,1)," ")</f>
        <v xml:space="preserve"> </v>
      </c>
      <c r="F3933" s="34" t="str">
        <f>MID(A3933,IF(E3933="1",D3933-5,D3933-4),IF(E3933="1",7,6))</f>
        <v>7:19PM</v>
      </c>
      <c r="G3933" s="34" t="str">
        <f>TRIM(SUBSTITUTE(A3933,TEXT(M3933,"h:mmAM/PM"),""))</f>
        <v>6-Nov Y/O/Y</v>
      </c>
      <c r="H3933" s="34" t="b">
        <f>OR(LEFT(G3933,1)="Y",LEFT(G3933,1)="B",LEFT(G3933,1)="R")</f>
        <v>0</v>
      </c>
      <c r="I3933" s="34" t="str">
        <f>IF(H3933,LEFT(G3933,FIND(" ",G3933)-1),MID(G3933,FIND(" ",G3933)+1,9))</f>
        <v>Y/O/Y</v>
      </c>
      <c r="J3933" s="34" t="str">
        <f>TRIM(SUBSTITUTE(G3933,I3933,""))</f>
        <v>6-Nov</v>
      </c>
      <c r="K3933" s="34">
        <f>LEFT(J3933,2-ISERROR(1*MID(J3933,2,1)))*1</f>
        <v>6</v>
      </c>
      <c r="L3933" s="34" t="str">
        <f>IF(LEN(I3933)=3,I3933,LEFT(I3933,1)&amp;MID(I3933,3,1)&amp;RIGHT(I3933,1))</f>
        <v>YOY</v>
      </c>
      <c r="M3933" s="42">
        <f>TIMEVALUE(SUBSTITUTE(SUBSTITUTE(F3933,"P"," P"),"A"," A"))</f>
        <v>0.80486111111111114</v>
      </c>
      <c r="N3933" s="34">
        <f t="shared" si="194"/>
        <v>26</v>
      </c>
      <c r="O3933" s="34" t="str">
        <f t="shared" si="195"/>
        <v>YOY26</v>
      </c>
      <c r="P3933" s="44">
        <f>INDEX(Workings!$R$14:$R$853,MATCH(O3933,Workings!$U$14:$U$853,0))</f>
        <v>0.80277777777777781</v>
      </c>
      <c r="Q3933" s="34">
        <f t="shared" si="196"/>
        <v>3</v>
      </c>
      <c r="S3933"/>
    </row>
    <row r="3934" spans="1:19" ht="15" x14ac:dyDescent="0.25">
      <c r="A3934" s="34" t="s">
        <v>1411</v>
      </c>
      <c r="B3934" s="34">
        <f>SEARCH("PM",A3934)</f>
        <v>17</v>
      </c>
      <c r="C3934" s="34" t="e">
        <f>SEARCH("AM",A3934)</f>
        <v>#VALUE!</v>
      </c>
      <c r="D3934" s="34">
        <f>IFERROR(B3934,C3934)</f>
        <v>17</v>
      </c>
      <c r="E3934" s="34" t="str">
        <f>IFERROR(MID(A3934,D3934-5,1)," ")</f>
        <v xml:space="preserve"> </v>
      </c>
      <c r="F3934" s="34" t="str">
        <f>MID(A3934,IF(E3934="1",D3934-5,D3934-4),IF(E3934="1",7,6))</f>
        <v>8:18PM</v>
      </c>
      <c r="G3934" s="34" t="str">
        <f>TRIM(SUBSTITUTE(A3934,TEXT(M3934,"h:mmAM/PM"),""))</f>
        <v>Y-O-Y 6/Nov</v>
      </c>
      <c r="H3934" s="34" t="b">
        <f>OR(LEFT(G3934,1)="Y",LEFT(G3934,1)="B",LEFT(G3934,1)="R")</f>
        <v>1</v>
      </c>
      <c r="I3934" s="34" t="str">
        <f>IF(H3934,LEFT(G3934,FIND(" ",G3934)-1),MID(G3934,FIND(" ",G3934)+1,9))</f>
        <v>Y-O-Y</v>
      </c>
      <c r="J3934" s="34" t="str">
        <f>TRIM(SUBSTITUTE(G3934,I3934,""))</f>
        <v>6/Nov</v>
      </c>
      <c r="K3934" s="34">
        <f>LEFT(J3934,2-ISERROR(1*MID(J3934,2,1)))*1</f>
        <v>6</v>
      </c>
      <c r="L3934" s="34" t="str">
        <f>IF(LEN(I3934)=3,I3934,LEFT(I3934,1)&amp;MID(I3934,3,1)&amp;RIGHT(I3934,1))</f>
        <v>YOY</v>
      </c>
      <c r="M3934" s="42">
        <f>TIMEVALUE(SUBSTITUTE(SUBSTITUTE(F3934,"P"," P"),"A"," A"))</f>
        <v>0.84583333333333333</v>
      </c>
      <c r="N3934" s="34">
        <f t="shared" si="194"/>
        <v>27</v>
      </c>
      <c r="O3934" s="34" t="str">
        <f t="shared" si="195"/>
        <v>YOY27</v>
      </c>
      <c r="P3934" s="44">
        <f>INDEX(Workings!$R$14:$R$853,MATCH(O3934,Workings!$U$14:$U$853,0))</f>
        <v>0.84444444444444444</v>
      </c>
      <c r="Q3934" s="34">
        <f t="shared" si="196"/>
        <v>2</v>
      </c>
      <c r="S3934"/>
    </row>
    <row r="3935" spans="1:19" ht="15" x14ac:dyDescent="0.25">
      <c r="A3935" s="34" t="s">
        <v>2695</v>
      </c>
      <c r="B3935" s="34">
        <f>SEARCH("PM",A3935)</f>
        <v>17</v>
      </c>
      <c r="C3935" s="34" t="e">
        <f>SEARCH("AM",A3935)</f>
        <v>#VALUE!</v>
      </c>
      <c r="D3935" s="34">
        <f>IFERROR(B3935,C3935)</f>
        <v>17</v>
      </c>
      <c r="E3935" s="34" t="str">
        <f>IFERROR(MID(A3935,D3935-5,1)," ")</f>
        <v xml:space="preserve"> </v>
      </c>
      <c r="F3935" s="34" t="str">
        <f>MID(A3935,IF(E3935="1",D3935-5,D3935-4),IF(E3935="1",7,6))</f>
        <v>9:23PM</v>
      </c>
      <c r="G3935" s="34" t="str">
        <f>TRIM(SUBSTITUTE(A3935,TEXT(M3935,"h:mmAM/PM"),""))</f>
        <v>6/Nov Y-O-Y</v>
      </c>
      <c r="H3935" s="34" t="b">
        <f>OR(LEFT(G3935,1)="Y",LEFT(G3935,1)="B",LEFT(G3935,1)="R")</f>
        <v>0</v>
      </c>
      <c r="I3935" s="34" t="str">
        <f>IF(H3935,LEFT(G3935,FIND(" ",G3935)-1),MID(G3935,FIND(" ",G3935)+1,9))</f>
        <v>Y-O-Y</v>
      </c>
      <c r="J3935" s="34" t="str">
        <f>TRIM(SUBSTITUTE(G3935,I3935,""))</f>
        <v>6/Nov</v>
      </c>
      <c r="K3935" s="34">
        <f>LEFT(J3935,2-ISERROR(1*MID(J3935,2,1)))*1</f>
        <v>6</v>
      </c>
      <c r="L3935" s="34" t="str">
        <f>IF(LEN(I3935)=3,I3935,LEFT(I3935,1)&amp;MID(I3935,3,1)&amp;RIGHT(I3935,1))</f>
        <v>YOY</v>
      </c>
      <c r="M3935" s="42">
        <f>TIMEVALUE(SUBSTITUTE(SUBSTITUTE(F3935,"P"," P"),"A"," A"))</f>
        <v>0.89097222222222217</v>
      </c>
      <c r="N3935" s="34">
        <f t="shared" si="194"/>
        <v>28</v>
      </c>
      <c r="O3935" s="34" t="str">
        <f t="shared" si="195"/>
        <v>YOY28</v>
      </c>
      <c r="P3935" s="44">
        <f>INDEX(Workings!$R$14:$R$853,MATCH(O3935,Workings!$U$14:$U$853,0))</f>
        <v>0.88611111111111107</v>
      </c>
      <c r="Q3935" s="34">
        <f t="shared" si="196"/>
        <v>7</v>
      </c>
      <c r="S3935"/>
    </row>
    <row r="3936" spans="1:19" ht="15" x14ac:dyDescent="0.25">
      <c r="A3936" s="34" t="s">
        <v>920</v>
      </c>
      <c r="B3936" s="34">
        <f>SEARCH("PM",A3936)</f>
        <v>6</v>
      </c>
      <c r="C3936" s="34" t="e">
        <f>SEARCH("AM",A3936)</f>
        <v>#VALUE!</v>
      </c>
      <c r="D3936" s="34">
        <f>IFERROR(B3936,C3936)</f>
        <v>6</v>
      </c>
      <c r="E3936" s="34" t="str">
        <f>IFERROR(MID(A3936,D3936-5,1)," ")</f>
        <v>1</v>
      </c>
      <c r="F3936" s="34" t="str">
        <f>MID(A3936,IF(E3936="1",D3936-5,D3936-4),IF(E3936="1",7,6))</f>
        <v>10:20PM</v>
      </c>
      <c r="G3936" s="34" t="str">
        <f>TRIM(SUBSTITUTE(A3936,TEXT(M3936,"h:mmAM/PM"),""))</f>
        <v>6/Nov Y-O-Y</v>
      </c>
      <c r="H3936" s="34" t="b">
        <f>OR(LEFT(G3936,1)="Y",LEFT(G3936,1)="B",LEFT(G3936,1)="R")</f>
        <v>0</v>
      </c>
      <c r="I3936" s="34" t="str">
        <f>IF(H3936,LEFT(G3936,FIND(" ",G3936)-1),MID(G3936,FIND(" ",G3936)+1,9))</f>
        <v>Y-O-Y</v>
      </c>
      <c r="J3936" s="34" t="str">
        <f>TRIM(SUBSTITUTE(G3936,I3936,""))</f>
        <v>6/Nov</v>
      </c>
      <c r="K3936" s="34">
        <f>LEFT(J3936,2-ISERROR(1*MID(J3936,2,1)))*1</f>
        <v>6</v>
      </c>
      <c r="L3936" s="34" t="str">
        <f>IF(LEN(I3936)=3,I3936,LEFT(I3936,1)&amp;MID(I3936,3,1)&amp;RIGHT(I3936,1))</f>
        <v>YOY</v>
      </c>
      <c r="M3936" s="42">
        <f>TIMEVALUE(SUBSTITUTE(SUBSTITUTE(F3936,"P"," P"),"A"," A"))</f>
        <v>0.93055555555555547</v>
      </c>
      <c r="N3936" s="34">
        <f t="shared" si="194"/>
        <v>29</v>
      </c>
      <c r="O3936" s="34" t="str">
        <f t="shared" si="195"/>
        <v>YOY29</v>
      </c>
      <c r="P3936" s="44">
        <f>INDEX(Workings!$R$14:$R$853,MATCH(O3936,Workings!$U$14:$U$853,0))</f>
        <v>0.9277777777777777</v>
      </c>
      <c r="Q3936" s="34">
        <f t="shared" si="196"/>
        <v>4</v>
      </c>
      <c r="S3936"/>
    </row>
    <row r="3937" spans="1:19" ht="15" x14ac:dyDescent="0.25">
      <c r="A3937" s="34" t="s">
        <v>2558</v>
      </c>
      <c r="B3937" s="34">
        <f>SEARCH("PM",A3937)</f>
        <v>18</v>
      </c>
      <c r="C3937" s="34" t="e">
        <f>SEARCH("AM",A3937)</f>
        <v>#VALUE!</v>
      </c>
      <c r="D3937" s="34">
        <f>IFERROR(B3937,C3937)</f>
        <v>18</v>
      </c>
      <c r="E3937" s="34" t="str">
        <f>IFERROR(MID(A3937,D3937-5,1)," ")</f>
        <v>1</v>
      </c>
      <c r="F3937" s="34" t="str">
        <f>MID(A3937,IF(E3937="1",D3937-5,D3937-4),IF(E3937="1",7,6))</f>
        <v>11:20PM</v>
      </c>
      <c r="G3937" s="34" t="str">
        <f>TRIM(SUBSTITUTE(A3937,TEXT(M3937,"h:mmAM/PM"),""))</f>
        <v>Y:O:Y 6-Nov</v>
      </c>
      <c r="H3937" s="34" t="b">
        <f>OR(LEFT(G3937,1)="Y",LEFT(G3937,1)="B",LEFT(G3937,1)="R")</f>
        <v>1</v>
      </c>
      <c r="I3937" s="34" t="str">
        <f>IF(H3937,LEFT(G3937,FIND(" ",G3937)-1),MID(G3937,FIND(" ",G3937)+1,9))</f>
        <v>Y:O:Y</v>
      </c>
      <c r="J3937" s="34" t="str">
        <f>TRIM(SUBSTITUTE(G3937,I3937,""))</f>
        <v>6-Nov</v>
      </c>
      <c r="K3937" s="34">
        <f>LEFT(J3937,2-ISERROR(1*MID(J3937,2,1)))*1</f>
        <v>6</v>
      </c>
      <c r="L3937" s="34" t="str">
        <f>IF(LEN(I3937)=3,I3937,LEFT(I3937,1)&amp;MID(I3937,3,1)&amp;RIGHT(I3937,1))</f>
        <v>YOY</v>
      </c>
      <c r="M3937" s="42">
        <f>TIMEVALUE(SUBSTITUTE(SUBSTITUTE(F3937,"P"," P"),"A"," A"))</f>
        <v>0.97222222222222221</v>
      </c>
      <c r="N3937" s="34">
        <f t="shared" si="194"/>
        <v>30</v>
      </c>
      <c r="O3937" s="34" t="str">
        <f t="shared" si="195"/>
        <v>YOY30</v>
      </c>
      <c r="P3937" s="44">
        <f>INDEX(Workings!$R$14:$R$853,MATCH(O3937,Workings!$U$14:$U$853,0))</f>
        <v>0.96944444444444433</v>
      </c>
      <c r="Q3937" s="34">
        <f t="shared" si="196"/>
        <v>4</v>
      </c>
      <c r="S3937"/>
    </row>
    <row r="3938" spans="1:19" ht="15" x14ac:dyDescent="0.25">
      <c r="A3938" s="34" t="s">
        <v>1151</v>
      </c>
      <c r="B3938" s="34" t="e">
        <f>SEARCH("PM",A3938)</f>
        <v>#VALUE!</v>
      </c>
      <c r="C3938" s="34">
        <f>SEARCH("AM",A3938)</f>
        <v>17</v>
      </c>
      <c r="D3938" s="34">
        <f>IFERROR(B3938,C3938)</f>
        <v>17</v>
      </c>
      <c r="E3938" s="34" t="str">
        <f>IFERROR(MID(A3938,D3938-5,1)," ")</f>
        <v xml:space="preserve"> </v>
      </c>
      <c r="F3938" s="34" t="str">
        <f>MID(A3938,IF(E3938="1",D3938-5,D3938-4),IF(E3938="1",7,6))</f>
        <v>7:24AM</v>
      </c>
      <c r="G3938" s="34" t="str">
        <f>TRIM(SUBSTITUTE(A3938,TEXT(M3938,"h:mmAM/PM"),""))</f>
        <v>7-Nov Y/O/Y</v>
      </c>
      <c r="H3938" s="34" t="b">
        <f>OR(LEFT(G3938,1)="Y",LEFT(G3938,1)="B",LEFT(G3938,1)="R")</f>
        <v>0</v>
      </c>
      <c r="I3938" s="34" t="str">
        <f>IF(H3938,LEFT(G3938,FIND(" ",G3938)-1),MID(G3938,FIND(" ",G3938)+1,9))</f>
        <v>Y/O/Y</v>
      </c>
      <c r="J3938" s="34" t="str">
        <f>TRIM(SUBSTITUTE(G3938,I3938,""))</f>
        <v>7-Nov</v>
      </c>
      <c r="K3938" s="34">
        <f>LEFT(J3938,2-ISERROR(1*MID(J3938,2,1)))*1</f>
        <v>7</v>
      </c>
      <c r="L3938" s="34" t="str">
        <f>IF(LEN(I3938)=3,I3938,LEFT(I3938,1)&amp;MID(I3938,3,1)&amp;RIGHT(I3938,1))</f>
        <v>YOY</v>
      </c>
      <c r="M3938" s="42">
        <f>TIMEVALUE(SUBSTITUTE(SUBSTITUTE(F3938,"P"," P"),"A"," A"))</f>
        <v>0.30833333333333335</v>
      </c>
      <c r="N3938" s="34">
        <f t="shared" si="194"/>
        <v>1</v>
      </c>
      <c r="O3938" s="34" t="str">
        <f t="shared" si="195"/>
        <v>YOY1</v>
      </c>
      <c r="P3938" s="44">
        <f>INDEX(Workings!$R$14:$R$853,MATCH(O3938,Workings!$U$14:$U$853,0))</f>
        <v>0.30277777777777776</v>
      </c>
      <c r="Q3938" s="34">
        <f t="shared" si="196"/>
        <v>8</v>
      </c>
      <c r="S3938"/>
    </row>
    <row r="3939" spans="1:19" ht="15" x14ac:dyDescent="0.25">
      <c r="A3939" s="34" t="s">
        <v>644</v>
      </c>
      <c r="B3939" s="34" t="e">
        <f>SEARCH("PM",A3939)</f>
        <v>#VALUE!</v>
      </c>
      <c r="C3939" s="34">
        <f>SEARCH("AM",A3939)</f>
        <v>5</v>
      </c>
      <c r="D3939" s="34">
        <f>IFERROR(B3939,C3939)</f>
        <v>5</v>
      </c>
      <c r="E3939" s="34" t="str">
        <f>IFERROR(MID(A3939,D3939-5,1)," ")</f>
        <v xml:space="preserve"> </v>
      </c>
      <c r="F3939" s="34" t="str">
        <f>MID(A3939,IF(E3939="1",D3939-5,D3939-4),IF(E3939="1",7,6))</f>
        <v>7:58AM</v>
      </c>
      <c r="G3939" s="34" t="str">
        <f>TRIM(SUBSTITUTE(A3939,TEXT(M3939,"h:mmAM/PM"),""))</f>
        <v>7-Nov YOY</v>
      </c>
      <c r="H3939" s="34" t="b">
        <f>OR(LEFT(G3939,1)="Y",LEFT(G3939,1)="B",LEFT(G3939,1)="R")</f>
        <v>0</v>
      </c>
      <c r="I3939" s="34" t="str">
        <f>IF(H3939,LEFT(G3939,FIND(" ",G3939)-1),MID(G3939,FIND(" ",G3939)+1,9))</f>
        <v>YOY</v>
      </c>
      <c r="J3939" s="34" t="str">
        <f>TRIM(SUBSTITUTE(G3939,I3939,""))</f>
        <v>7-Nov</v>
      </c>
      <c r="K3939" s="34">
        <f>LEFT(J3939,2-ISERROR(1*MID(J3939,2,1)))*1</f>
        <v>7</v>
      </c>
      <c r="L3939" s="34" t="str">
        <f>IF(LEN(I3939)=3,I3939,LEFT(I3939,1)&amp;MID(I3939,3,1)&amp;RIGHT(I3939,1))</f>
        <v>YOY</v>
      </c>
      <c r="M3939" s="42">
        <f>TIMEVALUE(SUBSTITUTE(SUBSTITUTE(F3939,"P"," P"),"A"," A"))</f>
        <v>0.33194444444444443</v>
      </c>
      <c r="N3939" s="34">
        <f t="shared" si="194"/>
        <v>2</v>
      </c>
      <c r="O3939" s="34" t="str">
        <f t="shared" si="195"/>
        <v>YOY2</v>
      </c>
      <c r="P3939" s="44">
        <f>INDEX(Workings!$R$14:$R$853,MATCH(O3939,Workings!$U$14:$U$853,0))</f>
        <v>0.33055555555555555</v>
      </c>
      <c r="Q3939" s="34">
        <f t="shared" si="196"/>
        <v>2</v>
      </c>
      <c r="S3939"/>
    </row>
    <row r="3940" spans="1:19" ht="15" x14ac:dyDescent="0.25">
      <c r="A3940" s="34" t="s">
        <v>1397</v>
      </c>
      <c r="B3940" s="34" t="e">
        <f>SEARCH("PM",A3940)</f>
        <v>#VALUE!</v>
      </c>
      <c r="C3940" s="34">
        <f>SEARCH("AM",A3940)</f>
        <v>11</v>
      </c>
      <c r="D3940" s="34">
        <f>IFERROR(B3940,C3940)</f>
        <v>11</v>
      </c>
      <c r="E3940" s="34" t="str">
        <f>IFERROR(MID(A3940,D3940-5,1)," ")</f>
        <v xml:space="preserve"> </v>
      </c>
      <c r="F3940" s="34" t="str">
        <f>MID(A3940,IF(E3940="1",D3940-5,D3940-4),IF(E3940="1",7,6))</f>
        <v>8:43AM</v>
      </c>
      <c r="G3940" s="34" t="str">
        <f>TRIM(SUBSTITUTE(A3940,TEXT(M3940,"h:mmAM/PM"),""))</f>
        <v>Y:O:Y 7/Nov</v>
      </c>
      <c r="H3940" s="34" t="b">
        <f>OR(LEFT(G3940,1)="Y",LEFT(G3940,1)="B",LEFT(G3940,1)="R")</f>
        <v>1</v>
      </c>
      <c r="I3940" s="34" t="str">
        <f>IF(H3940,LEFT(G3940,FIND(" ",G3940)-1),MID(G3940,FIND(" ",G3940)+1,9))</f>
        <v>Y:O:Y</v>
      </c>
      <c r="J3940" s="34" t="str">
        <f>TRIM(SUBSTITUTE(G3940,I3940,""))</f>
        <v>7/Nov</v>
      </c>
      <c r="K3940" s="34">
        <f>LEFT(J3940,2-ISERROR(1*MID(J3940,2,1)))*1</f>
        <v>7</v>
      </c>
      <c r="L3940" s="34" t="str">
        <f>IF(LEN(I3940)=3,I3940,LEFT(I3940,1)&amp;MID(I3940,3,1)&amp;RIGHT(I3940,1))</f>
        <v>YOY</v>
      </c>
      <c r="M3940" s="42">
        <f>TIMEVALUE(SUBSTITUTE(SUBSTITUTE(F3940,"P"," P"),"A"," A"))</f>
        <v>0.36319444444444443</v>
      </c>
      <c r="N3940" s="34">
        <f t="shared" si="194"/>
        <v>3</v>
      </c>
      <c r="O3940" s="34" t="str">
        <f t="shared" si="195"/>
        <v>YOY3</v>
      </c>
      <c r="P3940" s="44">
        <f>INDEX(Workings!$R$14:$R$853,MATCH(O3940,Workings!$U$14:$U$853,0))</f>
        <v>0.35833333333333334</v>
      </c>
      <c r="Q3940" s="34">
        <f t="shared" si="196"/>
        <v>7</v>
      </c>
      <c r="S3940"/>
    </row>
    <row r="3941" spans="1:19" ht="15" x14ac:dyDescent="0.25">
      <c r="A3941" s="34" t="s">
        <v>1079</v>
      </c>
      <c r="B3941" s="34" t="e">
        <f>SEARCH("PM",A3941)</f>
        <v>#VALUE!</v>
      </c>
      <c r="C3941" s="34">
        <f>SEARCH("AM",A3941)</f>
        <v>5</v>
      </c>
      <c r="D3941" s="34">
        <f>IFERROR(B3941,C3941)</f>
        <v>5</v>
      </c>
      <c r="E3941" s="34" t="str">
        <f>IFERROR(MID(A3941,D3941-5,1)," ")</f>
        <v xml:space="preserve"> </v>
      </c>
      <c r="F3941" s="34" t="str">
        <f>MID(A3941,IF(E3941="1",D3941-5,D3941-4),IF(E3941="1",7,6))</f>
        <v>9:22AM</v>
      </c>
      <c r="G3941" s="34" t="str">
        <f>TRIM(SUBSTITUTE(A3941,TEXT(M3941,"h:mmAM/PM"),""))</f>
        <v>7-Nov Y:O:Y</v>
      </c>
      <c r="H3941" s="34" t="b">
        <f>OR(LEFT(G3941,1)="Y",LEFT(G3941,1)="B",LEFT(G3941,1)="R")</f>
        <v>0</v>
      </c>
      <c r="I3941" s="34" t="str">
        <f>IF(H3941,LEFT(G3941,FIND(" ",G3941)-1),MID(G3941,FIND(" ",G3941)+1,9))</f>
        <v>Y:O:Y</v>
      </c>
      <c r="J3941" s="34" t="str">
        <f>TRIM(SUBSTITUTE(G3941,I3941,""))</f>
        <v>7-Nov</v>
      </c>
      <c r="K3941" s="34">
        <f>LEFT(J3941,2-ISERROR(1*MID(J3941,2,1)))*1</f>
        <v>7</v>
      </c>
      <c r="L3941" s="34" t="str">
        <f>IF(LEN(I3941)=3,I3941,LEFT(I3941,1)&amp;MID(I3941,3,1)&amp;RIGHT(I3941,1))</f>
        <v>YOY</v>
      </c>
      <c r="M3941" s="42">
        <f>TIMEVALUE(SUBSTITUTE(SUBSTITUTE(F3941,"P"," P"),"A"," A"))</f>
        <v>0.39027777777777778</v>
      </c>
      <c r="N3941" s="34">
        <f t="shared" si="194"/>
        <v>4</v>
      </c>
      <c r="O3941" s="34" t="str">
        <f t="shared" si="195"/>
        <v>YOY4</v>
      </c>
      <c r="P3941" s="44">
        <f>INDEX(Workings!$R$14:$R$853,MATCH(O3941,Workings!$U$14:$U$853,0))</f>
        <v>0.38611111111111113</v>
      </c>
      <c r="Q3941" s="34">
        <f t="shared" si="196"/>
        <v>6</v>
      </c>
      <c r="S3941"/>
    </row>
    <row r="3942" spans="1:19" ht="15" x14ac:dyDescent="0.25">
      <c r="A3942" s="34" t="s">
        <v>1014</v>
      </c>
      <c r="B3942" s="34" t="e">
        <f>SEARCH("PM",A3942)</f>
        <v>#VALUE!</v>
      </c>
      <c r="C3942" s="34">
        <f>SEARCH("AM",A3942)</f>
        <v>17</v>
      </c>
      <c r="D3942" s="34">
        <f>IFERROR(B3942,C3942)</f>
        <v>17</v>
      </c>
      <c r="E3942" s="34" t="str">
        <f>IFERROR(MID(A3942,D3942-5,1)," ")</f>
        <v xml:space="preserve"> </v>
      </c>
      <c r="F3942" s="34" t="str">
        <f>MID(A3942,IF(E3942="1",D3942-5,D3942-4),IF(E3942="1",7,6))</f>
        <v>9:48AM</v>
      </c>
      <c r="G3942" s="34" t="str">
        <f>TRIM(SUBSTITUTE(A3942,TEXT(M3942,"h:mmAM/PM"),""))</f>
        <v>Y/O/Y 7/Nov</v>
      </c>
      <c r="H3942" s="34" t="b">
        <f>OR(LEFT(G3942,1)="Y",LEFT(G3942,1)="B",LEFT(G3942,1)="R")</f>
        <v>1</v>
      </c>
      <c r="I3942" s="34" t="str">
        <f>IF(H3942,LEFT(G3942,FIND(" ",G3942)-1),MID(G3942,FIND(" ",G3942)+1,9))</f>
        <v>Y/O/Y</v>
      </c>
      <c r="J3942" s="34" t="str">
        <f>TRIM(SUBSTITUTE(G3942,I3942,""))</f>
        <v>7/Nov</v>
      </c>
      <c r="K3942" s="34">
        <f>LEFT(J3942,2-ISERROR(1*MID(J3942,2,1)))*1</f>
        <v>7</v>
      </c>
      <c r="L3942" s="34" t="str">
        <f>IF(LEN(I3942)=3,I3942,LEFT(I3942,1)&amp;MID(I3942,3,1)&amp;RIGHT(I3942,1))</f>
        <v>YOY</v>
      </c>
      <c r="M3942" s="42">
        <f>TIMEVALUE(SUBSTITUTE(SUBSTITUTE(F3942,"P"," P"),"A"," A"))</f>
        <v>0.40833333333333338</v>
      </c>
      <c r="N3942" s="34">
        <f t="shared" si="194"/>
        <v>5</v>
      </c>
      <c r="O3942" s="34" t="str">
        <f t="shared" si="195"/>
        <v>YOY5</v>
      </c>
      <c r="P3942" s="44">
        <f>INDEX(Workings!$R$14:$R$853,MATCH(O3942,Workings!$U$14:$U$853,0))</f>
        <v>0.40694444444444444</v>
      </c>
      <c r="Q3942" s="34">
        <f t="shared" si="196"/>
        <v>2</v>
      </c>
      <c r="S3942"/>
    </row>
    <row r="3943" spans="1:19" ht="15" x14ac:dyDescent="0.25">
      <c r="A3943" s="34" t="s">
        <v>71</v>
      </c>
      <c r="B3943" s="34" t="e">
        <f>SEARCH("PM",A3943)</f>
        <v>#VALUE!</v>
      </c>
      <c r="C3943" s="34">
        <f>SEARCH("AM",A3943)</f>
        <v>18</v>
      </c>
      <c r="D3943" s="34">
        <f>IFERROR(B3943,C3943)</f>
        <v>18</v>
      </c>
      <c r="E3943" s="34" t="str">
        <f>IFERROR(MID(A3943,D3943-5,1)," ")</f>
        <v>1</v>
      </c>
      <c r="F3943" s="34" t="str">
        <f>MID(A3943,IF(E3943="1",D3943-5,D3943-4),IF(E3943="1",7,6))</f>
        <v>10:25AM</v>
      </c>
      <c r="G3943" s="34" t="str">
        <f>TRIM(SUBSTITUTE(A3943,TEXT(M3943,"h:mmAM/PM"),""))</f>
        <v>7/Nov Y:O:Y</v>
      </c>
      <c r="H3943" s="34" t="b">
        <f>OR(LEFT(G3943,1)="Y",LEFT(G3943,1)="B",LEFT(G3943,1)="R")</f>
        <v>0</v>
      </c>
      <c r="I3943" s="34" t="str">
        <f>IF(H3943,LEFT(G3943,FIND(" ",G3943)-1),MID(G3943,FIND(" ",G3943)+1,9))</f>
        <v>Y:O:Y</v>
      </c>
      <c r="J3943" s="34" t="str">
        <f>TRIM(SUBSTITUTE(G3943,I3943,""))</f>
        <v>7/Nov</v>
      </c>
      <c r="K3943" s="34">
        <f>LEFT(J3943,2-ISERROR(1*MID(J3943,2,1)))*1</f>
        <v>7</v>
      </c>
      <c r="L3943" s="34" t="str">
        <f>IF(LEN(I3943)=3,I3943,LEFT(I3943,1)&amp;MID(I3943,3,1)&amp;RIGHT(I3943,1))</f>
        <v>YOY</v>
      </c>
      <c r="M3943" s="42">
        <f>TIMEVALUE(SUBSTITUTE(SUBSTITUTE(F3943,"P"," P"),"A"," A"))</f>
        <v>0.43402777777777773</v>
      </c>
      <c r="N3943" s="34">
        <f t="shared" si="194"/>
        <v>6</v>
      </c>
      <c r="O3943" s="34" t="str">
        <f t="shared" si="195"/>
        <v>YOY6</v>
      </c>
      <c r="P3943" s="44">
        <f>INDEX(Workings!$R$14:$R$853,MATCH(O3943,Workings!$U$14:$U$853,0))</f>
        <v>0.42777777777777776</v>
      </c>
      <c r="Q3943" s="34">
        <f t="shared" si="196"/>
        <v>9</v>
      </c>
      <c r="S3943"/>
    </row>
    <row r="3944" spans="1:19" ht="15" x14ac:dyDescent="0.25">
      <c r="A3944" s="34" t="s">
        <v>1664</v>
      </c>
      <c r="B3944" s="34" t="e">
        <f>SEARCH("PM",A3944)</f>
        <v>#VALUE!</v>
      </c>
      <c r="C3944" s="34">
        <f>SEARCH("AM",A3944)</f>
        <v>6</v>
      </c>
      <c r="D3944" s="34">
        <f>IFERROR(B3944,C3944)</f>
        <v>6</v>
      </c>
      <c r="E3944" s="34" t="str">
        <f>IFERROR(MID(A3944,D3944-5,1)," ")</f>
        <v>1</v>
      </c>
      <c r="F3944" s="34" t="str">
        <f>MID(A3944,IF(E3944="1",D3944-5,D3944-4),IF(E3944="1",7,6))</f>
        <v>10:58AM</v>
      </c>
      <c r="G3944" s="34" t="str">
        <f>TRIM(SUBSTITUTE(A3944,TEXT(M3944,"h:mmAM/PM"),""))</f>
        <v>Y/O/Y 7-Nov</v>
      </c>
      <c r="H3944" s="34" t="b">
        <f>OR(LEFT(G3944,1)="Y",LEFT(G3944,1)="B",LEFT(G3944,1)="R")</f>
        <v>1</v>
      </c>
      <c r="I3944" s="34" t="str">
        <f>IF(H3944,LEFT(G3944,FIND(" ",G3944)-1),MID(G3944,FIND(" ",G3944)+1,9))</f>
        <v>Y/O/Y</v>
      </c>
      <c r="J3944" s="34" t="str">
        <f>TRIM(SUBSTITUTE(G3944,I3944,""))</f>
        <v>7-Nov</v>
      </c>
      <c r="K3944" s="34">
        <f>LEFT(J3944,2-ISERROR(1*MID(J3944,2,1)))*1</f>
        <v>7</v>
      </c>
      <c r="L3944" s="34" t="str">
        <f>IF(LEN(I3944)=3,I3944,LEFT(I3944,1)&amp;MID(I3944,3,1)&amp;RIGHT(I3944,1))</f>
        <v>YOY</v>
      </c>
      <c r="M3944" s="42">
        <f>TIMEVALUE(SUBSTITUTE(SUBSTITUTE(F3944,"P"," P"),"A"," A"))</f>
        <v>0.45694444444444443</v>
      </c>
      <c r="N3944" s="34">
        <f t="shared" si="194"/>
        <v>7</v>
      </c>
      <c r="O3944" s="34" t="str">
        <f t="shared" si="195"/>
        <v>YOY7</v>
      </c>
      <c r="P3944" s="44">
        <f>INDEX(Workings!$R$14:$R$853,MATCH(O3944,Workings!$U$14:$U$853,0))</f>
        <v>0.44861111111111107</v>
      </c>
      <c r="Q3944" s="34">
        <f t="shared" si="196"/>
        <v>12</v>
      </c>
      <c r="S3944"/>
    </row>
    <row r="3945" spans="1:19" ht="15" x14ac:dyDescent="0.25">
      <c r="A3945" s="34" t="s">
        <v>4078</v>
      </c>
      <c r="B3945" s="34" t="e">
        <f>SEARCH("PM",A3945)</f>
        <v>#VALUE!</v>
      </c>
      <c r="C3945" s="34">
        <f>SEARCH("AM",A3945)</f>
        <v>18</v>
      </c>
      <c r="D3945" s="34">
        <f>IFERROR(B3945,C3945)</f>
        <v>18</v>
      </c>
      <c r="E3945" s="34" t="str">
        <f>IFERROR(MID(A3945,D3945-5,1)," ")</f>
        <v>1</v>
      </c>
      <c r="F3945" s="34" t="str">
        <f>MID(A3945,IF(E3945="1",D3945-5,D3945-4),IF(E3945="1",7,6))</f>
        <v>11:18AM</v>
      </c>
      <c r="G3945" s="34" t="str">
        <f>TRIM(SUBSTITUTE(A3945,TEXT(M3945,"h:mmAM/PM"),""))</f>
        <v>7-Nov Y-O-Y</v>
      </c>
      <c r="H3945" s="34" t="b">
        <f>OR(LEFT(G3945,1)="Y",LEFT(G3945,1)="B",LEFT(G3945,1)="R")</f>
        <v>0</v>
      </c>
      <c r="I3945" s="34" t="str">
        <f>IF(H3945,LEFT(G3945,FIND(" ",G3945)-1),MID(G3945,FIND(" ",G3945)+1,9))</f>
        <v>Y-O-Y</v>
      </c>
      <c r="J3945" s="34" t="str">
        <f>TRIM(SUBSTITUTE(G3945,I3945,""))</f>
        <v>7-Nov</v>
      </c>
      <c r="K3945" s="34">
        <f>LEFT(J3945,2-ISERROR(1*MID(J3945,2,1)))*1</f>
        <v>7</v>
      </c>
      <c r="L3945" s="34" t="str">
        <f>IF(LEN(I3945)=3,I3945,LEFT(I3945,1)&amp;MID(I3945,3,1)&amp;RIGHT(I3945,1))</f>
        <v>YOY</v>
      </c>
      <c r="M3945" s="42">
        <f>TIMEVALUE(SUBSTITUTE(SUBSTITUTE(F3945,"P"," P"),"A"," A"))</f>
        <v>0.47083333333333338</v>
      </c>
      <c r="N3945" s="34">
        <f t="shared" si="194"/>
        <v>8</v>
      </c>
      <c r="O3945" s="34" t="str">
        <f t="shared" si="195"/>
        <v>YOY8</v>
      </c>
      <c r="P3945" s="44">
        <f>INDEX(Workings!$R$14:$R$853,MATCH(O3945,Workings!$U$14:$U$853,0))</f>
        <v>0.46944444444444439</v>
      </c>
      <c r="Q3945" s="34">
        <f t="shared" si="196"/>
        <v>2</v>
      </c>
      <c r="S3945"/>
    </row>
    <row r="3946" spans="1:19" ht="15" x14ac:dyDescent="0.25">
      <c r="A3946" s="34" t="s">
        <v>2618</v>
      </c>
      <c r="B3946" s="34" t="e">
        <f>SEARCH("PM",A3946)</f>
        <v>#VALUE!</v>
      </c>
      <c r="C3946" s="34">
        <f>SEARCH("AM",A3946)</f>
        <v>18</v>
      </c>
      <c r="D3946" s="34">
        <f>IFERROR(B3946,C3946)</f>
        <v>18</v>
      </c>
      <c r="E3946" s="34" t="str">
        <f>IFERROR(MID(A3946,D3946-5,1)," ")</f>
        <v>1</v>
      </c>
      <c r="F3946" s="34" t="str">
        <f>MID(A3946,IF(E3946="1",D3946-5,D3946-4),IF(E3946="1",7,6))</f>
        <v>11:57AM</v>
      </c>
      <c r="G3946" s="34" t="str">
        <f>TRIM(SUBSTITUTE(A3946,TEXT(M3946,"h:mmAM/PM"),""))</f>
        <v>7/Nov Y-O-Y</v>
      </c>
      <c r="H3946" s="34" t="b">
        <f>OR(LEFT(G3946,1)="Y",LEFT(G3946,1)="B",LEFT(G3946,1)="R")</f>
        <v>0</v>
      </c>
      <c r="I3946" s="34" t="str">
        <f>IF(H3946,LEFT(G3946,FIND(" ",G3946)-1),MID(G3946,FIND(" ",G3946)+1,9))</f>
        <v>Y-O-Y</v>
      </c>
      <c r="J3946" s="34" t="str">
        <f>TRIM(SUBSTITUTE(G3946,I3946,""))</f>
        <v>7/Nov</v>
      </c>
      <c r="K3946" s="34">
        <f>LEFT(J3946,2-ISERROR(1*MID(J3946,2,1)))*1</f>
        <v>7</v>
      </c>
      <c r="L3946" s="34" t="str">
        <f>IF(LEN(I3946)=3,I3946,LEFT(I3946,1)&amp;MID(I3946,3,1)&amp;RIGHT(I3946,1))</f>
        <v>YOY</v>
      </c>
      <c r="M3946" s="42">
        <f>TIMEVALUE(SUBSTITUTE(SUBSTITUTE(F3946,"P"," P"),"A"," A"))</f>
        <v>0.49791666666666662</v>
      </c>
      <c r="N3946" s="34">
        <f t="shared" si="194"/>
        <v>9</v>
      </c>
      <c r="O3946" s="34" t="str">
        <f t="shared" si="195"/>
        <v>YOY9</v>
      </c>
      <c r="P3946" s="44">
        <f>INDEX(Workings!$R$14:$R$853,MATCH(O3946,Workings!$U$14:$U$853,0))</f>
        <v>0.4902777777777777</v>
      </c>
      <c r="Q3946" s="34">
        <f t="shared" si="196"/>
        <v>11</v>
      </c>
      <c r="S3946"/>
    </row>
    <row r="3947" spans="1:19" ht="15" x14ac:dyDescent="0.25">
      <c r="A3947" s="34" t="s">
        <v>1516</v>
      </c>
      <c r="B3947" s="34">
        <f>SEARCH("PM",A3947)</f>
        <v>16</v>
      </c>
      <c r="C3947" s="34" t="e">
        <f>SEARCH("AM",A3947)</f>
        <v>#VALUE!</v>
      </c>
      <c r="D3947" s="34">
        <f>IFERROR(B3947,C3947)</f>
        <v>16</v>
      </c>
      <c r="E3947" s="34" t="str">
        <f>IFERROR(MID(A3947,D3947-5,1)," ")</f>
        <v>1</v>
      </c>
      <c r="F3947" s="34" t="str">
        <f>MID(A3947,IF(E3947="1",D3947-5,D3947-4),IF(E3947="1",7,6))</f>
        <v>12:23PM</v>
      </c>
      <c r="G3947" s="34" t="str">
        <f>TRIM(SUBSTITUTE(A3947,TEXT(M3947,"h:mmAM/PM"),""))</f>
        <v>YOY 7/Nov</v>
      </c>
      <c r="H3947" s="34" t="b">
        <f>OR(LEFT(G3947,1)="Y",LEFT(G3947,1)="B",LEFT(G3947,1)="R")</f>
        <v>1</v>
      </c>
      <c r="I3947" s="34" t="str">
        <f>IF(H3947,LEFT(G3947,FIND(" ",G3947)-1),MID(G3947,FIND(" ",G3947)+1,9))</f>
        <v>YOY</v>
      </c>
      <c r="J3947" s="34" t="str">
        <f>TRIM(SUBSTITUTE(G3947,I3947,""))</f>
        <v>7/Nov</v>
      </c>
      <c r="K3947" s="34">
        <f>LEFT(J3947,2-ISERROR(1*MID(J3947,2,1)))*1</f>
        <v>7</v>
      </c>
      <c r="L3947" s="34" t="str">
        <f>IF(LEN(I3947)=3,I3947,LEFT(I3947,1)&amp;MID(I3947,3,1)&amp;RIGHT(I3947,1))</f>
        <v>YOY</v>
      </c>
      <c r="M3947" s="42">
        <f>TIMEVALUE(SUBSTITUTE(SUBSTITUTE(F3947,"P"," P"),"A"," A"))</f>
        <v>0.51597222222222217</v>
      </c>
      <c r="N3947" s="34">
        <f t="shared" si="194"/>
        <v>10</v>
      </c>
      <c r="O3947" s="34" t="str">
        <f t="shared" si="195"/>
        <v>YOY10</v>
      </c>
      <c r="P3947" s="44">
        <f>INDEX(Workings!$R$14:$R$853,MATCH(O3947,Workings!$U$14:$U$853,0))</f>
        <v>0.51111111111111107</v>
      </c>
      <c r="Q3947" s="34">
        <f t="shared" si="196"/>
        <v>7</v>
      </c>
      <c r="S3947"/>
    </row>
    <row r="3948" spans="1:19" ht="15" x14ac:dyDescent="0.25">
      <c r="A3948" s="34" t="s">
        <v>4048</v>
      </c>
      <c r="B3948" s="34">
        <f>SEARCH("PM",A3948)</f>
        <v>12</v>
      </c>
      <c r="C3948" s="34" t="e">
        <f>SEARCH("AM",A3948)</f>
        <v>#VALUE!</v>
      </c>
      <c r="D3948" s="34">
        <f>IFERROR(B3948,C3948)</f>
        <v>12</v>
      </c>
      <c r="E3948" s="34" t="str">
        <f>IFERROR(MID(A3948,D3948-5,1)," ")</f>
        <v>1</v>
      </c>
      <c r="F3948" s="34" t="str">
        <f>MID(A3948,IF(E3948="1",D3948-5,D3948-4),IF(E3948="1",7,6))</f>
        <v>12:52PM</v>
      </c>
      <c r="G3948" s="34" t="str">
        <f>TRIM(SUBSTITUTE(A3948,TEXT(M3948,"h:mmAM/PM"),""))</f>
        <v>Y:O:Y 7-Nov</v>
      </c>
      <c r="H3948" s="34" t="b">
        <f>OR(LEFT(G3948,1)="Y",LEFT(G3948,1)="B",LEFT(G3948,1)="R")</f>
        <v>1</v>
      </c>
      <c r="I3948" s="34" t="str">
        <f>IF(H3948,LEFT(G3948,FIND(" ",G3948)-1),MID(G3948,FIND(" ",G3948)+1,9))</f>
        <v>Y:O:Y</v>
      </c>
      <c r="J3948" s="34" t="str">
        <f>TRIM(SUBSTITUTE(G3948,I3948,""))</f>
        <v>7-Nov</v>
      </c>
      <c r="K3948" s="34">
        <f>LEFT(J3948,2-ISERROR(1*MID(J3948,2,1)))*1</f>
        <v>7</v>
      </c>
      <c r="L3948" s="34" t="str">
        <f>IF(LEN(I3948)=3,I3948,LEFT(I3948,1)&amp;MID(I3948,3,1)&amp;RIGHT(I3948,1))</f>
        <v>YOY</v>
      </c>
      <c r="M3948" s="42">
        <f>TIMEVALUE(SUBSTITUTE(SUBSTITUTE(F3948,"P"," P"),"A"," A"))</f>
        <v>0.53611111111111109</v>
      </c>
      <c r="N3948" s="34">
        <f t="shared" si="194"/>
        <v>11</v>
      </c>
      <c r="O3948" s="34" t="str">
        <f t="shared" si="195"/>
        <v>YOY11</v>
      </c>
      <c r="P3948" s="44">
        <f>INDEX(Workings!$R$14:$R$853,MATCH(O3948,Workings!$U$14:$U$853,0))</f>
        <v>0.53194444444444444</v>
      </c>
      <c r="Q3948" s="34">
        <f t="shared" si="196"/>
        <v>6</v>
      </c>
      <c r="S3948"/>
    </row>
    <row r="3949" spans="1:19" ht="15" x14ac:dyDescent="0.25">
      <c r="A3949" s="34" t="s">
        <v>2019</v>
      </c>
      <c r="B3949" s="34">
        <f>SEARCH("PM",A3949)</f>
        <v>17</v>
      </c>
      <c r="C3949" s="34" t="e">
        <f>SEARCH("AM",A3949)</f>
        <v>#VALUE!</v>
      </c>
      <c r="D3949" s="34">
        <f>IFERROR(B3949,C3949)</f>
        <v>17</v>
      </c>
      <c r="E3949" s="34" t="str">
        <f>IFERROR(MID(A3949,D3949-5,1)," ")</f>
        <v xml:space="preserve"> </v>
      </c>
      <c r="F3949" s="34" t="str">
        <f>MID(A3949,IF(E3949="1",D3949-5,D3949-4),IF(E3949="1",7,6))</f>
        <v>1:21PM</v>
      </c>
      <c r="G3949" s="34" t="str">
        <f>TRIM(SUBSTITUTE(A3949,TEXT(M3949,"h:mmAM/PM"),""))</f>
        <v>Y:O:Y 7/Nov</v>
      </c>
      <c r="H3949" s="34" t="b">
        <f>OR(LEFT(G3949,1)="Y",LEFT(G3949,1)="B",LEFT(G3949,1)="R")</f>
        <v>1</v>
      </c>
      <c r="I3949" s="34" t="str">
        <f>IF(H3949,LEFT(G3949,FIND(" ",G3949)-1),MID(G3949,FIND(" ",G3949)+1,9))</f>
        <v>Y:O:Y</v>
      </c>
      <c r="J3949" s="34" t="str">
        <f>TRIM(SUBSTITUTE(G3949,I3949,""))</f>
        <v>7/Nov</v>
      </c>
      <c r="K3949" s="34">
        <f>LEFT(J3949,2-ISERROR(1*MID(J3949,2,1)))*1</f>
        <v>7</v>
      </c>
      <c r="L3949" s="34" t="str">
        <f>IF(LEN(I3949)=3,I3949,LEFT(I3949,1)&amp;MID(I3949,3,1)&amp;RIGHT(I3949,1))</f>
        <v>YOY</v>
      </c>
      <c r="M3949" s="42">
        <f>TIMEVALUE(SUBSTITUTE(SUBSTITUTE(F3949,"P"," P"),"A"," A"))</f>
        <v>0.55625000000000002</v>
      </c>
      <c r="N3949" s="34">
        <f t="shared" si="194"/>
        <v>12</v>
      </c>
      <c r="O3949" s="34" t="str">
        <f t="shared" si="195"/>
        <v>YOY12</v>
      </c>
      <c r="P3949" s="44">
        <f>INDEX(Workings!$R$14:$R$853,MATCH(O3949,Workings!$U$14:$U$853,0))</f>
        <v>0.55277777777777781</v>
      </c>
      <c r="Q3949" s="34">
        <f t="shared" si="196"/>
        <v>5</v>
      </c>
      <c r="S3949"/>
    </row>
    <row r="3950" spans="1:19" ht="15" x14ac:dyDescent="0.25">
      <c r="A3950" s="34" t="s">
        <v>285</v>
      </c>
      <c r="B3950" s="34">
        <f>SEARCH("PM",A3950)</f>
        <v>11</v>
      </c>
      <c r="C3950" s="34" t="e">
        <f>SEARCH("AM",A3950)</f>
        <v>#VALUE!</v>
      </c>
      <c r="D3950" s="34">
        <f>IFERROR(B3950,C3950)</f>
        <v>11</v>
      </c>
      <c r="E3950" s="34" t="str">
        <f>IFERROR(MID(A3950,D3950-5,1)," ")</f>
        <v xml:space="preserve"> </v>
      </c>
      <c r="F3950" s="34" t="str">
        <f>MID(A3950,IF(E3950="1",D3950-5,D3950-4),IF(E3950="1",7,6))</f>
        <v>1:55PM</v>
      </c>
      <c r="G3950" s="34" t="str">
        <f>TRIM(SUBSTITUTE(A3950,TEXT(M3950,"h:mmAM/PM"),""))</f>
        <v>Y:O:Y 7/Nov</v>
      </c>
      <c r="H3950" s="34" t="b">
        <f>OR(LEFT(G3950,1)="Y",LEFT(G3950,1)="B",LEFT(G3950,1)="R")</f>
        <v>1</v>
      </c>
      <c r="I3950" s="34" t="str">
        <f>IF(H3950,LEFT(G3950,FIND(" ",G3950)-1),MID(G3950,FIND(" ",G3950)+1,9))</f>
        <v>Y:O:Y</v>
      </c>
      <c r="J3950" s="34" t="str">
        <f>TRIM(SUBSTITUTE(G3950,I3950,""))</f>
        <v>7/Nov</v>
      </c>
      <c r="K3950" s="34">
        <f>LEFT(J3950,2-ISERROR(1*MID(J3950,2,1)))*1</f>
        <v>7</v>
      </c>
      <c r="L3950" s="34" t="str">
        <f>IF(LEN(I3950)=3,I3950,LEFT(I3950,1)&amp;MID(I3950,3,1)&amp;RIGHT(I3950,1))</f>
        <v>YOY</v>
      </c>
      <c r="M3950" s="42">
        <f>TIMEVALUE(SUBSTITUTE(SUBSTITUTE(F3950,"P"," P"),"A"," A"))</f>
        <v>0.57986111111111105</v>
      </c>
      <c r="N3950" s="34">
        <f t="shared" si="194"/>
        <v>13</v>
      </c>
      <c r="O3950" s="34" t="str">
        <f t="shared" si="195"/>
        <v>YOY13</v>
      </c>
      <c r="P3950" s="44">
        <f>INDEX(Workings!$R$14:$R$853,MATCH(O3950,Workings!$U$14:$U$853,0))</f>
        <v>0.57361111111111118</v>
      </c>
      <c r="Q3950" s="34">
        <f t="shared" si="196"/>
        <v>9</v>
      </c>
      <c r="S3950"/>
    </row>
    <row r="3951" spans="1:19" ht="15" x14ac:dyDescent="0.25">
      <c r="A3951" s="34" t="s">
        <v>695</v>
      </c>
      <c r="B3951" s="34">
        <f>SEARCH("PM",A3951)</f>
        <v>17</v>
      </c>
      <c r="C3951" s="34" t="e">
        <f>SEARCH("AM",A3951)</f>
        <v>#VALUE!</v>
      </c>
      <c r="D3951" s="34">
        <f>IFERROR(B3951,C3951)</f>
        <v>17</v>
      </c>
      <c r="E3951" s="34" t="str">
        <f>IFERROR(MID(A3951,D3951-5,1)," ")</f>
        <v xml:space="preserve"> </v>
      </c>
      <c r="F3951" s="34" t="str">
        <f>MID(A3951,IF(E3951="1",D3951-5,D3951-4),IF(E3951="1",7,6))</f>
        <v>2:22PM</v>
      </c>
      <c r="G3951" s="34" t="str">
        <f>TRIM(SUBSTITUTE(A3951,TEXT(M3951,"h:mmAM/PM"),""))</f>
        <v>7/Nov Y-O-Y</v>
      </c>
      <c r="H3951" s="34" t="b">
        <f>OR(LEFT(G3951,1)="Y",LEFT(G3951,1)="B",LEFT(G3951,1)="R")</f>
        <v>0</v>
      </c>
      <c r="I3951" s="34" t="str">
        <f>IF(H3951,LEFT(G3951,FIND(" ",G3951)-1),MID(G3951,FIND(" ",G3951)+1,9))</f>
        <v>Y-O-Y</v>
      </c>
      <c r="J3951" s="34" t="str">
        <f>TRIM(SUBSTITUTE(G3951,I3951,""))</f>
        <v>7/Nov</v>
      </c>
      <c r="K3951" s="34">
        <f>LEFT(J3951,2-ISERROR(1*MID(J3951,2,1)))*1</f>
        <v>7</v>
      </c>
      <c r="L3951" s="34" t="str">
        <f>IF(LEN(I3951)=3,I3951,LEFT(I3951,1)&amp;MID(I3951,3,1)&amp;RIGHT(I3951,1))</f>
        <v>YOY</v>
      </c>
      <c r="M3951" s="42">
        <f>TIMEVALUE(SUBSTITUTE(SUBSTITUTE(F3951,"P"," P"),"A"," A"))</f>
        <v>0.59861111111111109</v>
      </c>
      <c r="N3951" s="34">
        <f t="shared" si="194"/>
        <v>14</v>
      </c>
      <c r="O3951" s="34" t="str">
        <f t="shared" si="195"/>
        <v>YOY14</v>
      </c>
      <c r="P3951" s="44">
        <f>INDEX(Workings!$R$14:$R$853,MATCH(O3951,Workings!$U$14:$U$853,0))</f>
        <v>0.59444444444444455</v>
      </c>
      <c r="Q3951" s="34">
        <f t="shared" si="196"/>
        <v>6</v>
      </c>
      <c r="S3951"/>
    </row>
    <row r="3952" spans="1:19" ht="15" x14ac:dyDescent="0.25">
      <c r="A3952" s="34" t="s">
        <v>573</v>
      </c>
      <c r="B3952" s="34">
        <f>SEARCH("PM",A3952)</f>
        <v>11</v>
      </c>
      <c r="C3952" s="34" t="e">
        <f>SEARCH("AM",A3952)</f>
        <v>#VALUE!</v>
      </c>
      <c r="D3952" s="34">
        <f>IFERROR(B3952,C3952)</f>
        <v>11</v>
      </c>
      <c r="E3952" s="34" t="str">
        <f>IFERROR(MID(A3952,D3952-5,1)," ")</f>
        <v xml:space="preserve"> </v>
      </c>
      <c r="F3952" s="34" t="str">
        <f>MID(A3952,IF(E3952="1",D3952-5,D3952-4),IF(E3952="1",7,6))</f>
        <v>2:52PM</v>
      </c>
      <c r="G3952" s="34" t="str">
        <f>TRIM(SUBSTITUTE(A3952,TEXT(M3952,"h:mmAM/PM"),""))</f>
        <v>Y-O-Y 7/Nov</v>
      </c>
      <c r="H3952" s="34" t="b">
        <f>OR(LEFT(G3952,1)="Y",LEFT(G3952,1)="B",LEFT(G3952,1)="R")</f>
        <v>1</v>
      </c>
      <c r="I3952" s="34" t="str">
        <f>IF(H3952,LEFT(G3952,FIND(" ",G3952)-1),MID(G3952,FIND(" ",G3952)+1,9))</f>
        <v>Y-O-Y</v>
      </c>
      <c r="J3952" s="34" t="str">
        <f>TRIM(SUBSTITUTE(G3952,I3952,""))</f>
        <v>7/Nov</v>
      </c>
      <c r="K3952" s="34">
        <f>LEFT(J3952,2-ISERROR(1*MID(J3952,2,1)))*1</f>
        <v>7</v>
      </c>
      <c r="L3952" s="34" t="str">
        <f>IF(LEN(I3952)=3,I3952,LEFT(I3952,1)&amp;MID(I3952,3,1)&amp;RIGHT(I3952,1))</f>
        <v>YOY</v>
      </c>
      <c r="M3952" s="42">
        <f>TIMEVALUE(SUBSTITUTE(SUBSTITUTE(F3952,"P"," P"),"A"," A"))</f>
        <v>0.61944444444444446</v>
      </c>
      <c r="N3952" s="34">
        <f t="shared" si="194"/>
        <v>15</v>
      </c>
      <c r="O3952" s="34" t="str">
        <f t="shared" si="195"/>
        <v>YOY15</v>
      </c>
      <c r="P3952" s="44">
        <f>INDEX(Workings!$R$14:$R$853,MATCH(O3952,Workings!$U$14:$U$853,0))</f>
        <v>0.61527777777777792</v>
      </c>
      <c r="Q3952" s="34">
        <f t="shared" si="196"/>
        <v>6</v>
      </c>
      <c r="S3952"/>
    </row>
    <row r="3953" spans="1:19" ht="15" x14ac:dyDescent="0.25">
      <c r="A3953" s="34" t="s">
        <v>2575</v>
      </c>
      <c r="B3953" s="34">
        <f>SEARCH("PM",A3953)</f>
        <v>5</v>
      </c>
      <c r="C3953" s="34" t="e">
        <f>SEARCH("AM",A3953)</f>
        <v>#VALUE!</v>
      </c>
      <c r="D3953" s="34">
        <f>IFERROR(B3953,C3953)</f>
        <v>5</v>
      </c>
      <c r="E3953" s="34" t="str">
        <f>IFERROR(MID(A3953,D3953-5,1)," ")</f>
        <v xml:space="preserve"> </v>
      </c>
      <c r="F3953" s="34" t="str">
        <f>MID(A3953,IF(E3953="1",D3953-5,D3953-4),IF(E3953="1",7,6))</f>
        <v>3:17PM</v>
      </c>
      <c r="G3953" s="34" t="str">
        <f>TRIM(SUBSTITUTE(A3953,TEXT(M3953,"h:mmAM/PM"),""))</f>
        <v>YOY 7/Nov</v>
      </c>
      <c r="H3953" s="34" t="b">
        <f>OR(LEFT(G3953,1)="Y",LEFT(G3953,1)="B",LEFT(G3953,1)="R")</f>
        <v>1</v>
      </c>
      <c r="I3953" s="34" t="str">
        <f>IF(H3953,LEFT(G3953,FIND(" ",G3953)-1),MID(G3953,FIND(" ",G3953)+1,9))</f>
        <v>YOY</v>
      </c>
      <c r="J3953" s="34" t="str">
        <f>TRIM(SUBSTITUTE(G3953,I3953,""))</f>
        <v>7/Nov</v>
      </c>
      <c r="K3953" s="34">
        <f>LEFT(J3953,2-ISERROR(1*MID(J3953,2,1)))*1</f>
        <v>7</v>
      </c>
      <c r="L3953" s="34" t="str">
        <f>IF(LEN(I3953)=3,I3953,LEFT(I3953,1)&amp;MID(I3953,3,1)&amp;RIGHT(I3953,1))</f>
        <v>YOY</v>
      </c>
      <c r="M3953" s="42">
        <f>TIMEVALUE(SUBSTITUTE(SUBSTITUTE(F3953,"P"," P"),"A"," A"))</f>
        <v>0.63680555555555551</v>
      </c>
      <c r="N3953" s="34">
        <f t="shared" si="194"/>
        <v>16</v>
      </c>
      <c r="O3953" s="34" t="str">
        <f t="shared" si="195"/>
        <v>YOY16</v>
      </c>
      <c r="P3953" s="44">
        <f>INDEX(Workings!$R$14:$R$853,MATCH(O3953,Workings!$U$14:$U$853,0))</f>
        <v>0.63611111111111129</v>
      </c>
      <c r="Q3953" s="34">
        <f t="shared" si="196"/>
        <v>1</v>
      </c>
      <c r="S3953"/>
    </row>
    <row r="3954" spans="1:19" ht="15" x14ac:dyDescent="0.25">
      <c r="A3954" s="34" t="s">
        <v>3908</v>
      </c>
      <c r="B3954" s="34">
        <f>SEARCH("PM",A3954)</f>
        <v>5</v>
      </c>
      <c r="C3954" s="34" t="e">
        <f>SEARCH("AM",A3954)</f>
        <v>#VALUE!</v>
      </c>
      <c r="D3954" s="34">
        <f>IFERROR(B3954,C3954)</f>
        <v>5</v>
      </c>
      <c r="E3954" s="34" t="str">
        <f>IFERROR(MID(A3954,D3954-5,1)," ")</f>
        <v xml:space="preserve"> </v>
      </c>
      <c r="F3954" s="34" t="str">
        <f>MID(A3954,IF(E3954="1",D3954-5,D3954-4),IF(E3954="1",7,6))</f>
        <v>3:46PM</v>
      </c>
      <c r="G3954" s="34" t="str">
        <f>TRIM(SUBSTITUTE(A3954,TEXT(M3954,"h:mmAM/PM"),""))</f>
        <v>7/Nov YOY</v>
      </c>
      <c r="H3954" s="34" t="b">
        <f>OR(LEFT(G3954,1)="Y",LEFT(G3954,1)="B",LEFT(G3954,1)="R")</f>
        <v>0</v>
      </c>
      <c r="I3954" s="34" t="str">
        <f>IF(H3954,LEFT(G3954,FIND(" ",G3954)-1),MID(G3954,FIND(" ",G3954)+1,9))</f>
        <v>YOY</v>
      </c>
      <c r="J3954" s="34" t="str">
        <f>TRIM(SUBSTITUTE(G3954,I3954,""))</f>
        <v>7/Nov</v>
      </c>
      <c r="K3954" s="34">
        <f>LEFT(J3954,2-ISERROR(1*MID(J3954,2,1)))*1</f>
        <v>7</v>
      </c>
      <c r="L3954" s="34" t="str">
        <f>IF(LEN(I3954)=3,I3954,LEFT(I3954,1)&amp;MID(I3954,3,1)&amp;RIGHT(I3954,1))</f>
        <v>YOY</v>
      </c>
      <c r="M3954" s="42">
        <f>TIMEVALUE(SUBSTITUTE(SUBSTITUTE(F3954,"P"," P"),"A"," A"))</f>
        <v>0.65694444444444444</v>
      </c>
      <c r="N3954" s="34">
        <f t="shared" si="194"/>
        <v>17</v>
      </c>
      <c r="O3954" s="34" t="str">
        <f t="shared" si="195"/>
        <v>YOY17</v>
      </c>
      <c r="P3954" s="44">
        <f>INDEX(Workings!$R$14:$R$853,MATCH(O3954,Workings!$U$14:$U$853,0))</f>
        <v>0.65694444444444466</v>
      </c>
      <c r="Q3954" s="34">
        <f t="shared" si="196"/>
        <v>0</v>
      </c>
      <c r="S3954"/>
    </row>
    <row r="3955" spans="1:19" ht="15" x14ac:dyDescent="0.25">
      <c r="A3955" s="34" t="s">
        <v>208</v>
      </c>
      <c r="B3955" s="34">
        <f>SEARCH("PM",A3955)</f>
        <v>11</v>
      </c>
      <c r="C3955" s="34" t="e">
        <f>SEARCH("AM",A3955)</f>
        <v>#VALUE!</v>
      </c>
      <c r="D3955" s="34">
        <f>IFERROR(B3955,C3955)</f>
        <v>11</v>
      </c>
      <c r="E3955" s="34" t="str">
        <f>IFERROR(MID(A3955,D3955-5,1)," ")</f>
        <v xml:space="preserve"> </v>
      </c>
      <c r="F3955" s="34" t="str">
        <f>MID(A3955,IF(E3955="1",D3955-5,D3955-4),IF(E3955="1",7,6))</f>
        <v>4:23PM</v>
      </c>
      <c r="G3955" s="34" t="str">
        <f>TRIM(SUBSTITUTE(A3955,TEXT(M3955,"h:mmAM/PM"),""))</f>
        <v>7-Nov Y/O/Y</v>
      </c>
      <c r="H3955" s="34" t="b">
        <f>OR(LEFT(G3955,1)="Y",LEFT(G3955,1)="B",LEFT(G3955,1)="R")</f>
        <v>0</v>
      </c>
      <c r="I3955" s="34" t="str">
        <f>IF(H3955,LEFT(G3955,FIND(" ",G3955)-1),MID(G3955,FIND(" ",G3955)+1,9))</f>
        <v>Y/O/Y</v>
      </c>
      <c r="J3955" s="34" t="str">
        <f>TRIM(SUBSTITUTE(G3955,I3955,""))</f>
        <v>7-Nov</v>
      </c>
      <c r="K3955" s="34">
        <f>LEFT(J3955,2-ISERROR(1*MID(J3955,2,1)))*1</f>
        <v>7</v>
      </c>
      <c r="L3955" s="34" t="str">
        <f>IF(LEN(I3955)=3,I3955,LEFT(I3955,1)&amp;MID(I3955,3,1)&amp;RIGHT(I3955,1))</f>
        <v>YOY</v>
      </c>
      <c r="M3955" s="42">
        <f>TIMEVALUE(SUBSTITUTE(SUBSTITUTE(F3955,"P"," P"),"A"," A"))</f>
        <v>0.68263888888888891</v>
      </c>
      <c r="N3955" s="34">
        <f t="shared" si="194"/>
        <v>18</v>
      </c>
      <c r="O3955" s="34" t="str">
        <f t="shared" si="195"/>
        <v>YOY18</v>
      </c>
      <c r="P3955" s="44">
        <f>INDEX(Workings!$R$14:$R$853,MATCH(O3955,Workings!$U$14:$U$853,0))</f>
        <v>0.67777777777777803</v>
      </c>
      <c r="Q3955" s="34">
        <f t="shared" si="196"/>
        <v>7</v>
      </c>
      <c r="S3955"/>
    </row>
    <row r="3956" spans="1:19" ht="15" x14ac:dyDescent="0.25">
      <c r="A3956" s="34" t="s">
        <v>2538</v>
      </c>
      <c r="B3956" s="34">
        <f>SEARCH("PM",A3956)</f>
        <v>17</v>
      </c>
      <c r="C3956" s="34" t="e">
        <f>SEARCH("AM",A3956)</f>
        <v>#VALUE!</v>
      </c>
      <c r="D3956" s="34">
        <f>IFERROR(B3956,C3956)</f>
        <v>17</v>
      </c>
      <c r="E3956" s="34" t="str">
        <f>IFERROR(MID(A3956,D3956-5,1)," ")</f>
        <v xml:space="preserve"> </v>
      </c>
      <c r="F3956" s="34" t="str">
        <f>MID(A3956,IF(E3956="1",D3956-5,D3956-4),IF(E3956="1",7,6))</f>
        <v>4:50PM</v>
      </c>
      <c r="G3956" s="34" t="str">
        <f>TRIM(SUBSTITUTE(A3956,TEXT(M3956,"h:mmAM/PM"),""))</f>
        <v>Y:O:Y 7/Nov</v>
      </c>
      <c r="H3956" s="34" t="b">
        <f>OR(LEFT(G3956,1)="Y",LEFT(G3956,1)="B",LEFT(G3956,1)="R")</f>
        <v>1</v>
      </c>
      <c r="I3956" s="34" t="str">
        <f>IF(H3956,LEFT(G3956,FIND(" ",G3956)-1),MID(G3956,FIND(" ",G3956)+1,9))</f>
        <v>Y:O:Y</v>
      </c>
      <c r="J3956" s="34" t="str">
        <f>TRIM(SUBSTITUTE(G3956,I3956,""))</f>
        <v>7/Nov</v>
      </c>
      <c r="K3956" s="34">
        <f>LEFT(J3956,2-ISERROR(1*MID(J3956,2,1)))*1</f>
        <v>7</v>
      </c>
      <c r="L3956" s="34" t="str">
        <f>IF(LEN(I3956)=3,I3956,LEFT(I3956,1)&amp;MID(I3956,3,1)&amp;RIGHT(I3956,1))</f>
        <v>YOY</v>
      </c>
      <c r="M3956" s="42">
        <f>TIMEVALUE(SUBSTITUTE(SUBSTITUTE(F3956,"P"," P"),"A"," A"))</f>
        <v>0.70138888888888884</v>
      </c>
      <c r="N3956" s="34">
        <f t="shared" si="194"/>
        <v>19</v>
      </c>
      <c r="O3956" s="34" t="str">
        <f t="shared" si="195"/>
        <v>YOY19</v>
      </c>
      <c r="P3956" s="44">
        <f>INDEX(Workings!$R$14:$R$853,MATCH(O3956,Workings!$U$14:$U$853,0))</f>
        <v>0.6986111111111114</v>
      </c>
      <c r="Q3956" s="34">
        <f t="shared" si="196"/>
        <v>4</v>
      </c>
      <c r="S3956"/>
    </row>
    <row r="3957" spans="1:19" ht="15" x14ac:dyDescent="0.25">
      <c r="A3957" s="34" t="s">
        <v>3285</v>
      </c>
      <c r="B3957" s="34">
        <f>SEARCH("PM",A3957)</f>
        <v>11</v>
      </c>
      <c r="C3957" s="34" t="e">
        <f>SEARCH("AM",A3957)</f>
        <v>#VALUE!</v>
      </c>
      <c r="D3957" s="34">
        <f>IFERROR(B3957,C3957)</f>
        <v>11</v>
      </c>
      <c r="E3957" s="34" t="str">
        <f>IFERROR(MID(A3957,D3957-5,1)," ")</f>
        <v xml:space="preserve"> </v>
      </c>
      <c r="F3957" s="34" t="str">
        <f>MID(A3957,IF(E3957="1",D3957-5,D3957-4),IF(E3957="1",7,6))</f>
        <v>5:20PM</v>
      </c>
      <c r="G3957" s="34" t="str">
        <f>TRIM(SUBSTITUTE(A3957,TEXT(M3957,"h:mmAM/PM"),""))</f>
        <v>7/Nov Y:O:Y</v>
      </c>
      <c r="H3957" s="34" t="b">
        <f>OR(LEFT(G3957,1)="Y",LEFT(G3957,1)="B",LEFT(G3957,1)="R")</f>
        <v>0</v>
      </c>
      <c r="I3957" s="34" t="str">
        <f>IF(H3957,LEFT(G3957,FIND(" ",G3957)-1),MID(G3957,FIND(" ",G3957)+1,9))</f>
        <v>Y:O:Y</v>
      </c>
      <c r="J3957" s="34" t="str">
        <f>TRIM(SUBSTITUTE(G3957,I3957,""))</f>
        <v>7/Nov</v>
      </c>
      <c r="K3957" s="34">
        <f>LEFT(J3957,2-ISERROR(1*MID(J3957,2,1)))*1</f>
        <v>7</v>
      </c>
      <c r="L3957" s="34" t="str">
        <f>IF(LEN(I3957)=3,I3957,LEFT(I3957,1)&amp;MID(I3957,3,1)&amp;RIGHT(I3957,1))</f>
        <v>YOY</v>
      </c>
      <c r="M3957" s="42">
        <f>TIMEVALUE(SUBSTITUTE(SUBSTITUTE(F3957,"P"," P"),"A"," A"))</f>
        <v>0.72222222222222221</v>
      </c>
      <c r="N3957" s="34">
        <f t="shared" si="194"/>
        <v>20</v>
      </c>
      <c r="O3957" s="34" t="str">
        <f t="shared" si="195"/>
        <v>YOY20</v>
      </c>
      <c r="P3957" s="44">
        <f>INDEX(Workings!$R$14:$R$853,MATCH(O3957,Workings!$U$14:$U$853,0))</f>
        <v>0.71944444444444478</v>
      </c>
      <c r="Q3957" s="34">
        <f t="shared" si="196"/>
        <v>4</v>
      </c>
      <c r="S3957"/>
    </row>
    <row r="3958" spans="1:19" ht="15" x14ac:dyDescent="0.25">
      <c r="A3958" s="34" t="s">
        <v>1396</v>
      </c>
      <c r="B3958" s="34">
        <f>SEARCH("PM",A3958)</f>
        <v>11</v>
      </c>
      <c r="C3958" s="34" t="e">
        <f>SEARCH("AM",A3958)</f>
        <v>#VALUE!</v>
      </c>
      <c r="D3958" s="34">
        <f>IFERROR(B3958,C3958)</f>
        <v>11</v>
      </c>
      <c r="E3958" s="34" t="str">
        <f>IFERROR(MID(A3958,D3958-5,1)," ")</f>
        <v xml:space="preserve"> </v>
      </c>
      <c r="F3958" s="34" t="str">
        <f>MID(A3958,IF(E3958="1",D3958-5,D3958-4),IF(E3958="1",7,6))</f>
        <v>5:37PM</v>
      </c>
      <c r="G3958" s="34" t="str">
        <f>TRIM(SUBSTITUTE(A3958,TEXT(M3958,"h:mmAM/PM"),""))</f>
        <v>7-Nov Y/O/Y</v>
      </c>
      <c r="H3958" s="34" t="b">
        <f>OR(LEFT(G3958,1)="Y",LEFT(G3958,1)="B",LEFT(G3958,1)="R")</f>
        <v>0</v>
      </c>
      <c r="I3958" s="34" t="str">
        <f>IF(H3958,LEFT(G3958,FIND(" ",G3958)-1),MID(G3958,FIND(" ",G3958)+1,9))</f>
        <v>Y/O/Y</v>
      </c>
      <c r="J3958" s="34" t="str">
        <f>TRIM(SUBSTITUTE(G3958,I3958,""))</f>
        <v>7-Nov</v>
      </c>
      <c r="K3958" s="34">
        <f>LEFT(J3958,2-ISERROR(1*MID(J3958,2,1)))*1</f>
        <v>7</v>
      </c>
      <c r="L3958" s="34" t="str">
        <f>IF(LEN(I3958)=3,I3958,LEFT(I3958,1)&amp;MID(I3958,3,1)&amp;RIGHT(I3958,1))</f>
        <v>YOY</v>
      </c>
      <c r="M3958" s="42">
        <f>TIMEVALUE(SUBSTITUTE(SUBSTITUTE(F3958,"P"," P"),"A"," A"))</f>
        <v>0.73402777777777783</v>
      </c>
      <c r="N3958" s="34">
        <f t="shared" si="194"/>
        <v>21</v>
      </c>
      <c r="O3958" s="34" t="str">
        <f t="shared" si="195"/>
        <v>YOY21</v>
      </c>
      <c r="P3958" s="44">
        <f>INDEX(Workings!$R$14:$R$853,MATCH(O3958,Workings!$U$14:$U$853,0))</f>
        <v>0.73333333333333361</v>
      </c>
      <c r="Q3958" s="34">
        <f t="shared" si="196"/>
        <v>1</v>
      </c>
      <c r="S3958"/>
    </row>
    <row r="3959" spans="1:19" ht="15" x14ac:dyDescent="0.25">
      <c r="A3959" s="34" t="s">
        <v>3229</v>
      </c>
      <c r="B3959" s="34">
        <f>SEARCH("PM",A3959)</f>
        <v>17</v>
      </c>
      <c r="C3959" s="34" t="e">
        <f>SEARCH("AM",A3959)</f>
        <v>#VALUE!</v>
      </c>
      <c r="D3959" s="34">
        <f>IFERROR(B3959,C3959)</f>
        <v>17</v>
      </c>
      <c r="E3959" s="34" t="str">
        <f>IFERROR(MID(A3959,D3959-5,1)," ")</f>
        <v xml:space="preserve"> </v>
      </c>
      <c r="F3959" s="34" t="str">
        <f>MID(A3959,IF(E3959="1",D3959-5,D3959-4),IF(E3959="1",7,6))</f>
        <v>5:56PM</v>
      </c>
      <c r="G3959" s="34" t="str">
        <f>TRIM(SUBSTITUTE(A3959,TEXT(M3959,"h:mmAM/PM"),""))</f>
        <v>Y/O/Y 7/Nov</v>
      </c>
      <c r="H3959" s="34" t="b">
        <f>OR(LEFT(G3959,1)="Y",LEFT(G3959,1)="B",LEFT(G3959,1)="R")</f>
        <v>1</v>
      </c>
      <c r="I3959" s="34" t="str">
        <f>IF(H3959,LEFT(G3959,FIND(" ",G3959)-1),MID(G3959,FIND(" ",G3959)+1,9))</f>
        <v>Y/O/Y</v>
      </c>
      <c r="J3959" s="34" t="str">
        <f>TRIM(SUBSTITUTE(G3959,I3959,""))</f>
        <v>7/Nov</v>
      </c>
      <c r="K3959" s="34">
        <f>LEFT(J3959,2-ISERROR(1*MID(J3959,2,1)))*1</f>
        <v>7</v>
      </c>
      <c r="L3959" s="34" t="str">
        <f>IF(LEN(I3959)=3,I3959,LEFT(I3959,1)&amp;MID(I3959,3,1)&amp;RIGHT(I3959,1))</f>
        <v>YOY</v>
      </c>
      <c r="M3959" s="42">
        <f>TIMEVALUE(SUBSTITUTE(SUBSTITUTE(F3959,"P"," P"),"A"," A"))</f>
        <v>0.74722222222222223</v>
      </c>
      <c r="N3959" s="34">
        <f t="shared" si="194"/>
        <v>22</v>
      </c>
      <c r="O3959" s="34" t="str">
        <f t="shared" si="195"/>
        <v>YOY22</v>
      </c>
      <c r="P3959" s="44">
        <f>INDEX(Workings!$R$14:$R$853,MATCH(O3959,Workings!$U$14:$U$853,0))</f>
        <v>0.74722222222222245</v>
      </c>
      <c r="Q3959" s="34">
        <f t="shared" si="196"/>
        <v>0</v>
      </c>
      <c r="S3959"/>
    </row>
    <row r="3960" spans="1:19" ht="15" x14ac:dyDescent="0.25">
      <c r="A3960" s="34" t="s">
        <v>2580</v>
      </c>
      <c r="B3960" s="34">
        <f>SEARCH("PM",A3960)</f>
        <v>17</v>
      </c>
      <c r="C3960" s="34" t="e">
        <f>SEARCH("AM",A3960)</f>
        <v>#VALUE!</v>
      </c>
      <c r="D3960" s="34">
        <f>IFERROR(B3960,C3960)</f>
        <v>17</v>
      </c>
      <c r="E3960" s="34" t="str">
        <f>IFERROR(MID(A3960,D3960-5,1)," ")</f>
        <v xml:space="preserve"> </v>
      </c>
      <c r="F3960" s="34" t="str">
        <f>MID(A3960,IF(E3960="1",D3960-5,D3960-4),IF(E3960="1",7,6))</f>
        <v>6:20PM</v>
      </c>
      <c r="G3960" s="34" t="str">
        <f>TRIM(SUBSTITUTE(A3960,TEXT(M3960,"h:mmAM/PM"),""))</f>
        <v>7/Nov Y:O:Y</v>
      </c>
      <c r="H3960" s="34" t="b">
        <f>OR(LEFT(G3960,1)="Y",LEFT(G3960,1)="B",LEFT(G3960,1)="R")</f>
        <v>0</v>
      </c>
      <c r="I3960" s="34" t="str">
        <f>IF(H3960,LEFT(G3960,FIND(" ",G3960)-1),MID(G3960,FIND(" ",G3960)+1,9))</f>
        <v>Y:O:Y</v>
      </c>
      <c r="J3960" s="34" t="str">
        <f>TRIM(SUBSTITUTE(G3960,I3960,""))</f>
        <v>7/Nov</v>
      </c>
      <c r="K3960" s="34">
        <f>LEFT(J3960,2-ISERROR(1*MID(J3960,2,1)))*1</f>
        <v>7</v>
      </c>
      <c r="L3960" s="34" t="str">
        <f>IF(LEN(I3960)=3,I3960,LEFT(I3960,1)&amp;MID(I3960,3,1)&amp;RIGHT(I3960,1))</f>
        <v>YOY</v>
      </c>
      <c r="M3960" s="42">
        <f>TIMEVALUE(SUBSTITUTE(SUBSTITUTE(F3960,"P"," P"),"A"," A"))</f>
        <v>0.76388888888888884</v>
      </c>
      <c r="N3960" s="34">
        <f t="shared" si="194"/>
        <v>23</v>
      </c>
      <c r="O3960" s="34" t="str">
        <f t="shared" si="195"/>
        <v>YOY23</v>
      </c>
      <c r="P3960" s="44">
        <f>INDEX(Workings!$R$14:$R$853,MATCH(O3960,Workings!$U$14:$U$853,0))</f>
        <v>0.76111111111111129</v>
      </c>
      <c r="Q3960" s="34">
        <f t="shared" si="196"/>
        <v>4</v>
      </c>
      <c r="S3960"/>
    </row>
    <row r="3961" spans="1:19" ht="15" x14ac:dyDescent="0.25">
      <c r="A3961" s="34" t="s">
        <v>106</v>
      </c>
      <c r="B3961" s="34">
        <f>SEARCH("PM",A3961)</f>
        <v>17</v>
      </c>
      <c r="C3961" s="34" t="e">
        <f>SEARCH("AM",A3961)</f>
        <v>#VALUE!</v>
      </c>
      <c r="D3961" s="34">
        <f>IFERROR(B3961,C3961)</f>
        <v>17</v>
      </c>
      <c r="E3961" s="34" t="str">
        <f>IFERROR(MID(A3961,D3961-5,1)," ")</f>
        <v xml:space="preserve"> </v>
      </c>
      <c r="F3961" s="34" t="str">
        <f>MID(A3961,IF(E3961="1",D3961-5,D3961-4),IF(E3961="1",7,6))</f>
        <v>6:43PM</v>
      </c>
      <c r="G3961" s="34" t="str">
        <f>TRIM(SUBSTITUTE(A3961,TEXT(M3961,"h:mmAM/PM"),""))</f>
        <v>Y:O:Y 7/Nov</v>
      </c>
      <c r="H3961" s="34" t="b">
        <f>OR(LEFT(G3961,1)="Y",LEFT(G3961,1)="B",LEFT(G3961,1)="R")</f>
        <v>1</v>
      </c>
      <c r="I3961" s="34" t="str">
        <f>IF(H3961,LEFT(G3961,FIND(" ",G3961)-1),MID(G3961,FIND(" ",G3961)+1,9))</f>
        <v>Y:O:Y</v>
      </c>
      <c r="J3961" s="34" t="str">
        <f>TRIM(SUBSTITUTE(G3961,I3961,""))</f>
        <v>7/Nov</v>
      </c>
      <c r="K3961" s="34">
        <f>LEFT(J3961,2-ISERROR(1*MID(J3961,2,1)))*1</f>
        <v>7</v>
      </c>
      <c r="L3961" s="34" t="str">
        <f>IF(LEN(I3961)=3,I3961,LEFT(I3961,1)&amp;MID(I3961,3,1)&amp;RIGHT(I3961,1))</f>
        <v>YOY</v>
      </c>
      <c r="M3961" s="42">
        <f>TIMEVALUE(SUBSTITUTE(SUBSTITUTE(F3961,"P"," P"),"A"," A"))</f>
        <v>0.77986111111111101</v>
      </c>
      <c r="N3961" s="34">
        <f t="shared" si="194"/>
        <v>24</v>
      </c>
      <c r="O3961" s="34" t="str">
        <f t="shared" si="195"/>
        <v>YOY24</v>
      </c>
      <c r="P3961" s="44">
        <f>INDEX(Workings!$R$14:$R$853,MATCH(O3961,Workings!$U$14:$U$853,0))</f>
        <v>0.77500000000000013</v>
      </c>
      <c r="Q3961" s="34">
        <f t="shared" si="196"/>
        <v>7</v>
      </c>
      <c r="S3961"/>
    </row>
    <row r="3962" spans="1:19" ht="15" x14ac:dyDescent="0.25">
      <c r="A3962" s="34" t="s">
        <v>1842</v>
      </c>
      <c r="B3962" s="34">
        <f>SEARCH("PM",A3962)</f>
        <v>15</v>
      </c>
      <c r="C3962" s="34" t="e">
        <f>SEARCH("AM",A3962)</f>
        <v>#VALUE!</v>
      </c>
      <c r="D3962" s="34">
        <f>IFERROR(B3962,C3962)</f>
        <v>15</v>
      </c>
      <c r="E3962" s="34" t="str">
        <f>IFERROR(MID(A3962,D3962-5,1)," ")</f>
        <v xml:space="preserve"> </v>
      </c>
      <c r="F3962" s="34" t="str">
        <f>MID(A3962,IF(E3962="1",D3962-5,D3962-4),IF(E3962="1",7,6))</f>
        <v>7:00PM</v>
      </c>
      <c r="G3962" s="34" t="str">
        <f>TRIM(SUBSTITUTE(A3962,TEXT(M3962,"h:mmAM/PM"),""))</f>
        <v>YOY 7-Nov</v>
      </c>
      <c r="H3962" s="34" t="b">
        <f>OR(LEFT(G3962,1)="Y",LEFT(G3962,1)="B",LEFT(G3962,1)="R")</f>
        <v>1</v>
      </c>
      <c r="I3962" s="34" t="str">
        <f>IF(H3962,LEFT(G3962,FIND(" ",G3962)-1),MID(G3962,FIND(" ",G3962)+1,9))</f>
        <v>YOY</v>
      </c>
      <c r="J3962" s="34" t="str">
        <f>TRIM(SUBSTITUTE(G3962,I3962,""))</f>
        <v>7-Nov</v>
      </c>
      <c r="K3962" s="34">
        <f>LEFT(J3962,2-ISERROR(1*MID(J3962,2,1)))*1</f>
        <v>7</v>
      </c>
      <c r="L3962" s="34" t="str">
        <f>IF(LEN(I3962)=3,I3962,LEFT(I3962,1)&amp;MID(I3962,3,1)&amp;RIGHT(I3962,1))</f>
        <v>YOY</v>
      </c>
      <c r="M3962" s="42">
        <f>TIMEVALUE(SUBSTITUTE(SUBSTITUTE(F3962,"P"," P"),"A"," A"))</f>
        <v>0.79166666666666663</v>
      </c>
      <c r="N3962" s="34">
        <f t="shared" si="194"/>
        <v>25</v>
      </c>
      <c r="O3962" s="34" t="str">
        <f t="shared" si="195"/>
        <v>YOY25</v>
      </c>
      <c r="P3962" s="44">
        <f>INDEX(Workings!$R$14:$R$853,MATCH(O3962,Workings!$U$14:$U$853,0))</f>
        <v>0.78888888888888897</v>
      </c>
      <c r="Q3962" s="34">
        <f t="shared" si="196"/>
        <v>4</v>
      </c>
      <c r="S3962"/>
    </row>
    <row r="3963" spans="1:19" ht="15" x14ac:dyDescent="0.25">
      <c r="A3963" s="34" t="s">
        <v>700</v>
      </c>
      <c r="B3963" s="34">
        <f>SEARCH("PM",A3963)</f>
        <v>17</v>
      </c>
      <c r="C3963" s="34" t="e">
        <f>SEARCH("AM",A3963)</f>
        <v>#VALUE!</v>
      </c>
      <c r="D3963" s="34">
        <f>IFERROR(B3963,C3963)</f>
        <v>17</v>
      </c>
      <c r="E3963" s="34" t="str">
        <f>IFERROR(MID(A3963,D3963-5,1)," ")</f>
        <v xml:space="preserve"> </v>
      </c>
      <c r="F3963" s="34" t="str">
        <f>MID(A3963,IF(E3963="1",D3963-5,D3963-4),IF(E3963="1",7,6))</f>
        <v>7:26PM</v>
      </c>
      <c r="G3963" s="34" t="str">
        <f>TRIM(SUBSTITUTE(A3963,TEXT(M3963,"h:mmAM/PM"),""))</f>
        <v>Y:O:Y 7-Nov</v>
      </c>
      <c r="H3963" s="34" t="b">
        <f>OR(LEFT(G3963,1)="Y",LEFT(G3963,1)="B",LEFT(G3963,1)="R")</f>
        <v>1</v>
      </c>
      <c r="I3963" s="34" t="str">
        <f>IF(H3963,LEFT(G3963,FIND(" ",G3963)-1),MID(G3963,FIND(" ",G3963)+1,9))</f>
        <v>Y:O:Y</v>
      </c>
      <c r="J3963" s="34" t="str">
        <f>TRIM(SUBSTITUTE(G3963,I3963,""))</f>
        <v>7-Nov</v>
      </c>
      <c r="K3963" s="34">
        <f>LEFT(J3963,2-ISERROR(1*MID(J3963,2,1)))*1</f>
        <v>7</v>
      </c>
      <c r="L3963" s="34" t="str">
        <f>IF(LEN(I3963)=3,I3963,LEFT(I3963,1)&amp;MID(I3963,3,1)&amp;RIGHT(I3963,1))</f>
        <v>YOY</v>
      </c>
      <c r="M3963" s="42">
        <f>TIMEVALUE(SUBSTITUTE(SUBSTITUTE(F3963,"P"," P"),"A"," A"))</f>
        <v>0.80972222222222223</v>
      </c>
      <c r="N3963" s="34">
        <f t="shared" si="194"/>
        <v>26</v>
      </c>
      <c r="O3963" s="34" t="str">
        <f t="shared" si="195"/>
        <v>YOY26</v>
      </c>
      <c r="P3963" s="44">
        <f>INDEX(Workings!$R$14:$R$853,MATCH(O3963,Workings!$U$14:$U$853,0))</f>
        <v>0.80277777777777781</v>
      </c>
      <c r="Q3963" s="34">
        <f t="shared" si="196"/>
        <v>10</v>
      </c>
      <c r="S3963"/>
    </row>
    <row r="3964" spans="1:19" ht="15" x14ac:dyDescent="0.25">
      <c r="A3964" s="34" t="s">
        <v>1065</v>
      </c>
      <c r="B3964" s="34">
        <f>SEARCH("PM",A3964)</f>
        <v>17</v>
      </c>
      <c r="C3964" s="34" t="e">
        <f>SEARCH("AM",A3964)</f>
        <v>#VALUE!</v>
      </c>
      <c r="D3964" s="34">
        <f>IFERROR(B3964,C3964)</f>
        <v>17</v>
      </c>
      <c r="E3964" s="34" t="str">
        <f>IFERROR(MID(A3964,D3964-5,1)," ")</f>
        <v xml:space="preserve"> </v>
      </c>
      <c r="F3964" s="34" t="str">
        <f>MID(A3964,IF(E3964="1",D3964-5,D3964-4),IF(E3964="1",7,6))</f>
        <v>8:21PM</v>
      </c>
      <c r="G3964" s="34" t="str">
        <f>TRIM(SUBSTITUTE(A3964,TEXT(M3964,"h:mmAM/PM"),""))</f>
        <v>7-Nov Y-O-Y</v>
      </c>
      <c r="H3964" s="34" t="b">
        <f>OR(LEFT(G3964,1)="Y",LEFT(G3964,1)="B",LEFT(G3964,1)="R")</f>
        <v>0</v>
      </c>
      <c r="I3964" s="34" t="str">
        <f>IF(H3964,LEFT(G3964,FIND(" ",G3964)-1),MID(G3964,FIND(" ",G3964)+1,9))</f>
        <v>Y-O-Y</v>
      </c>
      <c r="J3964" s="34" t="str">
        <f>TRIM(SUBSTITUTE(G3964,I3964,""))</f>
        <v>7-Nov</v>
      </c>
      <c r="K3964" s="34">
        <f>LEFT(J3964,2-ISERROR(1*MID(J3964,2,1)))*1</f>
        <v>7</v>
      </c>
      <c r="L3964" s="34" t="str">
        <f>IF(LEN(I3964)=3,I3964,LEFT(I3964,1)&amp;MID(I3964,3,1)&amp;RIGHT(I3964,1))</f>
        <v>YOY</v>
      </c>
      <c r="M3964" s="42">
        <f>TIMEVALUE(SUBSTITUTE(SUBSTITUTE(F3964,"P"," P"),"A"," A"))</f>
        <v>0.84791666666666676</v>
      </c>
      <c r="N3964" s="34">
        <f t="shared" si="194"/>
        <v>27</v>
      </c>
      <c r="O3964" s="34" t="str">
        <f t="shared" si="195"/>
        <v>YOY27</v>
      </c>
      <c r="P3964" s="44">
        <f>INDEX(Workings!$R$14:$R$853,MATCH(O3964,Workings!$U$14:$U$853,0))</f>
        <v>0.84444444444444444</v>
      </c>
      <c r="Q3964" s="34">
        <f t="shared" si="196"/>
        <v>5</v>
      </c>
      <c r="S3964"/>
    </row>
    <row r="3965" spans="1:19" ht="15" x14ac:dyDescent="0.25">
      <c r="A3965" s="34" t="s">
        <v>2497</v>
      </c>
      <c r="B3965" s="34">
        <f>SEARCH("PM",A3965)</f>
        <v>9</v>
      </c>
      <c r="C3965" s="34" t="e">
        <f>SEARCH("AM",A3965)</f>
        <v>#VALUE!</v>
      </c>
      <c r="D3965" s="34">
        <f>IFERROR(B3965,C3965)</f>
        <v>9</v>
      </c>
      <c r="E3965" s="34" t="str">
        <f>IFERROR(MID(A3965,D3965-5,1)," ")</f>
        <v xml:space="preserve"> </v>
      </c>
      <c r="F3965" s="34" t="str">
        <f>MID(A3965,IF(E3965="1",D3965-5,D3965-4),IF(E3965="1",7,6))</f>
        <v>9:20PM</v>
      </c>
      <c r="G3965" s="34" t="str">
        <f>TRIM(SUBSTITUTE(A3965,TEXT(M3965,"h:mmAM/PM"),""))</f>
        <v>YOY 7/Nov</v>
      </c>
      <c r="H3965" s="34" t="b">
        <f>OR(LEFT(G3965,1)="Y",LEFT(G3965,1)="B",LEFT(G3965,1)="R")</f>
        <v>1</v>
      </c>
      <c r="I3965" s="34" t="str">
        <f>IF(H3965,LEFT(G3965,FIND(" ",G3965)-1),MID(G3965,FIND(" ",G3965)+1,9))</f>
        <v>YOY</v>
      </c>
      <c r="J3965" s="34" t="str">
        <f>TRIM(SUBSTITUTE(G3965,I3965,""))</f>
        <v>7/Nov</v>
      </c>
      <c r="K3965" s="34">
        <f>LEFT(J3965,2-ISERROR(1*MID(J3965,2,1)))*1</f>
        <v>7</v>
      </c>
      <c r="L3965" s="34" t="str">
        <f>IF(LEN(I3965)=3,I3965,LEFT(I3965,1)&amp;MID(I3965,3,1)&amp;RIGHT(I3965,1))</f>
        <v>YOY</v>
      </c>
      <c r="M3965" s="42">
        <f>TIMEVALUE(SUBSTITUTE(SUBSTITUTE(F3965,"P"," P"),"A"," A"))</f>
        <v>0.88888888888888884</v>
      </c>
      <c r="N3965" s="34">
        <f t="shared" si="194"/>
        <v>28</v>
      </c>
      <c r="O3965" s="34" t="str">
        <f t="shared" si="195"/>
        <v>YOY28</v>
      </c>
      <c r="P3965" s="44">
        <f>INDEX(Workings!$R$14:$R$853,MATCH(O3965,Workings!$U$14:$U$853,0))</f>
        <v>0.88611111111111107</v>
      </c>
      <c r="Q3965" s="34">
        <f t="shared" si="196"/>
        <v>4</v>
      </c>
      <c r="S3965"/>
    </row>
    <row r="3966" spans="1:19" ht="15" x14ac:dyDescent="0.25">
      <c r="A3966" s="34" t="s">
        <v>2262</v>
      </c>
      <c r="B3966" s="34">
        <f>SEARCH("PM",A3966)</f>
        <v>12</v>
      </c>
      <c r="C3966" s="34" t="e">
        <f>SEARCH("AM",A3966)</f>
        <v>#VALUE!</v>
      </c>
      <c r="D3966" s="34">
        <f>IFERROR(B3966,C3966)</f>
        <v>12</v>
      </c>
      <c r="E3966" s="34" t="str">
        <f>IFERROR(MID(A3966,D3966-5,1)," ")</f>
        <v>1</v>
      </c>
      <c r="F3966" s="34" t="str">
        <f>MID(A3966,IF(E3966="1",D3966-5,D3966-4),IF(E3966="1",7,6))</f>
        <v>10:24PM</v>
      </c>
      <c r="G3966" s="34" t="str">
        <f>TRIM(SUBSTITUTE(A3966,TEXT(M3966,"h:mmAM/PM"),""))</f>
        <v>Y/O/Y 7/Nov</v>
      </c>
      <c r="H3966" s="34" t="b">
        <f>OR(LEFT(G3966,1)="Y",LEFT(G3966,1)="B",LEFT(G3966,1)="R")</f>
        <v>1</v>
      </c>
      <c r="I3966" s="34" t="str">
        <f>IF(H3966,LEFT(G3966,FIND(" ",G3966)-1),MID(G3966,FIND(" ",G3966)+1,9))</f>
        <v>Y/O/Y</v>
      </c>
      <c r="J3966" s="34" t="str">
        <f>TRIM(SUBSTITUTE(G3966,I3966,""))</f>
        <v>7/Nov</v>
      </c>
      <c r="K3966" s="34">
        <f>LEFT(J3966,2-ISERROR(1*MID(J3966,2,1)))*1</f>
        <v>7</v>
      </c>
      <c r="L3966" s="34" t="str">
        <f>IF(LEN(I3966)=3,I3966,LEFT(I3966,1)&amp;MID(I3966,3,1)&amp;RIGHT(I3966,1))</f>
        <v>YOY</v>
      </c>
      <c r="M3966" s="42">
        <f>TIMEVALUE(SUBSTITUTE(SUBSTITUTE(F3966,"P"," P"),"A"," A"))</f>
        <v>0.93333333333333324</v>
      </c>
      <c r="N3966" s="34">
        <f t="shared" si="194"/>
        <v>29</v>
      </c>
      <c r="O3966" s="34" t="str">
        <f t="shared" si="195"/>
        <v>YOY29</v>
      </c>
      <c r="P3966" s="44">
        <f>INDEX(Workings!$R$14:$R$853,MATCH(O3966,Workings!$U$14:$U$853,0))</f>
        <v>0.9277777777777777</v>
      </c>
      <c r="Q3966" s="34">
        <f t="shared" si="196"/>
        <v>8</v>
      </c>
      <c r="S3966"/>
    </row>
    <row r="3967" spans="1:19" ht="15" x14ac:dyDescent="0.25">
      <c r="A3967" s="34" t="s">
        <v>2013</v>
      </c>
      <c r="B3967" s="34">
        <f>SEARCH("PM",A3967)</f>
        <v>12</v>
      </c>
      <c r="C3967" s="34" t="e">
        <f>SEARCH("AM",A3967)</f>
        <v>#VALUE!</v>
      </c>
      <c r="D3967" s="34">
        <f>IFERROR(B3967,C3967)</f>
        <v>12</v>
      </c>
      <c r="E3967" s="34" t="str">
        <f>IFERROR(MID(A3967,D3967-5,1)," ")</f>
        <v>1</v>
      </c>
      <c r="F3967" s="34" t="str">
        <f>MID(A3967,IF(E3967="1",D3967-5,D3967-4),IF(E3967="1",7,6))</f>
        <v>11:23PM</v>
      </c>
      <c r="G3967" s="34" t="str">
        <f>TRIM(SUBSTITUTE(A3967,TEXT(M3967,"h:mmAM/PM"),""))</f>
        <v>Y/O/Y 7/Nov</v>
      </c>
      <c r="H3967" s="34" t="b">
        <f>OR(LEFT(G3967,1)="Y",LEFT(G3967,1)="B",LEFT(G3967,1)="R")</f>
        <v>1</v>
      </c>
      <c r="I3967" s="34" t="str">
        <f>IF(H3967,LEFT(G3967,FIND(" ",G3967)-1),MID(G3967,FIND(" ",G3967)+1,9))</f>
        <v>Y/O/Y</v>
      </c>
      <c r="J3967" s="34" t="str">
        <f>TRIM(SUBSTITUTE(G3967,I3967,""))</f>
        <v>7/Nov</v>
      </c>
      <c r="K3967" s="34">
        <f>LEFT(J3967,2-ISERROR(1*MID(J3967,2,1)))*1</f>
        <v>7</v>
      </c>
      <c r="L3967" s="34" t="str">
        <f>IF(LEN(I3967)=3,I3967,LEFT(I3967,1)&amp;MID(I3967,3,1)&amp;RIGHT(I3967,1))</f>
        <v>YOY</v>
      </c>
      <c r="M3967" s="42">
        <f>TIMEVALUE(SUBSTITUTE(SUBSTITUTE(F3967,"P"," P"),"A"," A"))</f>
        <v>0.97430555555555554</v>
      </c>
      <c r="N3967" s="34">
        <f t="shared" si="194"/>
        <v>30</v>
      </c>
      <c r="O3967" s="34" t="str">
        <f t="shared" si="195"/>
        <v>YOY30</v>
      </c>
      <c r="P3967" s="44">
        <f>INDEX(Workings!$R$14:$R$853,MATCH(O3967,Workings!$U$14:$U$853,0))</f>
        <v>0.96944444444444433</v>
      </c>
      <c r="Q3967" s="34">
        <f t="shared" si="196"/>
        <v>7</v>
      </c>
      <c r="S3967"/>
    </row>
    <row r="3968" spans="1:19" ht="15" x14ac:dyDescent="0.25">
      <c r="A3968" s="34" t="s">
        <v>385</v>
      </c>
      <c r="B3968" s="34" t="e">
        <f>SEARCH("PM",A3968)</f>
        <v>#VALUE!</v>
      </c>
      <c r="C3968" s="34">
        <f>SEARCH("AM",A3968)</f>
        <v>11</v>
      </c>
      <c r="D3968" s="34">
        <f>IFERROR(B3968,C3968)</f>
        <v>11</v>
      </c>
      <c r="E3968" s="34" t="str">
        <f>IFERROR(MID(A3968,D3968-5,1)," ")</f>
        <v xml:space="preserve"> </v>
      </c>
      <c r="F3968" s="34" t="str">
        <f>MID(A3968,IF(E3968="1",D3968-5,D3968-4),IF(E3968="1",7,6))</f>
        <v>7:26AM</v>
      </c>
      <c r="G3968" s="34" t="str">
        <f>TRIM(SUBSTITUTE(A3968,TEXT(M3968,"h:mmAM/PM"),""))</f>
        <v>Y/O/Y 8-Nov</v>
      </c>
      <c r="H3968" s="34" t="b">
        <f>OR(LEFT(G3968,1)="Y",LEFT(G3968,1)="B",LEFT(G3968,1)="R")</f>
        <v>1</v>
      </c>
      <c r="I3968" s="34" t="str">
        <f>IF(H3968,LEFT(G3968,FIND(" ",G3968)-1),MID(G3968,FIND(" ",G3968)+1,9))</f>
        <v>Y/O/Y</v>
      </c>
      <c r="J3968" s="34" t="str">
        <f>TRIM(SUBSTITUTE(G3968,I3968,""))</f>
        <v>8-Nov</v>
      </c>
      <c r="K3968" s="34">
        <f>LEFT(J3968,2-ISERROR(1*MID(J3968,2,1)))*1</f>
        <v>8</v>
      </c>
      <c r="L3968" s="34" t="str">
        <f>IF(LEN(I3968)=3,I3968,LEFT(I3968,1)&amp;MID(I3968,3,1)&amp;RIGHT(I3968,1))</f>
        <v>YOY</v>
      </c>
      <c r="M3968" s="42">
        <f>TIMEVALUE(SUBSTITUTE(SUBSTITUTE(F3968,"P"," P"),"A"," A"))</f>
        <v>0.30972222222222223</v>
      </c>
      <c r="N3968" s="34">
        <f t="shared" si="194"/>
        <v>1</v>
      </c>
      <c r="O3968" s="34" t="str">
        <f t="shared" si="195"/>
        <v>YOY1</v>
      </c>
      <c r="P3968" s="44">
        <f>INDEX(Workings!$R$14:$R$853,MATCH(O3968,Workings!$U$14:$U$853,0))</f>
        <v>0.30277777777777776</v>
      </c>
      <c r="Q3968" s="34">
        <f t="shared" si="196"/>
        <v>10</v>
      </c>
      <c r="S3968"/>
    </row>
    <row r="3969" spans="1:19" ht="15" x14ac:dyDescent="0.25">
      <c r="A3969" s="34" t="s">
        <v>2247</v>
      </c>
      <c r="B3969" s="34" t="e">
        <f>SEARCH("PM",A3969)</f>
        <v>#VALUE!</v>
      </c>
      <c r="C3969" s="34">
        <f>SEARCH("AM",A3969)</f>
        <v>5</v>
      </c>
      <c r="D3969" s="34">
        <f>IFERROR(B3969,C3969)</f>
        <v>5</v>
      </c>
      <c r="E3969" s="34" t="str">
        <f>IFERROR(MID(A3969,D3969-5,1)," ")</f>
        <v xml:space="preserve"> </v>
      </c>
      <c r="F3969" s="34" t="str">
        <f>MID(A3969,IF(E3969="1",D3969-5,D3969-4),IF(E3969="1",7,6))</f>
        <v>7:58AM</v>
      </c>
      <c r="G3969" s="34" t="str">
        <f>TRIM(SUBSTITUTE(A3969,TEXT(M3969,"h:mmAM/PM"),""))</f>
        <v>Y/O/Y 8-Nov</v>
      </c>
      <c r="H3969" s="34" t="b">
        <f>OR(LEFT(G3969,1)="Y",LEFT(G3969,1)="B",LEFT(G3969,1)="R")</f>
        <v>1</v>
      </c>
      <c r="I3969" s="34" t="str">
        <f>IF(H3969,LEFT(G3969,FIND(" ",G3969)-1),MID(G3969,FIND(" ",G3969)+1,9))</f>
        <v>Y/O/Y</v>
      </c>
      <c r="J3969" s="34" t="str">
        <f>TRIM(SUBSTITUTE(G3969,I3969,""))</f>
        <v>8-Nov</v>
      </c>
      <c r="K3969" s="34">
        <f>LEFT(J3969,2-ISERROR(1*MID(J3969,2,1)))*1</f>
        <v>8</v>
      </c>
      <c r="L3969" s="34" t="str">
        <f>IF(LEN(I3969)=3,I3969,LEFT(I3969,1)&amp;MID(I3969,3,1)&amp;RIGHT(I3969,1))</f>
        <v>YOY</v>
      </c>
      <c r="M3969" s="42">
        <f>TIMEVALUE(SUBSTITUTE(SUBSTITUTE(F3969,"P"," P"),"A"," A"))</f>
        <v>0.33194444444444443</v>
      </c>
      <c r="N3969" s="34">
        <f t="shared" si="194"/>
        <v>2</v>
      </c>
      <c r="O3969" s="34" t="str">
        <f t="shared" si="195"/>
        <v>YOY2</v>
      </c>
      <c r="P3969" s="44">
        <f>INDEX(Workings!$R$14:$R$853,MATCH(O3969,Workings!$U$14:$U$853,0))</f>
        <v>0.33055555555555555</v>
      </c>
      <c r="Q3969" s="34">
        <f t="shared" si="196"/>
        <v>2</v>
      </c>
      <c r="S3969"/>
    </row>
    <row r="3970" spans="1:19" ht="15" x14ac:dyDescent="0.25">
      <c r="A3970" s="34" t="s">
        <v>1946</v>
      </c>
      <c r="B3970" s="34" t="e">
        <f>SEARCH("PM",A3970)</f>
        <v>#VALUE!</v>
      </c>
      <c r="C3970" s="34">
        <f>SEARCH("AM",A3970)</f>
        <v>15</v>
      </c>
      <c r="D3970" s="34">
        <f>IFERROR(B3970,C3970)</f>
        <v>15</v>
      </c>
      <c r="E3970" s="34" t="str">
        <f>IFERROR(MID(A3970,D3970-5,1)," ")</f>
        <v xml:space="preserve"> </v>
      </c>
      <c r="F3970" s="34" t="str">
        <f>MID(A3970,IF(E3970="1",D3970-5,D3970-4),IF(E3970="1",7,6))</f>
        <v>8:39AM</v>
      </c>
      <c r="G3970" s="34" t="str">
        <f>TRIM(SUBSTITUTE(A3970,TEXT(M3970,"h:mmAM/PM"),""))</f>
        <v>YOY 8/Nov</v>
      </c>
      <c r="H3970" s="34" t="b">
        <f>OR(LEFT(G3970,1)="Y",LEFT(G3970,1)="B",LEFT(G3970,1)="R")</f>
        <v>1</v>
      </c>
      <c r="I3970" s="34" t="str">
        <f>IF(H3970,LEFT(G3970,FIND(" ",G3970)-1),MID(G3970,FIND(" ",G3970)+1,9))</f>
        <v>YOY</v>
      </c>
      <c r="J3970" s="34" t="str">
        <f>TRIM(SUBSTITUTE(G3970,I3970,""))</f>
        <v>8/Nov</v>
      </c>
      <c r="K3970" s="34">
        <f>LEFT(J3970,2-ISERROR(1*MID(J3970,2,1)))*1</f>
        <v>8</v>
      </c>
      <c r="L3970" s="34" t="str">
        <f>IF(LEN(I3970)=3,I3970,LEFT(I3970,1)&amp;MID(I3970,3,1)&amp;RIGHT(I3970,1))</f>
        <v>YOY</v>
      </c>
      <c r="M3970" s="42">
        <f>TIMEVALUE(SUBSTITUTE(SUBSTITUTE(F3970,"P"," P"),"A"," A"))</f>
        <v>0.36041666666666666</v>
      </c>
      <c r="N3970" s="34">
        <f t="shared" si="194"/>
        <v>3</v>
      </c>
      <c r="O3970" s="34" t="str">
        <f t="shared" si="195"/>
        <v>YOY3</v>
      </c>
      <c r="P3970" s="44">
        <f>INDEX(Workings!$R$14:$R$853,MATCH(O3970,Workings!$U$14:$U$853,0))</f>
        <v>0.35833333333333334</v>
      </c>
      <c r="Q3970" s="34">
        <f t="shared" si="196"/>
        <v>3</v>
      </c>
      <c r="S3970"/>
    </row>
    <row r="3971" spans="1:19" ht="15" x14ac:dyDescent="0.25">
      <c r="A3971" s="34" t="s">
        <v>3533</v>
      </c>
      <c r="B3971" s="34" t="e">
        <f>SEARCH("PM",A3971)</f>
        <v>#VALUE!</v>
      </c>
      <c r="C3971" s="34">
        <f>SEARCH("AM",A3971)</f>
        <v>5</v>
      </c>
      <c r="D3971" s="34">
        <f>IFERROR(B3971,C3971)</f>
        <v>5</v>
      </c>
      <c r="E3971" s="34" t="str">
        <f>IFERROR(MID(A3971,D3971-5,1)," ")</f>
        <v xml:space="preserve"> </v>
      </c>
      <c r="F3971" s="34" t="str">
        <f>MID(A3971,IF(E3971="1",D3971-5,D3971-4),IF(E3971="1",7,6))</f>
        <v>9:20AM</v>
      </c>
      <c r="G3971" s="34" t="str">
        <f>TRIM(SUBSTITUTE(A3971,TEXT(M3971,"h:mmAM/PM"),""))</f>
        <v>8/Nov Y/O/Y</v>
      </c>
      <c r="H3971" s="34" t="b">
        <f>OR(LEFT(G3971,1)="Y",LEFT(G3971,1)="B",LEFT(G3971,1)="R")</f>
        <v>0</v>
      </c>
      <c r="I3971" s="34" t="str">
        <f>IF(H3971,LEFT(G3971,FIND(" ",G3971)-1),MID(G3971,FIND(" ",G3971)+1,9))</f>
        <v>Y/O/Y</v>
      </c>
      <c r="J3971" s="34" t="str">
        <f>TRIM(SUBSTITUTE(G3971,I3971,""))</f>
        <v>8/Nov</v>
      </c>
      <c r="K3971" s="34">
        <f>LEFT(J3971,2-ISERROR(1*MID(J3971,2,1)))*1</f>
        <v>8</v>
      </c>
      <c r="L3971" s="34" t="str">
        <f>IF(LEN(I3971)=3,I3971,LEFT(I3971,1)&amp;MID(I3971,3,1)&amp;RIGHT(I3971,1))</f>
        <v>YOY</v>
      </c>
      <c r="M3971" s="42">
        <f>TIMEVALUE(SUBSTITUTE(SUBSTITUTE(F3971,"P"," P"),"A"," A"))</f>
        <v>0.3888888888888889</v>
      </c>
      <c r="N3971" s="34">
        <f t="shared" si="194"/>
        <v>4</v>
      </c>
      <c r="O3971" s="34" t="str">
        <f t="shared" si="195"/>
        <v>YOY4</v>
      </c>
      <c r="P3971" s="44">
        <f>INDEX(Workings!$R$14:$R$853,MATCH(O3971,Workings!$U$14:$U$853,0))</f>
        <v>0.38611111111111113</v>
      </c>
      <c r="Q3971" s="34">
        <f t="shared" si="196"/>
        <v>4</v>
      </c>
      <c r="S3971"/>
    </row>
    <row r="3972" spans="1:19" ht="15" x14ac:dyDescent="0.25">
      <c r="A3972" s="34" t="s">
        <v>2741</v>
      </c>
      <c r="B3972" s="34" t="e">
        <f>SEARCH("PM",A3972)</f>
        <v>#VALUE!</v>
      </c>
      <c r="C3972" s="34">
        <f>SEARCH("AM",A3972)</f>
        <v>9</v>
      </c>
      <c r="D3972" s="34">
        <f>IFERROR(B3972,C3972)</f>
        <v>9</v>
      </c>
      <c r="E3972" s="34" t="str">
        <f>IFERROR(MID(A3972,D3972-5,1)," ")</f>
        <v xml:space="preserve"> </v>
      </c>
      <c r="F3972" s="34" t="str">
        <f>MID(A3972,IF(E3972="1",D3972-5,D3972-4),IF(E3972="1",7,6))</f>
        <v>9:47AM</v>
      </c>
      <c r="G3972" s="34" t="str">
        <f>TRIM(SUBSTITUTE(A3972,TEXT(M3972,"h:mmAM/PM"),""))</f>
        <v>YOY 8/Nov</v>
      </c>
      <c r="H3972" s="34" t="b">
        <f>OR(LEFT(G3972,1)="Y",LEFT(G3972,1)="B",LEFT(G3972,1)="R")</f>
        <v>1</v>
      </c>
      <c r="I3972" s="34" t="str">
        <f>IF(H3972,LEFT(G3972,FIND(" ",G3972)-1),MID(G3972,FIND(" ",G3972)+1,9))</f>
        <v>YOY</v>
      </c>
      <c r="J3972" s="34" t="str">
        <f>TRIM(SUBSTITUTE(G3972,I3972,""))</f>
        <v>8/Nov</v>
      </c>
      <c r="K3972" s="34">
        <f>LEFT(J3972,2-ISERROR(1*MID(J3972,2,1)))*1</f>
        <v>8</v>
      </c>
      <c r="L3972" s="34" t="str">
        <f>IF(LEN(I3972)=3,I3972,LEFT(I3972,1)&amp;MID(I3972,3,1)&amp;RIGHT(I3972,1))</f>
        <v>YOY</v>
      </c>
      <c r="M3972" s="42">
        <f>TIMEVALUE(SUBSTITUTE(SUBSTITUTE(F3972,"P"," P"),"A"," A"))</f>
        <v>0.40763888888888888</v>
      </c>
      <c r="N3972" s="34">
        <f t="shared" si="194"/>
        <v>5</v>
      </c>
      <c r="O3972" s="34" t="str">
        <f t="shared" si="195"/>
        <v>YOY5</v>
      </c>
      <c r="P3972" s="44">
        <f>INDEX(Workings!$R$14:$R$853,MATCH(O3972,Workings!$U$14:$U$853,0))</f>
        <v>0.40694444444444444</v>
      </c>
      <c r="Q3972" s="34">
        <f t="shared" si="196"/>
        <v>1</v>
      </c>
      <c r="S3972"/>
    </row>
    <row r="3973" spans="1:19" ht="15" x14ac:dyDescent="0.25">
      <c r="A3973" s="34" t="s">
        <v>3765</v>
      </c>
      <c r="B3973" s="34" t="e">
        <f>SEARCH("PM",A3973)</f>
        <v>#VALUE!</v>
      </c>
      <c r="C3973" s="34">
        <f>SEARCH("AM",A3973)</f>
        <v>16</v>
      </c>
      <c r="D3973" s="34">
        <f>IFERROR(B3973,C3973)</f>
        <v>16</v>
      </c>
      <c r="E3973" s="34" t="str">
        <f>IFERROR(MID(A3973,D3973-5,1)," ")</f>
        <v>1</v>
      </c>
      <c r="F3973" s="34" t="str">
        <f>MID(A3973,IF(E3973="1",D3973-5,D3973-4),IF(E3973="1",7,6))</f>
        <v>10:25AM</v>
      </c>
      <c r="G3973" s="34" t="str">
        <f>TRIM(SUBSTITUTE(A3973,TEXT(M3973,"h:mmAM/PM"),""))</f>
        <v>8-Nov YOY</v>
      </c>
      <c r="H3973" s="34" t="b">
        <f>OR(LEFT(G3973,1)="Y",LEFT(G3973,1)="B",LEFT(G3973,1)="R")</f>
        <v>0</v>
      </c>
      <c r="I3973" s="34" t="str">
        <f>IF(H3973,LEFT(G3973,FIND(" ",G3973)-1),MID(G3973,FIND(" ",G3973)+1,9))</f>
        <v>YOY</v>
      </c>
      <c r="J3973" s="34" t="str">
        <f>TRIM(SUBSTITUTE(G3973,I3973,""))</f>
        <v>8-Nov</v>
      </c>
      <c r="K3973" s="34">
        <f>LEFT(J3973,2-ISERROR(1*MID(J3973,2,1)))*1</f>
        <v>8</v>
      </c>
      <c r="L3973" s="34" t="str">
        <f>IF(LEN(I3973)=3,I3973,LEFT(I3973,1)&amp;MID(I3973,3,1)&amp;RIGHT(I3973,1))</f>
        <v>YOY</v>
      </c>
      <c r="M3973" s="42">
        <f>TIMEVALUE(SUBSTITUTE(SUBSTITUTE(F3973,"P"," P"),"A"," A"))</f>
        <v>0.43402777777777773</v>
      </c>
      <c r="N3973" s="34">
        <f t="shared" si="194"/>
        <v>6</v>
      </c>
      <c r="O3973" s="34" t="str">
        <f t="shared" si="195"/>
        <v>YOY6</v>
      </c>
      <c r="P3973" s="44">
        <f>INDEX(Workings!$R$14:$R$853,MATCH(O3973,Workings!$U$14:$U$853,0))</f>
        <v>0.42777777777777776</v>
      </c>
      <c r="Q3973" s="34">
        <f t="shared" si="196"/>
        <v>9</v>
      </c>
      <c r="S3973"/>
    </row>
    <row r="3974" spans="1:19" ht="15" x14ac:dyDescent="0.25">
      <c r="A3974" s="34" t="s">
        <v>670</v>
      </c>
      <c r="B3974" s="34" t="e">
        <f>SEARCH("PM",A3974)</f>
        <v>#VALUE!</v>
      </c>
      <c r="C3974" s="34">
        <f>SEARCH("AM",A3974)</f>
        <v>18</v>
      </c>
      <c r="D3974" s="34">
        <f>IFERROR(B3974,C3974)</f>
        <v>18</v>
      </c>
      <c r="E3974" s="34" t="str">
        <f>IFERROR(MID(A3974,D3974-5,1)," ")</f>
        <v>1</v>
      </c>
      <c r="F3974" s="34" t="str">
        <f>MID(A3974,IF(E3974="1",D3974-5,D3974-4),IF(E3974="1",7,6))</f>
        <v>10:46AM</v>
      </c>
      <c r="G3974" s="34" t="str">
        <f>TRIM(SUBSTITUTE(A3974,TEXT(M3974,"h:mmAM/PM"),""))</f>
        <v>8-Nov Y:O:Y</v>
      </c>
      <c r="H3974" s="34" t="b">
        <f>OR(LEFT(G3974,1)="Y",LEFT(G3974,1)="B",LEFT(G3974,1)="R")</f>
        <v>0</v>
      </c>
      <c r="I3974" s="34" t="str">
        <f>IF(H3974,LEFT(G3974,FIND(" ",G3974)-1),MID(G3974,FIND(" ",G3974)+1,9))</f>
        <v>Y:O:Y</v>
      </c>
      <c r="J3974" s="34" t="str">
        <f>TRIM(SUBSTITUTE(G3974,I3974,""))</f>
        <v>8-Nov</v>
      </c>
      <c r="K3974" s="34">
        <f>LEFT(J3974,2-ISERROR(1*MID(J3974,2,1)))*1</f>
        <v>8</v>
      </c>
      <c r="L3974" s="34" t="str">
        <f>IF(LEN(I3974)=3,I3974,LEFT(I3974,1)&amp;MID(I3974,3,1)&amp;RIGHT(I3974,1))</f>
        <v>YOY</v>
      </c>
      <c r="M3974" s="42">
        <f>TIMEVALUE(SUBSTITUTE(SUBSTITUTE(F3974,"P"," P"),"A"," A"))</f>
        <v>0.44861111111111113</v>
      </c>
      <c r="N3974" s="34">
        <f t="shared" si="194"/>
        <v>7</v>
      </c>
      <c r="O3974" s="34" t="str">
        <f t="shared" si="195"/>
        <v>YOY7</v>
      </c>
      <c r="P3974" s="44">
        <f>INDEX(Workings!$R$14:$R$853,MATCH(O3974,Workings!$U$14:$U$853,0))</f>
        <v>0.44861111111111107</v>
      </c>
      <c r="Q3974" s="34">
        <f t="shared" si="196"/>
        <v>0</v>
      </c>
      <c r="S3974"/>
    </row>
    <row r="3975" spans="1:19" ht="15" x14ac:dyDescent="0.25">
      <c r="A3975" s="34" t="s">
        <v>1663</v>
      </c>
      <c r="B3975" s="34" t="e">
        <f>SEARCH("PM",A3975)</f>
        <v>#VALUE!</v>
      </c>
      <c r="C3975" s="34">
        <f>SEARCH("AM",A3975)</f>
        <v>6</v>
      </c>
      <c r="D3975" s="34">
        <f>IFERROR(B3975,C3975)</f>
        <v>6</v>
      </c>
      <c r="E3975" s="34" t="str">
        <f>IFERROR(MID(A3975,D3975-5,1)," ")</f>
        <v>1</v>
      </c>
      <c r="F3975" s="34" t="str">
        <f>MID(A3975,IF(E3975="1",D3975-5,D3975-4),IF(E3975="1",7,6))</f>
        <v>11:19AM</v>
      </c>
      <c r="G3975" s="34" t="str">
        <f>TRIM(SUBSTITUTE(A3975,TEXT(M3975,"h:mmAM/PM"),""))</f>
        <v>Y-O-Y 8-Nov</v>
      </c>
      <c r="H3975" s="34" t="b">
        <f>OR(LEFT(G3975,1)="Y",LEFT(G3975,1)="B",LEFT(G3975,1)="R")</f>
        <v>1</v>
      </c>
      <c r="I3975" s="34" t="str">
        <f>IF(H3975,LEFT(G3975,FIND(" ",G3975)-1),MID(G3975,FIND(" ",G3975)+1,9))</f>
        <v>Y-O-Y</v>
      </c>
      <c r="J3975" s="34" t="str">
        <f>TRIM(SUBSTITUTE(G3975,I3975,""))</f>
        <v>8-Nov</v>
      </c>
      <c r="K3975" s="34">
        <f>LEFT(J3975,2-ISERROR(1*MID(J3975,2,1)))*1</f>
        <v>8</v>
      </c>
      <c r="L3975" s="34" t="str">
        <f>IF(LEN(I3975)=3,I3975,LEFT(I3975,1)&amp;MID(I3975,3,1)&amp;RIGHT(I3975,1))</f>
        <v>YOY</v>
      </c>
      <c r="M3975" s="42">
        <f>TIMEVALUE(SUBSTITUTE(SUBSTITUTE(F3975,"P"," P"),"A"," A"))</f>
        <v>0.47152777777777777</v>
      </c>
      <c r="N3975" s="34">
        <f t="shared" si="194"/>
        <v>8</v>
      </c>
      <c r="O3975" s="34" t="str">
        <f t="shared" si="195"/>
        <v>YOY8</v>
      </c>
      <c r="P3975" s="44">
        <f>INDEX(Workings!$R$14:$R$853,MATCH(O3975,Workings!$U$14:$U$853,0))</f>
        <v>0.46944444444444439</v>
      </c>
      <c r="Q3975" s="34">
        <f t="shared" si="196"/>
        <v>3</v>
      </c>
      <c r="S3975"/>
    </row>
    <row r="3976" spans="1:19" ht="15" x14ac:dyDescent="0.25">
      <c r="A3976" s="34" t="s">
        <v>225</v>
      </c>
      <c r="B3976" s="34" t="e">
        <f>SEARCH("PM",A3976)</f>
        <v>#VALUE!</v>
      </c>
      <c r="C3976" s="34">
        <f>SEARCH("AM",A3976)</f>
        <v>18</v>
      </c>
      <c r="D3976" s="34">
        <f>IFERROR(B3976,C3976)</f>
        <v>18</v>
      </c>
      <c r="E3976" s="34" t="str">
        <f>IFERROR(MID(A3976,D3976-5,1)," ")</f>
        <v>1</v>
      </c>
      <c r="F3976" s="34" t="str">
        <f>MID(A3976,IF(E3976="1",D3976-5,D3976-4),IF(E3976="1",7,6))</f>
        <v>11:54AM</v>
      </c>
      <c r="G3976" s="34" t="str">
        <f>TRIM(SUBSTITUTE(A3976,TEXT(M3976,"h:mmAM/PM"),""))</f>
        <v>Y:O:Y 8-Nov</v>
      </c>
      <c r="H3976" s="34" t="b">
        <f>OR(LEFT(G3976,1)="Y",LEFT(G3976,1)="B",LEFT(G3976,1)="R")</f>
        <v>1</v>
      </c>
      <c r="I3976" s="34" t="str">
        <f>IF(H3976,LEFT(G3976,FIND(" ",G3976)-1),MID(G3976,FIND(" ",G3976)+1,9))</f>
        <v>Y:O:Y</v>
      </c>
      <c r="J3976" s="34" t="str">
        <f>TRIM(SUBSTITUTE(G3976,I3976,""))</f>
        <v>8-Nov</v>
      </c>
      <c r="K3976" s="34">
        <f>LEFT(J3976,2-ISERROR(1*MID(J3976,2,1)))*1</f>
        <v>8</v>
      </c>
      <c r="L3976" s="34" t="str">
        <f>IF(LEN(I3976)=3,I3976,LEFT(I3976,1)&amp;MID(I3976,3,1)&amp;RIGHT(I3976,1))</f>
        <v>YOY</v>
      </c>
      <c r="M3976" s="42">
        <f>TIMEVALUE(SUBSTITUTE(SUBSTITUTE(F3976,"P"," P"),"A"," A"))</f>
        <v>0.49583333333333335</v>
      </c>
      <c r="N3976" s="34">
        <f t="shared" si="194"/>
        <v>9</v>
      </c>
      <c r="O3976" s="34" t="str">
        <f t="shared" si="195"/>
        <v>YOY9</v>
      </c>
      <c r="P3976" s="44">
        <f>INDEX(Workings!$R$14:$R$853,MATCH(O3976,Workings!$U$14:$U$853,0))</f>
        <v>0.4902777777777777</v>
      </c>
      <c r="Q3976" s="34">
        <f t="shared" si="196"/>
        <v>8</v>
      </c>
      <c r="S3976"/>
    </row>
    <row r="3977" spans="1:19" ht="15" x14ac:dyDescent="0.25">
      <c r="A3977" s="34" t="s">
        <v>3633</v>
      </c>
      <c r="B3977" s="34">
        <f>SEARCH("PM",A3977)</f>
        <v>12</v>
      </c>
      <c r="C3977" s="34" t="e">
        <f>SEARCH("AM",A3977)</f>
        <v>#VALUE!</v>
      </c>
      <c r="D3977" s="34">
        <f>IFERROR(B3977,C3977)</f>
        <v>12</v>
      </c>
      <c r="E3977" s="34" t="str">
        <f>IFERROR(MID(A3977,D3977-5,1)," ")</f>
        <v>1</v>
      </c>
      <c r="F3977" s="34" t="str">
        <f>MID(A3977,IF(E3977="1",D3977-5,D3977-4),IF(E3977="1",7,6))</f>
        <v>12:21PM</v>
      </c>
      <c r="G3977" s="34" t="str">
        <f>TRIM(SUBSTITUTE(A3977,TEXT(M3977,"h:mmAM/PM"),""))</f>
        <v>8/Nov YOY</v>
      </c>
      <c r="H3977" s="34" t="b">
        <f>OR(LEFT(G3977,1)="Y",LEFT(G3977,1)="B",LEFT(G3977,1)="R")</f>
        <v>0</v>
      </c>
      <c r="I3977" s="34" t="str">
        <f>IF(H3977,LEFT(G3977,FIND(" ",G3977)-1),MID(G3977,FIND(" ",G3977)+1,9))</f>
        <v>YOY</v>
      </c>
      <c r="J3977" s="34" t="str">
        <f>TRIM(SUBSTITUTE(G3977,I3977,""))</f>
        <v>8/Nov</v>
      </c>
      <c r="K3977" s="34">
        <f>LEFT(J3977,2-ISERROR(1*MID(J3977,2,1)))*1</f>
        <v>8</v>
      </c>
      <c r="L3977" s="34" t="str">
        <f>IF(LEN(I3977)=3,I3977,LEFT(I3977,1)&amp;MID(I3977,3,1)&amp;RIGHT(I3977,1))</f>
        <v>YOY</v>
      </c>
      <c r="M3977" s="42">
        <f>TIMEVALUE(SUBSTITUTE(SUBSTITUTE(F3977,"P"," P"),"A"," A"))</f>
        <v>0.51458333333333328</v>
      </c>
      <c r="N3977" s="34">
        <f t="shared" ref="N3977:N4040" si="197">1+(L3977=L3976)*(K3977=K3976)*N3976</f>
        <v>10</v>
      </c>
      <c r="O3977" s="34" t="str">
        <f t="shared" ref="O3977:O4040" si="198">L3977&amp;N3977</f>
        <v>YOY10</v>
      </c>
      <c r="P3977" s="44">
        <f>INDEX(Workings!$R$14:$R$853,MATCH(O3977,Workings!$U$14:$U$853,0))</f>
        <v>0.51111111111111107</v>
      </c>
      <c r="Q3977" s="34">
        <f t="shared" ref="Q3977:Q4040" si="199">ROUND((M3977-P3977)*60*24,5)</f>
        <v>5</v>
      </c>
      <c r="S3977"/>
    </row>
    <row r="3978" spans="1:19" ht="15" x14ac:dyDescent="0.25">
      <c r="A3978" s="34" t="s">
        <v>405</v>
      </c>
      <c r="B3978" s="34">
        <f>SEARCH("PM",A3978)</f>
        <v>6</v>
      </c>
      <c r="C3978" s="34" t="e">
        <f>SEARCH("AM",A3978)</f>
        <v>#VALUE!</v>
      </c>
      <c r="D3978" s="34">
        <f>IFERROR(B3978,C3978)</f>
        <v>6</v>
      </c>
      <c r="E3978" s="34" t="str">
        <f>IFERROR(MID(A3978,D3978-5,1)," ")</f>
        <v>1</v>
      </c>
      <c r="F3978" s="34" t="str">
        <f>MID(A3978,IF(E3978="1",D3978-5,D3978-4),IF(E3978="1",7,6))</f>
        <v>12:48PM</v>
      </c>
      <c r="G3978" s="34" t="str">
        <f>TRIM(SUBSTITUTE(A3978,TEXT(M3978,"h:mmAM/PM"),""))</f>
        <v>8-Nov Y-O-Y</v>
      </c>
      <c r="H3978" s="34" t="b">
        <f>OR(LEFT(G3978,1)="Y",LEFT(G3978,1)="B",LEFT(G3978,1)="R")</f>
        <v>0</v>
      </c>
      <c r="I3978" s="34" t="str">
        <f>IF(H3978,LEFT(G3978,FIND(" ",G3978)-1),MID(G3978,FIND(" ",G3978)+1,9))</f>
        <v>Y-O-Y</v>
      </c>
      <c r="J3978" s="34" t="str">
        <f>TRIM(SUBSTITUTE(G3978,I3978,""))</f>
        <v>8-Nov</v>
      </c>
      <c r="K3978" s="34">
        <f>LEFT(J3978,2-ISERROR(1*MID(J3978,2,1)))*1</f>
        <v>8</v>
      </c>
      <c r="L3978" s="34" t="str">
        <f>IF(LEN(I3978)=3,I3978,LEFT(I3978,1)&amp;MID(I3978,3,1)&amp;RIGHT(I3978,1))</f>
        <v>YOY</v>
      </c>
      <c r="M3978" s="42">
        <f>TIMEVALUE(SUBSTITUTE(SUBSTITUTE(F3978,"P"," P"),"A"," A"))</f>
        <v>0.53333333333333333</v>
      </c>
      <c r="N3978" s="34">
        <f t="shared" si="197"/>
        <v>11</v>
      </c>
      <c r="O3978" s="34" t="str">
        <f t="shared" si="198"/>
        <v>YOY11</v>
      </c>
      <c r="P3978" s="44">
        <f>INDEX(Workings!$R$14:$R$853,MATCH(O3978,Workings!$U$14:$U$853,0))</f>
        <v>0.53194444444444444</v>
      </c>
      <c r="Q3978" s="34">
        <f t="shared" si="199"/>
        <v>2</v>
      </c>
      <c r="S3978"/>
    </row>
    <row r="3979" spans="1:19" ht="15" x14ac:dyDescent="0.25">
      <c r="A3979" s="34" t="s">
        <v>195</v>
      </c>
      <c r="B3979" s="34">
        <f>SEARCH("PM",A3979)</f>
        <v>17</v>
      </c>
      <c r="C3979" s="34" t="e">
        <f>SEARCH("AM",A3979)</f>
        <v>#VALUE!</v>
      </c>
      <c r="D3979" s="34">
        <f>IFERROR(B3979,C3979)</f>
        <v>17</v>
      </c>
      <c r="E3979" s="34" t="str">
        <f>IFERROR(MID(A3979,D3979-5,1)," ")</f>
        <v xml:space="preserve"> </v>
      </c>
      <c r="F3979" s="34" t="str">
        <f>MID(A3979,IF(E3979="1",D3979-5,D3979-4),IF(E3979="1",7,6))</f>
        <v>1:19PM</v>
      </c>
      <c r="G3979" s="34" t="str">
        <f>TRIM(SUBSTITUTE(A3979,TEXT(M3979,"h:mmAM/PM"),""))</f>
        <v>Y-O-Y 8-Nov</v>
      </c>
      <c r="H3979" s="34" t="b">
        <f>OR(LEFT(G3979,1)="Y",LEFT(G3979,1)="B",LEFT(G3979,1)="R")</f>
        <v>1</v>
      </c>
      <c r="I3979" s="34" t="str">
        <f>IF(H3979,LEFT(G3979,FIND(" ",G3979)-1),MID(G3979,FIND(" ",G3979)+1,9))</f>
        <v>Y-O-Y</v>
      </c>
      <c r="J3979" s="34" t="str">
        <f>TRIM(SUBSTITUTE(G3979,I3979,""))</f>
        <v>8-Nov</v>
      </c>
      <c r="K3979" s="34">
        <f>LEFT(J3979,2-ISERROR(1*MID(J3979,2,1)))*1</f>
        <v>8</v>
      </c>
      <c r="L3979" s="34" t="str">
        <f>IF(LEN(I3979)=3,I3979,LEFT(I3979,1)&amp;MID(I3979,3,1)&amp;RIGHT(I3979,1))</f>
        <v>YOY</v>
      </c>
      <c r="M3979" s="42">
        <f>TIMEVALUE(SUBSTITUTE(SUBSTITUTE(F3979,"P"," P"),"A"," A"))</f>
        <v>0.55486111111111114</v>
      </c>
      <c r="N3979" s="34">
        <f t="shared" si="197"/>
        <v>12</v>
      </c>
      <c r="O3979" s="34" t="str">
        <f t="shared" si="198"/>
        <v>YOY12</v>
      </c>
      <c r="P3979" s="44">
        <f>INDEX(Workings!$R$14:$R$853,MATCH(O3979,Workings!$U$14:$U$853,0))</f>
        <v>0.55277777777777781</v>
      </c>
      <c r="Q3979" s="34">
        <f t="shared" si="199"/>
        <v>3</v>
      </c>
      <c r="S3979"/>
    </row>
    <row r="3980" spans="1:19" ht="15" x14ac:dyDescent="0.25">
      <c r="A3980" s="34" t="s">
        <v>3668</v>
      </c>
      <c r="B3980" s="34">
        <f>SEARCH("PM",A3980)</f>
        <v>11</v>
      </c>
      <c r="C3980" s="34" t="e">
        <f>SEARCH("AM",A3980)</f>
        <v>#VALUE!</v>
      </c>
      <c r="D3980" s="34">
        <f>IFERROR(B3980,C3980)</f>
        <v>11</v>
      </c>
      <c r="E3980" s="34" t="str">
        <f>IFERROR(MID(A3980,D3980-5,1)," ")</f>
        <v xml:space="preserve"> </v>
      </c>
      <c r="F3980" s="34" t="str">
        <f>MID(A3980,IF(E3980="1",D3980-5,D3980-4),IF(E3980="1",7,6))</f>
        <v>1:47PM</v>
      </c>
      <c r="G3980" s="34" t="str">
        <f>TRIM(SUBSTITUTE(A3980,TEXT(M3980,"h:mmAM/PM"),""))</f>
        <v>8/Nov YOY</v>
      </c>
      <c r="H3980" s="34" t="b">
        <f>OR(LEFT(G3980,1)="Y",LEFT(G3980,1)="B",LEFT(G3980,1)="R")</f>
        <v>0</v>
      </c>
      <c r="I3980" s="34" t="str">
        <f>IF(H3980,LEFT(G3980,FIND(" ",G3980)-1),MID(G3980,FIND(" ",G3980)+1,9))</f>
        <v>YOY</v>
      </c>
      <c r="J3980" s="34" t="str">
        <f>TRIM(SUBSTITUTE(G3980,I3980,""))</f>
        <v>8/Nov</v>
      </c>
      <c r="K3980" s="34">
        <f>LEFT(J3980,2-ISERROR(1*MID(J3980,2,1)))*1</f>
        <v>8</v>
      </c>
      <c r="L3980" s="34" t="str">
        <f>IF(LEN(I3980)=3,I3980,LEFT(I3980,1)&amp;MID(I3980,3,1)&amp;RIGHT(I3980,1))</f>
        <v>YOY</v>
      </c>
      <c r="M3980" s="42">
        <f>TIMEVALUE(SUBSTITUTE(SUBSTITUTE(F3980,"P"," P"),"A"," A"))</f>
        <v>0.57430555555555551</v>
      </c>
      <c r="N3980" s="34">
        <f t="shared" si="197"/>
        <v>13</v>
      </c>
      <c r="O3980" s="34" t="str">
        <f t="shared" si="198"/>
        <v>YOY13</v>
      </c>
      <c r="P3980" s="44">
        <f>INDEX(Workings!$R$14:$R$853,MATCH(O3980,Workings!$U$14:$U$853,0))</f>
        <v>0.57361111111111118</v>
      </c>
      <c r="Q3980" s="34">
        <f t="shared" si="199"/>
        <v>1</v>
      </c>
      <c r="S3980"/>
    </row>
    <row r="3981" spans="1:19" ht="15" x14ac:dyDescent="0.25">
      <c r="A3981" s="34" t="s">
        <v>1579</v>
      </c>
      <c r="B3981" s="34">
        <f>SEARCH("PM",A3981)</f>
        <v>5</v>
      </c>
      <c r="C3981" s="34" t="e">
        <f>SEARCH("AM",A3981)</f>
        <v>#VALUE!</v>
      </c>
      <c r="D3981" s="34">
        <f>IFERROR(B3981,C3981)</f>
        <v>5</v>
      </c>
      <c r="E3981" s="34" t="str">
        <f>IFERROR(MID(A3981,D3981-5,1)," ")</f>
        <v xml:space="preserve"> </v>
      </c>
      <c r="F3981" s="34" t="str">
        <f>MID(A3981,IF(E3981="1",D3981-5,D3981-4),IF(E3981="1",7,6))</f>
        <v>2:17PM</v>
      </c>
      <c r="G3981" s="34" t="str">
        <f>TRIM(SUBSTITUTE(A3981,TEXT(M3981,"h:mmAM/PM"),""))</f>
        <v>8/Nov Y/O/Y</v>
      </c>
      <c r="H3981" s="34" t="b">
        <f>OR(LEFT(G3981,1)="Y",LEFT(G3981,1)="B",LEFT(G3981,1)="R")</f>
        <v>0</v>
      </c>
      <c r="I3981" s="34" t="str">
        <f>IF(H3981,LEFT(G3981,FIND(" ",G3981)-1),MID(G3981,FIND(" ",G3981)+1,9))</f>
        <v>Y/O/Y</v>
      </c>
      <c r="J3981" s="34" t="str">
        <f>TRIM(SUBSTITUTE(G3981,I3981,""))</f>
        <v>8/Nov</v>
      </c>
      <c r="K3981" s="34">
        <f>LEFT(J3981,2-ISERROR(1*MID(J3981,2,1)))*1</f>
        <v>8</v>
      </c>
      <c r="L3981" s="34" t="str">
        <f>IF(LEN(I3981)=3,I3981,LEFT(I3981,1)&amp;MID(I3981,3,1)&amp;RIGHT(I3981,1))</f>
        <v>YOY</v>
      </c>
      <c r="M3981" s="42">
        <f>TIMEVALUE(SUBSTITUTE(SUBSTITUTE(F3981,"P"," P"),"A"," A"))</f>
        <v>0.59513888888888888</v>
      </c>
      <c r="N3981" s="34">
        <f t="shared" si="197"/>
        <v>14</v>
      </c>
      <c r="O3981" s="34" t="str">
        <f t="shared" si="198"/>
        <v>YOY14</v>
      </c>
      <c r="P3981" s="44">
        <f>INDEX(Workings!$R$14:$R$853,MATCH(O3981,Workings!$U$14:$U$853,0))</f>
        <v>0.59444444444444455</v>
      </c>
      <c r="Q3981" s="34">
        <f t="shared" si="199"/>
        <v>1</v>
      </c>
      <c r="S3981"/>
    </row>
    <row r="3982" spans="1:19" ht="15" x14ac:dyDescent="0.25">
      <c r="A3982" s="34" t="s">
        <v>2177</v>
      </c>
      <c r="B3982" s="34">
        <f>SEARCH("PM",A3982)</f>
        <v>11</v>
      </c>
      <c r="C3982" s="34" t="e">
        <f>SEARCH("AM",A3982)</f>
        <v>#VALUE!</v>
      </c>
      <c r="D3982" s="34">
        <f>IFERROR(B3982,C3982)</f>
        <v>11</v>
      </c>
      <c r="E3982" s="34" t="str">
        <f>IFERROR(MID(A3982,D3982-5,1)," ")</f>
        <v xml:space="preserve"> </v>
      </c>
      <c r="F3982" s="34" t="str">
        <f>MID(A3982,IF(E3982="1",D3982-5,D3982-4),IF(E3982="1",7,6))</f>
        <v>2:52PM</v>
      </c>
      <c r="G3982" s="34" t="str">
        <f>TRIM(SUBSTITUTE(A3982,TEXT(M3982,"h:mmAM/PM"),""))</f>
        <v>Y/O/Y 8-Nov</v>
      </c>
      <c r="H3982" s="34" t="b">
        <f>OR(LEFT(G3982,1)="Y",LEFT(G3982,1)="B",LEFT(G3982,1)="R")</f>
        <v>1</v>
      </c>
      <c r="I3982" s="34" t="str">
        <f>IF(H3982,LEFT(G3982,FIND(" ",G3982)-1),MID(G3982,FIND(" ",G3982)+1,9))</f>
        <v>Y/O/Y</v>
      </c>
      <c r="J3982" s="34" t="str">
        <f>TRIM(SUBSTITUTE(G3982,I3982,""))</f>
        <v>8-Nov</v>
      </c>
      <c r="K3982" s="34">
        <f>LEFT(J3982,2-ISERROR(1*MID(J3982,2,1)))*1</f>
        <v>8</v>
      </c>
      <c r="L3982" s="34" t="str">
        <f>IF(LEN(I3982)=3,I3982,LEFT(I3982,1)&amp;MID(I3982,3,1)&amp;RIGHT(I3982,1))</f>
        <v>YOY</v>
      </c>
      <c r="M3982" s="42">
        <f>TIMEVALUE(SUBSTITUTE(SUBSTITUTE(F3982,"P"," P"),"A"," A"))</f>
        <v>0.61944444444444446</v>
      </c>
      <c r="N3982" s="34">
        <f t="shared" si="197"/>
        <v>15</v>
      </c>
      <c r="O3982" s="34" t="str">
        <f t="shared" si="198"/>
        <v>YOY15</v>
      </c>
      <c r="P3982" s="44">
        <f>INDEX(Workings!$R$14:$R$853,MATCH(O3982,Workings!$U$14:$U$853,0))</f>
        <v>0.61527777777777792</v>
      </c>
      <c r="Q3982" s="34">
        <f t="shared" si="199"/>
        <v>6</v>
      </c>
      <c r="S3982"/>
    </row>
    <row r="3983" spans="1:19" ht="15" x14ac:dyDescent="0.25">
      <c r="A3983" s="34" t="s">
        <v>448</v>
      </c>
      <c r="B3983" s="34">
        <f>SEARCH("PM",A3983)</f>
        <v>5</v>
      </c>
      <c r="C3983" s="34" t="e">
        <f>SEARCH("AM",A3983)</f>
        <v>#VALUE!</v>
      </c>
      <c r="D3983" s="34">
        <f>IFERROR(B3983,C3983)</f>
        <v>5</v>
      </c>
      <c r="E3983" s="34" t="str">
        <f>IFERROR(MID(A3983,D3983-5,1)," ")</f>
        <v xml:space="preserve"> </v>
      </c>
      <c r="F3983" s="34" t="str">
        <f>MID(A3983,IF(E3983="1",D3983-5,D3983-4),IF(E3983="1",7,6))</f>
        <v>3:20PM</v>
      </c>
      <c r="G3983" s="34" t="str">
        <f>TRIM(SUBSTITUTE(A3983,TEXT(M3983,"h:mmAM/PM"),""))</f>
        <v>Y/O/Y 8/Nov</v>
      </c>
      <c r="H3983" s="34" t="b">
        <f>OR(LEFT(G3983,1)="Y",LEFT(G3983,1)="B",LEFT(G3983,1)="R")</f>
        <v>1</v>
      </c>
      <c r="I3983" s="34" t="str">
        <f>IF(H3983,LEFT(G3983,FIND(" ",G3983)-1),MID(G3983,FIND(" ",G3983)+1,9))</f>
        <v>Y/O/Y</v>
      </c>
      <c r="J3983" s="34" t="str">
        <f>TRIM(SUBSTITUTE(G3983,I3983,""))</f>
        <v>8/Nov</v>
      </c>
      <c r="K3983" s="34">
        <f>LEFT(J3983,2-ISERROR(1*MID(J3983,2,1)))*1</f>
        <v>8</v>
      </c>
      <c r="L3983" s="34" t="str">
        <f>IF(LEN(I3983)=3,I3983,LEFT(I3983,1)&amp;MID(I3983,3,1)&amp;RIGHT(I3983,1))</f>
        <v>YOY</v>
      </c>
      <c r="M3983" s="42">
        <f>TIMEVALUE(SUBSTITUTE(SUBSTITUTE(F3983,"P"," P"),"A"," A"))</f>
        <v>0.63888888888888895</v>
      </c>
      <c r="N3983" s="34">
        <f t="shared" si="197"/>
        <v>16</v>
      </c>
      <c r="O3983" s="34" t="str">
        <f t="shared" si="198"/>
        <v>YOY16</v>
      </c>
      <c r="P3983" s="44">
        <f>INDEX(Workings!$R$14:$R$853,MATCH(O3983,Workings!$U$14:$U$853,0))</f>
        <v>0.63611111111111129</v>
      </c>
      <c r="Q3983" s="34">
        <f t="shared" si="199"/>
        <v>4</v>
      </c>
      <c r="S3983"/>
    </row>
    <row r="3984" spans="1:19" ht="15" x14ac:dyDescent="0.25">
      <c r="A3984" s="34" t="s">
        <v>2475</v>
      </c>
      <c r="B3984" s="34">
        <f>SEARCH("PM",A3984)</f>
        <v>5</v>
      </c>
      <c r="C3984" s="34" t="e">
        <f>SEARCH("AM",A3984)</f>
        <v>#VALUE!</v>
      </c>
      <c r="D3984" s="34">
        <f>IFERROR(B3984,C3984)</f>
        <v>5</v>
      </c>
      <c r="E3984" s="34" t="str">
        <f>IFERROR(MID(A3984,D3984-5,1)," ")</f>
        <v xml:space="preserve"> </v>
      </c>
      <c r="F3984" s="34" t="str">
        <f>MID(A3984,IF(E3984="1",D3984-5,D3984-4),IF(E3984="1",7,6))</f>
        <v>3:52PM</v>
      </c>
      <c r="G3984" s="34" t="str">
        <f>TRIM(SUBSTITUTE(A3984,TEXT(M3984,"h:mmAM/PM"),""))</f>
        <v>Y/O/Y 8-Nov</v>
      </c>
      <c r="H3984" s="34" t="b">
        <f>OR(LEFT(G3984,1)="Y",LEFT(G3984,1)="B",LEFT(G3984,1)="R")</f>
        <v>1</v>
      </c>
      <c r="I3984" s="34" t="str">
        <f>IF(H3984,LEFT(G3984,FIND(" ",G3984)-1),MID(G3984,FIND(" ",G3984)+1,9))</f>
        <v>Y/O/Y</v>
      </c>
      <c r="J3984" s="34" t="str">
        <f>TRIM(SUBSTITUTE(G3984,I3984,""))</f>
        <v>8-Nov</v>
      </c>
      <c r="K3984" s="34">
        <f>LEFT(J3984,2-ISERROR(1*MID(J3984,2,1)))*1</f>
        <v>8</v>
      </c>
      <c r="L3984" s="34" t="str">
        <f>IF(LEN(I3984)=3,I3984,LEFT(I3984,1)&amp;MID(I3984,3,1)&amp;RIGHT(I3984,1))</f>
        <v>YOY</v>
      </c>
      <c r="M3984" s="42">
        <f>TIMEVALUE(SUBSTITUTE(SUBSTITUTE(F3984,"P"," P"),"A"," A"))</f>
        <v>0.66111111111111109</v>
      </c>
      <c r="N3984" s="34">
        <f t="shared" si="197"/>
        <v>17</v>
      </c>
      <c r="O3984" s="34" t="str">
        <f t="shared" si="198"/>
        <v>YOY17</v>
      </c>
      <c r="P3984" s="44">
        <f>INDEX(Workings!$R$14:$R$853,MATCH(O3984,Workings!$U$14:$U$853,0))</f>
        <v>0.65694444444444466</v>
      </c>
      <c r="Q3984" s="34">
        <f t="shared" si="199"/>
        <v>6</v>
      </c>
      <c r="S3984"/>
    </row>
    <row r="3985" spans="1:19" ht="15" x14ac:dyDescent="0.25">
      <c r="A3985" s="34" t="s">
        <v>1476</v>
      </c>
      <c r="B3985" s="34">
        <f>SEARCH("PM",A3985)</f>
        <v>5</v>
      </c>
      <c r="C3985" s="34" t="e">
        <f>SEARCH("AM",A3985)</f>
        <v>#VALUE!</v>
      </c>
      <c r="D3985" s="34">
        <f>IFERROR(B3985,C3985)</f>
        <v>5</v>
      </c>
      <c r="E3985" s="34" t="str">
        <f>IFERROR(MID(A3985,D3985-5,1)," ")</f>
        <v xml:space="preserve"> </v>
      </c>
      <c r="F3985" s="34" t="str">
        <f>MID(A3985,IF(E3985="1",D3985-5,D3985-4),IF(E3985="1",7,6))</f>
        <v>4:18PM</v>
      </c>
      <c r="G3985" s="34" t="str">
        <f>TRIM(SUBSTITUTE(A3985,TEXT(M3985,"h:mmAM/PM"),""))</f>
        <v>8/Nov YOY</v>
      </c>
      <c r="H3985" s="34" t="b">
        <f>OR(LEFT(G3985,1)="Y",LEFT(G3985,1)="B",LEFT(G3985,1)="R")</f>
        <v>0</v>
      </c>
      <c r="I3985" s="34" t="str">
        <f>IF(H3985,LEFT(G3985,FIND(" ",G3985)-1),MID(G3985,FIND(" ",G3985)+1,9))</f>
        <v>YOY</v>
      </c>
      <c r="J3985" s="34" t="str">
        <f>TRIM(SUBSTITUTE(G3985,I3985,""))</f>
        <v>8/Nov</v>
      </c>
      <c r="K3985" s="34">
        <f>LEFT(J3985,2-ISERROR(1*MID(J3985,2,1)))*1</f>
        <v>8</v>
      </c>
      <c r="L3985" s="34" t="str">
        <f>IF(LEN(I3985)=3,I3985,LEFT(I3985,1)&amp;MID(I3985,3,1)&amp;RIGHT(I3985,1))</f>
        <v>YOY</v>
      </c>
      <c r="M3985" s="42">
        <f>TIMEVALUE(SUBSTITUTE(SUBSTITUTE(F3985,"P"," P"),"A"," A"))</f>
        <v>0.6791666666666667</v>
      </c>
      <c r="N3985" s="34">
        <f t="shared" si="197"/>
        <v>18</v>
      </c>
      <c r="O3985" s="34" t="str">
        <f t="shared" si="198"/>
        <v>YOY18</v>
      </c>
      <c r="P3985" s="44">
        <f>INDEX(Workings!$R$14:$R$853,MATCH(O3985,Workings!$U$14:$U$853,0))</f>
        <v>0.67777777777777803</v>
      </c>
      <c r="Q3985" s="34">
        <f t="shared" si="199"/>
        <v>2</v>
      </c>
      <c r="S3985"/>
    </row>
    <row r="3986" spans="1:19" ht="15" x14ac:dyDescent="0.25">
      <c r="A3986" s="34" t="s">
        <v>1410</v>
      </c>
      <c r="B3986" s="34">
        <f>SEARCH("PM",A3986)</f>
        <v>15</v>
      </c>
      <c r="C3986" s="34" t="e">
        <f>SEARCH("AM",A3986)</f>
        <v>#VALUE!</v>
      </c>
      <c r="D3986" s="34">
        <f>IFERROR(B3986,C3986)</f>
        <v>15</v>
      </c>
      <c r="E3986" s="34" t="str">
        <f>IFERROR(MID(A3986,D3986-5,1)," ")</f>
        <v xml:space="preserve"> </v>
      </c>
      <c r="F3986" s="34" t="str">
        <f>MID(A3986,IF(E3986="1",D3986-5,D3986-4),IF(E3986="1",7,6))</f>
        <v>4:52PM</v>
      </c>
      <c r="G3986" s="34" t="str">
        <f>TRIM(SUBSTITUTE(A3986,TEXT(M3986,"h:mmAM/PM"),""))</f>
        <v>8-Nov YOY</v>
      </c>
      <c r="H3986" s="34" t="b">
        <f>OR(LEFT(G3986,1)="Y",LEFT(G3986,1)="B",LEFT(G3986,1)="R")</f>
        <v>0</v>
      </c>
      <c r="I3986" s="34" t="str">
        <f>IF(H3986,LEFT(G3986,FIND(" ",G3986)-1),MID(G3986,FIND(" ",G3986)+1,9))</f>
        <v>YOY</v>
      </c>
      <c r="J3986" s="34" t="str">
        <f>TRIM(SUBSTITUTE(G3986,I3986,""))</f>
        <v>8-Nov</v>
      </c>
      <c r="K3986" s="34">
        <f>LEFT(J3986,2-ISERROR(1*MID(J3986,2,1)))*1</f>
        <v>8</v>
      </c>
      <c r="L3986" s="34" t="str">
        <f>IF(LEN(I3986)=3,I3986,LEFT(I3986,1)&amp;MID(I3986,3,1)&amp;RIGHT(I3986,1))</f>
        <v>YOY</v>
      </c>
      <c r="M3986" s="42">
        <f>TIMEVALUE(SUBSTITUTE(SUBSTITUTE(F3986,"P"," P"),"A"," A"))</f>
        <v>0.70277777777777783</v>
      </c>
      <c r="N3986" s="34">
        <f t="shared" si="197"/>
        <v>19</v>
      </c>
      <c r="O3986" s="34" t="str">
        <f t="shared" si="198"/>
        <v>YOY19</v>
      </c>
      <c r="P3986" s="44">
        <f>INDEX(Workings!$R$14:$R$853,MATCH(O3986,Workings!$U$14:$U$853,0))</f>
        <v>0.6986111111111114</v>
      </c>
      <c r="Q3986" s="34">
        <f t="shared" si="199"/>
        <v>6</v>
      </c>
      <c r="S3986"/>
    </row>
    <row r="3987" spans="1:19" ht="15" x14ac:dyDescent="0.25">
      <c r="A3987" s="34" t="s">
        <v>2176</v>
      </c>
      <c r="B3987" s="34">
        <f>SEARCH("PM",A3987)</f>
        <v>5</v>
      </c>
      <c r="C3987" s="34" t="e">
        <f>SEARCH("AM",A3987)</f>
        <v>#VALUE!</v>
      </c>
      <c r="D3987" s="34">
        <f>IFERROR(B3987,C3987)</f>
        <v>5</v>
      </c>
      <c r="E3987" s="34" t="str">
        <f>IFERROR(MID(A3987,D3987-5,1)," ")</f>
        <v xml:space="preserve"> </v>
      </c>
      <c r="F3987" s="34" t="str">
        <f>MID(A3987,IF(E3987="1",D3987-5,D3987-4),IF(E3987="1",7,6))</f>
        <v>5:24PM</v>
      </c>
      <c r="G3987" s="34" t="str">
        <f>TRIM(SUBSTITUTE(A3987,TEXT(M3987,"h:mmAM/PM"),""))</f>
        <v>Y-O-Y 8-Nov</v>
      </c>
      <c r="H3987" s="34" t="b">
        <f>OR(LEFT(G3987,1)="Y",LEFT(G3987,1)="B",LEFT(G3987,1)="R")</f>
        <v>1</v>
      </c>
      <c r="I3987" s="34" t="str">
        <f>IF(H3987,LEFT(G3987,FIND(" ",G3987)-1),MID(G3987,FIND(" ",G3987)+1,9))</f>
        <v>Y-O-Y</v>
      </c>
      <c r="J3987" s="34" t="str">
        <f>TRIM(SUBSTITUTE(G3987,I3987,""))</f>
        <v>8-Nov</v>
      </c>
      <c r="K3987" s="34">
        <f>LEFT(J3987,2-ISERROR(1*MID(J3987,2,1)))*1</f>
        <v>8</v>
      </c>
      <c r="L3987" s="34" t="str">
        <f>IF(LEN(I3987)=3,I3987,LEFT(I3987,1)&amp;MID(I3987,3,1)&amp;RIGHT(I3987,1))</f>
        <v>YOY</v>
      </c>
      <c r="M3987" s="42">
        <f>TIMEVALUE(SUBSTITUTE(SUBSTITUTE(F3987,"P"," P"),"A"," A"))</f>
        <v>0.72499999999999998</v>
      </c>
      <c r="N3987" s="34">
        <f t="shared" si="197"/>
        <v>20</v>
      </c>
      <c r="O3987" s="34" t="str">
        <f t="shared" si="198"/>
        <v>YOY20</v>
      </c>
      <c r="P3987" s="44">
        <f>INDEX(Workings!$R$14:$R$853,MATCH(O3987,Workings!$U$14:$U$853,0))</f>
        <v>0.71944444444444478</v>
      </c>
      <c r="Q3987" s="34">
        <f t="shared" si="199"/>
        <v>8</v>
      </c>
      <c r="S3987"/>
    </row>
    <row r="3988" spans="1:19" ht="15" x14ac:dyDescent="0.25">
      <c r="A3988" s="34" t="s">
        <v>3455</v>
      </c>
      <c r="B3988" s="34">
        <f>SEARCH("PM",A3988)</f>
        <v>17</v>
      </c>
      <c r="C3988" s="34" t="e">
        <f>SEARCH("AM",A3988)</f>
        <v>#VALUE!</v>
      </c>
      <c r="D3988" s="34">
        <f>IFERROR(B3988,C3988)</f>
        <v>17</v>
      </c>
      <c r="E3988" s="34" t="str">
        <f>IFERROR(MID(A3988,D3988-5,1)," ")</f>
        <v xml:space="preserve"> </v>
      </c>
      <c r="F3988" s="34" t="str">
        <f>MID(A3988,IF(E3988="1",D3988-5,D3988-4),IF(E3988="1",7,6))</f>
        <v>5:45PM</v>
      </c>
      <c r="G3988" s="34" t="str">
        <f>TRIM(SUBSTITUTE(A3988,TEXT(M3988,"h:mmAM/PM"),""))</f>
        <v>8/Nov Y-O-Y</v>
      </c>
      <c r="H3988" s="34" t="b">
        <f>OR(LEFT(G3988,1)="Y",LEFT(G3988,1)="B",LEFT(G3988,1)="R")</f>
        <v>0</v>
      </c>
      <c r="I3988" s="34" t="str">
        <f>IF(H3988,LEFT(G3988,FIND(" ",G3988)-1),MID(G3988,FIND(" ",G3988)+1,9))</f>
        <v>Y-O-Y</v>
      </c>
      <c r="J3988" s="34" t="str">
        <f>TRIM(SUBSTITUTE(G3988,I3988,""))</f>
        <v>8/Nov</v>
      </c>
      <c r="K3988" s="34">
        <f>LEFT(J3988,2-ISERROR(1*MID(J3988,2,1)))*1</f>
        <v>8</v>
      </c>
      <c r="L3988" s="34" t="str">
        <f>IF(LEN(I3988)=3,I3988,LEFT(I3988,1)&amp;MID(I3988,3,1)&amp;RIGHT(I3988,1))</f>
        <v>YOY</v>
      </c>
      <c r="M3988" s="42">
        <f>TIMEVALUE(SUBSTITUTE(SUBSTITUTE(F3988,"P"," P"),"A"," A"))</f>
        <v>0.73958333333333337</v>
      </c>
      <c r="N3988" s="34">
        <f t="shared" si="197"/>
        <v>21</v>
      </c>
      <c r="O3988" s="34" t="str">
        <f t="shared" si="198"/>
        <v>YOY21</v>
      </c>
      <c r="P3988" s="44">
        <f>INDEX(Workings!$R$14:$R$853,MATCH(O3988,Workings!$U$14:$U$853,0))</f>
        <v>0.73333333333333361</v>
      </c>
      <c r="Q3988" s="34">
        <f t="shared" si="199"/>
        <v>9</v>
      </c>
      <c r="S3988"/>
    </row>
    <row r="3989" spans="1:19" ht="15" x14ac:dyDescent="0.25">
      <c r="A3989" s="34" t="s">
        <v>2859</v>
      </c>
      <c r="B3989" s="34">
        <f>SEARCH("PM",A3989)</f>
        <v>11</v>
      </c>
      <c r="C3989" s="34" t="e">
        <f>SEARCH("AM",A3989)</f>
        <v>#VALUE!</v>
      </c>
      <c r="D3989" s="34">
        <f>IFERROR(B3989,C3989)</f>
        <v>11</v>
      </c>
      <c r="E3989" s="34" t="str">
        <f>IFERROR(MID(A3989,D3989-5,1)," ")</f>
        <v xml:space="preserve"> </v>
      </c>
      <c r="F3989" s="34" t="str">
        <f>MID(A3989,IF(E3989="1",D3989-5,D3989-4),IF(E3989="1",7,6))</f>
        <v>6:02PM</v>
      </c>
      <c r="G3989" s="34" t="str">
        <f>TRIM(SUBSTITUTE(A3989,TEXT(M3989,"h:mmAM/PM"),""))</f>
        <v>Y:O:Y 8-Nov</v>
      </c>
      <c r="H3989" s="34" t="b">
        <f>OR(LEFT(G3989,1)="Y",LEFT(G3989,1)="B",LEFT(G3989,1)="R")</f>
        <v>1</v>
      </c>
      <c r="I3989" s="34" t="str">
        <f>IF(H3989,LEFT(G3989,FIND(" ",G3989)-1),MID(G3989,FIND(" ",G3989)+1,9))</f>
        <v>Y:O:Y</v>
      </c>
      <c r="J3989" s="34" t="str">
        <f>TRIM(SUBSTITUTE(G3989,I3989,""))</f>
        <v>8-Nov</v>
      </c>
      <c r="K3989" s="34">
        <f>LEFT(J3989,2-ISERROR(1*MID(J3989,2,1)))*1</f>
        <v>8</v>
      </c>
      <c r="L3989" s="34" t="str">
        <f>IF(LEN(I3989)=3,I3989,LEFT(I3989,1)&amp;MID(I3989,3,1)&amp;RIGHT(I3989,1))</f>
        <v>YOY</v>
      </c>
      <c r="M3989" s="42">
        <f>TIMEVALUE(SUBSTITUTE(SUBSTITUTE(F3989,"P"," P"),"A"," A"))</f>
        <v>0.75138888888888899</v>
      </c>
      <c r="N3989" s="34">
        <f t="shared" si="197"/>
        <v>22</v>
      </c>
      <c r="O3989" s="34" t="str">
        <f t="shared" si="198"/>
        <v>YOY22</v>
      </c>
      <c r="P3989" s="44">
        <f>INDEX(Workings!$R$14:$R$853,MATCH(O3989,Workings!$U$14:$U$853,0))</f>
        <v>0.74722222222222245</v>
      </c>
      <c r="Q3989" s="34">
        <f t="shared" si="199"/>
        <v>6</v>
      </c>
      <c r="S3989"/>
    </row>
    <row r="3990" spans="1:19" ht="15" x14ac:dyDescent="0.25">
      <c r="A3990" s="34" t="s">
        <v>3747</v>
      </c>
      <c r="B3990" s="34">
        <f>SEARCH("PM",A3990)</f>
        <v>17</v>
      </c>
      <c r="C3990" s="34" t="e">
        <f>SEARCH("AM",A3990)</f>
        <v>#VALUE!</v>
      </c>
      <c r="D3990" s="34">
        <f>IFERROR(B3990,C3990)</f>
        <v>17</v>
      </c>
      <c r="E3990" s="34" t="str">
        <f>IFERROR(MID(A3990,D3990-5,1)," ")</f>
        <v xml:space="preserve"> </v>
      </c>
      <c r="F3990" s="34" t="str">
        <f>MID(A3990,IF(E3990="1",D3990-5,D3990-4),IF(E3990="1",7,6))</f>
        <v>6:20PM</v>
      </c>
      <c r="G3990" s="34" t="str">
        <f>TRIM(SUBSTITUTE(A3990,TEXT(M3990,"h:mmAM/PM"),""))</f>
        <v>8-Nov Y/O/Y</v>
      </c>
      <c r="H3990" s="34" t="b">
        <f>OR(LEFT(G3990,1)="Y",LEFT(G3990,1)="B",LEFT(G3990,1)="R")</f>
        <v>0</v>
      </c>
      <c r="I3990" s="34" t="str">
        <f>IF(H3990,LEFT(G3990,FIND(" ",G3990)-1),MID(G3990,FIND(" ",G3990)+1,9))</f>
        <v>Y/O/Y</v>
      </c>
      <c r="J3990" s="34" t="str">
        <f>TRIM(SUBSTITUTE(G3990,I3990,""))</f>
        <v>8-Nov</v>
      </c>
      <c r="K3990" s="34">
        <f>LEFT(J3990,2-ISERROR(1*MID(J3990,2,1)))*1</f>
        <v>8</v>
      </c>
      <c r="L3990" s="34" t="str">
        <f>IF(LEN(I3990)=3,I3990,LEFT(I3990,1)&amp;MID(I3990,3,1)&amp;RIGHT(I3990,1))</f>
        <v>YOY</v>
      </c>
      <c r="M3990" s="42">
        <f>TIMEVALUE(SUBSTITUTE(SUBSTITUTE(F3990,"P"," P"),"A"," A"))</f>
        <v>0.76388888888888884</v>
      </c>
      <c r="N3990" s="34">
        <f t="shared" si="197"/>
        <v>23</v>
      </c>
      <c r="O3990" s="34" t="str">
        <f t="shared" si="198"/>
        <v>YOY23</v>
      </c>
      <c r="P3990" s="44">
        <f>INDEX(Workings!$R$14:$R$853,MATCH(O3990,Workings!$U$14:$U$853,0))</f>
        <v>0.76111111111111129</v>
      </c>
      <c r="Q3990" s="34">
        <f t="shared" si="199"/>
        <v>4</v>
      </c>
      <c r="S3990"/>
    </row>
    <row r="3991" spans="1:19" ht="15" x14ac:dyDescent="0.25">
      <c r="A3991" s="34" t="s">
        <v>1788</v>
      </c>
      <c r="B3991" s="34">
        <f>SEARCH("PM",A3991)</f>
        <v>5</v>
      </c>
      <c r="C3991" s="34" t="e">
        <f>SEARCH("AM",A3991)</f>
        <v>#VALUE!</v>
      </c>
      <c r="D3991" s="34">
        <f>IFERROR(B3991,C3991)</f>
        <v>5</v>
      </c>
      <c r="E3991" s="34" t="str">
        <f>IFERROR(MID(A3991,D3991-5,1)," ")</f>
        <v xml:space="preserve"> </v>
      </c>
      <c r="F3991" s="34" t="str">
        <f>MID(A3991,IF(E3991="1",D3991-5,D3991-4),IF(E3991="1",7,6))</f>
        <v>6:49PM</v>
      </c>
      <c r="G3991" s="34" t="str">
        <f>TRIM(SUBSTITUTE(A3991,TEXT(M3991,"h:mmAM/PM"),""))</f>
        <v>Y:O:Y 8/Nov</v>
      </c>
      <c r="H3991" s="34" t="b">
        <f>OR(LEFT(G3991,1)="Y",LEFT(G3991,1)="B",LEFT(G3991,1)="R")</f>
        <v>1</v>
      </c>
      <c r="I3991" s="34" t="str">
        <f>IF(H3991,LEFT(G3991,FIND(" ",G3991)-1),MID(G3991,FIND(" ",G3991)+1,9))</f>
        <v>Y:O:Y</v>
      </c>
      <c r="J3991" s="34" t="str">
        <f>TRIM(SUBSTITUTE(G3991,I3991,""))</f>
        <v>8/Nov</v>
      </c>
      <c r="K3991" s="34">
        <f>LEFT(J3991,2-ISERROR(1*MID(J3991,2,1)))*1</f>
        <v>8</v>
      </c>
      <c r="L3991" s="34" t="str">
        <f>IF(LEN(I3991)=3,I3991,LEFT(I3991,1)&amp;MID(I3991,3,1)&amp;RIGHT(I3991,1))</f>
        <v>YOY</v>
      </c>
      <c r="M3991" s="42">
        <f>TIMEVALUE(SUBSTITUTE(SUBSTITUTE(F3991,"P"," P"),"A"," A"))</f>
        <v>0.78402777777777777</v>
      </c>
      <c r="N3991" s="34">
        <f t="shared" si="197"/>
        <v>24</v>
      </c>
      <c r="O3991" s="34" t="str">
        <f t="shared" si="198"/>
        <v>YOY24</v>
      </c>
      <c r="P3991" s="44">
        <f>INDEX(Workings!$R$14:$R$853,MATCH(O3991,Workings!$U$14:$U$853,0))</f>
        <v>0.77500000000000013</v>
      </c>
      <c r="Q3991" s="34">
        <f t="shared" si="199"/>
        <v>13</v>
      </c>
      <c r="S3991"/>
    </row>
    <row r="3992" spans="1:19" ht="15" x14ac:dyDescent="0.25">
      <c r="A3992" s="34" t="s">
        <v>3669</v>
      </c>
      <c r="B3992" s="34">
        <f>SEARCH("PM",A3992)</f>
        <v>9</v>
      </c>
      <c r="C3992" s="34" t="e">
        <f>SEARCH("AM",A3992)</f>
        <v>#VALUE!</v>
      </c>
      <c r="D3992" s="34">
        <f>IFERROR(B3992,C3992)</f>
        <v>9</v>
      </c>
      <c r="E3992" s="34" t="str">
        <f>IFERROR(MID(A3992,D3992-5,1)," ")</f>
        <v xml:space="preserve"> </v>
      </c>
      <c r="F3992" s="34" t="str">
        <f>MID(A3992,IF(E3992="1",D3992-5,D3992-4),IF(E3992="1",7,6))</f>
        <v>7:03PM</v>
      </c>
      <c r="G3992" s="34" t="str">
        <f>TRIM(SUBSTITUTE(A3992,TEXT(M3992,"h:mmAM/PM"),""))</f>
        <v>YOY 8-Nov</v>
      </c>
      <c r="H3992" s="34" t="b">
        <f>OR(LEFT(G3992,1)="Y",LEFT(G3992,1)="B",LEFT(G3992,1)="R")</f>
        <v>1</v>
      </c>
      <c r="I3992" s="34" t="str">
        <f>IF(H3992,LEFT(G3992,FIND(" ",G3992)-1),MID(G3992,FIND(" ",G3992)+1,9))</f>
        <v>YOY</v>
      </c>
      <c r="J3992" s="34" t="str">
        <f>TRIM(SUBSTITUTE(G3992,I3992,""))</f>
        <v>8-Nov</v>
      </c>
      <c r="K3992" s="34">
        <f>LEFT(J3992,2-ISERROR(1*MID(J3992,2,1)))*1</f>
        <v>8</v>
      </c>
      <c r="L3992" s="34" t="str">
        <f>IF(LEN(I3992)=3,I3992,LEFT(I3992,1)&amp;MID(I3992,3,1)&amp;RIGHT(I3992,1))</f>
        <v>YOY</v>
      </c>
      <c r="M3992" s="42">
        <f>TIMEVALUE(SUBSTITUTE(SUBSTITUTE(F3992,"P"," P"),"A"," A"))</f>
        <v>0.79375000000000007</v>
      </c>
      <c r="N3992" s="34">
        <f t="shared" si="197"/>
        <v>25</v>
      </c>
      <c r="O3992" s="34" t="str">
        <f t="shared" si="198"/>
        <v>YOY25</v>
      </c>
      <c r="P3992" s="44">
        <f>INDEX(Workings!$R$14:$R$853,MATCH(O3992,Workings!$U$14:$U$853,0))</f>
        <v>0.78888888888888897</v>
      </c>
      <c r="Q3992" s="34">
        <f t="shared" si="199"/>
        <v>7</v>
      </c>
      <c r="S3992"/>
    </row>
    <row r="3993" spans="1:19" ht="15" x14ac:dyDescent="0.25">
      <c r="A3993" s="34" t="s">
        <v>317</v>
      </c>
      <c r="B3993" s="34">
        <f>SEARCH("PM",A3993)</f>
        <v>5</v>
      </c>
      <c r="C3993" s="34" t="e">
        <f>SEARCH("AM",A3993)</f>
        <v>#VALUE!</v>
      </c>
      <c r="D3993" s="34">
        <f>IFERROR(B3993,C3993)</f>
        <v>5</v>
      </c>
      <c r="E3993" s="34" t="str">
        <f>IFERROR(MID(A3993,D3993-5,1)," ")</f>
        <v xml:space="preserve"> </v>
      </c>
      <c r="F3993" s="34" t="str">
        <f>MID(A3993,IF(E3993="1",D3993-5,D3993-4),IF(E3993="1",7,6))</f>
        <v>7:23PM</v>
      </c>
      <c r="G3993" s="34" t="str">
        <f>TRIM(SUBSTITUTE(A3993,TEXT(M3993,"h:mmAM/PM"),""))</f>
        <v>YOY 8/Nov</v>
      </c>
      <c r="H3993" s="34" t="b">
        <f>OR(LEFT(G3993,1)="Y",LEFT(G3993,1)="B",LEFT(G3993,1)="R")</f>
        <v>1</v>
      </c>
      <c r="I3993" s="34" t="str">
        <f>IF(H3993,LEFT(G3993,FIND(" ",G3993)-1),MID(G3993,FIND(" ",G3993)+1,9))</f>
        <v>YOY</v>
      </c>
      <c r="J3993" s="34" t="str">
        <f>TRIM(SUBSTITUTE(G3993,I3993,""))</f>
        <v>8/Nov</v>
      </c>
      <c r="K3993" s="34">
        <f>LEFT(J3993,2-ISERROR(1*MID(J3993,2,1)))*1</f>
        <v>8</v>
      </c>
      <c r="L3993" s="34" t="str">
        <f>IF(LEN(I3993)=3,I3993,LEFT(I3993,1)&amp;MID(I3993,3,1)&amp;RIGHT(I3993,1))</f>
        <v>YOY</v>
      </c>
      <c r="M3993" s="42">
        <f>TIMEVALUE(SUBSTITUTE(SUBSTITUTE(F3993,"P"," P"),"A"," A"))</f>
        <v>0.80763888888888891</v>
      </c>
      <c r="N3993" s="34">
        <f t="shared" si="197"/>
        <v>26</v>
      </c>
      <c r="O3993" s="34" t="str">
        <f t="shared" si="198"/>
        <v>YOY26</v>
      </c>
      <c r="P3993" s="44">
        <f>INDEX(Workings!$R$14:$R$853,MATCH(O3993,Workings!$U$14:$U$853,0))</f>
        <v>0.80277777777777781</v>
      </c>
      <c r="Q3993" s="34">
        <f t="shared" si="199"/>
        <v>7</v>
      </c>
      <c r="S3993"/>
    </row>
    <row r="3994" spans="1:19" ht="15" x14ac:dyDescent="0.25">
      <c r="A3994" s="34" t="s">
        <v>846</v>
      </c>
      <c r="B3994" s="34">
        <f>SEARCH("PM",A3994)</f>
        <v>11</v>
      </c>
      <c r="C3994" s="34" t="e">
        <f>SEARCH("AM",A3994)</f>
        <v>#VALUE!</v>
      </c>
      <c r="D3994" s="34">
        <f>IFERROR(B3994,C3994)</f>
        <v>11</v>
      </c>
      <c r="E3994" s="34" t="str">
        <f>IFERROR(MID(A3994,D3994-5,1)," ")</f>
        <v xml:space="preserve"> </v>
      </c>
      <c r="F3994" s="34" t="str">
        <f>MID(A3994,IF(E3994="1",D3994-5,D3994-4),IF(E3994="1",7,6))</f>
        <v>8:21PM</v>
      </c>
      <c r="G3994" s="34" t="str">
        <f>TRIM(SUBSTITUTE(A3994,TEXT(M3994,"h:mmAM/PM"),""))</f>
        <v>8-Nov YOY</v>
      </c>
      <c r="H3994" s="34" t="b">
        <f>OR(LEFT(G3994,1)="Y",LEFT(G3994,1)="B",LEFT(G3994,1)="R")</f>
        <v>0</v>
      </c>
      <c r="I3994" s="34" t="str">
        <f>IF(H3994,LEFT(G3994,FIND(" ",G3994)-1),MID(G3994,FIND(" ",G3994)+1,9))</f>
        <v>YOY</v>
      </c>
      <c r="J3994" s="34" t="str">
        <f>TRIM(SUBSTITUTE(G3994,I3994,""))</f>
        <v>8-Nov</v>
      </c>
      <c r="K3994" s="34">
        <f>LEFT(J3994,2-ISERROR(1*MID(J3994,2,1)))*1</f>
        <v>8</v>
      </c>
      <c r="L3994" s="34" t="str">
        <f>IF(LEN(I3994)=3,I3994,LEFT(I3994,1)&amp;MID(I3994,3,1)&amp;RIGHT(I3994,1))</f>
        <v>YOY</v>
      </c>
      <c r="M3994" s="42">
        <f>TIMEVALUE(SUBSTITUTE(SUBSTITUTE(F3994,"P"," P"),"A"," A"))</f>
        <v>0.84791666666666676</v>
      </c>
      <c r="N3994" s="34">
        <f t="shared" si="197"/>
        <v>27</v>
      </c>
      <c r="O3994" s="34" t="str">
        <f t="shared" si="198"/>
        <v>YOY27</v>
      </c>
      <c r="P3994" s="44">
        <f>INDEX(Workings!$R$14:$R$853,MATCH(O3994,Workings!$U$14:$U$853,0))</f>
        <v>0.84444444444444444</v>
      </c>
      <c r="Q3994" s="34">
        <f t="shared" si="199"/>
        <v>5</v>
      </c>
      <c r="S3994"/>
    </row>
    <row r="3995" spans="1:19" ht="15" x14ac:dyDescent="0.25">
      <c r="A3995" s="34" t="s">
        <v>552</v>
      </c>
      <c r="B3995" s="34">
        <f>SEARCH("PM",A3995)</f>
        <v>11</v>
      </c>
      <c r="C3995" s="34" t="e">
        <f>SEARCH("AM",A3995)</f>
        <v>#VALUE!</v>
      </c>
      <c r="D3995" s="34">
        <f>IFERROR(B3995,C3995)</f>
        <v>11</v>
      </c>
      <c r="E3995" s="34" t="str">
        <f>IFERROR(MID(A3995,D3995-5,1)," ")</f>
        <v xml:space="preserve"> </v>
      </c>
      <c r="F3995" s="34" t="str">
        <f>MID(A3995,IF(E3995="1",D3995-5,D3995-4),IF(E3995="1",7,6))</f>
        <v>9:20PM</v>
      </c>
      <c r="G3995" s="34" t="str">
        <f>TRIM(SUBSTITUTE(A3995,TEXT(M3995,"h:mmAM/PM"),""))</f>
        <v>8/Nov YOY</v>
      </c>
      <c r="H3995" s="34" t="b">
        <f>OR(LEFT(G3995,1)="Y",LEFT(G3995,1)="B",LEFT(G3995,1)="R")</f>
        <v>0</v>
      </c>
      <c r="I3995" s="34" t="str">
        <f>IF(H3995,LEFT(G3995,FIND(" ",G3995)-1),MID(G3995,FIND(" ",G3995)+1,9))</f>
        <v>YOY</v>
      </c>
      <c r="J3995" s="34" t="str">
        <f>TRIM(SUBSTITUTE(G3995,I3995,""))</f>
        <v>8/Nov</v>
      </c>
      <c r="K3995" s="34">
        <f>LEFT(J3995,2-ISERROR(1*MID(J3995,2,1)))*1</f>
        <v>8</v>
      </c>
      <c r="L3995" s="34" t="str">
        <f>IF(LEN(I3995)=3,I3995,LEFT(I3995,1)&amp;MID(I3995,3,1)&amp;RIGHT(I3995,1))</f>
        <v>YOY</v>
      </c>
      <c r="M3995" s="42">
        <f>TIMEVALUE(SUBSTITUTE(SUBSTITUTE(F3995,"P"," P"),"A"," A"))</f>
        <v>0.88888888888888884</v>
      </c>
      <c r="N3995" s="34">
        <f t="shared" si="197"/>
        <v>28</v>
      </c>
      <c r="O3995" s="34" t="str">
        <f t="shared" si="198"/>
        <v>YOY28</v>
      </c>
      <c r="P3995" s="44">
        <f>INDEX(Workings!$R$14:$R$853,MATCH(O3995,Workings!$U$14:$U$853,0))</f>
        <v>0.88611111111111107</v>
      </c>
      <c r="Q3995" s="34">
        <f t="shared" si="199"/>
        <v>4</v>
      </c>
      <c r="S3995"/>
    </row>
    <row r="3996" spans="1:19" ht="15" x14ac:dyDescent="0.25">
      <c r="A3996" s="34" t="s">
        <v>2913</v>
      </c>
      <c r="B3996" s="34">
        <f>SEARCH("PM",A3996)</f>
        <v>10</v>
      </c>
      <c r="C3996" s="34" t="e">
        <f>SEARCH("AM",A3996)</f>
        <v>#VALUE!</v>
      </c>
      <c r="D3996" s="34">
        <f>IFERROR(B3996,C3996)</f>
        <v>10</v>
      </c>
      <c r="E3996" s="34" t="str">
        <f>IFERROR(MID(A3996,D3996-5,1)," ")</f>
        <v>1</v>
      </c>
      <c r="F3996" s="34" t="str">
        <f>MID(A3996,IF(E3996="1",D3996-5,D3996-4),IF(E3996="1",7,6))</f>
        <v>10:22PM</v>
      </c>
      <c r="G3996" s="34" t="str">
        <f>TRIM(SUBSTITUTE(A3996,TEXT(M3996,"h:mmAM/PM"),""))</f>
        <v>YOY 8-Nov</v>
      </c>
      <c r="H3996" s="34" t="b">
        <f>OR(LEFT(G3996,1)="Y",LEFT(G3996,1)="B",LEFT(G3996,1)="R")</f>
        <v>1</v>
      </c>
      <c r="I3996" s="34" t="str">
        <f>IF(H3996,LEFT(G3996,FIND(" ",G3996)-1),MID(G3996,FIND(" ",G3996)+1,9))</f>
        <v>YOY</v>
      </c>
      <c r="J3996" s="34" t="str">
        <f>TRIM(SUBSTITUTE(G3996,I3996,""))</f>
        <v>8-Nov</v>
      </c>
      <c r="K3996" s="34">
        <f>LEFT(J3996,2-ISERROR(1*MID(J3996,2,1)))*1</f>
        <v>8</v>
      </c>
      <c r="L3996" s="34" t="str">
        <f>IF(LEN(I3996)=3,I3996,LEFT(I3996,1)&amp;MID(I3996,3,1)&amp;RIGHT(I3996,1))</f>
        <v>YOY</v>
      </c>
      <c r="M3996" s="42">
        <f>TIMEVALUE(SUBSTITUTE(SUBSTITUTE(F3996,"P"," P"),"A"," A"))</f>
        <v>0.93194444444444446</v>
      </c>
      <c r="N3996" s="34">
        <f t="shared" si="197"/>
        <v>29</v>
      </c>
      <c r="O3996" s="34" t="str">
        <f t="shared" si="198"/>
        <v>YOY29</v>
      </c>
      <c r="P3996" s="44">
        <f>INDEX(Workings!$R$14:$R$853,MATCH(O3996,Workings!$U$14:$U$853,0))</f>
        <v>0.9277777777777777</v>
      </c>
      <c r="Q3996" s="34">
        <f t="shared" si="199"/>
        <v>6</v>
      </c>
      <c r="S3996"/>
    </row>
    <row r="3997" spans="1:19" ht="15" x14ac:dyDescent="0.25">
      <c r="A3997" s="34" t="s">
        <v>1040</v>
      </c>
      <c r="B3997" s="34">
        <f>SEARCH("PM",A3997)</f>
        <v>10</v>
      </c>
      <c r="C3997" s="34" t="e">
        <f>SEARCH("AM",A3997)</f>
        <v>#VALUE!</v>
      </c>
      <c r="D3997" s="34">
        <f>IFERROR(B3997,C3997)</f>
        <v>10</v>
      </c>
      <c r="E3997" s="34" t="str">
        <f>IFERROR(MID(A3997,D3997-5,1)," ")</f>
        <v>1</v>
      </c>
      <c r="F3997" s="34" t="str">
        <f>MID(A3997,IF(E3997="1",D3997-5,D3997-4),IF(E3997="1",7,6))</f>
        <v>11:19PM</v>
      </c>
      <c r="G3997" s="34" t="str">
        <f>TRIM(SUBSTITUTE(A3997,TEXT(M3997,"h:mmAM/PM"),""))</f>
        <v>YOY 8/Nov</v>
      </c>
      <c r="H3997" s="34" t="b">
        <f>OR(LEFT(G3997,1)="Y",LEFT(G3997,1)="B",LEFT(G3997,1)="R")</f>
        <v>1</v>
      </c>
      <c r="I3997" s="34" t="str">
        <f>IF(H3997,LEFT(G3997,FIND(" ",G3997)-1),MID(G3997,FIND(" ",G3997)+1,9))</f>
        <v>YOY</v>
      </c>
      <c r="J3997" s="34" t="str">
        <f>TRIM(SUBSTITUTE(G3997,I3997,""))</f>
        <v>8/Nov</v>
      </c>
      <c r="K3997" s="34">
        <f>LEFT(J3997,2-ISERROR(1*MID(J3997,2,1)))*1</f>
        <v>8</v>
      </c>
      <c r="L3997" s="34" t="str">
        <f>IF(LEN(I3997)=3,I3997,LEFT(I3997,1)&amp;MID(I3997,3,1)&amp;RIGHT(I3997,1))</f>
        <v>YOY</v>
      </c>
      <c r="M3997" s="42">
        <f>TIMEVALUE(SUBSTITUTE(SUBSTITUTE(F3997,"P"," P"),"A"," A"))</f>
        <v>0.97152777777777777</v>
      </c>
      <c r="N3997" s="34">
        <f t="shared" si="197"/>
        <v>30</v>
      </c>
      <c r="O3997" s="34" t="str">
        <f t="shared" si="198"/>
        <v>YOY30</v>
      </c>
      <c r="P3997" s="44">
        <f>INDEX(Workings!$R$14:$R$853,MATCH(O3997,Workings!$U$14:$U$853,0))</f>
        <v>0.96944444444444433</v>
      </c>
      <c r="Q3997" s="34">
        <f t="shared" si="199"/>
        <v>3</v>
      </c>
      <c r="S3997"/>
    </row>
    <row r="3998" spans="1:19" ht="15" x14ac:dyDescent="0.25">
      <c r="A3998" s="34" t="s">
        <v>1021</v>
      </c>
      <c r="B3998" s="34" t="e">
        <f>SEARCH("PM",A3998)</f>
        <v>#VALUE!</v>
      </c>
      <c r="C3998" s="34">
        <f>SEARCH("AM",A3998)</f>
        <v>11</v>
      </c>
      <c r="D3998" s="34">
        <f>IFERROR(B3998,C3998)</f>
        <v>11</v>
      </c>
      <c r="E3998" s="34" t="str">
        <f>IFERROR(MID(A3998,D3998-5,1)," ")</f>
        <v xml:space="preserve"> </v>
      </c>
      <c r="F3998" s="34" t="str">
        <f>MID(A3998,IF(E3998="1",D3998-5,D3998-4),IF(E3998="1",7,6))</f>
        <v>7:20AM</v>
      </c>
      <c r="G3998" s="34" t="str">
        <f>TRIM(SUBSTITUTE(A3998,TEXT(M3998,"h:mmAM/PM"),""))</f>
        <v>Y/O/Y 9-Nov</v>
      </c>
      <c r="H3998" s="34" t="b">
        <f>OR(LEFT(G3998,1)="Y",LEFT(G3998,1)="B",LEFT(G3998,1)="R")</f>
        <v>1</v>
      </c>
      <c r="I3998" s="34" t="str">
        <f>IF(H3998,LEFT(G3998,FIND(" ",G3998)-1),MID(G3998,FIND(" ",G3998)+1,9))</f>
        <v>Y/O/Y</v>
      </c>
      <c r="J3998" s="34" t="str">
        <f>TRIM(SUBSTITUTE(G3998,I3998,""))</f>
        <v>9-Nov</v>
      </c>
      <c r="K3998" s="34">
        <f>LEFT(J3998,2-ISERROR(1*MID(J3998,2,1)))*1</f>
        <v>9</v>
      </c>
      <c r="L3998" s="34" t="str">
        <f>IF(LEN(I3998)=3,I3998,LEFT(I3998,1)&amp;MID(I3998,3,1)&amp;RIGHT(I3998,1))</f>
        <v>YOY</v>
      </c>
      <c r="M3998" s="42">
        <f>TIMEVALUE(SUBSTITUTE(SUBSTITUTE(F3998,"P"," P"),"A"," A"))</f>
        <v>0.30555555555555552</v>
      </c>
      <c r="N3998" s="34">
        <f t="shared" si="197"/>
        <v>1</v>
      </c>
      <c r="O3998" s="34" t="str">
        <f t="shared" si="198"/>
        <v>YOY1</v>
      </c>
      <c r="P3998" s="44">
        <f>INDEX(Workings!$R$14:$R$853,MATCH(O3998,Workings!$U$14:$U$853,0))</f>
        <v>0.30277777777777776</v>
      </c>
      <c r="Q3998" s="34">
        <f t="shared" si="199"/>
        <v>4</v>
      </c>
      <c r="S3998"/>
    </row>
    <row r="3999" spans="1:19" ht="15" x14ac:dyDescent="0.25">
      <c r="A3999" s="34" t="s">
        <v>1250</v>
      </c>
      <c r="B3999" s="34" t="e">
        <f>SEARCH("PM",A3999)</f>
        <v>#VALUE!</v>
      </c>
      <c r="C3999" s="34">
        <f>SEARCH("AM",A3999)</f>
        <v>5</v>
      </c>
      <c r="D3999" s="34">
        <f>IFERROR(B3999,C3999)</f>
        <v>5</v>
      </c>
      <c r="E3999" s="34" t="str">
        <f>IFERROR(MID(A3999,D3999-5,1)," ")</f>
        <v xml:space="preserve"> </v>
      </c>
      <c r="F3999" s="34" t="str">
        <f>MID(A3999,IF(E3999="1",D3999-5,D3999-4),IF(E3999="1",7,6))</f>
        <v>8:04AM</v>
      </c>
      <c r="G3999" s="34" t="str">
        <f>TRIM(SUBSTITUTE(A3999,TEXT(M3999,"h:mmAM/PM"),""))</f>
        <v>9/Nov Y/O/Y</v>
      </c>
      <c r="H3999" s="34" t="b">
        <f>OR(LEFT(G3999,1)="Y",LEFT(G3999,1)="B",LEFT(G3999,1)="R")</f>
        <v>0</v>
      </c>
      <c r="I3999" s="34" t="str">
        <f>IF(H3999,LEFT(G3999,FIND(" ",G3999)-1),MID(G3999,FIND(" ",G3999)+1,9))</f>
        <v>Y/O/Y</v>
      </c>
      <c r="J3999" s="34" t="str">
        <f>TRIM(SUBSTITUTE(G3999,I3999,""))</f>
        <v>9/Nov</v>
      </c>
      <c r="K3999" s="34">
        <f>LEFT(J3999,2-ISERROR(1*MID(J3999,2,1)))*1</f>
        <v>9</v>
      </c>
      <c r="L3999" s="34" t="str">
        <f>IF(LEN(I3999)=3,I3999,LEFT(I3999,1)&amp;MID(I3999,3,1)&amp;RIGHT(I3999,1))</f>
        <v>YOY</v>
      </c>
      <c r="M3999" s="42">
        <f>TIMEVALUE(SUBSTITUTE(SUBSTITUTE(F3999,"P"," P"),"A"," A"))</f>
        <v>0.33611111111111108</v>
      </c>
      <c r="N3999" s="34">
        <f t="shared" si="197"/>
        <v>2</v>
      </c>
      <c r="O3999" s="34" t="str">
        <f t="shared" si="198"/>
        <v>YOY2</v>
      </c>
      <c r="P3999" s="44">
        <f>INDEX(Workings!$R$14:$R$853,MATCH(O3999,Workings!$U$14:$U$853,0))</f>
        <v>0.33055555555555555</v>
      </c>
      <c r="Q3999" s="34">
        <f t="shared" si="199"/>
        <v>8</v>
      </c>
      <c r="S3999"/>
    </row>
    <row r="4000" spans="1:19" ht="15" x14ac:dyDescent="0.25">
      <c r="A4000" s="34" t="s">
        <v>3458</v>
      </c>
      <c r="B4000" s="34" t="e">
        <f>SEARCH("PM",A4000)</f>
        <v>#VALUE!</v>
      </c>
      <c r="C4000" s="34">
        <f>SEARCH("AM",A4000)</f>
        <v>5</v>
      </c>
      <c r="D4000" s="34">
        <f>IFERROR(B4000,C4000)</f>
        <v>5</v>
      </c>
      <c r="E4000" s="34" t="str">
        <f>IFERROR(MID(A4000,D4000-5,1)," ")</f>
        <v xml:space="preserve"> </v>
      </c>
      <c r="F4000" s="34" t="str">
        <f>MID(A4000,IF(E4000="1",D4000-5,D4000-4),IF(E4000="1",7,6))</f>
        <v>8:39AM</v>
      </c>
      <c r="G4000" s="34" t="str">
        <f>TRIM(SUBSTITUTE(A4000,TEXT(M4000,"h:mmAM/PM"),""))</f>
        <v>Y:O:Y 9/Nov</v>
      </c>
      <c r="H4000" s="34" t="b">
        <f>OR(LEFT(G4000,1)="Y",LEFT(G4000,1)="B",LEFT(G4000,1)="R")</f>
        <v>1</v>
      </c>
      <c r="I4000" s="34" t="str">
        <f>IF(H4000,LEFT(G4000,FIND(" ",G4000)-1),MID(G4000,FIND(" ",G4000)+1,9))</f>
        <v>Y:O:Y</v>
      </c>
      <c r="J4000" s="34" t="str">
        <f>TRIM(SUBSTITUTE(G4000,I4000,""))</f>
        <v>9/Nov</v>
      </c>
      <c r="K4000" s="34">
        <f>LEFT(J4000,2-ISERROR(1*MID(J4000,2,1)))*1</f>
        <v>9</v>
      </c>
      <c r="L4000" s="34" t="str">
        <f>IF(LEN(I4000)=3,I4000,LEFT(I4000,1)&amp;MID(I4000,3,1)&amp;RIGHT(I4000,1))</f>
        <v>YOY</v>
      </c>
      <c r="M4000" s="42">
        <f>TIMEVALUE(SUBSTITUTE(SUBSTITUTE(F4000,"P"," P"),"A"," A"))</f>
        <v>0.36041666666666666</v>
      </c>
      <c r="N4000" s="34">
        <f t="shared" si="197"/>
        <v>3</v>
      </c>
      <c r="O4000" s="34" t="str">
        <f t="shared" si="198"/>
        <v>YOY3</v>
      </c>
      <c r="P4000" s="44">
        <f>INDEX(Workings!$R$14:$R$853,MATCH(O4000,Workings!$U$14:$U$853,0))</f>
        <v>0.35833333333333334</v>
      </c>
      <c r="Q4000" s="34">
        <f t="shared" si="199"/>
        <v>3</v>
      </c>
      <c r="S4000"/>
    </row>
    <row r="4001" spans="1:19" ht="15" x14ac:dyDescent="0.25">
      <c r="A4001" s="34" t="s">
        <v>2408</v>
      </c>
      <c r="B4001" s="34" t="e">
        <f>SEARCH("PM",A4001)</f>
        <v>#VALUE!</v>
      </c>
      <c r="C4001" s="34">
        <f>SEARCH("AM",A4001)</f>
        <v>5</v>
      </c>
      <c r="D4001" s="34">
        <f>IFERROR(B4001,C4001)</f>
        <v>5</v>
      </c>
      <c r="E4001" s="34" t="str">
        <f>IFERROR(MID(A4001,D4001-5,1)," ")</f>
        <v xml:space="preserve"> </v>
      </c>
      <c r="F4001" s="34" t="str">
        <f>MID(A4001,IF(E4001="1",D4001-5,D4001-4),IF(E4001="1",7,6))</f>
        <v>9:19AM</v>
      </c>
      <c r="G4001" s="34" t="str">
        <f>TRIM(SUBSTITUTE(A4001,TEXT(M4001,"h:mmAM/PM"),""))</f>
        <v>Y/O/Y 9-Nov</v>
      </c>
      <c r="H4001" s="34" t="b">
        <f>OR(LEFT(G4001,1)="Y",LEFT(G4001,1)="B",LEFT(G4001,1)="R")</f>
        <v>1</v>
      </c>
      <c r="I4001" s="34" t="str">
        <f>IF(H4001,LEFT(G4001,FIND(" ",G4001)-1),MID(G4001,FIND(" ",G4001)+1,9))</f>
        <v>Y/O/Y</v>
      </c>
      <c r="J4001" s="34" t="str">
        <f>TRIM(SUBSTITUTE(G4001,I4001,""))</f>
        <v>9-Nov</v>
      </c>
      <c r="K4001" s="34">
        <f>LEFT(J4001,2-ISERROR(1*MID(J4001,2,1)))*1</f>
        <v>9</v>
      </c>
      <c r="L4001" s="34" t="str">
        <f>IF(LEN(I4001)=3,I4001,LEFT(I4001,1)&amp;MID(I4001,3,1)&amp;RIGHT(I4001,1))</f>
        <v>YOY</v>
      </c>
      <c r="M4001" s="42">
        <f>TIMEVALUE(SUBSTITUTE(SUBSTITUTE(F4001,"P"," P"),"A"," A"))</f>
        <v>0.38819444444444445</v>
      </c>
      <c r="N4001" s="34">
        <f t="shared" si="197"/>
        <v>4</v>
      </c>
      <c r="O4001" s="34" t="str">
        <f t="shared" si="198"/>
        <v>YOY4</v>
      </c>
      <c r="P4001" s="44">
        <f>INDEX(Workings!$R$14:$R$853,MATCH(O4001,Workings!$U$14:$U$853,0))</f>
        <v>0.38611111111111113</v>
      </c>
      <c r="Q4001" s="34">
        <f t="shared" si="199"/>
        <v>3</v>
      </c>
      <c r="S4001"/>
    </row>
    <row r="4002" spans="1:19" ht="15" x14ac:dyDescent="0.25">
      <c r="A4002" s="34" t="s">
        <v>2192</v>
      </c>
      <c r="B4002" s="34" t="e">
        <f>SEARCH("PM",A4002)</f>
        <v>#VALUE!</v>
      </c>
      <c r="C4002" s="34">
        <f>SEARCH("AM",A4002)</f>
        <v>5</v>
      </c>
      <c r="D4002" s="34">
        <f>IFERROR(B4002,C4002)</f>
        <v>5</v>
      </c>
      <c r="E4002" s="34" t="str">
        <f>IFERROR(MID(A4002,D4002-5,1)," ")</f>
        <v xml:space="preserve"> </v>
      </c>
      <c r="F4002" s="34" t="str">
        <f>MID(A4002,IF(E4002="1",D4002-5,D4002-4),IF(E4002="1",7,6))</f>
        <v>9:56AM</v>
      </c>
      <c r="G4002" s="34" t="str">
        <f>TRIM(SUBSTITUTE(A4002,TEXT(M4002,"h:mmAM/PM"),""))</f>
        <v>Y:O:Y 9/Nov</v>
      </c>
      <c r="H4002" s="34" t="b">
        <f>OR(LEFT(G4002,1)="Y",LEFT(G4002,1)="B",LEFT(G4002,1)="R")</f>
        <v>1</v>
      </c>
      <c r="I4002" s="34" t="str">
        <f>IF(H4002,LEFT(G4002,FIND(" ",G4002)-1),MID(G4002,FIND(" ",G4002)+1,9))</f>
        <v>Y:O:Y</v>
      </c>
      <c r="J4002" s="34" t="str">
        <f>TRIM(SUBSTITUTE(G4002,I4002,""))</f>
        <v>9/Nov</v>
      </c>
      <c r="K4002" s="34">
        <f>LEFT(J4002,2-ISERROR(1*MID(J4002,2,1)))*1</f>
        <v>9</v>
      </c>
      <c r="L4002" s="34" t="str">
        <f>IF(LEN(I4002)=3,I4002,LEFT(I4002,1)&amp;MID(I4002,3,1)&amp;RIGHT(I4002,1))</f>
        <v>YOY</v>
      </c>
      <c r="M4002" s="42">
        <f>TIMEVALUE(SUBSTITUTE(SUBSTITUTE(F4002,"P"," P"),"A"," A"))</f>
        <v>0.41388888888888892</v>
      </c>
      <c r="N4002" s="34">
        <f t="shared" si="197"/>
        <v>5</v>
      </c>
      <c r="O4002" s="34" t="str">
        <f t="shared" si="198"/>
        <v>YOY5</v>
      </c>
      <c r="P4002" s="44">
        <f>INDEX(Workings!$R$14:$R$853,MATCH(O4002,Workings!$U$14:$U$853,0))</f>
        <v>0.40694444444444444</v>
      </c>
      <c r="Q4002" s="34">
        <f t="shared" si="199"/>
        <v>10</v>
      </c>
      <c r="S4002"/>
    </row>
    <row r="4003" spans="1:19" ht="15" x14ac:dyDescent="0.25">
      <c r="A4003" s="34" t="s">
        <v>984</v>
      </c>
      <c r="B4003" s="34" t="e">
        <f>SEARCH("PM",A4003)</f>
        <v>#VALUE!</v>
      </c>
      <c r="C4003" s="34">
        <f>SEARCH("AM",A4003)</f>
        <v>6</v>
      </c>
      <c r="D4003" s="34">
        <f>IFERROR(B4003,C4003)</f>
        <v>6</v>
      </c>
      <c r="E4003" s="34" t="str">
        <f>IFERROR(MID(A4003,D4003-5,1)," ")</f>
        <v>1</v>
      </c>
      <c r="F4003" s="34" t="str">
        <f>MID(A4003,IF(E4003="1",D4003-5,D4003-4),IF(E4003="1",7,6))</f>
        <v>10:24AM</v>
      </c>
      <c r="G4003" s="34" t="str">
        <f>TRIM(SUBSTITUTE(A4003,TEXT(M4003,"h:mmAM/PM"),""))</f>
        <v>9-Nov YOY</v>
      </c>
      <c r="H4003" s="34" t="b">
        <f>OR(LEFT(G4003,1)="Y",LEFT(G4003,1)="B",LEFT(G4003,1)="R")</f>
        <v>0</v>
      </c>
      <c r="I4003" s="34" t="str">
        <f>IF(H4003,LEFT(G4003,FIND(" ",G4003)-1),MID(G4003,FIND(" ",G4003)+1,9))</f>
        <v>YOY</v>
      </c>
      <c r="J4003" s="34" t="str">
        <f>TRIM(SUBSTITUTE(G4003,I4003,""))</f>
        <v>9-Nov</v>
      </c>
      <c r="K4003" s="34">
        <f>LEFT(J4003,2-ISERROR(1*MID(J4003,2,1)))*1</f>
        <v>9</v>
      </c>
      <c r="L4003" s="34" t="str">
        <f>IF(LEN(I4003)=3,I4003,LEFT(I4003,1)&amp;MID(I4003,3,1)&amp;RIGHT(I4003,1))</f>
        <v>YOY</v>
      </c>
      <c r="M4003" s="42">
        <f>TIMEVALUE(SUBSTITUTE(SUBSTITUTE(F4003,"P"," P"),"A"," A"))</f>
        <v>0.43333333333333335</v>
      </c>
      <c r="N4003" s="34">
        <f t="shared" si="197"/>
        <v>6</v>
      </c>
      <c r="O4003" s="34" t="str">
        <f t="shared" si="198"/>
        <v>YOY6</v>
      </c>
      <c r="P4003" s="44">
        <f>INDEX(Workings!$R$14:$R$853,MATCH(O4003,Workings!$U$14:$U$853,0))</f>
        <v>0.42777777777777776</v>
      </c>
      <c r="Q4003" s="34">
        <f t="shared" si="199"/>
        <v>8</v>
      </c>
      <c r="S4003"/>
    </row>
    <row r="4004" spans="1:19" ht="15" x14ac:dyDescent="0.25">
      <c r="A4004" s="34" t="s">
        <v>1095</v>
      </c>
      <c r="B4004" s="34" t="e">
        <f>SEARCH("PM",A4004)</f>
        <v>#VALUE!</v>
      </c>
      <c r="C4004" s="34">
        <f>SEARCH("AM",A4004)</f>
        <v>18</v>
      </c>
      <c r="D4004" s="34">
        <f>IFERROR(B4004,C4004)</f>
        <v>18</v>
      </c>
      <c r="E4004" s="34" t="str">
        <f>IFERROR(MID(A4004,D4004-5,1)," ")</f>
        <v>1</v>
      </c>
      <c r="F4004" s="34" t="str">
        <f>MID(A4004,IF(E4004="1",D4004-5,D4004-4),IF(E4004="1",7,6))</f>
        <v>10:45AM</v>
      </c>
      <c r="G4004" s="34" t="str">
        <f>TRIM(SUBSTITUTE(A4004,TEXT(M4004,"h:mmAM/PM"),""))</f>
        <v>Y:O:Y 9-Nov</v>
      </c>
      <c r="H4004" s="34" t="b">
        <f>OR(LEFT(G4004,1)="Y",LEFT(G4004,1)="B",LEFT(G4004,1)="R")</f>
        <v>1</v>
      </c>
      <c r="I4004" s="34" t="str">
        <f>IF(H4004,LEFT(G4004,FIND(" ",G4004)-1),MID(G4004,FIND(" ",G4004)+1,9))</f>
        <v>Y:O:Y</v>
      </c>
      <c r="J4004" s="34" t="str">
        <f>TRIM(SUBSTITUTE(G4004,I4004,""))</f>
        <v>9-Nov</v>
      </c>
      <c r="K4004" s="34">
        <f>LEFT(J4004,2-ISERROR(1*MID(J4004,2,1)))*1</f>
        <v>9</v>
      </c>
      <c r="L4004" s="34" t="str">
        <f>IF(LEN(I4004)=3,I4004,LEFT(I4004,1)&amp;MID(I4004,3,1)&amp;RIGHT(I4004,1))</f>
        <v>YOY</v>
      </c>
      <c r="M4004" s="42">
        <f>TIMEVALUE(SUBSTITUTE(SUBSTITUTE(F4004,"P"," P"),"A"," A"))</f>
        <v>0.44791666666666669</v>
      </c>
      <c r="N4004" s="34">
        <f t="shared" si="197"/>
        <v>7</v>
      </c>
      <c r="O4004" s="34" t="str">
        <f t="shared" si="198"/>
        <v>YOY7</v>
      </c>
      <c r="P4004" s="44">
        <f>INDEX(Workings!$R$14:$R$853,MATCH(O4004,Workings!$U$14:$U$853,0))</f>
        <v>0.44861111111111107</v>
      </c>
      <c r="Q4004" s="34">
        <f t="shared" si="199"/>
        <v>-1</v>
      </c>
      <c r="S4004"/>
    </row>
    <row r="4005" spans="1:19" ht="15" x14ac:dyDescent="0.25">
      <c r="A4005" s="34" t="s">
        <v>2017</v>
      </c>
      <c r="B4005" s="34" t="e">
        <f>SEARCH("PM",A4005)</f>
        <v>#VALUE!</v>
      </c>
      <c r="C4005" s="34">
        <f>SEARCH("AM",A4005)</f>
        <v>12</v>
      </c>
      <c r="D4005" s="34">
        <f>IFERROR(B4005,C4005)</f>
        <v>12</v>
      </c>
      <c r="E4005" s="34" t="str">
        <f>IFERROR(MID(A4005,D4005-5,1)," ")</f>
        <v>1</v>
      </c>
      <c r="F4005" s="34" t="str">
        <f>MID(A4005,IF(E4005="1",D4005-5,D4005-4),IF(E4005="1",7,6))</f>
        <v>11:26AM</v>
      </c>
      <c r="G4005" s="34" t="str">
        <f>TRIM(SUBSTITUTE(A4005,TEXT(M4005,"h:mmAM/PM"),""))</f>
        <v>9/Nov YOY</v>
      </c>
      <c r="H4005" s="34" t="b">
        <f>OR(LEFT(G4005,1)="Y",LEFT(G4005,1)="B",LEFT(G4005,1)="R")</f>
        <v>0</v>
      </c>
      <c r="I4005" s="34" t="str">
        <f>IF(H4005,LEFT(G4005,FIND(" ",G4005)-1),MID(G4005,FIND(" ",G4005)+1,9))</f>
        <v>YOY</v>
      </c>
      <c r="J4005" s="34" t="str">
        <f>TRIM(SUBSTITUTE(G4005,I4005,""))</f>
        <v>9/Nov</v>
      </c>
      <c r="K4005" s="34">
        <f>LEFT(J4005,2-ISERROR(1*MID(J4005,2,1)))*1</f>
        <v>9</v>
      </c>
      <c r="L4005" s="34" t="str">
        <f>IF(LEN(I4005)=3,I4005,LEFT(I4005,1)&amp;MID(I4005,3,1)&amp;RIGHT(I4005,1))</f>
        <v>YOY</v>
      </c>
      <c r="M4005" s="42">
        <f>TIMEVALUE(SUBSTITUTE(SUBSTITUTE(F4005,"P"," P"),"A"," A"))</f>
        <v>0.47638888888888892</v>
      </c>
      <c r="N4005" s="34">
        <f t="shared" si="197"/>
        <v>8</v>
      </c>
      <c r="O4005" s="34" t="str">
        <f t="shared" si="198"/>
        <v>YOY8</v>
      </c>
      <c r="P4005" s="44">
        <f>INDEX(Workings!$R$14:$R$853,MATCH(O4005,Workings!$U$14:$U$853,0))</f>
        <v>0.46944444444444439</v>
      </c>
      <c r="Q4005" s="34">
        <f t="shared" si="199"/>
        <v>10</v>
      </c>
      <c r="S4005"/>
    </row>
    <row r="4006" spans="1:19" ht="15" x14ac:dyDescent="0.25">
      <c r="A4006" s="34" t="s">
        <v>1613</v>
      </c>
      <c r="B4006" s="34" t="e">
        <f>SEARCH("PM",A4006)</f>
        <v>#VALUE!</v>
      </c>
      <c r="C4006" s="34">
        <f>SEARCH("AM",A4006)</f>
        <v>6</v>
      </c>
      <c r="D4006" s="34">
        <f>IFERROR(B4006,C4006)</f>
        <v>6</v>
      </c>
      <c r="E4006" s="34" t="str">
        <f>IFERROR(MID(A4006,D4006-5,1)," ")</f>
        <v>1</v>
      </c>
      <c r="F4006" s="34" t="str">
        <f>MID(A4006,IF(E4006="1",D4006-5,D4006-4),IF(E4006="1",7,6))</f>
        <v>11:54AM</v>
      </c>
      <c r="G4006" s="34" t="str">
        <f>TRIM(SUBSTITUTE(A4006,TEXT(M4006,"h:mmAM/PM"),""))</f>
        <v>9/Nov Y:O:Y</v>
      </c>
      <c r="H4006" s="34" t="b">
        <f>OR(LEFT(G4006,1)="Y",LEFT(G4006,1)="B",LEFT(G4006,1)="R")</f>
        <v>0</v>
      </c>
      <c r="I4006" s="34" t="str">
        <f>IF(H4006,LEFT(G4006,FIND(" ",G4006)-1),MID(G4006,FIND(" ",G4006)+1,9))</f>
        <v>Y:O:Y</v>
      </c>
      <c r="J4006" s="34" t="str">
        <f>TRIM(SUBSTITUTE(G4006,I4006,""))</f>
        <v>9/Nov</v>
      </c>
      <c r="K4006" s="34">
        <f>LEFT(J4006,2-ISERROR(1*MID(J4006,2,1)))*1</f>
        <v>9</v>
      </c>
      <c r="L4006" s="34" t="str">
        <f>IF(LEN(I4006)=3,I4006,LEFT(I4006,1)&amp;MID(I4006,3,1)&amp;RIGHT(I4006,1))</f>
        <v>YOY</v>
      </c>
      <c r="M4006" s="42">
        <f>TIMEVALUE(SUBSTITUTE(SUBSTITUTE(F4006,"P"," P"),"A"," A"))</f>
        <v>0.49583333333333335</v>
      </c>
      <c r="N4006" s="34">
        <f t="shared" si="197"/>
        <v>9</v>
      </c>
      <c r="O4006" s="34" t="str">
        <f t="shared" si="198"/>
        <v>YOY9</v>
      </c>
      <c r="P4006" s="44">
        <f>INDEX(Workings!$R$14:$R$853,MATCH(O4006,Workings!$U$14:$U$853,0))</f>
        <v>0.4902777777777777</v>
      </c>
      <c r="Q4006" s="34">
        <f t="shared" si="199"/>
        <v>8</v>
      </c>
      <c r="S4006"/>
    </row>
    <row r="4007" spans="1:19" ht="15" x14ac:dyDescent="0.25">
      <c r="A4007" s="34" t="s">
        <v>1531</v>
      </c>
      <c r="B4007" s="34">
        <f>SEARCH("PM",A4007)</f>
        <v>6</v>
      </c>
      <c r="C4007" s="34" t="e">
        <f>SEARCH("AM",A4007)</f>
        <v>#VALUE!</v>
      </c>
      <c r="D4007" s="34">
        <f>IFERROR(B4007,C4007)</f>
        <v>6</v>
      </c>
      <c r="E4007" s="34" t="str">
        <f>IFERROR(MID(A4007,D4007-5,1)," ")</f>
        <v>1</v>
      </c>
      <c r="F4007" s="34" t="str">
        <f>MID(A4007,IF(E4007="1",D4007-5,D4007-4),IF(E4007="1",7,6))</f>
        <v>12:23PM</v>
      </c>
      <c r="G4007" s="34" t="str">
        <f>TRIM(SUBSTITUTE(A4007,TEXT(M4007,"h:mmAM/PM"),""))</f>
        <v>9-Nov YOY</v>
      </c>
      <c r="H4007" s="34" t="b">
        <f>OR(LEFT(G4007,1)="Y",LEFT(G4007,1)="B",LEFT(G4007,1)="R")</f>
        <v>0</v>
      </c>
      <c r="I4007" s="34" t="str">
        <f>IF(H4007,LEFT(G4007,FIND(" ",G4007)-1),MID(G4007,FIND(" ",G4007)+1,9))</f>
        <v>YOY</v>
      </c>
      <c r="J4007" s="34" t="str">
        <f>TRIM(SUBSTITUTE(G4007,I4007,""))</f>
        <v>9-Nov</v>
      </c>
      <c r="K4007" s="34">
        <f>LEFT(J4007,2-ISERROR(1*MID(J4007,2,1)))*1</f>
        <v>9</v>
      </c>
      <c r="L4007" s="34" t="str">
        <f>IF(LEN(I4007)=3,I4007,LEFT(I4007,1)&amp;MID(I4007,3,1)&amp;RIGHT(I4007,1))</f>
        <v>YOY</v>
      </c>
      <c r="M4007" s="42">
        <f>TIMEVALUE(SUBSTITUTE(SUBSTITUTE(F4007,"P"," P"),"A"," A"))</f>
        <v>0.51597222222222217</v>
      </c>
      <c r="N4007" s="34">
        <f t="shared" si="197"/>
        <v>10</v>
      </c>
      <c r="O4007" s="34" t="str">
        <f t="shared" si="198"/>
        <v>YOY10</v>
      </c>
      <c r="P4007" s="44">
        <f>INDEX(Workings!$R$14:$R$853,MATCH(O4007,Workings!$U$14:$U$853,0))</f>
        <v>0.51111111111111107</v>
      </c>
      <c r="Q4007" s="34">
        <f t="shared" si="199"/>
        <v>7</v>
      </c>
      <c r="S4007"/>
    </row>
    <row r="4008" spans="1:19" ht="15" x14ac:dyDescent="0.25">
      <c r="A4008" s="34" t="s">
        <v>1390</v>
      </c>
      <c r="B4008" s="34">
        <f>SEARCH("PM",A4008)</f>
        <v>18</v>
      </c>
      <c r="C4008" s="34" t="e">
        <f>SEARCH("AM",A4008)</f>
        <v>#VALUE!</v>
      </c>
      <c r="D4008" s="34">
        <f>IFERROR(B4008,C4008)</f>
        <v>18</v>
      </c>
      <c r="E4008" s="34" t="str">
        <f>IFERROR(MID(A4008,D4008-5,1)," ")</f>
        <v>1</v>
      </c>
      <c r="F4008" s="34" t="str">
        <f>MID(A4008,IF(E4008="1",D4008-5,D4008-4),IF(E4008="1",7,6))</f>
        <v>12:53PM</v>
      </c>
      <c r="G4008" s="34" t="str">
        <f>TRIM(SUBSTITUTE(A4008,TEXT(M4008,"h:mmAM/PM"),""))</f>
        <v>Y-O-Y 9-Nov</v>
      </c>
      <c r="H4008" s="34" t="b">
        <f>OR(LEFT(G4008,1)="Y",LEFT(G4008,1)="B",LEFT(G4008,1)="R")</f>
        <v>1</v>
      </c>
      <c r="I4008" s="34" t="str">
        <f>IF(H4008,LEFT(G4008,FIND(" ",G4008)-1),MID(G4008,FIND(" ",G4008)+1,9))</f>
        <v>Y-O-Y</v>
      </c>
      <c r="J4008" s="34" t="str">
        <f>TRIM(SUBSTITUTE(G4008,I4008,""))</f>
        <v>9-Nov</v>
      </c>
      <c r="K4008" s="34">
        <f>LEFT(J4008,2-ISERROR(1*MID(J4008,2,1)))*1</f>
        <v>9</v>
      </c>
      <c r="L4008" s="34" t="str">
        <f>IF(LEN(I4008)=3,I4008,LEFT(I4008,1)&amp;MID(I4008,3,1)&amp;RIGHT(I4008,1))</f>
        <v>YOY</v>
      </c>
      <c r="M4008" s="42">
        <f>TIMEVALUE(SUBSTITUTE(SUBSTITUTE(F4008,"P"," P"),"A"," A"))</f>
        <v>0.53680555555555554</v>
      </c>
      <c r="N4008" s="34">
        <f t="shared" si="197"/>
        <v>11</v>
      </c>
      <c r="O4008" s="34" t="str">
        <f t="shared" si="198"/>
        <v>YOY11</v>
      </c>
      <c r="P4008" s="44">
        <f>INDEX(Workings!$R$14:$R$853,MATCH(O4008,Workings!$U$14:$U$853,0))</f>
        <v>0.53194444444444444</v>
      </c>
      <c r="Q4008" s="34">
        <f t="shared" si="199"/>
        <v>7</v>
      </c>
      <c r="S4008"/>
    </row>
    <row r="4009" spans="1:19" ht="15" x14ac:dyDescent="0.25">
      <c r="A4009" s="34" t="s">
        <v>3513</v>
      </c>
      <c r="B4009" s="34">
        <f>SEARCH("PM",A4009)</f>
        <v>17</v>
      </c>
      <c r="C4009" s="34" t="e">
        <f>SEARCH("AM",A4009)</f>
        <v>#VALUE!</v>
      </c>
      <c r="D4009" s="34">
        <f>IFERROR(B4009,C4009)</f>
        <v>17</v>
      </c>
      <c r="E4009" s="34" t="str">
        <f>IFERROR(MID(A4009,D4009-5,1)," ")</f>
        <v xml:space="preserve"> </v>
      </c>
      <c r="F4009" s="34" t="str">
        <f>MID(A4009,IF(E4009="1",D4009-5,D4009-4),IF(E4009="1",7,6))</f>
        <v>1:28PM</v>
      </c>
      <c r="G4009" s="34" t="str">
        <f>TRIM(SUBSTITUTE(A4009,TEXT(M4009,"h:mmAM/PM"),""))</f>
        <v>9/Nov Y-O-Y</v>
      </c>
      <c r="H4009" s="34" t="b">
        <f>OR(LEFT(G4009,1)="Y",LEFT(G4009,1)="B",LEFT(G4009,1)="R")</f>
        <v>0</v>
      </c>
      <c r="I4009" s="34" t="str">
        <f>IF(H4009,LEFT(G4009,FIND(" ",G4009)-1),MID(G4009,FIND(" ",G4009)+1,9))</f>
        <v>Y-O-Y</v>
      </c>
      <c r="J4009" s="34" t="str">
        <f>TRIM(SUBSTITUTE(G4009,I4009,""))</f>
        <v>9/Nov</v>
      </c>
      <c r="K4009" s="34">
        <f>LEFT(J4009,2-ISERROR(1*MID(J4009,2,1)))*1</f>
        <v>9</v>
      </c>
      <c r="L4009" s="34" t="str">
        <f>IF(LEN(I4009)=3,I4009,LEFT(I4009,1)&amp;MID(I4009,3,1)&amp;RIGHT(I4009,1))</f>
        <v>YOY</v>
      </c>
      <c r="M4009" s="42">
        <f>TIMEVALUE(SUBSTITUTE(SUBSTITUTE(F4009,"P"," P"),"A"," A"))</f>
        <v>0.56111111111111112</v>
      </c>
      <c r="N4009" s="34">
        <f t="shared" si="197"/>
        <v>12</v>
      </c>
      <c r="O4009" s="34" t="str">
        <f t="shared" si="198"/>
        <v>YOY12</v>
      </c>
      <c r="P4009" s="44">
        <f>INDEX(Workings!$R$14:$R$853,MATCH(O4009,Workings!$U$14:$U$853,0))</f>
        <v>0.55277777777777781</v>
      </c>
      <c r="Q4009" s="34">
        <f t="shared" si="199"/>
        <v>12</v>
      </c>
      <c r="S4009"/>
    </row>
    <row r="4010" spans="1:19" ht="15" x14ac:dyDescent="0.25">
      <c r="A4010" s="34" t="s">
        <v>503</v>
      </c>
      <c r="B4010" s="34">
        <f>SEARCH("PM",A4010)</f>
        <v>5</v>
      </c>
      <c r="C4010" s="34" t="e">
        <f>SEARCH("AM",A4010)</f>
        <v>#VALUE!</v>
      </c>
      <c r="D4010" s="34">
        <f>IFERROR(B4010,C4010)</f>
        <v>5</v>
      </c>
      <c r="E4010" s="34" t="str">
        <f>IFERROR(MID(A4010,D4010-5,1)," ")</f>
        <v xml:space="preserve"> </v>
      </c>
      <c r="F4010" s="34" t="str">
        <f>MID(A4010,IF(E4010="1",D4010-5,D4010-4),IF(E4010="1",7,6))</f>
        <v>1:53PM</v>
      </c>
      <c r="G4010" s="34" t="str">
        <f>TRIM(SUBSTITUTE(A4010,TEXT(M4010,"h:mmAM/PM"),""))</f>
        <v>9/Nov Y:O:Y</v>
      </c>
      <c r="H4010" s="34" t="b">
        <f>OR(LEFT(G4010,1)="Y",LEFT(G4010,1)="B",LEFT(G4010,1)="R")</f>
        <v>0</v>
      </c>
      <c r="I4010" s="34" t="str">
        <f>IF(H4010,LEFT(G4010,FIND(" ",G4010)-1),MID(G4010,FIND(" ",G4010)+1,9))</f>
        <v>Y:O:Y</v>
      </c>
      <c r="J4010" s="34" t="str">
        <f>TRIM(SUBSTITUTE(G4010,I4010,""))</f>
        <v>9/Nov</v>
      </c>
      <c r="K4010" s="34">
        <f>LEFT(J4010,2-ISERROR(1*MID(J4010,2,1)))*1</f>
        <v>9</v>
      </c>
      <c r="L4010" s="34" t="str">
        <f>IF(LEN(I4010)=3,I4010,LEFT(I4010,1)&amp;MID(I4010,3,1)&amp;RIGHT(I4010,1))</f>
        <v>YOY</v>
      </c>
      <c r="M4010" s="42">
        <f>TIMEVALUE(SUBSTITUTE(SUBSTITUTE(F4010,"P"," P"),"A"," A"))</f>
        <v>0.57847222222222217</v>
      </c>
      <c r="N4010" s="34">
        <f t="shared" si="197"/>
        <v>13</v>
      </c>
      <c r="O4010" s="34" t="str">
        <f t="shared" si="198"/>
        <v>YOY13</v>
      </c>
      <c r="P4010" s="44">
        <f>INDEX(Workings!$R$14:$R$853,MATCH(O4010,Workings!$U$14:$U$853,0))</f>
        <v>0.57361111111111118</v>
      </c>
      <c r="Q4010" s="34">
        <f t="shared" si="199"/>
        <v>7</v>
      </c>
      <c r="S4010"/>
    </row>
    <row r="4011" spans="1:19" ht="15" x14ac:dyDescent="0.25">
      <c r="A4011" s="34" t="s">
        <v>2581</v>
      </c>
      <c r="B4011" s="34">
        <f>SEARCH("PM",A4011)</f>
        <v>17</v>
      </c>
      <c r="C4011" s="34" t="e">
        <f>SEARCH("AM",A4011)</f>
        <v>#VALUE!</v>
      </c>
      <c r="D4011" s="34">
        <f>IFERROR(B4011,C4011)</f>
        <v>17</v>
      </c>
      <c r="E4011" s="34" t="str">
        <f>IFERROR(MID(A4011,D4011-5,1)," ")</f>
        <v xml:space="preserve"> </v>
      </c>
      <c r="F4011" s="34" t="str">
        <f>MID(A4011,IF(E4011="1",D4011-5,D4011-4),IF(E4011="1",7,6))</f>
        <v>2:20PM</v>
      </c>
      <c r="G4011" s="34" t="str">
        <f>TRIM(SUBSTITUTE(A4011,TEXT(M4011,"h:mmAM/PM"),""))</f>
        <v>9/Nov Y-O-Y</v>
      </c>
      <c r="H4011" s="34" t="b">
        <f>OR(LEFT(G4011,1)="Y",LEFT(G4011,1)="B",LEFT(G4011,1)="R")</f>
        <v>0</v>
      </c>
      <c r="I4011" s="34" t="str">
        <f>IF(H4011,LEFT(G4011,FIND(" ",G4011)-1),MID(G4011,FIND(" ",G4011)+1,9))</f>
        <v>Y-O-Y</v>
      </c>
      <c r="J4011" s="34" t="str">
        <f>TRIM(SUBSTITUTE(G4011,I4011,""))</f>
        <v>9/Nov</v>
      </c>
      <c r="K4011" s="34">
        <f>LEFT(J4011,2-ISERROR(1*MID(J4011,2,1)))*1</f>
        <v>9</v>
      </c>
      <c r="L4011" s="34" t="str">
        <f>IF(LEN(I4011)=3,I4011,LEFT(I4011,1)&amp;MID(I4011,3,1)&amp;RIGHT(I4011,1))</f>
        <v>YOY</v>
      </c>
      <c r="M4011" s="42">
        <f>TIMEVALUE(SUBSTITUTE(SUBSTITUTE(F4011,"P"," P"),"A"," A"))</f>
        <v>0.59722222222222221</v>
      </c>
      <c r="N4011" s="34">
        <f t="shared" si="197"/>
        <v>14</v>
      </c>
      <c r="O4011" s="34" t="str">
        <f t="shared" si="198"/>
        <v>YOY14</v>
      </c>
      <c r="P4011" s="44">
        <f>INDEX(Workings!$R$14:$R$853,MATCH(O4011,Workings!$U$14:$U$853,0))</f>
        <v>0.59444444444444455</v>
      </c>
      <c r="Q4011" s="34">
        <f t="shared" si="199"/>
        <v>4</v>
      </c>
      <c r="S4011"/>
    </row>
    <row r="4012" spans="1:19" ht="15" x14ac:dyDescent="0.25">
      <c r="A4012" s="34" t="s">
        <v>2729</v>
      </c>
      <c r="B4012" s="34">
        <f>SEARCH("PM",A4012)</f>
        <v>11</v>
      </c>
      <c r="C4012" s="34" t="e">
        <f>SEARCH("AM",A4012)</f>
        <v>#VALUE!</v>
      </c>
      <c r="D4012" s="34">
        <f>IFERROR(B4012,C4012)</f>
        <v>11</v>
      </c>
      <c r="E4012" s="34" t="str">
        <f>IFERROR(MID(A4012,D4012-5,1)," ")</f>
        <v xml:space="preserve"> </v>
      </c>
      <c r="F4012" s="34" t="str">
        <f>MID(A4012,IF(E4012="1",D4012-5,D4012-4),IF(E4012="1",7,6))</f>
        <v>2:46PM</v>
      </c>
      <c r="G4012" s="34" t="str">
        <f>TRIM(SUBSTITUTE(A4012,TEXT(M4012,"h:mmAM/PM"),""))</f>
        <v>Y/O/Y 9/Nov</v>
      </c>
      <c r="H4012" s="34" t="b">
        <f>OR(LEFT(G4012,1)="Y",LEFT(G4012,1)="B",LEFT(G4012,1)="R")</f>
        <v>1</v>
      </c>
      <c r="I4012" s="34" t="str">
        <f>IF(H4012,LEFT(G4012,FIND(" ",G4012)-1),MID(G4012,FIND(" ",G4012)+1,9))</f>
        <v>Y/O/Y</v>
      </c>
      <c r="J4012" s="34" t="str">
        <f>TRIM(SUBSTITUTE(G4012,I4012,""))</f>
        <v>9/Nov</v>
      </c>
      <c r="K4012" s="34">
        <f>LEFT(J4012,2-ISERROR(1*MID(J4012,2,1)))*1</f>
        <v>9</v>
      </c>
      <c r="L4012" s="34" t="str">
        <f>IF(LEN(I4012)=3,I4012,LEFT(I4012,1)&amp;MID(I4012,3,1)&amp;RIGHT(I4012,1))</f>
        <v>YOY</v>
      </c>
      <c r="M4012" s="42">
        <f>TIMEVALUE(SUBSTITUTE(SUBSTITUTE(F4012,"P"," P"),"A"," A"))</f>
        <v>0.61527777777777781</v>
      </c>
      <c r="N4012" s="34">
        <f t="shared" si="197"/>
        <v>15</v>
      </c>
      <c r="O4012" s="34" t="str">
        <f t="shared" si="198"/>
        <v>YOY15</v>
      </c>
      <c r="P4012" s="44">
        <f>INDEX(Workings!$R$14:$R$853,MATCH(O4012,Workings!$U$14:$U$853,0))</f>
        <v>0.61527777777777792</v>
      </c>
      <c r="Q4012" s="34">
        <f t="shared" si="199"/>
        <v>0</v>
      </c>
      <c r="S4012"/>
    </row>
    <row r="4013" spans="1:19" ht="15" x14ac:dyDescent="0.25">
      <c r="A4013" s="34" t="s">
        <v>3902</v>
      </c>
      <c r="B4013" s="34">
        <f>SEARCH("PM",A4013)</f>
        <v>5</v>
      </c>
      <c r="C4013" s="34" t="e">
        <f>SEARCH("AM",A4013)</f>
        <v>#VALUE!</v>
      </c>
      <c r="D4013" s="34">
        <f>IFERROR(B4013,C4013)</f>
        <v>5</v>
      </c>
      <c r="E4013" s="34" t="str">
        <f>IFERROR(MID(A4013,D4013-5,1)," ")</f>
        <v xml:space="preserve"> </v>
      </c>
      <c r="F4013" s="34" t="str">
        <f>MID(A4013,IF(E4013="1",D4013-5,D4013-4),IF(E4013="1",7,6))</f>
        <v>3:18PM</v>
      </c>
      <c r="G4013" s="34" t="str">
        <f>TRIM(SUBSTITUTE(A4013,TEXT(M4013,"h:mmAM/PM"),""))</f>
        <v>9-Nov YOY</v>
      </c>
      <c r="H4013" s="34" t="b">
        <f>OR(LEFT(G4013,1)="Y",LEFT(G4013,1)="B",LEFT(G4013,1)="R")</f>
        <v>0</v>
      </c>
      <c r="I4013" s="34" t="str">
        <f>IF(H4013,LEFT(G4013,FIND(" ",G4013)-1),MID(G4013,FIND(" ",G4013)+1,9))</f>
        <v>YOY</v>
      </c>
      <c r="J4013" s="34" t="str">
        <f>TRIM(SUBSTITUTE(G4013,I4013,""))</f>
        <v>9-Nov</v>
      </c>
      <c r="K4013" s="34">
        <f>LEFT(J4013,2-ISERROR(1*MID(J4013,2,1)))*1</f>
        <v>9</v>
      </c>
      <c r="L4013" s="34" t="str">
        <f>IF(LEN(I4013)=3,I4013,LEFT(I4013,1)&amp;MID(I4013,3,1)&amp;RIGHT(I4013,1))</f>
        <v>YOY</v>
      </c>
      <c r="M4013" s="42">
        <f>TIMEVALUE(SUBSTITUTE(SUBSTITUTE(F4013,"P"," P"),"A"," A"))</f>
        <v>0.63750000000000007</v>
      </c>
      <c r="N4013" s="34">
        <f t="shared" si="197"/>
        <v>16</v>
      </c>
      <c r="O4013" s="34" t="str">
        <f t="shared" si="198"/>
        <v>YOY16</v>
      </c>
      <c r="P4013" s="44">
        <f>INDEX(Workings!$R$14:$R$853,MATCH(O4013,Workings!$U$14:$U$853,0))</f>
        <v>0.63611111111111129</v>
      </c>
      <c r="Q4013" s="34">
        <f t="shared" si="199"/>
        <v>2</v>
      </c>
      <c r="S4013"/>
    </row>
    <row r="4014" spans="1:19" ht="15" x14ac:dyDescent="0.25">
      <c r="A4014" s="34" t="s">
        <v>1231</v>
      </c>
      <c r="B4014" s="34">
        <f>SEARCH("PM",A4014)</f>
        <v>11</v>
      </c>
      <c r="C4014" s="34" t="e">
        <f>SEARCH("AM",A4014)</f>
        <v>#VALUE!</v>
      </c>
      <c r="D4014" s="34">
        <f>IFERROR(B4014,C4014)</f>
        <v>11</v>
      </c>
      <c r="E4014" s="34" t="str">
        <f>IFERROR(MID(A4014,D4014-5,1)," ")</f>
        <v xml:space="preserve"> </v>
      </c>
      <c r="F4014" s="34" t="str">
        <f>MID(A4014,IF(E4014="1",D4014-5,D4014-4),IF(E4014="1",7,6))</f>
        <v>3:56PM</v>
      </c>
      <c r="G4014" s="34" t="str">
        <f>TRIM(SUBSTITUTE(A4014,TEXT(M4014,"h:mmAM/PM"),""))</f>
        <v>9/Nov Y:O:Y</v>
      </c>
      <c r="H4014" s="34" t="b">
        <f>OR(LEFT(G4014,1)="Y",LEFT(G4014,1)="B",LEFT(G4014,1)="R")</f>
        <v>0</v>
      </c>
      <c r="I4014" s="34" t="str">
        <f>IF(H4014,LEFT(G4014,FIND(" ",G4014)-1),MID(G4014,FIND(" ",G4014)+1,9))</f>
        <v>Y:O:Y</v>
      </c>
      <c r="J4014" s="34" t="str">
        <f>TRIM(SUBSTITUTE(G4014,I4014,""))</f>
        <v>9/Nov</v>
      </c>
      <c r="K4014" s="34">
        <f>LEFT(J4014,2-ISERROR(1*MID(J4014,2,1)))*1</f>
        <v>9</v>
      </c>
      <c r="L4014" s="34" t="str">
        <f>IF(LEN(I4014)=3,I4014,LEFT(I4014,1)&amp;MID(I4014,3,1)&amp;RIGHT(I4014,1))</f>
        <v>YOY</v>
      </c>
      <c r="M4014" s="42">
        <f>TIMEVALUE(SUBSTITUTE(SUBSTITUTE(F4014,"P"," P"),"A"," A"))</f>
        <v>0.66388888888888886</v>
      </c>
      <c r="N4014" s="34">
        <f t="shared" si="197"/>
        <v>17</v>
      </c>
      <c r="O4014" s="34" t="str">
        <f t="shared" si="198"/>
        <v>YOY17</v>
      </c>
      <c r="P4014" s="44">
        <f>INDEX(Workings!$R$14:$R$853,MATCH(O4014,Workings!$U$14:$U$853,0))</f>
        <v>0.65694444444444466</v>
      </c>
      <c r="Q4014" s="34">
        <f t="shared" si="199"/>
        <v>10</v>
      </c>
      <c r="S4014"/>
    </row>
    <row r="4015" spans="1:19" ht="15" x14ac:dyDescent="0.25">
      <c r="A4015" s="34" t="s">
        <v>2803</v>
      </c>
      <c r="B4015" s="34">
        <f>SEARCH("PM",A4015)</f>
        <v>5</v>
      </c>
      <c r="C4015" s="34" t="e">
        <f>SEARCH("AM",A4015)</f>
        <v>#VALUE!</v>
      </c>
      <c r="D4015" s="34">
        <f>IFERROR(B4015,C4015)</f>
        <v>5</v>
      </c>
      <c r="E4015" s="34" t="str">
        <f>IFERROR(MID(A4015,D4015-5,1)," ")</f>
        <v xml:space="preserve"> </v>
      </c>
      <c r="F4015" s="34" t="str">
        <f>MID(A4015,IF(E4015="1",D4015-5,D4015-4),IF(E4015="1",7,6))</f>
        <v>4:24PM</v>
      </c>
      <c r="G4015" s="34" t="str">
        <f>TRIM(SUBSTITUTE(A4015,TEXT(M4015,"h:mmAM/PM"),""))</f>
        <v>YOY 9/Nov</v>
      </c>
      <c r="H4015" s="34" t="b">
        <f>OR(LEFT(G4015,1)="Y",LEFT(G4015,1)="B",LEFT(G4015,1)="R")</f>
        <v>1</v>
      </c>
      <c r="I4015" s="34" t="str">
        <f>IF(H4015,LEFT(G4015,FIND(" ",G4015)-1),MID(G4015,FIND(" ",G4015)+1,9))</f>
        <v>YOY</v>
      </c>
      <c r="J4015" s="34" t="str">
        <f>TRIM(SUBSTITUTE(G4015,I4015,""))</f>
        <v>9/Nov</v>
      </c>
      <c r="K4015" s="34">
        <f>LEFT(J4015,2-ISERROR(1*MID(J4015,2,1)))*1</f>
        <v>9</v>
      </c>
      <c r="L4015" s="34" t="str">
        <f>IF(LEN(I4015)=3,I4015,LEFT(I4015,1)&amp;MID(I4015,3,1)&amp;RIGHT(I4015,1))</f>
        <v>YOY</v>
      </c>
      <c r="M4015" s="42">
        <f>TIMEVALUE(SUBSTITUTE(SUBSTITUTE(F4015,"P"," P"),"A"," A"))</f>
        <v>0.68333333333333324</v>
      </c>
      <c r="N4015" s="34">
        <f t="shared" si="197"/>
        <v>18</v>
      </c>
      <c r="O4015" s="34" t="str">
        <f t="shared" si="198"/>
        <v>YOY18</v>
      </c>
      <c r="P4015" s="44">
        <f>INDEX(Workings!$R$14:$R$853,MATCH(O4015,Workings!$U$14:$U$853,0))</f>
        <v>0.67777777777777803</v>
      </c>
      <c r="Q4015" s="34">
        <f t="shared" si="199"/>
        <v>8</v>
      </c>
      <c r="S4015"/>
    </row>
    <row r="4016" spans="1:19" ht="15" x14ac:dyDescent="0.25">
      <c r="A4016" s="34" t="s">
        <v>3066</v>
      </c>
      <c r="B4016" s="34">
        <f>SEARCH("PM",A4016)</f>
        <v>5</v>
      </c>
      <c r="C4016" s="34" t="e">
        <f>SEARCH("AM",A4016)</f>
        <v>#VALUE!</v>
      </c>
      <c r="D4016" s="34">
        <f>IFERROR(B4016,C4016)</f>
        <v>5</v>
      </c>
      <c r="E4016" s="34" t="str">
        <f>IFERROR(MID(A4016,D4016-5,1)," ")</f>
        <v xml:space="preserve"> </v>
      </c>
      <c r="F4016" s="34" t="str">
        <f>MID(A4016,IF(E4016="1",D4016-5,D4016-4),IF(E4016="1",7,6))</f>
        <v>4:51PM</v>
      </c>
      <c r="G4016" s="34" t="str">
        <f>TRIM(SUBSTITUTE(A4016,TEXT(M4016,"h:mmAM/PM"),""))</f>
        <v>9-Nov Y-O-Y</v>
      </c>
      <c r="H4016" s="34" t="b">
        <f>OR(LEFT(G4016,1)="Y",LEFT(G4016,1)="B",LEFT(G4016,1)="R")</f>
        <v>0</v>
      </c>
      <c r="I4016" s="34" t="str">
        <f>IF(H4016,LEFT(G4016,FIND(" ",G4016)-1),MID(G4016,FIND(" ",G4016)+1,9))</f>
        <v>Y-O-Y</v>
      </c>
      <c r="J4016" s="34" t="str">
        <f>TRIM(SUBSTITUTE(G4016,I4016,""))</f>
        <v>9-Nov</v>
      </c>
      <c r="K4016" s="34">
        <f>LEFT(J4016,2-ISERROR(1*MID(J4016,2,1)))*1</f>
        <v>9</v>
      </c>
      <c r="L4016" s="34" t="str">
        <f>IF(LEN(I4016)=3,I4016,LEFT(I4016,1)&amp;MID(I4016,3,1)&amp;RIGHT(I4016,1))</f>
        <v>YOY</v>
      </c>
      <c r="M4016" s="42">
        <f>TIMEVALUE(SUBSTITUTE(SUBSTITUTE(F4016,"P"," P"),"A"," A"))</f>
        <v>0.70208333333333339</v>
      </c>
      <c r="N4016" s="34">
        <f t="shared" si="197"/>
        <v>19</v>
      </c>
      <c r="O4016" s="34" t="str">
        <f t="shared" si="198"/>
        <v>YOY19</v>
      </c>
      <c r="P4016" s="44">
        <f>INDEX(Workings!$R$14:$R$853,MATCH(O4016,Workings!$U$14:$U$853,0))</f>
        <v>0.6986111111111114</v>
      </c>
      <c r="Q4016" s="34">
        <f t="shared" si="199"/>
        <v>5</v>
      </c>
      <c r="S4016"/>
    </row>
    <row r="4017" spans="1:19" ht="15" x14ac:dyDescent="0.25">
      <c r="A4017" s="34" t="s">
        <v>901</v>
      </c>
      <c r="B4017" s="34">
        <f>SEARCH("PM",A4017)</f>
        <v>11</v>
      </c>
      <c r="C4017" s="34" t="e">
        <f>SEARCH("AM",A4017)</f>
        <v>#VALUE!</v>
      </c>
      <c r="D4017" s="34">
        <f>IFERROR(B4017,C4017)</f>
        <v>11</v>
      </c>
      <c r="E4017" s="34" t="str">
        <f>IFERROR(MID(A4017,D4017-5,1)," ")</f>
        <v xml:space="preserve"> </v>
      </c>
      <c r="F4017" s="34" t="str">
        <f>MID(A4017,IF(E4017="1",D4017-5,D4017-4),IF(E4017="1",7,6))</f>
        <v>5:16PM</v>
      </c>
      <c r="G4017" s="34" t="str">
        <f>TRIM(SUBSTITUTE(A4017,TEXT(M4017,"h:mmAM/PM"),""))</f>
        <v>9/Nov Y/O/Y</v>
      </c>
      <c r="H4017" s="34" t="b">
        <f>OR(LEFT(G4017,1)="Y",LEFT(G4017,1)="B",LEFT(G4017,1)="R")</f>
        <v>0</v>
      </c>
      <c r="I4017" s="34" t="str">
        <f>IF(H4017,LEFT(G4017,FIND(" ",G4017)-1),MID(G4017,FIND(" ",G4017)+1,9))</f>
        <v>Y/O/Y</v>
      </c>
      <c r="J4017" s="34" t="str">
        <f>TRIM(SUBSTITUTE(G4017,I4017,""))</f>
        <v>9/Nov</v>
      </c>
      <c r="K4017" s="34">
        <f>LEFT(J4017,2-ISERROR(1*MID(J4017,2,1)))*1</f>
        <v>9</v>
      </c>
      <c r="L4017" s="34" t="str">
        <f>IF(LEN(I4017)=3,I4017,LEFT(I4017,1)&amp;MID(I4017,3,1)&amp;RIGHT(I4017,1))</f>
        <v>YOY</v>
      </c>
      <c r="M4017" s="42">
        <f>TIMEVALUE(SUBSTITUTE(SUBSTITUTE(F4017,"P"," P"),"A"," A"))</f>
        <v>0.71944444444444444</v>
      </c>
      <c r="N4017" s="34">
        <f t="shared" si="197"/>
        <v>20</v>
      </c>
      <c r="O4017" s="34" t="str">
        <f t="shared" si="198"/>
        <v>YOY20</v>
      </c>
      <c r="P4017" s="44">
        <f>INDEX(Workings!$R$14:$R$853,MATCH(O4017,Workings!$U$14:$U$853,0))</f>
        <v>0.71944444444444478</v>
      </c>
      <c r="Q4017" s="34">
        <f t="shared" si="199"/>
        <v>0</v>
      </c>
      <c r="S4017"/>
    </row>
    <row r="4018" spans="1:19" ht="15" x14ac:dyDescent="0.25">
      <c r="A4018" s="34" t="s">
        <v>1862</v>
      </c>
      <c r="B4018" s="34">
        <f>SEARCH("PM",A4018)</f>
        <v>17</v>
      </c>
      <c r="C4018" s="34" t="e">
        <f>SEARCH("AM",A4018)</f>
        <v>#VALUE!</v>
      </c>
      <c r="D4018" s="34">
        <f>IFERROR(B4018,C4018)</f>
        <v>17</v>
      </c>
      <c r="E4018" s="34" t="str">
        <f>IFERROR(MID(A4018,D4018-5,1)," ")</f>
        <v xml:space="preserve"> </v>
      </c>
      <c r="F4018" s="34" t="str">
        <f>MID(A4018,IF(E4018="1",D4018-5,D4018-4),IF(E4018="1",7,6))</f>
        <v>5:46PM</v>
      </c>
      <c r="G4018" s="34" t="str">
        <f>TRIM(SUBSTITUTE(A4018,TEXT(M4018,"h:mmAM/PM"),""))</f>
        <v>9-Nov Y-O-Y</v>
      </c>
      <c r="H4018" s="34" t="b">
        <f>OR(LEFT(G4018,1)="Y",LEFT(G4018,1)="B",LEFT(G4018,1)="R")</f>
        <v>0</v>
      </c>
      <c r="I4018" s="34" t="str">
        <f>IF(H4018,LEFT(G4018,FIND(" ",G4018)-1),MID(G4018,FIND(" ",G4018)+1,9))</f>
        <v>Y-O-Y</v>
      </c>
      <c r="J4018" s="34" t="str">
        <f>TRIM(SUBSTITUTE(G4018,I4018,""))</f>
        <v>9-Nov</v>
      </c>
      <c r="K4018" s="34">
        <f>LEFT(J4018,2-ISERROR(1*MID(J4018,2,1)))*1</f>
        <v>9</v>
      </c>
      <c r="L4018" s="34" t="str">
        <f>IF(LEN(I4018)=3,I4018,LEFT(I4018,1)&amp;MID(I4018,3,1)&amp;RIGHT(I4018,1))</f>
        <v>YOY</v>
      </c>
      <c r="M4018" s="42">
        <f>TIMEVALUE(SUBSTITUTE(SUBSTITUTE(F4018,"P"," P"),"A"," A"))</f>
        <v>0.7402777777777777</v>
      </c>
      <c r="N4018" s="34">
        <f t="shared" si="197"/>
        <v>21</v>
      </c>
      <c r="O4018" s="34" t="str">
        <f t="shared" si="198"/>
        <v>YOY21</v>
      </c>
      <c r="P4018" s="44">
        <f>INDEX(Workings!$R$14:$R$853,MATCH(O4018,Workings!$U$14:$U$853,0))</f>
        <v>0.73333333333333361</v>
      </c>
      <c r="Q4018" s="34">
        <f t="shared" si="199"/>
        <v>10</v>
      </c>
      <c r="S4018"/>
    </row>
    <row r="4019" spans="1:19" ht="15" x14ac:dyDescent="0.25">
      <c r="A4019" s="34" t="s">
        <v>4051</v>
      </c>
      <c r="B4019" s="34">
        <f>SEARCH("PM",A4019)</f>
        <v>9</v>
      </c>
      <c r="C4019" s="34" t="e">
        <f>SEARCH("AM",A4019)</f>
        <v>#VALUE!</v>
      </c>
      <c r="D4019" s="34">
        <f>IFERROR(B4019,C4019)</f>
        <v>9</v>
      </c>
      <c r="E4019" s="34" t="str">
        <f>IFERROR(MID(A4019,D4019-5,1)," ")</f>
        <v xml:space="preserve"> </v>
      </c>
      <c r="F4019" s="34" t="str">
        <f>MID(A4019,IF(E4019="1",D4019-5,D4019-4),IF(E4019="1",7,6))</f>
        <v>6:03PM</v>
      </c>
      <c r="G4019" s="34" t="str">
        <f>TRIM(SUBSTITUTE(A4019,TEXT(M4019,"h:mmAM/PM"),""))</f>
        <v>YOY 9/Nov</v>
      </c>
      <c r="H4019" s="34" t="b">
        <f>OR(LEFT(G4019,1)="Y",LEFT(G4019,1)="B",LEFT(G4019,1)="R")</f>
        <v>1</v>
      </c>
      <c r="I4019" s="34" t="str">
        <f>IF(H4019,LEFT(G4019,FIND(" ",G4019)-1),MID(G4019,FIND(" ",G4019)+1,9))</f>
        <v>YOY</v>
      </c>
      <c r="J4019" s="34" t="str">
        <f>TRIM(SUBSTITUTE(G4019,I4019,""))</f>
        <v>9/Nov</v>
      </c>
      <c r="K4019" s="34">
        <f>LEFT(J4019,2-ISERROR(1*MID(J4019,2,1)))*1</f>
        <v>9</v>
      </c>
      <c r="L4019" s="34" t="str">
        <f>IF(LEN(I4019)=3,I4019,LEFT(I4019,1)&amp;MID(I4019,3,1)&amp;RIGHT(I4019,1))</f>
        <v>YOY</v>
      </c>
      <c r="M4019" s="42">
        <f>TIMEVALUE(SUBSTITUTE(SUBSTITUTE(F4019,"P"," P"),"A"," A"))</f>
        <v>0.75208333333333333</v>
      </c>
      <c r="N4019" s="34">
        <f t="shared" si="197"/>
        <v>22</v>
      </c>
      <c r="O4019" s="34" t="str">
        <f t="shared" si="198"/>
        <v>YOY22</v>
      </c>
      <c r="P4019" s="44">
        <f>INDEX(Workings!$R$14:$R$853,MATCH(O4019,Workings!$U$14:$U$853,0))</f>
        <v>0.74722222222222245</v>
      </c>
      <c r="Q4019" s="34">
        <f t="shared" si="199"/>
        <v>7</v>
      </c>
      <c r="S4019"/>
    </row>
    <row r="4020" spans="1:19" ht="15" x14ac:dyDescent="0.25">
      <c r="A4020" s="34" t="s">
        <v>2390</v>
      </c>
      <c r="B4020" s="34">
        <f>SEARCH("PM",A4020)</f>
        <v>11</v>
      </c>
      <c r="C4020" s="34" t="e">
        <f>SEARCH("AM",A4020)</f>
        <v>#VALUE!</v>
      </c>
      <c r="D4020" s="34">
        <f>IFERROR(B4020,C4020)</f>
        <v>11</v>
      </c>
      <c r="E4020" s="34" t="str">
        <f>IFERROR(MID(A4020,D4020-5,1)," ")</f>
        <v xml:space="preserve"> </v>
      </c>
      <c r="F4020" s="34" t="str">
        <f>MID(A4020,IF(E4020="1",D4020-5,D4020-4),IF(E4020="1",7,6))</f>
        <v>6:27PM</v>
      </c>
      <c r="G4020" s="34" t="str">
        <f>TRIM(SUBSTITUTE(A4020,TEXT(M4020,"h:mmAM/PM"),""))</f>
        <v>9/Nov Y:O:Y</v>
      </c>
      <c r="H4020" s="34" t="b">
        <f>OR(LEFT(G4020,1)="Y",LEFT(G4020,1)="B",LEFT(G4020,1)="R")</f>
        <v>0</v>
      </c>
      <c r="I4020" s="34" t="str">
        <f>IF(H4020,LEFT(G4020,FIND(" ",G4020)-1),MID(G4020,FIND(" ",G4020)+1,9))</f>
        <v>Y:O:Y</v>
      </c>
      <c r="J4020" s="34" t="str">
        <f>TRIM(SUBSTITUTE(G4020,I4020,""))</f>
        <v>9/Nov</v>
      </c>
      <c r="K4020" s="34">
        <f>LEFT(J4020,2-ISERROR(1*MID(J4020,2,1)))*1</f>
        <v>9</v>
      </c>
      <c r="L4020" s="34" t="str">
        <f>IF(LEN(I4020)=3,I4020,LEFT(I4020,1)&amp;MID(I4020,3,1)&amp;RIGHT(I4020,1))</f>
        <v>YOY</v>
      </c>
      <c r="M4020" s="42">
        <f>TIMEVALUE(SUBSTITUTE(SUBSTITUTE(F4020,"P"," P"),"A"," A"))</f>
        <v>0.76874999999999993</v>
      </c>
      <c r="N4020" s="34">
        <f t="shared" si="197"/>
        <v>23</v>
      </c>
      <c r="O4020" s="34" t="str">
        <f t="shared" si="198"/>
        <v>YOY23</v>
      </c>
      <c r="P4020" s="44">
        <f>INDEX(Workings!$R$14:$R$853,MATCH(O4020,Workings!$U$14:$U$853,0))</f>
        <v>0.76111111111111129</v>
      </c>
      <c r="Q4020" s="34">
        <f t="shared" si="199"/>
        <v>11</v>
      </c>
      <c r="S4020"/>
    </row>
    <row r="4021" spans="1:19" ht="15" x14ac:dyDescent="0.25">
      <c r="A4021" s="34" t="s">
        <v>171</v>
      </c>
      <c r="B4021" s="34">
        <f>SEARCH("PM",A4021)</f>
        <v>5</v>
      </c>
      <c r="C4021" s="34" t="e">
        <f>SEARCH("AM",A4021)</f>
        <v>#VALUE!</v>
      </c>
      <c r="D4021" s="34">
        <f>IFERROR(B4021,C4021)</f>
        <v>5</v>
      </c>
      <c r="E4021" s="34" t="str">
        <f>IFERROR(MID(A4021,D4021-5,1)," ")</f>
        <v xml:space="preserve"> </v>
      </c>
      <c r="F4021" s="34" t="str">
        <f>MID(A4021,IF(E4021="1",D4021-5,D4021-4),IF(E4021="1",7,6))</f>
        <v>6:45PM</v>
      </c>
      <c r="G4021" s="34" t="str">
        <f>TRIM(SUBSTITUTE(A4021,TEXT(M4021,"h:mmAM/PM"),""))</f>
        <v>9-Nov Y-O-Y</v>
      </c>
      <c r="H4021" s="34" t="b">
        <f>OR(LEFT(G4021,1)="Y",LEFT(G4021,1)="B",LEFT(G4021,1)="R")</f>
        <v>0</v>
      </c>
      <c r="I4021" s="34" t="str">
        <f>IF(H4021,LEFT(G4021,FIND(" ",G4021)-1),MID(G4021,FIND(" ",G4021)+1,9))</f>
        <v>Y-O-Y</v>
      </c>
      <c r="J4021" s="34" t="str">
        <f>TRIM(SUBSTITUTE(G4021,I4021,""))</f>
        <v>9-Nov</v>
      </c>
      <c r="K4021" s="34">
        <f>LEFT(J4021,2-ISERROR(1*MID(J4021,2,1)))*1</f>
        <v>9</v>
      </c>
      <c r="L4021" s="34" t="str">
        <f>IF(LEN(I4021)=3,I4021,LEFT(I4021,1)&amp;MID(I4021,3,1)&amp;RIGHT(I4021,1))</f>
        <v>YOY</v>
      </c>
      <c r="M4021" s="42">
        <f>TIMEVALUE(SUBSTITUTE(SUBSTITUTE(F4021,"P"," P"),"A"," A"))</f>
        <v>0.78125</v>
      </c>
      <c r="N4021" s="34">
        <f t="shared" si="197"/>
        <v>24</v>
      </c>
      <c r="O4021" s="34" t="str">
        <f t="shared" si="198"/>
        <v>YOY24</v>
      </c>
      <c r="P4021" s="44">
        <f>INDEX(Workings!$R$14:$R$853,MATCH(O4021,Workings!$U$14:$U$853,0))</f>
        <v>0.77500000000000013</v>
      </c>
      <c r="Q4021" s="34">
        <f t="shared" si="199"/>
        <v>9</v>
      </c>
      <c r="S4021"/>
    </row>
    <row r="4022" spans="1:19" ht="15" x14ac:dyDescent="0.25">
      <c r="A4022" s="34" t="s">
        <v>4067</v>
      </c>
      <c r="B4022" s="34">
        <f>SEARCH("PM",A4022)</f>
        <v>17</v>
      </c>
      <c r="C4022" s="34" t="e">
        <f>SEARCH("AM",A4022)</f>
        <v>#VALUE!</v>
      </c>
      <c r="D4022" s="34">
        <f>IFERROR(B4022,C4022)</f>
        <v>17</v>
      </c>
      <c r="E4022" s="34" t="str">
        <f>IFERROR(MID(A4022,D4022-5,1)," ")</f>
        <v xml:space="preserve"> </v>
      </c>
      <c r="F4022" s="34" t="str">
        <f>MID(A4022,IF(E4022="1",D4022-5,D4022-4),IF(E4022="1",7,6))</f>
        <v>7:07PM</v>
      </c>
      <c r="G4022" s="34" t="str">
        <f>TRIM(SUBSTITUTE(A4022,TEXT(M4022,"h:mmAM/PM"),""))</f>
        <v>Y:O:Y 9/Nov</v>
      </c>
      <c r="H4022" s="34" t="b">
        <f>OR(LEFT(G4022,1)="Y",LEFT(G4022,1)="B",LEFT(G4022,1)="R")</f>
        <v>1</v>
      </c>
      <c r="I4022" s="34" t="str">
        <f>IF(H4022,LEFT(G4022,FIND(" ",G4022)-1),MID(G4022,FIND(" ",G4022)+1,9))</f>
        <v>Y:O:Y</v>
      </c>
      <c r="J4022" s="34" t="str">
        <f>TRIM(SUBSTITUTE(G4022,I4022,""))</f>
        <v>9/Nov</v>
      </c>
      <c r="K4022" s="34">
        <f>LEFT(J4022,2-ISERROR(1*MID(J4022,2,1)))*1</f>
        <v>9</v>
      </c>
      <c r="L4022" s="34" t="str">
        <f>IF(LEN(I4022)=3,I4022,LEFT(I4022,1)&amp;MID(I4022,3,1)&amp;RIGHT(I4022,1))</f>
        <v>YOY</v>
      </c>
      <c r="M4022" s="42">
        <f>TIMEVALUE(SUBSTITUTE(SUBSTITUTE(F4022,"P"," P"),"A"," A"))</f>
        <v>0.79652777777777783</v>
      </c>
      <c r="N4022" s="34">
        <f t="shared" si="197"/>
        <v>25</v>
      </c>
      <c r="O4022" s="34" t="str">
        <f t="shared" si="198"/>
        <v>YOY25</v>
      </c>
      <c r="P4022" s="44">
        <f>INDEX(Workings!$R$14:$R$853,MATCH(O4022,Workings!$U$14:$U$853,0))</f>
        <v>0.78888888888888897</v>
      </c>
      <c r="Q4022" s="34">
        <f t="shared" si="199"/>
        <v>11</v>
      </c>
      <c r="S4022"/>
    </row>
    <row r="4023" spans="1:19" ht="15" x14ac:dyDescent="0.25">
      <c r="A4023" s="34" t="s">
        <v>416</v>
      </c>
      <c r="B4023" s="34">
        <f>SEARCH("PM",A4023)</f>
        <v>9</v>
      </c>
      <c r="C4023" s="34" t="e">
        <f>SEARCH("AM",A4023)</f>
        <v>#VALUE!</v>
      </c>
      <c r="D4023" s="34">
        <f>IFERROR(B4023,C4023)</f>
        <v>9</v>
      </c>
      <c r="E4023" s="34" t="str">
        <f>IFERROR(MID(A4023,D4023-5,1)," ")</f>
        <v xml:space="preserve"> </v>
      </c>
      <c r="F4023" s="34" t="str">
        <f>MID(A4023,IF(E4023="1",D4023-5,D4023-4),IF(E4023="1",7,6))</f>
        <v>7:20PM</v>
      </c>
      <c r="G4023" s="34" t="str">
        <f>TRIM(SUBSTITUTE(A4023,TEXT(M4023,"h:mmAM/PM"),""))</f>
        <v>YOY 9/Nov</v>
      </c>
      <c r="H4023" s="34" t="b">
        <f>OR(LEFT(G4023,1)="Y",LEFT(G4023,1)="B",LEFT(G4023,1)="R")</f>
        <v>1</v>
      </c>
      <c r="I4023" s="34" t="str">
        <f>IF(H4023,LEFT(G4023,FIND(" ",G4023)-1),MID(G4023,FIND(" ",G4023)+1,9))</f>
        <v>YOY</v>
      </c>
      <c r="J4023" s="34" t="str">
        <f>TRIM(SUBSTITUTE(G4023,I4023,""))</f>
        <v>9/Nov</v>
      </c>
      <c r="K4023" s="34">
        <f>LEFT(J4023,2-ISERROR(1*MID(J4023,2,1)))*1</f>
        <v>9</v>
      </c>
      <c r="L4023" s="34" t="str">
        <f>IF(LEN(I4023)=3,I4023,LEFT(I4023,1)&amp;MID(I4023,3,1)&amp;RIGHT(I4023,1))</f>
        <v>YOY</v>
      </c>
      <c r="M4023" s="42">
        <f>TIMEVALUE(SUBSTITUTE(SUBSTITUTE(F4023,"P"," P"),"A"," A"))</f>
        <v>0.80555555555555547</v>
      </c>
      <c r="N4023" s="34">
        <f t="shared" si="197"/>
        <v>26</v>
      </c>
      <c r="O4023" s="34" t="str">
        <f t="shared" si="198"/>
        <v>YOY26</v>
      </c>
      <c r="P4023" s="44">
        <f>INDEX(Workings!$R$14:$R$853,MATCH(O4023,Workings!$U$14:$U$853,0))</f>
        <v>0.80277777777777781</v>
      </c>
      <c r="Q4023" s="34">
        <f t="shared" si="199"/>
        <v>4</v>
      </c>
      <c r="S4023"/>
    </row>
    <row r="4024" spans="1:19" ht="15" x14ac:dyDescent="0.25">
      <c r="A4024" s="34" t="s">
        <v>1408</v>
      </c>
      <c r="B4024" s="34">
        <f>SEARCH("PM",A4024)</f>
        <v>17</v>
      </c>
      <c r="C4024" s="34" t="e">
        <f>SEARCH("AM",A4024)</f>
        <v>#VALUE!</v>
      </c>
      <c r="D4024" s="34">
        <f>IFERROR(B4024,C4024)</f>
        <v>17</v>
      </c>
      <c r="E4024" s="34" t="str">
        <f>IFERROR(MID(A4024,D4024-5,1)," ")</f>
        <v xml:space="preserve"> </v>
      </c>
      <c r="F4024" s="34" t="str">
        <f>MID(A4024,IF(E4024="1",D4024-5,D4024-4),IF(E4024="1",7,6))</f>
        <v>8:28PM</v>
      </c>
      <c r="G4024" s="34" t="str">
        <f>TRIM(SUBSTITUTE(A4024,TEXT(M4024,"h:mmAM/PM"),""))</f>
        <v>9-Nov Y-O-Y</v>
      </c>
      <c r="H4024" s="34" t="b">
        <f>OR(LEFT(G4024,1)="Y",LEFT(G4024,1)="B",LEFT(G4024,1)="R")</f>
        <v>0</v>
      </c>
      <c r="I4024" s="34" t="str">
        <f>IF(H4024,LEFT(G4024,FIND(" ",G4024)-1),MID(G4024,FIND(" ",G4024)+1,9))</f>
        <v>Y-O-Y</v>
      </c>
      <c r="J4024" s="34" t="str">
        <f>TRIM(SUBSTITUTE(G4024,I4024,""))</f>
        <v>9-Nov</v>
      </c>
      <c r="K4024" s="34">
        <f>LEFT(J4024,2-ISERROR(1*MID(J4024,2,1)))*1</f>
        <v>9</v>
      </c>
      <c r="L4024" s="34" t="str">
        <f>IF(LEN(I4024)=3,I4024,LEFT(I4024,1)&amp;MID(I4024,3,1)&amp;RIGHT(I4024,1))</f>
        <v>YOY</v>
      </c>
      <c r="M4024" s="42">
        <f>TIMEVALUE(SUBSTITUTE(SUBSTITUTE(F4024,"P"," P"),"A"," A"))</f>
        <v>0.85277777777777775</v>
      </c>
      <c r="N4024" s="34">
        <f t="shared" si="197"/>
        <v>27</v>
      </c>
      <c r="O4024" s="34" t="str">
        <f t="shared" si="198"/>
        <v>YOY27</v>
      </c>
      <c r="P4024" s="44">
        <f>INDEX(Workings!$R$14:$R$853,MATCH(O4024,Workings!$U$14:$U$853,0))</f>
        <v>0.84444444444444444</v>
      </c>
      <c r="Q4024" s="34">
        <f t="shared" si="199"/>
        <v>12</v>
      </c>
      <c r="S4024"/>
    </row>
    <row r="4025" spans="1:19" ht="15" x14ac:dyDescent="0.25">
      <c r="A4025" s="34" t="s">
        <v>3025</v>
      </c>
      <c r="B4025" s="34">
        <f>SEARCH("PM",A4025)</f>
        <v>5</v>
      </c>
      <c r="C4025" s="34" t="e">
        <f>SEARCH("AM",A4025)</f>
        <v>#VALUE!</v>
      </c>
      <c r="D4025" s="34">
        <f>IFERROR(B4025,C4025)</f>
        <v>5</v>
      </c>
      <c r="E4025" s="34" t="str">
        <f>IFERROR(MID(A4025,D4025-5,1)," ")</f>
        <v xml:space="preserve"> </v>
      </c>
      <c r="F4025" s="34" t="str">
        <f>MID(A4025,IF(E4025="1",D4025-5,D4025-4),IF(E4025="1",7,6))</f>
        <v>9:17PM</v>
      </c>
      <c r="G4025" s="34" t="str">
        <f>TRIM(SUBSTITUTE(A4025,TEXT(M4025,"h:mmAM/PM"),""))</f>
        <v>9-Nov Y-O-Y</v>
      </c>
      <c r="H4025" s="34" t="b">
        <f>OR(LEFT(G4025,1)="Y",LEFT(G4025,1)="B",LEFT(G4025,1)="R")</f>
        <v>0</v>
      </c>
      <c r="I4025" s="34" t="str">
        <f>IF(H4025,LEFT(G4025,FIND(" ",G4025)-1),MID(G4025,FIND(" ",G4025)+1,9))</f>
        <v>Y-O-Y</v>
      </c>
      <c r="J4025" s="34" t="str">
        <f>TRIM(SUBSTITUTE(G4025,I4025,""))</f>
        <v>9-Nov</v>
      </c>
      <c r="K4025" s="34">
        <f>LEFT(J4025,2-ISERROR(1*MID(J4025,2,1)))*1</f>
        <v>9</v>
      </c>
      <c r="L4025" s="34" t="str">
        <f>IF(LEN(I4025)=3,I4025,LEFT(I4025,1)&amp;MID(I4025,3,1)&amp;RIGHT(I4025,1))</f>
        <v>YOY</v>
      </c>
      <c r="M4025" s="42">
        <f>TIMEVALUE(SUBSTITUTE(SUBSTITUTE(F4025,"P"," P"),"A"," A"))</f>
        <v>0.88680555555555562</v>
      </c>
      <c r="N4025" s="34">
        <f t="shared" si="197"/>
        <v>28</v>
      </c>
      <c r="O4025" s="34" t="str">
        <f t="shared" si="198"/>
        <v>YOY28</v>
      </c>
      <c r="P4025" s="44">
        <f>INDEX(Workings!$R$14:$R$853,MATCH(O4025,Workings!$U$14:$U$853,0))</f>
        <v>0.88611111111111107</v>
      </c>
      <c r="Q4025" s="34">
        <f t="shared" si="199"/>
        <v>1</v>
      </c>
      <c r="S4025"/>
    </row>
    <row r="4026" spans="1:19" ht="15" x14ac:dyDescent="0.25">
      <c r="A4026" s="34" t="s">
        <v>2277</v>
      </c>
      <c r="B4026" s="34">
        <f>SEARCH("PM",A4026)</f>
        <v>16</v>
      </c>
      <c r="C4026" s="34" t="e">
        <f>SEARCH("AM",A4026)</f>
        <v>#VALUE!</v>
      </c>
      <c r="D4026" s="34">
        <f>IFERROR(B4026,C4026)</f>
        <v>16</v>
      </c>
      <c r="E4026" s="34" t="str">
        <f>IFERROR(MID(A4026,D4026-5,1)," ")</f>
        <v>1</v>
      </c>
      <c r="F4026" s="34" t="str">
        <f>MID(A4026,IF(E4026="1",D4026-5,D4026-4),IF(E4026="1",7,6))</f>
        <v>10:27PM</v>
      </c>
      <c r="G4026" s="34" t="str">
        <f>TRIM(SUBSTITUTE(A4026,TEXT(M4026,"h:mmAM/PM"),""))</f>
        <v>9-Nov YOY</v>
      </c>
      <c r="H4026" s="34" t="b">
        <f>OR(LEFT(G4026,1)="Y",LEFT(G4026,1)="B",LEFT(G4026,1)="R")</f>
        <v>0</v>
      </c>
      <c r="I4026" s="34" t="str">
        <f>IF(H4026,LEFT(G4026,FIND(" ",G4026)-1),MID(G4026,FIND(" ",G4026)+1,9))</f>
        <v>YOY</v>
      </c>
      <c r="J4026" s="34" t="str">
        <f>TRIM(SUBSTITUTE(G4026,I4026,""))</f>
        <v>9-Nov</v>
      </c>
      <c r="K4026" s="34">
        <f>LEFT(J4026,2-ISERROR(1*MID(J4026,2,1)))*1</f>
        <v>9</v>
      </c>
      <c r="L4026" s="34" t="str">
        <f>IF(LEN(I4026)=3,I4026,LEFT(I4026,1)&amp;MID(I4026,3,1)&amp;RIGHT(I4026,1))</f>
        <v>YOY</v>
      </c>
      <c r="M4026" s="42">
        <f>TIMEVALUE(SUBSTITUTE(SUBSTITUTE(F4026,"P"," P"),"A"," A"))</f>
        <v>0.93541666666666667</v>
      </c>
      <c r="N4026" s="34">
        <f t="shared" si="197"/>
        <v>29</v>
      </c>
      <c r="O4026" s="34" t="str">
        <f t="shared" si="198"/>
        <v>YOY29</v>
      </c>
      <c r="P4026" s="44">
        <f>INDEX(Workings!$R$14:$R$853,MATCH(O4026,Workings!$U$14:$U$853,0))</f>
        <v>0.9277777777777777</v>
      </c>
      <c r="Q4026" s="34">
        <f t="shared" si="199"/>
        <v>11</v>
      </c>
      <c r="S4026"/>
    </row>
    <row r="4027" spans="1:19" ht="15" x14ac:dyDescent="0.25">
      <c r="A4027" s="34" t="s">
        <v>4103</v>
      </c>
      <c r="B4027" s="34">
        <f>SEARCH("PM",A4027)</f>
        <v>18</v>
      </c>
      <c r="C4027" s="34" t="e">
        <f>SEARCH("AM",A4027)</f>
        <v>#VALUE!</v>
      </c>
      <c r="D4027" s="34">
        <f>IFERROR(B4027,C4027)</f>
        <v>18</v>
      </c>
      <c r="E4027" s="34" t="str">
        <f>IFERROR(MID(A4027,D4027-5,1)," ")</f>
        <v>1</v>
      </c>
      <c r="F4027" s="34" t="str">
        <f>MID(A4027,IF(E4027="1",D4027-5,D4027-4),IF(E4027="1",7,6))</f>
        <v>11:22PM</v>
      </c>
      <c r="G4027" s="34" t="str">
        <f>TRIM(SUBSTITUTE(A4027,TEXT(M4027,"h:mmAM/PM"),""))</f>
        <v>Y-O-Y 9/Nov</v>
      </c>
      <c r="H4027" s="34" t="b">
        <f>OR(LEFT(G4027,1)="Y",LEFT(G4027,1)="B",LEFT(G4027,1)="R")</f>
        <v>1</v>
      </c>
      <c r="I4027" s="34" t="str">
        <f>IF(H4027,LEFT(G4027,FIND(" ",G4027)-1),MID(G4027,FIND(" ",G4027)+1,9))</f>
        <v>Y-O-Y</v>
      </c>
      <c r="J4027" s="34" t="str">
        <f>TRIM(SUBSTITUTE(G4027,I4027,""))</f>
        <v>9/Nov</v>
      </c>
      <c r="K4027" s="34">
        <f>LEFT(J4027,2-ISERROR(1*MID(J4027,2,1)))*1</f>
        <v>9</v>
      </c>
      <c r="L4027" s="34" t="str">
        <f>IF(LEN(I4027)=3,I4027,LEFT(I4027,1)&amp;MID(I4027,3,1)&amp;RIGHT(I4027,1))</f>
        <v>YOY</v>
      </c>
      <c r="M4027" s="42">
        <f>TIMEVALUE(SUBSTITUTE(SUBSTITUTE(F4027,"P"," P"),"A"," A"))</f>
        <v>0.97361111111111109</v>
      </c>
      <c r="N4027" s="34">
        <f t="shared" si="197"/>
        <v>30</v>
      </c>
      <c r="O4027" s="34" t="str">
        <f t="shared" si="198"/>
        <v>YOY30</v>
      </c>
      <c r="P4027" s="44">
        <f>INDEX(Workings!$R$14:$R$853,MATCH(O4027,Workings!$U$14:$U$853,0))</f>
        <v>0.96944444444444433</v>
      </c>
      <c r="Q4027" s="34">
        <f t="shared" si="199"/>
        <v>6</v>
      </c>
      <c r="S4027"/>
    </row>
    <row r="4028" spans="1:19" ht="15" x14ac:dyDescent="0.25">
      <c r="A4028" s="34" t="s">
        <v>2045</v>
      </c>
      <c r="B4028" s="34" t="e">
        <f>SEARCH("PM",A4028)</f>
        <v>#VALUE!</v>
      </c>
      <c r="C4028" s="34">
        <f>SEARCH("AM",A4028)</f>
        <v>16</v>
      </c>
      <c r="D4028" s="34">
        <f>IFERROR(B4028,C4028)</f>
        <v>16</v>
      </c>
      <c r="E4028" s="34" t="str">
        <f>IFERROR(MID(A4028,D4028-5,1)," ")</f>
        <v xml:space="preserve"> </v>
      </c>
      <c r="F4028" s="34" t="str">
        <f>MID(A4028,IF(E4028="1",D4028-5,D4028-4),IF(E4028="1",7,6))</f>
        <v>7:23AM</v>
      </c>
      <c r="G4028" s="34" t="str">
        <f>TRIM(SUBSTITUTE(A4028,TEXT(M4028,"h:mmAM/PM"),""))</f>
        <v>10-Nov YOY</v>
      </c>
      <c r="H4028" s="34" t="b">
        <f>OR(LEFT(G4028,1)="Y",LEFT(G4028,1)="B",LEFT(G4028,1)="R")</f>
        <v>0</v>
      </c>
      <c r="I4028" s="34" t="str">
        <f>IF(H4028,LEFT(G4028,FIND(" ",G4028)-1),MID(G4028,FIND(" ",G4028)+1,9))</f>
        <v>YOY</v>
      </c>
      <c r="J4028" s="34" t="str">
        <f>TRIM(SUBSTITUTE(G4028,I4028,""))</f>
        <v>10-Nov</v>
      </c>
      <c r="K4028" s="34">
        <f>LEFT(J4028,2-ISERROR(1*MID(J4028,2,1)))*1</f>
        <v>10</v>
      </c>
      <c r="L4028" s="34" t="str">
        <f>IF(LEN(I4028)=3,I4028,LEFT(I4028,1)&amp;MID(I4028,3,1)&amp;RIGHT(I4028,1))</f>
        <v>YOY</v>
      </c>
      <c r="M4028" s="42">
        <f>TIMEVALUE(SUBSTITUTE(SUBSTITUTE(F4028,"P"," P"),"A"," A"))</f>
        <v>0.30763888888888891</v>
      </c>
      <c r="N4028" s="34">
        <f t="shared" si="197"/>
        <v>1</v>
      </c>
      <c r="O4028" s="34" t="str">
        <f t="shared" si="198"/>
        <v>YOY1</v>
      </c>
      <c r="P4028" s="44">
        <f>INDEX(Workings!$R$14:$R$853,MATCH(O4028,Workings!$U$14:$U$853,0))</f>
        <v>0.30277777777777776</v>
      </c>
      <c r="Q4028" s="34">
        <f t="shared" si="199"/>
        <v>7</v>
      </c>
      <c r="S4028"/>
    </row>
    <row r="4029" spans="1:19" ht="15" x14ac:dyDescent="0.25">
      <c r="A4029" s="34" t="s">
        <v>768</v>
      </c>
      <c r="B4029" s="34" t="e">
        <f>SEARCH("PM",A4029)</f>
        <v>#VALUE!</v>
      </c>
      <c r="C4029" s="34">
        <f>SEARCH("AM",A4029)</f>
        <v>12</v>
      </c>
      <c r="D4029" s="34">
        <f>IFERROR(B4029,C4029)</f>
        <v>12</v>
      </c>
      <c r="E4029" s="34" t="str">
        <f>IFERROR(MID(A4029,D4029-5,1)," ")</f>
        <v xml:space="preserve"> </v>
      </c>
      <c r="F4029" s="34" t="str">
        <f>MID(A4029,IF(E4029="1",D4029-5,D4029-4),IF(E4029="1",7,6))</f>
        <v>8:00AM</v>
      </c>
      <c r="G4029" s="34" t="str">
        <f>TRIM(SUBSTITUTE(A4029,TEXT(M4029,"h:mmAM/PM"),""))</f>
        <v>10/Nov Y:O:Y</v>
      </c>
      <c r="H4029" s="34" t="b">
        <f>OR(LEFT(G4029,1)="Y",LEFT(G4029,1)="B",LEFT(G4029,1)="R")</f>
        <v>0</v>
      </c>
      <c r="I4029" s="34" t="str">
        <f>IF(H4029,LEFT(G4029,FIND(" ",G4029)-1),MID(G4029,FIND(" ",G4029)+1,9))</f>
        <v>Y:O:Y</v>
      </c>
      <c r="J4029" s="34" t="str">
        <f>TRIM(SUBSTITUTE(G4029,I4029,""))</f>
        <v>10/Nov</v>
      </c>
      <c r="K4029" s="34">
        <f>LEFT(J4029,2-ISERROR(1*MID(J4029,2,1)))*1</f>
        <v>10</v>
      </c>
      <c r="L4029" s="34" t="str">
        <f>IF(LEN(I4029)=3,I4029,LEFT(I4029,1)&amp;MID(I4029,3,1)&amp;RIGHT(I4029,1))</f>
        <v>YOY</v>
      </c>
      <c r="M4029" s="42">
        <f>TIMEVALUE(SUBSTITUTE(SUBSTITUTE(F4029,"P"," P"),"A"," A"))</f>
        <v>0.33333333333333331</v>
      </c>
      <c r="N4029" s="34">
        <f t="shared" si="197"/>
        <v>2</v>
      </c>
      <c r="O4029" s="34" t="str">
        <f t="shared" si="198"/>
        <v>YOY2</v>
      </c>
      <c r="P4029" s="44">
        <f>INDEX(Workings!$R$14:$R$853,MATCH(O4029,Workings!$U$14:$U$853,0))</f>
        <v>0.33055555555555555</v>
      </c>
      <c r="Q4029" s="34">
        <f t="shared" si="199"/>
        <v>4</v>
      </c>
      <c r="S4029"/>
    </row>
    <row r="4030" spans="1:19" ht="15" x14ac:dyDescent="0.25">
      <c r="A4030" s="34" t="s">
        <v>1156</v>
      </c>
      <c r="B4030" s="34" t="e">
        <f>SEARCH("PM",A4030)</f>
        <v>#VALUE!</v>
      </c>
      <c r="C4030" s="34">
        <f>SEARCH("AM",A4030)</f>
        <v>5</v>
      </c>
      <c r="D4030" s="34">
        <f>IFERROR(B4030,C4030)</f>
        <v>5</v>
      </c>
      <c r="E4030" s="34" t="str">
        <f>IFERROR(MID(A4030,D4030-5,1)," ")</f>
        <v xml:space="preserve"> </v>
      </c>
      <c r="F4030" s="34" t="str">
        <f>MID(A4030,IF(E4030="1",D4030-5,D4030-4),IF(E4030="1",7,6))</f>
        <v>8:40AM</v>
      </c>
      <c r="G4030" s="34" t="str">
        <f>TRIM(SUBSTITUTE(A4030,TEXT(M4030,"h:mmAM/PM"),""))</f>
        <v>10-Nov Y:O:Y</v>
      </c>
      <c r="H4030" s="34" t="b">
        <f>OR(LEFT(G4030,1)="Y",LEFT(G4030,1)="B",LEFT(G4030,1)="R")</f>
        <v>0</v>
      </c>
      <c r="I4030" s="34" t="str">
        <f>IF(H4030,LEFT(G4030,FIND(" ",G4030)-1),MID(G4030,FIND(" ",G4030)+1,9))</f>
        <v>Y:O:Y</v>
      </c>
      <c r="J4030" s="34" t="str">
        <f>TRIM(SUBSTITUTE(G4030,I4030,""))</f>
        <v>10-Nov</v>
      </c>
      <c r="K4030" s="34">
        <f>LEFT(J4030,2-ISERROR(1*MID(J4030,2,1)))*1</f>
        <v>10</v>
      </c>
      <c r="L4030" s="34" t="str">
        <f>IF(LEN(I4030)=3,I4030,LEFT(I4030,1)&amp;MID(I4030,3,1)&amp;RIGHT(I4030,1))</f>
        <v>YOY</v>
      </c>
      <c r="M4030" s="42">
        <f>TIMEVALUE(SUBSTITUTE(SUBSTITUTE(F4030,"P"," P"),"A"," A"))</f>
        <v>0.3611111111111111</v>
      </c>
      <c r="N4030" s="34">
        <f t="shared" si="197"/>
        <v>3</v>
      </c>
      <c r="O4030" s="34" t="str">
        <f t="shared" si="198"/>
        <v>YOY3</v>
      </c>
      <c r="P4030" s="44">
        <f>INDEX(Workings!$R$14:$R$853,MATCH(O4030,Workings!$U$14:$U$853,0))</f>
        <v>0.35833333333333334</v>
      </c>
      <c r="Q4030" s="34">
        <f t="shared" si="199"/>
        <v>4</v>
      </c>
      <c r="S4030"/>
    </row>
    <row r="4031" spans="1:19" ht="15" x14ac:dyDescent="0.25">
      <c r="A4031" s="34" t="s">
        <v>591</v>
      </c>
      <c r="B4031" s="34" t="e">
        <f>SEARCH("PM",A4031)</f>
        <v>#VALUE!</v>
      </c>
      <c r="C4031" s="34">
        <f>SEARCH("AM",A4031)</f>
        <v>18</v>
      </c>
      <c r="D4031" s="34">
        <f>IFERROR(B4031,C4031)</f>
        <v>18</v>
      </c>
      <c r="E4031" s="34" t="str">
        <f>IFERROR(MID(A4031,D4031-5,1)," ")</f>
        <v xml:space="preserve"> </v>
      </c>
      <c r="F4031" s="34" t="str">
        <f>MID(A4031,IF(E4031="1",D4031-5,D4031-4),IF(E4031="1",7,6))</f>
        <v>9:23AM</v>
      </c>
      <c r="G4031" s="34" t="str">
        <f>TRIM(SUBSTITUTE(A4031,TEXT(M4031,"h:mmAM/PM"),""))</f>
        <v>10-Nov Y:O:Y</v>
      </c>
      <c r="H4031" s="34" t="b">
        <f>OR(LEFT(G4031,1)="Y",LEFT(G4031,1)="B",LEFT(G4031,1)="R")</f>
        <v>0</v>
      </c>
      <c r="I4031" s="34" t="str">
        <f>IF(H4031,LEFT(G4031,FIND(" ",G4031)-1),MID(G4031,FIND(" ",G4031)+1,9))</f>
        <v>Y:O:Y</v>
      </c>
      <c r="J4031" s="34" t="str">
        <f>TRIM(SUBSTITUTE(G4031,I4031,""))</f>
        <v>10-Nov</v>
      </c>
      <c r="K4031" s="34">
        <f>LEFT(J4031,2-ISERROR(1*MID(J4031,2,1)))*1</f>
        <v>10</v>
      </c>
      <c r="L4031" s="34" t="str">
        <f>IF(LEN(I4031)=3,I4031,LEFT(I4031,1)&amp;MID(I4031,3,1)&amp;RIGHT(I4031,1))</f>
        <v>YOY</v>
      </c>
      <c r="M4031" s="42">
        <f>TIMEVALUE(SUBSTITUTE(SUBSTITUTE(F4031,"P"," P"),"A"," A"))</f>
        <v>0.39097222222222222</v>
      </c>
      <c r="N4031" s="34">
        <f t="shared" si="197"/>
        <v>4</v>
      </c>
      <c r="O4031" s="34" t="str">
        <f t="shared" si="198"/>
        <v>YOY4</v>
      </c>
      <c r="P4031" s="44">
        <f>INDEX(Workings!$R$14:$R$853,MATCH(O4031,Workings!$U$14:$U$853,0))</f>
        <v>0.38611111111111113</v>
      </c>
      <c r="Q4031" s="34">
        <f t="shared" si="199"/>
        <v>7</v>
      </c>
      <c r="S4031"/>
    </row>
    <row r="4032" spans="1:19" ht="15" x14ac:dyDescent="0.25">
      <c r="A4032" s="34" t="s">
        <v>1066</v>
      </c>
      <c r="B4032" s="34" t="e">
        <f>SEARCH("PM",A4032)</f>
        <v>#VALUE!</v>
      </c>
      <c r="C4032" s="34">
        <f>SEARCH("AM",A4032)</f>
        <v>5</v>
      </c>
      <c r="D4032" s="34">
        <f>IFERROR(B4032,C4032)</f>
        <v>5</v>
      </c>
      <c r="E4032" s="34" t="str">
        <f>IFERROR(MID(A4032,D4032-5,1)," ")</f>
        <v xml:space="preserve"> </v>
      </c>
      <c r="F4032" s="34" t="str">
        <f>MID(A4032,IF(E4032="1",D4032-5,D4032-4),IF(E4032="1",7,6))</f>
        <v>9:53AM</v>
      </c>
      <c r="G4032" s="34" t="str">
        <f>TRIM(SUBSTITUTE(A4032,TEXT(M4032,"h:mmAM/PM"),""))</f>
        <v>Y:O:Y 10-Nov</v>
      </c>
      <c r="H4032" s="34" t="b">
        <f>OR(LEFT(G4032,1)="Y",LEFT(G4032,1)="B",LEFT(G4032,1)="R")</f>
        <v>1</v>
      </c>
      <c r="I4032" s="34" t="str">
        <f>IF(H4032,LEFT(G4032,FIND(" ",G4032)-1),MID(G4032,FIND(" ",G4032)+1,9))</f>
        <v>Y:O:Y</v>
      </c>
      <c r="J4032" s="34" t="str">
        <f>TRIM(SUBSTITUTE(G4032,I4032,""))</f>
        <v>10-Nov</v>
      </c>
      <c r="K4032" s="34">
        <f>LEFT(J4032,2-ISERROR(1*MID(J4032,2,1)))*1</f>
        <v>10</v>
      </c>
      <c r="L4032" s="34" t="str">
        <f>IF(LEN(I4032)=3,I4032,LEFT(I4032,1)&amp;MID(I4032,3,1)&amp;RIGHT(I4032,1))</f>
        <v>YOY</v>
      </c>
      <c r="M4032" s="42">
        <f>TIMEVALUE(SUBSTITUTE(SUBSTITUTE(F4032,"P"," P"),"A"," A"))</f>
        <v>0.41180555555555554</v>
      </c>
      <c r="N4032" s="34">
        <f t="shared" si="197"/>
        <v>5</v>
      </c>
      <c r="O4032" s="34" t="str">
        <f t="shared" si="198"/>
        <v>YOY5</v>
      </c>
      <c r="P4032" s="44">
        <f>INDEX(Workings!$R$14:$R$853,MATCH(O4032,Workings!$U$14:$U$853,0))</f>
        <v>0.40694444444444444</v>
      </c>
      <c r="Q4032" s="34">
        <f t="shared" si="199"/>
        <v>7</v>
      </c>
      <c r="S4032"/>
    </row>
    <row r="4033" spans="1:19" ht="15" x14ac:dyDescent="0.25">
      <c r="A4033" s="34" t="s">
        <v>2511</v>
      </c>
      <c r="B4033" s="34" t="e">
        <f>SEARCH("PM",A4033)</f>
        <v>#VALUE!</v>
      </c>
      <c r="C4033" s="34">
        <f>SEARCH("AM",A4033)</f>
        <v>6</v>
      </c>
      <c r="D4033" s="34">
        <f>IFERROR(B4033,C4033)</f>
        <v>6</v>
      </c>
      <c r="E4033" s="34" t="str">
        <f>IFERROR(MID(A4033,D4033-5,1)," ")</f>
        <v>1</v>
      </c>
      <c r="F4033" s="34" t="str">
        <f>MID(A4033,IF(E4033="1",D4033-5,D4033-4),IF(E4033="1",7,6))</f>
        <v>10:22AM</v>
      </c>
      <c r="G4033" s="34" t="str">
        <f>TRIM(SUBSTITUTE(A4033,TEXT(M4033,"h:mmAM/PM"),""))</f>
        <v>10-Nov Y/O/Y</v>
      </c>
      <c r="H4033" s="34" t="b">
        <f>OR(LEFT(G4033,1)="Y",LEFT(G4033,1)="B",LEFT(G4033,1)="R")</f>
        <v>0</v>
      </c>
      <c r="I4033" s="34" t="str">
        <f>IF(H4033,LEFT(G4033,FIND(" ",G4033)-1),MID(G4033,FIND(" ",G4033)+1,9))</f>
        <v>Y/O/Y</v>
      </c>
      <c r="J4033" s="34" t="str">
        <f>TRIM(SUBSTITUTE(G4033,I4033,""))</f>
        <v>10-Nov</v>
      </c>
      <c r="K4033" s="34">
        <f>LEFT(J4033,2-ISERROR(1*MID(J4033,2,1)))*1</f>
        <v>10</v>
      </c>
      <c r="L4033" s="34" t="str">
        <f>IF(LEN(I4033)=3,I4033,LEFT(I4033,1)&amp;MID(I4033,3,1)&amp;RIGHT(I4033,1))</f>
        <v>YOY</v>
      </c>
      <c r="M4033" s="42">
        <f>TIMEVALUE(SUBSTITUTE(SUBSTITUTE(F4033,"P"," P"),"A"," A"))</f>
        <v>0.43194444444444446</v>
      </c>
      <c r="N4033" s="34">
        <f t="shared" si="197"/>
        <v>6</v>
      </c>
      <c r="O4033" s="34" t="str">
        <f t="shared" si="198"/>
        <v>YOY6</v>
      </c>
      <c r="P4033" s="44">
        <f>INDEX(Workings!$R$14:$R$853,MATCH(O4033,Workings!$U$14:$U$853,0))</f>
        <v>0.42777777777777776</v>
      </c>
      <c r="Q4033" s="34">
        <f t="shared" si="199"/>
        <v>6</v>
      </c>
      <c r="S4033"/>
    </row>
    <row r="4034" spans="1:19" ht="15" x14ac:dyDescent="0.25">
      <c r="A4034" s="34" t="s">
        <v>500</v>
      </c>
      <c r="B4034" s="34" t="e">
        <f>SEARCH("PM",A4034)</f>
        <v>#VALUE!</v>
      </c>
      <c r="C4034" s="34">
        <f>SEARCH("AM",A4034)</f>
        <v>6</v>
      </c>
      <c r="D4034" s="34">
        <f>IFERROR(B4034,C4034)</f>
        <v>6</v>
      </c>
      <c r="E4034" s="34" t="str">
        <f>IFERROR(MID(A4034,D4034-5,1)," ")</f>
        <v>1</v>
      </c>
      <c r="F4034" s="34" t="str">
        <f>MID(A4034,IF(E4034="1",D4034-5,D4034-4),IF(E4034="1",7,6))</f>
        <v>10:51AM</v>
      </c>
      <c r="G4034" s="34" t="str">
        <f>TRIM(SUBSTITUTE(A4034,TEXT(M4034,"h:mmAM/PM"),""))</f>
        <v>10-Nov YOY</v>
      </c>
      <c r="H4034" s="34" t="b">
        <f>OR(LEFT(G4034,1)="Y",LEFT(G4034,1)="B",LEFT(G4034,1)="R")</f>
        <v>0</v>
      </c>
      <c r="I4034" s="34" t="str">
        <f>IF(H4034,LEFT(G4034,FIND(" ",G4034)-1),MID(G4034,FIND(" ",G4034)+1,9))</f>
        <v>YOY</v>
      </c>
      <c r="J4034" s="34" t="str">
        <f>TRIM(SUBSTITUTE(G4034,I4034,""))</f>
        <v>10-Nov</v>
      </c>
      <c r="K4034" s="34">
        <f>LEFT(J4034,2-ISERROR(1*MID(J4034,2,1)))*1</f>
        <v>10</v>
      </c>
      <c r="L4034" s="34" t="str">
        <f>IF(LEN(I4034)=3,I4034,LEFT(I4034,1)&amp;MID(I4034,3,1)&amp;RIGHT(I4034,1))</f>
        <v>YOY</v>
      </c>
      <c r="M4034" s="42">
        <f>TIMEVALUE(SUBSTITUTE(SUBSTITUTE(F4034,"P"," P"),"A"," A"))</f>
        <v>0.45208333333333334</v>
      </c>
      <c r="N4034" s="34">
        <f t="shared" si="197"/>
        <v>7</v>
      </c>
      <c r="O4034" s="34" t="str">
        <f t="shared" si="198"/>
        <v>YOY7</v>
      </c>
      <c r="P4034" s="44">
        <f>INDEX(Workings!$R$14:$R$853,MATCH(O4034,Workings!$U$14:$U$853,0))</f>
        <v>0.44861111111111107</v>
      </c>
      <c r="Q4034" s="34">
        <f t="shared" si="199"/>
        <v>5</v>
      </c>
      <c r="S4034"/>
    </row>
    <row r="4035" spans="1:19" ht="15" x14ac:dyDescent="0.25">
      <c r="A4035" s="34" t="s">
        <v>1950</v>
      </c>
      <c r="B4035" s="34" t="e">
        <f>SEARCH("PM",A4035)</f>
        <v>#VALUE!</v>
      </c>
      <c r="C4035" s="34">
        <f>SEARCH("AM",A4035)</f>
        <v>6</v>
      </c>
      <c r="D4035" s="34">
        <f>IFERROR(B4035,C4035)</f>
        <v>6</v>
      </c>
      <c r="E4035" s="34" t="str">
        <f>IFERROR(MID(A4035,D4035-5,1)," ")</f>
        <v>1</v>
      </c>
      <c r="F4035" s="34" t="str">
        <f>MID(A4035,IF(E4035="1",D4035-5,D4035-4),IF(E4035="1",7,6))</f>
        <v>11:19AM</v>
      </c>
      <c r="G4035" s="34" t="str">
        <f>TRIM(SUBSTITUTE(A4035,TEXT(M4035,"h:mmAM/PM"),""))</f>
        <v>10-Nov YOY</v>
      </c>
      <c r="H4035" s="34" t="b">
        <f>OR(LEFT(G4035,1)="Y",LEFT(G4035,1)="B",LEFT(G4035,1)="R")</f>
        <v>0</v>
      </c>
      <c r="I4035" s="34" t="str">
        <f>IF(H4035,LEFT(G4035,FIND(" ",G4035)-1),MID(G4035,FIND(" ",G4035)+1,9))</f>
        <v>YOY</v>
      </c>
      <c r="J4035" s="34" t="str">
        <f>TRIM(SUBSTITUTE(G4035,I4035,""))</f>
        <v>10-Nov</v>
      </c>
      <c r="K4035" s="34">
        <f>LEFT(J4035,2-ISERROR(1*MID(J4035,2,1)))*1</f>
        <v>10</v>
      </c>
      <c r="L4035" s="34" t="str">
        <f>IF(LEN(I4035)=3,I4035,LEFT(I4035,1)&amp;MID(I4035,3,1)&amp;RIGHT(I4035,1))</f>
        <v>YOY</v>
      </c>
      <c r="M4035" s="42">
        <f>TIMEVALUE(SUBSTITUTE(SUBSTITUTE(F4035,"P"," P"),"A"," A"))</f>
        <v>0.47152777777777777</v>
      </c>
      <c r="N4035" s="34">
        <f t="shared" si="197"/>
        <v>8</v>
      </c>
      <c r="O4035" s="34" t="str">
        <f t="shared" si="198"/>
        <v>YOY8</v>
      </c>
      <c r="P4035" s="44">
        <f>INDEX(Workings!$R$14:$R$853,MATCH(O4035,Workings!$U$14:$U$853,0))</f>
        <v>0.46944444444444439</v>
      </c>
      <c r="Q4035" s="34">
        <f t="shared" si="199"/>
        <v>3</v>
      </c>
      <c r="S4035"/>
    </row>
    <row r="4036" spans="1:19" ht="15" x14ac:dyDescent="0.25">
      <c r="A4036" s="34" t="s">
        <v>1986</v>
      </c>
      <c r="B4036" s="34" t="e">
        <f>SEARCH("PM",A4036)</f>
        <v>#VALUE!</v>
      </c>
      <c r="C4036" s="34">
        <f>SEARCH("AM",A4036)</f>
        <v>6</v>
      </c>
      <c r="D4036" s="34">
        <f>IFERROR(B4036,C4036)</f>
        <v>6</v>
      </c>
      <c r="E4036" s="34" t="str">
        <f>IFERROR(MID(A4036,D4036-5,1)," ")</f>
        <v>1</v>
      </c>
      <c r="F4036" s="34" t="str">
        <f>MID(A4036,IF(E4036="1",D4036-5,D4036-4),IF(E4036="1",7,6))</f>
        <v>11:46AM</v>
      </c>
      <c r="G4036" s="34" t="str">
        <f>TRIM(SUBSTITUTE(A4036,TEXT(M4036,"h:mmAM/PM"),""))</f>
        <v>Y:O:Y 10/Nov</v>
      </c>
      <c r="H4036" s="34" t="b">
        <f>OR(LEFT(G4036,1)="Y",LEFT(G4036,1)="B",LEFT(G4036,1)="R")</f>
        <v>1</v>
      </c>
      <c r="I4036" s="34" t="str">
        <f>IF(H4036,LEFT(G4036,FIND(" ",G4036)-1),MID(G4036,FIND(" ",G4036)+1,9))</f>
        <v>Y:O:Y</v>
      </c>
      <c r="J4036" s="34" t="str">
        <f>TRIM(SUBSTITUTE(G4036,I4036,""))</f>
        <v>10/Nov</v>
      </c>
      <c r="K4036" s="34">
        <f>LEFT(J4036,2-ISERROR(1*MID(J4036,2,1)))*1</f>
        <v>10</v>
      </c>
      <c r="L4036" s="34" t="str">
        <f>IF(LEN(I4036)=3,I4036,LEFT(I4036,1)&amp;MID(I4036,3,1)&amp;RIGHT(I4036,1))</f>
        <v>YOY</v>
      </c>
      <c r="M4036" s="42">
        <f>TIMEVALUE(SUBSTITUTE(SUBSTITUTE(F4036,"P"," P"),"A"," A"))</f>
        <v>0.49027777777777781</v>
      </c>
      <c r="N4036" s="34">
        <f t="shared" si="197"/>
        <v>9</v>
      </c>
      <c r="O4036" s="34" t="str">
        <f t="shared" si="198"/>
        <v>YOY9</v>
      </c>
      <c r="P4036" s="44">
        <f>INDEX(Workings!$R$14:$R$853,MATCH(O4036,Workings!$U$14:$U$853,0))</f>
        <v>0.4902777777777777</v>
      </c>
      <c r="Q4036" s="34">
        <f t="shared" si="199"/>
        <v>0</v>
      </c>
      <c r="S4036"/>
    </row>
    <row r="4037" spans="1:19" ht="15" x14ac:dyDescent="0.25">
      <c r="A4037" s="34" t="s">
        <v>4028</v>
      </c>
      <c r="B4037" s="34">
        <f>SEARCH("PM",A4037)</f>
        <v>13</v>
      </c>
      <c r="C4037" s="34" t="e">
        <f>SEARCH("AM",A4037)</f>
        <v>#VALUE!</v>
      </c>
      <c r="D4037" s="34">
        <f>IFERROR(B4037,C4037)</f>
        <v>13</v>
      </c>
      <c r="E4037" s="34" t="str">
        <f>IFERROR(MID(A4037,D4037-5,1)," ")</f>
        <v>1</v>
      </c>
      <c r="F4037" s="34" t="str">
        <f>MID(A4037,IF(E4037="1",D4037-5,D4037-4),IF(E4037="1",7,6))</f>
        <v>12:20PM</v>
      </c>
      <c r="G4037" s="34" t="str">
        <f>TRIM(SUBSTITUTE(A4037,TEXT(M4037,"h:mmAM/PM"),""))</f>
        <v>10-Nov Y/O/Y</v>
      </c>
      <c r="H4037" s="34" t="b">
        <f>OR(LEFT(G4037,1)="Y",LEFT(G4037,1)="B",LEFT(G4037,1)="R")</f>
        <v>0</v>
      </c>
      <c r="I4037" s="34" t="str">
        <f>IF(H4037,LEFT(G4037,FIND(" ",G4037)-1),MID(G4037,FIND(" ",G4037)+1,9))</f>
        <v>Y/O/Y</v>
      </c>
      <c r="J4037" s="34" t="str">
        <f>TRIM(SUBSTITUTE(G4037,I4037,""))</f>
        <v>10-Nov</v>
      </c>
      <c r="K4037" s="34">
        <f>LEFT(J4037,2-ISERROR(1*MID(J4037,2,1)))*1</f>
        <v>10</v>
      </c>
      <c r="L4037" s="34" t="str">
        <f>IF(LEN(I4037)=3,I4037,LEFT(I4037,1)&amp;MID(I4037,3,1)&amp;RIGHT(I4037,1))</f>
        <v>YOY</v>
      </c>
      <c r="M4037" s="42">
        <f>TIMEVALUE(SUBSTITUTE(SUBSTITUTE(F4037,"P"," P"),"A"," A"))</f>
        <v>0.51388888888888895</v>
      </c>
      <c r="N4037" s="34">
        <f t="shared" si="197"/>
        <v>10</v>
      </c>
      <c r="O4037" s="34" t="str">
        <f t="shared" si="198"/>
        <v>YOY10</v>
      </c>
      <c r="P4037" s="44">
        <f>INDEX(Workings!$R$14:$R$853,MATCH(O4037,Workings!$U$14:$U$853,0))</f>
        <v>0.51111111111111107</v>
      </c>
      <c r="Q4037" s="34">
        <f t="shared" si="199"/>
        <v>4</v>
      </c>
      <c r="S4037"/>
    </row>
    <row r="4038" spans="1:19" ht="15" x14ac:dyDescent="0.25">
      <c r="A4038" s="34" t="s">
        <v>4133</v>
      </c>
      <c r="B4038" s="34">
        <f>SEARCH("PM",A4038)</f>
        <v>6</v>
      </c>
      <c r="C4038" s="34" t="e">
        <f>SEARCH("AM",A4038)</f>
        <v>#VALUE!</v>
      </c>
      <c r="D4038" s="34">
        <f>IFERROR(B4038,C4038)</f>
        <v>6</v>
      </c>
      <c r="E4038" s="34" t="str">
        <f>IFERROR(MID(A4038,D4038-5,1)," ")</f>
        <v>1</v>
      </c>
      <c r="F4038" s="34" t="str">
        <f>MID(A4038,IF(E4038="1",D4038-5,D4038-4),IF(E4038="1",7,6))</f>
        <v>12:51PM</v>
      </c>
      <c r="G4038" s="34" t="str">
        <f>TRIM(SUBSTITUTE(A4038,TEXT(M4038,"h:mmAM/PM"),""))</f>
        <v>YOY 10-Nov</v>
      </c>
      <c r="H4038" s="34" t="b">
        <f>OR(LEFT(G4038,1)="Y",LEFT(G4038,1)="B",LEFT(G4038,1)="R")</f>
        <v>1</v>
      </c>
      <c r="I4038" s="34" t="str">
        <f>IF(H4038,LEFT(G4038,FIND(" ",G4038)-1),MID(G4038,FIND(" ",G4038)+1,9))</f>
        <v>YOY</v>
      </c>
      <c r="J4038" s="34" t="str">
        <f>TRIM(SUBSTITUTE(G4038,I4038,""))</f>
        <v>10-Nov</v>
      </c>
      <c r="K4038" s="34">
        <f>LEFT(J4038,2-ISERROR(1*MID(J4038,2,1)))*1</f>
        <v>10</v>
      </c>
      <c r="L4038" s="34" t="str">
        <f>IF(LEN(I4038)=3,I4038,LEFT(I4038,1)&amp;MID(I4038,3,1)&amp;RIGHT(I4038,1))</f>
        <v>YOY</v>
      </c>
      <c r="M4038" s="42">
        <f>TIMEVALUE(SUBSTITUTE(SUBSTITUTE(F4038,"P"," P"),"A"," A"))</f>
        <v>0.53541666666666665</v>
      </c>
      <c r="N4038" s="34">
        <f t="shared" si="197"/>
        <v>11</v>
      </c>
      <c r="O4038" s="34" t="str">
        <f t="shared" si="198"/>
        <v>YOY11</v>
      </c>
      <c r="P4038" s="44">
        <f>INDEX(Workings!$R$14:$R$853,MATCH(O4038,Workings!$U$14:$U$853,0))</f>
        <v>0.53194444444444444</v>
      </c>
      <c r="Q4038" s="34">
        <f t="shared" si="199"/>
        <v>5</v>
      </c>
      <c r="S4038"/>
    </row>
    <row r="4039" spans="1:19" ht="15" x14ac:dyDescent="0.25">
      <c r="A4039" s="34" t="s">
        <v>1273</v>
      </c>
      <c r="B4039" s="34">
        <f>SEARCH("PM",A4039)</f>
        <v>18</v>
      </c>
      <c r="C4039" s="34" t="e">
        <f>SEARCH("AM",A4039)</f>
        <v>#VALUE!</v>
      </c>
      <c r="D4039" s="34">
        <f>IFERROR(B4039,C4039)</f>
        <v>18</v>
      </c>
      <c r="E4039" s="34" t="str">
        <f>IFERROR(MID(A4039,D4039-5,1)," ")</f>
        <v xml:space="preserve"> </v>
      </c>
      <c r="F4039" s="34" t="str">
        <f>MID(A4039,IF(E4039="1",D4039-5,D4039-4),IF(E4039="1",7,6))</f>
        <v>1:24PM</v>
      </c>
      <c r="G4039" s="34" t="str">
        <f>TRIM(SUBSTITUTE(A4039,TEXT(M4039,"h:mmAM/PM"),""))</f>
        <v>10-Nov Y-O-Y</v>
      </c>
      <c r="H4039" s="34" t="b">
        <f>OR(LEFT(G4039,1)="Y",LEFT(G4039,1)="B",LEFT(G4039,1)="R")</f>
        <v>0</v>
      </c>
      <c r="I4039" s="34" t="str">
        <f>IF(H4039,LEFT(G4039,FIND(" ",G4039)-1),MID(G4039,FIND(" ",G4039)+1,9))</f>
        <v>Y-O-Y</v>
      </c>
      <c r="J4039" s="34" t="str">
        <f>TRIM(SUBSTITUTE(G4039,I4039,""))</f>
        <v>10-Nov</v>
      </c>
      <c r="K4039" s="34">
        <f>LEFT(J4039,2-ISERROR(1*MID(J4039,2,1)))*1</f>
        <v>10</v>
      </c>
      <c r="L4039" s="34" t="str">
        <f>IF(LEN(I4039)=3,I4039,LEFT(I4039,1)&amp;MID(I4039,3,1)&amp;RIGHT(I4039,1))</f>
        <v>YOY</v>
      </c>
      <c r="M4039" s="42">
        <f>TIMEVALUE(SUBSTITUTE(SUBSTITUTE(F4039,"P"," P"),"A"," A"))</f>
        <v>0.55833333333333335</v>
      </c>
      <c r="N4039" s="34">
        <f t="shared" si="197"/>
        <v>12</v>
      </c>
      <c r="O4039" s="34" t="str">
        <f t="shared" si="198"/>
        <v>YOY12</v>
      </c>
      <c r="P4039" s="44">
        <f>INDEX(Workings!$R$14:$R$853,MATCH(O4039,Workings!$U$14:$U$853,0))</f>
        <v>0.55277777777777781</v>
      </c>
      <c r="Q4039" s="34">
        <f t="shared" si="199"/>
        <v>8</v>
      </c>
      <c r="S4039"/>
    </row>
    <row r="4040" spans="1:19" ht="15" x14ac:dyDescent="0.25">
      <c r="A4040" s="34" t="s">
        <v>596</v>
      </c>
      <c r="B4040" s="34">
        <f>SEARCH("PM",A4040)</f>
        <v>11</v>
      </c>
      <c r="C4040" s="34" t="e">
        <f>SEARCH("AM",A4040)</f>
        <v>#VALUE!</v>
      </c>
      <c r="D4040" s="34">
        <f>IFERROR(B4040,C4040)</f>
        <v>11</v>
      </c>
      <c r="E4040" s="34" t="str">
        <f>IFERROR(MID(A4040,D4040-5,1)," ")</f>
        <v xml:space="preserve"> </v>
      </c>
      <c r="F4040" s="34" t="str">
        <f>MID(A4040,IF(E4040="1",D4040-5,D4040-4),IF(E4040="1",7,6))</f>
        <v>1:54PM</v>
      </c>
      <c r="G4040" s="34" t="str">
        <f>TRIM(SUBSTITUTE(A4040,TEXT(M4040,"h:mmAM/PM"),""))</f>
        <v>Y-O-Y 10/Nov</v>
      </c>
      <c r="H4040" s="34" t="b">
        <f>OR(LEFT(G4040,1)="Y",LEFT(G4040,1)="B",LEFT(G4040,1)="R")</f>
        <v>1</v>
      </c>
      <c r="I4040" s="34" t="str">
        <f>IF(H4040,LEFT(G4040,FIND(" ",G4040)-1),MID(G4040,FIND(" ",G4040)+1,9))</f>
        <v>Y-O-Y</v>
      </c>
      <c r="J4040" s="34" t="str">
        <f>TRIM(SUBSTITUTE(G4040,I4040,""))</f>
        <v>10/Nov</v>
      </c>
      <c r="K4040" s="34">
        <f>LEFT(J4040,2-ISERROR(1*MID(J4040,2,1)))*1</f>
        <v>10</v>
      </c>
      <c r="L4040" s="34" t="str">
        <f>IF(LEN(I4040)=3,I4040,LEFT(I4040,1)&amp;MID(I4040,3,1)&amp;RIGHT(I4040,1))</f>
        <v>YOY</v>
      </c>
      <c r="M4040" s="42">
        <f>TIMEVALUE(SUBSTITUTE(SUBSTITUTE(F4040,"P"," P"),"A"," A"))</f>
        <v>0.57916666666666672</v>
      </c>
      <c r="N4040" s="34">
        <f t="shared" si="197"/>
        <v>13</v>
      </c>
      <c r="O4040" s="34" t="str">
        <f t="shared" si="198"/>
        <v>YOY13</v>
      </c>
      <c r="P4040" s="44">
        <f>INDEX(Workings!$R$14:$R$853,MATCH(O4040,Workings!$U$14:$U$853,0))</f>
        <v>0.57361111111111118</v>
      </c>
      <c r="Q4040" s="34">
        <f t="shared" si="199"/>
        <v>8</v>
      </c>
      <c r="S4040"/>
    </row>
    <row r="4041" spans="1:19" ht="15" x14ac:dyDescent="0.25">
      <c r="A4041" s="34" t="s">
        <v>173</v>
      </c>
      <c r="B4041" s="34">
        <f>SEARCH("PM",A4041)</f>
        <v>5</v>
      </c>
      <c r="C4041" s="34" t="e">
        <f>SEARCH("AM",A4041)</f>
        <v>#VALUE!</v>
      </c>
      <c r="D4041" s="34">
        <f>IFERROR(B4041,C4041)</f>
        <v>5</v>
      </c>
      <c r="E4041" s="34" t="str">
        <f>IFERROR(MID(A4041,D4041-5,1)," ")</f>
        <v xml:space="preserve"> </v>
      </c>
      <c r="F4041" s="34" t="str">
        <f>MID(A4041,IF(E4041="1",D4041-5,D4041-4),IF(E4041="1",7,6))</f>
        <v>2:16PM</v>
      </c>
      <c r="G4041" s="34" t="str">
        <f>TRIM(SUBSTITUTE(A4041,TEXT(M4041,"h:mmAM/PM"),""))</f>
        <v>Y:O:Y 10-Nov</v>
      </c>
      <c r="H4041" s="34" t="b">
        <f>OR(LEFT(G4041,1)="Y",LEFT(G4041,1)="B",LEFT(G4041,1)="R")</f>
        <v>1</v>
      </c>
      <c r="I4041" s="34" t="str">
        <f>IF(H4041,LEFT(G4041,FIND(" ",G4041)-1),MID(G4041,FIND(" ",G4041)+1,9))</f>
        <v>Y:O:Y</v>
      </c>
      <c r="J4041" s="34" t="str">
        <f>TRIM(SUBSTITUTE(G4041,I4041,""))</f>
        <v>10-Nov</v>
      </c>
      <c r="K4041" s="34">
        <f>LEFT(J4041,2-ISERROR(1*MID(J4041,2,1)))*1</f>
        <v>10</v>
      </c>
      <c r="L4041" s="34" t="str">
        <f>IF(LEN(I4041)=3,I4041,LEFT(I4041,1)&amp;MID(I4041,3,1)&amp;RIGHT(I4041,1))</f>
        <v>YOY</v>
      </c>
      <c r="M4041" s="42">
        <f>TIMEVALUE(SUBSTITUTE(SUBSTITUTE(F4041,"P"," P"),"A"," A"))</f>
        <v>0.59444444444444444</v>
      </c>
      <c r="N4041" s="34">
        <f t="shared" ref="N4041:N4104" si="200">1+(L4041=L4040)*(K4041=K4040)*N4040</f>
        <v>14</v>
      </c>
      <c r="O4041" s="34" t="str">
        <f t="shared" ref="O4041:O4104" si="201">L4041&amp;N4041</f>
        <v>YOY14</v>
      </c>
      <c r="P4041" s="44">
        <f>INDEX(Workings!$R$14:$R$853,MATCH(O4041,Workings!$U$14:$U$853,0))</f>
        <v>0.59444444444444455</v>
      </c>
      <c r="Q4041" s="34">
        <f t="shared" ref="Q4041:Q4104" si="202">ROUND((M4041-P4041)*60*24,5)</f>
        <v>0</v>
      </c>
      <c r="S4041"/>
    </row>
    <row r="4042" spans="1:19" ht="15" x14ac:dyDescent="0.25">
      <c r="A4042" s="34" t="s">
        <v>1490</v>
      </c>
      <c r="B4042" s="34">
        <f>SEARCH("PM",A4042)</f>
        <v>5</v>
      </c>
      <c r="C4042" s="34" t="e">
        <f>SEARCH("AM",A4042)</f>
        <v>#VALUE!</v>
      </c>
      <c r="D4042" s="34">
        <f>IFERROR(B4042,C4042)</f>
        <v>5</v>
      </c>
      <c r="E4042" s="34" t="str">
        <f>IFERROR(MID(A4042,D4042-5,1)," ")</f>
        <v xml:space="preserve"> </v>
      </c>
      <c r="F4042" s="34" t="str">
        <f>MID(A4042,IF(E4042="1",D4042-5,D4042-4),IF(E4042="1",7,6))</f>
        <v>2:54PM</v>
      </c>
      <c r="G4042" s="34" t="str">
        <f>TRIM(SUBSTITUTE(A4042,TEXT(M4042,"h:mmAM/PM"),""))</f>
        <v>10/Nov YOY</v>
      </c>
      <c r="H4042" s="34" t="b">
        <f>OR(LEFT(G4042,1)="Y",LEFT(G4042,1)="B",LEFT(G4042,1)="R")</f>
        <v>0</v>
      </c>
      <c r="I4042" s="34" t="str">
        <f>IF(H4042,LEFT(G4042,FIND(" ",G4042)-1),MID(G4042,FIND(" ",G4042)+1,9))</f>
        <v>YOY</v>
      </c>
      <c r="J4042" s="34" t="str">
        <f>TRIM(SUBSTITUTE(G4042,I4042,""))</f>
        <v>10/Nov</v>
      </c>
      <c r="K4042" s="34">
        <f>LEFT(J4042,2-ISERROR(1*MID(J4042,2,1)))*1</f>
        <v>10</v>
      </c>
      <c r="L4042" s="34" t="str">
        <f>IF(LEN(I4042)=3,I4042,LEFT(I4042,1)&amp;MID(I4042,3,1)&amp;RIGHT(I4042,1))</f>
        <v>YOY</v>
      </c>
      <c r="M4042" s="42">
        <f>TIMEVALUE(SUBSTITUTE(SUBSTITUTE(F4042,"P"," P"),"A"," A"))</f>
        <v>0.62083333333333335</v>
      </c>
      <c r="N4042" s="34">
        <f t="shared" si="200"/>
        <v>15</v>
      </c>
      <c r="O4042" s="34" t="str">
        <f t="shared" si="201"/>
        <v>YOY15</v>
      </c>
      <c r="P4042" s="44">
        <f>INDEX(Workings!$R$14:$R$853,MATCH(O4042,Workings!$U$14:$U$853,0))</f>
        <v>0.61527777777777792</v>
      </c>
      <c r="Q4042" s="34">
        <f t="shared" si="202"/>
        <v>8</v>
      </c>
      <c r="S4042"/>
    </row>
    <row r="4043" spans="1:19" ht="15" x14ac:dyDescent="0.25">
      <c r="A4043" s="34" t="s">
        <v>1018</v>
      </c>
      <c r="B4043" s="34">
        <f>SEARCH("PM",A4043)</f>
        <v>16</v>
      </c>
      <c r="C4043" s="34" t="e">
        <f>SEARCH("AM",A4043)</f>
        <v>#VALUE!</v>
      </c>
      <c r="D4043" s="34">
        <f>IFERROR(B4043,C4043)</f>
        <v>16</v>
      </c>
      <c r="E4043" s="34" t="str">
        <f>IFERROR(MID(A4043,D4043-5,1)," ")</f>
        <v xml:space="preserve"> </v>
      </c>
      <c r="F4043" s="34" t="str">
        <f>MID(A4043,IF(E4043="1",D4043-5,D4043-4),IF(E4043="1",7,6))</f>
        <v>3:20PM</v>
      </c>
      <c r="G4043" s="34" t="str">
        <f>TRIM(SUBSTITUTE(A4043,TEXT(M4043,"h:mmAM/PM"),""))</f>
        <v>10-Nov YOY</v>
      </c>
      <c r="H4043" s="34" t="b">
        <f>OR(LEFT(G4043,1)="Y",LEFT(G4043,1)="B",LEFT(G4043,1)="R")</f>
        <v>0</v>
      </c>
      <c r="I4043" s="34" t="str">
        <f>IF(H4043,LEFT(G4043,FIND(" ",G4043)-1),MID(G4043,FIND(" ",G4043)+1,9))</f>
        <v>YOY</v>
      </c>
      <c r="J4043" s="34" t="str">
        <f>TRIM(SUBSTITUTE(G4043,I4043,""))</f>
        <v>10-Nov</v>
      </c>
      <c r="K4043" s="34">
        <f>LEFT(J4043,2-ISERROR(1*MID(J4043,2,1)))*1</f>
        <v>10</v>
      </c>
      <c r="L4043" s="34" t="str">
        <f>IF(LEN(I4043)=3,I4043,LEFT(I4043,1)&amp;MID(I4043,3,1)&amp;RIGHT(I4043,1))</f>
        <v>YOY</v>
      </c>
      <c r="M4043" s="42">
        <f>TIMEVALUE(SUBSTITUTE(SUBSTITUTE(F4043,"P"," P"),"A"," A"))</f>
        <v>0.63888888888888895</v>
      </c>
      <c r="N4043" s="34">
        <f t="shared" si="200"/>
        <v>16</v>
      </c>
      <c r="O4043" s="34" t="str">
        <f t="shared" si="201"/>
        <v>YOY16</v>
      </c>
      <c r="P4043" s="44">
        <f>INDEX(Workings!$R$14:$R$853,MATCH(O4043,Workings!$U$14:$U$853,0))</f>
        <v>0.63611111111111129</v>
      </c>
      <c r="Q4043" s="34">
        <f t="shared" si="202"/>
        <v>4</v>
      </c>
      <c r="S4043"/>
    </row>
    <row r="4044" spans="1:19" ht="15" x14ac:dyDescent="0.25">
      <c r="A4044" s="34" t="s">
        <v>1225</v>
      </c>
      <c r="B4044" s="34">
        <f>SEARCH("PM",A4044)</f>
        <v>11</v>
      </c>
      <c r="C4044" s="34" t="e">
        <f>SEARCH("AM",A4044)</f>
        <v>#VALUE!</v>
      </c>
      <c r="D4044" s="34">
        <f>IFERROR(B4044,C4044)</f>
        <v>11</v>
      </c>
      <c r="E4044" s="34" t="str">
        <f>IFERROR(MID(A4044,D4044-5,1)," ")</f>
        <v xml:space="preserve"> </v>
      </c>
      <c r="F4044" s="34" t="str">
        <f>MID(A4044,IF(E4044="1",D4044-5,D4044-4),IF(E4044="1",7,6))</f>
        <v>3:50PM</v>
      </c>
      <c r="G4044" s="34" t="str">
        <f>TRIM(SUBSTITUTE(A4044,TEXT(M4044,"h:mmAM/PM"),""))</f>
        <v>Y:O:Y 10-Nov</v>
      </c>
      <c r="H4044" s="34" t="b">
        <f>OR(LEFT(G4044,1)="Y",LEFT(G4044,1)="B",LEFT(G4044,1)="R")</f>
        <v>1</v>
      </c>
      <c r="I4044" s="34" t="str">
        <f>IF(H4044,LEFT(G4044,FIND(" ",G4044)-1),MID(G4044,FIND(" ",G4044)+1,9))</f>
        <v>Y:O:Y</v>
      </c>
      <c r="J4044" s="34" t="str">
        <f>TRIM(SUBSTITUTE(G4044,I4044,""))</f>
        <v>10-Nov</v>
      </c>
      <c r="K4044" s="34">
        <f>LEFT(J4044,2-ISERROR(1*MID(J4044,2,1)))*1</f>
        <v>10</v>
      </c>
      <c r="L4044" s="34" t="str">
        <f>IF(LEN(I4044)=3,I4044,LEFT(I4044,1)&amp;MID(I4044,3,1)&amp;RIGHT(I4044,1))</f>
        <v>YOY</v>
      </c>
      <c r="M4044" s="42">
        <f>TIMEVALUE(SUBSTITUTE(SUBSTITUTE(F4044,"P"," P"),"A"," A"))</f>
        <v>0.65972222222222221</v>
      </c>
      <c r="N4044" s="34">
        <f t="shared" si="200"/>
        <v>17</v>
      </c>
      <c r="O4044" s="34" t="str">
        <f t="shared" si="201"/>
        <v>YOY17</v>
      </c>
      <c r="P4044" s="44">
        <f>INDEX(Workings!$R$14:$R$853,MATCH(O4044,Workings!$U$14:$U$853,0))</f>
        <v>0.65694444444444466</v>
      </c>
      <c r="Q4044" s="34">
        <f t="shared" si="202"/>
        <v>4</v>
      </c>
      <c r="S4044"/>
    </row>
    <row r="4045" spans="1:19" ht="15" x14ac:dyDescent="0.25">
      <c r="A4045" s="34" t="s">
        <v>1833</v>
      </c>
      <c r="B4045" s="34">
        <f>SEARCH("PM",A4045)</f>
        <v>12</v>
      </c>
      <c r="C4045" s="34" t="e">
        <f>SEARCH("AM",A4045)</f>
        <v>#VALUE!</v>
      </c>
      <c r="D4045" s="34">
        <f>IFERROR(B4045,C4045)</f>
        <v>12</v>
      </c>
      <c r="E4045" s="34" t="str">
        <f>IFERROR(MID(A4045,D4045-5,1)," ")</f>
        <v xml:space="preserve"> </v>
      </c>
      <c r="F4045" s="34" t="str">
        <f>MID(A4045,IF(E4045="1",D4045-5,D4045-4),IF(E4045="1",7,6))</f>
        <v>4:27PM</v>
      </c>
      <c r="G4045" s="34" t="str">
        <f>TRIM(SUBSTITUTE(A4045,TEXT(M4045,"h:mmAM/PM"),""))</f>
        <v>10-Nov Y/O/Y</v>
      </c>
      <c r="H4045" s="34" t="b">
        <f>OR(LEFT(G4045,1)="Y",LEFT(G4045,1)="B",LEFT(G4045,1)="R")</f>
        <v>0</v>
      </c>
      <c r="I4045" s="34" t="str">
        <f>IF(H4045,LEFT(G4045,FIND(" ",G4045)-1),MID(G4045,FIND(" ",G4045)+1,9))</f>
        <v>Y/O/Y</v>
      </c>
      <c r="J4045" s="34" t="str">
        <f>TRIM(SUBSTITUTE(G4045,I4045,""))</f>
        <v>10-Nov</v>
      </c>
      <c r="K4045" s="34">
        <f>LEFT(J4045,2-ISERROR(1*MID(J4045,2,1)))*1</f>
        <v>10</v>
      </c>
      <c r="L4045" s="34" t="str">
        <f>IF(LEN(I4045)=3,I4045,LEFT(I4045,1)&amp;MID(I4045,3,1)&amp;RIGHT(I4045,1))</f>
        <v>YOY</v>
      </c>
      <c r="M4045" s="42">
        <f>TIMEVALUE(SUBSTITUTE(SUBSTITUTE(F4045,"P"," P"),"A"," A"))</f>
        <v>0.68541666666666667</v>
      </c>
      <c r="N4045" s="34">
        <f t="shared" si="200"/>
        <v>18</v>
      </c>
      <c r="O4045" s="34" t="str">
        <f t="shared" si="201"/>
        <v>YOY18</v>
      </c>
      <c r="P4045" s="44">
        <f>INDEX(Workings!$R$14:$R$853,MATCH(O4045,Workings!$U$14:$U$853,0))</f>
        <v>0.67777777777777803</v>
      </c>
      <c r="Q4045" s="34">
        <f t="shared" si="202"/>
        <v>11</v>
      </c>
      <c r="S4045"/>
    </row>
    <row r="4046" spans="1:19" ht="15" x14ac:dyDescent="0.25">
      <c r="A4046" s="34" t="s">
        <v>383</v>
      </c>
      <c r="B4046" s="34">
        <f>SEARCH("PM",A4046)</f>
        <v>5</v>
      </c>
      <c r="C4046" s="34" t="e">
        <f>SEARCH("AM",A4046)</f>
        <v>#VALUE!</v>
      </c>
      <c r="D4046" s="34">
        <f>IFERROR(B4046,C4046)</f>
        <v>5</v>
      </c>
      <c r="E4046" s="34" t="str">
        <f>IFERROR(MID(A4046,D4046-5,1)," ")</f>
        <v xml:space="preserve"> </v>
      </c>
      <c r="F4046" s="34" t="str">
        <f>MID(A4046,IF(E4046="1",D4046-5,D4046-4),IF(E4046="1",7,6))</f>
        <v>4:52PM</v>
      </c>
      <c r="G4046" s="34" t="str">
        <f>TRIM(SUBSTITUTE(A4046,TEXT(M4046,"h:mmAM/PM"),""))</f>
        <v>10-Nov Y/O/Y</v>
      </c>
      <c r="H4046" s="34" t="b">
        <f>OR(LEFT(G4046,1)="Y",LEFT(G4046,1)="B",LEFT(G4046,1)="R")</f>
        <v>0</v>
      </c>
      <c r="I4046" s="34" t="str">
        <f>IF(H4046,LEFT(G4046,FIND(" ",G4046)-1),MID(G4046,FIND(" ",G4046)+1,9))</f>
        <v>Y/O/Y</v>
      </c>
      <c r="J4046" s="34" t="str">
        <f>TRIM(SUBSTITUTE(G4046,I4046,""))</f>
        <v>10-Nov</v>
      </c>
      <c r="K4046" s="34">
        <f>LEFT(J4046,2-ISERROR(1*MID(J4046,2,1)))*1</f>
        <v>10</v>
      </c>
      <c r="L4046" s="34" t="str">
        <f>IF(LEN(I4046)=3,I4046,LEFT(I4046,1)&amp;MID(I4046,3,1)&amp;RIGHT(I4046,1))</f>
        <v>YOY</v>
      </c>
      <c r="M4046" s="42">
        <f>TIMEVALUE(SUBSTITUTE(SUBSTITUTE(F4046,"P"," P"),"A"," A"))</f>
        <v>0.70277777777777783</v>
      </c>
      <c r="N4046" s="34">
        <f t="shared" si="200"/>
        <v>19</v>
      </c>
      <c r="O4046" s="34" t="str">
        <f t="shared" si="201"/>
        <v>YOY19</v>
      </c>
      <c r="P4046" s="44">
        <f>INDEX(Workings!$R$14:$R$853,MATCH(O4046,Workings!$U$14:$U$853,0))</f>
        <v>0.6986111111111114</v>
      </c>
      <c r="Q4046" s="34">
        <f t="shared" si="202"/>
        <v>6</v>
      </c>
      <c r="S4046"/>
    </row>
    <row r="4047" spans="1:19" ht="15" x14ac:dyDescent="0.25">
      <c r="A4047" s="34" t="s">
        <v>1603</v>
      </c>
      <c r="B4047" s="34">
        <f>SEARCH("PM",A4047)</f>
        <v>18</v>
      </c>
      <c r="C4047" s="34" t="e">
        <f>SEARCH("AM",A4047)</f>
        <v>#VALUE!</v>
      </c>
      <c r="D4047" s="34">
        <f>IFERROR(B4047,C4047)</f>
        <v>18</v>
      </c>
      <c r="E4047" s="34" t="str">
        <f>IFERROR(MID(A4047,D4047-5,1)," ")</f>
        <v xml:space="preserve"> </v>
      </c>
      <c r="F4047" s="34" t="str">
        <f>MID(A4047,IF(E4047="1",D4047-5,D4047-4),IF(E4047="1",7,6))</f>
        <v>5:16PM</v>
      </c>
      <c r="G4047" s="34" t="str">
        <f>TRIM(SUBSTITUTE(A4047,TEXT(M4047,"h:mmAM/PM"),""))</f>
        <v>Y/O/Y 10-Nov</v>
      </c>
      <c r="H4047" s="34" t="b">
        <f>OR(LEFT(G4047,1)="Y",LEFT(G4047,1)="B",LEFT(G4047,1)="R")</f>
        <v>1</v>
      </c>
      <c r="I4047" s="34" t="str">
        <f>IF(H4047,LEFT(G4047,FIND(" ",G4047)-1),MID(G4047,FIND(" ",G4047)+1,9))</f>
        <v>Y/O/Y</v>
      </c>
      <c r="J4047" s="34" t="str">
        <f>TRIM(SUBSTITUTE(G4047,I4047,""))</f>
        <v>10-Nov</v>
      </c>
      <c r="K4047" s="34">
        <f>LEFT(J4047,2-ISERROR(1*MID(J4047,2,1)))*1</f>
        <v>10</v>
      </c>
      <c r="L4047" s="34" t="str">
        <f>IF(LEN(I4047)=3,I4047,LEFT(I4047,1)&amp;MID(I4047,3,1)&amp;RIGHT(I4047,1))</f>
        <v>YOY</v>
      </c>
      <c r="M4047" s="42">
        <f>TIMEVALUE(SUBSTITUTE(SUBSTITUTE(F4047,"P"," P"),"A"," A"))</f>
        <v>0.71944444444444444</v>
      </c>
      <c r="N4047" s="34">
        <f t="shared" si="200"/>
        <v>20</v>
      </c>
      <c r="O4047" s="34" t="str">
        <f t="shared" si="201"/>
        <v>YOY20</v>
      </c>
      <c r="P4047" s="44">
        <f>INDEX(Workings!$R$14:$R$853,MATCH(O4047,Workings!$U$14:$U$853,0))</f>
        <v>0.71944444444444478</v>
      </c>
      <c r="Q4047" s="34">
        <f t="shared" si="202"/>
        <v>0</v>
      </c>
      <c r="S4047"/>
    </row>
    <row r="4048" spans="1:19" ht="15" x14ac:dyDescent="0.25">
      <c r="A4048" s="34" t="s">
        <v>2572</v>
      </c>
      <c r="B4048" s="34">
        <f>SEARCH("PM",A4048)</f>
        <v>16</v>
      </c>
      <c r="C4048" s="34" t="e">
        <f>SEARCH("AM",A4048)</f>
        <v>#VALUE!</v>
      </c>
      <c r="D4048" s="34">
        <f>IFERROR(B4048,C4048)</f>
        <v>16</v>
      </c>
      <c r="E4048" s="34" t="str">
        <f>IFERROR(MID(A4048,D4048-5,1)," ")</f>
        <v xml:space="preserve"> </v>
      </c>
      <c r="F4048" s="34" t="str">
        <f>MID(A4048,IF(E4048="1",D4048-5,D4048-4),IF(E4048="1",7,6))</f>
        <v>5:46PM</v>
      </c>
      <c r="G4048" s="34" t="str">
        <f>TRIM(SUBSTITUTE(A4048,TEXT(M4048,"h:mmAM/PM"),""))</f>
        <v>YOY 10/Nov</v>
      </c>
      <c r="H4048" s="34" t="b">
        <f>OR(LEFT(G4048,1)="Y",LEFT(G4048,1)="B",LEFT(G4048,1)="R")</f>
        <v>1</v>
      </c>
      <c r="I4048" s="34" t="str">
        <f>IF(H4048,LEFT(G4048,FIND(" ",G4048)-1),MID(G4048,FIND(" ",G4048)+1,9))</f>
        <v>YOY</v>
      </c>
      <c r="J4048" s="34" t="str">
        <f>TRIM(SUBSTITUTE(G4048,I4048,""))</f>
        <v>10/Nov</v>
      </c>
      <c r="K4048" s="34">
        <f>LEFT(J4048,2-ISERROR(1*MID(J4048,2,1)))*1</f>
        <v>10</v>
      </c>
      <c r="L4048" s="34" t="str">
        <f>IF(LEN(I4048)=3,I4048,LEFT(I4048,1)&amp;MID(I4048,3,1)&amp;RIGHT(I4048,1))</f>
        <v>YOY</v>
      </c>
      <c r="M4048" s="42">
        <f>TIMEVALUE(SUBSTITUTE(SUBSTITUTE(F4048,"P"," P"),"A"," A"))</f>
        <v>0.7402777777777777</v>
      </c>
      <c r="N4048" s="34">
        <f t="shared" si="200"/>
        <v>21</v>
      </c>
      <c r="O4048" s="34" t="str">
        <f t="shared" si="201"/>
        <v>YOY21</v>
      </c>
      <c r="P4048" s="44">
        <f>INDEX(Workings!$R$14:$R$853,MATCH(O4048,Workings!$U$14:$U$853,0))</f>
        <v>0.73333333333333361</v>
      </c>
      <c r="Q4048" s="34">
        <f t="shared" si="202"/>
        <v>10</v>
      </c>
      <c r="S4048"/>
    </row>
    <row r="4049" spans="1:19" ht="15" x14ac:dyDescent="0.25">
      <c r="A4049" s="34" t="s">
        <v>3869</v>
      </c>
      <c r="B4049" s="34">
        <f>SEARCH("PM",A4049)</f>
        <v>5</v>
      </c>
      <c r="C4049" s="34" t="e">
        <f>SEARCH("AM",A4049)</f>
        <v>#VALUE!</v>
      </c>
      <c r="D4049" s="34">
        <f>IFERROR(B4049,C4049)</f>
        <v>5</v>
      </c>
      <c r="E4049" s="34" t="str">
        <f>IFERROR(MID(A4049,D4049-5,1)," ")</f>
        <v xml:space="preserve"> </v>
      </c>
      <c r="F4049" s="34" t="str">
        <f>MID(A4049,IF(E4049="1",D4049-5,D4049-4),IF(E4049="1",7,6))</f>
        <v>5:59PM</v>
      </c>
      <c r="G4049" s="34" t="str">
        <f>TRIM(SUBSTITUTE(A4049,TEXT(M4049,"h:mmAM/PM"),""))</f>
        <v>Y-O-Y 10/Nov</v>
      </c>
      <c r="H4049" s="34" t="b">
        <f>OR(LEFT(G4049,1)="Y",LEFT(G4049,1)="B",LEFT(G4049,1)="R")</f>
        <v>1</v>
      </c>
      <c r="I4049" s="34" t="str">
        <f>IF(H4049,LEFT(G4049,FIND(" ",G4049)-1),MID(G4049,FIND(" ",G4049)+1,9))</f>
        <v>Y-O-Y</v>
      </c>
      <c r="J4049" s="34" t="str">
        <f>TRIM(SUBSTITUTE(G4049,I4049,""))</f>
        <v>10/Nov</v>
      </c>
      <c r="K4049" s="34">
        <f>LEFT(J4049,2-ISERROR(1*MID(J4049,2,1)))*1</f>
        <v>10</v>
      </c>
      <c r="L4049" s="34" t="str">
        <f>IF(LEN(I4049)=3,I4049,LEFT(I4049,1)&amp;MID(I4049,3,1)&amp;RIGHT(I4049,1))</f>
        <v>YOY</v>
      </c>
      <c r="M4049" s="42">
        <f>TIMEVALUE(SUBSTITUTE(SUBSTITUTE(F4049,"P"," P"),"A"," A"))</f>
        <v>0.74930555555555556</v>
      </c>
      <c r="N4049" s="34">
        <f t="shared" si="200"/>
        <v>22</v>
      </c>
      <c r="O4049" s="34" t="str">
        <f t="shared" si="201"/>
        <v>YOY22</v>
      </c>
      <c r="P4049" s="44">
        <f>INDEX(Workings!$R$14:$R$853,MATCH(O4049,Workings!$U$14:$U$853,0))</f>
        <v>0.74722222222222245</v>
      </c>
      <c r="Q4049" s="34">
        <f t="shared" si="202"/>
        <v>3</v>
      </c>
      <c r="S4049"/>
    </row>
    <row r="4050" spans="1:19" ht="15" x14ac:dyDescent="0.25">
      <c r="A4050" s="34" t="s">
        <v>1576</v>
      </c>
      <c r="B4050" s="34">
        <f>SEARCH("PM",A4050)</f>
        <v>12</v>
      </c>
      <c r="C4050" s="34" t="e">
        <f>SEARCH("AM",A4050)</f>
        <v>#VALUE!</v>
      </c>
      <c r="D4050" s="34">
        <f>IFERROR(B4050,C4050)</f>
        <v>12</v>
      </c>
      <c r="E4050" s="34" t="str">
        <f>IFERROR(MID(A4050,D4050-5,1)," ")</f>
        <v xml:space="preserve"> </v>
      </c>
      <c r="F4050" s="34" t="str">
        <f>MID(A4050,IF(E4050="1",D4050-5,D4050-4),IF(E4050="1",7,6))</f>
        <v>6:23PM</v>
      </c>
      <c r="G4050" s="34" t="str">
        <f>TRIM(SUBSTITUTE(A4050,TEXT(M4050,"h:mmAM/PM"),""))</f>
        <v>10-Nov YOY</v>
      </c>
      <c r="H4050" s="34" t="b">
        <f>OR(LEFT(G4050,1)="Y",LEFT(G4050,1)="B",LEFT(G4050,1)="R")</f>
        <v>0</v>
      </c>
      <c r="I4050" s="34" t="str">
        <f>IF(H4050,LEFT(G4050,FIND(" ",G4050)-1),MID(G4050,FIND(" ",G4050)+1,9))</f>
        <v>YOY</v>
      </c>
      <c r="J4050" s="34" t="str">
        <f>TRIM(SUBSTITUTE(G4050,I4050,""))</f>
        <v>10-Nov</v>
      </c>
      <c r="K4050" s="34">
        <f>LEFT(J4050,2-ISERROR(1*MID(J4050,2,1)))*1</f>
        <v>10</v>
      </c>
      <c r="L4050" s="34" t="str">
        <f>IF(LEN(I4050)=3,I4050,LEFT(I4050,1)&amp;MID(I4050,3,1)&amp;RIGHT(I4050,1))</f>
        <v>YOY</v>
      </c>
      <c r="M4050" s="42">
        <f>TIMEVALUE(SUBSTITUTE(SUBSTITUTE(F4050,"P"," P"),"A"," A"))</f>
        <v>0.76597222222222217</v>
      </c>
      <c r="N4050" s="34">
        <f t="shared" si="200"/>
        <v>23</v>
      </c>
      <c r="O4050" s="34" t="str">
        <f t="shared" si="201"/>
        <v>YOY23</v>
      </c>
      <c r="P4050" s="44">
        <f>INDEX(Workings!$R$14:$R$853,MATCH(O4050,Workings!$U$14:$U$853,0))</f>
        <v>0.76111111111111129</v>
      </c>
      <c r="Q4050" s="34">
        <f t="shared" si="202"/>
        <v>7</v>
      </c>
      <c r="S4050"/>
    </row>
    <row r="4051" spans="1:19" ht="15" x14ac:dyDescent="0.25">
      <c r="A4051" s="34" t="s">
        <v>2596</v>
      </c>
      <c r="B4051" s="34">
        <f>SEARCH("PM",A4051)</f>
        <v>11</v>
      </c>
      <c r="C4051" s="34" t="e">
        <f>SEARCH("AM",A4051)</f>
        <v>#VALUE!</v>
      </c>
      <c r="D4051" s="34">
        <f>IFERROR(B4051,C4051)</f>
        <v>11</v>
      </c>
      <c r="E4051" s="34" t="str">
        <f>IFERROR(MID(A4051,D4051-5,1)," ")</f>
        <v xml:space="preserve"> </v>
      </c>
      <c r="F4051" s="34" t="str">
        <f>MID(A4051,IF(E4051="1",D4051-5,D4051-4),IF(E4051="1",7,6))</f>
        <v>6:40PM</v>
      </c>
      <c r="G4051" s="34" t="str">
        <f>TRIM(SUBSTITUTE(A4051,TEXT(M4051,"h:mmAM/PM"),""))</f>
        <v>Y/O/Y 10-Nov</v>
      </c>
      <c r="H4051" s="34" t="b">
        <f>OR(LEFT(G4051,1)="Y",LEFT(G4051,1)="B",LEFT(G4051,1)="R")</f>
        <v>1</v>
      </c>
      <c r="I4051" s="34" t="str">
        <f>IF(H4051,LEFT(G4051,FIND(" ",G4051)-1),MID(G4051,FIND(" ",G4051)+1,9))</f>
        <v>Y/O/Y</v>
      </c>
      <c r="J4051" s="34" t="str">
        <f>TRIM(SUBSTITUTE(G4051,I4051,""))</f>
        <v>10-Nov</v>
      </c>
      <c r="K4051" s="34">
        <f>LEFT(J4051,2-ISERROR(1*MID(J4051,2,1)))*1</f>
        <v>10</v>
      </c>
      <c r="L4051" s="34" t="str">
        <f>IF(LEN(I4051)=3,I4051,LEFT(I4051,1)&amp;MID(I4051,3,1)&amp;RIGHT(I4051,1))</f>
        <v>YOY</v>
      </c>
      <c r="M4051" s="42">
        <f>TIMEVALUE(SUBSTITUTE(SUBSTITUTE(F4051,"P"," P"),"A"," A"))</f>
        <v>0.77777777777777779</v>
      </c>
      <c r="N4051" s="34">
        <f t="shared" si="200"/>
        <v>24</v>
      </c>
      <c r="O4051" s="34" t="str">
        <f t="shared" si="201"/>
        <v>YOY24</v>
      </c>
      <c r="P4051" s="44">
        <f>INDEX(Workings!$R$14:$R$853,MATCH(O4051,Workings!$U$14:$U$853,0))</f>
        <v>0.77500000000000013</v>
      </c>
      <c r="Q4051" s="34">
        <f t="shared" si="202"/>
        <v>4</v>
      </c>
      <c r="S4051"/>
    </row>
    <row r="4052" spans="1:19" ht="15" x14ac:dyDescent="0.25">
      <c r="A4052" s="34" t="s">
        <v>3541</v>
      </c>
      <c r="B4052" s="34">
        <f>SEARCH("PM",A4052)</f>
        <v>11</v>
      </c>
      <c r="C4052" s="34" t="e">
        <f>SEARCH("AM",A4052)</f>
        <v>#VALUE!</v>
      </c>
      <c r="D4052" s="34">
        <f>IFERROR(B4052,C4052)</f>
        <v>11</v>
      </c>
      <c r="E4052" s="34" t="str">
        <f>IFERROR(MID(A4052,D4052-5,1)," ")</f>
        <v xml:space="preserve"> </v>
      </c>
      <c r="F4052" s="34" t="str">
        <f>MID(A4052,IF(E4052="1",D4052-5,D4052-4),IF(E4052="1",7,6))</f>
        <v>7:00PM</v>
      </c>
      <c r="G4052" s="34" t="str">
        <f>TRIM(SUBSTITUTE(A4052,TEXT(M4052,"h:mmAM/PM"),""))</f>
        <v>Y/O/Y 10/Nov</v>
      </c>
      <c r="H4052" s="34" t="b">
        <f>OR(LEFT(G4052,1)="Y",LEFT(G4052,1)="B",LEFT(G4052,1)="R")</f>
        <v>1</v>
      </c>
      <c r="I4052" s="34" t="str">
        <f>IF(H4052,LEFT(G4052,FIND(" ",G4052)-1),MID(G4052,FIND(" ",G4052)+1,9))</f>
        <v>Y/O/Y</v>
      </c>
      <c r="J4052" s="34" t="str">
        <f>TRIM(SUBSTITUTE(G4052,I4052,""))</f>
        <v>10/Nov</v>
      </c>
      <c r="K4052" s="34">
        <f>LEFT(J4052,2-ISERROR(1*MID(J4052,2,1)))*1</f>
        <v>10</v>
      </c>
      <c r="L4052" s="34" t="str">
        <f>IF(LEN(I4052)=3,I4052,LEFT(I4052,1)&amp;MID(I4052,3,1)&amp;RIGHT(I4052,1))</f>
        <v>YOY</v>
      </c>
      <c r="M4052" s="42">
        <f>TIMEVALUE(SUBSTITUTE(SUBSTITUTE(F4052,"P"," P"),"A"," A"))</f>
        <v>0.79166666666666663</v>
      </c>
      <c r="N4052" s="34">
        <f t="shared" si="200"/>
        <v>25</v>
      </c>
      <c r="O4052" s="34" t="str">
        <f t="shared" si="201"/>
        <v>YOY25</v>
      </c>
      <c r="P4052" s="44">
        <f>INDEX(Workings!$R$14:$R$853,MATCH(O4052,Workings!$U$14:$U$853,0))</f>
        <v>0.78888888888888897</v>
      </c>
      <c r="Q4052" s="34">
        <f t="shared" si="202"/>
        <v>4</v>
      </c>
      <c r="S4052"/>
    </row>
    <row r="4053" spans="1:19" ht="15" x14ac:dyDescent="0.25">
      <c r="A4053" s="34" t="s">
        <v>3696</v>
      </c>
      <c r="B4053" s="34">
        <f>SEARCH("PM",A4053)</f>
        <v>18</v>
      </c>
      <c r="C4053" s="34" t="e">
        <f>SEARCH("AM",A4053)</f>
        <v>#VALUE!</v>
      </c>
      <c r="D4053" s="34">
        <f>IFERROR(B4053,C4053)</f>
        <v>18</v>
      </c>
      <c r="E4053" s="34" t="str">
        <f>IFERROR(MID(A4053,D4053-5,1)," ")</f>
        <v xml:space="preserve"> </v>
      </c>
      <c r="F4053" s="34" t="str">
        <f>MID(A4053,IF(E4053="1",D4053-5,D4053-4),IF(E4053="1",7,6))</f>
        <v>7:22PM</v>
      </c>
      <c r="G4053" s="34" t="str">
        <f>TRIM(SUBSTITUTE(A4053,TEXT(M4053,"h:mmAM/PM"),""))</f>
        <v>10/Nov Y:O:Y</v>
      </c>
      <c r="H4053" s="34" t="b">
        <f>OR(LEFT(G4053,1)="Y",LEFT(G4053,1)="B",LEFT(G4053,1)="R")</f>
        <v>0</v>
      </c>
      <c r="I4053" s="34" t="str">
        <f>IF(H4053,LEFT(G4053,FIND(" ",G4053)-1),MID(G4053,FIND(" ",G4053)+1,9))</f>
        <v>Y:O:Y</v>
      </c>
      <c r="J4053" s="34" t="str">
        <f>TRIM(SUBSTITUTE(G4053,I4053,""))</f>
        <v>10/Nov</v>
      </c>
      <c r="K4053" s="34">
        <f>LEFT(J4053,2-ISERROR(1*MID(J4053,2,1)))*1</f>
        <v>10</v>
      </c>
      <c r="L4053" s="34" t="str">
        <f>IF(LEN(I4053)=3,I4053,LEFT(I4053,1)&amp;MID(I4053,3,1)&amp;RIGHT(I4053,1))</f>
        <v>YOY</v>
      </c>
      <c r="M4053" s="42">
        <f>TIMEVALUE(SUBSTITUTE(SUBSTITUTE(F4053,"P"," P"),"A"," A"))</f>
        <v>0.80694444444444446</v>
      </c>
      <c r="N4053" s="34">
        <f t="shared" si="200"/>
        <v>26</v>
      </c>
      <c r="O4053" s="34" t="str">
        <f t="shared" si="201"/>
        <v>YOY26</v>
      </c>
      <c r="P4053" s="44">
        <f>INDEX(Workings!$R$14:$R$853,MATCH(O4053,Workings!$U$14:$U$853,0))</f>
        <v>0.80277777777777781</v>
      </c>
      <c r="Q4053" s="34">
        <f t="shared" si="202"/>
        <v>6</v>
      </c>
      <c r="S4053"/>
    </row>
    <row r="4054" spans="1:19" ht="15" x14ac:dyDescent="0.25">
      <c r="A4054" s="34" t="s">
        <v>3522</v>
      </c>
      <c r="B4054" s="34">
        <f>SEARCH("PM",A4054)</f>
        <v>5</v>
      </c>
      <c r="C4054" s="34" t="e">
        <f>SEARCH("AM",A4054)</f>
        <v>#VALUE!</v>
      </c>
      <c r="D4054" s="34">
        <f>IFERROR(B4054,C4054)</f>
        <v>5</v>
      </c>
      <c r="E4054" s="34" t="str">
        <f>IFERROR(MID(A4054,D4054-5,1)," ")</f>
        <v xml:space="preserve"> </v>
      </c>
      <c r="F4054" s="34" t="str">
        <f>MID(A4054,IF(E4054="1",D4054-5,D4054-4),IF(E4054="1",7,6))</f>
        <v>8:25PM</v>
      </c>
      <c r="G4054" s="34" t="str">
        <f>TRIM(SUBSTITUTE(A4054,TEXT(M4054,"h:mmAM/PM"),""))</f>
        <v>10/Nov Y:O:Y</v>
      </c>
      <c r="H4054" s="34" t="b">
        <f>OR(LEFT(G4054,1)="Y",LEFT(G4054,1)="B",LEFT(G4054,1)="R")</f>
        <v>0</v>
      </c>
      <c r="I4054" s="34" t="str">
        <f>IF(H4054,LEFT(G4054,FIND(" ",G4054)-1),MID(G4054,FIND(" ",G4054)+1,9))</f>
        <v>Y:O:Y</v>
      </c>
      <c r="J4054" s="34" t="str">
        <f>TRIM(SUBSTITUTE(G4054,I4054,""))</f>
        <v>10/Nov</v>
      </c>
      <c r="K4054" s="34">
        <f>LEFT(J4054,2-ISERROR(1*MID(J4054,2,1)))*1</f>
        <v>10</v>
      </c>
      <c r="L4054" s="34" t="str">
        <f>IF(LEN(I4054)=3,I4054,LEFT(I4054,1)&amp;MID(I4054,3,1)&amp;RIGHT(I4054,1))</f>
        <v>YOY</v>
      </c>
      <c r="M4054" s="42">
        <f>TIMEVALUE(SUBSTITUTE(SUBSTITUTE(F4054,"P"," P"),"A"," A"))</f>
        <v>0.85069444444444453</v>
      </c>
      <c r="N4054" s="34">
        <f t="shared" si="200"/>
        <v>27</v>
      </c>
      <c r="O4054" s="34" t="str">
        <f t="shared" si="201"/>
        <v>YOY27</v>
      </c>
      <c r="P4054" s="44">
        <f>INDEX(Workings!$R$14:$R$853,MATCH(O4054,Workings!$U$14:$U$853,0))</f>
        <v>0.84444444444444444</v>
      </c>
      <c r="Q4054" s="34">
        <f t="shared" si="202"/>
        <v>9</v>
      </c>
      <c r="S4054"/>
    </row>
    <row r="4055" spans="1:19" ht="15" x14ac:dyDescent="0.25">
      <c r="A4055" s="34" t="s">
        <v>2493</v>
      </c>
      <c r="B4055" s="34">
        <f>SEARCH("PM",A4055)</f>
        <v>11</v>
      </c>
      <c r="C4055" s="34" t="e">
        <f>SEARCH("AM",A4055)</f>
        <v>#VALUE!</v>
      </c>
      <c r="D4055" s="34">
        <f>IFERROR(B4055,C4055)</f>
        <v>11</v>
      </c>
      <c r="E4055" s="34" t="str">
        <f>IFERROR(MID(A4055,D4055-5,1)," ")</f>
        <v xml:space="preserve"> </v>
      </c>
      <c r="F4055" s="34" t="str">
        <f>MID(A4055,IF(E4055="1",D4055-5,D4055-4),IF(E4055="1",7,6))</f>
        <v>9:24PM</v>
      </c>
      <c r="G4055" s="34" t="str">
        <f>TRIM(SUBSTITUTE(A4055,TEXT(M4055,"h:mmAM/PM"),""))</f>
        <v>Y:O:Y 10-Nov</v>
      </c>
      <c r="H4055" s="34" t="b">
        <f>OR(LEFT(G4055,1)="Y",LEFT(G4055,1)="B",LEFT(G4055,1)="R")</f>
        <v>1</v>
      </c>
      <c r="I4055" s="34" t="str">
        <f>IF(H4055,LEFT(G4055,FIND(" ",G4055)-1),MID(G4055,FIND(" ",G4055)+1,9))</f>
        <v>Y:O:Y</v>
      </c>
      <c r="J4055" s="34" t="str">
        <f>TRIM(SUBSTITUTE(G4055,I4055,""))</f>
        <v>10-Nov</v>
      </c>
      <c r="K4055" s="34">
        <f>LEFT(J4055,2-ISERROR(1*MID(J4055,2,1)))*1</f>
        <v>10</v>
      </c>
      <c r="L4055" s="34" t="str">
        <f>IF(LEN(I4055)=3,I4055,LEFT(I4055,1)&amp;MID(I4055,3,1)&amp;RIGHT(I4055,1))</f>
        <v>YOY</v>
      </c>
      <c r="M4055" s="42">
        <f>TIMEVALUE(SUBSTITUTE(SUBSTITUTE(F4055,"P"," P"),"A"," A"))</f>
        <v>0.89166666666666661</v>
      </c>
      <c r="N4055" s="34">
        <f t="shared" si="200"/>
        <v>28</v>
      </c>
      <c r="O4055" s="34" t="str">
        <f t="shared" si="201"/>
        <v>YOY28</v>
      </c>
      <c r="P4055" s="44">
        <f>INDEX(Workings!$R$14:$R$853,MATCH(O4055,Workings!$U$14:$U$853,0))</f>
        <v>0.88611111111111107</v>
      </c>
      <c r="Q4055" s="34">
        <f t="shared" si="202"/>
        <v>8</v>
      </c>
      <c r="S4055"/>
    </row>
    <row r="4056" spans="1:19" ht="15" x14ac:dyDescent="0.25">
      <c r="A4056" s="34" t="s">
        <v>1967</v>
      </c>
      <c r="B4056" s="34">
        <f>SEARCH("PM",A4056)</f>
        <v>6</v>
      </c>
      <c r="C4056" s="34" t="e">
        <f>SEARCH("AM",A4056)</f>
        <v>#VALUE!</v>
      </c>
      <c r="D4056" s="34">
        <f>IFERROR(B4056,C4056)</f>
        <v>6</v>
      </c>
      <c r="E4056" s="34" t="str">
        <f>IFERROR(MID(A4056,D4056-5,1)," ")</f>
        <v>1</v>
      </c>
      <c r="F4056" s="34" t="str">
        <f>MID(A4056,IF(E4056="1",D4056-5,D4056-4),IF(E4056="1",7,6))</f>
        <v>10:22PM</v>
      </c>
      <c r="G4056" s="34" t="str">
        <f>TRIM(SUBSTITUTE(A4056,TEXT(M4056,"h:mmAM/PM"),""))</f>
        <v>YOY 10/Nov</v>
      </c>
      <c r="H4056" s="34" t="b">
        <f>OR(LEFT(G4056,1)="Y",LEFT(G4056,1)="B",LEFT(G4056,1)="R")</f>
        <v>1</v>
      </c>
      <c r="I4056" s="34" t="str">
        <f>IF(H4056,LEFT(G4056,FIND(" ",G4056)-1),MID(G4056,FIND(" ",G4056)+1,9))</f>
        <v>YOY</v>
      </c>
      <c r="J4056" s="34" t="str">
        <f>TRIM(SUBSTITUTE(G4056,I4056,""))</f>
        <v>10/Nov</v>
      </c>
      <c r="K4056" s="34">
        <f>LEFT(J4056,2-ISERROR(1*MID(J4056,2,1)))*1</f>
        <v>10</v>
      </c>
      <c r="L4056" s="34" t="str">
        <f>IF(LEN(I4056)=3,I4056,LEFT(I4056,1)&amp;MID(I4056,3,1)&amp;RIGHT(I4056,1))</f>
        <v>YOY</v>
      </c>
      <c r="M4056" s="42">
        <f>TIMEVALUE(SUBSTITUTE(SUBSTITUTE(F4056,"P"," P"),"A"," A"))</f>
        <v>0.93194444444444446</v>
      </c>
      <c r="N4056" s="34">
        <f t="shared" si="200"/>
        <v>29</v>
      </c>
      <c r="O4056" s="34" t="str">
        <f t="shared" si="201"/>
        <v>YOY29</v>
      </c>
      <c r="P4056" s="44">
        <f>INDEX(Workings!$R$14:$R$853,MATCH(O4056,Workings!$U$14:$U$853,0))</f>
        <v>0.9277777777777777</v>
      </c>
      <c r="Q4056" s="34">
        <f t="shared" si="202"/>
        <v>6</v>
      </c>
      <c r="S4056"/>
    </row>
    <row r="4057" spans="1:19" ht="15" x14ac:dyDescent="0.25">
      <c r="A4057" s="34" t="s">
        <v>3598</v>
      </c>
      <c r="B4057" s="34">
        <f>SEARCH("PM",A4057)</f>
        <v>6</v>
      </c>
      <c r="C4057" s="34" t="e">
        <f>SEARCH("AM",A4057)</f>
        <v>#VALUE!</v>
      </c>
      <c r="D4057" s="34">
        <f>IFERROR(B4057,C4057)</f>
        <v>6</v>
      </c>
      <c r="E4057" s="34" t="str">
        <f>IFERROR(MID(A4057,D4057-5,1)," ")</f>
        <v>1</v>
      </c>
      <c r="F4057" s="34" t="str">
        <f>MID(A4057,IF(E4057="1",D4057-5,D4057-4),IF(E4057="1",7,6))</f>
        <v>11:23PM</v>
      </c>
      <c r="G4057" s="34" t="str">
        <f>TRIM(SUBSTITUTE(A4057,TEXT(M4057,"h:mmAM/PM"),""))</f>
        <v>10-Nov Y-O-Y</v>
      </c>
      <c r="H4057" s="34" t="b">
        <f>OR(LEFT(G4057,1)="Y",LEFT(G4057,1)="B",LEFT(G4057,1)="R")</f>
        <v>0</v>
      </c>
      <c r="I4057" s="34" t="str">
        <f>IF(H4057,LEFT(G4057,FIND(" ",G4057)-1),MID(G4057,FIND(" ",G4057)+1,9))</f>
        <v>Y-O-Y</v>
      </c>
      <c r="J4057" s="34" t="str">
        <f>TRIM(SUBSTITUTE(G4057,I4057,""))</f>
        <v>10-Nov</v>
      </c>
      <c r="K4057" s="34">
        <f>LEFT(J4057,2-ISERROR(1*MID(J4057,2,1)))*1</f>
        <v>10</v>
      </c>
      <c r="L4057" s="34" t="str">
        <f>IF(LEN(I4057)=3,I4057,LEFT(I4057,1)&amp;MID(I4057,3,1)&amp;RIGHT(I4057,1))</f>
        <v>YOY</v>
      </c>
      <c r="M4057" s="42">
        <f>TIMEVALUE(SUBSTITUTE(SUBSTITUTE(F4057,"P"," P"),"A"," A"))</f>
        <v>0.97430555555555554</v>
      </c>
      <c r="N4057" s="34">
        <f t="shared" si="200"/>
        <v>30</v>
      </c>
      <c r="O4057" s="34" t="str">
        <f t="shared" si="201"/>
        <v>YOY30</v>
      </c>
      <c r="P4057" s="44">
        <f>INDEX(Workings!$R$14:$R$853,MATCH(O4057,Workings!$U$14:$U$853,0))</f>
        <v>0.96944444444444433</v>
      </c>
      <c r="Q4057" s="34">
        <f t="shared" si="202"/>
        <v>7</v>
      </c>
      <c r="S4057"/>
    </row>
    <row r="4058" spans="1:19" ht="15" x14ac:dyDescent="0.25">
      <c r="A4058" s="34" t="s">
        <v>1583</v>
      </c>
      <c r="B4058" s="34" t="e">
        <f>SEARCH("PM",A4058)</f>
        <v>#VALUE!</v>
      </c>
      <c r="C4058" s="34">
        <f>SEARCH("AM",A4058)</f>
        <v>17</v>
      </c>
      <c r="D4058" s="34">
        <f>IFERROR(B4058,C4058)</f>
        <v>17</v>
      </c>
      <c r="E4058" s="34" t="str">
        <f>IFERROR(MID(A4058,D4058-5,1)," ")</f>
        <v xml:space="preserve"> </v>
      </c>
      <c r="F4058" s="34" t="str">
        <f>MID(A4058,IF(E4058="1",D4058-5,D4058-4),IF(E4058="1",7,6))</f>
        <v>7:38AM</v>
      </c>
      <c r="G4058" s="34" t="str">
        <f>TRIM(SUBSTITUTE(A4058,TEXT(M4058,"h:mmAM/PM"),""))</f>
        <v>6/Nov Y/O/Z</v>
      </c>
      <c r="H4058" s="34" t="b">
        <f>OR(LEFT(G4058,1)="Y",LEFT(G4058,1)="B",LEFT(G4058,1)="R")</f>
        <v>0</v>
      </c>
      <c r="I4058" s="34" t="str">
        <f>IF(H4058,LEFT(G4058,FIND(" ",G4058)-1),MID(G4058,FIND(" ",G4058)+1,9))</f>
        <v>Y/O/Z</v>
      </c>
      <c r="J4058" s="34" t="str">
        <f>TRIM(SUBSTITUTE(G4058,I4058,""))</f>
        <v>6/Nov</v>
      </c>
      <c r="K4058" s="34">
        <f>LEFT(J4058,2-ISERROR(1*MID(J4058,2,1)))*1</f>
        <v>6</v>
      </c>
      <c r="L4058" s="34" t="str">
        <f>IF(LEN(I4058)=3,I4058,LEFT(I4058,1)&amp;MID(I4058,3,1)&amp;RIGHT(I4058,1))</f>
        <v>YOZ</v>
      </c>
      <c r="M4058" s="42">
        <f>TIMEVALUE(SUBSTITUTE(SUBSTITUTE(F4058,"P"," P"),"A"," A"))</f>
        <v>0.31805555555555554</v>
      </c>
      <c r="N4058" s="34">
        <f t="shared" si="200"/>
        <v>1</v>
      </c>
      <c r="O4058" s="34" t="str">
        <f t="shared" si="201"/>
        <v>YOZ1</v>
      </c>
      <c r="P4058" s="44">
        <f>INDEX(Workings!$R$14:$R$853,MATCH(O4058,Workings!$U$14:$U$853,0))</f>
        <v>0.31111111111111112</v>
      </c>
      <c r="Q4058" s="34">
        <f t="shared" si="202"/>
        <v>10</v>
      </c>
      <c r="S4058"/>
    </row>
    <row r="4059" spans="1:19" ht="15" x14ac:dyDescent="0.25">
      <c r="A4059" s="34" t="s">
        <v>2342</v>
      </c>
      <c r="B4059" s="34" t="e">
        <f>SEARCH("PM",A4059)</f>
        <v>#VALUE!</v>
      </c>
      <c r="C4059" s="34">
        <f>SEARCH("AM",A4059)</f>
        <v>11</v>
      </c>
      <c r="D4059" s="34">
        <f>IFERROR(B4059,C4059)</f>
        <v>11</v>
      </c>
      <c r="E4059" s="34" t="str">
        <f>IFERROR(MID(A4059,D4059-5,1)," ")</f>
        <v xml:space="preserve"> </v>
      </c>
      <c r="F4059" s="34" t="str">
        <f>MID(A4059,IF(E4059="1",D4059-5,D4059-4),IF(E4059="1",7,6))</f>
        <v>8:12AM</v>
      </c>
      <c r="G4059" s="34" t="str">
        <f>TRIM(SUBSTITUTE(A4059,TEXT(M4059,"h:mmAM/PM"),""))</f>
        <v>6-Nov YOZ</v>
      </c>
      <c r="H4059" s="34" t="b">
        <f>OR(LEFT(G4059,1)="Y",LEFT(G4059,1)="B",LEFT(G4059,1)="R")</f>
        <v>0</v>
      </c>
      <c r="I4059" s="34" t="str">
        <f>IF(H4059,LEFT(G4059,FIND(" ",G4059)-1),MID(G4059,FIND(" ",G4059)+1,9))</f>
        <v>YOZ</v>
      </c>
      <c r="J4059" s="34" t="str">
        <f>TRIM(SUBSTITUTE(G4059,I4059,""))</f>
        <v>6-Nov</v>
      </c>
      <c r="K4059" s="34">
        <f>LEFT(J4059,2-ISERROR(1*MID(J4059,2,1)))*1</f>
        <v>6</v>
      </c>
      <c r="L4059" s="34" t="str">
        <f>IF(LEN(I4059)=3,I4059,LEFT(I4059,1)&amp;MID(I4059,3,1)&amp;RIGHT(I4059,1))</f>
        <v>YOZ</v>
      </c>
      <c r="M4059" s="42">
        <f>TIMEVALUE(SUBSTITUTE(SUBSTITUTE(F4059,"P"," P"),"A"," A"))</f>
        <v>0.34166666666666662</v>
      </c>
      <c r="N4059" s="34">
        <f t="shared" si="200"/>
        <v>2</v>
      </c>
      <c r="O4059" s="34" t="str">
        <f t="shared" si="201"/>
        <v>YOZ2</v>
      </c>
      <c r="P4059" s="44">
        <f>INDEX(Workings!$R$14:$R$853,MATCH(O4059,Workings!$U$14:$U$853,0))</f>
        <v>0.33888888888888891</v>
      </c>
      <c r="Q4059" s="34">
        <f t="shared" si="202"/>
        <v>4</v>
      </c>
      <c r="S4059"/>
    </row>
    <row r="4060" spans="1:19" ht="15" x14ac:dyDescent="0.25">
      <c r="A4060" s="34" t="s">
        <v>365</v>
      </c>
      <c r="B4060" s="34" t="e">
        <f>SEARCH("PM",A4060)</f>
        <v>#VALUE!</v>
      </c>
      <c r="C4060" s="34">
        <f>SEARCH("AM",A4060)</f>
        <v>5</v>
      </c>
      <c r="D4060" s="34">
        <f>IFERROR(B4060,C4060)</f>
        <v>5</v>
      </c>
      <c r="E4060" s="34" t="str">
        <f>IFERROR(MID(A4060,D4060-5,1)," ")</f>
        <v xml:space="preserve"> </v>
      </c>
      <c r="F4060" s="34" t="str">
        <f>MID(A4060,IF(E4060="1",D4060-5,D4060-4),IF(E4060="1",7,6))</f>
        <v>8:50AM</v>
      </c>
      <c r="G4060" s="34" t="str">
        <f>TRIM(SUBSTITUTE(A4060,TEXT(M4060,"h:mmAM/PM"),""))</f>
        <v>6-Nov Y-O-Z</v>
      </c>
      <c r="H4060" s="34" t="b">
        <f>OR(LEFT(G4060,1)="Y",LEFT(G4060,1)="B",LEFT(G4060,1)="R")</f>
        <v>0</v>
      </c>
      <c r="I4060" s="34" t="str">
        <f>IF(H4060,LEFT(G4060,FIND(" ",G4060)-1),MID(G4060,FIND(" ",G4060)+1,9))</f>
        <v>Y-O-Z</v>
      </c>
      <c r="J4060" s="34" t="str">
        <f>TRIM(SUBSTITUTE(G4060,I4060,""))</f>
        <v>6-Nov</v>
      </c>
      <c r="K4060" s="34">
        <f>LEFT(J4060,2-ISERROR(1*MID(J4060,2,1)))*1</f>
        <v>6</v>
      </c>
      <c r="L4060" s="34" t="str">
        <f>IF(LEN(I4060)=3,I4060,LEFT(I4060,1)&amp;MID(I4060,3,1)&amp;RIGHT(I4060,1))</f>
        <v>YOZ</v>
      </c>
      <c r="M4060" s="42">
        <f>TIMEVALUE(SUBSTITUTE(SUBSTITUTE(F4060,"P"," P"),"A"," A"))</f>
        <v>0.36805555555555558</v>
      </c>
      <c r="N4060" s="34">
        <f t="shared" si="200"/>
        <v>3</v>
      </c>
      <c r="O4060" s="34" t="str">
        <f t="shared" si="201"/>
        <v>YOZ3</v>
      </c>
      <c r="P4060" s="44">
        <f>INDEX(Workings!$R$14:$R$853,MATCH(O4060,Workings!$U$14:$U$853,0))</f>
        <v>0.3666666666666667</v>
      </c>
      <c r="Q4060" s="34">
        <f t="shared" si="202"/>
        <v>2</v>
      </c>
      <c r="S4060"/>
    </row>
    <row r="4061" spans="1:19" ht="15" x14ac:dyDescent="0.25">
      <c r="A4061" s="34" t="s">
        <v>2752</v>
      </c>
      <c r="B4061" s="34" t="e">
        <f>SEARCH("PM",A4061)</f>
        <v>#VALUE!</v>
      </c>
      <c r="C4061" s="34">
        <f>SEARCH("AM",A4061)</f>
        <v>5</v>
      </c>
      <c r="D4061" s="34">
        <f>IFERROR(B4061,C4061)</f>
        <v>5</v>
      </c>
      <c r="E4061" s="34" t="str">
        <f>IFERROR(MID(A4061,D4061-5,1)," ")</f>
        <v xml:space="preserve"> </v>
      </c>
      <c r="F4061" s="34" t="str">
        <f>MID(A4061,IF(E4061="1",D4061-5,D4061-4),IF(E4061="1",7,6))</f>
        <v>9:29AM</v>
      </c>
      <c r="G4061" s="34" t="str">
        <f>TRIM(SUBSTITUTE(A4061,TEXT(M4061,"h:mmAM/PM"),""))</f>
        <v>YOZ 6-Nov</v>
      </c>
      <c r="H4061" s="34" t="b">
        <f>OR(LEFT(G4061,1)="Y",LEFT(G4061,1)="B",LEFT(G4061,1)="R")</f>
        <v>1</v>
      </c>
      <c r="I4061" s="34" t="str">
        <f>IF(H4061,LEFT(G4061,FIND(" ",G4061)-1),MID(G4061,FIND(" ",G4061)+1,9))</f>
        <v>YOZ</v>
      </c>
      <c r="J4061" s="34" t="str">
        <f>TRIM(SUBSTITUTE(G4061,I4061,""))</f>
        <v>6-Nov</v>
      </c>
      <c r="K4061" s="34">
        <f>LEFT(J4061,2-ISERROR(1*MID(J4061,2,1)))*1</f>
        <v>6</v>
      </c>
      <c r="L4061" s="34" t="str">
        <f>IF(LEN(I4061)=3,I4061,LEFT(I4061,1)&amp;MID(I4061,3,1)&amp;RIGHT(I4061,1))</f>
        <v>YOZ</v>
      </c>
      <c r="M4061" s="42">
        <f>TIMEVALUE(SUBSTITUTE(SUBSTITUTE(F4061,"P"," P"),"A"," A"))</f>
        <v>0.39513888888888887</v>
      </c>
      <c r="N4061" s="34">
        <f t="shared" si="200"/>
        <v>4</v>
      </c>
      <c r="O4061" s="34" t="str">
        <f t="shared" si="201"/>
        <v>YOZ4</v>
      </c>
      <c r="P4061" s="44">
        <f>INDEX(Workings!$R$14:$R$853,MATCH(O4061,Workings!$U$14:$U$853,0))</f>
        <v>0.39444444444444449</v>
      </c>
      <c r="Q4061" s="34">
        <f t="shared" si="202"/>
        <v>1</v>
      </c>
      <c r="S4061"/>
    </row>
    <row r="4062" spans="1:19" ht="15" x14ac:dyDescent="0.25">
      <c r="A4062" s="34" t="s">
        <v>4178</v>
      </c>
      <c r="B4062" s="34" t="e">
        <f>SEARCH("PM",A4062)</f>
        <v>#VALUE!</v>
      </c>
      <c r="C4062" s="34">
        <f>SEARCH("AM",A4062)</f>
        <v>12</v>
      </c>
      <c r="D4062" s="34">
        <f>IFERROR(B4062,C4062)</f>
        <v>12</v>
      </c>
      <c r="E4062" s="34" t="str">
        <f>IFERROR(MID(A4062,D4062-5,1)," ")</f>
        <v>1</v>
      </c>
      <c r="F4062" s="34" t="str">
        <f>MID(A4062,IF(E4062="1",D4062-5,D4062-4),IF(E4062="1",7,6))</f>
        <v>10:11AM</v>
      </c>
      <c r="G4062" s="34" t="str">
        <f>TRIM(SUBSTITUTE(A4062,TEXT(M4062,"h:mmAM/PM"),""))</f>
        <v>Y-O-Z 6-Nov</v>
      </c>
      <c r="H4062" s="34" t="b">
        <f>OR(LEFT(G4062,1)="Y",LEFT(G4062,1)="B",LEFT(G4062,1)="R")</f>
        <v>1</v>
      </c>
      <c r="I4062" s="34" t="str">
        <f>IF(H4062,LEFT(G4062,FIND(" ",G4062)-1),MID(G4062,FIND(" ",G4062)+1,9))</f>
        <v>Y-O-Z</v>
      </c>
      <c r="J4062" s="34" t="str">
        <f>TRIM(SUBSTITUTE(G4062,I4062,""))</f>
        <v>6-Nov</v>
      </c>
      <c r="K4062" s="34">
        <f>LEFT(J4062,2-ISERROR(1*MID(J4062,2,1)))*1</f>
        <v>6</v>
      </c>
      <c r="L4062" s="34" t="str">
        <f>IF(LEN(I4062)=3,I4062,LEFT(I4062,1)&amp;MID(I4062,3,1)&amp;RIGHT(I4062,1))</f>
        <v>YOZ</v>
      </c>
      <c r="M4062" s="42">
        <f>TIMEVALUE(SUBSTITUTE(SUBSTITUTE(F4062,"P"," P"),"A"," A"))</f>
        <v>0.42430555555555555</v>
      </c>
      <c r="N4062" s="34">
        <f t="shared" si="200"/>
        <v>5</v>
      </c>
      <c r="O4062" s="34" t="str">
        <f t="shared" si="201"/>
        <v>YOZ5</v>
      </c>
      <c r="P4062" s="44">
        <f>INDEX(Workings!$R$14:$R$853,MATCH(O4062,Workings!$U$14:$U$853,0))</f>
        <v>0.4152777777777778</v>
      </c>
      <c r="Q4062" s="34">
        <f t="shared" si="202"/>
        <v>13</v>
      </c>
      <c r="S4062"/>
    </row>
    <row r="4063" spans="1:19" ht="15" x14ac:dyDescent="0.25">
      <c r="A4063" s="34" t="s">
        <v>1111</v>
      </c>
      <c r="B4063" s="34" t="e">
        <f>SEARCH("PM",A4063)</f>
        <v>#VALUE!</v>
      </c>
      <c r="C4063" s="34">
        <f>SEARCH("AM",A4063)</f>
        <v>18</v>
      </c>
      <c r="D4063" s="34">
        <f>IFERROR(B4063,C4063)</f>
        <v>18</v>
      </c>
      <c r="E4063" s="34" t="str">
        <f>IFERROR(MID(A4063,D4063-5,1)," ")</f>
        <v>1</v>
      </c>
      <c r="F4063" s="34" t="str">
        <f>MID(A4063,IF(E4063="1",D4063-5,D4063-4),IF(E4063="1",7,6))</f>
        <v>10:33AM</v>
      </c>
      <c r="G4063" s="34" t="str">
        <f>TRIM(SUBSTITUTE(A4063,TEXT(M4063,"h:mmAM/PM"),""))</f>
        <v>Y/O/Z 6-Nov</v>
      </c>
      <c r="H4063" s="34" t="b">
        <f>OR(LEFT(G4063,1)="Y",LEFT(G4063,1)="B",LEFT(G4063,1)="R")</f>
        <v>1</v>
      </c>
      <c r="I4063" s="34" t="str">
        <f>IF(H4063,LEFT(G4063,FIND(" ",G4063)-1),MID(G4063,FIND(" ",G4063)+1,9))</f>
        <v>Y/O/Z</v>
      </c>
      <c r="J4063" s="34" t="str">
        <f>TRIM(SUBSTITUTE(G4063,I4063,""))</f>
        <v>6-Nov</v>
      </c>
      <c r="K4063" s="34">
        <f>LEFT(J4063,2-ISERROR(1*MID(J4063,2,1)))*1</f>
        <v>6</v>
      </c>
      <c r="L4063" s="34" t="str">
        <f>IF(LEN(I4063)=3,I4063,LEFT(I4063,1)&amp;MID(I4063,3,1)&amp;RIGHT(I4063,1))</f>
        <v>YOZ</v>
      </c>
      <c r="M4063" s="42">
        <f>TIMEVALUE(SUBSTITUTE(SUBSTITUTE(F4063,"P"," P"),"A"," A"))</f>
        <v>0.43958333333333338</v>
      </c>
      <c r="N4063" s="34">
        <f t="shared" si="200"/>
        <v>6</v>
      </c>
      <c r="O4063" s="34" t="str">
        <f t="shared" si="201"/>
        <v>YOZ6</v>
      </c>
      <c r="P4063" s="44">
        <f>INDEX(Workings!$R$14:$R$853,MATCH(O4063,Workings!$U$14:$U$853,0))</f>
        <v>0.43611111111111112</v>
      </c>
      <c r="Q4063" s="34">
        <f t="shared" si="202"/>
        <v>5</v>
      </c>
      <c r="S4063"/>
    </row>
    <row r="4064" spans="1:19" ht="15" x14ac:dyDescent="0.25">
      <c r="A4064" s="34" t="s">
        <v>1881</v>
      </c>
      <c r="B4064" s="34" t="e">
        <f>SEARCH("PM",A4064)</f>
        <v>#VALUE!</v>
      </c>
      <c r="C4064" s="34">
        <f>SEARCH("AM",A4064)</f>
        <v>12</v>
      </c>
      <c r="D4064" s="34">
        <f>IFERROR(B4064,C4064)</f>
        <v>12</v>
      </c>
      <c r="E4064" s="34" t="str">
        <f>IFERROR(MID(A4064,D4064-5,1)," ")</f>
        <v>1</v>
      </c>
      <c r="F4064" s="34" t="str">
        <f>MID(A4064,IF(E4064="1",D4064-5,D4064-4),IF(E4064="1",7,6))</f>
        <v>10:59AM</v>
      </c>
      <c r="G4064" s="34" t="str">
        <f>TRIM(SUBSTITUTE(A4064,TEXT(M4064,"h:mmAM/PM"),""))</f>
        <v>6-Nov Y:O:Z</v>
      </c>
      <c r="H4064" s="34" t="b">
        <f>OR(LEFT(G4064,1)="Y",LEFT(G4064,1)="B",LEFT(G4064,1)="R")</f>
        <v>0</v>
      </c>
      <c r="I4064" s="34" t="str">
        <f>IF(H4064,LEFT(G4064,FIND(" ",G4064)-1),MID(G4064,FIND(" ",G4064)+1,9))</f>
        <v>Y:O:Z</v>
      </c>
      <c r="J4064" s="34" t="str">
        <f>TRIM(SUBSTITUTE(G4064,I4064,""))</f>
        <v>6-Nov</v>
      </c>
      <c r="K4064" s="34">
        <f>LEFT(J4064,2-ISERROR(1*MID(J4064,2,1)))*1</f>
        <v>6</v>
      </c>
      <c r="L4064" s="34" t="str">
        <f>IF(LEN(I4064)=3,I4064,LEFT(I4064,1)&amp;MID(I4064,3,1)&amp;RIGHT(I4064,1))</f>
        <v>YOZ</v>
      </c>
      <c r="M4064" s="42">
        <f>TIMEVALUE(SUBSTITUTE(SUBSTITUTE(F4064,"P"," P"),"A"," A"))</f>
        <v>0.45763888888888887</v>
      </c>
      <c r="N4064" s="34">
        <f t="shared" si="200"/>
        <v>7</v>
      </c>
      <c r="O4064" s="34" t="str">
        <f t="shared" si="201"/>
        <v>YOZ7</v>
      </c>
      <c r="P4064" s="44">
        <f>INDEX(Workings!$R$14:$R$853,MATCH(O4064,Workings!$U$14:$U$853,0))</f>
        <v>0.45694444444444443</v>
      </c>
      <c r="Q4064" s="34">
        <f t="shared" si="202"/>
        <v>1</v>
      </c>
      <c r="S4064"/>
    </row>
    <row r="4065" spans="1:19" ht="15" x14ac:dyDescent="0.25">
      <c r="A4065" s="34" t="s">
        <v>1570</v>
      </c>
      <c r="B4065" s="34" t="e">
        <f>SEARCH("PM",A4065)</f>
        <v>#VALUE!</v>
      </c>
      <c r="C4065" s="34">
        <f>SEARCH("AM",A4065)</f>
        <v>6</v>
      </c>
      <c r="D4065" s="34">
        <f>IFERROR(B4065,C4065)</f>
        <v>6</v>
      </c>
      <c r="E4065" s="34" t="str">
        <f>IFERROR(MID(A4065,D4065-5,1)," ")</f>
        <v>1</v>
      </c>
      <c r="F4065" s="34" t="str">
        <f>MID(A4065,IF(E4065="1",D4065-5,D4065-4),IF(E4065="1",7,6))</f>
        <v>11:38AM</v>
      </c>
      <c r="G4065" s="34" t="str">
        <f>TRIM(SUBSTITUTE(A4065,TEXT(M4065,"h:mmAM/PM"),""))</f>
        <v>6-Nov YOZ</v>
      </c>
      <c r="H4065" s="34" t="b">
        <f>OR(LEFT(G4065,1)="Y",LEFT(G4065,1)="B",LEFT(G4065,1)="R")</f>
        <v>0</v>
      </c>
      <c r="I4065" s="34" t="str">
        <f>IF(H4065,LEFT(G4065,FIND(" ",G4065)-1),MID(G4065,FIND(" ",G4065)+1,9))</f>
        <v>YOZ</v>
      </c>
      <c r="J4065" s="34" t="str">
        <f>TRIM(SUBSTITUTE(G4065,I4065,""))</f>
        <v>6-Nov</v>
      </c>
      <c r="K4065" s="34">
        <f>LEFT(J4065,2-ISERROR(1*MID(J4065,2,1)))*1</f>
        <v>6</v>
      </c>
      <c r="L4065" s="34" t="str">
        <f>IF(LEN(I4065)=3,I4065,LEFT(I4065,1)&amp;MID(I4065,3,1)&amp;RIGHT(I4065,1))</f>
        <v>YOZ</v>
      </c>
      <c r="M4065" s="42">
        <f>TIMEVALUE(SUBSTITUTE(SUBSTITUTE(F4065,"P"," P"),"A"," A"))</f>
        <v>0.48472222222222222</v>
      </c>
      <c r="N4065" s="34">
        <f t="shared" si="200"/>
        <v>8</v>
      </c>
      <c r="O4065" s="34" t="str">
        <f t="shared" si="201"/>
        <v>YOZ8</v>
      </c>
      <c r="P4065" s="44">
        <f>INDEX(Workings!$R$14:$R$853,MATCH(O4065,Workings!$U$14:$U$853,0))</f>
        <v>0.47777777777777775</v>
      </c>
      <c r="Q4065" s="34">
        <f t="shared" si="202"/>
        <v>10</v>
      </c>
      <c r="S4065"/>
    </row>
    <row r="4066" spans="1:19" ht="15" x14ac:dyDescent="0.25">
      <c r="A4066" s="34" t="s">
        <v>3266</v>
      </c>
      <c r="B4066" s="34">
        <f>SEARCH("PM",A4066)</f>
        <v>18</v>
      </c>
      <c r="C4066" s="34" t="e">
        <f>SEARCH("AM",A4066)</f>
        <v>#VALUE!</v>
      </c>
      <c r="D4066" s="34">
        <f>IFERROR(B4066,C4066)</f>
        <v>18</v>
      </c>
      <c r="E4066" s="34" t="str">
        <f>IFERROR(MID(A4066,D4066-5,1)," ")</f>
        <v>1</v>
      </c>
      <c r="F4066" s="34" t="str">
        <f>MID(A4066,IF(E4066="1",D4066-5,D4066-4),IF(E4066="1",7,6))</f>
        <v>12:02PM</v>
      </c>
      <c r="G4066" s="34" t="str">
        <f>TRIM(SUBSTITUTE(A4066,TEXT(M4066,"h:mmAM/PM"),""))</f>
        <v>Y-O-Z 6-Nov</v>
      </c>
      <c r="H4066" s="34" t="b">
        <f>OR(LEFT(G4066,1)="Y",LEFT(G4066,1)="B",LEFT(G4066,1)="R")</f>
        <v>1</v>
      </c>
      <c r="I4066" s="34" t="str">
        <f>IF(H4066,LEFT(G4066,FIND(" ",G4066)-1),MID(G4066,FIND(" ",G4066)+1,9))</f>
        <v>Y-O-Z</v>
      </c>
      <c r="J4066" s="34" t="str">
        <f>TRIM(SUBSTITUTE(G4066,I4066,""))</f>
        <v>6-Nov</v>
      </c>
      <c r="K4066" s="34">
        <f>LEFT(J4066,2-ISERROR(1*MID(J4066,2,1)))*1</f>
        <v>6</v>
      </c>
      <c r="L4066" s="34" t="str">
        <f>IF(LEN(I4066)=3,I4066,LEFT(I4066,1)&amp;MID(I4066,3,1)&amp;RIGHT(I4066,1))</f>
        <v>YOZ</v>
      </c>
      <c r="M4066" s="42">
        <f>TIMEVALUE(SUBSTITUTE(SUBSTITUTE(F4066,"P"," P"),"A"," A"))</f>
        <v>0.50138888888888888</v>
      </c>
      <c r="N4066" s="34">
        <f t="shared" si="200"/>
        <v>9</v>
      </c>
      <c r="O4066" s="34" t="str">
        <f t="shared" si="201"/>
        <v>YOZ9</v>
      </c>
      <c r="P4066" s="44">
        <f>INDEX(Workings!$R$14:$R$853,MATCH(O4066,Workings!$U$14:$U$853,0))</f>
        <v>0.49861111111111106</v>
      </c>
      <c r="Q4066" s="34">
        <f t="shared" si="202"/>
        <v>4</v>
      </c>
      <c r="S4066"/>
    </row>
    <row r="4067" spans="1:19" ht="15" x14ac:dyDescent="0.25">
      <c r="A4067" s="34" t="s">
        <v>3807</v>
      </c>
      <c r="B4067" s="34">
        <f>SEARCH("PM",A4067)</f>
        <v>18</v>
      </c>
      <c r="C4067" s="34" t="e">
        <f>SEARCH("AM",A4067)</f>
        <v>#VALUE!</v>
      </c>
      <c r="D4067" s="34">
        <f>IFERROR(B4067,C4067)</f>
        <v>18</v>
      </c>
      <c r="E4067" s="34" t="str">
        <f>IFERROR(MID(A4067,D4067-5,1)," ")</f>
        <v>1</v>
      </c>
      <c r="F4067" s="34" t="str">
        <f>MID(A4067,IF(E4067="1",D4067-5,D4067-4),IF(E4067="1",7,6))</f>
        <v>12:32PM</v>
      </c>
      <c r="G4067" s="34" t="str">
        <f>TRIM(SUBSTITUTE(A4067,TEXT(M4067,"h:mmAM/PM"),""))</f>
        <v>6/Nov Y/O/Z</v>
      </c>
      <c r="H4067" s="34" t="b">
        <f>OR(LEFT(G4067,1)="Y",LEFT(G4067,1)="B",LEFT(G4067,1)="R")</f>
        <v>0</v>
      </c>
      <c r="I4067" s="34" t="str">
        <f>IF(H4067,LEFT(G4067,FIND(" ",G4067)-1),MID(G4067,FIND(" ",G4067)+1,9))</f>
        <v>Y/O/Z</v>
      </c>
      <c r="J4067" s="34" t="str">
        <f>TRIM(SUBSTITUTE(G4067,I4067,""))</f>
        <v>6/Nov</v>
      </c>
      <c r="K4067" s="34">
        <f>LEFT(J4067,2-ISERROR(1*MID(J4067,2,1)))*1</f>
        <v>6</v>
      </c>
      <c r="L4067" s="34" t="str">
        <f>IF(LEN(I4067)=3,I4067,LEFT(I4067,1)&amp;MID(I4067,3,1)&amp;RIGHT(I4067,1))</f>
        <v>YOZ</v>
      </c>
      <c r="M4067" s="42">
        <f>TIMEVALUE(SUBSTITUTE(SUBSTITUTE(F4067,"P"," P"),"A"," A"))</f>
        <v>0.52222222222222225</v>
      </c>
      <c r="N4067" s="34">
        <f t="shared" si="200"/>
        <v>10</v>
      </c>
      <c r="O4067" s="34" t="str">
        <f t="shared" si="201"/>
        <v>YOZ10</v>
      </c>
      <c r="P4067" s="44">
        <f>INDEX(Workings!$R$14:$R$853,MATCH(O4067,Workings!$U$14:$U$853,0))</f>
        <v>0.51944444444444438</v>
      </c>
      <c r="Q4067" s="34">
        <f t="shared" si="202"/>
        <v>4</v>
      </c>
      <c r="S4067"/>
    </row>
    <row r="4068" spans="1:19" ht="15" x14ac:dyDescent="0.25">
      <c r="A4068" s="34" t="s">
        <v>1368</v>
      </c>
      <c r="B4068" s="34">
        <f>SEARCH("PM",A4068)</f>
        <v>5</v>
      </c>
      <c r="C4068" s="34" t="e">
        <f>SEARCH("AM",A4068)</f>
        <v>#VALUE!</v>
      </c>
      <c r="D4068" s="34">
        <f>IFERROR(B4068,C4068)</f>
        <v>5</v>
      </c>
      <c r="E4068" s="34" t="str">
        <f>IFERROR(MID(A4068,D4068-5,1)," ")</f>
        <v xml:space="preserve"> </v>
      </c>
      <c r="F4068" s="34" t="str">
        <f>MID(A4068,IF(E4068="1",D4068-5,D4068-4),IF(E4068="1",7,6))</f>
        <v>1:05PM</v>
      </c>
      <c r="G4068" s="34" t="str">
        <f>TRIM(SUBSTITUTE(A4068,TEXT(M4068,"h:mmAM/PM"),""))</f>
        <v>Y/O/Z 6/Nov</v>
      </c>
      <c r="H4068" s="34" t="b">
        <f>OR(LEFT(G4068,1)="Y",LEFT(G4068,1)="B",LEFT(G4068,1)="R")</f>
        <v>1</v>
      </c>
      <c r="I4068" s="34" t="str">
        <f>IF(H4068,LEFT(G4068,FIND(" ",G4068)-1),MID(G4068,FIND(" ",G4068)+1,9))</f>
        <v>Y/O/Z</v>
      </c>
      <c r="J4068" s="34" t="str">
        <f>TRIM(SUBSTITUTE(G4068,I4068,""))</f>
        <v>6/Nov</v>
      </c>
      <c r="K4068" s="34">
        <f>LEFT(J4068,2-ISERROR(1*MID(J4068,2,1)))*1</f>
        <v>6</v>
      </c>
      <c r="L4068" s="34" t="str">
        <f>IF(LEN(I4068)=3,I4068,LEFT(I4068,1)&amp;MID(I4068,3,1)&amp;RIGHT(I4068,1))</f>
        <v>YOZ</v>
      </c>
      <c r="M4068" s="42">
        <f>TIMEVALUE(SUBSTITUTE(SUBSTITUTE(F4068,"P"," P"),"A"," A"))</f>
        <v>0.54513888888888895</v>
      </c>
      <c r="N4068" s="34">
        <f t="shared" si="200"/>
        <v>11</v>
      </c>
      <c r="O4068" s="34" t="str">
        <f t="shared" si="201"/>
        <v>YOZ11</v>
      </c>
      <c r="P4068" s="44">
        <f>INDEX(Workings!$R$14:$R$853,MATCH(O4068,Workings!$U$14:$U$853,0))</f>
        <v>0.54027777777777775</v>
      </c>
      <c r="Q4068" s="34">
        <f t="shared" si="202"/>
        <v>7</v>
      </c>
      <c r="S4068"/>
    </row>
    <row r="4069" spans="1:19" ht="15" x14ac:dyDescent="0.25">
      <c r="A4069" s="34" t="s">
        <v>3684</v>
      </c>
      <c r="B4069" s="34">
        <f>SEARCH("PM",A4069)</f>
        <v>11</v>
      </c>
      <c r="C4069" s="34" t="e">
        <f>SEARCH("AM",A4069)</f>
        <v>#VALUE!</v>
      </c>
      <c r="D4069" s="34">
        <f>IFERROR(B4069,C4069)</f>
        <v>11</v>
      </c>
      <c r="E4069" s="34" t="str">
        <f>IFERROR(MID(A4069,D4069-5,1)," ")</f>
        <v xml:space="preserve"> </v>
      </c>
      <c r="F4069" s="34" t="str">
        <f>MID(A4069,IF(E4069="1",D4069-5,D4069-4),IF(E4069="1",7,6))</f>
        <v>1:32PM</v>
      </c>
      <c r="G4069" s="34" t="str">
        <f>TRIM(SUBSTITUTE(A4069,TEXT(M4069,"h:mmAM/PM"),""))</f>
        <v>Y:O:Z 6/Nov</v>
      </c>
      <c r="H4069" s="34" t="b">
        <f>OR(LEFT(G4069,1)="Y",LEFT(G4069,1)="B",LEFT(G4069,1)="R")</f>
        <v>1</v>
      </c>
      <c r="I4069" s="34" t="str">
        <f>IF(H4069,LEFT(G4069,FIND(" ",G4069)-1),MID(G4069,FIND(" ",G4069)+1,9))</f>
        <v>Y:O:Z</v>
      </c>
      <c r="J4069" s="34" t="str">
        <f>TRIM(SUBSTITUTE(G4069,I4069,""))</f>
        <v>6/Nov</v>
      </c>
      <c r="K4069" s="34">
        <f>LEFT(J4069,2-ISERROR(1*MID(J4069,2,1)))*1</f>
        <v>6</v>
      </c>
      <c r="L4069" s="34" t="str">
        <f>IF(LEN(I4069)=3,I4069,LEFT(I4069,1)&amp;MID(I4069,3,1)&amp;RIGHT(I4069,1))</f>
        <v>YOZ</v>
      </c>
      <c r="M4069" s="42">
        <f>TIMEVALUE(SUBSTITUTE(SUBSTITUTE(F4069,"P"," P"),"A"," A"))</f>
        <v>0.56388888888888888</v>
      </c>
      <c r="N4069" s="34">
        <f t="shared" si="200"/>
        <v>12</v>
      </c>
      <c r="O4069" s="34" t="str">
        <f t="shared" si="201"/>
        <v>YOZ12</v>
      </c>
      <c r="P4069" s="44">
        <f>INDEX(Workings!$R$14:$R$853,MATCH(O4069,Workings!$U$14:$U$853,0))</f>
        <v>0.56111111111111112</v>
      </c>
      <c r="Q4069" s="34">
        <f t="shared" si="202"/>
        <v>4</v>
      </c>
      <c r="S4069"/>
    </row>
    <row r="4070" spans="1:19" ht="15" x14ac:dyDescent="0.25">
      <c r="A4070" s="34" t="s">
        <v>3599</v>
      </c>
      <c r="B4070" s="34">
        <f>SEARCH("PM",A4070)</f>
        <v>17</v>
      </c>
      <c r="C4070" s="34" t="e">
        <f>SEARCH("AM",A4070)</f>
        <v>#VALUE!</v>
      </c>
      <c r="D4070" s="34">
        <f>IFERROR(B4070,C4070)</f>
        <v>17</v>
      </c>
      <c r="E4070" s="34" t="str">
        <f>IFERROR(MID(A4070,D4070-5,1)," ")</f>
        <v xml:space="preserve"> </v>
      </c>
      <c r="F4070" s="34" t="str">
        <f>MID(A4070,IF(E4070="1",D4070-5,D4070-4),IF(E4070="1",7,6))</f>
        <v>2:05PM</v>
      </c>
      <c r="G4070" s="34" t="str">
        <f>TRIM(SUBSTITUTE(A4070,TEXT(M4070,"h:mmAM/PM"),""))</f>
        <v>Y:O:Z 6-Nov</v>
      </c>
      <c r="H4070" s="34" t="b">
        <f>OR(LEFT(G4070,1)="Y",LEFT(G4070,1)="B",LEFT(G4070,1)="R")</f>
        <v>1</v>
      </c>
      <c r="I4070" s="34" t="str">
        <f>IF(H4070,LEFT(G4070,FIND(" ",G4070)-1),MID(G4070,FIND(" ",G4070)+1,9))</f>
        <v>Y:O:Z</v>
      </c>
      <c r="J4070" s="34" t="str">
        <f>TRIM(SUBSTITUTE(G4070,I4070,""))</f>
        <v>6-Nov</v>
      </c>
      <c r="K4070" s="34">
        <f>LEFT(J4070,2-ISERROR(1*MID(J4070,2,1)))*1</f>
        <v>6</v>
      </c>
      <c r="L4070" s="34" t="str">
        <f>IF(LEN(I4070)=3,I4070,LEFT(I4070,1)&amp;MID(I4070,3,1)&amp;RIGHT(I4070,1))</f>
        <v>YOZ</v>
      </c>
      <c r="M4070" s="42">
        <f>TIMEVALUE(SUBSTITUTE(SUBSTITUTE(F4070,"P"," P"),"A"," A"))</f>
        <v>0.58680555555555558</v>
      </c>
      <c r="N4070" s="34">
        <f t="shared" si="200"/>
        <v>13</v>
      </c>
      <c r="O4070" s="34" t="str">
        <f t="shared" si="201"/>
        <v>YOZ13</v>
      </c>
      <c r="P4070" s="44">
        <f>INDEX(Workings!$R$14:$R$853,MATCH(O4070,Workings!$U$14:$U$853,0))</f>
        <v>0.58194444444444449</v>
      </c>
      <c r="Q4070" s="34">
        <f t="shared" si="202"/>
        <v>7</v>
      </c>
      <c r="S4070"/>
    </row>
    <row r="4071" spans="1:19" ht="15" x14ac:dyDescent="0.25">
      <c r="A4071" s="34" t="s">
        <v>3905</v>
      </c>
      <c r="B4071" s="34">
        <f>SEARCH("PM",A4071)</f>
        <v>5</v>
      </c>
      <c r="C4071" s="34" t="e">
        <f>SEARCH("AM",A4071)</f>
        <v>#VALUE!</v>
      </c>
      <c r="D4071" s="34">
        <f>IFERROR(B4071,C4071)</f>
        <v>5</v>
      </c>
      <c r="E4071" s="34" t="str">
        <f>IFERROR(MID(A4071,D4071-5,1)," ")</f>
        <v xml:space="preserve"> </v>
      </c>
      <c r="F4071" s="34" t="str">
        <f>MID(A4071,IF(E4071="1",D4071-5,D4071-4),IF(E4071="1",7,6))</f>
        <v>2:30PM</v>
      </c>
      <c r="G4071" s="34" t="str">
        <f>TRIM(SUBSTITUTE(A4071,TEXT(M4071,"h:mmAM/PM"),""))</f>
        <v>6/Nov Y-O-Z</v>
      </c>
      <c r="H4071" s="34" t="b">
        <f>OR(LEFT(G4071,1)="Y",LEFT(G4071,1)="B",LEFT(G4071,1)="R")</f>
        <v>0</v>
      </c>
      <c r="I4071" s="34" t="str">
        <f>IF(H4071,LEFT(G4071,FIND(" ",G4071)-1),MID(G4071,FIND(" ",G4071)+1,9))</f>
        <v>Y-O-Z</v>
      </c>
      <c r="J4071" s="34" t="str">
        <f>TRIM(SUBSTITUTE(G4071,I4071,""))</f>
        <v>6/Nov</v>
      </c>
      <c r="K4071" s="34">
        <f>LEFT(J4071,2-ISERROR(1*MID(J4071,2,1)))*1</f>
        <v>6</v>
      </c>
      <c r="L4071" s="34" t="str">
        <f>IF(LEN(I4071)=3,I4071,LEFT(I4071,1)&amp;MID(I4071,3,1)&amp;RIGHT(I4071,1))</f>
        <v>YOZ</v>
      </c>
      <c r="M4071" s="42">
        <f>TIMEVALUE(SUBSTITUTE(SUBSTITUTE(F4071,"P"," P"),"A"," A"))</f>
        <v>0.60416666666666663</v>
      </c>
      <c r="N4071" s="34">
        <f t="shared" si="200"/>
        <v>14</v>
      </c>
      <c r="O4071" s="34" t="str">
        <f t="shared" si="201"/>
        <v>YOZ14</v>
      </c>
      <c r="P4071" s="44">
        <f>INDEX(Workings!$R$14:$R$853,MATCH(O4071,Workings!$U$14:$U$853,0))</f>
        <v>0.60277777777777786</v>
      </c>
      <c r="Q4071" s="34">
        <f t="shared" si="202"/>
        <v>2</v>
      </c>
      <c r="S4071"/>
    </row>
    <row r="4072" spans="1:19" ht="15" x14ac:dyDescent="0.25">
      <c r="A4072" s="34" t="s">
        <v>3322</v>
      </c>
      <c r="B4072" s="34">
        <f>SEARCH("PM",A4072)</f>
        <v>17</v>
      </c>
      <c r="C4072" s="34" t="e">
        <f>SEARCH("AM",A4072)</f>
        <v>#VALUE!</v>
      </c>
      <c r="D4072" s="34">
        <f>IFERROR(B4072,C4072)</f>
        <v>17</v>
      </c>
      <c r="E4072" s="34" t="str">
        <f>IFERROR(MID(A4072,D4072-5,1)," ")</f>
        <v xml:space="preserve"> </v>
      </c>
      <c r="F4072" s="34" t="str">
        <f>MID(A4072,IF(E4072="1",D4072-5,D4072-4),IF(E4072="1",7,6))</f>
        <v>3:10PM</v>
      </c>
      <c r="G4072" s="34" t="str">
        <f>TRIM(SUBSTITUTE(A4072,TEXT(M4072,"h:mmAM/PM"),""))</f>
        <v>Y-O-Z 6/Nov</v>
      </c>
      <c r="H4072" s="34" t="b">
        <f>OR(LEFT(G4072,1)="Y",LEFT(G4072,1)="B",LEFT(G4072,1)="R")</f>
        <v>1</v>
      </c>
      <c r="I4072" s="34" t="str">
        <f>IF(H4072,LEFT(G4072,FIND(" ",G4072)-1),MID(G4072,FIND(" ",G4072)+1,9))</f>
        <v>Y-O-Z</v>
      </c>
      <c r="J4072" s="34" t="str">
        <f>TRIM(SUBSTITUTE(G4072,I4072,""))</f>
        <v>6/Nov</v>
      </c>
      <c r="K4072" s="34">
        <f>LEFT(J4072,2-ISERROR(1*MID(J4072,2,1)))*1</f>
        <v>6</v>
      </c>
      <c r="L4072" s="34" t="str">
        <f>IF(LEN(I4072)=3,I4072,LEFT(I4072,1)&amp;MID(I4072,3,1)&amp;RIGHT(I4072,1))</f>
        <v>YOZ</v>
      </c>
      <c r="M4072" s="42">
        <f>TIMEVALUE(SUBSTITUTE(SUBSTITUTE(F4072,"P"," P"),"A"," A"))</f>
        <v>0.63194444444444442</v>
      </c>
      <c r="N4072" s="34">
        <f t="shared" si="200"/>
        <v>15</v>
      </c>
      <c r="O4072" s="34" t="str">
        <f t="shared" si="201"/>
        <v>YOZ15</v>
      </c>
      <c r="P4072" s="44">
        <f>INDEX(Workings!$R$14:$R$853,MATCH(O4072,Workings!$U$14:$U$853,0))</f>
        <v>0.62361111111111123</v>
      </c>
      <c r="Q4072" s="34">
        <f t="shared" si="202"/>
        <v>12</v>
      </c>
      <c r="S4072"/>
    </row>
    <row r="4073" spans="1:19" ht="15" x14ac:dyDescent="0.25">
      <c r="A4073" s="34" t="s">
        <v>3422</v>
      </c>
      <c r="B4073" s="34">
        <f>SEARCH("PM",A4073)</f>
        <v>5</v>
      </c>
      <c r="C4073" s="34" t="e">
        <f>SEARCH("AM",A4073)</f>
        <v>#VALUE!</v>
      </c>
      <c r="D4073" s="34">
        <f>IFERROR(B4073,C4073)</f>
        <v>5</v>
      </c>
      <c r="E4073" s="34" t="str">
        <f>IFERROR(MID(A4073,D4073-5,1)," ")</f>
        <v xml:space="preserve"> </v>
      </c>
      <c r="F4073" s="34" t="str">
        <f>MID(A4073,IF(E4073="1",D4073-5,D4073-4),IF(E4073="1",7,6))</f>
        <v>3:36PM</v>
      </c>
      <c r="G4073" s="34" t="str">
        <f>TRIM(SUBSTITUTE(A4073,TEXT(M4073,"h:mmAM/PM"),""))</f>
        <v>6-Nov Y-O-Z</v>
      </c>
      <c r="H4073" s="34" t="b">
        <f>OR(LEFT(G4073,1)="Y",LEFT(G4073,1)="B",LEFT(G4073,1)="R")</f>
        <v>0</v>
      </c>
      <c r="I4073" s="34" t="str">
        <f>IF(H4073,LEFT(G4073,FIND(" ",G4073)-1),MID(G4073,FIND(" ",G4073)+1,9))</f>
        <v>Y-O-Z</v>
      </c>
      <c r="J4073" s="34" t="str">
        <f>TRIM(SUBSTITUTE(G4073,I4073,""))</f>
        <v>6-Nov</v>
      </c>
      <c r="K4073" s="34">
        <f>LEFT(J4073,2-ISERROR(1*MID(J4073,2,1)))*1</f>
        <v>6</v>
      </c>
      <c r="L4073" s="34" t="str">
        <f>IF(LEN(I4073)=3,I4073,LEFT(I4073,1)&amp;MID(I4073,3,1)&amp;RIGHT(I4073,1))</f>
        <v>YOZ</v>
      </c>
      <c r="M4073" s="42">
        <f>TIMEVALUE(SUBSTITUTE(SUBSTITUTE(F4073,"P"," P"),"A"," A"))</f>
        <v>0.65</v>
      </c>
      <c r="N4073" s="34">
        <f t="shared" si="200"/>
        <v>16</v>
      </c>
      <c r="O4073" s="34" t="str">
        <f t="shared" si="201"/>
        <v>YOZ16</v>
      </c>
      <c r="P4073" s="44">
        <f>INDEX(Workings!$R$14:$R$853,MATCH(O4073,Workings!$U$14:$U$853,0))</f>
        <v>0.6444444444444446</v>
      </c>
      <c r="Q4073" s="34">
        <f t="shared" si="202"/>
        <v>8</v>
      </c>
      <c r="S4073"/>
    </row>
    <row r="4074" spans="1:19" ht="15" x14ac:dyDescent="0.25">
      <c r="A4074" s="34" t="s">
        <v>3983</v>
      </c>
      <c r="B4074" s="34">
        <f>SEARCH("PM",A4074)</f>
        <v>11</v>
      </c>
      <c r="C4074" s="34" t="e">
        <f>SEARCH("AM",A4074)</f>
        <v>#VALUE!</v>
      </c>
      <c r="D4074" s="34">
        <f>IFERROR(B4074,C4074)</f>
        <v>11</v>
      </c>
      <c r="E4074" s="34" t="str">
        <f>IFERROR(MID(A4074,D4074-5,1)," ")</f>
        <v xml:space="preserve"> </v>
      </c>
      <c r="F4074" s="34" t="str">
        <f>MID(A4074,IF(E4074="1",D4074-5,D4074-4),IF(E4074="1",7,6))</f>
        <v>4:11PM</v>
      </c>
      <c r="G4074" s="34" t="str">
        <f>TRIM(SUBSTITUTE(A4074,TEXT(M4074,"h:mmAM/PM"),""))</f>
        <v>6-Nov Y-O-Z</v>
      </c>
      <c r="H4074" s="34" t="b">
        <f>OR(LEFT(G4074,1)="Y",LEFT(G4074,1)="B",LEFT(G4074,1)="R")</f>
        <v>0</v>
      </c>
      <c r="I4074" s="34" t="str">
        <f>IF(H4074,LEFT(G4074,FIND(" ",G4074)-1),MID(G4074,FIND(" ",G4074)+1,9))</f>
        <v>Y-O-Z</v>
      </c>
      <c r="J4074" s="34" t="str">
        <f>TRIM(SUBSTITUTE(G4074,I4074,""))</f>
        <v>6-Nov</v>
      </c>
      <c r="K4074" s="34">
        <f>LEFT(J4074,2-ISERROR(1*MID(J4074,2,1)))*1</f>
        <v>6</v>
      </c>
      <c r="L4074" s="34" t="str">
        <f>IF(LEN(I4074)=3,I4074,LEFT(I4074,1)&amp;MID(I4074,3,1)&amp;RIGHT(I4074,1))</f>
        <v>YOZ</v>
      </c>
      <c r="M4074" s="42">
        <f>TIMEVALUE(SUBSTITUTE(SUBSTITUTE(F4074,"P"," P"),"A"," A"))</f>
        <v>0.6743055555555556</v>
      </c>
      <c r="N4074" s="34">
        <f t="shared" si="200"/>
        <v>17</v>
      </c>
      <c r="O4074" s="34" t="str">
        <f t="shared" si="201"/>
        <v>YOZ17</v>
      </c>
      <c r="P4074" s="44">
        <f>INDEX(Workings!$R$14:$R$853,MATCH(O4074,Workings!$U$14:$U$853,0))</f>
        <v>0.66527777777777797</v>
      </c>
      <c r="Q4074" s="34">
        <f t="shared" si="202"/>
        <v>13</v>
      </c>
      <c r="S4074"/>
    </row>
    <row r="4075" spans="1:19" ht="15" x14ac:dyDescent="0.25">
      <c r="A4075" s="34" t="s">
        <v>3177</v>
      </c>
      <c r="B4075" s="34">
        <f>SEARCH("PM",A4075)</f>
        <v>11</v>
      </c>
      <c r="C4075" s="34" t="e">
        <f>SEARCH("AM",A4075)</f>
        <v>#VALUE!</v>
      </c>
      <c r="D4075" s="34">
        <f>IFERROR(B4075,C4075)</f>
        <v>11</v>
      </c>
      <c r="E4075" s="34" t="str">
        <f>IFERROR(MID(A4075,D4075-5,1)," ")</f>
        <v xml:space="preserve"> </v>
      </c>
      <c r="F4075" s="34" t="str">
        <f>MID(A4075,IF(E4075="1",D4075-5,D4075-4),IF(E4075="1",7,6))</f>
        <v>4:35PM</v>
      </c>
      <c r="G4075" s="34" t="str">
        <f>TRIM(SUBSTITUTE(A4075,TEXT(M4075,"h:mmAM/PM"),""))</f>
        <v>Y/O/Z 6/Nov</v>
      </c>
      <c r="H4075" s="34" t="b">
        <f>OR(LEFT(G4075,1)="Y",LEFT(G4075,1)="B",LEFT(G4075,1)="R")</f>
        <v>1</v>
      </c>
      <c r="I4075" s="34" t="str">
        <f>IF(H4075,LEFT(G4075,FIND(" ",G4075)-1),MID(G4075,FIND(" ",G4075)+1,9))</f>
        <v>Y/O/Z</v>
      </c>
      <c r="J4075" s="34" t="str">
        <f>TRIM(SUBSTITUTE(G4075,I4075,""))</f>
        <v>6/Nov</v>
      </c>
      <c r="K4075" s="34">
        <f>LEFT(J4075,2-ISERROR(1*MID(J4075,2,1)))*1</f>
        <v>6</v>
      </c>
      <c r="L4075" s="34" t="str">
        <f>IF(LEN(I4075)=3,I4075,LEFT(I4075,1)&amp;MID(I4075,3,1)&amp;RIGHT(I4075,1))</f>
        <v>YOZ</v>
      </c>
      <c r="M4075" s="42">
        <f>TIMEVALUE(SUBSTITUTE(SUBSTITUTE(F4075,"P"," P"),"A"," A"))</f>
        <v>0.69097222222222221</v>
      </c>
      <c r="N4075" s="34">
        <f t="shared" si="200"/>
        <v>18</v>
      </c>
      <c r="O4075" s="34" t="str">
        <f t="shared" si="201"/>
        <v>YOZ18</v>
      </c>
      <c r="P4075" s="44">
        <f>INDEX(Workings!$R$14:$R$853,MATCH(O4075,Workings!$U$14:$U$853,0))</f>
        <v>0.68611111111111134</v>
      </c>
      <c r="Q4075" s="34">
        <f t="shared" si="202"/>
        <v>7</v>
      </c>
      <c r="S4075"/>
    </row>
    <row r="4076" spans="1:19" ht="15" x14ac:dyDescent="0.25">
      <c r="A4076" s="34" t="s">
        <v>665</v>
      </c>
      <c r="B4076" s="34">
        <f>SEARCH("PM",A4076)</f>
        <v>17</v>
      </c>
      <c r="C4076" s="34" t="e">
        <f>SEARCH("AM",A4076)</f>
        <v>#VALUE!</v>
      </c>
      <c r="D4076" s="34">
        <f>IFERROR(B4076,C4076)</f>
        <v>17</v>
      </c>
      <c r="E4076" s="34" t="str">
        <f>IFERROR(MID(A4076,D4076-5,1)," ")</f>
        <v xml:space="preserve"> </v>
      </c>
      <c r="F4076" s="34" t="str">
        <f>MID(A4076,IF(E4076="1",D4076-5,D4076-4),IF(E4076="1",7,6))</f>
        <v>5:06PM</v>
      </c>
      <c r="G4076" s="34" t="str">
        <f>TRIM(SUBSTITUTE(A4076,TEXT(M4076,"h:mmAM/PM"),""))</f>
        <v>6-Nov Y-O-Z</v>
      </c>
      <c r="H4076" s="34" t="b">
        <f>OR(LEFT(G4076,1)="Y",LEFT(G4076,1)="B",LEFT(G4076,1)="R")</f>
        <v>0</v>
      </c>
      <c r="I4076" s="34" t="str">
        <f>IF(H4076,LEFT(G4076,FIND(" ",G4076)-1),MID(G4076,FIND(" ",G4076)+1,9))</f>
        <v>Y-O-Z</v>
      </c>
      <c r="J4076" s="34" t="str">
        <f>TRIM(SUBSTITUTE(G4076,I4076,""))</f>
        <v>6-Nov</v>
      </c>
      <c r="K4076" s="34">
        <f>LEFT(J4076,2-ISERROR(1*MID(J4076,2,1)))*1</f>
        <v>6</v>
      </c>
      <c r="L4076" s="34" t="str">
        <f>IF(LEN(I4076)=3,I4076,LEFT(I4076,1)&amp;MID(I4076,3,1)&amp;RIGHT(I4076,1))</f>
        <v>YOZ</v>
      </c>
      <c r="M4076" s="42">
        <f>TIMEVALUE(SUBSTITUTE(SUBSTITUTE(F4076,"P"," P"),"A"," A"))</f>
        <v>0.71250000000000002</v>
      </c>
      <c r="N4076" s="34">
        <f t="shared" si="200"/>
        <v>19</v>
      </c>
      <c r="O4076" s="34" t="str">
        <f t="shared" si="201"/>
        <v>YOZ19</v>
      </c>
      <c r="P4076" s="44">
        <f>INDEX(Workings!$R$14:$R$853,MATCH(O4076,Workings!$U$14:$U$853,0))</f>
        <v>0.70694444444444471</v>
      </c>
      <c r="Q4076" s="34">
        <f t="shared" si="202"/>
        <v>8</v>
      </c>
      <c r="S4076"/>
    </row>
    <row r="4077" spans="1:19" ht="15" x14ac:dyDescent="0.25">
      <c r="A4077" s="34" t="s">
        <v>1308</v>
      </c>
      <c r="B4077" s="34">
        <f>SEARCH("PM",A4077)</f>
        <v>17</v>
      </c>
      <c r="C4077" s="34" t="e">
        <f>SEARCH("AM",A4077)</f>
        <v>#VALUE!</v>
      </c>
      <c r="D4077" s="34">
        <f>IFERROR(B4077,C4077)</f>
        <v>17</v>
      </c>
      <c r="E4077" s="34" t="str">
        <f>IFERROR(MID(A4077,D4077-5,1)," ")</f>
        <v xml:space="preserve"> </v>
      </c>
      <c r="F4077" s="34" t="str">
        <f>MID(A4077,IF(E4077="1",D4077-5,D4077-4),IF(E4077="1",7,6))</f>
        <v>5:37PM</v>
      </c>
      <c r="G4077" s="34" t="str">
        <f>TRIM(SUBSTITUTE(A4077,TEXT(M4077,"h:mmAM/PM"),""))</f>
        <v>6-Nov Y:O:Z</v>
      </c>
      <c r="H4077" s="34" t="b">
        <f>OR(LEFT(G4077,1)="Y",LEFT(G4077,1)="B",LEFT(G4077,1)="R")</f>
        <v>0</v>
      </c>
      <c r="I4077" s="34" t="str">
        <f>IF(H4077,LEFT(G4077,FIND(" ",G4077)-1),MID(G4077,FIND(" ",G4077)+1,9))</f>
        <v>Y:O:Z</v>
      </c>
      <c r="J4077" s="34" t="str">
        <f>TRIM(SUBSTITUTE(G4077,I4077,""))</f>
        <v>6-Nov</v>
      </c>
      <c r="K4077" s="34">
        <f>LEFT(J4077,2-ISERROR(1*MID(J4077,2,1)))*1</f>
        <v>6</v>
      </c>
      <c r="L4077" s="34" t="str">
        <f>IF(LEN(I4077)=3,I4077,LEFT(I4077,1)&amp;MID(I4077,3,1)&amp;RIGHT(I4077,1))</f>
        <v>YOZ</v>
      </c>
      <c r="M4077" s="42">
        <f>TIMEVALUE(SUBSTITUTE(SUBSTITUTE(F4077,"P"," P"),"A"," A"))</f>
        <v>0.73402777777777783</v>
      </c>
      <c r="N4077" s="34">
        <f t="shared" si="200"/>
        <v>20</v>
      </c>
      <c r="O4077" s="34" t="str">
        <f t="shared" si="201"/>
        <v>YOZ20</v>
      </c>
      <c r="P4077" s="44">
        <f>INDEX(Workings!$R$14:$R$853,MATCH(O4077,Workings!$U$14:$U$853,0))</f>
        <v>0.72777777777777808</v>
      </c>
      <c r="Q4077" s="34">
        <f t="shared" si="202"/>
        <v>9</v>
      </c>
      <c r="S4077"/>
    </row>
    <row r="4078" spans="1:19" ht="15" x14ac:dyDescent="0.25">
      <c r="A4078" s="34" t="s">
        <v>819</v>
      </c>
      <c r="B4078" s="34">
        <f>SEARCH("PM",A4078)</f>
        <v>17</v>
      </c>
      <c r="C4078" s="34" t="e">
        <f>SEARCH("AM",A4078)</f>
        <v>#VALUE!</v>
      </c>
      <c r="D4078" s="34">
        <f>IFERROR(B4078,C4078)</f>
        <v>17</v>
      </c>
      <c r="E4078" s="34" t="str">
        <f>IFERROR(MID(A4078,D4078-5,1)," ")</f>
        <v xml:space="preserve"> </v>
      </c>
      <c r="F4078" s="34" t="str">
        <f>MID(A4078,IF(E4078="1",D4078-5,D4078-4),IF(E4078="1",7,6))</f>
        <v>5:55PM</v>
      </c>
      <c r="G4078" s="34" t="str">
        <f>TRIM(SUBSTITUTE(A4078,TEXT(M4078,"h:mmAM/PM"),""))</f>
        <v>6-Nov Y/O/Z</v>
      </c>
      <c r="H4078" s="34" t="b">
        <f>OR(LEFT(G4078,1)="Y",LEFT(G4078,1)="B",LEFT(G4078,1)="R")</f>
        <v>0</v>
      </c>
      <c r="I4078" s="34" t="str">
        <f>IF(H4078,LEFT(G4078,FIND(" ",G4078)-1),MID(G4078,FIND(" ",G4078)+1,9))</f>
        <v>Y/O/Z</v>
      </c>
      <c r="J4078" s="34" t="str">
        <f>TRIM(SUBSTITUTE(G4078,I4078,""))</f>
        <v>6-Nov</v>
      </c>
      <c r="K4078" s="34">
        <f>LEFT(J4078,2-ISERROR(1*MID(J4078,2,1)))*1</f>
        <v>6</v>
      </c>
      <c r="L4078" s="34" t="str">
        <f>IF(LEN(I4078)=3,I4078,LEFT(I4078,1)&amp;MID(I4078,3,1)&amp;RIGHT(I4078,1))</f>
        <v>YOZ</v>
      </c>
      <c r="M4078" s="42">
        <f>TIMEVALUE(SUBSTITUTE(SUBSTITUTE(F4078,"P"," P"),"A"," A"))</f>
        <v>0.74652777777777779</v>
      </c>
      <c r="N4078" s="34">
        <f t="shared" si="200"/>
        <v>21</v>
      </c>
      <c r="O4078" s="34" t="str">
        <f t="shared" si="201"/>
        <v>YOZ21</v>
      </c>
      <c r="P4078" s="44">
        <f>INDEX(Workings!$R$14:$R$853,MATCH(O4078,Workings!$U$14:$U$853,0))</f>
        <v>0.74166666666666692</v>
      </c>
      <c r="Q4078" s="34">
        <f t="shared" si="202"/>
        <v>7</v>
      </c>
      <c r="S4078"/>
    </row>
    <row r="4079" spans="1:19" ht="15" x14ac:dyDescent="0.25">
      <c r="A4079" s="34" t="s">
        <v>1353</v>
      </c>
      <c r="B4079" s="34">
        <f>SEARCH("PM",A4079)</f>
        <v>17</v>
      </c>
      <c r="C4079" s="34" t="e">
        <f>SEARCH("AM",A4079)</f>
        <v>#VALUE!</v>
      </c>
      <c r="D4079" s="34">
        <f>IFERROR(B4079,C4079)</f>
        <v>17</v>
      </c>
      <c r="E4079" s="34" t="str">
        <f>IFERROR(MID(A4079,D4079-5,1)," ")</f>
        <v xml:space="preserve"> </v>
      </c>
      <c r="F4079" s="34" t="str">
        <f>MID(A4079,IF(E4079="1",D4079-5,D4079-4),IF(E4079="1",7,6))</f>
        <v>6:18PM</v>
      </c>
      <c r="G4079" s="34" t="str">
        <f>TRIM(SUBSTITUTE(A4079,TEXT(M4079,"h:mmAM/PM"),""))</f>
        <v>6-Nov Y-O-Z</v>
      </c>
      <c r="H4079" s="34" t="b">
        <f>OR(LEFT(G4079,1)="Y",LEFT(G4079,1)="B",LEFT(G4079,1)="R")</f>
        <v>0</v>
      </c>
      <c r="I4079" s="34" t="str">
        <f>IF(H4079,LEFT(G4079,FIND(" ",G4079)-1),MID(G4079,FIND(" ",G4079)+1,9))</f>
        <v>Y-O-Z</v>
      </c>
      <c r="J4079" s="34" t="str">
        <f>TRIM(SUBSTITUTE(G4079,I4079,""))</f>
        <v>6-Nov</v>
      </c>
      <c r="K4079" s="34">
        <f>LEFT(J4079,2-ISERROR(1*MID(J4079,2,1)))*1</f>
        <v>6</v>
      </c>
      <c r="L4079" s="34" t="str">
        <f>IF(LEN(I4079)=3,I4079,LEFT(I4079,1)&amp;MID(I4079,3,1)&amp;RIGHT(I4079,1))</f>
        <v>YOZ</v>
      </c>
      <c r="M4079" s="42">
        <f>TIMEVALUE(SUBSTITUTE(SUBSTITUTE(F4079,"P"," P"),"A"," A"))</f>
        <v>0.76250000000000007</v>
      </c>
      <c r="N4079" s="34">
        <f t="shared" si="200"/>
        <v>22</v>
      </c>
      <c r="O4079" s="34" t="str">
        <f t="shared" si="201"/>
        <v>YOZ22</v>
      </c>
      <c r="P4079" s="44">
        <f>INDEX(Workings!$R$14:$R$853,MATCH(O4079,Workings!$U$14:$U$853,0))</f>
        <v>0.75555555555555576</v>
      </c>
      <c r="Q4079" s="34">
        <f t="shared" si="202"/>
        <v>10</v>
      </c>
      <c r="S4079"/>
    </row>
    <row r="4080" spans="1:19" ht="15" x14ac:dyDescent="0.25">
      <c r="A4080" s="34" t="s">
        <v>3506</v>
      </c>
      <c r="B4080" s="34">
        <f>SEARCH("PM",A4080)</f>
        <v>17</v>
      </c>
      <c r="C4080" s="34" t="e">
        <f>SEARCH("AM",A4080)</f>
        <v>#VALUE!</v>
      </c>
      <c r="D4080" s="34">
        <f>IFERROR(B4080,C4080)</f>
        <v>17</v>
      </c>
      <c r="E4080" s="34" t="str">
        <f>IFERROR(MID(A4080,D4080-5,1)," ")</f>
        <v xml:space="preserve"> </v>
      </c>
      <c r="F4080" s="34" t="str">
        <f>MID(A4080,IF(E4080="1",D4080-5,D4080-4),IF(E4080="1",7,6))</f>
        <v>6:39PM</v>
      </c>
      <c r="G4080" s="34" t="str">
        <f>TRIM(SUBSTITUTE(A4080,TEXT(M4080,"h:mmAM/PM"),""))</f>
        <v>6/Nov Y:O:Z</v>
      </c>
      <c r="H4080" s="34" t="b">
        <f>OR(LEFT(G4080,1)="Y",LEFT(G4080,1)="B",LEFT(G4080,1)="R")</f>
        <v>0</v>
      </c>
      <c r="I4080" s="34" t="str">
        <f>IF(H4080,LEFT(G4080,FIND(" ",G4080)-1),MID(G4080,FIND(" ",G4080)+1,9))</f>
        <v>Y:O:Z</v>
      </c>
      <c r="J4080" s="34" t="str">
        <f>TRIM(SUBSTITUTE(G4080,I4080,""))</f>
        <v>6/Nov</v>
      </c>
      <c r="K4080" s="34">
        <f>LEFT(J4080,2-ISERROR(1*MID(J4080,2,1)))*1</f>
        <v>6</v>
      </c>
      <c r="L4080" s="34" t="str">
        <f>IF(LEN(I4080)=3,I4080,LEFT(I4080,1)&amp;MID(I4080,3,1)&amp;RIGHT(I4080,1))</f>
        <v>YOZ</v>
      </c>
      <c r="M4080" s="42">
        <f>TIMEVALUE(SUBSTITUTE(SUBSTITUTE(F4080,"P"," P"),"A"," A"))</f>
        <v>0.77708333333333324</v>
      </c>
      <c r="N4080" s="34">
        <f t="shared" si="200"/>
        <v>23</v>
      </c>
      <c r="O4080" s="34" t="str">
        <f t="shared" si="201"/>
        <v>YOZ23</v>
      </c>
      <c r="P4080" s="44">
        <f>INDEX(Workings!$R$14:$R$853,MATCH(O4080,Workings!$U$14:$U$853,0))</f>
        <v>0.7694444444444446</v>
      </c>
      <c r="Q4080" s="34">
        <f t="shared" si="202"/>
        <v>11</v>
      </c>
      <c r="S4080"/>
    </row>
    <row r="4081" spans="1:19" ht="15" x14ac:dyDescent="0.25">
      <c r="A4081" s="34" t="s">
        <v>2783</v>
      </c>
      <c r="B4081" s="34">
        <f>SEARCH("PM",A4081)</f>
        <v>5</v>
      </c>
      <c r="C4081" s="34" t="e">
        <f>SEARCH("AM",A4081)</f>
        <v>#VALUE!</v>
      </c>
      <c r="D4081" s="34">
        <f>IFERROR(B4081,C4081)</f>
        <v>5</v>
      </c>
      <c r="E4081" s="34" t="str">
        <f>IFERROR(MID(A4081,D4081-5,1)," ")</f>
        <v xml:space="preserve"> </v>
      </c>
      <c r="F4081" s="34" t="str">
        <f>MID(A4081,IF(E4081="1",D4081-5,D4081-4),IF(E4081="1",7,6))</f>
        <v>6:56PM</v>
      </c>
      <c r="G4081" s="34" t="str">
        <f>TRIM(SUBSTITUTE(A4081,TEXT(M4081,"h:mmAM/PM"),""))</f>
        <v>6-Nov YOZ</v>
      </c>
      <c r="H4081" s="34" t="b">
        <f>OR(LEFT(G4081,1)="Y",LEFT(G4081,1)="B",LEFT(G4081,1)="R")</f>
        <v>0</v>
      </c>
      <c r="I4081" s="34" t="str">
        <f>IF(H4081,LEFT(G4081,FIND(" ",G4081)-1),MID(G4081,FIND(" ",G4081)+1,9))</f>
        <v>YOZ</v>
      </c>
      <c r="J4081" s="34" t="str">
        <f>TRIM(SUBSTITUTE(G4081,I4081,""))</f>
        <v>6-Nov</v>
      </c>
      <c r="K4081" s="34">
        <f>LEFT(J4081,2-ISERROR(1*MID(J4081,2,1)))*1</f>
        <v>6</v>
      </c>
      <c r="L4081" s="34" t="str">
        <f>IF(LEN(I4081)=3,I4081,LEFT(I4081,1)&amp;MID(I4081,3,1)&amp;RIGHT(I4081,1))</f>
        <v>YOZ</v>
      </c>
      <c r="M4081" s="42">
        <f>TIMEVALUE(SUBSTITUTE(SUBSTITUTE(F4081,"P"," P"),"A"," A"))</f>
        <v>0.78888888888888886</v>
      </c>
      <c r="N4081" s="34">
        <f t="shared" si="200"/>
        <v>24</v>
      </c>
      <c r="O4081" s="34" t="str">
        <f t="shared" si="201"/>
        <v>YOZ24</v>
      </c>
      <c r="P4081" s="44">
        <f>INDEX(Workings!$R$14:$R$853,MATCH(O4081,Workings!$U$14:$U$853,0))</f>
        <v>0.78333333333333344</v>
      </c>
      <c r="Q4081" s="34">
        <f t="shared" si="202"/>
        <v>8</v>
      </c>
      <c r="S4081"/>
    </row>
    <row r="4082" spans="1:19" ht="15" x14ac:dyDescent="0.25">
      <c r="A4082" s="34" t="s">
        <v>2550</v>
      </c>
      <c r="B4082" s="34">
        <f>SEARCH("PM",A4082)</f>
        <v>5</v>
      </c>
      <c r="C4082" s="34" t="e">
        <f>SEARCH("AM",A4082)</f>
        <v>#VALUE!</v>
      </c>
      <c r="D4082" s="34">
        <f>IFERROR(B4082,C4082)</f>
        <v>5</v>
      </c>
      <c r="E4082" s="34" t="str">
        <f>IFERROR(MID(A4082,D4082-5,1)," ")</f>
        <v xml:space="preserve"> </v>
      </c>
      <c r="F4082" s="34" t="str">
        <f>MID(A4082,IF(E4082="1",D4082-5,D4082-4),IF(E4082="1",7,6))</f>
        <v>7:18PM</v>
      </c>
      <c r="G4082" s="34" t="str">
        <f>TRIM(SUBSTITUTE(A4082,TEXT(M4082,"h:mmAM/PM"),""))</f>
        <v>6/Nov Y/O/Z</v>
      </c>
      <c r="H4082" s="34" t="b">
        <f>OR(LEFT(G4082,1)="Y",LEFT(G4082,1)="B",LEFT(G4082,1)="R")</f>
        <v>0</v>
      </c>
      <c r="I4082" s="34" t="str">
        <f>IF(H4082,LEFT(G4082,FIND(" ",G4082)-1),MID(G4082,FIND(" ",G4082)+1,9))</f>
        <v>Y/O/Z</v>
      </c>
      <c r="J4082" s="34" t="str">
        <f>TRIM(SUBSTITUTE(G4082,I4082,""))</f>
        <v>6/Nov</v>
      </c>
      <c r="K4082" s="34">
        <f>LEFT(J4082,2-ISERROR(1*MID(J4082,2,1)))*1</f>
        <v>6</v>
      </c>
      <c r="L4082" s="34" t="str">
        <f>IF(LEN(I4082)=3,I4082,LEFT(I4082,1)&amp;MID(I4082,3,1)&amp;RIGHT(I4082,1))</f>
        <v>YOZ</v>
      </c>
      <c r="M4082" s="42">
        <f>TIMEVALUE(SUBSTITUTE(SUBSTITUTE(F4082,"P"," P"),"A"," A"))</f>
        <v>0.8041666666666667</v>
      </c>
      <c r="N4082" s="34">
        <f t="shared" si="200"/>
        <v>25</v>
      </c>
      <c r="O4082" s="34" t="str">
        <f t="shared" si="201"/>
        <v>YOZ25</v>
      </c>
      <c r="P4082" s="44">
        <f>INDEX(Workings!$R$14:$R$853,MATCH(O4082,Workings!$U$14:$U$853,0))</f>
        <v>0.79722222222222228</v>
      </c>
      <c r="Q4082" s="34">
        <f t="shared" si="202"/>
        <v>10</v>
      </c>
      <c r="S4082"/>
    </row>
    <row r="4083" spans="1:19" ht="15" x14ac:dyDescent="0.25">
      <c r="A4083" s="34" t="s">
        <v>1759</v>
      </c>
      <c r="B4083" s="34">
        <f>SEARCH("PM",A4083)</f>
        <v>17</v>
      </c>
      <c r="C4083" s="34" t="e">
        <f>SEARCH("AM",A4083)</f>
        <v>#VALUE!</v>
      </c>
      <c r="D4083" s="34">
        <f>IFERROR(B4083,C4083)</f>
        <v>17</v>
      </c>
      <c r="E4083" s="34" t="str">
        <f>IFERROR(MID(A4083,D4083-5,1)," ")</f>
        <v xml:space="preserve"> </v>
      </c>
      <c r="F4083" s="34" t="str">
        <f>MID(A4083,IF(E4083="1",D4083-5,D4083-4),IF(E4083="1",7,6))</f>
        <v>7:33PM</v>
      </c>
      <c r="G4083" s="34" t="str">
        <f>TRIM(SUBSTITUTE(A4083,TEXT(M4083,"h:mmAM/PM"),""))</f>
        <v>Y-O-Z 6-Nov</v>
      </c>
      <c r="H4083" s="34" t="b">
        <f>OR(LEFT(G4083,1)="Y",LEFT(G4083,1)="B",LEFT(G4083,1)="R")</f>
        <v>1</v>
      </c>
      <c r="I4083" s="34" t="str">
        <f>IF(H4083,LEFT(G4083,FIND(" ",G4083)-1),MID(G4083,FIND(" ",G4083)+1,9))</f>
        <v>Y-O-Z</v>
      </c>
      <c r="J4083" s="34" t="str">
        <f>TRIM(SUBSTITUTE(G4083,I4083,""))</f>
        <v>6-Nov</v>
      </c>
      <c r="K4083" s="34">
        <f>LEFT(J4083,2-ISERROR(1*MID(J4083,2,1)))*1</f>
        <v>6</v>
      </c>
      <c r="L4083" s="34" t="str">
        <f>IF(LEN(I4083)=3,I4083,LEFT(I4083,1)&amp;MID(I4083,3,1)&amp;RIGHT(I4083,1))</f>
        <v>YOZ</v>
      </c>
      <c r="M4083" s="42">
        <f>TIMEVALUE(SUBSTITUTE(SUBSTITUTE(F4083,"P"," P"),"A"," A"))</f>
        <v>0.81458333333333333</v>
      </c>
      <c r="N4083" s="34">
        <f t="shared" si="200"/>
        <v>26</v>
      </c>
      <c r="O4083" s="34" t="str">
        <f t="shared" si="201"/>
        <v>YOZ26</v>
      </c>
      <c r="P4083" s="44">
        <f>INDEX(Workings!$R$14:$R$853,MATCH(O4083,Workings!$U$14:$U$853,0))</f>
        <v>0.81111111111111112</v>
      </c>
      <c r="Q4083" s="34">
        <f t="shared" si="202"/>
        <v>5</v>
      </c>
      <c r="S4083"/>
    </row>
    <row r="4084" spans="1:19" ht="15" x14ac:dyDescent="0.25">
      <c r="A4084" s="34" t="s">
        <v>1574</v>
      </c>
      <c r="B4084" s="34">
        <f>SEARCH("PM",A4084)</f>
        <v>5</v>
      </c>
      <c r="C4084" s="34" t="e">
        <f>SEARCH("AM",A4084)</f>
        <v>#VALUE!</v>
      </c>
      <c r="D4084" s="34">
        <f>IFERROR(B4084,C4084)</f>
        <v>5</v>
      </c>
      <c r="E4084" s="34" t="str">
        <f>IFERROR(MID(A4084,D4084-5,1)," ")</f>
        <v xml:space="preserve"> </v>
      </c>
      <c r="F4084" s="34" t="str">
        <f>MID(A4084,IF(E4084="1",D4084-5,D4084-4),IF(E4084="1",7,6))</f>
        <v>8:30PM</v>
      </c>
      <c r="G4084" s="34" t="str">
        <f>TRIM(SUBSTITUTE(A4084,TEXT(M4084,"h:mmAM/PM"),""))</f>
        <v>6/Nov Y/O/Z</v>
      </c>
      <c r="H4084" s="34" t="b">
        <f>OR(LEFT(G4084,1)="Y",LEFT(G4084,1)="B",LEFT(G4084,1)="R")</f>
        <v>0</v>
      </c>
      <c r="I4084" s="34" t="str">
        <f>IF(H4084,LEFT(G4084,FIND(" ",G4084)-1),MID(G4084,FIND(" ",G4084)+1,9))</f>
        <v>Y/O/Z</v>
      </c>
      <c r="J4084" s="34" t="str">
        <f>TRIM(SUBSTITUTE(G4084,I4084,""))</f>
        <v>6/Nov</v>
      </c>
      <c r="K4084" s="34">
        <f>LEFT(J4084,2-ISERROR(1*MID(J4084,2,1)))*1</f>
        <v>6</v>
      </c>
      <c r="L4084" s="34" t="str">
        <f>IF(LEN(I4084)=3,I4084,LEFT(I4084,1)&amp;MID(I4084,3,1)&amp;RIGHT(I4084,1))</f>
        <v>YOZ</v>
      </c>
      <c r="M4084" s="42">
        <f>TIMEVALUE(SUBSTITUTE(SUBSTITUTE(F4084,"P"," P"),"A"," A"))</f>
        <v>0.85416666666666663</v>
      </c>
      <c r="N4084" s="34">
        <f t="shared" si="200"/>
        <v>27</v>
      </c>
      <c r="O4084" s="34" t="str">
        <f t="shared" si="201"/>
        <v>YOZ27</v>
      </c>
      <c r="P4084" s="44">
        <f>INDEX(Workings!$R$14:$R$853,MATCH(O4084,Workings!$U$14:$U$853,0))</f>
        <v>0.85277777777777775</v>
      </c>
      <c r="Q4084" s="34">
        <f t="shared" si="202"/>
        <v>2</v>
      </c>
      <c r="S4084"/>
    </row>
    <row r="4085" spans="1:19" ht="15" x14ac:dyDescent="0.25">
      <c r="A4085" s="34" t="s">
        <v>4144</v>
      </c>
      <c r="B4085" s="34">
        <f>SEARCH("PM",A4085)</f>
        <v>11</v>
      </c>
      <c r="C4085" s="34" t="e">
        <f>SEARCH("AM",A4085)</f>
        <v>#VALUE!</v>
      </c>
      <c r="D4085" s="34">
        <f>IFERROR(B4085,C4085)</f>
        <v>11</v>
      </c>
      <c r="E4085" s="34" t="str">
        <f>IFERROR(MID(A4085,D4085-5,1)," ")</f>
        <v xml:space="preserve"> </v>
      </c>
      <c r="F4085" s="34" t="str">
        <f>MID(A4085,IF(E4085="1",D4085-5,D4085-4),IF(E4085="1",7,6))</f>
        <v>9:37PM</v>
      </c>
      <c r="G4085" s="34" t="str">
        <f>TRIM(SUBSTITUTE(A4085,TEXT(M4085,"h:mmAM/PM"),""))</f>
        <v>6/Nov Y-O-Z</v>
      </c>
      <c r="H4085" s="34" t="b">
        <f>OR(LEFT(G4085,1)="Y",LEFT(G4085,1)="B",LEFT(G4085,1)="R")</f>
        <v>0</v>
      </c>
      <c r="I4085" s="34" t="str">
        <f>IF(H4085,LEFT(G4085,FIND(" ",G4085)-1),MID(G4085,FIND(" ",G4085)+1,9))</f>
        <v>Y-O-Z</v>
      </c>
      <c r="J4085" s="34" t="str">
        <f>TRIM(SUBSTITUTE(G4085,I4085,""))</f>
        <v>6/Nov</v>
      </c>
      <c r="K4085" s="34">
        <f>LEFT(J4085,2-ISERROR(1*MID(J4085,2,1)))*1</f>
        <v>6</v>
      </c>
      <c r="L4085" s="34" t="str">
        <f>IF(LEN(I4085)=3,I4085,LEFT(I4085,1)&amp;MID(I4085,3,1)&amp;RIGHT(I4085,1))</f>
        <v>YOZ</v>
      </c>
      <c r="M4085" s="42">
        <f>TIMEVALUE(SUBSTITUTE(SUBSTITUTE(F4085,"P"," P"),"A"," A"))</f>
        <v>0.90069444444444446</v>
      </c>
      <c r="N4085" s="34">
        <f t="shared" si="200"/>
        <v>28</v>
      </c>
      <c r="O4085" s="34" t="str">
        <f t="shared" si="201"/>
        <v>YOZ28</v>
      </c>
      <c r="P4085" s="44">
        <f>INDEX(Workings!$R$14:$R$853,MATCH(O4085,Workings!$U$14:$U$853,0))</f>
        <v>0.89444444444444438</v>
      </c>
      <c r="Q4085" s="34">
        <f t="shared" si="202"/>
        <v>9</v>
      </c>
      <c r="S4085"/>
    </row>
    <row r="4086" spans="1:19" ht="15" x14ac:dyDescent="0.25">
      <c r="A4086" s="34" t="s">
        <v>3679</v>
      </c>
      <c r="B4086" s="34">
        <f>SEARCH("PM",A4086)</f>
        <v>16</v>
      </c>
      <c r="C4086" s="34" t="e">
        <f>SEARCH("AM",A4086)</f>
        <v>#VALUE!</v>
      </c>
      <c r="D4086" s="34">
        <f>IFERROR(B4086,C4086)</f>
        <v>16</v>
      </c>
      <c r="E4086" s="34" t="str">
        <f>IFERROR(MID(A4086,D4086-5,1)," ")</f>
        <v>1</v>
      </c>
      <c r="F4086" s="34" t="str">
        <f>MID(A4086,IF(E4086="1",D4086-5,D4086-4),IF(E4086="1",7,6))</f>
        <v>10:35PM</v>
      </c>
      <c r="G4086" s="34" t="str">
        <f>TRIM(SUBSTITUTE(A4086,TEXT(M4086,"h:mmAM/PM"),""))</f>
        <v>YOZ 6-Nov</v>
      </c>
      <c r="H4086" s="34" t="b">
        <f>OR(LEFT(G4086,1)="Y",LEFT(G4086,1)="B",LEFT(G4086,1)="R")</f>
        <v>1</v>
      </c>
      <c r="I4086" s="34" t="str">
        <f>IF(H4086,LEFT(G4086,FIND(" ",G4086)-1),MID(G4086,FIND(" ",G4086)+1,9))</f>
        <v>YOZ</v>
      </c>
      <c r="J4086" s="34" t="str">
        <f>TRIM(SUBSTITUTE(G4086,I4086,""))</f>
        <v>6-Nov</v>
      </c>
      <c r="K4086" s="34">
        <f>LEFT(J4086,2-ISERROR(1*MID(J4086,2,1)))*1</f>
        <v>6</v>
      </c>
      <c r="L4086" s="34" t="str">
        <f>IF(LEN(I4086)=3,I4086,LEFT(I4086,1)&amp;MID(I4086,3,1)&amp;RIGHT(I4086,1))</f>
        <v>YOZ</v>
      </c>
      <c r="M4086" s="42">
        <f>TIMEVALUE(SUBSTITUTE(SUBSTITUTE(F4086,"P"," P"),"A"," A"))</f>
        <v>0.94097222222222221</v>
      </c>
      <c r="N4086" s="34">
        <f t="shared" si="200"/>
        <v>29</v>
      </c>
      <c r="O4086" s="34" t="str">
        <f t="shared" si="201"/>
        <v>YOZ29</v>
      </c>
      <c r="P4086" s="44">
        <f>INDEX(Workings!$R$14:$R$853,MATCH(O4086,Workings!$U$14:$U$853,0))</f>
        <v>0.93611111111111101</v>
      </c>
      <c r="Q4086" s="34">
        <f t="shared" si="202"/>
        <v>7</v>
      </c>
      <c r="S4086"/>
    </row>
    <row r="4087" spans="1:19" ht="15" x14ac:dyDescent="0.25">
      <c r="A4087" s="34" t="s">
        <v>3405</v>
      </c>
      <c r="B4087" s="34">
        <f>SEARCH("PM",A4087)</f>
        <v>6</v>
      </c>
      <c r="C4087" s="34" t="e">
        <f>SEARCH("AM",A4087)</f>
        <v>#VALUE!</v>
      </c>
      <c r="D4087" s="34">
        <f>IFERROR(B4087,C4087)</f>
        <v>6</v>
      </c>
      <c r="E4087" s="34" t="str">
        <f>IFERROR(MID(A4087,D4087-5,1)," ")</f>
        <v>1</v>
      </c>
      <c r="F4087" s="34" t="str">
        <f>MID(A4087,IF(E4087="1",D4087-5,D4087-4),IF(E4087="1",7,6))</f>
        <v>11:32PM</v>
      </c>
      <c r="G4087" s="34" t="str">
        <f>TRIM(SUBSTITUTE(A4087,TEXT(M4087,"h:mmAM/PM"),""))</f>
        <v>Y-O-Z 6/Nov</v>
      </c>
      <c r="H4087" s="34" t="b">
        <f>OR(LEFT(G4087,1)="Y",LEFT(G4087,1)="B",LEFT(G4087,1)="R")</f>
        <v>1</v>
      </c>
      <c r="I4087" s="34" t="str">
        <f>IF(H4087,LEFT(G4087,FIND(" ",G4087)-1),MID(G4087,FIND(" ",G4087)+1,9))</f>
        <v>Y-O-Z</v>
      </c>
      <c r="J4087" s="34" t="str">
        <f>TRIM(SUBSTITUTE(G4087,I4087,""))</f>
        <v>6/Nov</v>
      </c>
      <c r="K4087" s="34">
        <f>LEFT(J4087,2-ISERROR(1*MID(J4087,2,1)))*1</f>
        <v>6</v>
      </c>
      <c r="L4087" s="34" t="str">
        <f>IF(LEN(I4087)=3,I4087,LEFT(I4087,1)&amp;MID(I4087,3,1)&amp;RIGHT(I4087,1))</f>
        <v>YOZ</v>
      </c>
      <c r="M4087" s="42">
        <f>TIMEVALUE(SUBSTITUTE(SUBSTITUTE(F4087,"P"," P"),"A"," A"))</f>
        <v>0.98055555555555562</v>
      </c>
      <c r="N4087" s="34">
        <f t="shared" si="200"/>
        <v>30</v>
      </c>
      <c r="O4087" s="34" t="str">
        <f t="shared" si="201"/>
        <v>YOZ30</v>
      </c>
      <c r="P4087" s="44">
        <f>INDEX(Workings!$R$14:$R$853,MATCH(O4087,Workings!$U$14:$U$853,0))</f>
        <v>0.97777777777777763</v>
      </c>
      <c r="Q4087" s="34">
        <f t="shared" si="202"/>
        <v>4</v>
      </c>
      <c r="S4087"/>
    </row>
    <row r="4088" spans="1:19" ht="15" x14ac:dyDescent="0.25">
      <c r="A4088" s="34" t="s">
        <v>2077</v>
      </c>
      <c r="B4088" s="34" t="e">
        <f>SEARCH("PM",A4088)</f>
        <v>#VALUE!</v>
      </c>
      <c r="C4088" s="34">
        <f>SEARCH("AM",A4088)</f>
        <v>11</v>
      </c>
      <c r="D4088" s="34">
        <f>IFERROR(B4088,C4088)</f>
        <v>11</v>
      </c>
      <c r="E4088" s="34" t="str">
        <f>IFERROR(MID(A4088,D4088-5,1)," ")</f>
        <v xml:space="preserve"> </v>
      </c>
      <c r="F4088" s="34" t="str">
        <f>MID(A4088,IF(E4088="1",D4088-5,D4088-4),IF(E4088="1",7,6))</f>
        <v>7:35AM</v>
      </c>
      <c r="G4088" s="34" t="str">
        <f>TRIM(SUBSTITUTE(A4088,TEXT(M4088,"h:mmAM/PM"),""))</f>
        <v>7-Nov Y/O/Z</v>
      </c>
      <c r="H4088" s="34" t="b">
        <f>OR(LEFT(G4088,1)="Y",LEFT(G4088,1)="B",LEFT(G4088,1)="R")</f>
        <v>0</v>
      </c>
      <c r="I4088" s="34" t="str">
        <f>IF(H4088,LEFT(G4088,FIND(" ",G4088)-1),MID(G4088,FIND(" ",G4088)+1,9))</f>
        <v>Y/O/Z</v>
      </c>
      <c r="J4088" s="34" t="str">
        <f>TRIM(SUBSTITUTE(G4088,I4088,""))</f>
        <v>7-Nov</v>
      </c>
      <c r="K4088" s="34">
        <f>LEFT(J4088,2-ISERROR(1*MID(J4088,2,1)))*1</f>
        <v>7</v>
      </c>
      <c r="L4088" s="34" t="str">
        <f>IF(LEN(I4088)=3,I4088,LEFT(I4088,1)&amp;MID(I4088,3,1)&amp;RIGHT(I4088,1))</f>
        <v>YOZ</v>
      </c>
      <c r="M4088" s="42">
        <f>TIMEVALUE(SUBSTITUTE(SUBSTITUTE(F4088,"P"," P"),"A"," A"))</f>
        <v>0.31597222222222221</v>
      </c>
      <c r="N4088" s="34">
        <f t="shared" si="200"/>
        <v>1</v>
      </c>
      <c r="O4088" s="34" t="str">
        <f t="shared" si="201"/>
        <v>YOZ1</v>
      </c>
      <c r="P4088" s="44">
        <f>INDEX(Workings!$R$14:$R$853,MATCH(O4088,Workings!$U$14:$U$853,0))</f>
        <v>0.31111111111111112</v>
      </c>
      <c r="Q4088" s="34">
        <f t="shared" si="202"/>
        <v>7</v>
      </c>
      <c r="S4088"/>
    </row>
    <row r="4089" spans="1:19" ht="15" x14ac:dyDescent="0.25">
      <c r="A4089" s="34" t="s">
        <v>1133</v>
      </c>
      <c r="B4089" s="34" t="e">
        <f>SEARCH("PM",A4089)</f>
        <v>#VALUE!</v>
      </c>
      <c r="C4089" s="34">
        <f>SEARCH("AM",A4089)</f>
        <v>15</v>
      </c>
      <c r="D4089" s="34">
        <f>IFERROR(B4089,C4089)</f>
        <v>15</v>
      </c>
      <c r="E4089" s="34" t="str">
        <f>IFERROR(MID(A4089,D4089-5,1)," ")</f>
        <v xml:space="preserve"> </v>
      </c>
      <c r="F4089" s="34" t="str">
        <f>MID(A4089,IF(E4089="1",D4089-5,D4089-4),IF(E4089="1",7,6))</f>
        <v>8:13AM</v>
      </c>
      <c r="G4089" s="34" t="str">
        <f>TRIM(SUBSTITUTE(A4089,TEXT(M4089,"h:mmAM/PM"),""))</f>
        <v>YOZ 7/Nov</v>
      </c>
      <c r="H4089" s="34" t="b">
        <f>OR(LEFT(G4089,1)="Y",LEFT(G4089,1)="B",LEFT(G4089,1)="R")</f>
        <v>1</v>
      </c>
      <c r="I4089" s="34" t="str">
        <f>IF(H4089,LEFT(G4089,FIND(" ",G4089)-1),MID(G4089,FIND(" ",G4089)+1,9))</f>
        <v>YOZ</v>
      </c>
      <c r="J4089" s="34" t="str">
        <f>TRIM(SUBSTITUTE(G4089,I4089,""))</f>
        <v>7/Nov</v>
      </c>
      <c r="K4089" s="34">
        <f>LEFT(J4089,2-ISERROR(1*MID(J4089,2,1)))*1</f>
        <v>7</v>
      </c>
      <c r="L4089" s="34" t="str">
        <f>IF(LEN(I4089)=3,I4089,LEFT(I4089,1)&amp;MID(I4089,3,1)&amp;RIGHT(I4089,1))</f>
        <v>YOZ</v>
      </c>
      <c r="M4089" s="42">
        <f>TIMEVALUE(SUBSTITUTE(SUBSTITUTE(F4089,"P"," P"),"A"," A"))</f>
        <v>0.34236111111111112</v>
      </c>
      <c r="N4089" s="34">
        <f t="shared" si="200"/>
        <v>2</v>
      </c>
      <c r="O4089" s="34" t="str">
        <f t="shared" si="201"/>
        <v>YOZ2</v>
      </c>
      <c r="P4089" s="44">
        <f>INDEX(Workings!$R$14:$R$853,MATCH(O4089,Workings!$U$14:$U$853,0))</f>
        <v>0.33888888888888891</v>
      </c>
      <c r="Q4089" s="34">
        <f t="shared" si="202"/>
        <v>5</v>
      </c>
      <c r="S4089"/>
    </row>
    <row r="4090" spans="1:19" ht="15" x14ac:dyDescent="0.25">
      <c r="A4090" s="34" t="s">
        <v>1552</v>
      </c>
      <c r="B4090" s="34" t="e">
        <f>SEARCH("PM",A4090)</f>
        <v>#VALUE!</v>
      </c>
      <c r="C4090" s="34">
        <f>SEARCH("AM",A4090)</f>
        <v>11</v>
      </c>
      <c r="D4090" s="34">
        <f>IFERROR(B4090,C4090)</f>
        <v>11</v>
      </c>
      <c r="E4090" s="34" t="str">
        <f>IFERROR(MID(A4090,D4090-5,1)," ")</f>
        <v xml:space="preserve"> </v>
      </c>
      <c r="F4090" s="34" t="str">
        <f>MID(A4090,IF(E4090="1",D4090-5,D4090-4),IF(E4090="1",7,6))</f>
        <v>8:59AM</v>
      </c>
      <c r="G4090" s="34" t="str">
        <f>TRIM(SUBSTITUTE(A4090,TEXT(M4090,"h:mmAM/PM"),""))</f>
        <v>7/Nov Y:O:Z</v>
      </c>
      <c r="H4090" s="34" t="b">
        <f>OR(LEFT(G4090,1)="Y",LEFT(G4090,1)="B",LEFT(G4090,1)="R")</f>
        <v>0</v>
      </c>
      <c r="I4090" s="34" t="str">
        <f>IF(H4090,LEFT(G4090,FIND(" ",G4090)-1),MID(G4090,FIND(" ",G4090)+1,9))</f>
        <v>Y:O:Z</v>
      </c>
      <c r="J4090" s="34" t="str">
        <f>TRIM(SUBSTITUTE(G4090,I4090,""))</f>
        <v>7/Nov</v>
      </c>
      <c r="K4090" s="34">
        <f>LEFT(J4090,2-ISERROR(1*MID(J4090,2,1)))*1</f>
        <v>7</v>
      </c>
      <c r="L4090" s="34" t="str">
        <f>IF(LEN(I4090)=3,I4090,LEFT(I4090,1)&amp;MID(I4090,3,1)&amp;RIGHT(I4090,1))</f>
        <v>YOZ</v>
      </c>
      <c r="M4090" s="42">
        <f>TIMEVALUE(SUBSTITUTE(SUBSTITUTE(F4090,"P"," P"),"A"," A"))</f>
        <v>0.3743055555555555</v>
      </c>
      <c r="N4090" s="34">
        <f t="shared" si="200"/>
        <v>3</v>
      </c>
      <c r="O4090" s="34" t="str">
        <f t="shared" si="201"/>
        <v>YOZ3</v>
      </c>
      <c r="P4090" s="44">
        <f>INDEX(Workings!$R$14:$R$853,MATCH(O4090,Workings!$U$14:$U$853,0))</f>
        <v>0.3666666666666667</v>
      </c>
      <c r="Q4090" s="34">
        <f t="shared" si="202"/>
        <v>11</v>
      </c>
      <c r="S4090"/>
    </row>
    <row r="4091" spans="1:19" ht="15" x14ac:dyDescent="0.25">
      <c r="A4091" s="34" t="s">
        <v>2133</v>
      </c>
      <c r="B4091" s="34" t="e">
        <f>SEARCH("PM",A4091)</f>
        <v>#VALUE!</v>
      </c>
      <c r="C4091" s="34">
        <f>SEARCH("AM",A4091)</f>
        <v>17</v>
      </c>
      <c r="D4091" s="34">
        <f>IFERROR(B4091,C4091)</f>
        <v>17</v>
      </c>
      <c r="E4091" s="34" t="str">
        <f>IFERROR(MID(A4091,D4091-5,1)," ")</f>
        <v xml:space="preserve"> </v>
      </c>
      <c r="F4091" s="34" t="str">
        <f>MID(A4091,IF(E4091="1",D4091-5,D4091-4),IF(E4091="1",7,6))</f>
        <v>9:33AM</v>
      </c>
      <c r="G4091" s="34" t="str">
        <f>TRIM(SUBSTITUTE(A4091,TEXT(M4091,"h:mmAM/PM"),""))</f>
        <v>Y:O:Z 7/Nov</v>
      </c>
      <c r="H4091" s="34" t="b">
        <f>OR(LEFT(G4091,1)="Y",LEFT(G4091,1)="B",LEFT(G4091,1)="R")</f>
        <v>1</v>
      </c>
      <c r="I4091" s="34" t="str">
        <f>IF(H4091,LEFT(G4091,FIND(" ",G4091)-1),MID(G4091,FIND(" ",G4091)+1,9))</f>
        <v>Y:O:Z</v>
      </c>
      <c r="J4091" s="34" t="str">
        <f>TRIM(SUBSTITUTE(G4091,I4091,""))</f>
        <v>7/Nov</v>
      </c>
      <c r="K4091" s="34">
        <f>LEFT(J4091,2-ISERROR(1*MID(J4091,2,1)))*1</f>
        <v>7</v>
      </c>
      <c r="L4091" s="34" t="str">
        <f>IF(LEN(I4091)=3,I4091,LEFT(I4091,1)&amp;MID(I4091,3,1)&amp;RIGHT(I4091,1))</f>
        <v>YOZ</v>
      </c>
      <c r="M4091" s="42">
        <f>TIMEVALUE(SUBSTITUTE(SUBSTITUTE(F4091,"P"," P"),"A"," A"))</f>
        <v>0.3979166666666667</v>
      </c>
      <c r="N4091" s="34">
        <f t="shared" si="200"/>
        <v>4</v>
      </c>
      <c r="O4091" s="34" t="str">
        <f t="shared" si="201"/>
        <v>YOZ4</v>
      </c>
      <c r="P4091" s="44">
        <f>INDEX(Workings!$R$14:$R$853,MATCH(O4091,Workings!$U$14:$U$853,0))</f>
        <v>0.39444444444444449</v>
      </c>
      <c r="Q4091" s="34">
        <f t="shared" si="202"/>
        <v>5</v>
      </c>
      <c r="S4091"/>
    </row>
    <row r="4092" spans="1:19" ht="15" x14ac:dyDescent="0.25">
      <c r="A4092" s="34" t="s">
        <v>2113</v>
      </c>
      <c r="B4092" s="34" t="e">
        <f>SEARCH("PM",A4092)</f>
        <v>#VALUE!</v>
      </c>
      <c r="C4092" s="34">
        <f>SEARCH("AM",A4092)</f>
        <v>5</v>
      </c>
      <c r="D4092" s="34">
        <f>IFERROR(B4092,C4092)</f>
        <v>5</v>
      </c>
      <c r="E4092" s="34" t="str">
        <f>IFERROR(MID(A4092,D4092-5,1)," ")</f>
        <v xml:space="preserve"> </v>
      </c>
      <c r="F4092" s="34" t="str">
        <f>MID(A4092,IF(E4092="1",D4092-5,D4092-4),IF(E4092="1",7,6))</f>
        <v>9:59AM</v>
      </c>
      <c r="G4092" s="34" t="str">
        <f>TRIM(SUBSTITUTE(A4092,TEXT(M4092,"h:mmAM/PM"),""))</f>
        <v>Y/O/Z 7-Nov</v>
      </c>
      <c r="H4092" s="34" t="b">
        <f>OR(LEFT(G4092,1)="Y",LEFT(G4092,1)="B",LEFT(G4092,1)="R")</f>
        <v>1</v>
      </c>
      <c r="I4092" s="34" t="str">
        <f>IF(H4092,LEFT(G4092,FIND(" ",G4092)-1),MID(G4092,FIND(" ",G4092)+1,9))</f>
        <v>Y/O/Z</v>
      </c>
      <c r="J4092" s="34" t="str">
        <f>TRIM(SUBSTITUTE(G4092,I4092,""))</f>
        <v>7-Nov</v>
      </c>
      <c r="K4092" s="34">
        <f>LEFT(J4092,2-ISERROR(1*MID(J4092,2,1)))*1</f>
        <v>7</v>
      </c>
      <c r="L4092" s="34" t="str">
        <f>IF(LEN(I4092)=3,I4092,LEFT(I4092,1)&amp;MID(I4092,3,1)&amp;RIGHT(I4092,1))</f>
        <v>YOZ</v>
      </c>
      <c r="M4092" s="42">
        <f>TIMEVALUE(SUBSTITUTE(SUBSTITUTE(F4092,"P"," P"),"A"," A"))</f>
        <v>0.41597222222222219</v>
      </c>
      <c r="N4092" s="34">
        <f t="shared" si="200"/>
        <v>5</v>
      </c>
      <c r="O4092" s="34" t="str">
        <f t="shared" si="201"/>
        <v>YOZ5</v>
      </c>
      <c r="P4092" s="44">
        <f>INDEX(Workings!$R$14:$R$853,MATCH(O4092,Workings!$U$14:$U$853,0))</f>
        <v>0.4152777777777778</v>
      </c>
      <c r="Q4092" s="34">
        <f t="shared" si="202"/>
        <v>1</v>
      </c>
      <c r="S4092"/>
    </row>
    <row r="4093" spans="1:19" ht="15" x14ac:dyDescent="0.25">
      <c r="A4093" s="34" t="s">
        <v>2488</v>
      </c>
      <c r="B4093" s="34" t="e">
        <f>SEARCH("PM",A4093)</f>
        <v>#VALUE!</v>
      </c>
      <c r="C4093" s="34">
        <f>SEARCH("AM",A4093)</f>
        <v>18</v>
      </c>
      <c r="D4093" s="34">
        <f>IFERROR(B4093,C4093)</f>
        <v>18</v>
      </c>
      <c r="E4093" s="34" t="str">
        <f>IFERROR(MID(A4093,D4093-5,1)," ")</f>
        <v>1</v>
      </c>
      <c r="F4093" s="34" t="str">
        <f>MID(A4093,IF(E4093="1",D4093-5,D4093-4),IF(E4093="1",7,6))</f>
        <v>10:39AM</v>
      </c>
      <c r="G4093" s="34" t="str">
        <f>TRIM(SUBSTITUTE(A4093,TEXT(M4093,"h:mmAM/PM"),""))</f>
        <v>7/Nov Y:O:Z</v>
      </c>
      <c r="H4093" s="34" t="b">
        <f>OR(LEFT(G4093,1)="Y",LEFT(G4093,1)="B",LEFT(G4093,1)="R")</f>
        <v>0</v>
      </c>
      <c r="I4093" s="34" t="str">
        <f>IF(H4093,LEFT(G4093,FIND(" ",G4093)-1),MID(G4093,FIND(" ",G4093)+1,9))</f>
        <v>Y:O:Z</v>
      </c>
      <c r="J4093" s="34" t="str">
        <f>TRIM(SUBSTITUTE(G4093,I4093,""))</f>
        <v>7/Nov</v>
      </c>
      <c r="K4093" s="34">
        <f>LEFT(J4093,2-ISERROR(1*MID(J4093,2,1)))*1</f>
        <v>7</v>
      </c>
      <c r="L4093" s="34" t="str">
        <f>IF(LEN(I4093)=3,I4093,LEFT(I4093,1)&amp;MID(I4093,3,1)&amp;RIGHT(I4093,1))</f>
        <v>YOZ</v>
      </c>
      <c r="M4093" s="42">
        <f>TIMEVALUE(SUBSTITUTE(SUBSTITUTE(F4093,"P"," P"),"A"," A"))</f>
        <v>0.44375000000000003</v>
      </c>
      <c r="N4093" s="34">
        <f t="shared" si="200"/>
        <v>6</v>
      </c>
      <c r="O4093" s="34" t="str">
        <f t="shared" si="201"/>
        <v>YOZ6</v>
      </c>
      <c r="P4093" s="44">
        <f>INDEX(Workings!$R$14:$R$853,MATCH(O4093,Workings!$U$14:$U$853,0))</f>
        <v>0.43611111111111112</v>
      </c>
      <c r="Q4093" s="34">
        <f t="shared" si="202"/>
        <v>11</v>
      </c>
      <c r="S4093"/>
    </row>
    <row r="4094" spans="1:19" ht="15" x14ac:dyDescent="0.25">
      <c r="A4094" s="34" t="s">
        <v>964</v>
      </c>
      <c r="B4094" s="34" t="e">
        <f>SEARCH("PM",A4094)</f>
        <v>#VALUE!</v>
      </c>
      <c r="C4094" s="34">
        <f>SEARCH("AM",A4094)</f>
        <v>16</v>
      </c>
      <c r="D4094" s="34">
        <f>IFERROR(B4094,C4094)</f>
        <v>16</v>
      </c>
      <c r="E4094" s="34" t="str">
        <f>IFERROR(MID(A4094,D4094-5,1)," ")</f>
        <v>1</v>
      </c>
      <c r="F4094" s="34" t="str">
        <f>MID(A4094,IF(E4094="1",D4094-5,D4094-4),IF(E4094="1",7,6))</f>
        <v>11:12AM</v>
      </c>
      <c r="G4094" s="34" t="str">
        <f>TRIM(SUBSTITUTE(A4094,TEXT(M4094,"h:mmAM/PM"),""))</f>
        <v>7-Nov YOZ</v>
      </c>
      <c r="H4094" s="34" t="b">
        <f>OR(LEFT(G4094,1)="Y",LEFT(G4094,1)="B",LEFT(G4094,1)="R")</f>
        <v>0</v>
      </c>
      <c r="I4094" s="34" t="str">
        <f>IF(H4094,LEFT(G4094,FIND(" ",G4094)-1),MID(G4094,FIND(" ",G4094)+1,9))</f>
        <v>YOZ</v>
      </c>
      <c r="J4094" s="34" t="str">
        <f>TRIM(SUBSTITUTE(G4094,I4094,""))</f>
        <v>7-Nov</v>
      </c>
      <c r="K4094" s="34">
        <f>LEFT(J4094,2-ISERROR(1*MID(J4094,2,1)))*1</f>
        <v>7</v>
      </c>
      <c r="L4094" s="34" t="str">
        <f>IF(LEN(I4094)=3,I4094,LEFT(I4094,1)&amp;MID(I4094,3,1)&amp;RIGHT(I4094,1))</f>
        <v>YOZ</v>
      </c>
      <c r="M4094" s="42">
        <f>TIMEVALUE(SUBSTITUTE(SUBSTITUTE(F4094,"P"," P"),"A"," A"))</f>
        <v>0.46666666666666662</v>
      </c>
      <c r="N4094" s="34">
        <f t="shared" si="200"/>
        <v>7</v>
      </c>
      <c r="O4094" s="34" t="str">
        <f t="shared" si="201"/>
        <v>YOZ7</v>
      </c>
      <c r="P4094" s="44">
        <f>INDEX(Workings!$R$14:$R$853,MATCH(O4094,Workings!$U$14:$U$853,0))</f>
        <v>0.45694444444444443</v>
      </c>
      <c r="Q4094" s="34">
        <f t="shared" si="202"/>
        <v>14</v>
      </c>
      <c r="S4094"/>
    </row>
    <row r="4095" spans="1:19" ht="15" x14ac:dyDescent="0.25">
      <c r="A4095" s="34" t="s">
        <v>3464</v>
      </c>
      <c r="B4095" s="34" t="e">
        <f>SEARCH("PM",A4095)</f>
        <v>#VALUE!</v>
      </c>
      <c r="C4095" s="34">
        <f>SEARCH("AM",A4095)</f>
        <v>6</v>
      </c>
      <c r="D4095" s="34">
        <f>IFERROR(B4095,C4095)</f>
        <v>6</v>
      </c>
      <c r="E4095" s="34" t="str">
        <f>IFERROR(MID(A4095,D4095-5,1)," ")</f>
        <v>1</v>
      </c>
      <c r="F4095" s="34" t="str">
        <f>MID(A4095,IF(E4095="1",D4095-5,D4095-4),IF(E4095="1",7,6))</f>
        <v>11:34AM</v>
      </c>
      <c r="G4095" s="34" t="str">
        <f>TRIM(SUBSTITUTE(A4095,TEXT(M4095,"h:mmAM/PM"),""))</f>
        <v>7/Nov Y:O:Z</v>
      </c>
      <c r="H4095" s="34" t="b">
        <f>OR(LEFT(G4095,1)="Y",LEFT(G4095,1)="B",LEFT(G4095,1)="R")</f>
        <v>0</v>
      </c>
      <c r="I4095" s="34" t="str">
        <f>IF(H4095,LEFT(G4095,FIND(" ",G4095)-1),MID(G4095,FIND(" ",G4095)+1,9))</f>
        <v>Y:O:Z</v>
      </c>
      <c r="J4095" s="34" t="str">
        <f>TRIM(SUBSTITUTE(G4095,I4095,""))</f>
        <v>7/Nov</v>
      </c>
      <c r="K4095" s="34">
        <f>LEFT(J4095,2-ISERROR(1*MID(J4095,2,1)))*1</f>
        <v>7</v>
      </c>
      <c r="L4095" s="34" t="str">
        <f>IF(LEN(I4095)=3,I4095,LEFT(I4095,1)&amp;MID(I4095,3,1)&amp;RIGHT(I4095,1))</f>
        <v>YOZ</v>
      </c>
      <c r="M4095" s="42">
        <f>TIMEVALUE(SUBSTITUTE(SUBSTITUTE(F4095,"P"," P"),"A"," A"))</f>
        <v>0.48194444444444445</v>
      </c>
      <c r="N4095" s="34">
        <f t="shared" si="200"/>
        <v>8</v>
      </c>
      <c r="O4095" s="34" t="str">
        <f t="shared" si="201"/>
        <v>YOZ8</v>
      </c>
      <c r="P4095" s="44">
        <f>INDEX(Workings!$R$14:$R$853,MATCH(O4095,Workings!$U$14:$U$853,0))</f>
        <v>0.47777777777777775</v>
      </c>
      <c r="Q4095" s="34">
        <f t="shared" si="202"/>
        <v>6</v>
      </c>
      <c r="S4095"/>
    </row>
    <row r="4096" spans="1:19" ht="15" x14ac:dyDescent="0.25">
      <c r="A4096" s="34" t="s">
        <v>3077</v>
      </c>
      <c r="B4096" s="34">
        <f>SEARCH("PM",A4096)</f>
        <v>12</v>
      </c>
      <c r="C4096" s="34" t="e">
        <f>SEARCH("AM",A4096)</f>
        <v>#VALUE!</v>
      </c>
      <c r="D4096" s="34">
        <f>IFERROR(B4096,C4096)</f>
        <v>12</v>
      </c>
      <c r="E4096" s="34" t="str">
        <f>IFERROR(MID(A4096,D4096-5,1)," ")</f>
        <v>1</v>
      </c>
      <c r="F4096" s="34" t="str">
        <f>MID(A4096,IF(E4096="1",D4096-5,D4096-4),IF(E4096="1",7,6))</f>
        <v>12:10PM</v>
      </c>
      <c r="G4096" s="34" t="str">
        <f>TRIM(SUBSTITUTE(A4096,TEXT(M4096,"h:mmAM/PM"),""))</f>
        <v>Y-O-Z 7-Nov</v>
      </c>
      <c r="H4096" s="34" t="b">
        <f>OR(LEFT(G4096,1)="Y",LEFT(G4096,1)="B",LEFT(G4096,1)="R")</f>
        <v>1</v>
      </c>
      <c r="I4096" s="34" t="str">
        <f>IF(H4096,LEFT(G4096,FIND(" ",G4096)-1),MID(G4096,FIND(" ",G4096)+1,9))</f>
        <v>Y-O-Z</v>
      </c>
      <c r="J4096" s="34" t="str">
        <f>TRIM(SUBSTITUTE(G4096,I4096,""))</f>
        <v>7-Nov</v>
      </c>
      <c r="K4096" s="34">
        <f>LEFT(J4096,2-ISERROR(1*MID(J4096,2,1)))*1</f>
        <v>7</v>
      </c>
      <c r="L4096" s="34" t="str">
        <f>IF(LEN(I4096)=3,I4096,LEFT(I4096,1)&amp;MID(I4096,3,1)&amp;RIGHT(I4096,1))</f>
        <v>YOZ</v>
      </c>
      <c r="M4096" s="42">
        <f>TIMEVALUE(SUBSTITUTE(SUBSTITUTE(F4096,"P"," P"),"A"," A"))</f>
        <v>0.50694444444444442</v>
      </c>
      <c r="N4096" s="34">
        <f t="shared" si="200"/>
        <v>9</v>
      </c>
      <c r="O4096" s="34" t="str">
        <f t="shared" si="201"/>
        <v>YOZ9</v>
      </c>
      <c r="P4096" s="44">
        <f>INDEX(Workings!$R$14:$R$853,MATCH(O4096,Workings!$U$14:$U$853,0))</f>
        <v>0.49861111111111106</v>
      </c>
      <c r="Q4096" s="34">
        <f t="shared" si="202"/>
        <v>12</v>
      </c>
      <c r="S4096"/>
    </row>
    <row r="4097" spans="1:19" ht="15" x14ac:dyDescent="0.25">
      <c r="A4097" s="34" t="s">
        <v>2020</v>
      </c>
      <c r="B4097" s="34">
        <f>SEARCH("PM",A4097)</f>
        <v>16</v>
      </c>
      <c r="C4097" s="34" t="e">
        <f>SEARCH("AM",A4097)</f>
        <v>#VALUE!</v>
      </c>
      <c r="D4097" s="34">
        <f>IFERROR(B4097,C4097)</f>
        <v>16</v>
      </c>
      <c r="E4097" s="34" t="str">
        <f>IFERROR(MID(A4097,D4097-5,1)," ")</f>
        <v>1</v>
      </c>
      <c r="F4097" s="34" t="str">
        <f>MID(A4097,IF(E4097="1",D4097-5,D4097-4),IF(E4097="1",7,6))</f>
        <v>12:39PM</v>
      </c>
      <c r="G4097" s="34" t="str">
        <f>TRIM(SUBSTITUTE(A4097,TEXT(M4097,"h:mmAM/PM"),""))</f>
        <v>YOZ 7/Nov</v>
      </c>
      <c r="H4097" s="34" t="b">
        <f>OR(LEFT(G4097,1)="Y",LEFT(G4097,1)="B",LEFT(G4097,1)="R")</f>
        <v>1</v>
      </c>
      <c r="I4097" s="34" t="str">
        <f>IF(H4097,LEFT(G4097,FIND(" ",G4097)-1),MID(G4097,FIND(" ",G4097)+1,9))</f>
        <v>YOZ</v>
      </c>
      <c r="J4097" s="34" t="str">
        <f>TRIM(SUBSTITUTE(G4097,I4097,""))</f>
        <v>7/Nov</v>
      </c>
      <c r="K4097" s="34">
        <f>LEFT(J4097,2-ISERROR(1*MID(J4097,2,1)))*1</f>
        <v>7</v>
      </c>
      <c r="L4097" s="34" t="str">
        <f>IF(LEN(I4097)=3,I4097,LEFT(I4097,1)&amp;MID(I4097,3,1)&amp;RIGHT(I4097,1))</f>
        <v>YOZ</v>
      </c>
      <c r="M4097" s="42">
        <f>TIMEVALUE(SUBSTITUTE(SUBSTITUTE(F4097,"P"," P"),"A"," A"))</f>
        <v>0.52708333333333335</v>
      </c>
      <c r="N4097" s="34">
        <f t="shared" si="200"/>
        <v>10</v>
      </c>
      <c r="O4097" s="34" t="str">
        <f t="shared" si="201"/>
        <v>YOZ10</v>
      </c>
      <c r="P4097" s="44">
        <f>INDEX(Workings!$R$14:$R$853,MATCH(O4097,Workings!$U$14:$U$853,0))</f>
        <v>0.51944444444444438</v>
      </c>
      <c r="Q4097" s="34">
        <f t="shared" si="202"/>
        <v>11</v>
      </c>
      <c r="S4097"/>
    </row>
    <row r="4098" spans="1:19" ht="15" x14ac:dyDescent="0.25">
      <c r="A4098" s="34" t="s">
        <v>800</v>
      </c>
      <c r="B4098" s="34">
        <f>SEARCH("PM",A4098)</f>
        <v>17</v>
      </c>
      <c r="C4098" s="34" t="e">
        <f>SEARCH("AM",A4098)</f>
        <v>#VALUE!</v>
      </c>
      <c r="D4098" s="34">
        <f>IFERROR(B4098,C4098)</f>
        <v>17</v>
      </c>
      <c r="E4098" s="34" t="str">
        <f>IFERROR(MID(A4098,D4098-5,1)," ")</f>
        <v xml:space="preserve"> </v>
      </c>
      <c r="F4098" s="34" t="str">
        <f>MID(A4098,IF(E4098="1",D4098-5,D4098-4),IF(E4098="1",7,6))</f>
        <v>1:04PM</v>
      </c>
      <c r="G4098" s="34" t="str">
        <f>TRIM(SUBSTITUTE(A4098,TEXT(M4098,"h:mmAM/PM"),""))</f>
        <v>Y/O/Z 7-Nov</v>
      </c>
      <c r="H4098" s="34" t="b">
        <f>OR(LEFT(G4098,1)="Y",LEFT(G4098,1)="B",LEFT(G4098,1)="R")</f>
        <v>1</v>
      </c>
      <c r="I4098" s="34" t="str">
        <f>IF(H4098,LEFT(G4098,FIND(" ",G4098)-1),MID(G4098,FIND(" ",G4098)+1,9))</f>
        <v>Y/O/Z</v>
      </c>
      <c r="J4098" s="34" t="str">
        <f>TRIM(SUBSTITUTE(G4098,I4098,""))</f>
        <v>7-Nov</v>
      </c>
      <c r="K4098" s="34">
        <f>LEFT(J4098,2-ISERROR(1*MID(J4098,2,1)))*1</f>
        <v>7</v>
      </c>
      <c r="L4098" s="34" t="str">
        <f>IF(LEN(I4098)=3,I4098,LEFT(I4098,1)&amp;MID(I4098,3,1)&amp;RIGHT(I4098,1))</f>
        <v>YOZ</v>
      </c>
      <c r="M4098" s="42">
        <f>TIMEVALUE(SUBSTITUTE(SUBSTITUTE(F4098,"P"," P"),"A"," A"))</f>
        <v>0.5444444444444444</v>
      </c>
      <c r="N4098" s="34">
        <f t="shared" si="200"/>
        <v>11</v>
      </c>
      <c r="O4098" s="34" t="str">
        <f t="shared" si="201"/>
        <v>YOZ11</v>
      </c>
      <c r="P4098" s="44">
        <f>INDEX(Workings!$R$14:$R$853,MATCH(O4098,Workings!$U$14:$U$853,0))</f>
        <v>0.54027777777777775</v>
      </c>
      <c r="Q4098" s="34">
        <f t="shared" si="202"/>
        <v>6</v>
      </c>
      <c r="S4098"/>
    </row>
    <row r="4099" spans="1:19" ht="15" x14ac:dyDescent="0.25">
      <c r="A4099" s="34" t="s">
        <v>2181</v>
      </c>
      <c r="B4099" s="34">
        <f>SEARCH("PM",A4099)</f>
        <v>11</v>
      </c>
      <c r="C4099" s="34" t="e">
        <f>SEARCH("AM",A4099)</f>
        <v>#VALUE!</v>
      </c>
      <c r="D4099" s="34">
        <f>IFERROR(B4099,C4099)</f>
        <v>11</v>
      </c>
      <c r="E4099" s="34" t="str">
        <f>IFERROR(MID(A4099,D4099-5,1)," ")</f>
        <v xml:space="preserve"> </v>
      </c>
      <c r="F4099" s="34" t="str">
        <f>MID(A4099,IF(E4099="1",D4099-5,D4099-4),IF(E4099="1",7,6))</f>
        <v>1:32PM</v>
      </c>
      <c r="G4099" s="34" t="str">
        <f>TRIM(SUBSTITUTE(A4099,TEXT(M4099,"h:mmAM/PM"),""))</f>
        <v>7-Nov Y:O:Z</v>
      </c>
      <c r="H4099" s="34" t="b">
        <f>OR(LEFT(G4099,1)="Y",LEFT(G4099,1)="B",LEFT(G4099,1)="R")</f>
        <v>0</v>
      </c>
      <c r="I4099" s="34" t="str">
        <f>IF(H4099,LEFT(G4099,FIND(" ",G4099)-1),MID(G4099,FIND(" ",G4099)+1,9))</f>
        <v>Y:O:Z</v>
      </c>
      <c r="J4099" s="34" t="str">
        <f>TRIM(SUBSTITUTE(G4099,I4099,""))</f>
        <v>7-Nov</v>
      </c>
      <c r="K4099" s="34">
        <f>LEFT(J4099,2-ISERROR(1*MID(J4099,2,1)))*1</f>
        <v>7</v>
      </c>
      <c r="L4099" s="34" t="str">
        <f>IF(LEN(I4099)=3,I4099,LEFT(I4099,1)&amp;MID(I4099,3,1)&amp;RIGHT(I4099,1))</f>
        <v>YOZ</v>
      </c>
      <c r="M4099" s="42">
        <f>TIMEVALUE(SUBSTITUTE(SUBSTITUTE(F4099,"P"," P"),"A"," A"))</f>
        <v>0.56388888888888888</v>
      </c>
      <c r="N4099" s="34">
        <f t="shared" si="200"/>
        <v>12</v>
      </c>
      <c r="O4099" s="34" t="str">
        <f t="shared" si="201"/>
        <v>YOZ12</v>
      </c>
      <c r="P4099" s="44">
        <f>INDEX(Workings!$R$14:$R$853,MATCH(O4099,Workings!$U$14:$U$853,0))</f>
        <v>0.56111111111111112</v>
      </c>
      <c r="Q4099" s="34">
        <f t="shared" si="202"/>
        <v>4</v>
      </c>
      <c r="S4099"/>
    </row>
    <row r="4100" spans="1:19" ht="15" x14ac:dyDescent="0.25">
      <c r="A4100" s="34" t="s">
        <v>3304</v>
      </c>
      <c r="B4100" s="34">
        <f>SEARCH("PM",A4100)</f>
        <v>11</v>
      </c>
      <c r="C4100" s="34" t="e">
        <f>SEARCH("AM",A4100)</f>
        <v>#VALUE!</v>
      </c>
      <c r="D4100" s="34">
        <f>IFERROR(B4100,C4100)</f>
        <v>11</v>
      </c>
      <c r="E4100" s="34" t="str">
        <f>IFERROR(MID(A4100,D4100-5,1)," ")</f>
        <v xml:space="preserve"> </v>
      </c>
      <c r="F4100" s="34" t="str">
        <f>MID(A4100,IF(E4100="1",D4100-5,D4100-4),IF(E4100="1",7,6))</f>
        <v>2:06PM</v>
      </c>
      <c r="G4100" s="34" t="str">
        <f>TRIM(SUBSTITUTE(A4100,TEXT(M4100,"h:mmAM/PM"),""))</f>
        <v>7/Nov Y/O/Z</v>
      </c>
      <c r="H4100" s="34" t="b">
        <f>OR(LEFT(G4100,1)="Y",LEFT(G4100,1)="B",LEFT(G4100,1)="R")</f>
        <v>0</v>
      </c>
      <c r="I4100" s="34" t="str">
        <f>IF(H4100,LEFT(G4100,FIND(" ",G4100)-1),MID(G4100,FIND(" ",G4100)+1,9))</f>
        <v>Y/O/Z</v>
      </c>
      <c r="J4100" s="34" t="str">
        <f>TRIM(SUBSTITUTE(G4100,I4100,""))</f>
        <v>7/Nov</v>
      </c>
      <c r="K4100" s="34">
        <f>LEFT(J4100,2-ISERROR(1*MID(J4100,2,1)))*1</f>
        <v>7</v>
      </c>
      <c r="L4100" s="34" t="str">
        <f>IF(LEN(I4100)=3,I4100,LEFT(I4100,1)&amp;MID(I4100,3,1)&amp;RIGHT(I4100,1))</f>
        <v>YOZ</v>
      </c>
      <c r="M4100" s="42">
        <f>TIMEVALUE(SUBSTITUTE(SUBSTITUTE(F4100,"P"," P"),"A"," A"))</f>
        <v>0.58750000000000002</v>
      </c>
      <c r="N4100" s="34">
        <f t="shared" si="200"/>
        <v>13</v>
      </c>
      <c r="O4100" s="34" t="str">
        <f t="shared" si="201"/>
        <v>YOZ13</v>
      </c>
      <c r="P4100" s="44">
        <f>INDEX(Workings!$R$14:$R$853,MATCH(O4100,Workings!$U$14:$U$853,0))</f>
        <v>0.58194444444444449</v>
      </c>
      <c r="Q4100" s="34">
        <f t="shared" si="202"/>
        <v>8</v>
      </c>
      <c r="S4100"/>
    </row>
    <row r="4101" spans="1:19" ht="15" x14ac:dyDescent="0.25">
      <c r="A4101" s="34" t="s">
        <v>2469</v>
      </c>
      <c r="B4101" s="34">
        <f>SEARCH("PM",A4101)</f>
        <v>17</v>
      </c>
      <c r="C4101" s="34" t="e">
        <f>SEARCH("AM",A4101)</f>
        <v>#VALUE!</v>
      </c>
      <c r="D4101" s="34">
        <f>IFERROR(B4101,C4101)</f>
        <v>17</v>
      </c>
      <c r="E4101" s="34" t="str">
        <f>IFERROR(MID(A4101,D4101-5,1)," ")</f>
        <v xml:space="preserve"> </v>
      </c>
      <c r="F4101" s="34" t="str">
        <f>MID(A4101,IF(E4101="1",D4101-5,D4101-4),IF(E4101="1",7,6))</f>
        <v>2:37PM</v>
      </c>
      <c r="G4101" s="34" t="str">
        <f>TRIM(SUBSTITUTE(A4101,TEXT(M4101,"h:mmAM/PM"),""))</f>
        <v>Y-O-Z 7/Nov</v>
      </c>
      <c r="H4101" s="34" t="b">
        <f>OR(LEFT(G4101,1)="Y",LEFT(G4101,1)="B",LEFT(G4101,1)="R")</f>
        <v>1</v>
      </c>
      <c r="I4101" s="34" t="str">
        <f>IF(H4101,LEFT(G4101,FIND(" ",G4101)-1),MID(G4101,FIND(" ",G4101)+1,9))</f>
        <v>Y-O-Z</v>
      </c>
      <c r="J4101" s="34" t="str">
        <f>TRIM(SUBSTITUTE(G4101,I4101,""))</f>
        <v>7/Nov</v>
      </c>
      <c r="K4101" s="34">
        <f>LEFT(J4101,2-ISERROR(1*MID(J4101,2,1)))*1</f>
        <v>7</v>
      </c>
      <c r="L4101" s="34" t="str">
        <f>IF(LEN(I4101)=3,I4101,LEFT(I4101,1)&amp;MID(I4101,3,1)&amp;RIGHT(I4101,1))</f>
        <v>YOZ</v>
      </c>
      <c r="M4101" s="42">
        <f>TIMEVALUE(SUBSTITUTE(SUBSTITUTE(F4101,"P"," P"),"A"," A"))</f>
        <v>0.60902777777777783</v>
      </c>
      <c r="N4101" s="34">
        <f t="shared" si="200"/>
        <v>14</v>
      </c>
      <c r="O4101" s="34" t="str">
        <f t="shared" si="201"/>
        <v>YOZ14</v>
      </c>
      <c r="P4101" s="44">
        <f>INDEX(Workings!$R$14:$R$853,MATCH(O4101,Workings!$U$14:$U$853,0))</f>
        <v>0.60277777777777786</v>
      </c>
      <c r="Q4101" s="34">
        <f t="shared" si="202"/>
        <v>9</v>
      </c>
      <c r="S4101"/>
    </row>
    <row r="4102" spans="1:19" ht="15" x14ac:dyDescent="0.25">
      <c r="A4102" s="34" t="s">
        <v>2398</v>
      </c>
      <c r="B4102" s="34">
        <f>SEARCH("PM",A4102)</f>
        <v>5</v>
      </c>
      <c r="C4102" s="34" t="e">
        <f>SEARCH("AM",A4102)</f>
        <v>#VALUE!</v>
      </c>
      <c r="D4102" s="34">
        <f>IFERROR(B4102,C4102)</f>
        <v>5</v>
      </c>
      <c r="E4102" s="34" t="str">
        <f>IFERROR(MID(A4102,D4102-5,1)," ")</f>
        <v xml:space="preserve"> </v>
      </c>
      <c r="F4102" s="34" t="str">
        <f>MID(A4102,IF(E4102="1",D4102-5,D4102-4),IF(E4102="1",7,6))</f>
        <v>3:03PM</v>
      </c>
      <c r="G4102" s="34" t="str">
        <f>TRIM(SUBSTITUTE(A4102,TEXT(M4102,"h:mmAM/PM"),""))</f>
        <v>Y:O:Z 7-Nov</v>
      </c>
      <c r="H4102" s="34" t="b">
        <f>OR(LEFT(G4102,1)="Y",LEFT(G4102,1)="B",LEFT(G4102,1)="R")</f>
        <v>1</v>
      </c>
      <c r="I4102" s="34" t="str">
        <f>IF(H4102,LEFT(G4102,FIND(" ",G4102)-1),MID(G4102,FIND(" ",G4102)+1,9))</f>
        <v>Y:O:Z</v>
      </c>
      <c r="J4102" s="34" t="str">
        <f>TRIM(SUBSTITUTE(G4102,I4102,""))</f>
        <v>7-Nov</v>
      </c>
      <c r="K4102" s="34">
        <f>LEFT(J4102,2-ISERROR(1*MID(J4102,2,1)))*1</f>
        <v>7</v>
      </c>
      <c r="L4102" s="34" t="str">
        <f>IF(LEN(I4102)=3,I4102,LEFT(I4102,1)&amp;MID(I4102,3,1)&amp;RIGHT(I4102,1))</f>
        <v>YOZ</v>
      </c>
      <c r="M4102" s="42">
        <f>TIMEVALUE(SUBSTITUTE(SUBSTITUTE(F4102,"P"," P"),"A"," A"))</f>
        <v>0.62708333333333333</v>
      </c>
      <c r="N4102" s="34">
        <f t="shared" si="200"/>
        <v>15</v>
      </c>
      <c r="O4102" s="34" t="str">
        <f t="shared" si="201"/>
        <v>YOZ15</v>
      </c>
      <c r="P4102" s="44">
        <f>INDEX(Workings!$R$14:$R$853,MATCH(O4102,Workings!$U$14:$U$853,0))</f>
        <v>0.62361111111111123</v>
      </c>
      <c r="Q4102" s="34">
        <f t="shared" si="202"/>
        <v>5</v>
      </c>
      <c r="S4102"/>
    </row>
    <row r="4103" spans="1:19" ht="15" x14ac:dyDescent="0.25">
      <c r="A4103" s="34" t="s">
        <v>388</v>
      </c>
      <c r="B4103" s="34">
        <f>SEARCH("PM",A4103)</f>
        <v>11</v>
      </c>
      <c r="C4103" s="34" t="e">
        <f>SEARCH("AM",A4103)</f>
        <v>#VALUE!</v>
      </c>
      <c r="D4103" s="34">
        <f>IFERROR(B4103,C4103)</f>
        <v>11</v>
      </c>
      <c r="E4103" s="34" t="str">
        <f>IFERROR(MID(A4103,D4103-5,1)," ")</f>
        <v xml:space="preserve"> </v>
      </c>
      <c r="F4103" s="34" t="str">
        <f>MID(A4103,IF(E4103="1",D4103-5,D4103-4),IF(E4103="1",7,6))</f>
        <v>3:29PM</v>
      </c>
      <c r="G4103" s="34" t="str">
        <f>TRIM(SUBSTITUTE(A4103,TEXT(M4103,"h:mmAM/PM"),""))</f>
        <v>7/Nov Y/O/Z</v>
      </c>
      <c r="H4103" s="34" t="b">
        <f>OR(LEFT(G4103,1)="Y",LEFT(G4103,1)="B",LEFT(G4103,1)="R")</f>
        <v>0</v>
      </c>
      <c r="I4103" s="34" t="str">
        <f>IF(H4103,LEFT(G4103,FIND(" ",G4103)-1),MID(G4103,FIND(" ",G4103)+1,9))</f>
        <v>Y/O/Z</v>
      </c>
      <c r="J4103" s="34" t="str">
        <f>TRIM(SUBSTITUTE(G4103,I4103,""))</f>
        <v>7/Nov</v>
      </c>
      <c r="K4103" s="34">
        <f>LEFT(J4103,2-ISERROR(1*MID(J4103,2,1)))*1</f>
        <v>7</v>
      </c>
      <c r="L4103" s="34" t="str">
        <f>IF(LEN(I4103)=3,I4103,LEFT(I4103,1)&amp;MID(I4103,3,1)&amp;RIGHT(I4103,1))</f>
        <v>YOZ</v>
      </c>
      <c r="M4103" s="42">
        <f>TIMEVALUE(SUBSTITUTE(SUBSTITUTE(F4103,"P"," P"),"A"," A"))</f>
        <v>0.64513888888888882</v>
      </c>
      <c r="N4103" s="34">
        <f t="shared" si="200"/>
        <v>16</v>
      </c>
      <c r="O4103" s="34" t="str">
        <f t="shared" si="201"/>
        <v>YOZ16</v>
      </c>
      <c r="P4103" s="44">
        <f>INDEX(Workings!$R$14:$R$853,MATCH(O4103,Workings!$U$14:$U$853,0))</f>
        <v>0.6444444444444446</v>
      </c>
      <c r="Q4103" s="34">
        <f t="shared" si="202"/>
        <v>1</v>
      </c>
      <c r="S4103"/>
    </row>
    <row r="4104" spans="1:19" ht="15" x14ac:dyDescent="0.25">
      <c r="A4104" s="34" t="s">
        <v>1575</v>
      </c>
      <c r="B4104" s="34">
        <f>SEARCH("PM",A4104)</f>
        <v>11</v>
      </c>
      <c r="C4104" s="34" t="e">
        <f>SEARCH("AM",A4104)</f>
        <v>#VALUE!</v>
      </c>
      <c r="D4104" s="34">
        <f>IFERROR(B4104,C4104)</f>
        <v>11</v>
      </c>
      <c r="E4104" s="34" t="str">
        <f>IFERROR(MID(A4104,D4104-5,1)," ")</f>
        <v xml:space="preserve"> </v>
      </c>
      <c r="F4104" s="34" t="str">
        <f>MID(A4104,IF(E4104="1",D4104-5,D4104-4),IF(E4104="1",7,6))</f>
        <v>4:02PM</v>
      </c>
      <c r="G4104" s="34" t="str">
        <f>TRIM(SUBSTITUTE(A4104,TEXT(M4104,"h:mmAM/PM"),""))</f>
        <v>Y-O-Z 7/Nov</v>
      </c>
      <c r="H4104" s="34" t="b">
        <f>OR(LEFT(G4104,1)="Y",LEFT(G4104,1)="B",LEFT(G4104,1)="R")</f>
        <v>1</v>
      </c>
      <c r="I4104" s="34" t="str">
        <f>IF(H4104,LEFT(G4104,FIND(" ",G4104)-1),MID(G4104,FIND(" ",G4104)+1,9))</f>
        <v>Y-O-Z</v>
      </c>
      <c r="J4104" s="34" t="str">
        <f>TRIM(SUBSTITUTE(G4104,I4104,""))</f>
        <v>7/Nov</v>
      </c>
      <c r="K4104" s="34">
        <f>LEFT(J4104,2-ISERROR(1*MID(J4104,2,1)))*1</f>
        <v>7</v>
      </c>
      <c r="L4104" s="34" t="str">
        <f>IF(LEN(I4104)=3,I4104,LEFT(I4104,1)&amp;MID(I4104,3,1)&amp;RIGHT(I4104,1))</f>
        <v>YOZ</v>
      </c>
      <c r="M4104" s="42">
        <f>TIMEVALUE(SUBSTITUTE(SUBSTITUTE(F4104,"P"," P"),"A"," A"))</f>
        <v>0.66805555555555562</v>
      </c>
      <c r="N4104" s="34">
        <f t="shared" si="200"/>
        <v>17</v>
      </c>
      <c r="O4104" s="34" t="str">
        <f t="shared" si="201"/>
        <v>YOZ17</v>
      </c>
      <c r="P4104" s="44">
        <f>INDEX(Workings!$R$14:$R$853,MATCH(O4104,Workings!$U$14:$U$853,0))</f>
        <v>0.66527777777777797</v>
      </c>
      <c r="Q4104" s="34">
        <f t="shared" si="202"/>
        <v>4</v>
      </c>
      <c r="S4104"/>
    </row>
    <row r="4105" spans="1:19" ht="15" x14ac:dyDescent="0.25">
      <c r="A4105" s="34" t="s">
        <v>2526</v>
      </c>
      <c r="B4105" s="34">
        <f>SEARCH("PM",A4105)</f>
        <v>11</v>
      </c>
      <c r="C4105" s="34" t="e">
        <f>SEARCH("AM",A4105)</f>
        <v>#VALUE!</v>
      </c>
      <c r="D4105" s="34">
        <f>IFERROR(B4105,C4105)</f>
        <v>11</v>
      </c>
      <c r="E4105" s="34" t="str">
        <f>IFERROR(MID(A4105,D4105-5,1)," ")</f>
        <v xml:space="preserve"> </v>
      </c>
      <c r="F4105" s="34" t="str">
        <f>MID(A4105,IF(E4105="1",D4105-5,D4105-4),IF(E4105="1",7,6))</f>
        <v>4:37PM</v>
      </c>
      <c r="G4105" s="34" t="str">
        <f>TRIM(SUBSTITUTE(A4105,TEXT(M4105,"h:mmAM/PM"),""))</f>
        <v>7-Nov YOZ</v>
      </c>
      <c r="H4105" s="34" t="b">
        <f>OR(LEFT(G4105,1)="Y",LEFT(G4105,1)="B",LEFT(G4105,1)="R")</f>
        <v>0</v>
      </c>
      <c r="I4105" s="34" t="str">
        <f>IF(H4105,LEFT(G4105,FIND(" ",G4105)-1),MID(G4105,FIND(" ",G4105)+1,9))</f>
        <v>YOZ</v>
      </c>
      <c r="J4105" s="34" t="str">
        <f>TRIM(SUBSTITUTE(G4105,I4105,""))</f>
        <v>7-Nov</v>
      </c>
      <c r="K4105" s="34">
        <f>LEFT(J4105,2-ISERROR(1*MID(J4105,2,1)))*1</f>
        <v>7</v>
      </c>
      <c r="L4105" s="34" t="str">
        <f>IF(LEN(I4105)=3,I4105,LEFT(I4105,1)&amp;MID(I4105,3,1)&amp;RIGHT(I4105,1))</f>
        <v>YOZ</v>
      </c>
      <c r="M4105" s="42">
        <f>TIMEVALUE(SUBSTITUTE(SUBSTITUTE(F4105,"P"," P"),"A"," A"))</f>
        <v>0.69236111111111109</v>
      </c>
      <c r="N4105" s="34">
        <f t="shared" ref="N4105:N4168" si="203">1+(L4105=L4104)*(K4105=K4104)*N4104</f>
        <v>18</v>
      </c>
      <c r="O4105" s="34" t="str">
        <f t="shared" ref="O4105:O4168" si="204">L4105&amp;N4105</f>
        <v>YOZ18</v>
      </c>
      <c r="P4105" s="44">
        <f>INDEX(Workings!$R$14:$R$853,MATCH(O4105,Workings!$U$14:$U$853,0))</f>
        <v>0.68611111111111134</v>
      </c>
      <c r="Q4105" s="34">
        <f t="shared" ref="Q4105:Q4168" si="205">ROUND((M4105-P4105)*60*24,5)</f>
        <v>9</v>
      </c>
      <c r="S4105"/>
    </row>
    <row r="4106" spans="1:19" ht="15" x14ac:dyDescent="0.25">
      <c r="A4106" s="34" t="s">
        <v>4243</v>
      </c>
      <c r="B4106" s="34">
        <f>SEARCH("PM",A4106)</f>
        <v>9</v>
      </c>
      <c r="C4106" s="34" t="e">
        <f>SEARCH("AM",A4106)</f>
        <v>#VALUE!</v>
      </c>
      <c r="D4106" s="34">
        <f>IFERROR(B4106,C4106)</f>
        <v>9</v>
      </c>
      <c r="E4106" s="34" t="str">
        <f>IFERROR(MID(A4106,D4106-5,1)," ")</f>
        <v xml:space="preserve"> </v>
      </c>
      <c r="F4106" s="34" t="str">
        <f>MID(A4106,IF(E4106="1",D4106-5,D4106-4),IF(E4106="1",7,6))</f>
        <v>5:05PM</v>
      </c>
      <c r="G4106" s="34" t="str">
        <f>TRIM(SUBSTITUTE(A4106,TEXT(M4106,"h:mmAM/PM"),""))</f>
        <v>YOZ 7/Nov</v>
      </c>
      <c r="H4106" s="34" t="b">
        <f>OR(LEFT(G4106,1)="Y",LEFT(G4106,1)="B",LEFT(G4106,1)="R")</f>
        <v>1</v>
      </c>
      <c r="I4106" s="34" t="str">
        <f>IF(H4106,LEFT(G4106,FIND(" ",G4106)-1),MID(G4106,FIND(" ",G4106)+1,9))</f>
        <v>YOZ</v>
      </c>
      <c r="J4106" s="34" t="str">
        <f>TRIM(SUBSTITUTE(G4106,I4106,""))</f>
        <v>7/Nov</v>
      </c>
      <c r="K4106" s="34">
        <f>LEFT(J4106,2-ISERROR(1*MID(J4106,2,1)))*1</f>
        <v>7</v>
      </c>
      <c r="L4106" s="34" t="str">
        <f>IF(LEN(I4106)=3,I4106,LEFT(I4106,1)&amp;MID(I4106,3,1)&amp;RIGHT(I4106,1))</f>
        <v>YOZ</v>
      </c>
      <c r="M4106" s="42">
        <f>TIMEVALUE(SUBSTITUTE(SUBSTITUTE(F4106,"P"," P"),"A"," A"))</f>
        <v>0.71180555555555547</v>
      </c>
      <c r="N4106" s="34">
        <f t="shared" si="203"/>
        <v>19</v>
      </c>
      <c r="O4106" s="34" t="str">
        <f t="shared" si="204"/>
        <v>YOZ19</v>
      </c>
      <c r="P4106" s="44">
        <f>INDEX(Workings!$R$14:$R$853,MATCH(O4106,Workings!$U$14:$U$853,0))</f>
        <v>0.70694444444444471</v>
      </c>
      <c r="Q4106" s="34">
        <f t="shared" si="205"/>
        <v>7</v>
      </c>
      <c r="S4106"/>
    </row>
    <row r="4107" spans="1:19" ht="15" x14ac:dyDescent="0.25">
      <c r="A4107" s="34" t="s">
        <v>2359</v>
      </c>
      <c r="B4107" s="34">
        <f>SEARCH("PM",A4107)</f>
        <v>11</v>
      </c>
      <c r="C4107" s="34" t="e">
        <f>SEARCH("AM",A4107)</f>
        <v>#VALUE!</v>
      </c>
      <c r="D4107" s="34">
        <f>IFERROR(B4107,C4107)</f>
        <v>11</v>
      </c>
      <c r="E4107" s="34" t="str">
        <f>IFERROR(MID(A4107,D4107-5,1)," ")</f>
        <v xml:space="preserve"> </v>
      </c>
      <c r="F4107" s="34" t="str">
        <f>MID(A4107,IF(E4107="1",D4107-5,D4107-4),IF(E4107="1",7,6))</f>
        <v>5:34PM</v>
      </c>
      <c r="G4107" s="34" t="str">
        <f>TRIM(SUBSTITUTE(A4107,TEXT(M4107,"h:mmAM/PM"),""))</f>
        <v>7-Nov Y-O-Z</v>
      </c>
      <c r="H4107" s="34" t="b">
        <f>OR(LEFT(G4107,1)="Y",LEFT(G4107,1)="B",LEFT(G4107,1)="R")</f>
        <v>0</v>
      </c>
      <c r="I4107" s="34" t="str">
        <f>IF(H4107,LEFT(G4107,FIND(" ",G4107)-1),MID(G4107,FIND(" ",G4107)+1,9))</f>
        <v>Y-O-Z</v>
      </c>
      <c r="J4107" s="34" t="str">
        <f>TRIM(SUBSTITUTE(G4107,I4107,""))</f>
        <v>7-Nov</v>
      </c>
      <c r="K4107" s="34">
        <f>LEFT(J4107,2-ISERROR(1*MID(J4107,2,1)))*1</f>
        <v>7</v>
      </c>
      <c r="L4107" s="34" t="str">
        <f>IF(LEN(I4107)=3,I4107,LEFT(I4107,1)&amp;MID(I4107,3,1)&amp;RIGHT(I4107,1))</f>
        <v>YOZ</v>
      </c>
      <c r="M4107" s="42">
        <f>TIMEVALUE(SUBSTITUTE(SUBSTITUTE(F4107,"P"," P"),"A"," A"))</f>
        <v>0.7319444444444444</v>
      </c>
      <c r="N4107" s="34">
        <f t="shared" si="203"/>
        <v>20</v>
      </c>
      <c r="O4107" s="34" t="str">
        <f t="shared" si="204"/>
        <v>YOZ20</v>
      </c>
      <c r="P4107" s="44">
        <f>INDEX(Workings!$R$14:$R$853,MATCH(O4107,Workings!$U$14:$U$853,0))</f>
        <v>0.72777777777777808</v>
      </c>
      <c r="Q4107" s="34">
        <f t="shared" si="205"/>
        <v>6</v>
      </c>
      <c r="S4107"/>
    </row>
    <row r="4108" spans="1:19" ht="15" x14ac:dyDescent="0.25">
      <c r="A4108" s="34" t="s">
        <v>252</v>
      </c>
      <c r="B4108" s="34">
        <f>SEARCH("PM",A4108)</f>
        <v>5</v>
      </c>
      <c r="C4108" s="34" t="e">
        <f>SEARCH("AM",A4108)</f>
        <v>#VALUE!</v>
      </c>
      <c r="D4108" s="34">
        <f>IFERROR(B4108,C4108)</f>
        <v>5</v>
      </c>
      <c r="E4108" s="34" t="str">
        <f>IFERROR(MID(A4108,D4108-5,1)," ")</f>
        <v xml:space="preserve"> </v>
      </c>
      <c r="F4108" s="34" t="str">
        <f>MID(A4108,IF(E4108="1",D4108-5,D4108-4),IF(E4108="1",7,6))</f>
        <v>5:49PM</v>
      </c>
      <c r="G4108" s="34" t="str">
        <f>TRIM(SUBSTITUTE(A4108,TEXT(M4108,"h:mmAM/PM"),""))</f>
        <v>Y:O:Z 7/Nov</v>
      </c>
      <c r="H4108" s="34" t="b">
        <f>OR(LEFT(G4108,1)="Y",LEFT(G4108,1)="B",LEFT(G4108,1)="R")</f>
        <v>1</v>
      </c>
      <c r="I4108" s="34" t="str">
        <f>IF(H4108,LEFT(G4108,FIND(" ",G4108)-1),MID(G4108,FIND(" ",G4108)+1,9))</f>
        <v>Y:O:Z</v>
      </c>
      <c r="J4108" s="34" t="str">
        <f>TRIM(SUBSTITUTE(G4108,I4108,""))</f>
        <v>7/Nov</v>
      </c>
      <c r="K4108" s="34">
        <f>LEFT(J4108,2-ISERROR(1*MID(J4108,2,1)))*1</f>
        <v>7</v>
      </c>
      <c r="L4108" s="34" t="str">
        <f>IF(LEN(I4108)=3,I4108,LEFT(I4108,1)&amp;MID(I4108,3,1)&amp;RIGHT(I4108,1))</f>
        <v>YOZ</v>
      </c>
      <c r="M4108" s="42">
        <f>TIMEVALUE(SUBSTITUTE(SUBSTITUTE(F4108,"P"," P"),"A"," A"))</f>
        <v>0.74236111111111114</v>
      </c>
      <c r="N4108" s="34">
        <f t="shared" si="203"/>
        <v>21</v>
      </c>
      <c r="O4108" s="34" t="str">
        <f t="shared" si="204"/>
        <v>YOZ21</v>
      </c>
      <c r="P4108" s="44">
        <f>INDEX(Workings!$R$14:$R$853,MATCH(O4108,Workings!$U$14:$U$853,0))</f>
        <v>0.74166666666666692</v>
      </c>
      <c r="Q4108" s="34">
        <f t="shared" si="205"/>
        <v>1</v>
      </c>
      <c r="S4108"/>
    </row>
    <row r="4109" spans="1:19" ht="15" x14ac:dyDescent="0.25">
      <c r="A4109" s="34" t="s">
        <v>2464</v>
      </c>
      <c r="B4109" s="34">
        <f>SEARCH("PM",A4109)</f>
        <v>17</v>
      </c>
      <c r="C4109" s="34" t="e">
        <f>SEARCH("AM",A4109)</f>
        <v>#VALUE!</v>
      </c>
      <c r="D4109" s="34">
        <f>IFERROR(B4109,C4109)</f>
        <v>17</v>
      </c>
      <c r="E4109" s="34" t="str">
        <f>IFERROR(MID(A4109,D4109-5,1)," ")</f>
        <v xml:space="preserve"> </v>
      </c>
      <c r="F4109" s="34" t="str">
        <f>MID(A4109,IF(E4109="1",D4109-5,D4109-4),IF(E4109="1",7,6))</f>
        <v>6:07PM</v>
      </c>
      <c r="G4109" s="34" t="str">
        <f>TRIM(SUBSTITUTE(A4109,TEXT(M4109,"h:mmAM/PM"),""))</f>
        <v>7/Nov Y:O:Z</v>
      </c>
      <c r="H4109" s="34" t="b">
        <f>OR(LEFT(G4109,1)="Y",LEFT(G4109,1)="B",LEFT(G4109,1)="R")</f>
        <v>0</v>
      </c>
      <c r="I4109" s="34" t="str">
        <f>IF(H4109,LEFT(G4109,FIND(" ",G4109)-1),MID(G4109,FIND(" ",G4109)+1,9))</f>
        <v>Y:O:Z</v>
      </c>
      <c r="J4109" s="34" t="str">
        <f>TRIM(SUBSTITUTE(G4109,I4109,""))</f>
        <v>7/Nov</v>
      </c>
      <c r="K4109" s="34">
        <f>LEFT(J4109,2-ISERROR(1*MID(J4109,2,1)))*1</f>
        <v>7</v>
      </c>
      <c r="L4109" s="34" t="str">
        <f>IF(LEN(I4109)=3,I4109,LEFT(I4109,1)&amp;MID(I4109,3,1)&amp;RIGHT(I4109,1))</f>
        <v>YOZ</v>
      </c>
      <c r="M4109" s="42">
        <f>TIMEVALUE(SUBSTITUTE(SUBSTITUTE(F4109,"P"," P"),"A"," A"))</f>
        <v>0.75486111111111109</v>
      </c>
      <c r="N4109" s="34">
        <f t="shared" si="203"/>
        <v>22</v>
      </c>
      <c r="O4109" s="34" t="str">
        <f t="shared" si="204"/>
        <v>YOZ22</v>
      </c>
      <c r="P4109" s="44">
        <f>INDEX(Workings!$R$14:$R$853,MATCH(O4109,Workings!$U$14:$U$853,0))</f>
        <v>0.75555555555555576</v>
      </c>
      <c r="Q4109" s="34">
        <f t="shared" si="205"/>
        <v>-1</v>
      </c>
      <c r="S4109"/>
    </row>
    <row r="4110" spans="1:19" ht="15" x14ac:dyDescent="0.25">
      <c r="A4110" s="34" t="s">
        <v>1947</v>
      </c>
      <c r="B4110" s="34">
        <f>SEARCH("PM",A4110)</f>
        <v>5</v>
      </c>
      <c r="C4110" s="34" t="e">
        <f>SEARCH("AM",A4110)</f>
        <v>#VALUE!</v>
      </c>
      <c r="D4110" s="34">
        <f>IFERROR(B4110,C4110)</f>
        <v>5</v>
      </c>
      <c r="E4110" s="34" t="str">
        <f>IFERROR(MID(A4110,D4110-5,1)," ")</f>
        <v xml:space="preserve"> </v>
      </c>
      <c r="F4110" s="34" t="str">
        <f>MID(A4110,IF(E4110="1",D4110-5,D4110-4),IF(E4110="1",7,6))</f>
        <v>6:37PM</v>
      </c>
      <c r="G4110" s="34" t="str">
        <f>TRIM(SUBSTITUTE(A4110,TEXT(M4110,"h:mmAM/PM"),""))</f>
        <v>7/Nov YOZ</v>
      </c>
      <c r="H4110" s="34" t="b">
        <f>OR(LEFT(G4110,1)="Y",LEFT(G4110,1)="B",LEFT(G4110,1)="R")</f>
        <v>0</v>
      </c>
      <c r="I4110" s="34" t="str">
        <f>IF(H4110,LEFT(G4110,FIND(" ",G4110)-1),MID(G4110,FIND(" ",G4110)+1,9))</f>
        <v>YOZ</v>
      </c>
      <c r="J4110" s="34" t="str">
        <f>TRIM(SUBSTITUTE(G4110,I4110,""))</f>
        <v>7/Nov</v>
      </c>
      <c r="K4110" s="34">
        <f>LEFT(J4110,2-ISERROR(1*MID(J4110,2,1)))*1</f>
        <v>7</v>
      </c>
      <c r="L4110" s="34" t="str">
        <f>IF(LEN(I4110)=3,I4110,LEFT(I4110,1)&amp;MID(I4110,3,1)&amp;RIGHT(I4110,1))</f>
        <v>YOZ</v>
      </c>
      <c r="M4110" s="42">
        <f>TIMEVALUE(SUBSTITUTE(SUBSTITUTE(F4110,"P"," P"),"A"," A"))</f>
        <v>0.77569444444444446</v>
      </c>
      <c r="N4110" s="34">
        <f t="shared" si="203"/>
        <v>23</v>
      </c>
      <c r="O4110" s="34" t="str">
        <f t="shared" si="204"/>
        <v>YOZ23</v>
      </c>
      <c r="P4110" s="44">
        <f>INDEX(Workings!$R$14:$R$853,MATCH(O4110,Workings!$U$14:$U$853,0))</f>
        <v>0.7694444444444446</v>
      </c>
      <c r="Q4110" s="34">
        <f t="shared" si="205"/>
        <v>9</v>
      </c>
      <c r="S4110"/>
    </row>
    <row r="4111" spans="1:19" ht="15" x14ac:dyDescent="0.25">
      <c r="A4111" s="34" t="s">
        <v>112</v>
      </c>
      <c r="B4111" s="34">
        <f>SEARCH("PM",A4111)</f>
        <v>11</v>
      </c>
      <c r="C4111" s="34" t="e">
        <f>SEARCH("AM",A4111)</f>
        <v>#VALUE!</v>
      </c>
      <c r="D4111" s="34">
        <f>IFERROR(B4111,C4111)</f>
        <v>11</v>
      </c>
      <c r="E4111" s="34" t="str">
        <f>IFERROR(MID(A4111,D4111-5,1)," ")</f>
        <v xml:space="preserve"> </v>
      </c>
      <c r="F4111" s="34" t="str">
        <f>MID(A4111,IF(E4111="1",D4111-5,D4111-4),IF(E4111="1",7,6))</f>
        <v>6:58PM</v>
      </c>
      <c r="G4111" s="34" t="str">
        <f>TRIM(SUBSTITUTE(A4111,TEXT(M4111,"h:mmAM/PM"),""))</f>
        <v>7-Nov Y-O-Z</v>
      </c>
      <c r="H4111" s="34" t="b">
        <f>OR(LEFT(G4111,1)="Y",LEFT(G4111,1)="B",LEFT(G4111,1)="R")</f>
        <v>0</v>
      </c>
      <c r="I4111" s="34" t="str">
        <f>IF(H4111,LEFT(G4111,FIND(" ",G4111)-1),MID(G4111,FIND(" ",G4111)+1,9))</f>
        <v>Y-O-Z</v>
      </c>
      <c r="J4111" s="34" t="str">
        <f>TRIM(SUBSTITUTE(G4111,I4111,""))</f>
        <v>7-Nov</v>
      </c>
      <c r="K4111" s="34">
        <f>LEFT(J4111,2-ISERROR(1*MID(J4111,2,1)))*1</f>
        <v>7</v>
      </c>
      <c r="L4111" s="34" t="str">
        <f>IF(LEN(I4111)=3,I4111,LEFT(I4111,1)&amp;MID(I4111,3,1)&amp;RIGHT(I4111,1))</f>
        <v>YOZ</v>
      </c>
      <c r="M4111" s="42">
        <f>TIMEVALUE(SUBSTITUTE(SUBSTITUTE(F4111,"P"," P"),"A"," A"))</f>
        <v>0.79027777777777775</v>
      </c>
      <c r="N4111" s="34">
        <f t="shared" si="203"/>
        <v>24</v>
      </c>
      <c r="O4111" s="34" t="str">
        <f t="shared" si="204"/>
        <v>YOZ24</v>
      </c>
      <c r="P4111" s="44">
        <f>INDEX(Workings!$R$14:$R$853,MATCH(O4111,Workings!$U$14:$U$853,0))</f>
        <v>0.78333333333333344</v>
      </c>
      <c r="Q4111" s="34">
        <f t="shared" si="205"/>
        <v>10</v>
      </c>
      <c r="S4111"/>
    </row>
    <row r="4112" spans="1:19" ht="15" x14ac:dyDescent="0.25">
      <c r="A4112" s="34" t="s">
        <v>2148</v>
      </c>
      <c r="B4112" s="34">
        <f>SEARCH("PM",A4112)</f>
        <v>11</v>
      </c>
      <c r="C4112" s="34" t="e">
        <f>SEARCH("AM",A4112)</f>
        <v>#VALUE!</v>
      </c>
      <c r="D4112" s="34">
        <f>IFERROR(B4112,C4112)</f>
        <v>11</v>
      </c>
      <c r="E4112" s="34" t="str">
        <f>IFERROR(MID(A4112,D4112-5,1)," ")</f>
        <v xml:space="preserve"> </v>
      </c>
      <c r="F4112" s="34" t="str">
        <f>MID(A4112,IF(E4112="1",D4112-5,D4112-4),IF(E4112="1",7,6))</f>
        <v>7:15PM</v>
      </c>
      <c r="G4112" s="34" t="str">
        <f>TRIM(SUBSTITUTE(A4112,TEXT(M4112,"h:mmAM/PM"),""))</f>
        <v>Y:O:Z 7-Nov</v>
      </c>
      <c r="H4112" s="34" t="b">
        <f>OR(LEFT(G4112,1)="Y",LEFT(G4112,1)="B",LEFT(G4112,1)="R")</f>
        <v>1</v>
      </c>
      <c r="I4112" s="34" t="str">
        <f>IF(H4112,LEFT(G4112,FIND(" ",G4112)-1),MID(G4112,FIND(" ",G4112)+1,9))</f>
        <v>Y:O:Z</v>
      </c>
      <c r="J4112" s="34" t="str">
        <f>TRIM(SUBSTITUTE(G4112,I4112,""))</f>
        <v>7-Nov</v>
      </c>
      <c r="K4112" s="34">
        <f>LEFT(J4112,2-ISERROR(1*MID(J4112,2,1)))*1</f>
        <v>7</v>
      </c>
      <c r="L4112" s="34" t="str">
        <f>IF(LEN(I4112)=3,I4112,LEFT(I4112,1)&amp;MID(I4112,3,1)&amp;RIGHT(I4112,1))</f>
        <v>YOZ</v>
      </c>
      <c r="M4112" s="42">
        <f>TIMEVALUE(SUBSTITUTE(SUBSTITUTE(F4112,"P"," P"),"A"," A"))</f>
        <v>0.80208333333333337</v>
      </c>
      <c r="N4112" s="34">
        <f t="shared" si="203"/>
        <v>25</v>
      </c>
      <c r="O4112" s="34" t="str">
        <f t="shared" si="204"/>
        <v>YOZ25</v>
      </c>
      <c r="P4112" s="44">
        <f>INDEX(Workings!$R$14:$R$853,MATCH(O4112,Workings!$U$14:$U$853,0))</f>
        <v>0.79722222222222228</v>
      </c>
      <c r="Q4112" s="34">
        <f t="shared" si="205"/>
        <v>7</v>
      </c>
      <c r="S4112"/>
    </row>
    <row r="4113" spans="1:19" ht="15" x14ac:dyDescent="0.25">
      <c r="A4113" s="34" t="s">
        <v>2246</v>
      </c>
      <c r="B4113" s="34">
        <f>SEARCH("PM",A4113)</f>
        <v>17</v>
      </c>
      <c r="C4113" s="34" t="e">
        <f>SEARCH("AM",A4113)</f>
        <v>#VALUE!</v>
      </c>
      <c r="D4113" s="34">
        <f>IFERROR(B4113,C4113)</f>
        <v>17</v>
      </c>
      <c r="E4113" s="34" t="str">
        <f>IFERROR(MID(A4113,D4113-5,1)," ")</f>
        <v xml:space="preserve"> </v>
      </c>
      <c r="F4113" s="34" t="str">
        <f>MID(A4113,IF(E4113="1",D4113-5,D4113-4),IF(E4113="1",7,6))</f>
        <v>7:39PM</v>
      </c>
      <c r="G4113" s="34" t="str">
        <f>TRIM(SUBSTITUTE(A4113,TEXT(M4113,"h:mmAM/PM"),""))</f>
        <v>Y-O-Z 7-Nov</v>
      </c>
      <c r="H4113" s="34" t="b">
        <f>OR(LEFT(G4113,1)="Y",LEFT(G4113,1)="B",LEFT(G4113,1)="R")</f>
        <v>1</v>
      </c>
      <c r="I4113" s="34" t="str">
        <f>IF(H4113,LEFT(G4113,FIND(" ",G4113)-1),MID(G4113,FIND(" ",G4113)+1,9))</f>
        <v>Y-O-Z</v>
      </c>
      <c r="J4113" s="34" t="str">
        <f>TRIM(SUBSTITUTE(G4113,I4113,""))</f>
        <v>7-Nov</v>
      </c>
      <c r="K4113" s="34">
        <f>LEFT(J4113,2-ISERROR(1*MID(J4113,2,1)))*1</f>
        <v>7</v>
      </c>
      <c r="L4113" s="34" t="str">
        <f>IF(LEN(I4113)=3,I4113,LEFT(I4113,1)&amp;MID(I4113,3,1)&amp;RIGHT(I4113,1))</f>
        <v>YOZ</v>
      </c>
      <c r="M4113" s="42">
        <f>TIMEVALUE(SUBSTITUTE(SUBSTITUTE(F4113,"P"," P"),"A"," A"))</f>
        <v>0.81874999999999998</v>
      </c>
      <c r="N4113" s="34">
        <f t="shared" si="203"/>
        <v>26</v>
      </c>
      <c r="O4113" s="34" t="str">
        <f t="shared" si="204"/>
        <v>YOZ26</v>
      </c>
      <c r="P4113" s="44">
        <f>INDEX(Workings!$R$14:$R$853,MATCH(O4113,Workings!$U$14:$U$853,0))</f>
        <v>0.81111111111111112</v>
      </c>
      <c r="Q4113" s="34">
        <f t="shared" si="205"/>
        <v>11</v>
      </c>
      <c r="S4113"/>
    </row>
    <row r="4114" spans="1:19" ht="15" x14ac:dyDescent="0.25">
      <c r="A4114" s="34" t="s">
        <v>1406</v>
      </c>
      <c r="B4114" s="34">
        <f>SEARCH("PM",A4114)</f>
        <v>17</v>
      </c>
      <c r="C4114" s="34" t="e">
        <f>SEARCH("AM",A4114)</f>
        <v>#VALUE!</v>
      </c>
      <c r="D4114" s="34">
        <f>IFERROR(B4114,C4114)</f>
        <v>17</v>
      </c>
      <c r="E4114" s="34" t="str">
        <f>IFERROR(MID(A4114,D4114-5,1)," ")</f>
        <v xml:space="preserve"> </v>
      </c>
      <c r="F4114" s="34" t="str">
        <f>MID(A4114,IF(E4114="1",D4114-5,D4114-4),IF(E4114="1",7,6))</f>
        <v>8:33PM</v>
      </c>
      <c r="G4114" s="34" t="str">
        <f>TRIM(SUBSTITUTE(A4114,TEXT(M4114,"h:mmAM/PM"),""))</f>
        <v>Y:O:Z 7-Nov</v>
      </c>
      <c r="H4114" s="34" t="b">
        <f>OR(LEFT(G4114,1)="Y",LEFT(G4114,1)="B",LEFT(G4114,1)="R")</f>
        <v>1</v>
      </c>
      <c r="I4114" s="34" t="str">
        <f>IF(H4114,LEFT(G4114,FIND(" ",G4114)-1),MID(G4114,FIND(" ",G4114)+1,9))</f>
        <v>Y:O:Z</v>
      </c>
      <c r="J4114" s="34" t="str">
        <f>TRIM(SUBSTITUTE(G4114,I4114,""))</f>
        <v>7-Nov</v>
      </c>
      <c r="K4114" s="34">
        <f>LEFT(J4114,2-ISERROR(1*MID(J4114,2,1)))*1</f>
        <v>7</v>
      </c>
      <c r="L4114" s="34" t="str">
        <f>IF(LEN(I4114)=3,I4114,LEFT(I4114,1)&amp;MID(I4114,3,1)&amp;RIGHT(I4114,1))</f>
        <v>YOZ</v>
      </c>
      <c r="M4114" s="42">
        <f>TIMEVALUE(SUBSTITUTE(SUBSTITUTE(F4114,"P"," P"),"A"," A"))</f>
        <v>0.85625000000000007</v>
      </c>
      <c r="N4114" s="34">
        <f t="shared" si="203"/>
        <v>27</v>
      </c>
      <c r="O4114" s="34" t="str">
        <f t="shared" si="204"/>
        <v>YOZ27</v>
      </c>
      <c r="P4114" s="44">
        <f>INDEX(Workings!$R$14:$R$853,MATCH(O4114,Workings!$U$14:$U$853,0))</f>
        <v>0.85277777777777775</v>
      </c>
      <c r="Q4114" s="34">
        <f t="shared" si="205"/>
        <v>5</v>
      </c>
      <c r="S4114"/>
    </row>
    <row r="4115" spans="1:19" ht="15" x14ac:dyDescent="0.25">
      <c r="A4115" s="34" t="s">
        <v>2856</v>
      </c>
      <c r="B4115" s="34">
        <f>SEARCH("PM",A4115)</f>
        <v>11</v>
      </c>
      <c r="C4115" s="34" t="e">
        <f>SEARCH("AM",A4115)</f>
        <v>#VALUE!</v>
      </c>
      <c r="D4115" s="34">
        <f>IFERROR(B4115,C4115)</f>
        <v>11</v>
      </c>
      <c r="E4115" s="34" t="str">
        <f>IFERROR(MID(A4115,D4115-5,1)," ")</f>
        <v xml:space="preserve"> </v>
      </c>
      <c r="F4115" s="34" t="str">
        <f>MID(A4115,IF(E4115="1",D4115-5,D4115-4),IF(E4115="1",7,6))</f>
        <v>9:34PM</v>
      </c>
      <c r="G4115" s="34" t="str">
        <f>TRIM(SUBSTITUTE(A4115,TEXT(M4115,"h:mmAM/PM"),""))</f>
        <v>7/Nov YOZ</v>
      </c>
      <c r="H4115" s="34" t="b">
        <f>OR(LEFT(G4115,1)="Y",LEFT(G4115,1)="B",LEFT(G4115,1)="R")</f>
        <v>0</v>
      </c>
      <c r="I4115" s="34" t="str">
        <f>IF(H4115,LEFT(G4115,FIND(" ",G4115)-1),MID(G4115,FIND(" ",G4115)+1,9))</f>
        <v>YOZ</v>
      </c>
      <c r="J4115" s="34" t="str">
        <f>TRIM(SUBSTITUTE(G4115,I4115,""))</f>
        <v>7/Nov</v>
      </c>
      <c r="K4115" s="34">
        <f>LEFT(J4115,2-ISERROR(1*MID(J4115,2,1)))*1</f>
        <v>7</v>
      </c>
      <c r="L4115" s="34" t="str">
        <f>IF(LEN(I4115)=3,I4115,LEFT(I4115,1)&amp;MID(I4115,3,1)&amp;RIGHT(I4115,1))</f>
        <v>YOZ</v>
      </c>
      <c r="M4115" s="42">
        <f>TIMEVALUE(SUBSTITUTE(SUBSTITUTE(F4115,"P"," P"),"A"," A"))</f>
        <v>0.89861111111111114</v>
      </c>
      <c r="N4115" s="34">
        <f t="shared" si="203"/>
        <v>28</v>
      </c>
      <c r="O4115" s="34" t="str">
        <f t="shared" si="204"/>
        <v>YOZ28</v>
      </c>
      <c r="P4115" s="44">
        <f>INDEX(Workings!$R$14:$R$853,MATCH(O4115,Workings!$U$14:$U$853,0))</f>
        <v>0.89444444444444438</v>
      </c>
      <c r="Q4115" s="34">
        <f t="shared" si="205"/>
        <v>6</v>
      </c>
      <c r="S4115"/>
    </row>
    <row r="4116" spans="1:19" ht="15" x14ac:dyDescent="0.25">
      <c r="A4116" s="34" t="s">
        <v>2040</v>
      </c>
      <c r="B4116" s="34">
        <f>SEARCH("PM",A4116)</f>
        <v>6</v>
      </c>
      <c r="C4116" s="34" t="e">
        <f>SEARCH("AM",A4116)</f>
        <v>#VALUE!</v>
      </c>
      <c r="D4116" s="34">
        <f>IFERROR(B4116,C4116)</f>
        <v>6</v>
      </c>
      <c r="E4116" s="34" t="str">
        <f>IFERROR(MID(A4116,D4116-5,1)," ")</f>
        <v>1</v>
      </c>
      <c r="F4116" s="34" t="str">
        <f>MID(A4116,IF(E4116="1",D4116-5,D4116-4),IF(E4116="1",7,6))</f>
        <v>10:37PM</v>
      </c>
      <c r="G4116" s="34" t="str">
        <f>TRIM(SUBSTITUTE(A4116,TEXT(M4116,"h:mmAM/PM"),""))</f>
        <v>Y-O-Z 7/Nov</v>
      </c>
      <c r="H4116" s="34" t="b">
        <f>OR(LEFT(G4116,1)="Y",LEFT(G4116,1)="B",LEFT(G4116,1)="R")</f>
        <v>1</v>
      </c>
      <c r="I4116" s="34" t="str">
        <f>IF(H4116,LEFT(G4116,FIND(" ",G4116)-1),MID(G4116,FIND(" ",G4116)+1,9))</f>
        <v>Y-O-Z</v>
      </c>
      <c r="J4116" s="34" t="str">
        <f>TRIM(SUBSTITUTE(G4116,I4116,""))</f>
        <v>7/Nov</v>
      </c>
      <c r="K4116" s="34">
        <f>LEFT(J4116,2-ISERROR(1*MID(J4116,2,1)))*1</f>
        <v>7</v>
      </c>
      <c r="L4116" s="34" t="str">
        <f>IF(LEN(I4116)=3,I4116,LEFT(I4116,1)&amp;MID(I4116,3,1)&amp;RIGHT(I4116,1))</f>
        <v>YOZ</v>
      </c>
      <c r="M4116" s="42">
        <f>TIMEVALUE(SUBSTITUTE(SUBSTITUTE(F4116,"P"," P"),"A"," A"))</f>
        <v>0.94236111111111109</v>
      </c>
      <c r="N4116" s="34">
        <f t="shared" si="203"/>
        <v>29</v>
      </c>
      <c r="O4116" s="34" t="str">
        <f t="shared" si="204"/>
        <v>YOZ29</v>
      </c>
      <c r="P4116" s="44">
        <f>INDEX(Workings!$R$14:$R$853,MATCH(O4116,Workings!$U$14:$U$853,0))</f>
        <v>0.93611111111111101</v>
      </c>
      <c r="Q4116" s="34">
        <f t="shared" si="205"/>
        <v>9</v>
      </c>
      <c r="S4116"/>
    </row>
    <row r="4117" spans="1:19" ht="15" x14ac:dyDescent="0.25">
      <c r="A4117" s="34" t="s">
        <v>3186</v>
      </c>
      <c r="B4117" s="34">
        <f>SEARCH("PM",A4117)</f>
        <v>12</v>
      </c>
      <c r="C4117" s="34" t="e">
        <f>SEARCH("AM",A4117)</f>
        <v>#VALUE!</v>
      </c>
      <c r="D4117" s="34">
        <f>IFERROR(B4117,C4117)</f>
        <v>12</v>
      </c>
      <c r="E4117" s="34" t="str">
        <f>IFERROR(MID(A4117,D4117-5,1)," ")</f>
        <v>1</v>
      </c>
      <c r="F4117" s="34" t="str">
        <f>MID(A4117,IF(E4117="1",D4117-5,D4117-4),IF(E4117="1",7,6))</f>
        <v>11:34PM</v>
      </c>
      <c r="G4117" s="34" t="str">
        <f>TRIM(SUBSTITUTE(A4117,TEXT(M4117,"h:mmAM/PM"),""))</f>
        <v>7-Nov Y-O-Z</v>
      </c>
      <c r="H4117" s="34" t="b">
        <f>OR(LEFT(G4117,1)="Y",LEFT(G4117,1)="B",LEFT(G4117,1)="R")</f>
        <v>0</v>
      </c>
      <c r="I4117" s="34" t="str">
        <f>IF(H4117,LEFT(G4117,FIND(" ",G4117)-1),MID(G4117,FIND(" ",G4117)+1,9))</f>
        <v>Y-O-Z</v>
      </c>
      <c r="J4117" s="34" t="str">
        <f>TRIM(SUBSTITUTE(G4117,I4117,""))</f>
        <v>7-Nov</v>
      </c>
      <c r="K4117" s="34">
        <f>LEFT(J4117,2-ISERROR(1*MID(J4117,2,1)))*1</f>
        <v>7</v>
      </c>
      <c r="L4117" s="34" t="str">
        <f>IF(LEN(I4117)=3,I4117,LEFT(I4117,1)&amp;MID(I4117,3,1)&amp;RIGHT(I4117,1))</f>
        <v>YOZ</v>
      </c>
      <c r="M4117" s="42">
        <f>TIMEVALUE(SUBSTITUTE(SUBSTITUTE(F4117,"P"," P"),"A"," A"))</f>
        <v>0.9819444444444444</v>
      </c>
      <c r="N4117" s="34">
        <f t="shared" si="203"/>
        <v>30</v>
      </c>
      <c r="O4117" s="34" t="str">
        <f t="shared" si="204"/>
        <v>YOZ30</v>
      </c>
      <c r="P4117" s="44">
        <f>INDEX(Workings!$R$14:$R$853,MATCH(O4117,Workings!$U$14:$U$853,0))</f>
        <v>0.97777777777777763</v>
      </c>
      <c r="Q4117" s="34">
        <f t="shared" si="205"/>
        <v>6</v>
      </c>
      <c r="S4117"/>
    </row>
    <row r="4118" spans="1:19" ht="15" x14ac:dyDescent="0.25">
      <c r="A4118" s="34" t="s">
        <v>603</v>
      </c>
      <c r="B4118" s="34" t="e">
        <f>SEARCH("PM",A4118)</f>
        <v>#VALUE!</v>
      </c>
      <c r="C4118" s="34">
        <f>SEARCH("AM",A4118)</f>
        <v>17</v>
      </c>
      <c r="D4118" s="34">
        <f>IFERROR(B4118,C4118)</f>
        <v>17</v>
      </c>
      <c r="E4118" s="34" t="str">
        <f>IFERROR(MID(A4118,D4118-5,1)," ")</f>
        <v xml:space="preserve"> </v>
      </c>
      <c r="F4118" s="34" t="str">
        <f>MID(A4118,IF(E4118="1",D4118-5,D4118-4),IF(E4118="1",7,6))</f>
        <v>7:37AM</v>
      </c>
      <c r="G4118" s="34" t="str">
        <f>TRIM(SUBSTITUTE(A4118,TEXT(M4118,"h:mmAM/PM"),""))</f>
        <v>8-Nov Y-O-Z</v>
      </c>
      <c r="H4118" s="34" t="b">
        <f>OR(LEFT(G4118,1)="Y",LEFT(G4118,1)="B",LEFT(G4118,1)="R")</f>
        <v>0</v>
      </c>
      <c r="I4118" s="34" t="str">
        <f>IF(H4118,LEFT(G4118,FIND(" ",G4118)-1),MID(G4118,FIND(" ",G4118)+1,9))</f>
        <v>Y-O-Z</v>
      </c>
      <c r="J4118" s="34" t="str">
        <f>TRIM(SUBSTITUTE(G4118,I4118,""))</f>
        <v>8-Nov</v>
      </c>
      <c r="K4118" s="34">
        <f>LEFT(J4118,2-ISERROR(1*MID(J4118,2,1)))*1</f>
        <v>8</v>
      </c>
      <c r="L4118" s="34" t="str">
        <f>IF(LEN(I4118)=3,I4118,LEFT(I4118,1)&amp;MID(I4118,3,1)&amp;RIGHT(I4118,1))</f>
        <v>YOZ</v>
      </c>
      <c r="M4118" s="42">
        <f>TIMEVALUE(SUBSTITUTE(SUBSTITUTE(F4118,"P"," P"),"A"," A"))</f>
        <v>0.31736111111111115</v>
      </c>
      <c r="N4118" s="34">
        <f t="shared" si="203"/>
        <v>1</v>
      </c>
      <c r="O4118" s="34" t="str">
        <f t="shared" si="204"/>
        <v>YOZ1</v>
      </c>
      <c r="P4118" s="44">
        <f>INDEX(Workings!$R$14:$R$853,MATCH(O4118,Workings!$U$14:$U$853,0))</f>
        <v>0.31111111111111112</v>
      </c>
      <c r="Q4118" s="34">
        <f t="shared" si="205"/>
        <v>9</v>
      </c>
      <c r="S4118"/>
    </row>
    <row r="4119" spans="1:19" ht="15" x14ac:dyDescent="0.25">
      <c r="A4119" s="34" t="s">
        <v>1584</v>
      </c>
      <c r="B4119" s="34" t="e">
        <f>SEARCH("PM",A4119)</f>
        <v>#VALUE!</v>
      </c>
      <c r="C4119" s="34">
        <f>SEARCH("AM",A4119)</f>
        <v>17</v>
      </c>
      <c r="D4119" s="34">
        <f>IFERROR(B4119,C4119)</f>
        <v>17</v>
      </c>
      <c r="E4119" s="34" t="str">
        <f>IFERROR(MID(A4119,D4119-5,1)," ")</f>
        <v xml:space="preserve"> </v>
      </c>
      <c r="F4119" s="34" t="str">
        <f>MID(A4119,IF(E4119="1",D4119-5,D4119-4),IF(E4119="1",7,6))</f>
        <v>8:10AM</v>
      </c>
      <c r="G4119" s="34" t="str">
        <f>TRIM(SUBSTITUTE(A4119,TEXT(M4119,"h:mmAM/PM"),""))</f>
        <v>Y/O/Z 8/Nov</v>
      </c>
      <c r="H4119" s="34" t="b">
        <f>OR(LEFT(G4119,1)="Y",LEFT(G4119,1)="B",LEFT(G4119,1)="R")</f>
        <v>1</v>
      </c>
      <c r="I4119" s="34" t="str">
        <f>IF(H4119,LEFT(G4119,FIND(" ",G4119)-1),MID(G4119,FIND(" ",G4119)+1,9))</f>
        <v>Y/O/Z</v>
      </c>
      <c r="J4119" s="34" t="str">
        <f>TRIM(SUBSTITUTE(G4119,I4119,""))</f>
        <v>8/Nov</v>
      </c>
      <c r="K4119" s="34">
        <f>LEFT(J4119,2-ISERROR(1*MID(J4119,2,1)))*1</f>
        <v>8</v>
      </c>
      <c r="L4119" s="34" t="str">
        <f>IF(LEN(I4119)=3,I4119,LEFT(I4119,1)&amp;MID(I4119,3,1)&amp;RIGHT(I4119,1))</f>
        <v>YOZ</v>
      </c>
      <c r="M4119" s="42">
        <f>TIMEVALUE(SUBSTITUTE(SUBSTITUTE(F4119,"P"," P"),"A"," A"))</f>
        <v>0.34027777777777773</v>
      </c>
      <c r="N4119" s="34">
        <f t="shared" si="203"/>
        <v>2</v>
      </c>
      <c r="O4119" s="34" t="str">
        <f t="shared" si="204"/>
        <v>YOZ2</v>
      </c>
      <c r="P4119" s="44">
        <f>INDEX(Workings!$R$14:$R$853,MATCH(O4119,Workings!$U$14:$U$853,0))</f>
        <v>0.33888888888888891</v>
      </c>
      <c r="Q4119" s="34">
        <f t="shared" si="205"/>
        <v>2</v>
      </c>
      <c r="S4119"/>
    </row>
    <row r="4120" spans="1:19" ht="15" x14ac:dyDescent="0.25">
      <c r="A4120" s="34" t="s">
        <v>2054</v>
      </c>
      <c r="B4120" s="34" t="e">
        <f>SEARCH("PM",A4120)</f>
        <v>#VALUE!</v>
      </c>
      <c r="C4120" s="34">
        <f>SEARCH("AM",A4120)</f>
        <v>5</v>
      </c>
      <c r="D4120" s="34">
        <f>IFERROR(B4120,C4120)</f>
        <v>5</v>
      </c>
      <c r="E4120" s="34" t="str">
        <f>IFERROR(MID(A4120,D4120-5,1)," ")</f>
        <v xml:space="preserve"> </v>
      </c>
      <c r="F4120" s="34" t="str">
        <f>MID(A4120,IF(E4120="1",D4120-5,D4120-4),IF(E4120="1",7,6))</f>
        <v>8:53AM</v>
      </c>
      <c r="G4120" s="34" t="str">
        <f>TRIM(SUBSTITUTE(A4120,TEXT(M4120,"h:mmAM/PM"),""))</f>
        <v>Y-O-Z 8/Nov</v>
      </c>
      <c r="H4120" s="34" t="b">
        <f>OR(LEFT(G4120,1)="Y",LEFT(G4120,1)="B",LEFT(G4120,1)="R")</f>
        <v>1</v>
      </c>
      <c r="I4120" s="34" t="str">
        <f>IF(H4120,LEFT(G4120,FIND(" ",G4120)-1),MID(G4120,FIND(" ",G4120)+1,9))</f>
        <v>Y-O-Z</v>
      </c>
      <c r="J4120" s="34" t="str">
        <f>TRIM(SUBSTITUTE(G4120,I4120,""))</f>
        <v>8/Nov</v>
      </c>
      <c r="K4120" s="34">
        <f>LEFT(J4120,2-ISERROR(1*MID(J4120,2,1)))*1</f>
        <v>8</v>
      </c>
      <c r="L4120" s="34" t="str">
        <f>IF(LEN(I4120)=3,I4120,LEFT(I4120,1)&amp;MID(I4120,3,1)&amp;RIGHT(I4120,1))</f>
        <v>YOZ</v>
      </c>
      <c r="M4120" s="42">
        <f>TIMEVALUE(SUBSTITUTE(SUBSTITUTE(F4120,"P"," P"),"A"," A"))</f>
        <v>0.37013888888888885</v>
      </c>
      <c r="N4120" s="34">
        <f t="shared" si="203"/>
        <v>3</v>
      </c>
      <c r="O4120" s="34" t="str">
        <f t="shared" si="204"/>
        <v>YOZ3</v>
      </c>
      <c r="P4120" s="44">
        <f>INDEX(Workings!$R$14:$R$853,MATCH(O4120,Workings!$U$14:$U$853,0))</f>
        <v>0.3666666666666667</v>
      </c>
      <c r="Q4120" s="34">
        <f t="shared" si="205"/>
        <v>5</v>
      </c>
      <c r="S4120"/>
    </row>
    <row r="4121" spans="1:19" ht="15" x14ac:dyDescent="0.25">
      <c r="A4121" s="34" t="s">
        <v>4213</v>
      </c>
      <c r="B4121" s="34" t="e">
        <f>SEARCH("PM",A4121)</f>
        <v>#VALUE!</v>
      </c>
      <c r="C4121" s="34">
        <f>SEARCH("AM",A4121)</f>
        <v>11</v>
      </c>
      <c r="D4121" s="34">
        <f>IFERROR(B4121,C4121)</f>
        <v>11</v>
      </c>
      <c r="E4121" s="34" t="str">
        <f>IFERROR(MID(A4121,D4121-5,1)," ")</f>
        <v xml:space="preserve"> </v>
      </c>
      <c r="F4121" s="34" t="str">
        <f>MID(A4121,IF(E4121="1",D4121-5,D4121-4),IF(E4121="1",7,6))</f>
        <v>9:33AM</v>
      </c>
      <c r="G4121" s="34" t="str">
        <f>TRIM(SUBSTITUTE(A4121,TEXT(M4121,"h:mmAM/PM"),""))</f>
        <v>Y-O-Z 8-Nov</v>
      </c>
      <c r="H4121" s="34" t="b">
        <f>OR(LEFT(G4121,1)="Y",LEFT(G4121,1)="B",LEFT(G4121,1)="R")</f>
        <v>1</v>
      </c>
      <c r="I4121" s="34" t="str">
        <f>IF(H4121,LEFT(G4121,FIND(" ",G4121)-1),MID(G4121,FIND(" ",G4121)+1,9))</f>
        <v>Y-O-Z</v>
      </c>
      <c r="J4121" s="34" t="str">
        <f>TRIM(SUBSTITUTE(G4121,I4121,""))</f>
        <v>8-Nov</v>
      </c>
      <c r="K4121" s="34">
        <f>LEFT(J4121,2-ISERROR(1*MID(J4121,2,1)))*1</f>
        <v>8</v>
      </c>
      <c r="L4121" s="34" t="str">
        <f>IF(LEN(I4121)=3,I4121,LEFT(I4121,1)&amp;MID(I4121,3,1)&amp;RIGHT(I4121,1))</f>
        <v>YOZ</v>
      </c>
      <c r="M4121" s="42">
        <f>TIMEVALUE(SUBSTITUTE(SUBSTITUTE(F4121,"P"," P"),"A"," A"))</f>
        <v>0.3979166666666667</v>
      </c>
      <c r="N4121" s="34">
        <f t="shared" si="203"/>
        <v>4</v>
      </c>
      <c r="O4121" s="34" t="str">
        <f t="shared" si="204"/>
        <v>YOZ4</v>
      </c>
      <c r="P4121" s="44">
        <f>INDEX(Workings!$R$14:$R$853,MATCH(O4121,Workings!$U$14:$U$853,0))</f>
        <v>0.39444444444444449</v>
      </c>
      <c r="Q4121" s="34">
        <f t="shared" si="205"/>
        <v>5</v>
      </c>
      <c r="S4121"/>
    </row>
    <row r="4122" spans="1:19" ht="15" x14ac:dyDescent="0.25">
      <c r="A4122" s="34" t="s">
        <v>3538</v>
      </c>
      <c r="B4122" s="34" t="e">
        <f>SEARCH("PM",A4122)</f>
        <v>#VALUE!</v>
      </c>
      <c r="C4122" s="34">
        <f>SEARCH("AM",A4122)</f>
        <v>6</v>
      </c>
      <c r="D4122" s="34">
        <f>IFERROR(B4122,C4122)</f>
        <v>6</v>
      </c>
      <c r="E4122" s="34" t="str">
        <f>IFERROR(MID(A4122,D4122-5,1)," ")</f>
        <v>1</v>
      </c>
      <c r="F4122" s="34" t="str">
        <f>MID(A4122,IF(E4122="1",D4122-5,D4122-4),IF(E4122="1",7,6))</f>
        <v>10:04AM</v>
      </c>
      <c r="G4122" s="34" t="str">
        <f>TRIM(SUBSTITUTE(A4122,TEXT(M4122,"h:mmAM/PM"),""))</f>
        <v>Y-O-Z 8-Nov</v>
      </c>
      <c r="H4122" s="34" t="b">
        <f>OR(LEFT(G4122,1)="Y",LEFT(G4122,1)="B",LEFT(G4122,1)="R")</f>
        <v>1</v>
      </c>
      <c r="I4122" s="34" t="str">
        <f>IF(H4122,LEFT(G4122,FIND(" ",G4122)-1),MID(G4122,FIND(" ",G4122)+1,9))</f>
        <v>Y-O-Z</v>
      </c>
      <c r="J4122" s="34" t="str">
        <f>TRIM(SUBSTITUTE(G4122,I4122,""))</f>
        <v>8-Nov</v>
      </c>
      <c r="K4122" s="34">
        <f>LEFT(J4122,2-ISERROR(1*MID(J4122,2,1)))*1</f>
        <v>8</v>
      </c>
      <c r="L4122" s="34" t="str">
        <f>IF(LEN(I4122)=3,I4122,LEFT(I4122,1)&amp;MID(I4122,3,1)&amp;RIGHT(I4122,1))</f>
        <v>YOZ</v>
      </c>
      <c r="M4122" s="42">
        <f>TIMEVALUE(SUBSTITUTE(SUBSTITUTE(F4122,"P"," P"),"A"," A"))</f>
        <v>0.41944444444444445</v>
      </c>
      <c r="N4122" s="34">
        <f t="shared" si="203"/>
        <v>5</v>
      </c>
      <c r="O4122" s="34" t="str">
        <f t="shared" si="204"/>
        <v>YOZ5</v>
      </c>
      <c r="P4122" s="44">
        <f>INDEX(Workings!$R$14:$R$853,MATCH(O4122,Workings!$U$14:$U$853,0))</f>
        <v>0.4152777777777778</v>
      </c>
      <c r="Q4122" s="34">
        <f t="shared" si="205"/>
        <v>6</v>
      </c>
      <c r="S4122"/>
    </row>
    <row r="4123" spans="1:19" ht="15" x14ac:dyDescent="0.25">
      <c r="A4123" s="34" t="s">
        <v>2130</v>
      </c>
      <c r="B4123" s="34" t="e">
        <f>SEARCH("PM",A4123)</f>
        <v>#VALUE!</v>
      </c>
      <c r="C4123" s="34">
        <f>SEARCH("AM",A4123)</f>
        <v>6</v>
      </c>
      <c r="D4123" s="34">
        <f>IFERROR(B4123,C4123)</f>
        <v>6</v>
      </c>
      <c r="E4123" s="34" t="str">
        <f>IFERROR(MID(A4123,D4123-5,1)," ")</f>
        <v>1</v>
      </c>
      <c r="F4123" s="34" t="str">
        <f>MID(A4123,IF(E4123="1",D4123-5,D4123-4),IF(E4123="1",7,6))</f>
        <v>10:36AM</v>
      </c>
      <c r="G4123" s="34" t="str">
        <f>TRIM(SUBSTITUTE(A4123,TEXT(M4123,"h:mmAM/PM"),""))</f>
        <v>8/Nov Y:O:Z</v>
      </c>
      <c r="H4123" s="34" t="b">
        <f>OR(LEFT(G4123,1)="Y",LEFT(G4123,1)="B",LEFT(G4123,1)="R")</f>
        <v>0</v>
      </c>
      <c r="I4123" s="34" t="str">
        <f>IF(H4123,LEFT(G4123,FIND(" ",G4123)-1),MID(G4123,FIND(" ",G4123)+1,9))</f>
        <v>Y:O:Z</v>
      </c>
      <c r="J4123" s="34" t="str">
        <f>TRIM(SUBSTITUTE(G4123,I4123,""))</f>
        <v>8/Nov</v>
      </c>
      <c r="K4123" s="34">
        <f>LEFT(J4123,2-ISERROR(1*MID(J4123,2,1)))*1</f>
        <v>8</v>
      </c>
      <c r="L4123" s="34" t="str">
        <f>IF(LEN(I4123)=3,I4123,LEFT(I4123,1)&amp;MID(I4123,3,1)&amp;RIGHT(I4123,1))</f>
        <v>YOZ</v>
      </c>
      <c r="M4123" s="42">
        <f>TIMEVALUE(SUBSTITUTE(SUBSTITUTE(F4123,"P"," P"),"A"," A"))</f>
        <v>0.44166666666666665</v>
      </c>
      <c r="N4123" s="34">
        <f t="shared" si="203"/>
        <v>6</v>
      </c>
      <c r="O4123" s="34" t="str">
        <f t="shared" si="204"/>
        <v>YOZ6</v>
      </c>
      <c r="P4123" s="44">
        <f>INDEX(Workings!$R$14:$R$853,MATCH(O4123,Workings!$U$14:$U$853,0))</f>
        <v>0.43611111111111112</v>
      </c>
      <c r="Q4123" s="34">
        <f t="shared" si="205"/>
        <v>8</v>
      </c>
      <c r="S4123"/>
    </row>
    <row r="4124" spans="1:19" ht="15" x14ac:dyDescent="0.25">
      <c r="A4124" s="34" t="s">
        <v>3136</v>
      </c>
      <c r="B4124" s="34" t="e">
        <f>SEARCH("PM",A4124)</f>
        <v>#VALUE!</v>
      </c>
      <c r="C4124" s="34">
        <f>SEARCH("AM",A4124)</f>
        <v>6</v>
      </c>
      <c r="D4124" s="34">
        <f>IFERROR(B4124,C4124)</f>
        <v>6</v>
      </c>
      <c r="E4124" s="34" t="str">
        <f>IFERROR(MID(A4124,D4124-5,1)," ")</f>
        <v>1</v>
      </c>
      <c r="F4124" s="34" t="str">
        <f>MID(A4124,IF(E4124="1",D4124-5,D4124-4),IF(E4124="1",7,6))</f>
        <v>10:58AM</v>
      </c>
      <c r="G4124" s="34" t="str">
        <f>TRIM(SUBSTITUTE(A4124,TEXT(M4124,"h:mmAM/PM"),""))</f>
        <v>8/Nov Y-O-Z</v>
      </c>
      <c r="H4124" s="34" t="b">
        <f>OR(LEFT(G4124,1)="Y",LEFT(G4124,1)="B",LEFT(G4124,1)="R")</f>
        <v>0</v>
      </c>
      <c r="I4124" s="34" t="str">
        <f>IF(H4124,LEFT(G4124,FIND(" ",G4124)-1),MID(G4124,FIND(" ",G4124)+1,9))</f>
        <v>Y-O-Z</v>
      </c>
      <c r="J4124" s="34" t="str">
        <f>TRIM(SUBSTITUTE(G4124,I4124,""))</f>
        <v>8/Nov</v>
      </c>
      <c r="K4124" s="34">
        <f>LEFT(J4124,2-ISERROR(1*MID(J4124,2,1)))*1</f>
        <v>8</v>
      </c>
      <c r="L4124" s="34" t="str">
        <f>IF(LEN(I4124)=3,I4124,LEFT(I4124,1)&amp;MID(I4124,3,1)&amp;RIGHT(I4124,1))</f>
        <v>YOZ</v>
      </c>
      <c r="M4124" s="42">
        <f>TIMEVALUE(SUBSTITUTE(SUBSTITUTE(F4124,"P"," P"),"A"," A"))</f>
        <v>0.45694444444444443</v>
      </c>
      <c r="N4124" s="34">
        <f t="shared" si="203"/>
        <v>7</v>
      </c>
      <c r="O4124" s="34" t="str">
        <f t="shared" si="204"/>
        <v>YOZ7</v>
      </c>
      <c r="P4124" s="44">
        <f>INDEX(Workings!$R$14:$R$853,MATCH(O4124,Workings!$U$14:$U$853,0))</f>
        <v>0.45694444444444443</v>
      </c>
      <c r="Q4124" s="34">
        <f t="shared" si="205"/>
        <v>0</v>
      </c>
      <c r="S4124"/>
    </row>
    <row r="4125" spans="1:19" ht="15" x14ac:dyDescent="0.25">
      <c r="A4125" s="34" t="s">
        <v>1261</v>
      </c>
      <c r="B4125" s="34" t="e">
        <f>SEARCH("PM",A4125)</f>
        <v>#VALUE!</v>
      </c>
      <c r="C4125" s="34">
        <f>SEARCH("AM",A4125)</f>
        <v>6</v>
      </c>
      <c r="D4125" s="34">
        <f>IFERROR(B4125,C4125)</f>
        <v>6</v>
      </c>
      <c r="E4125" s="34" t="str">
        <f>IFERROR(MID(A4125,D4125-5,1)," ")</f>
        <v>1</v>
      </c>
      <c r="F4125" s="34" t="str">
        <f>MID(A4125,IF(E4125="1",D4125-5,D4125-4),IF(E4125="1",7,6))</f>
        <v>11:36AM</v>
      </c>
      <c r="G4125" s="34" t="str">
        <f>TRIM(SUBSTITUTE(A4125,TEXT(M4125,"h:mmAM/PM"),""))</f>
        <v>8-Nov Y/O/Z</v>
      </c>
      <c r="H4125" s="34" t="b">
        <f>OR(LEFT(G4125,1)="Y",LEFT(G4125,1)="B",LEFT(G4125,1)="R")</f>
        <v>0</v>
      </c>
      <c r="I4125" s="34" t="str">
        <f>IF(H4125,LEFT(G4125,FIND(" ",G4125)-1),MID(G4125,FIND(" ",G4125)+1,9))</f>
        <v>Y/O/Z</v>
      </c>
      <c r="J4125" s="34" t="str">
        <f>TRIM(SUBSTITUTE(G4125,I4125,""))</f>
        <v>8-Nov</v>
      </c>
      <c r="K4125" s="34">
        <f>LEFT(J4125,2-ISERROR(1*MID(J4125,2,1)))*1</f>
        <v>8</v>
      </c>
      <c r="L4125" s="34" t="str">
        <f>IF(LEN(I4125)=3,I4125,LEFT(I4125,1)&amp;MID(I4125,3,1)&amp;RIGHT(I4125,1))</f>
        <v>YOZ</v>
      </c>
      <c r="M4125" s="42">
        <f>TIMEVALUE(SUBSTITUTE(SUBSTITUTE(F4125,"P"," P"),"A"," A"))</f>
        <v>0.48333333333333334</v>
      </c>
      <c r="N4125" s="34">
        <f t="shared" si="203"/>
        <v>8</v>
      </c>
      <c r="O4125" s="34" t="str">
        <f t="shared" si="204"/>
        <v>YOZ8</v>
      </c>
      <c r="P4125" s="44">
        <f>INDEX(Workings!$R$14:$R$853,MATCH(O4125,Workings!$U$14:$U$853,0))</f>
        <v>0.47777777777777775</v>
      </c>
      <c r="Q4125" s="34">
        <f t="shared" si="205"/>
        <v>8</v>
      </c>
      <c r="S4125"/>
    </row>
    <row r="4126" spans="1:19" ht="15" x14ac:dyDescent="0.25">
      <c r="A4126" s="34" t="s">
        <v>3936</v>
      </c>
      <c r="B4126" s="34">
        <f>SEARCH("PM",A4126)</f>
        <v>6</v>
      </c>
      <c r="C4126" s="34" t="e">
        <f>SEARCH("AM",A4126)</f>
        <v>#VALUE!</v>
      </c>
      <c r="D4126" s="34">
        <f>IFERROR(B4126,C4126)</f>
        <v>6</v>
      </c>
      <c r="E4126" s="34" t="str">
        <f>IFERROR(MID(A4126,D4126-5,1)," ")</f>
        <v>1</v>
      </c>
      <c r="F4126" s="34" t="str">
        <f>MID(A4126,IF(E4126="1",D4126-5,D4126-4),IF(E4126="1",7,6))</f>
        <v>12:09PM</v>
      </c>
      <c r="G4126" s="34" t="str">
        <f>TRIM(SUBSTITUTE(A4126,TEXT(M4126,"h:mmAM/PM"),""))</f>
        <v>8-Nov Y:O:Z</v>
      </c>
      <c r="H4126" s="34" t="b">
        <f>OR(LEFT(G4126,1)="Y",LEFT(G4126,1)="B",LEFT(G4126,1)="R")</f>
        <v>0</v>
      </c>
      <c r="I4126" s="34" t="str">
        <f>IF(H4126,LEFT(G4126,FIND(" ",G4126)-1),MID(G4126,FIND(" ",G4126)+1,9))</f>
        <v>Y:O:Z</v>
      </c>
      <c r="J4126" s="34" t="str">
        <f>TRIM(SUBSTITUTE(G4126,I4126,""))</f>
        <v>8-Nov</v>
      </c>
      <c r="K4126" s="34">
        <f>LEFT(J4126,2-ISERROR(1*MID(J4126,2,1)))*1</f>
        <v>8</v>
      </c>
      <c r="L4126" s="34" t="str">
        <f>IF(LEN(I4126)=3,I4126,LEFT(I4126,1)&amp;MID(I4126,3,1)&amp;RIGHT(I4126,1))</f>
        <v>YOZ</v>
      </c>
      <c r="M4126" s="42">
        <f>TIMEVALUE(SUBSTITUTE(SUBSTITUTE(F4126,"P"," P"),"A"," A"))</f>
        <v>0.50624999999999998</v>
      </c>
      <c r="N4126" s="34">
        <f t="shared" si="203"/>
        <v>9</v>
      </c>
      <c r="O4126" s="34" t="str">
        <f t="shared" si="204"/>
        <v>YOZ9</v>
      </c>
      <c r="P4126" s="44">
        <f>INDEX(Workings!$R$14:$R$853,MATCH(O4126,Workings!$U$14:$U$853,0))</f>
        <v>0.49861111111111106</v>
      </c>
      <c r="Q4126" s="34">
        <f t="shared" si="205"/>
        <v>11</v>
      </c>
      <c r="S4126"/>
    </row>
    <row r="4127" spans="1:19" ht="15" x14ac:dyDescent="0.25">
      <c r="A4127" s="34" t="s">
        <v>3126</v>
      </c>
      <c r="B4127" s="34">
        <f>SEARCH("PM",A4127)</f>
        <v>16</v>
      </c>
      <c r="C4127" s="34" t="e">
        <f>SEARCH("AM",A4127)</f>
        <v>#VALUE!</v>
      </c>
      <c r="D4127" s="34">
        <f>IFERROR(B4127,C4127)</f>
        <v>16</v>
      </c>
      <c r="E4127" s="34" t="str">
        <f>IFERROR(MID(A4127,D4127-5,1)," ")</f>
        <v>1</v>
      </c>
      <c r="F4127" s="34" t="str">
        <f>MID(A4127,IF(E4127="1",D4127-5,D4127-4),IF(E4127="1",7,6))</f>
        <v>12:37PM</v>
      </c>
      <c r="G4127" s="34" t="str">
        <f>TRIM(SUBSTITUTE(A4127,TEXT(M4127,"h:mmAM/PM"),""))</f>
        <v>YOZ 8/Nov</v>
      </c>
      <c r="H4127" s="34" t="b">
        <f>OR(LEFT(G4127,1)="Y",LEFT(G4127,1)="B",LEFT(G4127,1)="R")</f>
        <v>1</v>
      </c>
      <c r="I4127" s="34" t="str">
        <f>IF(H4127,LEFT(G4127,FIND(" ",G4127)-1),MID(G4127,FIND(" ",G4127)+1,9))</f>
        <v>YOZ</v>
      </c>
      <c r="J4127" s="34" t="str">
        <f>TRIM(SUBSTITUTE(G4127,I4127,""))</f>
        <v>8/Nov</v>
      </c>
      <c r="K4127" s="34">
        <f>LEFT(J4127,2-ISERROR(1*MID(J4127,2,1)))*1</f>
        <v>8</v>
      </c>
      <c r="L4127" s="34" t="str">
        <f>IF(LEN(I4127)=3,I4127,LEFT(I4127,1)&amp;MID(I4127,3,1)&amp;RIGHT(I4127,1))</f>
        <v>YOZ</v>
      </c>
      <c r="M4127" s="42">
        <f>TIMEVALUE(SUBSTITUTE(SUBSTITUTE(F4127,"P"," P"),"A"," A"))</f>
        <v>0.52569444444444446</v>
      </c>
      <c r="N4127" s="34">
        <f t="shared" si="203"/>
        <v>10</v>
      </c>
      <c r="O4127" s="34" t="str">
        <f t="shared" si="204"/>
        <v>YOZ10</v>
      </c>
      <c r="P4127" s="44">
        <f>INDEX(Workings!$R$14:$R$853,MATCH(O4127,Workings!$U$14:$U$853,0))</f>
        <v>0.51944444444444438</v>
      </c>
      <c r="Q4127" s="34">
        <f t="shared" si="205"/>
        <v>9</v>
      </c>
      <c r="S4127"/>
    </row>
    <row r="4128" spans="1:19" ht="15" x14ac:dyDescent="0.25">
      <c r="A4128" s="34" t="s">
        <v>3272</v>
      </c>
      <c r="B4128" s="34">
        <f>SEARCH("PM",A4128)</f>
        <v>11</v>
      </c>
      <c r="C4128" s="34" t="e">
        <f>SEARCH("AM",A4128)</f>
        <v>#VALUE!</v>
      </c>
      <c r="D4128" s="34">
        <f>IFERROR(B4128,C4128)</f>
        <v>11</v>
      </c>
      <c r="E4128" s="34" t="str">
        <f>IFERROR(MID(A4128,D4128-5,1)," ")</f>
        <v xml:space="preserve"> </v>
      </c>
      <c r="F4128" s="34" t="str">
        <f>MID(A4128,IF(E4128="1",D4128-5,D4128-4),IF(E4128="1",7,6))</f>
        <v>1:01PM</v>
      </c>
      <c r="G4128" s="34" t="str">
        <f>TRIM(SUBSTITUTE(A4128,TEXT(M4128,"h:mmAM/PM"),""))</f>
        <v>Y/O/Z 8/Nov</v>
      </c>
      <c r="H4128" s="34" t="b">
        <f>OR(LEFT(G4128,1)="Y",LEFT(G4128,1)="B",LEFT(G4128,1)="R")</f>
        <v>1</v>
      </c>
      <c r="I4128" s="34" t="str">
        <f>IF(H4128,LEFT(G4128,FIND(" ",G4128)-1),MID(G4128,FIND(" ",G4128)+1,9))</f>
        <v>Y/O/Z</v>
      </c>
      <c r="J4128" s="34" t="str">
        <f>TRIM(SUBSTITUTE(G4128,I4128,""))</f>
        <v>8/Nov</v>
      </c>
      <c r="K4128" s="34">
        <f>LEFT(J4128,2-ISERROR(1*MID(J4128,2,1)))*1</f>
        <v>8</v>
      </c>
      <c r="L4128" s="34" t="str">
        <f>IF(LEN(I4128)=3,I4128,LEFT(I4128,1)&amp;MID(I4128,3,1)&amp;RIGHT(I4128,1))</f>
        <v>YOZ</v>
      </c>
      <c r="M4128" s="42">
        <f>TIMEVALUE(SUBSTITUTE(SUBSTITUTE(F4128,"P"," P"),"A"," A"))</f>
        <v>0.54236111111111118</v>
      </c>
      <c r="N4128" s="34">
        <f t="shared" si="203"/>
        <v>11</v>
      </c>
      <c r="O4128" s="34" t="str">
        <f t="shared" si="204"/>
        <v>YOZ11</v>
      </c>
      <c r="P4128" s="44">
        <f>INDEX(Workings!$R$14:$R$853,MATCH(O4128,Workings!$U$14:$U$853,0))</f>
        <v>0.54027777777777775</v>
      </c>
      <c r="Q4128" s="34">
        <f t="shared" si="205"/>
        <v>3</v>
      </c>
      <c r="S4128"/>
    </row>
    <row r="4129" spans="1:19" ht="15" x14ac:dyDescent="0.25">
      <c r="A4129" s="34" t="s">
        <v>2159</v>
      </c>
      <c r="B4129" s="34">
        <f>SEARCH("PM",A4129)</f>
        <v>11</v>
      </c>
      <c r="C4129" s="34" t="e">
        <f>SEARCH("AM",A4129)</f>
        <v>#VALUE!</v>
      </c>
      <c r="D4129" s="34">
        <f>IFERROR(B4129,C4129)</f>
        <v>11</v>
      </c>
      <c r="E4129" s="34" t="str">
        <f>IFERROR(MID(A4129,D4129-5,1)," ")</f>
        <v xml:space="preserve"> </v>
      </c>
      <c r="F4129" s="34" t="str">
        <f>MID(A4129,IF(E4129="1",D4129-5,D4129-4),IF(E4129="1",7,6))</f>
        <v>1:31PM</v>
      </c>
      <c r="G4129" s="34" t="str">
        <f>TRIM(SUBSTITUTE(A4129,TEXT(M4129,"h:mmAM/PM"),""))</f>
        <v>Y:O:Z 8-Nov</v>
      </c>
      <c r="H4129" s="34" t="b">
        <f>OR(LEFT(G4129,1)="Y",LEFT(G4129,1)="B",LEFT(G4129,1)="R")</f>
        <v>1</v>
      </c>
      <c r="I4129" s="34" t="str">
        <f>IF(H4129,LEFT(G4129,FIND(" ",G4129)-1),MID(G4129,FIND(" ",G4129)+1,9))</f>
        <v>Y:O:Z</v>
      </c>
      <c r="J4129" s="34" t="str">
        <f>TRIM(SUBSTITUTE(G4129,I4129,""))</f>
        <v>8-Nov</v>
      </c>
      <c r="K4129" s="34">
        <f>LEFT(J4129,2-ISERROR(1*MID(J4129,2,1)))*1</f>
        <v>8</v>
      </c>
      <c r="L4129" s="34" t="str">
        <f>IF(LEN(I4129)=3,I4129,LEFT(I4129,1)&amp;MID(I4129,3,1)&amp;RIGHT(I4129,1))</f>
        <v>YOZ</v>
      </c>
      <c r="M4129" s="42">
        <f>TIMEVALUE(SUBSTITUTE(SUBSTITUTE(F4129,"P"," P"),"A"," A"))</f>
        <v>0.56319444444444444</v>
      </c>
      <c r="N4129" s="34">
        <f t="shared" si="203"/>
        <v>12</v>
      </c>
      <c r="O4129" s="34" t="str">
        <f t="shared" si="204"/>
        <v>YOZ12</v>
      </c>
      <c r="P4129" s="44">
        <f>INDEX(Workings!$R$14:$R$853,MATCH(O4129,Workings!$U$14:$U$853,0))</f>
        <v>0.56111111111111112</v>
      </c>
      <c r="Q4129" s="34">
        <f t="shared" si="205"/>
        <v>3</v>
      </c>
      <c r="S4129"/>
    </row>
    <row r="4130" spans="1:19" ht="15" x14ac:dyDescent="0.25">
      <c r="A4130" s="34" t="s">
        <v>4140</v>
      </c>
      <c r="B4130" s="34">
        <f>SEARCH("PM",A4130)</f>
        <v>9</v>
      </c>
      <c r="C4130" s="34" t="e">
        <f>SEARCH("AM",A4130)</f>
        <v>#VALUE!</v>
      </c>
      <c r="D4130" s="34">
        <f>IFERROR(B4130,C4130)</f>
        <v>9</v>
      </c>
      <c r="E4130" s="34" t="str">
        <f>IFERROR(MID(A4130,D4130-5,1)," ")</f>
        <v xml:space="preserve"> </v>
      </c>
      <c r="F4130" s="34" t="str">
        <f>MID(A4130,IF(E4130="1",D4130-5,D4130-4),IF(E4130="1",7,6))</f>
        <v>2:00PM</v>
      </c>
      <c r="G4130" s="34" t="str">
        <f>TRIM(SUBSTITUTE(A4130,TEXT(M4130,"h:mmAM/PM"),""))</f>
        <v>YOZ 8-Nov</v>
      </c>
      <c r="H4130" s="34" t="b">
        <f>OR(LEFT(G4130,1)="Y",LEFT(G4130,1)="B",LEFT(G4130,1)="R")</f>
        <v>1</v>
      </c>
      <c r="I4130" s="34" t="str">
        <f>IF(H4130,LEFT(G4130,FIND(" ",G4130)-1),MID(G4130,FIND(" ",G4130)+1,9))</f>
        <v>YOZ</v>
      </c>
      <c r="J4130" s="34" t="str">
        <f>TRIM(SUBSTITUTE(G4130,I4130,""))</f>
        <v>8-Nov</v>
      </c>
      <c r="K4130" s="34">
        <f>LEFT(J4130,2-ISERROR(1*MID(J4130,2,1)))*1</f>
        <v>8</v>
      </c>
      <c r="L4130" s="34" t="str">
        <f>IF(LEN(I4130)=3,I4130,LEFT(I4130,1)&amp;MID(I4130,3,1)&amp;RIGHT(I4130,1))</f>
        <v>YOZ</v>
      </c>
      <c r="M4130" s="42">
        <f>TIMEVALUE(SUBSTITUTE(SUBSTITUTE(F4130,"P"," P"),"A"," A"))</f>
        <v>0.58333333333333337</v>
      </c>
      <c r="N4130" s="34">
        <f t="shared" si="203"/>
        <v>13</v>
      </c>
      <c r="O4130" s="34" t="str">
        <f t="shared" si="204"/>
        <v>YOZ13</v>
      </c>
      <c r="P4130" s="44">
        <f>INDEX(Workings!$R$14:$R$853,MATCH(O4130,Workings!$U$14:$U$853,0))</f>
        <v>0.58194444444444449</v>
      </c>
      <c r="Q4130" s="34">
        <f t="shared" si="205"/>
        <v>2</v>
      </c>
      <c r="S4130"/>
    </row>
    <row r="4131" spans="1:19" ht="15" x14ac:dyDescent="0.25">
      <c r="A4131" s="34" t="s">
        <v>2612</v>
      </c>
      <c r="B4131" s="34">
        <f>SEARCH("PM",A4131)</f>
        <v>17</v>
      </c>
      <c r="C4131" s="34" t="e">
        <f>SEARCH("AM",A4131)</f>
        <v>#VALUE!</v>
      </c>
      <c r="D4131" s="34">
        <f>IFERROR(B4131,C4131)</f>
        <v>17</v>
      </c>
      <c r="E4131" s="34" t="str">
        <f>IFERROR(MID(A4131,D4131-5,1)," ")</f>
        <v xml:space="preserve"> </v>
      </c>
      <c r="F4131" s="34" t="str">
        <f>MID(A4131,IF(E4131="1",D4131-5,D4131-4),IF(E4131="1",7,6))</f>
        <v>2:32PM</v>
      </c>
      <c r="G4131" s="34" t="str">
        <f>TRIM(SUBSTITUTE(A4131,TEXT(M4131,"h:mmAM/PM"),""))</f>
        <v>8/Nov Y/O/Z</v>
      </c>
      <c r="H4131" s="34" t="b">
        <f>OR(LEFT(G4131,1)="Y",LEFT(G4131,1)="B",LEFT(G4131,1)="R")</f>
        <v>0</v>
      </c>
      <c r="I4131" s="34" t="str">
        <f>IF(H4131,LEFT(G4131,FIND(" ",G4131)-1),MID(G4131,FIND(" ",G4131)+1,9))</f>
        <v>Y/O/Z</v>
      </c>
      <c r="J4131" s="34" t="str">
        <f>TRIM(SUBSTITUTE(G4131,I4131,""))</f>
        <v>8/Nov</v>
      </c>
      <c r="K4131" s="34">
        <f>LEFT(J4131,2-ISERROR(1*MID(J4131,2,1)))*1</f>
        <v>8</v>
      </c>
      <c r="L4131" s="34" t="str">
        <f>IF(LEN(I4131)=3,I4131,LEFT(I4131,1)&amp;MID(I4131,3,1)&amp;RIGHT(I4131,1))</f>
        <v>YOZ</v>
      </c>
      <c r="M4131" s="42">
        <f>TIMEVALUE(SUBSTITUTE(SUBSTITUTE(F4131,"P"," P"),"A"," A"))</f>
        <v>0.60555555555555551</v>
      </c>
      <c r="N4131" s="34">
        <f t="shared" si="203"/>
        <v>14</v>
      </c>
      <c r="O4131" s="34" t="str">
        <f t="shared" si="204"/>
        <v>YOZ14</v>
      </c>
      <c r="P4131" s="44">
        <f>INDEX(Workings!$R$14:$R$853,MATCH(O4131,Workings!$U$14:$U$853,0))</f>
        <v>0.60277777777777786</v>
      </c>
      <c r="Q4131" s="34">
        <f t="shared" si="205"/>
        <v>4</v>
      </c>
      <c r="S4131"/>
    </row>
    <row r="4132" spans="1:19" ht="15" x14ac:dyDescent="0.25">
      <c r="A4132" s="34" t="s">
        <v>2502</v>
      </c>
      <c r="B4132" s="34">
        <f>SEARCH("PM",A4132)</f>
        <v>11</v>
      </c>
      <c r="C4132" s="34" t="e">
        <f>SEARCH("AM",A4132)</f>
        <v>#VALUE!</v>
      </c>
      <c r="D4132" s="34">
        <f>IFERROR(B4132,C4132)</f>
        <v>11</v>
      </c>
      <c r="E4132" s="34" t="str">
        <f>IFERROR(MID(A4132,D4132-5,1)," ")</f>
        <v xml:space="preserve"> </v>
      </c>
      <c r="F4132" s="34" t="str">
        <f>MID(A4132,IF(E4132="1",D4132-5,D4132-4),IF(E4132="1",7,6))</f>
        <v>3:04PM</v>
      </c>
      <c r="G4132" s="34" t="str">
        <f>TRIM(SUBSTITUTE(A4132,TEXT(M4132,"h:mmAM/PM"),""))</f>
        <v>8-Nov YOZ</v>
      </c>
      <c r="H4132" s="34" t="b">
        <f>OR(LEFT(G4132,1)="Y",LEFT(G4132,1)="B",LEFT(G4132,1)="R")</f>
        <v>0</v>
      </c>
      <c r="I4132" s="34" t="str">
        <f>IF(H4132,LEFT(G4132,FIND(" ",G4132)-1),MID(G4132,FIND(" ",G4132)+1,9))</f>
        <v>YOZ</v>
      </c>
      <c r="J4132" s="34" t="str">
        <f>TRIM(SUBSTITUTE(G4132,I4132,""))</f>
        <v>8-Nov</v>
      </c>
      <c r="K4132" s="34">
        <f>LEFT(J4132,2-ISERROR(1*MID(J4132,2,1)))*1</f>
        <v>8</v>
      </c>
      <c r="L4132" s="34" t="str">
        <f>IF(LEN(I4132)=3,I4132,LEFT(I4132,1)&amp;MID(I4132,3,1)&amp;RIGHT(I4132,1))</f>
        <v>YOZ</v>
      </c>
      <c r="M4132" s="42">
        <f>TIMEVALUE(SUBSTITUTE(SUBSTITUTE(F4132,"P"," P"),"A"," A"))</f>
        <v>0.62777777777777777</v>
      </c>
      <c r="N4132" s="34">
        <f t="shared" si="203"/>
        <v>15</v>
      </c>
      <c r="O4132" s="34" t="str">
        <f t="shared" si="204"/>
        <v>YOZ15</v>
      </c>
      <c r="P4132" s="44">
        <f>INDEX(Workings!$R$14:$R$853,MATCH(O4132,Workings!$U$14:$U$853,0))</f>
        <v>0.62361111111111123</v>
      </c>
      <c r="Q4132" s="34">
        <f t="shared" si="205"/>
        <v>6</v>
      </c>
      <c r="S4132"/>
    </row>
    <row r="4133" spans="1:19" ht="15" x14ac:dyDescent="0.25">
      <c r="A4133" s="34" t="s">
        <v>978</v>
      </c>
      <c r="B4133" s="34">
        <f>SEARCH("PM",A4133)</f>
        <v>17</v>
      </c>
      <c r="C4133" s="34" t="e">
        <f>SEARCH("AM",A4133)</f>
        <v>#VALUE!</v>
      </c>
      <c r="D4133" s="34">
        <f>IFERROR(B4133,C4133)</f>
        <v>17</v>
      </c>
      <c r="E4133" s="34" t="str">
        <f>IFERROR(MID(A4133,D4133-5,1)," ")</f>
        <v xml:space="preserve"> </v>
      </c>
      <c r="F4133" s="34" t="str">
        <f>MID(A4133,IF(E4133="1",D4133-5,D4133-4),IF(E4133="1",7,6))</f>
        <v>3:33PM</v>
      </c>
      <c r="G4133" s="34" t="str">
        <f>TRIM(SUBSTITUTE(A4133,TEXT(M4133,"h:mmAM/PM"),""))</f>
        <v>Y/O/Z 8/Nov</v>
      </c>
      <c r="H4133" s="34" t="b">
        <f>OR(LEFT(G4133,1)="Y",LEFT(G4133,1)="B",LEFT(G4133,1)="R")</f>
        <v>1</v>
      </c>
      <c r="I4133" s="34" t="str">
        <f>IF(H4133,LEFT(G4133,FIND(" ",G4133)-1),MID(G4133,FIND(" ",G4133)+1,9))</f>
        <v>Y/O/Z</v>
      </c>
      <c r="J4133" s="34" t="str">
        <f>TRIM(SUBSTITUTE(G4133,I4133,""))</f>
        <v>8/Nov</v>
      </c>
      <c r="K4133" s="34">
        <f>LEFT(J4133,2-ISERROR(1*MID(J4133,2,1)))*1</f>
        <v>8</v>
      </c>
      <c r="L4133" s="34" t="str">
        <f>IF(LEN(I4133)=3,I4133,LEFT(I4133,1)&amp;MID(I4133,3,1)&amp;RIGHT(I4133,1))</f>
        <v>YOZ</v>
      </c>
      <c r="M4133" s="42">
        <f>TIMEVALUE(SUBSTITUTE(SUBSTITUTE(F4133,"P"," P"),"A"," A"))</f>
        <v>0.6479166666666667</v>
      </c>
      <c r="N4133" s="34">
        <f t="shared" si="203"/>
        <v>16</v>
      </c>
      <c r="O4133" s="34" t="str">
        <f t="shared" si="204"/>
        <v>YOZ16</v>
      </c>
      <c r="P4133" s="44">
        <f>INDEX(Workings!$R$14:$R$853,MATCH(O4133,Workings!$U$14:$U$853,0))</f>
        <v>0.6444444444444446</v>
      </c>
      <c r="Q4133" s="34">
        <f t="shared" si="205"/>
        <v>5</v>
      </c>
      <c r="S4133"/>
    </row>
    <row r="4134" spans="1:19" ht="15" x14ac:dyDescent="0.25">
      <c r="A4134" s="34" t="s">
        <v>2696</v>
      </c>
      <c r="B4134" s="34">
        <f>SEARCH("PM",A4134)</f>
        <v>17</v>
      </c>
      <c r="C4134" s="34" t="e">
        <f>SEARCH("AM",A4134)</f>
        <v>#VALUE!</v>
      </c>
      <c r="D4134" s="34">
        <f>IFERROR(B4134,C4134)</f>
        <v>17</v>
      </c>
      <c r="E4134" s="34" t="str">
        <f>IFERROR(MID(A4134,D4134-5,1)," ")</f>
        <v xml:space="preserve"> </v>
      </c>
      <c r="F4134" s="34" t="str">
        <f>MID(A4134,IF(E4134="1",D4134-5,D4134-4),IF(E4134="1",7,6))</f>
        <v>4:05PM</v>
      </c>
      <c r="G4134" s="34" t="str">
        <f>TRIM(SUBSTITUTE(A4134,TEXT(M4134,"h:mmAM/PM"),""))</f>
        <v>Y-O-Z 8-Nov</v>
      </c>
      <c r="H4134" s="34" t="b">
        <f>OR(LEFT(G4134,1)="Y",LEFT(G4134,1)="B",LEFT(G4134,1)="R")</f>
        <v>1</v>
      </c>
      <c r="I4134" s="34" t="str">
        <f>IF(H4134,LEFT(G4134,FIND(" ",G4134)-1),MID(G4134,FIND(" ",G4134)+1,9))</f>
        <v>Y-O-Z</v>
      </c>
      <c r="J4134" s="34" t="str">
        <f>TRIM(SUBSTITUTE(G4134,I4134,""))</f>
        <v>8-Nov</v>
      </c>
      <c r="K4134" s="34">
        <f>LEFT(J4134,2-ISERROR(1*MID(J4134,2,1)))*1</f>
        <v>8</v>
      </c>
      <c r="L4134" s="34" t="str">
        <f>IF(LEN(I4134)=3,I4134,LEFT(I4134,1)&amp;MID(I4134,3,1)&amp;RIGHT(I4134,1))</f>
        <v>YOZ</v>
      </c>
      <c r="M4134" s="42">
        <f>TIMEVALUE(SUBSTITUTE(SUBSTITUTE(F4134,"P"," P"),"A"," A"))</f>
        <v>0.67013888888888884</v>
      </c>
      <c r="N4134" s="34">
        <f t="shared" si="203"/>
        <v>17</v>
      </c>
      <c r="O4134" s="34" t="str">
        <f t="shared" si="204"/>
        <v>YOZ17</v>
      </c>
      <c r="P4134" s="44">
        <f>INDEX(Workings!$R$14:$R$853,MATCH(O4134,Workings!$U$14:$U$853,0))</f>
        <v>0.66527777777777797</v>
      </c>
      <c r="Q4134" s="34">
        <f t="shared" si="205"/>
        <v>7</v>
      </c>
      <c r="S4134"/>
    </row>
    <row r="4135" spans="1:19" ht="15" x14ac:dyDescent="0.25">
      <c r="A4135" s="34" t="s">
        <v>769</v>
      </c>
      <c r="B4135" s="34">
        <f>SEARCH("PM",A4135)</f>
        <v>5</v>
      </c>
      <c r="C4135" s="34" t="e">
        <f>SEARCH("AM",A4135)</f>
        <v>#VALUE!</v>
      </c>
      <c r="D4135" s="34">
        <f>IFERROR(B4135,C4135)</f>
        <v>5</v>
      </c>
      <c r="E4135" s="34" t="str">
        <f>IFERROR(MID(A4135,D4135-5,1)," ")</f>
        <v xml:space="preserve"> </v>
      </c>
      <c r="F4135" s="34" t="str">
        <f>MID(A4135,IF(E4135="1",D4135-5,D4135-4),IF(E4135="1",7,6))</f>
        <v>4:29PM</v>
      </c>
      <c r="G4135" s="34" t="str">
        <f>TRIM(SUBSTITUTE(A4135,TEXT(M4135,"h:mmAM/PM"),""))</f>
        <v>8/Nov YOZ</v>
      </c>
      <c r="H4135" s="34" t="b">
        <f>OR(LEFT(G4135,1)="Y",LEFT(G4135,1)="B",LEFT(G4135,1)="R")</f>
        <v>0</v>
      </c>
      <c r="I4135" s="34" t="str">
        <f>IF(H4135,LEFT(G4135,FIND(" ",G4135)-1),MID(G4135,FIND(" ",G4135)+1,9))</f>
        <v>YOZ</v>
      </c>
      <c r="J4135" s="34" t="str">
        <f>TRIM(SUBSTITUTE(G4135,I4135,""))</f>
        <v>8/Nov</v>
      </c>
      <c r="K4135" s="34">
        <f>LEFT(J4135,2-ISERROR(1*MID(J4135,2,1)))*1</f>
        <v>8</v>
      </c>
      <c r="L4135" s="34" t="str">
        <f>IF(LEN(I4135)=3,I4135,LEFT(I4135,1)&amp;MID(I4135,3,1)&amp;RIGHT(I4135,1))</f>
        <v>YOZ</v>
      </c>
      <c r="M4135" s="42">
        <f>TIMEVALUE(SUBSTITUTE(SUBSTITUTE(F4135,"P"," P"),"A"," A"))</f>
        <v>0.68680555555555556</v>
      </c>
      <c r="N4135" s="34">
        <f t="shared" si="203"/>
        <v>18</v>
      </c>
      <c r="O4135" s="34" t="str">
        <f t="shared" si="204"/>
        <v>YOZ18</v>
      </c>
      <c r="P4135" s="44">
        <f>INDEX(Workings!$R$14:$R$853,MATCH(O4135,Workings!$U$14:$U$853,0))</f>
        <v>0.68611111111111134</v>
      </c>
      <c r="Q4135" s="34">
        <f t="shared" si="205"/>
        <v>1</v>
      </c>
      <c r="S4135"/>
    </row>
    <row r="4136" spans="1:19" ht="15" x14ac:dyDescent="0.25">
      <c r="A4136" s="34" t="s">
        <v>2911</v>
      </c>
      <c r="B4136" s="34">
        <f>SEARCH("PM",A4136)</f>
        <v>9</v>
      </c>
      <c r="C4136" s="34" t="e">
        <f>SEARCH("AM",A4136)</f>
        <v>#VALUE!</v>
      </c>
      <c r="D4136" s="34">
        <f>IFERROR(B4136,C4136)</f>
        <v>9</v>
      </c>
      <c r="E4136" s="34" t="str">
        <f>IFERROR(MID(A4136,D4136-5,1)," ")</f>
        <v xml:space="preserve"> </v>
      </c>
      <c r="F4136" s="34" t="str">
        <f>MID(A4136,IF(E4136="1",D4136-5,D4136-4),IF(E4136="1",7,6))</f>
        <v>5:08PM</v>
      </c>
      <c r="G4136" s="34" t="str">
        <f>TRIM(SUBSTITUTE(A4136,TEXT(M4136,"h:mmAM/PM"),""))</f>
        <v>YOZ 8-Nov</v>
      </c>
      <c r="H4136" s="34" t="b">
        <f>OR(LEFT(G4136,1)="Y",LEFT(G4136,1)="B",LEFT(G4136,1)="R")</f>
        <v>1</v>
      </c>
      <c r="I4136" s="34" t="str">
        <f>IF(H4136,LEFT(G4136,FIND(" ",G4136)-1),MID(G4136,FIND(" ",G4136)+1,9))</f>
        <v>YOZ</v>
      </c>
      <c r="J4136" s="34" t="str">
        <f>TRIM(SUBSTITUTE(G4136,I4136,""))</f>
        <v>8-Nov</v>
      </c>
      <c r="K4136" s="34">
        <f>LEFT(J4136,2-ISERROR(1*MID(J4136,2,1)))*1</f>
        <v>8</v>
      </c>
      <c r="L4136" s="34" t="str">
        <f>IF(LEN(I4136)=3,I4136,LEFT(I4136,1)&amp;MID(I4136,3,1)&amp;RIGHT(I4136,1))</f>
        <v>YOZ</v>
      </c>
      <c r="M4136" s="42">
        <f>TIMEVALUE(SUBSTITUTE(SUBSTITUTE(F4136,"P"," P"),"A"," A"))</f>
        <v>0.71388888888888891</v>
      </c>
      <c r="N4136" s="34">
        <f t="shared" si="203"/>
        <v>19</v>
      </c>
      <c r="O4136" s="34" t="str">
        <f t="shared" si="204"/>
        <v>YOZ19</v>
      </c>
      <c r="P4136" s="44">
        <f>INDEX(Workings!$R$14:$R$853,MATCH(O4136,Workings!$U$14:$U$853,0))</f>
        <v>0.70694444444444471</v>
      </c>
      <c r="Q4136" s="34">
        <f t="shared" si="205"/>
        <v>10</v>
      </c>
      <c r="S4136"/>
    </row>
    <row r="4137" spans="1:19" ht="15" x14ac:dyDescent="0.25">
      <c r="A4137" s="34" t="s">
        <v>2852</v>
      </c>
      <c r="B4137" s="34">
        <f>SEARCH("PM",A4137)</f>
        <v>11</v>
      </c>
      <c r="C4137" s="34" t="e">
        <f>SEARCH("AM",A4137)</f>
        <v>#VALUE!</v>
      </c>
      <c r="D4137" s="34">
        <f>IFERROR(B4137,C4137)</f>
        <v>11</v>
      </c>
      <c r="E4137" s="34" t="str">
        <f>IFERROR(MID(A4137,D4137-5,1)," ")</f>
        <v xml:space="preserve"> </v>
      </c>
      <c r="F4137" s="34" t="str">
        <f>MID(A4137,IF(E4137="1",D4137-5,D4137-4),IF(E4137="1",7,6))</f>
        <v>5:36PM</v>
      </c>
      <c r="G4137" s="34" t="str">
        <f>TRIM(SUBSTITUTE(A4137,TEXT(M4137,"h:mmAM/PM"),""))</f>
        <v>8/Nov YOZ</v>
      </c>
      <c r="H4137" s="34" t="b">
        <f>OR(LEFT(G4137,1)="Y",LEFT(G4137,1)="B",LEFT(G4137,1)="R")</f>
        <v>0</v>
      </c>
      <c r="I4137" s="34" t="str">
        <f>IF(H4137,LEFT(G4137,FIND(" ",G4137)-1),MID(G4137,FIND(" ",G4137)+1,9))</f>
        <v>YOZ</v>
      </c>
      <c r="J4137" s="34" t="str">
        <f>TRIM(SUBSTITUTE(G4137,I4137,""))</f>
        <v>8/Nov</v>
      </c>
      <c r="K4137" s="34">
        <f>LEFT(J4137,2-ISERROR(1*MID(J4137,2,1)))*1</f>
        <v>8</v>
      </c>
      <c r="L4137" s="34" t="str">
        <f>IF(LEN(I4137)=3,I4137,LEFT(I4137,1)&amp;MID(I4137,3,1)&amp;RIGHT(I4137,1))</f>
        <v>YOZ</v>
      </c>
      <c r="M4137" s="42">
        <f>TIMEVALUE(SUBSTITUTE(SUBSTITUTE(F4137,"P"," P"),"A"," A"))</f>
        <v>0.73333333333333339</v>
      </c>
      <c r="N4137" s="34">
        <f t="shared" si="203"/>
        <v>20</v>
      </c>
      <c r="O4137" s="34" t="str">
        <f t="shared" si="204"/>
        <v>YOZ20</v>
      </c>
      <c r="P4137" s="44">
        <f>INDEX(Workings!$R$14:$R$853,MATCH(O4137,Workings!$U$14:$U$853,0))</f>
        <v>0.72777777777777808</v>
      </c>
      <c r="Q4137" s="34">
        <f t="shared" si="205"/>
        <v>8</v>
      </c>
      <c r="S4137"/>
    </row>
    <row r="4138" spans="1:19" ht="15" x14ac:dyDescent="0.25">
      <c r="A4138" s="34" t="s">
        <v>3841</v>
      </c>
      <c r="B4138" s="34">
        <f>SEARCH("PM",A4138)</f>
        <v>17</v>
      </c>
      <c r="C4138" s="34" t="e">
        <f>SEARCH("AM",A4138)</f>
        <v>#VALUE!</v>
      </c>
      <c r="D4138" s="34">
        <f>IFERROR(B4138,C4138)</f>
        <v>17</v>
      </c>
      <c r="E4138" s="34" t="str">
        <f>IFERROR(MID(A4138,D4138-5,1)," ")</f>
        <v xml:space="preserve"> </v>
      </c>
      <c r="F4138" s="34" t="str">
        <f>MID(A4138,IF(E4138="1",D4138-5,D4138-4),IF(E4138="1",7,6))</f>
        <v>6:00PM</v>
      </c>
      <c r="G4138" s="34" t="str">
        <f>TRIM(SUBSTITUTE(A4138,TEXT(M4138,"h:mmAM/PM"),""))</f>
        <v>8-Nov Y/O/Z</v>
      </c>
      <c r="H4138" s="34" t="b">
        <f>OR(LEFT(G4138,1)="Y",LEFT(G4138,1)="B",LEFT(G4138,1)="R")</f>
        <v>0</v>
      </c>
      <c r="I4138" s="34" t="str">
        <f>IF(H4138,LEFT(G4138,FIND(" ",G4138)-1),MID(G4138,FIND(" ",G4138)+1,9))</f>
        <v>Y/O/Z</v>
      </c>
      <c r="J4138" s="34" t="str">
        <f>TRIM(SUBSTITUTE(G4138,I4138,""))</f>
        <v>8-Nov</v>
      </c>
      <c r="K4138" s="34">
        <f>LEFT(J4138,2-ISERROR(1*MID(J4138,2,1)))*1</f>
        <v>8</v>
      </c>
      <c r="L4138" s="34" t="str">
        <f>IF(LEN(I4138)=3,I4138,LEFT(I4138,1)&amp;MID(I4138,3,1)&amp;RIGHT(I4138,1))</f>
        <v>YOZ</v>
      </c>
      <c r="M4138" s="42">
        <f>TIMEVALUE(SUBSTITUTE(SUBSTITUTE(F4138,"P"," P"),"A"," A"))</f>
        <v>0.75</v>
      </c>
      <c r="N4138" s="34">
        <f t="shared" si="203"/>
        <v>21</v>
      </c>
      <c r="O4138" s="34" t="str">
        <f t="shared" si="204"/>
        <v>YOZ21</v>
      </c>
      <c r="P4138" s="44">
        <f>INDEX(Workings!$R$14:$R$853,MATCH(O4138,Workings!$U$14:$U$853,0))</f>
        <v>0.74166666666666692</v>
      </c>
      <c r="Q4138" s="34">
        <f t="shared" si="205"/>
        <v>12</v>
      </c>
      <c r="S4138"/>
    </row>
    <row r="4139" spans="1:19" ht="15" x14ac:dyDescent="0.25">
      <c r="A4139" s="34" t="s">
        <v>543</v>
      </c>
      <c r="B4139" s="34">
        <f>SEARCH("PM",A4139)</f>
        <v>15</v>
      </c>
      <c r="C4139" s="34" t="e">
        <f>SEARCH("AM",A4139)</f>
        <v>#VALUE!</v>
      </c>
      <c r="D4139" s="34">
        <f>IFERROR(B4139,C4139)</f>
        <v>15</v>
      </c>
      <c r="E4139" s="34" t="str">
        <f>IFERROR(MID(A4139,D4139-5,1)," ")</f>
        <v xml:space="preserve"> </v>
      </c>
      <c r="F4139" s="34" t="str">
        <f>MID(A4139,IF(E4139="1",D4139-5,D4139-4),IF(E4139="1",7,6))</f>
        <v>6:14PM</v>
      </c>
      <c r="G4139" s="34" t="str">
        <f>TRIM(SUBSTITUTE(A4139,TEXT(M4139,"h:mmAM/PM"),""))</f>
        <v>8/Nov YOZ</v>
      </c>
      <c r="H4139" s="34" t="b">
        <f>OR(LEFT(G4139,1)="Y",LEFT(G4139,1)="B",LEFT(G4139,1)="R")</f>
        <v>0</v>
      </c>
      <c r="I4139" s="34" t="str">
        <f>IF(H4139,LEFT(G4139,FIND(" ",G4139)-1),MID(G4139,FIND(" ",G4139)+1,9))</f>
        <v>YOZ</v>
      </c>
      <c r="J4139" s="34" t="str">
        <f>TRIM(SUBSTITUTE(G4139,I4139,""))</f>
        <v>8/Nov</v>
      </c>
      <c r="K4139" s="34">
        <f>LEFT(J4139,2-ISERROR(1*MID(J4139,2,1)))*1</f>
        <v>8</v>
      </c>
      <c r="L4139" s="34" t="str">
        <f>IF(LEN(I4139)=3,I4139,LEFT(I4139,1)&amp;MID(I4139,3,1)&amp;RIGHT(I4139,1))</f>
        <v>YOZ</v>
      </c>
      <c r="M4139" s="42">
        <f>TIMEVALUE(SUBSTITUTE(SUBSTITUTE(F4139,"P"," P"),"A"," A"))</f>
        <v>0.7597222222222223</v>
      </c>
      <c r="N4139" s="34">
        <f t="shared" si="203"/>
        <v>22</v>
      </c>
      <c r="O4139" s="34" t="str">
        <f t="shared" si="204"/>
        <v>YOZ22</v>
      </c>
      <c r="P4139" s="44">
        <f>INDEX(Workings!$R$14:$R$853,MATCH(O4139,Workings!$U$14:$U$853,0))</f>
        <v>0.75555555555555576</v>
      </c>
      <c r="Q4139" s="34">
        <f t="shared" si="205"/>
        <v>6</v>
      </c>
      <c r="S4139"/>
    </row>
    <row r="4140" spans="1:19" ht="15" x14ac:dyDescent="0.25">
      <c r="A4140" s="34" t="s">
        <v>2231</v>
      </c>
      <c r="B4140" s="34">
        <f>SEARCH("PM",A4140)</f>
        <v>5</v>
      </c>
      <c r="C4140" s="34" t="e">
        <f>SEARCH("AM",A4140)</f>
        <v>#VALUE!</v>
      </c>
      <c r="D4140" s="34">
        <f>IFERROR(B4140,C4140)</f>
        <v>5</v>
      </c>
      <c r="E4140" s="34" t="str">
        <f>IFERROR(MID(A4140,D4140-5,1)," ")</f>
        <v xml:space="preserve"> </v>
      </c>
      <c r="F4140" s="34" t="str">
        <f>MID(A4140,IF(E4140="1",D4140-5,D4140-4),IF(E4140="1",7,6))</f>
        <v>6:33PM</v>
      </c>
      <c r="G4140" s="34" t="str">
        <f>TRIM(SUBSTITUTE(A4140,TEXT(M4140,"h:mmAM/PM"),""))</f>
        <v>Y-O-Z 8-Nov</v>
      </c>
      <c r="H4140" s="34" t="b">
        <f>OR(LEFT(G4140,1)="Y",LEFT(G4140,1)="B",LEFT(G4140,1)="R")</f>
        <v>1</v>
      </c>
      <c r="I4140" s="34" t="str">
        <f>IF(H4140,LEFT(G4140,FIND(" ",G4140)-1),MID(G4140,FIND(" ",G4140)+1,9))</f>
        <v>Y-O-Z</v>
      </c>
      <c r="J4140" s="34" t="str">
        <f>TRIM(SUBSTITUTE(G4140,I4140,""))</f>
        <v>8-Nov</v>
      </c>
      <c r="K4140" s="34">
        <f>LEFT(J4140,2-ISERROR(1*MID(J4140,2,1)))*1</f>
        <v>8</v>
      </c>
      <c r="L4140" s="34" t="str">
        <f>IF(LEN(I4140)=3,I4140,LEFT(I4140,1)&amp;MID(I4140,3,1)&amp;RIGHT(I4140,1))</f>
        <v>YOZ</v>
      </c>
      <c r="M4140" s="42">
        <f>TIMEVALUE(SUBSTITUTE(SUBSTITUTE(F4140,"P"," P"),"A"," A"))</f>
        <v>0.7729166666666667</v>
      </c>
      <c r="N4140" s="34">
        <f t="shared" si="203"/>
        <v>23</v>
      </c>
      <c r="O4140" s="34" t="str">
        <f t="shared" si="204"/>
        <v>YOZ23</v>
      </c>
      <c r="P4140" s="44">
        <f>INDEX(Workings!$R$14:$R$853,MATCH(O4140,Workings!$U$14:$U$853,0))</f>
        <v>0.7694444444444446</v>
      </c>
      <c r="Q4140" s="34">
        <f t="shared" si="205"/>
        <v>5</v>
      </c>
      <c r="S4140"/>
    </row>
    <row r="4141" spans="1:19" ht="15" x14ac:dyDescent="0.25">
      <c r="A4141" s="34" t="s">
        <v>1125</v>
      </c>
      <c r="B4141" s="34">
        <f>SEARCH("PM",A4141)</f>
        <v>5</v>
      </c>
      <c r="C4141" s="34" t="e">
        <f>SEARCH("AM",A4141)</f>
        <v>#VALUE!</v>
      </c>
      <c r="D4141" s="34">
        <f>IFERROR(B4141,C4141)</f>
        <v>5</v>
      </c>
      <c r="E4141" s="34" t="str">
        <f>IFERROR(MID(A4141,D4141-5,1)," ")</f>
        <v xml:space="preserve"> </v>
      </c>
      <c r="F4141" s="34" t="str">
        <f>MID(A4141,IF(E4141="1",D4141-5,D4141-4),IF(E4141="1",7,6))</f>
        <v>7:05PM</v>
      </c>
      <c r="G4141" s="34" t="str">
        <f>TRIM(SUBSTITUTE(A4141,TEXT(M4141,"h:mmAM/PM"),""))</f>
        <v>Y-O-Z 8/Nov</v>
      </c>
      <c r="H4141" s="34" t="b">
        <f>OR(LEFT(G4141,1)="Y",LEFT(G4141,1)="B",LEFT(G4141,1)="R")</f>
        <v>1</v>
      </c>
      <c r="I4141" s="34" t="str">
        <f>IF(H4141,LEFT(G4141,FIND(" ",G4141)-1),MID(G4141,FIND(" ",G4141)+1,9))</f>
        <v>Y-O-Z</v>
      </c>
      <c r="J4141" s="34" t="str">
        <f>TRIM(SUBSTITUTE(G4141,I4141,""))</f>
        <v>8/Nov</v>
      </c>
      <c r="K4141" s="34">
        <f>LEFT(J4141,2-ISERROR(1*MID(J4141,2,1)))*1</f>
        <v>8</v>
      </c>
      <c r="L4141" s="34" t="str">
        <f>IF(LEN(I4141)=3,I4141,LEFT(I4141,1)&amp;MID(I4141,3,1)&amp;RIGHT(I4141,1))</f>
        <v>YOZ</v>
      </c>
      <c r="M4141" s="42">
        <f>TIMEVALUE(SUBSTITUTE(SUBSTITUTE(F4141,"P"," P"),"A"," A"))</f>
        <v>0.79513888888888884</v>
      </c>
      <c r="N4141" s="34">
        <f t="shared" si="203"/>
        <v>24</v>
      </c>
      <c r="O4141" s="34" t="str">
        <f t="shared" si="204"/>
        <v>YOZ24</v>
      </c>
      <c r="P4141" s="44">
        <f>INDEX(Workings!$R$14:$R$853,MATCH(O4141,Workings!$U$14:$U$853,0))</f>
        <v>0.78333333333333344</v>
      </c>
      <c r="Q4141" s="34">
        <f t="shared" si="205"/>
        <v>17</v>
      </c>
      <c r="S4141"/>
    </row>
    <row r="4142" spans="1:19" ht="15" x14ac:dyDescent="0.25">
      <c r="A4142" s="34" t="s">
        <v>2718</v>
      </c>
      <c r="B4142" s="34">
        <f>SEARCH("PM",A4142)</f>
        <v>11</v>
      </c>
      <c r="C4142" s="34" t="e">
        <f>SEARCH("AM",A4142)</f>
        <v>#VALUE!</v>
      </c>
      <c r="D4142" s="34">
        <f>IFERROR(B4142,C4142)</f>
        <v>11</v>
      </c>
      <c r="E4142" s="34" t="str">
        <f>IFERROR(MID(A4142,D4142-5,1)," ")</f>
        <v xml:space="preserve"> </v>
      </c>
      <c r="F4142" s="34" t="str">
        <f>MID(A4142,IF(E4142="1",D4142-5,D4142-4),IF(E4142="1",7,6))</f>
        <v>7:15PM</v>
      </c>
      <c r="G4142" s="34" t="str">
        <f>TRIM(SUBSTITUTE(A4142,TEXT(M4142,"h:mmAM/PM"),""))</f>
        <v>Y-O-Z 8-Nov</v>
      </c>
      <c r="H4142" s="34" t="b">
        <f>OR(LEFT(G4142,1)="Y",LEFT(G4142,1)="B",LEFT(G4142,1)="R")</f>
        <v>1</v>
      </c>
      <c r="I4142" s="34" t="str">
        <f>IF(H4142,LEFT(G4142,FIND(" ",G4142)-1),MID(G4142,FIND(" ",G4142)+1,9))</f>
        <v>Y-O-Z</v>
      </c>
      <c r="J4142" s="34" t="str">
        <f>TRIM(SUBSTITUTE(G4142,I4142,""))</f>
        <v>8-Nov</v>
      </c>
      <c r="K4142" s="34">
        <f>LEFT(J4142,2-ISERROR(1*MID(J4142,2,1)))*1</f>
        <v>8</v>
      </c>
      <c r="L4142" s="34" t="str">
        <f>IF(LEN(I4142)=3,I4142,LEFT(I4142,1)&amp;MID(I4142,3,1)&amp;RIGHT(I4142,1))</f>
        <v>YOZ</v>
      </c>
      <c r="M4142" s="42">
        <f>TIMEVALUE(SUBSTITUTE(SUBSTITUTE(F4142,"P"," P"),"A"," A"))</f>
        <v>0.80208333333333337</v>
      </c>
      <c r="N4142" s="34">
        <f t="shared" si="203"/>
        <v>25</v>
      </c>
      <c r="O4142" s="34" t="str">
        <f t="shared" si="204"/>
        <v>YOZ25</v>
      </c>
      <c r="P4142" s="44">
        <f>INDEX(Workings!$R$14:$R$853,MATCH(O4142,Workings!$U$14:$U$853,0))</f>
        <v>0.79722222222222228</v>
      </c>
      <c r="Q4142" s="34">
        <f t="shared" si="205"/>
        <v>7</v>
      </c>
      <c r="S4142"/>
    </row>
    <row r="4143" spans="1:19" ht="15" x14ac:dyDescent="0.25">
      <c r="A4143" s="34" t="s">
        <v>3986</v>
      </c>
      <c r="B4143" s="34">
        <f>SEARCH("PM",A4143)</f>
        <v>17</v>
      </c>
      <c r="C4143" s="34" t="e">
        <f>SEARCH("AM",A4143)</f>
        <v>#VALUE!</v>
      </c>
      <c r="D4143" s="34">
        <f>IFERROR(B4143,C4143)</f>
        <v>17</v>
      </c>
      <c r="E4143" s="34" t="str">
        <f>IFERROR(MID(A4143,D4143-5,1)," ")</f>
        <v xml:space="preserve"> </v>
      </c>
      <c r="F4143" s="34" t="str">
        <f>MID(A4143,IF(E4143="1",D4143-5,D4143-4),IF(E4143="1",7,6))</f>
        <v>7:36PM</v>
      </c>
      <c r="G4143" s="34" t="str">
        <f>TRIM(SUBSTITUTE(A4143,TEXT(M4143,"h:mmAM/PM"),""))</f>
        <v>Y-O-Z 8/Nov</v>
      </c>
      <c r="H4143" s="34" t="b">
        <f>OR(LEFT(G4143,1)="Y",LEFT(G4143,1)="B",LEFT(G4143,1)="R")</f>
        <v>1</v>
      </c>
      <c r="I4143" s="34" t="str">
        <f>IF(H4143,LEFT(G4143,FIND(" ",G4143)-1),MID(G4143,FIND(" ",G4143)+1,9))</f>
        <v>Y-O-Z</v>
      </c>
      <c r="J4143" s="34" t="str">
        <f>TRIM(SUBSTITUTE(G4143,I4143,""))</f>
        <v>8/Nov</v>
      </c>
      <c r="K4143" s="34">
        <f>LEFT(J4143,2-ISERROR(1*MID(J4143,2,1)))*1</f>
        <v>8</v>
      </c>
      <c r="L4143" s="34" t="str">
        <f>IF(LEN(I4143)=3,I4143,LEFT(I4143,1)&amp;MID(I4143,3,1)&amp;RIGHT(I4143,1))</f>
        <v>YOZ</v>
      </c>
      <c r="M4143" s="42">
        <f>TIMEVALUE(SUBSTITUTE(SUBSTITUTE(F4143,"P"," P"),"A"," A"))</f>
        <v>0.81666666666666676</v>
      </c>
      <c r="N4143" s="34">
        <f t="shared" si="203"/>
        <v>26</v>
      </c>
      <c r="O4143" s="34" t="str">
        <f t="shared" si="204"/>
        <v>YOZ26</v>
      </c>
      <c r="P4143" s="44">
        <f>INDEX(Workings!$R$14:$R$853,MATCH(O4143,Workings!$U$14:$U$853,0))</f>
        <v>0.81111111111111112</v>
      </c>
      <c r="Q4143" s="34">
        <f t="shared" si="205"/>
        <v>8</v>
      </c>
      <c r="S4143"/>
    </row>
    <row r="4144" spans="1:19" ht="15" x14ac:dyDescent="0.25">
      <c r="A4144" s="34" t="s">
        <v>2701</v>
      </c>
      <c r="B4144" s="34">
        <f>SEARCH("PM",A4144)</f>
        <v>17</v>
      </c>
      <c r="C4144" s="34" t="e">
        <f>SEARCH("AM",A4144)</f>
        <v>#VALUE!</v>
      </c>
      <c r="D4144" s="34">
        <f>IFERROR(B4144,C4144)</f>
        <v>17</v>
      </c>
      <c r="E4144" s="34" t="str">
        <f>IFERROR(MID(A4144,D4144-5,1)," ")</f>
        <v xml:space="preserve"> </v>
      </c>
      <c r="F4144" s="34" t="str">
        <f>MID(A4144,IF(E4144="1",D4144-5,D4144-4),IF(E4144="1",7,6))</f>
        <v>8:36PM</v>
      </c>
      <c r="G4144" s="34" t="str">
        <f>TRIM(SUBSTITUTE(A4144,TEXT(M4144,"h:mmAM/PM"),""))</f>
        <v>8-Nov Y-O-Z</v>
      </c>
      <c r="H4144" s="34" t="b">
        <f>OR(LEFT(G4144,1)="Y",LEFT(G4144,1)="B",LEFT(G4144,1)="R")</f>
        <v>0</v>
      </c>
      <c r="I4144" s="34" t="str">
        <f>IF(H4144,LEFT(G4144,FIND(" ",G4144)-1),MID(G4144,FIND(" ",G4144)+1,9))</f>
        <v>Y-O-Z</v>
      </c>
      <c r="J4144" s="34" t="str">
        <f>TRIM(SUBSTITUTE(G4144,I4144,""))</f>
        <v>8-Nov</v>
      </c>
      <c r="K4144" s="34">
        <f>LEFT(J4144,2-ISERROR(1*MID(J4144,2,1)))*1</f>
        <v>8</v>
      </c>
      <c r="L4144" s="34" t="str">
        <f>IF(LEN(I4144)=3,I4144,LEFT(I4144,1)&amp;MID(I4144,3,1)&amp;RIGHT(I4144,1))</f>
        <v>YOZ</v>
      </c>
      <c r="M4144" s="42">
        <f>TIMEVALUE(SUBSTITUTE(SUBSTITUTE(F4144,"P"," P"),"A"," A"))</f>
        <v>0.85833333333333339</v>
      </c>
      <c r="N4144" s="34">
        <f t="shared" si="203"/>
        <v>27</v>
      </c>
      <c r="O4144" s="34" t="str">
        <f t="shared" si="204"/>
        <v>YOZ27</v>
      </c>
      <c r="P4144" s="44">
        <f>INDEX(Workings!$R$14:$R$853,MATCH(O4144,Workings!$U$14:$U$853,0))</f>
        <v>0.85277777777777775</v>
      </c>
      <c r="Q4144" s="34">
        <f t="shared" si="205"/>
        <v>8</v>
      </c>
      <c r="S4144"/>
    </row>
    <row r="4145" spans="1:19" ht="15" x14ac:dyDescent="0.25">
      <c r="A4145" s="34" t="s">
        <v>1226</v>
      </c>
      <c r="B4145" s="34">
        <f>SEARCH("PM",A4145)</f>
        <v>11</v>
      </c>
      <c r="C4145" s="34" t="e">
        <f>SEARCH("AM",A4145)</f>
        <v>#VALUE!</v>
      </c>
      <c r="D4145" s="34">
        <f>IFERROR(B4145,C4145)</f>
        <v>11</v>
      </c>
      <c r="E4145" s="34" t="str">
        <f>IFERROR(MID(A4145,D4145-5,1)," ")</f>
        <v xml:space="preserve"> </v>
      </c>
      <c r="F4145" s="34" t="str">
        <f>MID(A4145,IF(E4145="1",D4145-5,D4145-4),IF(E4145="1",7,6))</f>
        <v>9:35PM</v>
      </c>
      <c r="G4145" s="34" t="str">
        <f>TRIM(SUBSTITUTE(A4145,TEXT(M4145,"h:mmAM/PM"),""))</f>
        <v>8-Nov YOZ</v>
      </c>
      <c r="H4145" s="34" t="b">
        <f>OR(LEFT(G4145,1)="Y",LEFT(G4145,1)="B",LEFT(G4145,1)="R")</f>
        <v>0</v>
      </c>
      <c r="I4145" s="34" t="str">
        <f>IF(H4145,LEFT(G4145,FIND(" ",G4145)-1),MID(G4145,FIND(" ",G4145)+1,9))</f>
        <v>YOZ</v>
      </c>
      <c r="J4145" s="34" t="str">
        <f>TRIM(SUBSTITUTE(G4145,I4145,""))</f>
        <v>8-Nov</v>
      </c>
      <c r="K4145" s="34">
        <f>LEFT(J4145,2-ISERROR(1*MID(J4145,2,1)))*1</f>
        <v>8</v>
      </c>
      <c r="L4145" s="34" t="str">
        <f>IF(LEN(I4145)=3,I4145,LEFT(I4145,1)&amp;MID(I4145,3,1)&amp;RIGHT(I4145,1))</f>
        <v>YOZ</v>
      </c>
      <c r="M4145" s="42">
        <f>TIMEVALUE(SUBSTITUTE(SUBSTITUTE(F4145,"P"," P"),"A"," A"))</f>
        <v>0.89930555555555547</v>
      </c>
      <c r="N4145" s="34">
        <f t="shared" si="203"/>
        <v>28</v>
      </c>
      <c r="O4145" s="34" t="str">
        <f t="shared" si="204"/>
        <v>YOZ28</v>
      </c>
      <c r="P4145" s="44">
        <f>INDEX(Workings!$R$14:$R$853,MATCH(O4145,Workings!$U$14:$U$853,0))</f>
        <v>0.89444444444444438</v>
      </c>
      <c r="Q4145" s="34">
        <f t="shared" si="205"/>
        <v>7</v>
      </c>
      <c r="S4145"/>
    </row>
    <row r="4146" spans="1:19" ht="15" x14ac:dyDescent="0.25">
      <c r="A4146" s="34" t="s">
        <v>2116</v>
      </c>
      <c r="B4146" s="34">
        <f>SEARCH("PM",A4146)</f>
        <v>10</v>
      </c>
      <c r="C4146" s="34" t="e">
        <f>SEARCH("AM",A4146)</f>
        <v>#VALUE!</v>
      </c>
      <c r="D4146" s="34">
        <f>IFERROR(B4146,C4146)</f>
        <v>10</v>
      </c>
      <c r="E4146" s="34" t="str">
        <f>IFERROR(MID(A4146,D4146-5,1)," ")</f>
        <v>1</v>
      </c>
      <c r="F4146" s="34" t="str">
        <f>MID(A4146,IF(E4146="1",D4146-5,D4146-4),IF(E4146="1",7,6))</f>
        <v>10:37PM</v>
      </c>
      <c r="G4146" s="34" t="str">
        <f>TRIM(SUBSTITUTE(A4146,TEXT(M4146,"h:mmAM/PM"),""))</f>
        <v>YOZ 8-Nov</v>
      </c>
      <c r="H4146" s="34" t="b">
        <f>OR(LEFT(G4146,1)="Y",LEFT(G4146,1)="B",LEFT(G4146,1)="R")</f>
        <v>1</v>
      </c>
      <c r="I4146" s="34" t="str">
        <f>IF(H4146,LEFT(G4146,FIND(" ",G4146)-1),MID(G4146,FIND(" ",G4146)+1,9))</f>
        <v>YOZ</v>
      </c>
      <c r="J4146" s="34" t="str">
        <f>TRIM(SUBSTITUTE(G4146,I4146,""))</f>
        <v>8-Nov</v>
      </c>
      <c r="K4146" s="34">
        <f>LEFT(J4146,2-ISERROR(1*MID(J4146,2,1)))*1</f>
        <v>8</v>
      </c>
      <c r="L4146" s="34" t="str">
        <f>IF(LEN(I4146)=3,I4146,LEFT(I4146,1)&amp;MID(I4146,3,1)&amp;RIGHT(I4146,1))</f>
        <v>YOZ</v>
      </c>
      <c r="M4146" s="42">
        <f>TIMEVALUE(SUBSTITUTE(SUBSTITUTE(F4146,"P"," P"),"A"," A"))</f>
        <v>0.94236111111111109</v>
      </c>
      <c r="N4146" s="34">
        <f t="shared" si="203"/>
        <v>29</v>
      </c>
      <c r="O4146" s="34" t="str">
        <f t="shared" si="204"/>
        <v>YOZ29</v>
      </c>
      <c r="P4146" s="44">
        <f>INDEX(Workings!$R$14:$R$853,MATCH(O4146,Workings!$U$14:$U$853,0))</f>
        <v>0.93611111111111101</v>
      </c>
      <c r="Q4146" s="34">
        <f t="shared" si="205"/>
        <v>9</v>
      </c>
      <c r="S4146"/>
    </row>
    <row r="4147" spans="1:19" ht="15" x14ac:dyDescent="0.25">
      <c r="A4147" s="34" t="s">
        <v>2814</v>
      </c>
      <c r="B4147" s="34">
        <f>SEARCH("PM",A4147)</f>
        <v>12</v>
      </c>
      <c r="C4147" s="34" t="e">
        <f>SEARCH("AM",A4147)</f>
        <v>#VALUE!</v>
      </c>
      <c r="D4147" s="34">
        <f>IFERROR(B4147,C4147)</f>
        <v>12</v>
      </c>
      <c r="E4147" s="34" t="str">
        <f>IFERROR(MID(A4147,D4147-5,1)," ")</f>
        <v>1</v>
      </c>
      <c r="F4147" s="34" t="str">
        <f>MID(A4147,IF(E4147="1",D4147-5,D4147-4),IF(E4147="1",7,6))</f>
        <v>11:33PM</v>
      </c>
      <c r="G4147" s="34" t="str">
        <f>TRIM(SUBSTITUTE(A4147,TEXT(M4147,"h:mmAM/PM"),""))</f>
        <v>8-Nov Y:O:Z</v>
      </c>
      <c r="H4147" s="34" t="b">
        <f>OR(LEFT(G4147,1)="Y",LEFT(G4147,1)="B",LEFT(G4147,1)="R")</f>
        <v>0</v>
      </c>
      <c r="I4147" s="34" t="str">
        <f>IF(H4147,LEFT(G4147,FIND(" ",G4147)-1),MID(G4147,FIND(" ",G4147)+1,9))</f>
        <v>Y:O:Z</v>
      </c>
      <c r="J4147" s="34" t="str">
        <f>TRIM(SUBSTITUTE(G4147,I4147,""))</f>
        <v>8-Nov</v>
      </c>
      <c r="K4147" s="34">
        <f>LEFT(J4147,2-ISERROR(1*MID(J4147,2,1)))*1</f>
        <v>8</v>
      </c>
      <c r="L4147" s="34" t="str">
        <f>IF(LEN(I4147)=3,I4147,LEFT(I4147,1)&amp;MID(I4147,3,1)&amp;RIGHT(I4147,1))</f>
        <v>YOZ</v>
      </c>
      <c r="M4147" s="42">
        <f>TIMEVALUE(SUBSTITUTE(SUBSTITUTE(F4147,"P"," P"),"A"," A"))</f>
        <v>0.98125000000000007</v>
      </c>
      <c r="N4147" s="34">
        <f t="shared" si="203"/>
        <v>30</v>
      </c>
      <c r="O4147" s="34" t="str">
        <f t="shared" si="204"/>
        <v>YOZ30</v>
      </c>
      <c r="P4147" s="44">
        <f>INDEX(Workings!$R$14:$R$853,MATCH(O4147,Workings!$U$14:$U$853,0))</f>
        <v>0.97777777777777763</v>
      </c>
      <c r="Q4147" s="34">
        <f t="shared" si="205"/>
        <v>5</v>
      </c>
      <c r="S4147"/>
    </row>
    <row r="4148" spans="1:19" ht="15" x14ac:dyDescent="0.25">
      <c r="A4148" s="34" t="s">
        <v>3618</v>
      </c>
      <c r="B4148" s="34" t="e">
        <f>SEARCH("PM",A4148)</f>
        <v>#VALUE!</v>
      </c>
      <c r="C4148" s="34">
        <f>SEARCH("AM",A4148)</f>
        <v>5</v>
      </c>
      <c r="D4148" s="34">
        <f>IFERROR(B4148,C4148)</f>
        <v>5</v>
      </c>
      <c r="E4148" s="34" t="str">
        <f>IFERROR(MID(A4148,D4148-5,1)," ")</f>
        <v xml:space="preserve"> </v>
      </c>
      <c r="F4148" s="34" t="str">
        <f>MID(A4148,IF(E4148="1",D4148-5,D4148-4),IF(E4148="1",7,6))</f>
        <v>7:32AM</v>
      </c>
      <c r="G4148" s="34" t="str">
        <f>TRIM(SUBSTITUTE(A4148,TEXT(M4148,"h:mmAM/PM"),""))</f>
        <v>Y:O:Z 9-Nov</v>
      </c>
      <c r="H4148" s="34" t="b">
        <f>OR(LEFT(G4148,1)="Y",LEFT(G4148,1)="B",LEFT(G4148,1)="R")</f>
        <v>1</v>
      </c>
      <c r="I4148" s="34" t="str">
        <f>IF(H4148,LEFT(G4148,FIND(" ",G4148)-1),MID(G4148,FIND(" ",G4148)+1,9))</f>
        <v>Y:O:Z</v>
      </c>
      <c r="J4148" s="34" t="str">
        <f>TRIM(SUBSTITUTE(G4148,I4148,""))</f>
        <v>9-Nov</v>
      </c>
      <c r="K4148" s="34">
        <f>LEFT(J4148,2-ISERROR(1*MID(J4148,2,1)))*1</f>
        <v>9</v>
      </c>
      <c r="L4148" s="34" t="str">
        <f>IF(LEN(I4148)=3,I4148,LEFT(I4148,1)&amp;MID(I4148,3,1)&amp;RIGHT(I4148,1))</f>
        <v>YOZ</v>
      </c>
      <c r="M4148" s="42">
        <f>TIMEVALUE(SUBSTITUTE(SUBSTITUTE(F4148,"P"," P"),"A"," A"))</f>
        <v>0.31388888888888888</v>
      </c>
      <c r="N4148" s="34">
        <f t="shared" si="203"/>
        <v>1</v>
      </c>
      <c r="O4148" s="34" t="str">
        <f t="shared" si="204"/>
        <v>YOZ1</v>
      </c>
      <c r="P4148" s="44">
        <f>INDEX(Workings!$R$14:$R$853,MATCH(O4148,Workings!$U$14:$U$853,0))</f>
        <v>0.31111111111111112</v>
      </c>
      <c r="Q4148" s="34">
        <f t="shared" si="205"/>
        <v>4</v>
      </c>
      <c r="S4148"/>
    </row>
    <row r="4149" spans="1:19" ht="15" x14ac:dyDescent="0.25">
      <c r="A4149" s="34" t="s">
        <v>1714</v>
      </c>
      <c r="B4149" s="34" t="e">
        <f>SEARCH("PM",A4149)</f>
        <v>#VALUE!</v>
      </c>
      <c r="C4149" s="34">
        <f>SEARCH("AM",A4149)</f>
        <v>5</v>
      </c>
      <c r="D4149" s="34">
        <f>IFERROR(B4149,C4149)</f>
        <v>5</v>
      </c>
      <c r="E4149" s="34" t="str">
        <f>IFERROR(MID(A4149,D4149-5,1)," ")</f>
        <v xml:space="preserve"> </v>
      </c>
      <c r="F4149" s="34" t="str">
        <f>MID(A4149,IF(E4149="1",D4149-5,D4149-4),IF(E4149="1",7,6))</f>
        <v>8:16AM</v>
      </c>
      <c r="G4149" s="34" t="str">
        <f>TRIM(SUBSTITUTE(A4149,TEXT(M4149,"h:mmAM/PM"),""))</f>
        <v>YOZ 9/Nov</v>
      </c>
      <c r="H4149" s="34" t="b">
        <f>OR(LEFT(G4149,1)="Y",LEFT(G4149,1)="B",LEFT(G4149,1)="R")</f>
        <v>1</v>
      </c>
      <c r="I4149" s="34" t="str">
        <f>IF(H4149,LEFT(G4149,FIND(" ",G4149)-1),MID(G4149,FIND(" ",G4149)+1,9))</f>
        <v>YOZ</v>
      </c>
      <c r="J4149" s="34" t="str">
        <f>TRIM(SUBSTITUTE(G4149,I4149,""))</f>
        <v>9/Nov</v>
      </c>
      <c r="K4149" s="34">
        <f>LEFT(J4149,2-ISERROR(1*MID(J4149,2,1)))*1</f>
        <v>9</v>
      </c>
      <c r="L4149" s="34" t="str">
        <f>IF(LEN(I4149)=3,I4149,LEFT(I4149,1)&amp;MID(I4149,3,1)&amp;RIGHT(I4149,1))</f>
        <v>YOZ</v>
      </c>
      <c r="M4149" s="42">
        <f>TIMEVALUE(SUBSTITUTE(SUBSTITUTE(F4149,"P"," P"),"A"," A"))</f>
        <v>0.3444444444444445</v>
      </c>
      <c r="N4149" s="34">
        <f t="shared" si="203"/>
        <v>2</v>
      </c>
      <c r="O4149" s="34" t="str">
        <f t="shared" si="204"/>
        <v>YOZ2</v>
      </c>
      <c r="P4149" s="44">
        <f>INDEX(Workings!$R$14:$R$853,MATCH(O4149,Workings!$U$14:$U$853,0))</f>
        <v>0.33888888888888891</v>
      </c>
      <c r="Q4149" s="34">
        <f t="shared" si="205"/>
        <v>8</v>
      </c>
      <c r="S4149"/>
    </row>
    <row r="4150" spans="1:19" ht="15" x14ac:dyDescent="0.25">
      <c r="A4150" s="34" t="s">
        <v>4027</v>
      </c>
      <c r="B4150" s="34" t="e">
        <f>SEARCH("PM",A4150)</f>
        <v>#VALUE!</v>
      </c>
      <c r="C4150" s="34">
        <f>SEARCH("AM",A4150)</f>
        <v>11</v>
      </c>
      <c r="D4150" s="34">
        <f>IFERROR(B4150,C4150)</f>
        <v>11</v>
      </c>
      <c r="E4150" s="34" t="str">
        <f>IFERROR(MID(A4150,D4150-5,1)," ")</f>
        <v xml:space="preserve"> </v>
      </c>
      <c r="F4150" s="34" t="str">
        <f>MID(A4150,IF(E4150="1",D4150-5,D4150-4),IF(E4150="1",7,6))</f>
        <v>8:55AM</v>
      </c>
      <c r="G4150" s="34" t="str">
        <f>TRIM(SUBSTITUTE(A4150,TEXT(M4150,"h:mmAM/PM"),""))</f>
        <v>9-Nov Y-O-Z</v>
      </c>
      <c r="H4150" s="34" t="b">
        <f>OR(LEFT(G4150,1)="Y",LEFT(G4150,1)="B",LEFT(G4150,1)="R")</f>
        <v>0</v>
      </c>
      <c r="I4150" s="34" t="str">
        <f>IF(H4150,LEFT(G4150,FIND(" ",G4150)-1),MID(G4150,FIND(" ",G4150)+1,9))</f>
        <v>Y-O-Z</v>
      </c>
      <c r="J4150" s="34" t="str">
        <f>TRIM(SUBSTITUTE(G4150,I4150,""))</f>
        <v>9-Nov</v>
      </c>
      <c r="K4150" s="34">
        <f>LEFT(J4150,2-ISERROR(1*MID(J4150,2,1)))*1</f>
        <v>9</v>
      </c>
      <c r="L4150" s="34" t="str">
        <f>IF(LEN(I4150)=3,I4150,LEFT(I4150,1)&amp;MID(I4150,3,1)&amp;RIGHT(I4150,1))</f>
        <v>YOZ</v>
      </c>
      <c r="M4150" s="42">
        <f>TIMEVALUE(SUBSTITUTE(SUBSTITUTE(F4150,"P"," P"),"A"," A"))</f>
        <v>0.37152777777777773</v>
      </c>
      <c r="N4150" s="34">
        <f t="shared" si="203"/>
        <v>3</v>
      </c>
      <c r="O4150" s="34" t="str">
        <f t="shared" si="204"/>
        <v>YOZ3</v>
      </c>
      <c r="P4150" s="44">
        <f>INDEX(Workings!$R$14:$R$853,MATCH(O4150,Workings!$U$14:$U$853,0))</f>
        <v>0.3666666666666667</v>
      </c>
      <c r="Q4150" s="34">
        <f t="shared" si="205"/>
        <v>7</v>
      </c>
      <c r="S4150"/>
    </row>
    <row r="4151" spans="1:19" ht="15" x14ac:dyDescent="0.25">
      <c r="A4151" s="34" t="s">
        <v>2898</v>
      </c>
      <c r="B4151" s="34" t="e">
        <f>SEARCH("PM",A4151)</f>
        <v>#VALUE!</v>
      </c>
      <c r="C4151" s="34">
        <f>SEARCH("AM",A4151)</f>
        <v>17</v>
      </c>
      <c r="D4151" s="34">
        <f>IFERROR(B4151,C4151)</f>
        <v>17</v>
      </c>
      <c r="E4151" s="34" t="str">
        <f>IFERROR(MID(A4151,D4151-5,1)," ")</f>
        <v xml:space="preserve"> </v>
      </c>
      <c r="F4151" s="34" t="str">
        <f>MID(A4151,IF(E4151="1",D4151-5,D4151-4),IF(E4151="1",7,6))</f>
        <v>9:31AM</v>
      </c>
      <c r="G4151" s="34" t="str">
        <f>TRIM(SUBSTITUTE(A4151,TEXT(M4151,"h:mmAM/PM"),""))</f>
        <v>Y/O/Z 9-Nov</v>
      </c>
      <c r="H4151" s="34" t="b">
        <f>OR(LEFT(G4151,1)="Y",LEFT(G4151,1)="B",LEFT(G4151,1)="R")</f>
        <v>1</v>
      </c>
      <c r="I4151" s="34" t="str">
        <f>IF(H4151,LEFT(G4151,FIND(" ",G4151)-1),MID(G4151,FIND(" ",G4151)+1,9))</f>
        <v>Y/O/Z</v>
      </c>
      <c r="J4151" s="34" t="str">
        <f>TRIM(SUBSTITUTE(G4151,I4151,""))</f>
        <v>9-Nov</v>
      </c>
      <c r="K4151" s="34">
        <f>LEFT(J4151,2-ISERROR(1*MID(J4151,2,1)))*1</f>
        <v>9</v>
      </c>
      <c r="L4151" s="34" t="str">
        <f>IF(LEN(I4151)=3,I4151,LEFT(I4151,1)&amp;MID(I4151,3,1)&amp;RIGHT(I4151,1))</f>
        <v>YOZ</v>
      </c>
      <c r="M4151" s="42">
        <f>TIMEVALUE(SUBSTITUTE(SUBSTITUTE(F4151,"P"," P"),"A"," A"))</f>
        <v>0.39652777777777781</v>
      </c>
      <c r="N4151" s="34">
        <f t="shared" si="203"/>
        <v>4</v>
      </c>
      <c r="O4151" s="34" t="str">
        <f t="shared" si="204"/>
        <v>YOZ4</v>
      </c>
      <c r="P4151" s="44">
        <f>INDEX(Workings!$R$14:$R$853,MATCH(O4151,Workings!$U$14:$U$853,0))</f>
        <v>0.39444444444444449</v>
      </c>
      <c r="Q4151" s="34">
        <f t="shared" si="205"/>
        <v>3</v>
      </c>
      <c r="S4151"/>
    </row>
    <row r="4152" spans="1:19" ht="15" x14ac:dyDescent="0.25">
      <c r="A4152" s="34" t="s">
        <v>2232</v>
      </c>
      <c r="B4152" s="34" t="e">
        <f>SEARCH("PM",A4152)</f>
        <v>#VALUE!</v>
      </c>
      <c r="C4152" s="34">
        <f>SEARCH("AM",A4152)</f>
        <v>6</v>
      </c>
      <c r="D4152" s="34">
        <f>IFERROR(B4152,C4152)</f>
        <v>6</v>
      </c>
      <c r="E4152" s="34" t="str">
        <f>IFERROR(MID(A4152,D4152-5,1)," ")</f>
        <v>1</v>
      </c>
      <c r="F4152" s="34" t="str">
        <f>MID(A4152,IF(E4152="1",D4152-5,D4152-4),IF(E4152="1",7,6))</f>
        <v>10:10AM</v>
      </c>
      <c r="G4152" s="34" t="str">
        <f>TRIM(SUBSTITUTE(A4152,TEXT(M4152,"h:mmAM/PM"),""))</f>
        <v>9-Nov Y-O-Z</v>
      </c>
      <c r="H4152" s="34" t="b">
        <f>OR(LEFT(G4152,1)="Y",LEFT(G4152,1)="B",LEFT(G4152,1)="R")</f>
        <v>0</v>
      </c>
      <c r="I4152" s="34" t="str">
        <f>IF(H4152,LEFT(G4152,FIND(" ",G4152)-1),MID(G4152,FIND(" ",G4152)+1,9))</f>
        <v>Y-O-Z</v>
      </c>
      <c r="J4152" s="34" t="str">
        <f>TRIM(SUBSTITUTE(G4152,I4152,""))</f>
        <v>9-Nov</v>
      </c>
      <c r="K4152" s="34">
        <f>LEFT(J4152,2-ISERROR(1*MID(J4152,2,1)))*1</f>
        <v>9</v>
      </c>
      <c r="L4152" s="34" t="str">
        <f>IF(LEN(I4152)=3,I4152,LEFT(I4152,1)&amp;MID(I4152,3,1)&amp;RIGHT(I4152,1))</f>
        <v>YOZ</v>
      </c>
      <c r="M4152" s="42">
        <f>TIMEVALUE(SUBSTITUTE(SUBSTITUTE(F4152,"P"," P"),"A"," A"))</f>
        <v>0.4236111111111111</v>
      </c>
      <c r="N4152" s="34">
        <f t="shared" si="203"/>
        <v>5</v>
      </c>
      <c r="O4152" s="34" t="str">
        <f t="shared" si="204"/>
        <v>YOZ5</v>
      </c>
      <c r="P4152" s="44">
        <f>INDEX(Workings!$R$14:$R$853,MATCH(O4152,Workings!$U$14:$U$853,0))</f>
        <v>0.4152777777777778</v>
      </c>
      <c r="Q4152" s="34">
        <f t="shared" si="205"/>
        <v>12</v>
      </c>
      <c r="S4152"/>
    </row>
    <row r="4153" spans="1:19" ht="15" x14ac:dyDescent="0.25">
      <c r="A4153" s="34" t="s">
        <v>1847</v>
      </c>
      <c r="B4153" s="34" t="e">
        <f>SEARCH("PM",A4153)</f>
        <v>#VALUE!</v>
      </c>
      <c r="C4153" s="34">
        <f>SEARCH("AM",A4153)</f>
        <v>18</v>
      </c>
      <c r="D4153" s="34">
        <f>IFERROR(B4153,C4153)</f>
        <v>18</v>
      </c>
      <c r="E4153" s="34" t="str">
        <f>IFERROR(MID(A4153,D4153-5,1)," ")</f>
        <v>1</v>
      </c>
      <c r="F4153" s="34" t="str">
        <f>MID(A4153,IF(E4153="1",D4153-5,D4153-4),IF(E4153="1",7,6))</f>
        <v>10:38AM</v>
      </c>
      <c r="G4153" s="34" t="str">
        <f>TRIM(SUBSTITUTE(A4153,TEXT(M4153,"h:mmAM/PM"),""))</f>
        <v>9/Nov Y-O-Z</v>
      </c>
      <c r="H4153" s="34" t="b">
        <f>OR(LEFT(G4153,1)="Y",LEFT(G4153,1)="B",LEFT(G4153,1)="R")</f>
        <v>0</v>
      </c>
      <c r="I4153" s="34" t="str">
        <f>IF(H4153,LEFT(G4153,FIND(" ",G4153)-1),MID(G4153,FIND(" ",G4153)+1,9))</f>
        <v>Y-O-Z</v>
      </c>
      <c r="J4153" s="34" t="str">
        <f>TRIM(SUBSTITUTE(G4153,I4153,""))</f>
        <v>9/Nov</v>
      </c>
      <c r="K4153" s="34">
        <f>LEFT(J4153,2-ISERROR(1*MID(J4153,2,1)))*1</f>
        <v>9</v>
      </c>
      <c r="L4153" s="34" t="str">
        <f>IF(LEN(I4153)=3,I4153,LEFT(I4153,1)&amp;MID(I4153,3,1)&amp;RIGHT(I4153,1))</f>
        <v>YOZ</v>
      </c>
      <c r="M4153" s="42">
        <f>TIMEVALUE(SUBSTITUTE(SUBSTITUTE(F4153,"P"," P"),"A"," A"))</f>
        <v>0.44305555555555554</v>
      </c>
      <c r="N4153" s="34">
        <f t="shared" si="203"/>
        <v>6</v>
      </c>
      <c r="O4153" s="34" t="str">
        <f t="shared" si="204"/>
        <v>YOZ6</v>
      </c>
      <c r="P4153" s="44">
        <f>INDEX(Workings!$R$14:$R$853,MATCH(O4153,Workings!$U$14:$U$853,0))</f>
        <v>0.43611111111111112</v>
      </c>
      <c r="Q4153" s="34">
        <f t="shared" si="205"/>
        <v>10</v>
      </c>
      <c r="S4153"/>
    </row>
    <row r="4154" spans="1:19" ht="15" x14ac:dyDescent="0.25">
      <c r="A4154" s="34" t="s">
        <v>2279</v>
      </c>
      <c r="B4154" s="34" t="e">
        <f>SEARCH("PM",A4154)</f>
        <v>#VALUE!</v>
      </c>
      <c r="C4154" s="34">
        <f>SEARCH("AM",A4154)</f>
        <v>18</v>
      </c>
      <c r="D4154" s="34">
        <f>IFERROR(B4154,C4154)</f>
        <v>18</v>
      </c>
      <c r="E4154" s="34" t="str">
        <f>IFERROR(MID(A4154,D4154-5,1)," ")</f>
        <v>1</v>
      </c>
      <c r="F4154" s="34" t="str">
        <f>MID(A4154,IF(E4154="1",D4154-5,D4154-4),IF(E4154="1",7,6))</f>
        <v>11:02AM</v>
      </c>
      <c r="G4154" s="34" t="str">
        <f>TRIM(SUBSTITUTE(A4154,TEXT(M4154,"h:mmAM/PM"),""))</f>
        <v>9/Nov Y/O/Z</v>
      </c>
      <c r="H4154" s="34" t="b">
        <f>OR(LEFT(G4154,1)="Y",LEFT(G4154,1)="B",LEFT(G4154,1)="R")</f>
        <v>0</v>
      </c>
      <c r="I4154" s="34" t="str">
        <f>IF(H4154,LEFT(G4154,FIND(" ",G4154)-1),MID(G4154,FIND(" ",G4154)+1,9))</f>
        <v>Y/O/Z</v>
      </c>
      <c r="J4154" s="34" t="str">
        <f>TRIM(SUBSTITUTE(G4154,I4154,""))</f>
        <v>9/Nov</v>
      </c>
      <c r="K4154" s="34">
        <f>LEFT(J4154,2-ISERROR(1*MID(J4154,2,1)))*1</f>
        <v>9</v>
      </c>
      <c r="L4154" s="34" t="str">
        <f>IF(LEN(I4154)=3,I4154,LEFT(I4154,1)&amp;MID(I4154,3,1)&amp;RIGHT(I4154,1))</f>
        <v>YOZ</v>
      </c>
      <c r="M4154" s="42">
        <f>TIMEVALUE(SUBSTITUTE(SUBSTITUTE(F4154,"P"," P"),"A"," A"))</f>
        <v>0.4597222222222222</v>
      </c>
      <c r="N4154" s="34">
        <f t="shared" si="203"/>
        <v>7</v>
      </c>
      <c r="O4154" s="34" t="str">
        <f t="shared" si="204"/>
        <v>YOZ7</v>
      </c>
      <c r="P4154" s="44">
        <f>INDEX(Workings!$R$14:$R$853,MATCH(O4154,Workings!$U$14:$U$853,0))</f>
        <v>0.45694444444444443</v>
      </c>
      <c r="Q4154" s="34">
        <f t="shared" si="205"/>
        <v>4</v>
      </c>
      <c r="S4154"/>
    </row>
    <row r="4155" spans="1:19" ht="15" x14ac:dyDescent="0.25">
      <c r="A4155" s="34" t="s">
        <v>2041</v>
      </c>
      <c r="B4155" s="34" t="e">
        <f>SEARCH("PM",A4155)</f>
        <v>#VALUE!</v>
      </c>
      <c r="C4155" s="34">
        <f>SEARCH("AM",A4155)</f>
        <v>6</v>
      </c>
      <c r="D4155" s="34">
        <f>IFERROR(B4155,C4155)</f>
        <v>6</v>
      </c>
      <c r="E4155" s="34" t="str">
        <f>IFERROR(MID(A4155,D4155-5,1)," ")</f>
        <v>1</v>
      </c>
      <c r="F4155" s="34" t="str">
        <f>MID(A4155,IF(E4155="1",D4155-5,D4155-4),IF(E4155="1",7,6))</f>
        <v>11:37AM</v>
      </c>
      <c r="G4155" s="34" t="str">
        <f>TRIM(SUBSTITUTE(A4155,TEXT(M4155,"h:mmAM/PM"),""))</f>
        <v>Y/O/Z 9/Nov</v>
      </c>
      <c r="H4155" s="34" t="b">
        <f>OR(LEFT(G4155,1)="Y",LEFT(G4155,1)="B",LEFT(G4155,1)="R")</f>
        <v>1</v>
      </c>
      <c r="I4155" s="34" t="str">
        <f>IF(H4155,LEFT(G4155,FIND(" ",G4155)-1),MID(G4155,FIND(" ",G4155)+1,9))</f>
        <v>Y/O/Z</v>
      </c>
      <c r="J4155" s="34" t="str">
        <f>TRIM(SUBSTITUTE(G4155,I4155,""))</f>
        <v>9/Nov</v>
      </c>
      <c r="K4155" s="34">
        <f>LEFT(J4155,2-ISERROR(1*MID(J4155,2,1)))*1</f>
        <v>9</v>
      </c>
      <c r="L4155" s="34" t="str">
        <f>IF(LEN(I4155)=3,I4155,LEFT(I4155,1)&amp;MID(I4155,3,1)&amp;RIGHT(I4155,1))</f>
        <v>YOZ</v>
      </c>
      <c r="M4155" s="42">
        <f>TIMEVALUE(SUBSTITUTE(SUBSTITUTE(F4155,"P"," P"),"A"," A"))</f>
        <v>0.48402777777777778</v>
      </c>
      <c r="N4155" s="34">
        <f t="shared" si="203"/>
        <v>8</v>
      </c>
      <c r="O4155" s="34" t="str">
        <f t="shared" si="204"/>
        <v>YOZ8</v>
      </c>
      <c r="P4155" s="44">
        <f>INDEX(Workings!$R$14:$R$853,MATCH(O4155,Workings!$U$14:$U$853,0))</f>
        <v>0.47777777777777775</v>
      </c>
      <c r="Q4155" s="34">
        <f t="shared" si="205"/>
        <v>9</v>
      </c>
      <c r="S4155"/>
    </row>
    <row r="4156" spans="1:19" ht="15" x14ac:dyDescent="0.25">
      <c r="A4156" s="34" t="s">
        <v>1315</v>
      </c>
      <c r="B4156" s="34">
        <f>SEARCH("PM",A4156)</f>
        <v>6</v>
      </c>
      <c r="C4156" s="34" t="e">
        <f>SEARCH("AM",A4156)</f>
        <v>#VALUE!</v>
      </c>
      <c r="D4156" s="34">
        <f>IFERROR(B4156,C4156)</f>
        <v>6</v>
      </c>
      <c r="E4156" s="34" t="str">
        <f>IFERROR(MID(A4156,D4156-5,1)," ")</f>
        <v>1</v>
      </c>
      <c r="F4156" s="34" t="str">
        <f>MID(A4156,IF(E4156="1",D4156-5,D4156-4),IF(E4156="1",7,6))</f>
        <v>12:06PM</v>
      </c>
      <c r="G4156" s="34" t="str">
        <f>TRIM(SUBSTITUTE(A4156,TEXT(M4156,"h:mmAM/PM"),""))</f>
        <v>9/Nov YOZ</v>
      </c>
      <c r="H4156" s="34" t="b">
        <f>OR(LEFT(G4156,1)="Y",LEFT(G4156,1)="B",LEFT(G4156,1)="R")</f>
        <v>0</v>
      </c>
      <c r="I4156" s="34" t="str">
        <f>IF(H4156,LEFT(G4156,FIND(" ",G4156)-1),MID(G4156,FIND(" ",G4156)+1,9))</f>
        <v>YOZ</v>
      </c>
      <c r="J4156" s="34" t="str">
        <f>TRIM(SUBSTITUTE(G4156,I4156,""))</f>
        <v>9/Nov</v>
      </c>
      <c r="K4156" s="34">
        <f>LEFT(J4156,2-ISERROR(1*MID(J4156,2,1)))*1</f>
        <v>9</v>
      </c>
      <c r="L4156" s="34" t="str">
        <f>IF(LEN(I4156)=3,I4156,LEFT(I4156,1)&amp;MID(I4156,3,1)&amp;RIGHT(I4156,1))</f>
        <v>YOZ</v>
      </c>
      <c r="M4156" s="42">
        <f>TIMEVALUE(SUBSTITUTE(SUBSTITUTE(F4156,"P"," P"),"A"," A"))</f>
        <v>0.50416666666666665</v>
      </c>
      <c r="N4156" s="34">
        <f t="shared" si="203"/>
        <v>9</v>
      </c>
      <c r="O4156" s="34" t="str">
        <f t="shared" si="204"/>
        <v>YOZ9</v>
      </c>
      <c r="P4156" s="44">
        <f>INDEX(Workings!$R$14:$R$853,MATCH(O4156,Workings!$U$14:$U$853,0))</f>
        <v>0.49861111111111106</v>
      </c>
      <c r="Q4156" s="34">
        <f t="shared" si="205"/>
        <v>8</v>
      </c>
      <c r="S4156"/>
    </row>
    <row r="4157" spans="1:19" ht="15" x14ac:dyDescent="0.25">
      <c r="A4157" s="34" t="s">
        <v>642</v>
      </c>
      <c r="B4157" s="34">
        <f>SEARCH("PM",A4157)</f>
        <v>6</v>
      </c>
      <c r="C4157" s="34" t="e">
        <f>SEARCH("AM",A4157)</f>
        <v>#VALUE!</v>
      </c>
      <c r="D4157" s="34">
        <f>IFERROR(B4157,C4157)</f>
        <v>6</v>
      </c>
      <c r="E4157" s="34" t="str">
        <f>IFERROR(MID(A4157,D4157-5,1)," ")</f>
        <v>1</v>
      </c>
      <c r="F4157" s="34" t="str">
        <f>MID(A4157,IF(E4157="1",D4157-5,D4157-4),IF(E4157="1",7,6))</f>
        <v>12:39PM</v>
      </c>
      <c r="G4157" s="34" t="str">
        <f>TRIM(SUBSTITUTE(A4157,TEXT(M4157,"h:mmAM/PM"),""))</f>
        <v>YOZ 9-Nov</v>
      </c>
      <c r="H4157" s="34" t="b">
        <f>OR(LEFT(G4157,1)="Y",LEFT(G4157,1)="B",LEFT(G4157,1)="R")</f>
        <v>1</v>
      </c>
      <c r="I4157" s="34" t="str">
        <f>IF(H4157,LEFT(G4157,FIND(" ",G4157)-1),MID(G4157,FIND(" ",G4157)+1,9))</f>
        <v>YOZ</v>
      </c>
      <c r="J4157" s="34" t="str">
        <f>TRIM(SUBSTITUTE(G4157,I4157,""))</f>
        <v>9-Nov</v>
      </c>
      <c r="K4157" s="34">
        <f>LEFT(J4157,2-ISERROR(1*MID(J4157,2,1)))*1</f>
        <v>9</v>
      </c>
      <c r="L4157" s="34" t="str">
        <f>IF(LEN(I4157)=3,I4157,LEFT(I4157,1)&amp;MID(I4157,3,1)&amp;RIGHT(I4157,1))</f>
        <v>YOZ</v>
      </c>
      <c r="M4157" s="42">
        <f>TIMEVALUE(SUBSTITUTE(SUBSTITUTE(F4157,"P"," P"),"A"," A"))</f>
        <v>0.52708333333333335</v>
      </c>
      <c r="N4157" s="34">
        <f t="shared" si="203"/>
        <v>10</v>
      </c>
      <c r="O4157" s="34" t="str">
        <f t="shared" si="204"/>
        <v>YOZ10</v>
      </c>
      <c r="P4157" s="44">
        <f>INDEX(Workings!$R$14:$R$853,MATCH(O4157,Workings!$U$14:$U$853,0))</f>
        <v>0.51944444444444438</v>
      </c>
      <c r="Q4157" s="34">
        <f t="shared" si="205"/>
        <v>11</v>
      </c>
      <c r="S4157"/>
    </row>
    <row r="4158" spans="1:19" ht="15" x14ac:dyDescent="0.25">
      <c r="A4158" s="34" t="s">
        <v>3028</v>
      </c>
      <c r="B4158" s="34">
        <f>SEARCH("PM",A4158)</f>
        <v>11</v>
      </c>
      <c r="C4158" s="34" t="e">
        <f>SEARCH("AM",A4158)</f>
        <v>#VALUE!</v>
      </c>
      <c r="D4158" s="34">
        <f>IFERROR(B4158,C4158)</f>
        <v>11</v>
      </c>
      <c r="E4158" s="34" t="str">
        <f>IFERROR(MID(A4158,D4158-5,1)," ")</f>
        <v xml:space="preserve"> </v>
      </c>
      <c r="F4158" s="34" t="str">
        <f>MID(A4158,IF(E4158="1",D4158-5,D4158-4),IF(E4158="1",7,6))</f>
        <v>1:04PM</v>
      </c>
      <c r="G4158" s="34" t="str">
        <f>TRIM(SUBSTITUTE(A4158,TEXT(M4158,"h:mmAM/PM"),""))</f>
        <v>Y:O:Z 9/Nov</v>
      </c>
      <c r="H4158" s="34" t="b">
        <f>OR(LEFT(G4158,1)="Y",LEFT(G4158,1)="B",LEFT(G4158,1)="R")</f>
        <v>1</v>
      </c>
      <c r="I4158" s="34" t="str">
        <f>IF(H4158,LEFT(G4158,FIND(" ",G4158)-1),MID(G4158,FIND(" ",G4158)+1,9))</f>
        <v>Y:O:Z</v>
      </c>
      <c r="J4158" s="34" t="str">
        <f>TRIM(SUBSTITUTE(G4158,I4158,""))</f>
        <v>9/Nov</v>
      </c>
      <c r="K4158" s="34">
        <f>LEFT(J4158,2-ISERROR(1*MID(J4158,2,1)))*1</f>
        <v>9</v>
      </c>
      <c r="L4158" s="34" t="str">
        <f>IF(LEN(I4158)=3,I4158,LEFT(I4158,1)&amp;MID(I4158,3,1)&amp;RIGHT(I4158,1))</f>
        <v>YOZ</v>
      </c>
      <c r="M4158" s="42">
        <f>TIMEVALUE(SUBSTITUTE(SUBSTITUTE(F4158,"P"," P"),"A"," A"))</f>
        <v>0.5444444444444444</v>
      </c>
      <c r="N4158" s="34">
        <f t="shared" si="203"/>
        <v>11</v>
      </c>
      <c r="O4158" s="34" t="str">
        <f t="shared" si="204"/>
        <v>YOZ11</v>
      </c>
      <c r="P4158" s="44">
        <f>INDEX(Workings!$R$14:$R$853,MATCH(O4158,Workings!$U$14:$U$853,0))</f>
        <v>0.54027777777777775</v>
      </c>
      <c r="Q4158" s="34">
        <f t="shared" si="205"/>
        <v>6</v>
      </c>
      <c r="S4158"/>
    </row>
    <row r="4159" spans="1:19" ht="15" x14ac:dyDescent="0.25">
      <c r="A4159" s="34" t="s">
        <v>2588</v>
      </c>
      <c r="B4159" s="34">
        <f>SEARCH("PM",A4159)</f>
        <v>11</v>
      </c>
      <c r="C4159" s="34" t="e">
        <f>SEARCH("AM",A4159)</f>
        <v>#VALUE!</v>
      </c>
      <c r="D4159" s="34">
        <f>IFERROR(B4159,C4159)</f>
        <v>11</v>
      </c>
      <c r="E4159" s="34" t="str">
        <f>IFERROR(MID(A4159,D4159-5,1)," ")</f>
        <v xml:space="preserve"> </v>
      </c>
      <c r="F4159" s="34" t="str">
        <f>MID(A4159,IF(E4159="1",D4159-5,D4159-4),IF(E4159="1",7,6))</f>
        <v>1:44PM</v>
      </c>
      <c r="G4159" s="34" t="str">
        <f>TRIM(SUBSTITUTE(A4159,TEXT(M4159,"h:mmAM/PM"),""))</f>
        <v>Y:O:Z 9/Nov</v>
      </c>
      <c r="H4159" s="34" t="b">
        <f>OR(LEFT(G4159,1)="Y",LEFT(G4159,1)="B",LEFT(G4159,1)="R")</f>
        <v>1</v>
      </c>
      <c r="I4159" s="34" t="str">
        <f>IF(H4159,LEFT(G4159,FIND(" ",G4159)-1),MID(G4159,FIND(" ",G4159)+1,9))</f>
        <v>Y:O:Z</v>
      </c>
      <c r="J4159" s="34" t="str">
        <f>TRIM(SUBSTITUTE(G4159,I4159,""))</f>
        <v>9/Nov</v>
      </c>
      <c r="K4159" s="34">
        <f>LEFT(J4159,2-ISERROR(1*MID(J4159,2,1)))*1</f>
        <v>9</v>
      </c>
      <c r="L4159" s="34" t="str">
        <f>IF(LEN(I4159)=3,I4159,LEFT(I4159,1)&amp;MID(I4159,3,1)&amp;RIGHT(I4159,1))</f>
        <v>YOZ</v>
      </c>
      <c r="M4159" s="42">
        <f>TIMEVALUE(SUBSTITUTE(SUBSTITUTE(F4159,"P"," P"),"A"," A"))</f>
        <v>0.57222222222222219</v>
      </c>
      <c r="N4159" s="34">
        <f t="shared" si="203"/>
        <v>12</v>
      </c>
      <c r="O4159" s="34" t="str">
        <f t="shared" si="204"/>
        <v>YOZ12</v>
      </c>
      <c r="P4159" s="44">
        <f>INDEX(Workings!$R$14:$R$853,MATCH(O4159,Workings!$U$14:$U$853,0))</f>
        <v>0.56111111111111112</v>
      </c>
      <c r="Q4159" s="34">
        <f t="shared" si="205"/>
        <v>16</v>
      </c>
      <c r="S4159"/>
    </row>
    <row r="4160" spans="1:19" ht="15" x14ac:dyDescent="0.25">
      <c r="A4160" s="34" t="s">
        <v>2478</v>
      </c>
      <c r="B4160" s="34">
        <f>SEARCH("PM",A4160)</f>
        <v>5</v>
      </c>
      <c r="C4160" s="34" t="e">
        <f>SEARCH("AM",A4160)</f>
        <v>#VALUE!</v>
      </c>
      <c r="D4160" s="34">
        <f>IFERROR(B4160,C4160)</f>
        <v>5</v>
      </c>
      <c r="E4160" s="34" t="str">
        <f>IFERROR(MID(A4160,D4160-5,1)," ")</f>
        <v xml:space="preserve"> </v>
      </c>
      <c r="F4160" s="34" t="str">
        <f>MID(A4160,IF(E4160="1",D4160-5,D4160-4),IF(E4160="1",7,6))</f>
        <v>2:04PM</v>
      </c>
      <c r="G4160" s="34" t="str">
        <f>TRIM(SUBSTITUTE(A4160,TEXT(M4160,"h:mmAM/PM"),""))</f>
        <v>9/Nov Y-O-Z</v>
      </c>
      <c r="H4160" s="34" t="b">
        <f>OR(LEFT(G4160,1)="Y",LEFT(G4160,1)="B",LEFT(G4160,1)="R")</f>
        <v>0</v>
      </c>
      <c r="I4160" s="34" t="str">
        <f>IF(H4160,LEFT(G4160,FIND(" ",G4160)-1),MID(G4160,FIND(" ",G4160)+1,9))</f>
        <v>Y-O-Z</v>
      </c>
      <c r="J4160" s="34" t="str">
        <f>TRIM(SUBSTITUTE(G4160,I4160,""))</f>
        <v>9/Nov</v>
      </c>
      <c r="K4160" s="34">
        <f>LEFT(J4160,2-ISERROR(1*MID(J4160,2,1)))*1</f>
        <v>9</v>
      </c>
      <c r="L4160" s="34" t="str">
        <f>IF(LEN(I4160)=3,I4160,LEFT(I4160,1)&amp;MID(I4160,3,1)&amp;RIGHT(I4160,1))</f>
        <v>YOZ</v>
      </c>
      <c r="M4160" s="42">
        <f>TIMEVALUE(SUBSTITUTE(SUBSTITUTE(F4160,"P"," P"),"A"," A"))</f>
        <v>0.58611111111111114</v>
      </c>
      <c r="N4160" s="34">
        <f t="shared" si="203"/>
        <v>13</v>
      </c>
      <c r="O4160" s="34" t="str">
        <f t="shared" si="204"/>
        <v>YOZ13</v>
      </c>
      <c r="P4160" s="44">
        <f>INDEX(Workings!$R$14:$R$853,MATCH(O4160,Workings!$U$14:$U$853,0))</f>
        <v>0.58194444444444449</v>
      </c>
      <c r="Q4160" s="34">
        <f t="shared" si="205"/>
        <v>6</v>
      </c>
      <c r="S4160"/>
    </row>
    <row r="4161" spans="1:19" ht="15" x14ac:dyDescent="0.25">
      <c r="A4161" s="34" t="s">
        <v>3407</v>
      </c>
      <c r="B4161" s="34">
        <f>SEARCH("PM",A4161)</f>
        <v>11</v>
      </c>
      <c r="C4161" s="34" t="e">
        <f>SEARCH("AM",A4161)</f>
        <v>#VALUE!</v>
      </c>
      <c r="D4161" s="34">
        <f>IFERROR(B4161,C4161)</f>
        <v>11</v>
      </c>
      <c r="E4161" s="34" t="str">
        <f>IFERROR(MID(A4161,D4161-5,1)," ")</f>
        <v xml:space="preserve"> </v>
      </c>
      <c r="F4161" s="34" t="str">
        <f>MID(A4161,IF(E4161="1",D4161-5,D4161-4),IF(E4161="1",7,6))</f>
        <v>2:31PM</v>
      </c>
      <c r="G4161" s="34" t="str">
        <f>TRIM(SUBSTITUTE(A4161,TEXT(M4161,"h:mmAM/PM"),""))</f>
        <v>Y:O:Z 9/Nov</v>
      </c>
      <c r="H4161" s="34" t="b">
        <f>OR(LEFT(G4161,1)="Y",LEFT(G4161,1)="B",LEFT(G4161,1)="R")</f>
        <v>1</v>
      </c>
      <c r="I4161" s="34" t="str">
        <f>IF(H4161,LEFT(G4161,FIND(" ",G4161)-1),MID(G4161,FIND(" ",G4161)+1,9))</f>
        <v>Y:O:Z</v>
      </c>
      <c r="J4161" s="34" t="str">
        <f>TRIM(SUBSTITUTE(G4161,I4161,""))</f>
        <v>9/Nov</v>
      </c>
      <c r="K4161" s="34">
        <f>LEFT(J4161,2-ISERROR(1*MID(J4161,2,1)))*1</f>
        <v>9</v>
      </c>
      <c r="L4161" s="34" t="str">
        <f>IF(LEN(I4161)=3,I4161,LEFT(I4161,1)&amp;MID(I4161,3,1)&amp;RIGHT(I4161,1))</f>
        <v>YOZ</v>
      </c>
      <c r="M4161" s="42">
        <f>TIMEVALUE(SUBSTITUTE(SUBSTITUTE(F4161,"P"," P"),"A"," A"))</f>
        <v>0.60486111111111118</v>
      </c>
      <c r="N4161" s="34">
        <f t="shared" si="203"/>
        <v>14</v>
      </c>
      <c r="O4161" s="34" t="str">
        <f t="shared" si="204"/>
        <v>YOZ14</v>
      </c>
      <c r="P4161" s="44">
        <f>INDEX(Workings!$R$14:$R$853,MATCH(O4161,Workings!$U$14:$U$853,0))</f>
        <v>0.60277777777777786</v>
      </c>
      <c r="Q4161" s="34">
        <f t="shared" si="205"/>
        <v>3</v>
      </c>
      <c r="S4161"/>
    </row>
    <row r="4162" spans="1:19" ht="15" x14ac:dyDescent="0.25">
      <c r="A4162" s="34" t="s">
        <v>4130</v>
      </c>
      <c r="B4162" s="34">
        <f>SEARCH("PM",A4162)</f>
        <v>17</v>
      </c>
      <c r="C4162" s="34" t="e">
        <f>SEARCH("AM",A4162)</f>
        <v>#VALUE!</v>
      </c>
      <c r="D4162" s="34">
        <f>IFERROR(B4162,C4162)</f>
        <v>17</v>
      </c>
      <c r="E4162" s="34" t="str">
        <f>IFERROR(MID(A4162,D4162-5,1)," ")</f>
        <v xml:space="preserve"> </v>
      </c>
      <c r="F4162" s="34" t="str">
        <f>MID(A4162,IF(E4162="1",D4162-5,D4162-4),IF(E4162="1",7,6))</f>
        <v>2:57PM</v>
      </c>
      <c r="G4162" s="34" t="str">
        <f>TRIM(SUBSTITUTE(A4162,TEXT(M4162,"h:mmAM/PM"),""))</f>
        <v>Y:O:Z 9/Nov</v>
      </c>
      <c r="H4162" s="34" t="b">
        <f>OR(LEFT(G4162,1)="Y",LEFT(G4162,1)="B",LEFT(G4162,1)="R")</f>
        <v>1</v>
      </c>
      <c r="I4162" s="34" t="str">
        <f>IF(H4162,LEFT(G4162,FIND(" ",G4162)-1),MID(G4162,FIND(" ",G4162)+1,9))</f>
        <v>Y:O:Z</v>
      </c>
      <c r="J4162" s="34" t="str">
        <f>TRIM(SUBSTITUTE(G4162,I4162,""))</f>
        <v>9/Nov</v>
      </c>
      <c r="K4162" s="34">
        <f>LEFT(J4162,2-ISERROR(1*MID(J4162,2,1)))*1</f>
        <v>9</v>
      </c>
      <c r="L4162" s="34" t="str">
        <f>IF(LEN(I4162)=3,I4162,LEFT(I4162,1)&amp;MID(I4162,3,1)&amp;RIGHT(I4162,1))</f>
        <v>YOZ</v>
      </c>
      <c r="M4162" s="42">
        <f>TIMEVALUE(SUBSTITUTE(SUBSTITUTE(F4162,"P"," P"),"A"," A"))</f>
        <v>0.62291666666666667</v>
      </c>
      <c r="N4162" s="34">
        <f t="shared" si="203"/>
        <v>15</v>
      </c>
      <c r="O4162" s="34" t="str">
        <f t="shared" si="204"/>
        <v>YOZ15</v>
      </c>
      <c r="P4162" s="44">
        <f>INDEX(Workings!$R$14:$R$853,MATCH(O4162,Workings!$U$14:$U$853,0))</f>
        <v>0.62361111111111123</v>
      </c>
      <c r="Q4162" s="34">
        <f t="shared" si="205"/>
        <v>-1</v>
      </c>
      <c r="S4162"/>
    </row>
    <row r="4163" spans="1:19" ht="15" x14ac:dyDescent="0.25">
      <c r="A4163" s="34" t="s">
        <v>4108</v>
      </c>
      <c r="B4163" s="34">
        <f>SEARCH("PM",A4163)</f>
        <v>17</v>
      </c>
      <c r="C4163" s="34" t="e">
        <f>SEARCH("AM",A4163)</f>
        <v>#VALUE!</v>
      </c>
      <c r="D4163" s="34">
        <f>IFERROR(B4163,C4163)</f>
        <v>17</v>
      </c>
      <c r="E4163" s="34" t="str">
        <f>IFERROR(MID(A4163,D4163-5,1)," ")</f>
        <v xml:space="preserve"> </v>
      </c>
      <c r="F4163" s="34" t="str">
        <f>MID(A4163,IF(E4163="1",D4163-5,D4163-4),IF(E4163="1",7,6))</f>
        <v>3:31PM</v>
      </c>
      <c r="G4163" s="34" t="str">
        <f>TRIM(SUBSTITUTE(A4163,TEXT(M4163,"h:mmAM/PM"),""))</f>
        <v>Y/O/Z 9/Nov</v>
      </c>
      <c r="H4163" s="34" t="b">
        <f>OR(LEFT(G4163,1)="Y",LEFT(G4163,1)="B",LEFT(G4163,1)="R")</f>
        <v>1</v>
      </c>
      <c r="I4163" s="34" t="str">
        <f>IF(H4163,LEFT(G4163,FIND(" ",G4163)-1),MID(G4163,FIND(" ",G4163)+1,9))</f>
        <v>Y/O/Z</v>
      </c>
      <c r="J4163" s="34" t="str">
        <f>TRIM(SUBSTITUTE(G4163,I4163,""))</f>
        <v>9/Nov</v>
      </c>
      <c r="K4163" s="34">
        <f>LEFT(J4163,2-ISERROR(1*MID(J4163,2,1)))*1</f>
        <v>9</v>
      </c>
      <c r="L4163" s="34" t="str">
        <f>IF(LEN(I4163)=3,I4163,LEFT(I4163,1)&amp;MID(I4163,3,1)&amp;RIGHT(I4163,1))</f>
        <v>YOZ</v>
      </c>
      <c r="M4163" s="42">
        <f>TIMEVALUE(SUBSTITUTE(SUBSTITUTE(F4163,"P"," P"),"A"," A"))</f>
        <v>0.64652777777777781</v>
      </c>
      <c r="N4163" s="34">
        <f t="shared" si="203"/>
        <v>16</v>
      </c>
      <c r="O4163" s="34" t="str">
        <f t="shared" si="204"/>
        <v>YOZ16</v>
      </c>
      <c r="P4163" s="44">
        <f>INDEX(Workings!$R$14:$R$853,MATCH(O4163,Workings!$U$14:$U$853,0))</f>
        <v>0.6444444444444446</v>
      </c>
      <c r="Q4163" s="34">
        <f t="shared" si="205"/>
        <v>3</v>
      </c>
      <c r="S4163"/>
    </row>
    <row r="4164" spans="1:19" ht="15" x14ac:dyDescent="0.25">
      <c r="A4164" s="34" t="s">
        <v>1757</v>
      </c>
      <c r="B4164" s="34">
        <f>SEARCH("PM",A4164)</f>
        <v>11</v>
      </c>
      <c r="C4164" s="34" t="e">
        <f>SEARCH("AM",A4164)</f>
        <v>#VALUE!</v>
      </c>
      <c r="D4164" s="34">
        <f>IFERROR(B4164,C4164)</f>
        <v>11</v>
      </c>
      <c r="E4164" s="34" t="str">
        <f>IFERROR(MID(A4164,D4164-5,1)," ")</f>
        <v xml:space="preserve"> </v>
      </c>
      <c r="F4164" s="34" t="str">
        <f>MID(A4164,IF(E4164="1",D4164-5,D4164-4),IF(E4164="1",7,6))</f>
        <v>4:13PM</v>
      </c>
      <c r="G4164" s="34" t="str">
        <f>TRIM(SUBSTITUTE(A4164,TEXT(M4164,"h:mmAM/PM"),""))</f>
        <v>9-Nov Y/O/Z</v>
      </c>
      <c r="H4164" s="34" t="b">
        <f>OR(LEFT(G4164,1)="Y",LEFT(G4164,1)="B",LEFT(G4164,1)="R")</f>
        <v>0</v>
      </c>
      <c r="I4164" s="34" t="str">
        <f>IF(H4164,LEFT(G4164,FIND(" ",G4164)-1),MID(G4164,FIND(" ",G4164)+1,9))</f>
        <v>Y/O/Z</v>
      </c>
      <c r="J4164" s="34" t="str">
        <f>TRIM(SUBSTITUTE(G4164,I4164,""))</f>
        <v>9-Nov</v>
      </c>
      <c r="K4164" s="34">
        <f>LEFT(J4164,2-ISERROR(1*MID(J4164,2,1)))*1</f>
        <v>9</v>
      </c>
      <c r="L4164" s="34" t="str">
        <f>IF(LEN(I4164)=3,I4164,LEFT(I4164,1)&amp;MID(I4164,3,1)&amp;RIGHT(I4164,1))</f>
        <v>YOZ</v>
      </c>
      <c r="M4164" s="42">
        <f>TIMEVALUE(SUBSTITUTE(SUBSTITUTE(F4164,"P"," P"),"A"," A"))</f>
        <v>0.67569444444444438</v>
      </c>
      <c r="N4164" s="34">
        <f t="shared" si="203"/>
        <v>17</v>
      </c>
      <c r="O4164" s="34" t="str">
        <f t="shared" si="204"/>
        <v>YOZ17</v>
      </c>
      <c r="P4164" s="44">
        <f>INDEX(Workings!$R$14:$R$853,MATCH(O4164,Workings!$U$14:$U$853,0))</f>
        <v>0.66527777777777797</v>
      </c>
      <c r="Q4164" s="34">
        <f t="shared" si="205"/>
        <v>15</v>
      </c>
      <c r="S4164"/>
    </row>
    <row r="4165" spans="1:19" ht="15" x14ac:dyDescent="0.25">
      <c r="A4165" s="34" t="s">
        <v>3664</v>
      </c>
      <c r="B4165" s="34">
        <f>SEARCH("PM",A4165)</f>
        <v>5</v>
      </c>
      <c r="C4165" s="34" t="e">
        <f>SEARCH("AM",A4165)</f>
        <v>#VALUE!</v>
      </c>
      <c r="D4165" s="34">
        <f>IFERROR(B4165,C4165)</f>
        <v>5</v>
      </c>
      <c r="E4165" s="34" t="str">
        <f>IFERROR(MID(A4165,D4165-5,1)," ")</f>
        <v xml:space="preserve"> </v>
      </c>
      <c r="F4165" s="34" t="str">
        <f>MID(A4165,IF(E4165="1",D4165-5,D4165-4),IF(E4165="1",7,6))</f>
        <v>4:38PM</v>
      </c>
      <c r="G4165" s="34" t="str">
        <f>TRIM(SUBSTITUTE(A4165,TEXT(M4165,"h:mmAM/PM"),""))</f>
        <v>Y/O/Z 9/Nov</v>
      </c>
      <c r="H4165" s="34" t="b">
        <f>OR(LEFT(G4165,1)="Y",LEFT(G4165,1)="B",LEFT(G4165,1)="R")</f>
        <v>1</v>
      </c>
      <c r="I4165" s="34" t="str">
        <f>IF(H4165,LEFT(G4165,FIND(" ",G4165)-1),MID(G4165,FIND(" ",G4165)+1,9))</f>
        <v>Y/O/Z</v>
      </c>
      <c r="J4165" s="34" t="str">
        <f>TRIM(SUBSTITUTE(G4165,I4165,""))</f>
        <v>9/Nov</v>
      </c>
      <c r="K4165" s="34">
        <f>LEFT(J4165,2-ISERROR(1*MID(J4165,2,1)))*1</f>
        <v>9</v>
      </c>
      <c r="L4165" s="34" t="str">
        <f>IF(LEN(I4165)=3,I4165,LEFT(I4165,1)&amp;MID(I4165,3,1)&amp;RIGHT(I4165,1))</f>
        <v>YOZ</v>
      </c>
      <c r="M4165" s="42">
        <f>TIMEVALUE(SUBSTITUTE(SUBSTITUTE(F4165,"P"," P"),"A"," A"))</f>
        <v>0.69305555555555554</v>
      </c>
      <c r="N4165" s="34">
        <f t="shared" si="203"/>
        <v>18</v>
      </c>
      <c r="O4165" s="34" t="str">
        <f t="shared" si="204"/>
        <v>YOZ18</v>
      </c>
      <c r="P4165" s="44">
        <f>INDEX(Workings!$R$14:$R$853,MATCH(O4165,Workings!$U$14:$U$853,0))</f>
        <v>0.68611111111111134</v>
      </c>
      <c r="Q4165" s="34">
        <f t="shared" si="205"/>
        <v>10</v>
      </c>
      <c r="S4165"/>
    </row>
    <row r="4166" spans="1:19" ht="15" x14ac:dyDescent="0.25">
      <c r="A4166" s="34" t="s">
        <v>3264</v>
      </c>
      <c r="B4166" s="34">
        <f>SEARCH("PM",A4166)</f>
        <v>11</v>
      </c>
      <c r="C4166" s="34" t="e">
        <f>SEARCH("AM",A4166)</f>
        <v>#VALUE!</v>
      </c>
      <c r="D4166" s="34">
        <f>IFERROR(B4166,C4166)</f>
        <v>11</v>
      </c>
      <c r="E4166" s="34" t="str">
        <f>IFERROR(MID(A4166,D4166-5,1)," ")</f>
        <v xml:space="preserve"> </v>
      </c>
      <c r="F4166" s="34" t="str">
        <f>MID(A4166,IF(E4166="1",D4166-5,D4166-4),IF(E4166="1",7,6))</f>
        <v>5:06PM</v>
      </c>
      <c r="G4166" s="34" t="str">
        <f>TRIM(SUBSTITUTE(A4166,TEXT(M4166,"h:mmAM/PM"),""))</f>
        <v>9/Nov YOZ</v>
      </c>
      <c r="H4166" s="34" t="b">
        <f>OR(LEFT(G4166,1)="Y",LEFT(G4166,1)="B",LEFT(G4166,1)="R")</f>
        <v>0</v>
      </c>
      <c r="I4166" s="34" t="str">
        <f>IF(H4166,LEFT(G4166,FIND(" ",G4166)-1),MID(G4166,FIND(" ",G4166)+1,9))</f>
        <v>YOZ</v>
      </c>
      <c r="J4166" s="34" t="str">
        <f>TRIM(SUBSTITUTE(G4166,I4166,""))</f>
        <v>9/Nov</v>
      </c>
      <c r="K4166" s="34">
        <f>LEFT(J4166,2-ISERROR(1*MID(J4166,2,1)))*1</f>
        <v>9</v>
      </c>
      <c r="L4166" s="34" t="str">
        <f>IF(LEN(I4166)=3,I4166,LEFT(I4166,1)&amp;MID(I4166,3,1)&amp;RIGHT(I4166,1))</f>
        <v>YOZ</v>
      </c>
      <c r="M4166" s="42">
        <f>TIMEVALUE(SUBSTITUTE(SUBSTITUTE(F4166,"P"," P"),"A"," A"))</f>
        <v>0.71250000000000002</v>
      </c>
      <c r="N4166" s="34">
        <f t="shared" si="203"/>
        <v>19</v>
      </c>
      <c r="O4166" s="34" t="str">
        <f t="shared" si="204"/>
        <v>YOZ19</v>
      </c>
      <c r="P4166" s="44">
        <f>INDEX(Workings!$R$14:$R$853,MATCH(O4166,Workings!$U$14:$U$853,0))</f>
        <v>0.70694444444444471</v>
      </c>
      <c r="Q4166" s="34">
        <f t="shared" si="205"/>
        <v>8</v>
      </c>
      <c r="S4166"/>
    </row>
    <row r="4167" spans="1:19" ht="15" x14ac:dyDescent="0.25">
      <c r="A4167" s="34" t="s">
        <v>1296</v>
      </c>
      <c r="B4167" s="34">
        <f>SEARCH("PM",A4167)</f>
        <v>11</v>
      </c>
      <c r="C4167" s="34" t="e">
        <f>SEARCH("AM",A4167)</f>
        <v>#VALUE!</v>
      </c>
      <c r="D4167" s="34">
        <f>IFERROR(B4167,C4167)</f>
        <v>11</v>
      </c>
      <c r="E4167" s="34" t="str">
        <f>IFERROR(MID(A4167,D4167-5,1)," ")</f>
        <v xml:space="preserve"> </v>
      </c>
      <c r="F4167" s="34" t="str">
        <f>MID(A4167,IF(E4167="1",D4167-5,D4167-4),IF(E4167="1",7,6))</f>
        <v>5:29PM</v>
      </c>
      <c r="G4167" s="34" t="str">
        <f>TRIM(SUBSTITUTE(A4167,TEXT(M4167,"h:mmAM/PM"),""))</f>
        <v>9/Nov Y:O:Z</v>
      </c>
      <c r="H4167" s="34" t="b">
        <f>OR(LEFT(G4167,1)="Y",LEFT(G4167,1)="B",LEFT(G4167,1)="R")</f>
        <v>0</v>
      </c>
      <c r="I4167" s="34" t="str">
        <f>IF(H4167,LEFT(G4167,FIND(" ",G4167)-1),MID(G4167,FIND(" ",G4167)+1,9))</f>
        <v>Y:O:Z</v>
      </c>
      <c r="J4167" s="34" t="str">
        <f>TRIM(SUBSTITUTE(G4167,I4167,""))</f>
        <v>9/Nov</v>
      </c>
      <c r="K4167" s="34">
        <f>LEFT(J4167,2-ISERROR(1*MID(J4167,2,1)))*1</f>
        <v>9</v>
      </c>
      <c r="L4167" s="34" t="str">
        <f>IF(LEN(I4167)=3,I4167,LEFT(I4167,1)&amp;MID(I4167,3,1)&amp;RIGHT(I4167,1))</f>
        <v>YOZ</v>
      </c>
      <c r="M4167" s="42">
        <f>TIMEVALUE(SUBSTITUTE(SUBSTITUTE(F4167,"P"," P"),"A"," A"))</f>
        <v>0.7284722222222223</v>
      </c>
      <c r="N4167" s="34">
        <f t="shared" si="203"/>
        <v>20</v>
      </c>
      <c r="O4167" s="34" t="str">
        <f t="shared" si="204"/>
        <v>YOZ20</v>
      </c>
      <c r="P4167" s="44">
        <f>INDEX(Workings!$R$14:$R$853,MATCH(O4167,Workings!$U$14:$U$853,0))</f>
        <v>0.72777777777777808</v>
      </c>
      <c r="Q4167" s="34">
        <f t="shared" si="205"/>
        <v>1</v>
      </c>
      <c r="S4167"/>
    </row>
    <row r="4168" spans="1:19" ht="15" x14ac:dyDescent="0.25">
      <c r="A4168" s="34" t="s">
        <v>824</v>
      </c>
      <c r="B4168" s="34">
        <f>SEARCH("PM",A4168)</f>
        <v>17</v>
      </c>
      <c r="C4168" s="34" t="e">
        <f>SEARCH("AM",A4168)</f>
        <v>#VALUE!</v>
      </c>
      <c r="D4168" s="34">
        <f>IFERROR(B4168,C4168)</f>
        <v>17</v>
      </c>
      <c r="E4168" s="34" t="str">
        <f>IFERROR(MID(A4168,D4168-5,1)," ")</f>
        <v xml:space="preserve"> </v>
      </c>
      <c r="F4168" s="34" t="str">
        <f>MID(A4168,IF(E4168="1",D4168-5,D4168-4),IF(E4168="1",7,6))</f>
        <v>6:01PM</v>
      </c>
      <c r="G4168" s="34" t="str">
        <f>TRIM(SUBSTITUTE(A4168,TEXT(M4168,"h:mmAM/PM"),""))</f>
        <v>9-Nov Y/O/Z</v>
      </c>
      <c r="H4168" s="34" t="b">
        <f>OR(LEFT(G4168,1)="Y",LEFT(G4168,1)="B",LEFT(G4168,1)="R")</f>
        <v>0</v>
      </c>
      <c r="I4168" s="34" t="str">
        <f>IF(H4168,LEFT(G4168,FIND(" ",G4168)-1),MID(G4168,FIND(" ",G4168)+1,9))</f>
        <v>Y/O/Z</v>
      </c>
      <c r="J4168" s="34" t="str">
        <f>TRIM(SUBSTITUTE(G4168,I4168,""))</f>
        <v>9-Nov</v>
      </c>
      <c r="K4168" s="34">
        <f>LEFT(J4168,2-ISERROR(1*MID(J4168,2,1)))*1</f>
        <v>9</v>
      </c>
      <c r="L4168" s="34" t="str">
        <f>IF(LEN(I4168)=3,I4168,LEFT(I4168,1)&amp;MID(I4168,3,1)&amp;RIGHT(I4168,1))</f>
        <v>YOZ</v>
      </c>
      <c r="M4168" s="42">
        <f>TIMEVALUE(SUBSTITUTE(SUBSTITUTE(F4168,"P"," P"),"A"," A"))</f>
        <v>0.75069444444444444</v>
      </c>
      <c r="N4168" s="34">
        <f t="shared" si="203"/>
        <v>21</v>
      </c>
      <c r="O4168" s="34" t="str">
        <f t="shared" si="204"/>
        <v>YOZ21</v>
      </c>
      <c r="P4168" s="44">
        <f>INDEX(Workings!$R$14:$R$853,MATCH(O4168,Workings!$U$14:$U$853,0))</f>
        <v>0.74166666666666692</v>
      </c>
      <c r="Q4168" s="34">
        <f t="shared" si="205"/>
        <v>13</v>
      </c>
      <c r="S4168"/>
    </row>
    <row r="4169" spans="1:19" ht="15" x14ac:dyDescent="0.25">
      <c r="A4169" s="34" t="s">
        <v>66</v>
      </c>
      <c r="B4169" s="34">
        <f>SEARCH("PM",A4169)</f>
        <v>11</v>
      </c>
      <c r="C4169" s="34" t="e">
        <f>SEARCH("AM",A4169)</f>
        <v>#VALUE!</v>
      </c>
      <c r="D4169" s="34">
        <f>IFERROR(B4169,C4169)</f>
        <v>11</v>
      </c>
      <c r="E4169" s="34" t="str">
        <f>IFERROR(MID(A4169,D4169-5,1)," ")</f>
        <v xml:space="preserve"> </v>
      </c>
      <c r="F4169" s="34" t="str">
        <f>MID(A4169,IF(E4169="1",D4169-5,D4169-4),IF(E4169="1",7,6))</f>
        <v>6:19PM</v>
      </c>
      <c r="G4169" s="34" t="str">
        <f>TRIM(SUBSTITUTE(A4169,TEXT(M4169,"h:mmAM/PM"),""))</f>
        <v>Y-O-Z 9-Nov</v>
      </c>
      <c r="H4169" s="34" t="b">
        <f>OR(LEFT(G4169,1)="Y",LEFT(G4169,1)="B",LEFT(G4169,1)="R")</f>
        <v>1</v>
      </c>
      <c r="I4169" s="34" t="str">
        <f>IF(H4169,LEFT(G4169,FIND(" ",G4169)-1),MID(G4169,FIND(" ",G4169)+1,9))</f>
        <v>Y-O-Z</v>
      </c>
      <c r="J4169" s="34" t="str">
        <f>TRIM(SUBSTITUTE(G4169,I4169,""))</f>
        <v>9-Nov</v>
      </c>
      <c r="K4169" s="34">
        <f>LEFT(J4169,2-ISERROR(1*MID(J4169,2,1)))*1</f>
        <v>9</v>
      </c>
      <c r="L4169" s="34" t="str">
        <f>IF(LEN(I4169)=3,I4169,LEFT(I4169,1)&amp;MID(I4169,3,1)&amp;RIGHT(I4169,1))</f>
        <v>YOZ</v>
      </c>
      <c r="M4169" s="42">
        <f>TIMEVALUE(SUBSTITUTE(SUBSTITUTE(F4169,"P"," P"),"A"," A"))</f>
        <v>0.7631944444444444</v>
      </c>
      <c r="N4169" s="34">
        <f t="shared" ref="N4169:N4207" si="206">1+(L4169=L4168)*(K4169=K4168)*N4168</f>
        <v>22</v>
      </c>
      <c r="O4169" s="34" t="str">
        <f t="shared" ref="O4169:O4207" si="207">L4169&amp;N4169</f>
        <v>YOZ22</v>
      </c>
      <c r="P4169" s="44">
        <f>INDEX(Workings!$R$14:$R$853,MATCH(O4169,Workings!$U$14:$U$853,0))</f>
        <v>0.75555555555555576</v>
      </c>
      <c r="Q4169" s="34">
        <f t="shared" ref="Q4169:Q4207" si="208">ROUND((M4169-P4169)*60*24,5)</f>
        <v>11</v>
      </c>
      <c r="S4169"/>
    </row>
    <row r="4170" spans="1:19" ht="15" x14ac:dyDescent="0.25">
      <c r="A4170" s="34" t="s">
        <v>362</v>
      </c>
      <c r="B4170" s="34">
        <f>SEARCH("PM",A4170)</f>
        <v>11</v>
      </c>
      <c r="C4170" s="34" t="e">
        <f>SEARCH("AM",A4170)</f>
        <v>#VALUE!</v>
      </c>
      <c r="D4170" s="34">
        <f>IFERROR(B4170,C4170)</f>
        <v>11</v>
      </c>
      <c r="E4170" s="34" t="str">
        <f>IFERROR(MID(A4170,D4170-5,1)," ")</f>
        <v xml:space="preserve"> </v>
      </c>
      <c r="F4170" s="34" t="str">
        <f>MID(A4170,IF(E4170="1",D4170-5,D4170-4),IF(E4170="1",7,6))</f>
        <v>6:40PM</v>
      </c>
      <c r="G4170" s="34" t="str">
        <f>TRIM(SUBSTITUTE(A4170,TEXT(M4170,"h:mmAM/PM"),""))</f>
        <v>9/Nov YOZ</v>
      </c>
      <c r="H4170" s="34" t="b">
        <f>OR(LEFT(G4170,1)="Y",LEFT(G4170,1)="B",LEFT(G4170,1)="R")</f>
        <v>0</v>
      </c>
      <c r="I4170" s="34" t="str">
        <f>IF(H4170,LEFT(G4170,FIND(" ",G4170)-1),MID(G4170,FIND(" ",G4170)+1,9))</f>
        <v>YOZ</v>
      </c>
      <c r="J4170" s="34" t="str">
        <f>TRIM(SUBSTITUTE(G4170,I4170,""))</f>
        <v>9/Nov</v>
      </c>
      <c r="K4170" s="34">
        <f>LEFT(J4170,2-ISERROR(1*MID(J4170,2,1)))*1</f>
        <v>9</v>
      </c>
      <c r="L4170" s="34" t="str">
        <f>IF(LEN(I4170)=3,I4170,LEFT(I4170,1)&amp;MID(I4170,3,1)&amp;RIGHT(I4170,1))</f>
        <v>YOZ</v>
      </c>
      <c r="M4170" s="42">
        <f>TIMEVALUE(SUBSTITUTE(SUBSTITUTE(F4170,"P"," P"),"A"," A"))</f>
        <v>0.77777777777777779</v>
      </c>
      <c r="N4170" s="34">
        <f t="shared" si="206"/>
        <v>23</v>
      </c>
      <c r="O4170" s="34" t="str">
        <f t="shared" si="207"/>
        <v>YOZ23</v>
      </c>
      <c r="P4170" s="44">
        <f>INDEX(Workings!$R$14:$R$853,MATCH(O4170,Workings!$U$14:$U$853,0))</f>
        <v>0.7694444444444446</v>
      </c>
      <c r="Q4170" s="34">
        <f t="shared" si="208"/>
        <v>12</v>
      </c>
      <c r="S4170"/>
    </row>
    <row r="4171" spans="1:19" ht="15" x14ac:dyDescent="0.25">
      <c r="A4171" s="34" t="s">
        <v>1035</v>
      </c>
      <c r="B4171" s="34">
        <f>SEARCH("PM",A4171)</f>
        <v>17</v>
      </c>
      <c r="C4171" s="34" t="e">
        <f>SEARCH("AM",A4171)</f>
        <v>#VALUE!</v>
      </c>
      <c r="D4171" s="34">
        <f>IFERROR(B4171,C4171)</f>
        <v>17</v>
      </c>
      <c r="E4171" s="34" t="str">
        <f>IFERROR(MID(A4171,D4171-5,1)," ")</f>
        <v xml:space="preserve"> </v>
      </c>
      <c r="F4171" s="34" t="str">
        <f>MID(A4171,IF(E4171="1",D4171-5,D4171-4),IF(E4171="1",7,6))</f>
        <v>6:56PM</v>
      </c>
      <c r="G4171" s="34" t="str">
        <f>TRIM(SUBSTITUTE(A4171,TEXT(M4171,"h:mmAM/PM"),""))</f>
        <v>9-Nov Y:O:Z</v>
      </c>
      <c r="H4171" s="34" t="b">
        <f>OR(LEFT(G4171,1)="Y",LEFT(G4171,1)="B",LEFT(G4171,1)="R")</f>
        <v>0</v>
      </c>
      <c r="I4171" s="34" t="str">
        <f>IF(H4171,LEFT(G4171,FIND(" ",G4171)-1),MID(G4171,FIND(" ",G4171)+1,9))</f>
        <v>Y:O:Z</v>
      </c>
      <c r="J4171" s="34" t="str">
        <f>TRIM(SUBSTITUTE(G4171,I4171,""))</f>
        <v>9-Nov</v>
      </c>
      <c r="K4171" s="34">
        <f>LEFT(J4171,2-ISERROR(1*MID(J4171,2,1)))*1</f>
        <v>9</v>
      </c>
      <c r="L4171" s="34" t="str">
        <f>IF(LEN(I4171)=3,I4171,LEFT(I4171,1)&amp;MID(I4171,3,1)&amp;RIGHT(I4171,1))</f>
        <v>YOZ</v>
      </c>
      <c r="M4171" s="42">
        <f>TIMEVALUE(SUBSTITUTE(SUBSTITUTE(F4171,"P"," P"),"A"," A"))</f>
        <v>0.78888888888888886</v>
      </c>
      <c r="N4171" s="34">
        <f t="shared" si="206"/>
        <v>24</v>
      </c>
      <c r="O4171" s="34" t="str">
        <f t="shared" si="207"/>
        <v>YOZ24</v>
      </c>
      <c r="P4171" s="44">
        <f>INDEX(Workings!$R$14:$R$853,MATCH(O4171,Workings!$U$14:$U$853,0))</f>
        <v>0.78333333333333344</v>
      </c>
      <c r="Q4171" s="34">
        <f t="shared" si="208"/>
        <v>8</v>
      </c>
      <c r="S4171"/>
    </row>
    <row r="4172" spans="1:19" ht="15" x14ac:dyDescent="0.25">
      <c r="A4172" s="34" t="s">
        <v>2687</v>
      </c>
      <c r="B4172" s="34">
        <f>SEARCH("PM",A4172)</f>
        <v>9</v>
      </c>
      <c r="C4172" s="34" t="e">
        <f>SEARCH("AM",A4172)</f>
        <v>#VALUE!</v>
      </c>
      <c r="D4172" s="34">
        <f>IFERROR(B4172,C4172)</f>
        <v>9</v>
      </c>
      <c r="E4172" s="34" t="str">
        <f>IFERROR(MID(A4172,D4172-5,1)," ")</f>
        <v xml:space="preserve"> </v>
      </c>
      <c r="F4172" s="34" t="str">
        <f>MID(A4172,IF(E4172="1",D4172-5,D4172-4),IF(E4172="1",7,6))</f>
        <v>7:22PM</v>
      </c>
      <c r="G4172" s="34" t="str">
        <f>TRIM(SUBSTITUTE(A4172,TEXT(M4172,"h:mmAM/PM"),""))</f>
        <v>YOZ 9/Nov</v>
      </c>
      <c r="H4172" s="34" t="b">
        <f>OR(LEFT(G4172,1)="Y",LEFT(G4172,1)="B",LEFT(G4172,1)="R")</f>
        <v>1</v>
      </c>
      <c r="I4172" s="34" t="str">
        <f>IF(H4172,LEFT(G4172,FIND(" ",G4172)-1),MID(G4172,FIND(" ",G4172)+1,9))</f>
        <v>YOZ</v>
      </c>
      <c r="J4172" s="34" t="str">
        <f>TRIM(SUBSTITUTE(G4172,I4172,""))</f>
        <v>9/Nov</v>
      </c>
      <c r="K4172" s="34">
        <f>LEFT(J4172,2-ISERROR(1*MID(J4172,2,1)))*1</f>
        <v>9</v>
      </c>
      <c r="L4172" s="34" t="str">
        <f>IF(LEN(I4172)=3,I4172,LEFT(I4172,1)&amp;MID(I4172,3,1)&amp;RIGHT(I4172,1))</f>
        <v>YOZ</v>
      </c>
      <c r="M4172" s="42">
        <f>TIMEVALUE(SUBSTITUTE(SUBSTITUTE(F4172,"P"," P"),"A"," A"))</f>
        <v>0.80694444444444446</v>
      </c>
      <c r="N4172" s="34">
        <f t="shared" si="206"/>
        <v>25</v>
      </c>
      <c r="O4172" s="34" t="str">
        <f t="shared" si="207"/>
        <v>YOZ25</v>
      </c>
      <c r="P4172" s="44">
        <f>INDEX(Workings!$R$14:$R$853,MATCH(O4172,Workings!$U$14:$U$853,0))</f>
        <v>0.79722222222222228</v>
      </c>
      <c r="Q4172" s="34">
        <f t="shared" si="208"/>
        <v>14</v>
      </c>
      <c r="S4172"/>
    </row>
    <row r="4173" spans="1:19" ht="15" x14ac:dyDescent="0.25">
      <c r="A4173" s="34" t="s">
        <v>3095</v>
      </c>
      <c r="B4173" s="34">
        <f>SEARCH("PM",A4173)</f>
        <v>11</v>
      </c>
      <c r="C4173" s="34" t="e">
        <f>SEARCH("AM",A4173)</f>
        <v>#VALUE!</v>
      </c>
      <c r="D4173" s="34">
        <f>IFERROR(B4173,C4173)</f>
        <v>11</v>
      </c>
      <c r="E4173" s="34" t="str">
        <f>IFERROR(MID(A4173,D4173-5,1)," ")</f>
        <v xml:space="preserve"> </v>
      </c>
      <c r="F4173" s="34" t="str">
        <f>MID(A4173,IF(E4173="1",D4173-5,D4173-4),IF(E4173="1",7,6))</f>
        <v>7:31PM</v>
      </c>
      <c r="G4173" s="34" t="str">
        <f>TRIM(SUBSTITUTE(A4173,TEXT(M4173,"h:mmAM/PM"),""))</f>
        <v>9/Nov YOZ</v>
      </c>
      <c r="H4173" s="34" t="b">
        <f>OR(LEFT(G4173,1)="Y",LEFT(G4173,1)="B",LEFT(G4173,1)="R")</f>
        <v>0</v>
      </c>
      <c r="I4173" s="34" t="str">
        <f>IF(H4173,LEFT(G4173,FIND(" ",G4173)-1),MID(G4173,FIND(" ",G4173)+1,9))</f>
        <v>YOZ</v>
      </c>
      <c r="J4173" s="34" t="str">
        <f>TRIM(SUBSTITUTE(G4173,I4173,""))</f>
        <v>9/Nov</v>
      </c>
      <c r="K4173" s="34">
        <f>LEFT(J4173,2-ISERROR(1*MID(J4173,2,1)))*1</f>
        <v>9</v>
      </c>
      <c r="L4173" s="34" t="str">
        <f>IF(LEN(I4173)=3,I4173,LEFT(I4173,1)&amp;MID(I4173,3,1)&amp;RIGHT(I4173,1))</f>
        <v>YOZ</v>
      </c>
      <c r="M4173" s="42">
        <f>TIMEVALUE(SUBSTITUTE(SUBSTITUTE(F4173,"P"," P"),"A"," A"))</f>
        <v>0.81319444444444444</v>
      </c>
      <c r="N4173" s="34">
        <f t="shared" si="206"/>
        <v>26</v>
      </c>
      <c r="O4173" s="34" t="str">
        <f t="shared" si="207"/>
        <v>YOZ26</v>
      </c>
      <c r="P4173" s="44">
        <f>INDEX(Workings!$R$14:$R$853,MATCH(O4173,Workings!$U$14:$U$853,0))</f>
        <v>0.81111111111111112</v>
      </c>
      <c r="Q4173" s="34">
        <f t="shared" si="208"/>
        <v>3</v>
      </c>
      <c r="S4173"/>
    </row>
    <row r="4174" spans="1:19" ht="15" x14ac:dyDescent="0.25">
      <c r="A4174" s="34" t="s">
        <v>1214</v>
      </c>
      <c r="B4174" s="34">
        <f>SEARCH("PM",A4174)</f>
        <v>17</v>
      </c>
      <c r="C4174" s="34" t="e">
        <f>SEARCH("AM",A4174)</f>
        <v>#VALUE!</v>
      </c>
      <c r="D4174" s="34">
        <f>IFERROR(B4174,C4174)</f>
        <v>17</v>
      </c>
      <c r="E4174" s="34" t="str">
        <f>IFERROR(MID(A4174,D4174-5,1)," ")</f>
        <v xml:space="preserve"> </v>
      </c>
      <c r="F4174" s="34" t="str">
        <f>MID(A4174,IF(E4174="1",D4174-5,D4174-4),IF(E4174="1",7,6))</f>
        <v>8:40PM</v>
      </c>
      <c r="G4174" s="34" t="str">
        <f>TRIM(SUBSTITUTE(A4174,TEXT(M4174,"h:mmAM/PM"),""))</f>
        <v>Y/O/Z 9/Nov</v>
      </c>
      <c r="H4174" s="34" t="b">
        <f>OR(LEFT(G4174,1)="Y",LEFT(G4174,1)="B",LEFT(G4174,1)="R")</f>
        <v>1</v>
      </c>
      <c r="I4174" s="34" t="str">
        <f>IF(H4174,LEFT(G4174,FIND(" ",G4174)-1),MID(G4174,FIND(" ",G4174)+1,9))</f>
        <v>Y/O/Z</v>
      </c>
      <c r="J4174" s="34" t="str">
        <f>TRIM(SUBSTITUTE(G4174,I4174,""))</f>
        <v>9/Nov</v>
      </c>
      <c r="K4174" s="34">
        <f>LEFT(J4174,2-ISERROR(1*MID(J4174,2,1)))*1</f>
        <v>9</v>
      </c>
      <c r="L4174" s="34" t="str">
        <f>IF(LEN(I4174)=3,I4174,LEFT(I4174,1)&amp;MID(I4174,3,1)&amp;RIGHT(I4174,1))</f>
        <v>YOZ</v>
      </c>
      <c r="M4174" s="42">
        <f>TIMEVALUE(SUBSTITUTE(SUBSTITUTE(F4174,"P"," P"),"A"," A"))</f>
        <v>0.86111111111111116</v>
      </c>
      <c r="N4174" s="34">
        <f t="shared" si="206"/>
        <v>27</v>
      </c>
      <c r="O4174" s="34" t="str">
        <f t="shared" si="207"/>
        <v>YOZ27</v>
      </c>
      <c r="P4174" s="44">
        <f>INDEX(Workings!$R$14:$R$853,MATCH(O4174,Workings!$U$14:$U$853,0))</f>
        <v>0.85277777777777775</v>
      </c>
      <c r="Q4174" s="34">
        <f t="shared" si="208"/>
        <v>12</v>
      </c>
      <c r="S4174"/>
    </row>
    <row r="4175" spans="1:19" ht="15" x14ac:dyDescent="0.25">
      <c r="A4175" s="34" t="s">
        <v>3726</v>
      </c>
      <c r="B4175" s="34">
        <f>SEARCH("PM",A4175)</f>
        <v>11</v>
      </c>
      <c r="C4175" s="34" t="e">
        <f>SEARCH("AM",A4175)</f>
        <v>#VALUE!</v>
      </c>
      <c r="D4175" s="34">
        <f>IFERROR(B4175,C4175)</f>
        <v>11</v>
      </c>
      <c r="E4175" s="34" t="str">
        <f>IFERROR(MID(A4175,D4175-5,1)," ")</f>
        <v xml:space="preserve"> </v>
      </c>
      <c r="F4175" s="34" t="str">
        <f>MID(A4175,IF(E4175="1",D4175-5,D4175-4),IF(E4175="1",7,6))</f>
        <v>9:31PM</v>
      </c>
      <c r="G4175" s="34" t="str">
        <f>TRIM(SUBSTITUTE(A4175,TEXT(M4175,"h:mmAM/PM"),""))</f>
        <v>9/Nov Y:O:Z</v>
      </c>
      <c r="H4175" s="34" t="b">
        <f>OR(LEFT(G4175,1)="Y",LEFT(G4175,1)="B",LEFT(G4175,1)="R")</f>
        <v>0</v>
      </c>
      <c r="I4175" s="34" t="str">
        <f>IF(H4175,LEFT(G4175,FIND(" ",G4175)-1),MID(G4175,FIND(" ",G4175)+1,9))</f>
        <v>Y:O:Z</v>
      </c>
      <c r="J4175" s="34" t="str">
        <f>TRIM(SUBSTITUTE(G4175,I4175,""))</f>
        <v>9/Nov</v>
      </c>
      <c r="K4175" s="34">
        <f>LEFT(J4175,2-ISERROR(1*MID(J4175,2,1)))*1</f>
        <v>9</v>
      </c>
      <c r="L4175" s="34" t="str">
        <f>IF(LEN(I4175)=3,I4175,LEFT(I4175,1)&amp;MID(I4175,3,1)&amp;RIGHT(I4175,1))</f>
        <v>YOZ</v>
      </c>
      <c r="M4175" s="42">
        <f>TIMEVALUE(SUBSTITUTE(SUBSTITUTE(F4175,"P"," P"),"A"," A"))</f>
        <v>0.8965277777777777</v>
      </c>
      <c r="N4175" s="34">
        <f t="shared" si="206"/>
        <v>28</v>
      </c>
      <c r="O4175" s="34" t="str">
        <f t="shared" si="207"/>
        <v>YOZ28</v>
      </c>
      <c r="P4175" s="44">
        <f>INDEX(Workings!$R$14:$R$853,MATCH(O4175,Workings!$U$14:$U$853,0))</f>
        <v>0.89444444444444438</v>
      </c>
      <c r="Q4175" s="34">
        <f t="shared" si="208"/>
        <v>3</v>
      </c>
      <c r="S4175"/>
    </row>
    <row r="4176" spans="1:19" ht="15" x14ac:dyDescent="0.25">
      <c r="A4176" s="34" t="s">
        <v>1144</v>
      </c>
      <c r="B4176" s="34">
        <f>SEARCH("PM",A4176)</f>
        <v>16</v>
      </c>
      <c r="C4176" s="34" t="e">
        <f>SEARCH("AM",A4176)</f>
        <v>#VALUE!</v>
      </c>
      <c r="D4176" s="34">
        <f>IFERROR(B4176,C4176)</f>
        <v>16</v>
      </c>
      <c r="E4176" s="34" t="str">
        <f>IFERROR(MID(A4176,D4176-5,1)," ")</f>
        <v>1</v>
      </c>
      <c r="F4176" s="34" t="str">
        <f>MID(A4176,IF(E4176="1",D4176-5,D4176-4),IF(E4176="1",7,6))</f>
        <v>10:38PM</v>
      </c>
      <c r="G4176" s="34" t="str">
        <f>TRIM(SUBSTITUTE(A4176,TEXT(M4176,"h:mmAM/PM"),""))</f>
        <v>YOZ 9/Nov</v>
      </c>
      <c r="H4176" s="34" t="b">
        <f>OR(LEFT(G4176,1)="Y",LEFT(G4176,1)="B",LEFT(G4176,1)="R")</f>
        <v>1</v>
      </c>
      <c r="I4176" s="34" t="str">
        <f>IF(H4176,LEFT(G4176,FIND(" ",G4176)-1),MID(G4176,FIND(" ",G4176)+1,9))</f>
        <v>YOZ</v>
      </c>
      <c r="J4176" s="34" t="str">
        <f>TRIM(SUBSTITUTE(G4176,I4176,""))</f>
        <v>9/Nov</v>
      </c>
      <c r="K4176" s="34">
        <f>LEFT(J4176,2-ISERROR(1*MID(J4176,2,1)))*1</f>
        <v>9</v>
      </c>
      <c r="L4176" s="34" t="str">
        <f>IF(LEN(I4176)=3,I4176,LEFT(I4176,1)&amp;MID(I4176,3,1)&amp;RIGHT(I4176,1))</f>
        <v>YOZ</v>
      </c>
      <c r="M4176" s="42">
        <f>TIMEVALUE(SUBSTITUTE(SUBSTITUTE(F4176,"P"," P"),"A"," A"))</f>
        <v>0.94305555555555554</v>
      </c>
      <c r="N4176" s="34">
        <f t="shared" si="206"/>
        <v>29</v>
      </c>
      <c r="O4176" s="34" t="str">
        <f t="shared" si="207"/>
        <v>YOZ29</v>
      </c>
      <c r="P4176" s="44">
        <f>INDEX(Workings!$R$14:$R$853,MATCH(O4176,Workings!$U$14:$U$853,0))</f>
        <v>0.93611111111111101</v>
      </c>
      <c r="Q4176" s="34">
        <f t="shared" si="208"/>
        <v>10</v>
      </c>
      <c r="S4176"/>
    </row>
    <row r="4177" spans="1:19" ht="15" x14ac:dyDescent="0.25">
      <c r="A4177" s="34" t="s">
        <v>751</v>
      </c>
      <c r="B4177" s="34">
        <f>SEARCH("PM",A4177)</f>
        <v>6</v>
      </c>
      <c r="C4177" s="34" t="e">
        <f>SEARCH("AM",A4177)</f>
        <v>#VALUE!</v>
      </c>
      <c r="D4177" s="34">
        <f>IFERROR(B4177,C4177)</f>
        <v>6</v>
      </c>
      <c r="E4177" s="34" t="str">
        <f>IFERROR(MID(A4177,D4177-5,1)," ")</f>
        <v>1</v>
      </c>
      <c r="F4177" s="34" t="str">
        <f>MID(A4177,IF(E4177="1",D4177-5,D4177-4),IF(E4177="1",7,6))</f>
        <v>11:37PM</v>
      </c>
      <c r="G4177" s="34" t="str">
        <f>TRIM(SUBSTITUTE(A4177,TEXT(M4177,"h:mmAM/PM"),""))</f>
        <v>9/Nov YOZ</v>
      </c>
      <c r="H4177" s="34" t="b">
        <f>OR(LEFT(G4177,1)="Y",LEFT(G4177,1)="B",LEFT(G4177,1)="R")</f>
        <v>0</v>
      </c>
      <c r="I4177" s="34" t="str">
        <f>IF(H4177,LEFT(G4177,FIND(" ",G4177)-1),MID(G4177,FIND(" ",G4177)+1,9))</f>
        <v>YOZ</v>
      </c>
      <c r="J4177" s="34" t="str">
        <f>TRIM(SUBSTITUTE(G4177,I4177,""))</f>
        <v>9/Nov</v>
      </c>
      <c r="K4177" s="34">
        <f>LEFT(J4177,2-ISERROR(1*MID(J4177,2,1)))*1</f>
        <v>9</v>
      </c>
      <c r="L4177" s="34" t="str">
        <f>IF(LEN(I4177)=3,I4177,LEFT(I4177,1)&amp;MID(I4177,3,1)&amp;RIGHT(I4177,1))</f>
        <v>YOZ</v>
      </c>
      <c r="M4177" s="42">
        <f>TIMEVALUE(SUBSTITUTE(SUBSTITUTE(F4177,"P"," P"),"A"," A"))</f>
        <v>0.98402777777777783</v>
      </c>
      <c r="N4177" s="34">
        <f t="shared" si="206"/>
        <v>30</v>
      </c>
      <c r="O4177" s="34" t="str">
        <f t="shared" si="207"/>
        <v>YOZ30</v>
      </c>
      <c r="P4177" s="44">
        <f>INDEX(Workings!$R$14:$R$853,MATCH(O4177,Workings!$U$14:$U$853,0))</f>
        <v>0.97777777777777763</v>
      </c>
      <c r="Q4177" s="34">
        <f t="shared" si="208"/>
        <v>9</v>
      </c>
      <c r="S4177"/>
    </row>
    <row r="4178" spans="1:19" ht="15" x14ac:dyDescent="0.25">
      <c r="A4178" s="34" t="s">
        <v>327</v>
      </c>
      <c r="B4178" s="34" t="e">
        <f>SEARCH("PM",A4178)</f>
        <v>#VALUE!</v>
      </c>
      <c r="C4178" s="34">
        <f>SEARCH("AM",A4178)</f>
        <v>11</v>
      </c>
      <c r="D4178" s="34">
        <f>IFERROR(B4178,C4178)</f>
        <v>11</v>
      </c>
      <c r="E4178" s="34" t="str">
        <f>IFERROR(MID(A4178,D4178-5,1)," ")</f>
        <v xml:space="preserve"> </v>
      </c>
      <c r="F4178" s="34" t="str">
        <f>MID(A4178,IF(E4178="1",D4178-5,D4178-4),IF(E4178="1",7,6))</f>
        <v>7:37AM</v>
      </c>
      <c r="G4178" s="34" t="str">
        <f>TRIM(SUBSTITUTE(A4178,TEXT(M4178,"h:mmAM/PM"),""))</f>
        <v>Y:O:Z 10/Nov</v>
      </c>
      <c r="H4178" s="34" t="b">
        <f>OR(LEFT(G4178,1)="Y",LEFT(G4178,1)="B",LEFT(G4178,1)="R")</f>
        <v>1</v>
      </c>
      <c r="I4178" s="34" t="str">
        <f>IF(H4178,LEFT(G4178,FIND(" ",G4178)-1),MID(G4178,FIND(" ",G4178)+1,9))</f>
        <v>Y:O:Z</v>
      </c>
      <c r="J4178" s="34" t="str">
        <f>TRIM(SUBSTITUTE(G4178,I4178,""))</f>
        <v>10/Nov</v>
      </c>
      <c r="K4178" s="34">
        <f>LEFT(J4178,2-ISERROR(1*MID(J4178,2,1)))*1</f>
        <v>10</v>
      </c>
      <c r="L4178" s="34" t="str">
        <f>IF(LEN(I4178)=3,I4178,LEFT(I4178,1)&amp;MID(I4178,3,1)&amp;RIGHT(I4178,1))</f>
        <v>YOZ</v>
      </c>
      <c r="M4178" s="42">
        <f>TIMEVALUE(SUBSTITUTE(SUBSTITUTE(F4178,"P"," P"),"A"," A"))</f>
        <v>0.31736111111111115</v>
      </c>
      <c r="N4178" s="34">
        <f t="shared" si="206"/>
        <v>1</v>
      </c>
      <c r="O4178" s="34" t="str">
        <f t="shared" si="207"/>
        <v>YOZ1</v>
      </c>
      <c r="P4178" s="44">
        <f>INDEX(Workings!$R$14:$R$853,MATCH(O4178,Workings!$U$14:$U$853,0))</f>
        <v>0.31111111111111112</v>
      </c>
      <c r="Q4178" s="34">
        <f t="shared" si="208"/>
        <v>9</v>
      </c>
      <c r="S4178"/>
    </row>
    <row r="4179" spans="1:19" ht="15" x14ac:dyDescent="0.25">
      <c r="A4179" s="34" t="s">
        <v>1716</v>
      </c>
      <c r="B4179" s="34" t="e">
        <f>SEARCH("PM",A4179)</f>
        <v>#VALUE!</v>
      </c>
      <c r="C4179" s="34">
        <f>SEARCH("AM",A4179)</f>
        <v>18</v>
      </c>
      <c r="D4179" s="34">
        <f>IFERROR(B4179,C4179)</f>
        <v>18</v>
      </c>
      <c r="E4179" s="34" t="str">
        <f>IFERROR(MID(A4179,D4179-5,1)," ")</f>
        <v xml:space="preserve"> </v>
      </c>
      <c r="F4179" s="34" t="str">
        <f>MID(A4179,IF(E4179="1",D4179-5,D4179-4),IF(E4179="1",7,6))</f>
        <v>8:17AM</v>
      </c>
      <c r="G4179" s="34" t="str">
        <f>TRIM(SUBSTITUTE(A4179,TEXT(M4179,"h:mmAM/PM"),""))</f>
        <v>Y/O/Z 10-Nov</v>
      </c>
      <c r="H4179" s="34" t="b">
        <f>OR(LEFT(G4179,1)="Y",LEFT(G4179,1)="B",LEFT(G4179,1)="R")</f>
        <v>1</v>
      </c>
      <c r="I4179" s="34" t="str">
        <f>IF(H4179,LEFT(G4179,FIND(" ",G4179)-1),MID(G4179,FIND(" ",G4179)+1,9))</f>
        <v>Y/O/Z</v>
      </c>
      <c r="J4179" s="34" t="str">
        <f>TRIM(SUBSTITUTE(G4179,I4179,""))</f>
        <v>10-Nov</v>
      </c>
      <c r="K4179" s="34">
        <f>LEFT(J4179,2-ISERROR(1*MID(J4179,2,1)))*1</f>
        <v>10</v>
      </c>
      <c r="L4179" s="34" t="str">
        <f>IF(LEN(I4179)=3,I4179,LEFT(I4179,1)&amp;MID(I4179,3,1)&amp;RIGHT(I4179,1))</f>
        <v>YOZ</v>
      </c>
      <c r="M4179" s="42">
        <f>TIMEVALUE(SUBSTITUTE(SUBSTITUTE(F4179,"P"," P"),"A"," A"))</f>
        <v>0.34513888888888888</v>
      </c>
      <c r="N4179" s="34">
        <f t="shared" si="206"/>
        <v>2</v>
      </c>
      <c r="O4179" s="34" t="str">
        <f t="shared" si="207"/>
        <v>YOZ2</v>
      </c>
      <c r="P4179" s="44">
        <f>INDEX(Workings!$R$14:$R$853,MATCH(O4179,Workings!$U$14:$U$853,0))</f>
        <v>0.33888888888888891</v>
      </c>
      <c r="Q4179" s="34">
        <f t="shared" si="208"/>
        <v>9</v>
      </c>
      <c r="S4179"/>
    </row>
    <row r="4180" spans="1:19" ht="15" x14ac:dyDescent="0.25">
      <c r="A4180" s="34" t="s">
        <v>2036</v>
      </c>
      <c r="B4180" s="34" t="e">
        <f>SEARCH("PM",A4180)</f>
        <v>#VALUE!</v>
      </c>
      <c r="C4180" s="34">
        <f>SEARCH("AM",A4180)</f>
        <v>5</v>
      </c>
      <c r="D4180" s="34">
        <f>IFERROR(B4180,C4180)</f>
        <v>5</v>
      </c>
      <c r="E4180" s="34" t="str">
        <f>IFERROR(MID(A4180,D4180-5,1)," ")</f>
        <v xml:space="preserve"> </v>
      </c>
      <c r="F4180" s="34" t="str">
        <f>MID(A4180,IF(E4180="1",D4180-5,D4180-4),IF(E4180="1",7,6))</f>
        <v>8:55AM</v>
      </c>
      <c r="G4180" s="34" t="str">
        <f>TRIM(SUBSTITUTE(A4180,TEXT(M4180,"h:mmAM/PM"),""))</f>
        <v>10-Nov Y-O-Z</v>
      </c>
      <c r="H4180" s="34" t="b">
        <f>OR(LEFT(G4180,1)="Y",LEFT(G4180,1)="B",LEFT(G4180,1)="R")</f>
        <v>0</v>
      </c>
      <c r="I4180" s="34" t="str">
        <f>IF(H4180,LEFT(G4180,FIND(" ",G4180)-1),MID(G4180,FIND(" ",G4180)+1,9))</f>
        <v>Y-O-Z</v>
      </c>
      <c r="J4180" s="34" t="str">
        <f>TRIM(SUBSTITUTE(G4180,I4180,""))</f>
        <v>10-Nov</v>
      </c>
      <c r="K4180" s="34">
        <f>LEFT(J4180,2-ISERROR(1*MID(J4180,2,1)))*1</f>
        <v>10</v>
      </c>
      <c r="L4180" s="34" t="str">
        <f>IF(LEN(I4180)=3,I4180,LEFT(I4180,1)&amp;MID(I4180,3,1)&amp;RIGHT(I4180,1))</f>
        <v>YOZ</v>
      </c>
      <c r="M4180" s="42">
        <f>TIMEVALUE(SUBSTITUTE(SUBSTITUTE(F4180,"P"," P"),"A"," A"))</f>
        <v>0.37152777777777773</v>
      </c>
      <c r="N4180" s="34">
        <f t="shared" si="206"/>
        <v>3</v>
      </c>
      <c r="O4180" s="34" t="str">
        <f t="shared" si="207"/>
        <v>YOZ3</v>
      </c>
      <c r="P4180" s="44">
        <f>INDEX(Workings!$R$14:$R$853,MATCH(O4180,Workings!$U$14:$U$853,0))</f>
        <v>0.3666666666666667</v>
      </c>
      <c r="Q4180" s="34">
        <f t="shared" si="208"/>
        <v>7</v>
      </c>
      <c r="S4180"/>
    </row>
    <row r="4181" spans="1:19" ht="15" x14ac:dyDescent="0.25">
      <c r="A4181" s="34" t="s">
        <v>4197</v>
      </c>
      <c r="B4181" s="34" t="e">
        <f>SEARCH("PM",A4181)</f>
        <v>#VALUE!</v>
      </c>
      <c r="C4181" s="34">
        <f>SEARCH("AM",A4181)</f>
        <v>16</v>
      </c>
      <c r="D4181" s="34">
        <f>IFERROR(B4181,C4181)</f>
        <v>16</v>
      </c>
      <c r="E4181" s="34" t="str">
        <f>IFERROR(MID(A4181,D4181-5,1)," ")</f>
        <v xml:space="preserve"> </v>
      </c>
      <c r="F4181" s="34" t="str">
        <f>MID(A4181,IF(E4181="1",D4181-5,D4181-4),IF(E4181="1",7,6))</f>
        <v>9:35AM</v>
      </c>
      <c r="G4181" s="34" t="str">
        <f>TRIM(SUBSTITUTE(A4181,TEXT(M4181,"h:mmAM/PM"),""))</f>
        <v>YOZ 10/Nov</v>
      </c>
      <c r="H4181" s="34" t="b">
        <f>OR(LEFT(G4181,1)="Y",LEFT(G4181,1)="B",LEFT(G4181,1)="R")</f>
        <v>1</v>
      </c>
      <c r="I4181" s="34" t="str">
        <f>IF(H4181,LEFT(G4181,FIND(" ",G4181)-1),MID(G4181,FIND(" ",G4181)+1,9))</f>
        <v>YOZ</v>
      </c>
      <c r="J4181" s="34" t="str">
        <f>TRIM(SUBSTITUTE(G4181,I4181,""))</f>
        <v>10/Nov</v>
      </c>
      <c r="K4181" s="34">
        <f>LEFT(J4181,2-ISERROR(1*MID(J4181,2,1)))*1</f>
        <v>10</v>
      </c>
      <c r="L4181" s="34" t="str">
        <f>IF(LEN(I4181)=3,I4181,LEFT(I4181,1)&amp;MID(I4181,3,1)&amp;RIGHT(I4181,1))</f>
        <v>YOZ</v>
      </c>
      <c r="M4181" s="42">
        <f>TIMEVALUE(SUBSTITUTE(SUBSTITUTE(F4181,"P"," P"),"A"," A"))</f>
        <v>0.39930555555555558</v>
      </c>
      <c r="N4181" s="34">
        <f t="shared" si="206"/>
        <v>4</v>
      </c>
      <c r="O4181" s="34" t="str">
        <f t="shared" si="207"/>
        <v>YOZ4</v>
      </c>
      <c r="P4181" s="44">
        <f>INDEX(Workings!$R$14:$R$853,MATCH(O4181,Workings!$U$14:$U$853,0))</f>
        <v>0.39444444444444449</v>
      </c>
      <c r="Q4181" s="34">
        <f t="shared" si="208"/>
        <v>7</v>
      </c>
      <c r="S4181"/>
    </row>
    <row r="4182" spans="1:19" ht="15" x14ac:dyDescent="0.25">
      <c r="A4182" s="34" t="s">
        <v>4162</v>
      </c>
      <c r="B4182" s="34" t="e">
        <f>SEARCH("PM",A4182)</f>
        <v>#VALUE!</v>
      </c>
      <c r="C4182" s="34">
        <f>SEARCH("AM",A4182)</f>
        <v>12</v>
      </c>
      <c r="D4182" s="34">
        <f>IFERROR(B4182,C4182)</f>
        <v>12</v>
      </c>
      <c r="E4182" s="34" t="str">
        <f>IFERROR(MID(A4182,D4182-5,1)," ")</f>
        <v>1</v>
      </c>
      <c r="F4182" s="34" t="str">
        <f>MID(A4182,IF(E4182="1",D4182-5,D4182-4),IF(E4182="1",7,6))</f>
        <v>10:07AM</v>
      </c>
      <c r="G4182" s="34" t="str">
        <f>TRIM(SUBSTITUTE(A4182,TEXT(M4182,"h:mmAM/PM"),""))</f>
        <v>Y:O:Z 10-Nov</v>
      </c>
      <c r="H4182" s="34" t="b">
        <f>OR(LEFT(G4182,1)="Y",LEFT(G4182,1)="B",LEFT(G4182,1)="R")</f>
        <v>1</v>
      </c>
      <c r="I4182" s="34" t="str">
        <f>IF(H4182,LEFT(G4182,FIND(" ",G4182)-1),MID(G4182,FIND(" ",G4182)+1,9))</f>
        <v>Y:O:Z</v>
      </c>
      <c r="J4182" s="34" t="str">
        <f>TRIM(SUBSTITUTE(G4182,I4182,""))</f>
        <v>10-Nov</v>
      </c>
      <c r="K4182" s="34">
        <f>LEFT(J4182,2-ISERROR(1*MID(J4182,2,1)))*1</f>
        <v>10</v>
      </c>
      <c r="L4182" s="34" t="str">
        <f>IF(LEN(I4182)=3,I4182,LEFT(I4182,1)&amp;MID(I4182,3,1)&amp;RIGHT(I4182,1))</f>
        <v>YOZ</v>
      </c>
      <c r="M4182" s="42">
        <f>TIMEVALUE(SUBSTITUTE(SUBSTITUTE(F4182,"P"," P"),"A"," A"))</f>
        <v>0.42152777777777778</v>
      </c>
      <c r="N4182" s="34">
        <f t="shared" si="206"/>
        <v>5</v>
      </c>
      <c r="O4182" s="34" t="str">
        <f t="shared" si="207"/>
        <v>YOZ5</v>
      </c>
      <c r="P4182" s="44">
        <f>INDEX(Workings!$R$14:$R$853,MATCH(O4182,Workings!$U$14:$U$853,0))</f>
        <v>0.4152777777777778</v>
      </c>
      <c r="Q4182" s="34">
        <f t="shared" si="208"/>
        <v>9</v>
      </c>
      <c r="S4182"/>
    </row>
    <row r="4183" spans="1:19" ht="15" x14ac:dyDescent="0.25">
      <c r="A4183" s="34" t="s">
        <v>3914</v>
      </c>
      <c r="B4183" s="34" t="e">
        <f>SEARCH("PM",A4183)</f>
        <v>#VALUE!</v>
      </c>
      <c r="C4183" s="34">
        <f>SEARCH("AM",A4183)</f>
        <v>19</v>
      </c>
      <c r="D4183" s="34">
        <f>IFERROR(B4183,C4183)</f>
        <v>19</v>
      </c>
      <c r="E4183" s="34" t="str">
        <f>IFERROR(MID(A4183,D4183-5,1)," ")</f>
        <v>1</v>
      </c>
      <c r="F4183" s="34" t="str">
        <f>MID(A4183,IF(E4183="1",D4183-5,D4183-4),IF(E4183="1",7,6))</f>
        <v>10:35AM</v>
      </c>
      <c r="G4183" s="34" t="str">
        <f>TRIM(SUBSTITUTE(A4183,TEXT(M4183,"h:mmAM/PM"),""))</f>
        <v>Y/O/Z 10/Nov</v>
      </c>
      <c r="H4183" s="34" t="b">
        <f>OR(LEFT(G4183,1)="Y",LEFT(G4183,1)="B",LEFT(G4183,1)="R")</f>
        <v>1</v>
      </c>
      <c r="I4183" s="34" t="str">
        <f>IF(H4183,LEFT(G4183,FIND(" ",G4183)-1),MID(G4183,FIND(" ",G4183)+1,9))</f>
        <v>Y/O/Z</v>
      </c>
      <c r="J4183" s="34" t="str">
        <f>TRIM(SUBSTITUTE(G4183,I4183,""))</f>
        <v>10/Nov</v>
      </c>
      <c r="K4183" s="34">
        <f>LEFT(J4183,2-ISERROR(1*MID(J4183,2,1)))*1</f>
        <v>10</v>
      </c>
      <c r="L4183" s="34" t="str">
        <f>IF(LEN(I4183)=3,I4183,LEFT(I4183,1)&amp;MID(I4183,3,1)&amp;RIGHT(I4183,1))</f>
        <v>YOZ</v>
      </c>
      <c r="M4183" s="42">
        <f>TIMEVALUE(SUBSTITUTE(SUBSTITUTE(F4183,"P"," P"),"A"," A"))</f>
        <v>0.44097222222222227</v>
      </c>
      <c r="N4183" s="34">
        <f t="shared" si="206"/>
        <v>6</v>
      </c>
      <c r="O4183" s="34" t="str">
        <f t="shared" si="207"/>
        <v>YOZ6</v>
      </c>
      <c r="P4183" s="44">
        <f>INDEX(Workings!$R$14:$R$853,MATCH(O4183,Workings!$U$14:$U$853,0))</f>
        <v>0.43611111111111112</v>
      </c>
      <c r="Q4183" s="34">
        <f t="shared" si="208"/>
        <v>7</v>
      </c>
      <c r="S4183"/>
    </row>
    <row r="4184" spans="1:19" ht="15" x14ac:dyDescent="0.25">
      <c r="A4184" s="34" t="s">
        <v>2636</v>
      </c>
      <c r="B4184" s="34" t="e">
        <f>SEARCH("PM",A4184)</f>
        <v>#VALUE!</v>
      </c>
      <c r="C4184" s="34">
        <f>SEARCH("AM",A4184)</f>
        <v>19</v>
      </c>
      <c r="D4184" s="34">
        <f>IFERROR(B4184,C4184)</f>
        <v>19</v>
      </c>
      <c r="E4184" s="34" t="str">
        <f>IFERROR(MID(A4184,D4184-5,1)," ")</f>
        <v>1</v>
      </c>
      <c r="F4184" s="34" t="str">
        <f>MID(A4184,IF(E4184="1",D4184-5,D4184-4),IF(E4184="1",7,6))</f>
        <v>11:08AM</v>
      </c>
      <c r="G4184" s="34" t="str">
        <f>TRIM(SUBSTITUTE(A4184,TEXT(M4184,"h:mmAM/PM"),""))</f>
        <v>Y-O-Z 10/Nov</v>
      </c>
      <c r="H4184" s="34" t="b">
        <f>OR(LEFT(G4184,1)="Y",LEFT(G4184,1)="B",LEFT(G4184,1)="R")</f>
        <v>1</v>
      </c>
      <c r="I4184" s="34" t="str">
        <f>IF(H4184,LEFT(G4184,FIND(" ",G4184)-1),MID(G4184,FIND(" ",G4184)+1,9))</f>
        <v>Y-O-Z</v>
      </c>
      <c r="J4184" s="34" t="str">
        <f>TRIM(SUBSTITUTE(G4184,I4184,""))</f>
        <v>10/Nov</v>
      </c>
      <c r="K4184" s="34">
        <f>LEFT(J4184,2-ISERROR(1*MID(J4184,2,1)))*1</f>
        <v>10</v>
      </c>
      <c r="L4184" s="34" t="str">
        <f>IF(LEN(I4184)=3,I4184,LEFT(I4184,1)&amp;MID(I4184,3,1)&amp;RIGHT(I4184,1))</f>
        <v>YOZ</v>
      </c>
      <c r="M4184" s="42">
        <f>TIMEVALUE(SUBSTITUTE(SUBSTITUTE(F4184,"P"," P"),"A"," A"))</f>
        <v>0.46388888888888885</v>
      </c>
      <c r="N4184" s="34">
        <f t="shared" si="206"/>
        <v>7</v>
      </c>
      <c r="O4184" s="34" t="str">
        <f t="shared" si="207"/>
        <v>YOZ7</v>
      </c>
      <c r="P4184" s="44">
        <f>INDEX(Workings!$R$14:$R$853,MATCH(O4184,Workings!$U$14:$U$853,0))</f>
        <v>0.45694444444444443</v>
      </c>
      <c r="Q4184" s="34">
        <f t="shared" si="208"/>
        <v>10</v>
      </c>
      <c r="S4184"/>
    </row>
    <row r="4185" spans="1:19" ht="15" x14ac:dyDescent="0.25">
      <c r="A4185" s="34" t="s">
        <v>3494</v>
      </c>
      <c r="B4185" s="34" t="e">
        <f>SEARCH("PM",A4185)</f>
        <v>#VALUE!</v>
      </c>
      <c r="C4185" s="34">
        <f>SEARCH("AM",A4185)</f>
        <v>17</v>
      </c>
      <c r="D4185" s="34">
        <f>IFERROR(B4185,C4185)</f>
        <v>17</v>
      </c>
      <c r="E4185" s="34" t="str">
        <f>IFERROR(MID(A4185,D4185-5,1)," ")</f>
        <v>1</v>
      </c>
      <c r="F4185" s="34" t="str">
        <f>MID(A4185,IF(E4185="1",D4185-5,D4185-4),IF(E4185="1",7,6))</f>
        <v>11:34AM</v>
      </c>
      <c r="G4185" s="34" t="str">
        <f>TRIM(SUBSTITUTE(A4185,TEXT(M4185,"h:mmAM/PM"),""))</f>
        <v>YOZ 10/Nov</v>
      </c>
      <c r="H4185" s="34" t="b">
        <f>OR(LEFT(G4185,1)="Y",LEFT(G4185,1)="B",LEFT(G4185,1)="R")</f>
        <v>1</v>
      </c>
      <c r="I4185" s="34" t="str">
        <f>IF(H4185,LEFT(G4185,FIND(" ",G4185)-1),MID(G4185,FIND(" ",G4185)+1,9))</f>
        <v>YOZ</v>
      </c>
      <c r="J4185" s="34" t="str">
        <f>TRIM(SUBSTITUTE(G4185,I4185,""))</f>
        <v>10/Nov</v>
      </c>
      <c r="K4185" s="34">
        <f>LEFT(J4185,2-ISERROR(1*MID(J4185,2,1)))*1</f>
        <v>10</v>
      </c>
      <c r="L4185" s="34" t="str">
        <f>IF(LEN(I4185)=3,I4185,LEFT(I4185,1)&amp;MID(I4185,3,1)&amp;RIGHT(I4185,1))</f>
        <v>YOZ</v>
      </c>
      <c r="M4185" s="42">
        <f>TIMEVALUE(SUBSTITUTE(SUBSTITUTE(F4185,"P"," P"),"A"," A"))</f>
        <v>0.48194444444444445</v>
      </c>
      <c r="N4185" s="34">
        <f t="shared" si="206"/>
        <v>8</v>
      </c>
      <c r="O4185" s="34" t="str">
        <f t="shared" si="207"/>
        <v>YOZ8</v>
      </c>
      <c r="P4185" s="44">
        <f>INDEX(Workings!$R$14:$R$853,MATCH(O4185,Workings!$U$14:$U$853,0))</f>
        <v>0.47777777777777775</v>
      </c>
      <c r="Q4185" s="34">
        <f t="shared" si="208"/>
        <v>6</v>
      </c>
      <c r="S4185"/>
    </row>
    <row r="4186" spans="1:19" ht="15" x14ac:dyDescent="0.25">
      <c r="A4186" s="34" t="s">
        <v>2521</v>
      </c>
      <c r="B4186" s="34" t="e">
        <f>SEARCH("PM",A4186)</f>
        <v>#VALUE!</v>
      </c>
      <c r="C4186" s="34">
        <f>SEARCH("AM",A4186)</f>
        <v>19</v>
      </c>
      <c r="D4186" s="34">
        <f>IFERROR(B4186,C4186)</f>
        <v>19</v>
      </c>
      <c r="E4186" s="34" t="str">
        <f>IFERROR(MID(A4186,D4186-5,1)," ")</f>
        <v>1</v>
      </c>
      <c r="F4186" s="34" t="str">
        <f>MID(A4186,IF(E4186="1",D4186-5,D4186-4),IF(E4186="1",7,6))</f>
        <v>11:59AM</v>
      </c>
      <c r="G4186" s="34" t="str">
        <f>TRIM(SUBSTITUTE(A4186,TEXT(M4186,"h:mmAM/PM"),""))</f>
        <v>10/Nov Y-O-Z</v>
      </c>
      <c r="H4186" s="34" t="b">
        <f>OR(LEFT(G4186,1)="Y",LEFT(G4186,1)="B",LEFT(G4186,1)="R")</f>
        <v>0</v>
      </c>
      <c r="I4186" s="34" t="str">
        <f>IF(H4186,LEFT(G4186,FIND(" ",G4186)-1),MID(G4186,FIND(" ",G4186)+1,9))</f>
        <v>Y-O-Z</v>
      </c>
      <c r="J4186" s="34" t="str">
        <f>TRIM(SUBSTITUTE(G4186,I4186,""))</f>
        <v>10/Nov</v>
      </c>
      <c r="K4186" s="34">
        <f>LEFT(J4186,2-ISERROR(1*MID(J4186,2,1)))*1</f>
        <v>10</v>
      </c>
      <c r="L4186" s="34" t="str">
        <f>IF(LEN(I4186)=3,I4186,LEFT(I4186,1)&amp;MID(I4186,3,1)&amp;RIGHT(I4186,1))</f>
        <v>YOZ</v>
      </c>
      <c r="M4186" s="42">
        <f>TIMEVALUE(SUBSTITUTE(SUBSTITUTE(F4186,"P"," P"),"A"," A"))</f>
        <v>0.4993055555555555</v>
      </c>
      <c r="N4186" s="34">
        <f t="shared" si="206"/>
        <v>9</v>
      </c>
      <c r="O4186" s="34" t="str">
        <f t="shared" si="207"/>
        <v>YOZ9</v>
      </c>
      <c r="P4186" s="44">
        <f>INDEX(Workings!$R$14:$R$853,MATCH(O4186,Workings!$U$14:$U$853,0))</f>
        <v>0.49861111111111106</v>
      </c>
      <c r="Q4186" s="34">
        <f t="shared" si="208"/>
        <v>1</v>
      </c>
      <c r="S4186"/>
    </row>
    <row r="4187" spans="1:19" ht="15" x14ac:dyDescent="0.25">
      <c r="A4187" s="34" t="s">
        <v>4074</v>
      </c>
      <c r="B4187" s="34">
        <f>SEARCH("PM",A4187)</f>
        <v>6</v>
      </c>
      <c r="C4187" s="34" t="e">
        <f>SEARCH("AM",A4187)</f>
        <v>#VALUE!</v>
      </c>
      <c r="D4187" s="34">
        <f>IFERROR(B4187,C4187)</f>
        <v>6</v>
      </c>
      <c r="E4187" s="34" t="str">
        <f>IFERROR(MID(A4187,D4187-5,1)," ")</f>
        <v>1</v>
      </c>
      <c r="F4187" s="34" t="str">
        <f>MID(A4187,IF(E4187="1",D4187-5,D4187-4),IF(E4187="1",7,6))</f>
        <v>12:31PM</v>
      </c>
      <c r="G4187" s="34" t="str">
        <f>TRIM(SUBSTITUTE(A4187,TEXT(M4187,"h:mmAM/PM"),""))</f>
        <v>Y:O:Z 10/Nov</v>
      </c>
      <c r="H4187" s="34" t="b">
        <f>OR(LEFT(G4187,1)="Y",LEFT(G4187,1)="B",LEFT(G4187,1)="R")</f>
        <v>1</v>
      </c>
      <c r="I4187" s="34" t="str">
        <f>IF(H4187,LEFT(G4187,FIND(" ",G4187)-1),MID(G4187,FIND(" ",G4187)+1,9))</f>
        <v>Y:O:Z</v>
      </c>
      <c r="J4187" s="34" t="str">
        <f>TRIM(SUBSTITUTE(G4187,I4187,""))</f>
        <v>10/Nov</v>
      </c>
      <c r="K4187" s="34">
        <f>LEFT(J4187,2-ISERROR(1*MID(J4187,2,1)))*1</f>
        <v>10</v>
      </c>
      <c r="L4187" s="34" t="str">
        <f>IF(LEN(I4187)=3,I4187,LEFT(I4187,1)&amp;MID(I4187,3,1)&amp;RIGHT(I4187,1))</f>
        <v>YOZ</v>
      </c>
      <c r="M4187" s="42">
        <f>TIMEVALUE(SUBSTITUTE(SUBSTITUTE(F4187,"P"," P"),"A"," A"))</f>
        <v>0.52152777777777781</v>
      </c>
      <c r="N4187" s="34">
        <f t="shared" si="206"/>
        <v>10</v>
      </c>
      <c r="O4187" s="34" t="str">
        <f t="shared" si="207"/>
        <v>YOZ10</v>
      </c>
      <c r="P4187" s="44">
        <f>INDEX(Workings!$R$14:$R$853,MATCH(O4187,Workings!$U$14:$U$853,0))</f>
        <v>0.51944444444444438</v>
      </c>
      <c r="Q4187" s="34">
        <f t="shared" si="208"/>
        <v>3</v>
      </c>
      <c r="S4187"/>
    </row>
    <row r="4188" spans="1:19" ht="15" x14ac:dyDescent="0.25">
      <c r="A4188" s="34" t="s">
        <v>1139</v>
      </c>
      <c r="B4188" s="34">
        <f>SEARCH("PM",A4188)</f>
        <v>5</v>
      </c>
      <c r="C4188" s="34" t="e">
        <f>SEARCH("AM",A4188)</f>
        <v>#VALUE!</v>
      </c>
      <c r="D4188" s="34">
        <f>IFERROR(B4188,C4188)</f>
        <v>5</v>
      </c>
      <c r="E4188" s="34" t="str">
        <f>IFERROR(MID(A4188,D4188-5,1)," ")</f>
        <v xml:space="preserve"> </v>
      </c>
      <c r="F4188" s="34" t="str">
        <f>MID(A4188,IF(E4188="1",D4188-5,D4188-4),IF(E4188="1",7,6))</f>
        <v>1:08PM</v>
      </c>
      <c r="G4188" s="34" t="str">
        <f>TRIM(SUBSTITUTE(A4188,TEXT(M4188,"h:mmAM/PM"),""))</f>
        <v>Y-O-Z 10/Nov</v>
      </c>
      <c r="H4188" s="34" t="b">
        <f>OR(LEFT(G4188,1)="Y",LEFT(G4188,1)="B",LEFT(G4188,1)="R")</f>
        <v>1</v>
      </c>
      <c r="I4188" s="34" t="str">
        <f>IF(H4188,LEFT(G4188,FIND(" ",G4188)-1),MID(G4188,FIND(" ",G4188)+1,9))</f>
        <v>Y-O-Z</v>
      </c>
      <c r="J4188" s="34" t="str">
        <f>TRIM(SUBSTITUTE(G4188,I4188,""))</f>
        <v>10/Nov</v>
      </c>
      <c r="K4188" s="34">
        <f>LEFT(J4188,2-ISERROR(1*MID(J4188,2,1)))*1</f>
        <v>10</v>
      </c>
      <c r="L4188" s="34" t="str">
        <f>IF(LEN(I4188)=3,I4188,LEFT(I4188,1)&amp;MID(I4188,3,1)&amp;RIGHT(I4188,1))</f>
        <v>YOZ</v>
      </c>
      <c r="M4188" s="42">
        <f>TIMEVALUE(SUBSTITUTE(SUBSTITUTE(F4188,"P"," P"),"A"," A"))</f>
        <v>0.54722222222222217</v>
      </c>
      <c r="N4188" s="34">
        <f t="shared" si="206"/>
        <v>11</v>
      </c>
      <c r="O4188" s="34" t="str">
        <f t="shared" si="207"/>
        <v>YOZ11</v>
      </c>
      <c r="P4188" s="44">
        <f>INDEX(Workings!$R$14:$R$853,MATCH(O4188,Workings!$U$14:$U$853,0))</f>
        <v>0.54027777777777775</v>
      </c>
      <c r="Q4188" s="34">
        <f t="shared" si="208"/>
        <v>10</v>
      </c>
      <c r="S4188"/>
    </row>
    <row r="4189" spans="1:19" ht="15" x14ac:dyDescent="0.25">
      <c r="A4189" s="34" t="s">
        <v>367</v>
      </c>
      <c r="B4189" s="34">
        <f>SEARCH("PM",A4189)</f>
        <v>5</v>
      </c>
      <c r="C4189" s="34" t="e">
        <f>SEARCH("AM",A4189)</f>
        <v>#VALUE!</v>
      </c>
      <c r="D4189" s="34">
        <f>IFERROR(B4189,C4189)</f>
        <v>5</v>
      </c>
      <c r="E4189" s="34" t="str">
        <f>IFERROR(MID(A4189,D4189-5,1)," ")</f>
        <v xml:space="preserve"> </v>
      </c>
      <c r="F4189" s="34" t="str">
        <f>MID(A4189,IF(E4189="1",D4189-5,D4189-4),IF(E4189="1",7,6))</f>
        <v>1:37PM</v>
      </c>
      <c r="G4189" s="34" t="str">
        <f>TRIM(SUBSTITUTE(A4189,TEXT(M4189,"h:mmAM/PM"),""))</f>
        <v>Y/O/Z 10/Nov</v>
      </c>
      <c r="H4189" s="34" t="b">
        <f>OR(LEFT(G4189,1)="Y",LEFT(G4189,1)="B",LEFT(G4189,1)="R")</f>
        <v>1</v>
      </c>
      <c r="I4189" s="34" t="str">
        <f>IF(H4189,LEFT(G4189,FIND(" ",G4189)-1),MID(G4189,FIND(" ",G4189)+1,9))</f>
        <v>Y/O/Z</v>
      </c>
      <c r="J4189" s="34" t="str">
        <f>TRIM(SUBSTITUTE(G4189,I4189,""))</f>
        <v>10/Nov</v>
      </c>
      <c r="K4189" s="34">
        <f>LEFT(J4189,2-ISERROR(1*MID(J4189,2,1)))*1</f>
        <v>10</v>
      </c>
      <c r="L4189" s="34" t="str">
        <f>IF(LEN(I4189)=3,I4189,LEFT(I4189,1)&amp;MID(I4189,3,1)&amp;RIGHT(I4189,1))</f>
        <v>YOZ</v>
      </c>
      <c r="M4189" s="42">
        <f>TIMEVALUE(SUBSTITUTE(SUBSTITUTE(F4189,"P"," P"),"A"," A"))</f>
        <v>0.56736111111111109</v>
      </c>
      <c r="N4189" s="34">
        <f t="shared" si="206"/>
        <v>12</v>
      </c>
      <c r="O4189" s="34" t="str">
        <f t="shared" si="207"/>
        <v>YOZ12</v>
      </c>
      <c r="P4189" s="44">
        <f>INDEX(Workings!$R$14:$R$853,MATCH(O4189,Workings!$U$14:$U$853,0))</f>
        <v>0.56111111111111112</v>
      </c>
      <c r="Q4189" s="34">
        <f t="shared" si="208"/>
        <v>9</v>
      </c>
      <c r="S4189"/>
    </row>
    <row r="4190" spans="1:19" ht="15" x14ac:dyDescent="0.25">
      <c r="A4190" s="34" t="s">
        <v>2281</v>
      </c>
      <c r="B4190" s="34">
        <f>SEARCH("PM",A4190)</f>
        <v>5</v>
      </c>
      <c r="C4190" s="34" t="e">
        <f>SEARCH("AM",A4190)</f>
        <v>#VALUE!</v>
      </c>
      <c r="D4190" s="34">
        <f>IFERROR(B4190,C4190)</f>
        <v>5</v>
      </c>
      <c r="E4190" s="34" t="str">
        <f>IFERROR(MID(A4190,D4190-5,1)," ")</f>
        <v xml:space="preserve"> </v>
      </c>
      <c r="F4190" s="34" t="str">
        <f>MID(A4190,IF(E4190="1",D4190-5,D4190-4),IF(E4190="1",7,6))</f>
        <v>2:05PM</v>
      </c>
      <c r="G4190" s="34" t="str">
        <f>TRIM(SUBSTITUTE(A4190,TEXT(M4190,"h:mmAM/PM"),""))</f>
        <v>Y-O-Z 10-Nov</v>
      </c>
      <c r="H4190" s="34" t="b">
        <f>OR(LEFT(G4190,1)="Y",LEFT(G4190,1)="B",LEFT(G4190,1)="R")</f>
        <v>1</v>
      </c>
      <c r="I4190" s="34" t="str">
        <f>IF(H4190,LEFT(G4190,FIND(" ",G4190)-1),MID(G4190,FIND(" ",G4190)+1,9))</f>
        <v>Y-O-Z</v>
      </c>
      <c r="J4190" s="34" t="str">
        <f>TRIM(SUBSTITUTE(G4190,I4190,""))</f>
        <v>10-Nov</v>
      </c>
      <c r="K4190" s="34">
        <f>LEFT(J4190,2-ISERROR(1*MID(J4190,2,1)))*1</f>
        <v>10</v>
      </c>
      <c r="L4190" s="34" t="str">
        <f>IF(LEN(I4190)=3,I4190,LEFT(I4190,1)&amp;MID(I4190,3,1)&amp;RIGHT(I4190,1))</f>
        <v>YOZ</v>
      </c>
      <c r="M4190" s="42">
        <f>TIMEVALUE(SUBSTITUTE(SUBSTITUTE(F4190,"P"," P"),"A"," A"))</f>
        <v>0.58680555555555558</v>
      </c>
      <c r="N4190" s="34">
        <f t="shared" si="206"/>
        <v>13</v>
      </c>
      <c r="O4190" s="34" t="str">
        <f t="shared" si="207"/>
        <v>YOZ13</v>
      </c>
      <c r="P4190" s="44">
        <f>INDEX(Workings!$R$14:$R$853,MATCH(O4190,Workings!$U$14:$U$853,0))</f>
        <v>0.58194444444444449</v>
      </c>
      <c r="Q4190" s="34">
        <f t="shared" si="208"/>
        <v>7</v>
      </c>
      <c r="S4190"/>
    </row>
    <row r="4191" spans="1:19" ht="15" x14ac:dyDescent="0.25">
      <c r="A4191" s="34" t="s">
        <v>3784</v>
      </c>
      <c r="B4191" s="34">
        <f>SEARCH("PM",A4191)</f>
        <v>11</v>
      </c>
      <c r="C4191" s="34" t="e">
        <f>SEARCH("AM",A4191)</f>
        <v>#VALUE!</v>
      </c>
      <c r="D4191" s="34">
        <f>IFERROR(B4191,C4191)</f>
        <v>11</v>
      </c>
      <c r="E4191" s="34" t="str">
        <f>IFERROR(MID(A4191,D4191-5,1)," ")</f>
        <v xml:space="preserve"> </v>
      </c>
      <c r="F4191" s="34" t="str">
        <f>MID(A4191,IF(E4191="1",D4191-5,D4191-4),IF(E4191="1",7,6))</f>
        <v>2:27PM</v>
      </c>
      <c r="G4191" s="34" t="str">
        <f>TRIM(SUBSTITUTE(A4191,TEXT(M4191,"h:mmAM/PM"),""))</f>
        <v>Y/O/Z 10-Nov</v>
      </c>
      <c r="H4191" s="34" t="b">
        <f>OR(LEFT(G4191,1)="Y",LEFT(G4191,1)="B",LEFT(G4191,1)="R")</f>
        <v>1</v>
      </c>
      <c r="I4191" s="34" t="str">
        <f>IF(H4191,LEFT(G4191,FIND(" ",G4191)-1),MID(G4191,FIND(" ",G4191)+1,9))</f>
        <v>Y/O/Z</v>
      </c>
      <c r="J4191" s="34" t="str">
        <f>TRIM(SUBSTITUTE(G4191,I4191,""))</f>
        <v>10-Nov</v>
      </c>
      <c r="K4191" s="34">
        <f>LEFT(J4191,2-ISERROR(1*MID(J4191,2,1)))*1</f>
        <v>10</v>
      </c>
      <c r="L4191" s="34" t="str">
        <f>IF(LEN(I4191)=3,I4191,LEFT(I4191,1)&amp;MID(I4191,3,1)&amp;RIGHT(I4191,1))</f>
        <v>YOZ</v>
      </c>
      <c r="M4191" s="42">
        <f>TIMEVALUE(SUBSTITUTE(SUBSTITUTE(F4191,"P"," P"),"A"," A"))</f>
        <v>0.6020833333333333</v>
      </c>
      <c r="N4191" s="34">
        <f t="shared" si="206"/>
        <v>14</v>
      </c>
      <c r="O4191" s="34" t="str">
        <f t="shared" si="207"/>
        <v>YOZ14</v>
      </c>
      <c r="P4191" s="44">
        <f>INDEX(Workings!$R$14:$R$853,MATCH(O4191,Workings!$U$14:$U$853,0))</f>
        <v>0.60277777777777786</v>
      </c>
      <c r="Q4191" s="34">
        <f t="shared" si="208"/>
        <v>-1</v>
      </c>
      <c r="S4191"/>
    </row>
    <row r="4192" spans="1:19" ht="15" x14ac:dyDescent="0.25">
      <c r="A4192" s="34" t="s">
        <v>3706</v>
      </c>
      <c r="B4192" s="34">
        <f>SEARCH("PM",A4192)</f>
        <v>12</v>
      </c>
      <c r="C4192" s="34" t="e">
        <f>SEARCH("AM",A4192)</f>
        <v>#VALUE!</v>
      </c>
      <c r="D4192" s="34">
        <f>IFERROR(B4192,C4192)</f>
        <v>12</v>
      </c>
      <c r="E4192" s="34" t="str">
        <f>IFERROR(MID(A4192,D4192-5,1)," ")</f>
        <v xml:space="preserve"> </v>
      </c>
      <c r="F4192" s="34" t="str">
        <f>MID(A4192,IF(E4192="1",D4192-5,D4192-4),IF(E4192="1",7,6))</f>
        <v>3:06PM</v>
      </c>
      <c r="G4192" s="34" t="str">
        <f>TRIM(SUBSTITUTE(A4192,TEXT(M4192,"h:mmAM/PM"),""))</f>
        <v>10/Nov YOZ</v>
      </c>
      <c r="H4192" s="34" t="b">
        <f>OR(LEFT(G4192,1)="Y",LEFT(G4192,1)="B",LEFT(G4192,1)="R")</f>
        <v>0</v>
      </c>
      <c r="I4192" s="34" t="str">
        <f>IF(H4192,LEFT(G4192,FIND(" ",G4192)-1),MID(G4192,FIND(" ",G4192)+1,9))</f>
        <v>YOZ</v>
      </c>
      <c r="J4192" s="34" t="str">
        <f>TRIM(SUBSTITUTE(G4192,I4192,""))</f>
        <v>10/Nov</v>
      </c>
      <c r="K4192" s="34">
        <f>LEFT(J4192,2-ISERROR(1*MID(J4192,2,1)))*1</f>
        <v>10</v>
      </c>
      <c r="L4192" s="34" t="str">
        <f>IF(LEN(I4192)=3,I4192,LEFT(I4192,1)&amp;MID(I4192,3,1)&amp;RIGHT(I4192,1))</f>
        <v>YOZ</v>
      </c>
      <c r="M4192" s="42">
        <f>TIMEVALUE(SUBSTITUTE(SUBSTITUTE(F4192,"P"," P"),"A"," A"))</f>
        <v>0.62916666666666665</v>
      </c>
      <c r="N4192" s="34">
        <f t="shared" si="206"/>
        <v>15</v>
      </c>
      <c r="O4192" s="34" t="str">
        <f t="shared" si="207"/>
        <v>YOZ15</v>
      </c>
      <c r="P4192" s="44">
        <f>INDEX(Workings!$R$14:$R$853,MATCH(O4192,Workings!$U$14:$U$853,0))</f>
        <v>0.62361111111111123</v>
      </c>
      <c r="Q4192" s="34">
        <f t="shared" si="208"/>
        <v>8</v>
      </c>
      <c r="S4192"/>
    </row>
    <row r="4193" spans="1:19" ht="15" x14ac:dyDescent="0.25">
      <c r="A4193" s="34" t="s">
        <v>4000</v>
      </c>
      <c r="B4193" s="34">
        <f>SEARCH("PM",A4193)</f>
        <v>9</v>
      </c>
      <c r="C4193" s="34" t="e">
        <f>SEARCH("AM",A4193)</f>
        <v>#VALUE!</v>
      </c>
      <c r="D4193" s="34">
        <f>IFERROR(B4193,C4193)</f>
        <v>9</v>
      </c>
      <c r="E4193" s="34" t="str">
        <f>IFERROR(MID(A4193,D4193-5,1)," ")</f>
        <v xml:space="preserve"> </v>
      </c>
      <c r="F4193" s="34" t="str">
        <f>MID(A4193,IF(E4193="1",D4193-5,D4193-4),IF(E4193="1",7,6))</f>
        <v>3:37PM</v>
      </c>
      <c r="G4193" s="34" t="str">
        <f>TRIM(SUBSTITUTE(A4193,TEXT(M4193,"h:mmAM/PM"),""))</f>
        <v>YOZ 10-Nov</v>
      </c>
      <c r="H4193" s="34" t="b">
        <f>OR(LEFT(G4193,1)="Y",LEFT(G4193,1)="B",LEFT(G4193,1)="R")</f>
        <v>1</v>
      </c>
      <c r="I4193" s="34" t="str">
        <f>IF(H4193,LEFT(G4193,FIND(" ",G4193)-1),MID(G4193,FIND(" ",G4193)+1,9))</f>
        <v>YOZ</v>
      </c>
      <c r="J4193" s="34" t="str">
        <f>TRIM(SUBSTITUTE(G4193,I4193,""))</f>
        <v>10-Nov</v>
      </c>
      <c r="K4193" s="34">
        <f>LEFT(J4193,2-ISERROR(1*MID(J4193,2,1)))*1</f>
        <v>10</v>
      </c>
      <c r="L4193" s="34" t="str">
        <f>IF(LEN(I4193)=3,I4193,LEFT(I4193,1)&amp;MID(I4193,3,1)&amp;RIGHT(I4193,1))</f>
        <v>YOZ</v>
      </c>
      <c r="M4193" s="42">
        <f>TIMEVALUE(SUBSTITUTE(SUBSTITUTE(F4193,"P"," P"),"A"," A"))</f>
        <v>0.65069444444444446</v>
      </c>
      <c r="N4193" s="34">
        <f t="shared" si="206"/>
        <v>16</v>
      </c>
      <c r="O4193" s="34" t="str">
        <f t="shared" si="207"/>
        <v>YOZ16</v>
      </c>
      <c r="P4193" s="44">
        <f>INDEX(Workings!$R$14:$R$853,MATCH(O4193,Workings!$U$14:$U$853,0))</f>
        <v>0.6444444444444446</v>
      </c>
      <c r="Q4193" s="34">
        <f t="shared" si="208"/>
        <v>9</v>
      </c>
      <c r="S4193"/>
    </row>
    <row r="4194" spans="1:19" ht="15" x14ac:dyDescent="0.25">
      <c r="A4194" s="34" t="s">
        <v>2917</v>
      </c>
      <c r="B4194" s="34">
        <f>SEARCH("PM",A4194)</f>
        <v>12</v>
      </c>
      <c r="C4194" s="34" t="e">
        <f>SEARCH("AM",A4194)</f>
        <v>#VALUE!</v>
      </c>
      <c r="D4194" s="34">
        <f>IFERROR(B4194,C4194)</f>
        <v>12</v>
      </c>
      <c r="E4194" s="34" t="str">
        <f>IFERROR(MID(A4194,D4194-5,1)," ")</f>
        <v xml:space="preserve"> </v>
      </c>
      <c r="F4194" s="34" t="str">
        <f>MID(A4194,IF(E4194="1",D4194-5,D4194-4),IF(E4194="1",7,6))</f>
        <v>4:05PM</v>
      </c>
      <c r="G4194" s="34" t="str">
        <f>TRIM(SUBSTITUTE(A4194,TEXT(M4194,"h:mmAM/PM"),""))</f>
        <v>10-Nov Y/O/Z</v>
      </c>
      <c r="H4194" s="34" t="b">
        <f>OR(LEFT(G4194,1)="Y",LEFT(G4194,1)="B",LEFT(G4194,1)="R")</f>
        <v>0</v>
      </c>
      <c r="I4194" s="34" t="str">
        <f>IF(H4194,LEFT(G4194,FIND(" ",G4194)-1),MID(G4194,FIND(" ",G4194)+1,9))</f>
        <v>Y/O/Z</v>
      </c>
      <c r="J4194" s="34" t="str">
        <f>TRIM(SUBSTITUTE(G4194,I4194,""))</f>
        <v>10-Nov</v>
      </c>
      <c r="K4194" s="34">
        <f>LEFT(J4194,2-ISERROR(1*MID(J4194,2,1)))*1</f>
        <v>10</v>
      </c>
      <c r="L4194" s="34" t="str">
        <f>IF(LEN(I4194)=3,I4194,LEFT(I4194,1)&amp;MID(I4194,3,1)&amp;RIGHT(I4194,1))</f>
        <v>YOZ</v>
      </c>
      <c r="M4194" s="42">
        <f>TIMEVALUE(SUBSTITUTE(SUBSTITUTE(F4194,"P"," P"),"A"," A"))</f>
        <v>0.67013888888888884</v>
      </c>
      <c r="N4194" s="34">
        <f t="shared" si="206"/>
        <v>17</v>
      </c>
      <c r="O4194" s="34" t="str">
        <f t="shared" si="207"/>
        <v>YOZ17</v>
      </c>
      <c r="P4194" s="44">
        <f>INDEX(Workings!$R$14:$R$853,MATCH(O4194,Workings!$U$14:$U$853,0))</f>
        <v>0.66527777777777797</v>
      </c>
      <c r="Q4194" s="34">
        <f t="shared" si="208"/>
        <v>7</v>
      </c>
      <c r="S4194"/>
    </row>
    <row r="4195" spans="1:19" ht="15" x14ac:dyDescent="0.25">
      <c r="A4195" s="34" t="s">
        <v>2087</v>
      </c>
      <c r="B4195" s="34">
        <f>SEARCH("PM",A4195)</f>
        <v>5</v>
      </c>
      <c r="C4195" s="34" t="e">
        <f>SEARCH("AM",A4195)</f>
        <v>#VALUE!</v>
      </c>
      <c r="D4195" s="34">
        <f>IFERROR(B4195,C4195)</f>
        <v>5</v>
      </c>
      <c r="E4195" s="34" t="str">
        <f>IFERROR(MID(A4195,D4195-5,1)," ")</f>
        <v xml:space="preserve"> </v>
      </c>
      <c r="F4195" s="34" t="str">
        <f>MID(A4195,IF(E4195="1",D4195-5,D4195-4),IF(E4195="1",7,6))</f>
        <v>4:42PM</v>
      </c>
      <c r="G4195" s="34" t="str">
        <f>TRIM(SUBSTITUTE(A4195,TEXT(M4195,"h:mmAM/PM"),""))</f>
        <v>Y:O:Z 10/Nov</v>
      </c>
      <c r="H4195" s="34" t="b">
        <f>OR(LEFT(G4195,1)="Y",LEFT(G4195,1)="B",LEFT(G4195,1)="R")</f>
        <v>1</v>
      </c>
      <c r="I4195" s="34" t="str">
        <f>IF(H4195,LEFT(G4195,FIND(" ",G4195)-1),MID(G4195,FIND(" ",G4195)+1,9))</f>
        <v>Y:O:Z</v>
      </c>
      <c r="J4195" s="34" t="str">
        <f>TRIM(SUBSTITUTE(G4195,I4195,""))</f>
        <v>10/Nov</v>
      </c>
      <c r="K4195" s="34">
        <f>LEFT(J4195,2-ISERROR(1*MID(J4195,2,1)))*1</f>
        <v>10</v>
      </c>
      <c r="L4195" s="34" t="str">
        <f>IF(LEN(I4195)=3,I4195,LEFT(I4195,1)&amp;MID(I4195,3,1)&amp;RIGHT(I4195,1))</f>
        <v>YOZ</v>
      </c>
      <c r="M4195" s="42">
        <f>TIMEVALUE(SUBSTITUTE(SUBSTITUTE(F4195,"P"," P"),"A"," A"))</f>
        <v>0.6958333333333333</v>
      </c>
      <c r="N4195" s="34">
        <f t="shared" si="206"/>
        <v>18</v>
      </c>
      <c r="O4195" s="34" t="str">
        <f t="shared" si="207"/>
        <v>YOZ18</v>
      </c>
      <c r="P4195" s="44">
        <f>INDEX(Workings!$R$14:$R$853,MATCH(O4195,Workings!$U$14:$U$853,0))</f>
        <v>0.68611111111111134</v>
      </c>
      <c r="Q4195" s="34">
        <f t="shared" si="208"/>
        <v>14</v>
      </c>
      <c r="S4195"/>
    </row>
    <row r="4196" spans="1:19" ht="15" x14ac:dyDescent="0.25">
      <c r="A4196" s="34" t="s">
        <v>2815</v>
      </c>
      <c r="B4196" s="34">
        <f>SEARCH("PM",A4196)</f>
        <v>12</v>
      </c>
      <c r="C4196" s="34" t="e">
        <f>SEARCH("AM",A4196)</f>
        <v>#VALUE!</v>
      </c>
      <c r="D4196" s="34">
        <f>IFERROR(B4196,C4196)</f>
        <v>12</v>
      </c>
      <c r="E4196" s="34" t="str">
        <f>IFERROR(MID(A4196,D4196-5,1)," ")</f>
        <v xml:space="preserve"> </v>
      </c>
      <c r="F4196" s="34" t="str">
        <f>MID(A4196,IF(E4196="1",D4196-5,D4196-4),IF(E4196="1",7,6))</f>
        <v>5:04PM</v>
      </c>
      <c r="G4196" s="34" t="str">
        <f>TRIM(SUBSTITUTE(A4196,TEXT(M4196,"h:mmAM/PM"),""))</f>
        <v>10-Nov Y:O:Z</v>
      </c>
      <c r="H4196" s="34" t="b">
        <f>OR(LEFT(G4196,1)="Y",LEFT(G4196,1)="B",LEFT(G4196,1)="R")</f>
        <v>0</v>
      </c>
      <c r="I4196" s="34" t="str">
        <f>IF(H4196,LEFT(G4196,FIND(" ",G4196)-1),MID(G4196,FIND(" ",G4196)+1,9))</f>
        <v>Y:O:Z</v>
      </c>
      <c r="J4196" s="34" t="str">
        <f>TRIM(SUBSTITUTE(G4196,I4196,""))</f>
        <v>10-Nov</v>
      </c>
      <c r="K4196" s="34">
        <f>LEFT(J4196,2-ISERROR(1*MID(J4196,2,1)))*1</f>
        <v>10</v>
      </c>
      <c r="L4196" s="34" t="str">
        <f>IF(LEN(I4196)=3,I4196,LEFT(I4196,1)&amp;MID(I4196,3,1)&amp;RIGHT(I4196,1))</f>
        <v>YOZ</v>
      </c>
      <c r="M4196" s="42">
        <f>TIMEVALUE(SUBSTITUTE(SUBSTITUTE(F4196,"P"," P"),"A"," A"))</f>
        <v>0.71111111111111114</v>
      </c>
      <c r="N4196" s="34">
        <f t="shared" si="206"/>
        <v>19</v>
      </c>
      <c r="O4196" s="34" t="str">
        <f t="shared" si="207"/>
        <v>YOZ19</v>
      </c>
      <c r="P4196" s="44">
        <f>INDEX(Workings!$R$14:$R$853,MATCH(O4196,Workings!$U$14:$U$853,0))</f>
        <v>0.70694444444444471</v>
      </c>
      <c r="Q4196" s="34">
        <f t="shared" si="208"/>
        <v>6</v>
      </c>
      <c r="S4196"/>
    </row>
    <row r="4197" spans="1:19" ht="15" x14ac:dyDescent="0.25">
      <c r="A4197" s="34" t="s">
        <v>2629</v>
      </c>
      <c r="B4197" s="34">
        <f>SEARCH("PM",A4197)</f>
        <v>18</v>
      </c>
      <c r="C4197" s="34" t="e">
        <f>SEARCH("AM",A4197)</f>
        <v>#VALUE!</v>
      </c>
      <c r="D4197" s="34">
        <f>IFERROR(B4197,C4197)</f>
        <v>18</v>
      </c>
      <c r="E4197" s="34" t="str">
        <f>IFERROR(MID(A4197,D4197-5,1)," ")</f>
        <v xml:space="preserve"> </v>
      </c>
      <c r="F4197" s="34" t="str">
        <f>MID(A4197,IF(E4197="1",D4197-5,D4197-4),IF(E4197="1",7,6))</f>
        <v>5:28PM</v>
      </c>
      <c r="G4197" s="34" t="str">
        <f>TRIM(SUBSTITUTE(A4197,TEXT(M4197,"h:mmAM/PM"),""))</f>
        <v>Y-O-Z 10/Nov</v>
      </c>
      <c r="H4197" s="34" t="b">
        <f>OR(LEFT(G4197,1)="Y",LEFT(G4197,1)="B",LEFT(G4197,1)="R")</f>
        <v>1</v>
      </c>
      <c r="I4197" s="34" t="str">
        <f>IF(H4197,LEFT(G4197,FIND(" ",G4197)-1),MID(G4197,FIND(" ",G4197)+1,9))</f>
        <v>Y-O-Z</v>
      </c>
      <c r="J4197" s="34" t="str">
        <f>TRIM(SUBSTITUTE(G4197,I4197,""))</f>
        <v>10/Nov</v>
      </c>
      <c r="K4197" s="34">
        <f>LEFT(J4197,2-ISERROR(1*MID(J4197,2,1)))*1</f>
        <v>10</v>
      </c>
      <c r="L4197" s="34" t="str">
        <f>IF(LEN(I4197)=3,I4197,LEFT(I4197,1)&amp;MID(I4197,3,1)&amp;RIGHT(I4197,1))</f>
        <v>YOZ</v>
      </c>
      <c r="M4197" s="42">
        <f>TIMEVALUE(SUBSTITUTE(SUBSTITUTE(F4197,"P"," P"),"A"," A"))</f>
        <v>0.72777777777777775</v>
      </c>
      <c r="N4197" s="34">
        <f t="shared" si="206"/>
        <v>20</v>
      </c>
      <c r="O4197" s="34" t="str">
        <f t="shared" si="207"/>
        <v>YOZ20</v>
      </c>
      <c r="P4197" s="44">
        <f>INDEX(Workings!$R$14:$R$853,MATCH(O4197,Workings!$U$14:$U$853,0))</f>
        <v>0.72777777777777808</v>
      </c>
      <c r="Q4197" s="34">
        <f t="shared" si="208"/>
        <v>0</v>
      </c>
      <c r="S4197"/>
    </row>
    <row r="4198" spans="1:19" ht="15" x14ac:dyDescent="0.25">
      <c r="A4198" s="34" t="s">
        <v>1166</v>
      </c>
      <c r="B4198" s="34">
        <f>SEARCH("PM",A4198)</f>
        <v>9</v>
      </c>
      <c r="C4198" s="34" t="e">
        <f>SEARCH("AM",A4198)</f>
        <v>#VALUE!</v>
      </c>
      <c r="D4198" s="34">
        <f>IFERROR(B4198,C4198)</f>
        <v>9</v>
      </c>
      <c r="E4198" s="34" t="str">
        <f>IFERROR(MID(A4198,D4198-5,1)," ")</f>
        <v xml:space="preserve"> </v>
      </c>
      <c r="F4198" s="34" t="str">
        <f>MID(A4198,IF(E4198="1",D4198-5,D4198-4),IF(E4198="1",7,6))</f>
        <v>5:59PM</v>
      </c>
      <c r="G4198" s="34" t="str">
        <f>TRIM(SUBSTITUTE(A4198,TEXT(M4198,"h:mmAM/PM"),""))</f>
        <v>YOZ 10-Nov</v>
      </c>
      <c r="H4198" s="34" t="b">
        <f>OR(LEFT(G4198,1)="Y",LEFT(G4198,1)="B",LEFT(G4198,1)="R")</f>
        <v>1</v>
      </c>
      <c r="I4198" s="34" t="str">
        <f>IF(H4198,LEFT(G4198,FIND(" ",G4198)-1),MID(G4198,FIND(" ",G4198)+1,9))</f>
        <v>YOZ</v>
      </c>
      <c r="J4198" s="34" t="str">
        <f>TRIM(SUBSTITUTE(G4198,I4198,""))</f>
        <v>10-Nov</v>
      </c>
      <c r="K4198" s="34">
        <f>LEFT(J4198,2-ISERROR(1*MID(J4198,2,1)))*1</f>
        <v>10</v>
      </c>
      <c r="L4198" s="34" t="str">
        <f>IF(LEN(I4198)=3,I4198,LEFT(I4198,1)&amp;MID(I4198,3,1)&amp;RIGHT(I4198,1))</f>
        <v>YOZ</v>
      </c>
      <c r="M4198" s="42">
        <f>TIMEVALUE(SUBSTITUTE(SUBSTITUTE(F4198,"P"," P"),"A"," A"))</f>
        <v>0.74930555555555556</v>
      </c>
      <c r="N4198" s="34">
        <f t="shared" si="206"/>
        <v>21</v>
      </c>
      <c r="O4198" s="34" t="str">
        <f t="shared" si="207"/>
        <v>YOZ21</v>
      </c>
      <c r="P4198" s="44">
        <f>INDEX(Workings!$R$14:$R$853,MATCH(O4198,Workings!$U$14:$U$853,0))</f>
        <v>0.74166666666666692</v>
      </c>
      <c r="Q4198" s="34">
        <f t="shared" si="208"/>
        <v>11</v>
      </c>
      <c r="S4198"/>
    </row>
    <row r="4199" spans="1:19" ht="15" x14ac:dyDescent="0.25">
      <c r="A4199" s="34" t="s">
        <v>54</v>
      </c>
      <c r="B4199" s="34">
        <f>SEARCH("PM",A4199)</f>
        <v>11</v>
      </c>
      <c r="C4199" s="34" t="e">
        <f>SEARCH("AM",A4199)</f>
        <v>#VALUE!</v>
      </c>
      <c r="D4199" s="34">
        <f>IFERROR(B4199,C4199)</f>
        <v>11</v>
      </c>
      <c r="E4199" s="34" t="str">
        <f>IFERROR(MID(A4199,D4199-5,1)," ")</f>
        <v xml:space="preserve"> </v>
      </c>
      <c r="F4199" s="34" t="str">
        <f>MID(A4199,IF(E4199="1",D4199-5,D4199-4),IF(E4199="1",7,6))</f>
        <v>6:16PM</v>
      </c>
      <c r="G4199" s="34" t="str">
        <f>TRIM(SUBSTITUTE(A4199,TEXT(M4199,"h:mmAM/PM"),""))</f>
        <v>Y/O/Z 10-Nov</v>
      </c>
      <c r="H4199" s="34" t="b">
        <f>OR(LEFT(G4199,1)="Y",LEFT(G4199,1)="B",LEFT(G4199,1)="R")</f>
        <v>1</v>
      </c>
      <c r="I4199" s="34" t="str">
        <f>IF(H4199,LEFT(G4199,FIND(" ",G4199)-1),MID(G4199,FIND(" ",G4199)+1,9))</f>
        <v>Y/O/Z</v>
      </c>
      <c r="J4199" s="34" t="str">
        <f>TRIM(SUBSTITUTE(G4199,I4199,""))</f>
        <v>10-Nov</v>
      </c>
      <c r="K4199" s="34">
        <f>LEFT(J4199,2-ISERROR(1*MID(J4199,2,1)))*1</f>
        <v>10</v>
      </c>
      <c r="L4199" s="34" t="str">
        <f>IF(LEN(I4199)=3,I4199,LEFT(I4199,1)&amp;MID(I4199,3,1)&amp;RIGHT(I4199,1))</f>
        <v>YOZ</v>
      </c>
      <c r="M4199" s="42">
        <f>TIMEVALUE(SUBSTITUTE(SUBSTITUTE(F4199,"P"," P"),"A"," A"))</f>
        <v>0.76111111111111107</v>
      </c>
      <c r="N4199" s="34">
        <f t="shared" si="206"/>
        <v>22</v>
      </c>
      <c r="O4199" s="34" t="str">
        <f t="shared" si="207"/>
        <v>YOZ22</v>
      </c>
      <c r="P4199" s="44">
        <f>INDEX(Workings!$R$14:$R$853,MATCH(O4199,Workings!$U$14:$U$853,0))</f>
        <v>0.75555555555555576</v>
      </c>
      <c r="Q4199" s="34">
        <f t="shared" si="208"/>
        <v>8</v>
      </c>
      <c r="S4199"/>
    </row>
    <row r="4200" spans="1:19" ht="15" x14ac:dyDescent="0.25">
      <c r="A4200" s="34" t="s">
        <v>3333</v>
      </c>
      <c r="B4200" s="34">
        <f>SEARCH("PM",A4200)</f>
        <v>18</v>
      </c>
      <c r="C4200" s="34" t="e">
        <f>SEARCH("AM",A4200)</f>
        <v>#VALUE!</v>
      </c>
      <c r="D4200" s="34">
        <f>IFERROR(B4200,C4200)</f>
        <v>18</v>
      </c>
      <c r="E4200" s="34" t="str">
        <f>IFERROR(MID(A4200,D4200-5,1)," ")</f>
        <v xml:space="preserve"> </v>
      </c>
      <c r="F4200" s="34" t="str">
        <f>MID(A4200,IF(E4200="1",D4200-5,D4200-4),IF(E4200="1",7,6))</f>
        <v>6:35PM</v>
      </c>
      <c r="G4200" s="34" t="str">
        <f>TRIM(SUBSTITUTE(A4200,TEXT(M4200,"h:mmAM/PM"),""))</f>
        <v>Y-O-Z 10/Nov</v>
      </c>
      <c r="H4200" s="34" t="b">
        <f>OR(LEFT(G4200,1)="Y",LEFT(G4200,1)="B",LEFT(G4200,1)="R")</f>
        <v>1</v>
      </c>
      <c r="I4200" s="34" t="str">
        <f>IF(H4200,LEFT(G4200,FIND(" ",G4200)-1),MID(G4200,FIND(" ",G4200)+1,9))</f>
        <v>Y-O-Z</v>
      </c>
      <c r="J4200" s="34" t="str">
        <f>TRIM(SUBSTITUTE(G4200,I4200,""))</f>
        <v>10/Nov</v>
      </c>
      <c r="K4200" s="34">
        <f>LEFT(J4200,2-ISERROR(1*MID(J4200,2,1)))*1</f>
        <v>10</v>
      </c>
      <c r="L4200" s="34" t="str">
        <f>IF(LEN(I4200)=3,I4200,LEFT(I4200,1)&amp;MID(I4200,3,1)&amp;RIGHT(I4200,1))</f>
        <v>YOZ</v>
      </c>
      <c r="M4200" s="42">
        <f>TIMEVALUE(SUBSTITUTE(SUBSTITUTE(F4200,"P"," P"),"A"," A"))</f>
        <v>0.77430555555555547</v>
      </c>
      <c r="N4200" s="34">
        <f t="shared" si="206"/>
        <v>23</v>
      </c>
      <c r="O4200" s="34" t="str">
        <f t="shared" si="207"/>
        <v>YOZ23</v>
      </c>
      <c r="P4200" s="44">
        <f>INDEX(Workings!$R$14:$R$853,MATCH(O4200,Workings!$U$14:$U$853,0))</f>
        <v>0.7694444444444446</v>
      </c>
      <c r="Q4200" s="34">
        <f t="shared" si="208"/>
        <v>7</v>
      </c>
      <c r="S4200"/>
    </row>
    <row r="4201" spans="1:19" ht="15" x14ac:dyDescent="0.25">
      <c r="A4201" s="34" t="s">
        <v>1857</v>
      </c>
      <c r="B4201" s="34">
        <f>SEARCH("PM",A4201)</f>
        <v>18</v>
      </c>
      <c r="C4201" s="34" t="e">
        <f>SEARCH("AM",A4201)</f>
        <v>#VALUE!</v>
      </c>
      <c r="D4201" s="34">
        <f>IFERROR(B4201,C4201)</f>
        <v>18</v>
      </c>
      <c r="E4201" s="34" t="str">
        <f>IFERROR(MID(A4201,D4201-5,1)," ")</f>
        <v xml:space="preserve"> </v>
      </c>
      <c r="F4201" s="34" t="str">
        <f>MID(A4201,IF(E4201="1",D4201-5,D4201-4),IF(E4201="1",7,6))</f>
        <v>6:53PM</v>
      </c>
      <c r="G4201" s="34" t="str">
        <f>TRIM(SUBSTITUTE(A4201,TEXT(M4201,"h:mmAM/PM"),""))</f>
        <v>Y:O:Z 10-Nov</v>
      </c>
      <c r="H4201" s="34" t="b">
        <f>OR(LEFT(G4201,1)="Y",LEFT(G4201,1)="B",LEFT(G4201,1)="R")</f>
        <v>1</v>
      </c>
      <c r="I4201" s="34" t="str">
        <f>IF(H4201,LEFT(G4201,FIND(" ",G4201)-1),MID(G4201,FIND(" ",G4201)+1,9))</f>
        <v>Y:O:Z</v>
      </c>
      <c r="J4201" s="34" t="str">
        <f>TRIM(SUBSTITUTE(G4201,I4201,""))</f>
        <v>10-Nov</v>
      </c>
      <c r="K4201" s="34">
        <f>LEFT(J4201,2-ISERROR(1*MID(J4201,2,1)))*1</f>
        <v>10</v>
      </c>
      <c r="L4201" s="34" t="str">
        <f>IF(LEN(I4201)=3,I4201,LEFT(I4201,1)&amp;MID(I4201,3,1)&amp;RIGHT(I4201,1))</f>
        <v>YOZ</v>
      </c>
      <c r="M4201" s="42">
        <f>TIMEVALUE(SUBSTITUTE(SUBSTITUTE(F4201,"P"," P"),"A"," A"))</f>
        <v>0.78680555555555554</v>
      </c>
      <c r="N4201" s="34">
        <f t="shared" si="206"/>
        <v>24</v>
      </c>
      <c r="O4201" s="34" t="str">
        <f t="shared" si="207"/>
        <v>YOZ24</v>
      </c>
      <c r="P4201" s="44">
        <f>INDEX(Workings!$R$14:$R$853,MATCH(O4201,Workings!$U$14:$U$853,0))</f>
        <v>0.78333333333333344</v>
      </c>
      <c r="Q4201" s="34">
        <f t="shared" si="208"/>
        <v>5</v>
      </c>
      <c r="S4201"/>
    </row>
    <row r="4202" spans="1:19" ht="15" x14ac:dyDescent="0.25">
      <c r="A4202" s="34" t="s">
        <v>657</v>
      </c>
      <c r="B4202" s="34">
        <f>SEARCH("PM",A4202)</f>
        <v>18</v>
      </c>
      <c r="C4202" s="34" t="e">
        <f>SEARCH("AM",A4202)</f>
        <v>#VALUE!</v>
      </c>
      <c r="D4202" s="34">
        <f>IFERROR(B4202,C4202)</f>
        <v>18</v>
      </c>
      <c r="E4202" s="34" t="str">
        <f>IFERROR(MID(A4202,D4202-5,1)," ")</f>
        <v xml:space="preserve"> </v>
      </c>
      <c r="F4202" s="34" t="str">
        <f>MID(A4202,IF(E4202="1",D4202-5,D4202-4),IF(E4202="1",7,6))</f>
        <v>7:11PM</v>
      </c>
      <c r="G4202" s="34" t="str">
        <f>TRIM(SUBSTITUTE(A4202,TEXT(M4202,"h:mmAM/PM"),""))</f>
        <v>10/Nov Y/O/Z</v>
      </c>
      <c r="H4202" s="34" t="b">
        <f>OR(LEFT(G4202,1)="Y",LEFT(G4202,1)="B",LEFT(G4202,1)="R")</f>
        <v>0</v>
      </c>
      <c r="I4202" s="34" t="str">
        <f>IF(H4202,LEFT(G4202,FIND(" ",G4202)-1),MID(G4202,FIND(" ",G4202)+1,9))</f>
        <v>Y/O/Z</v>
      </c>
      <c r="J4202" s="34" t="str">
        <f>TRIM(SUBSTITUTE(G4202,I4202,""))</f>
        <v>10/Nov</v>
      </c>
      <c r="K4202" s="34">
        <f>LEFT(J4202,2-ISERROR(1*MID(J4202,2,1)))*1</f>
        <v>10</v>
      </c>
      <c r="L4202" s="34" t="str">
        <f>IF(LEN(I4202)=3,I4202,LEFT(I4202,1)&amp;MID(I4202,3,1)&amp;RIGHT(I4202,1))</f>
        <v>YOZ</v>
      </c>
      <c r="M4202" s="42">
        <f>TIMEVALUE(SUBSTITUTE(SUBSTITUTE(F4202,"P"," P"),"A"," A"))</f>
        <v>0.7993055555555556</v>
      </c>
      <c r="N4202" s="34">
        <f t="shared" si="206"/>
        <v>25</v>
      </c>
      <c r="O4202" s="34" t="str">
        <f t="shared" si="207"/>
        <v>YOZ25</v>
      </c>
      <c r="P4202" s="44">
        <f>INDEX(Workings!$R$14:$R$853,MATCH(O4202,Workings!$U$14:$U$853,0))</f>
        <v>0.79722222222222228</v>
      </c>
      <c r="Q4202" s="34">
        <f t="shared" si="208"/>
        <v>3</v>
      </c>
      <c r="S4202"/>
    </row>
    <row r="4203" spans="1:19" ht="15" x14ac:dyDescent="0.25">
      <c r="A4203" s="34" t="s">
        <v>361</v>
      </c>
      <c r="B4203" s="34">
        <f>SEARCH("PM",A4203)</f>
        <v>5</v>
      </c>
      <c r="C4203" s="34" t="e">
        <f>SEARCH("AM",A4203)</f>
        <v>#VALUE!</v>
      </c>
      <c r="D4203" s="34">
        <f>IFERROR(B4203,C4203)</f>
        <v>5</v>
      </c>
      <c r="E4203" s="34" t="str">
        <f>IFERROR(MID(A4203,D4203-5,1)," ")</f>
        <v xml:space="preserve"> </v>
      </c>
      <c r="F4203" s="34" t="str">
        <f>MID(A4203,IF(E4203="1",D4203-5,D4203-4),IF(E4203="1",7,6))</f>
        <v>7:35PM</v>
      </c>
      <c r="G4203" s="34" t="str">
        <f>TRIM(SUBSTITUTE(A4203,TEXT(M4203,"h:mmAM/PM"),""))</f>
        <v>10-Nov Y-O-Z</v>
      </c>
      <c r="H4203" s="34" t="b">
        <f>OR(LEFT(G4203,1)="Y",LEFT(G4203,1)="B",LEFT(G4203,1)="R")</f>
        <v>0</v>
      </c>
      <c r="I4203" s="34" t="str">
        <f>IF(H4203,LEFT(G4203,FIND(" ",G4203)-1),MID(G4203,FIND(" ",G4203)+1,9))</f>
        <v>Y-O-Z</v>
      </c>
      <c r="J4203" s="34" t="str">
        <f>TRIM(SUBSTITUTE(G4203,I4203,""))</f>
        <v>10-Nov</v>
      </c>
      <c r="K4203" s="34">
        <f>LEFT(J4203,2-ISERROR(1*MID(J4203,2,1)))*1</f>
        <v>10</v>
      </c>
      <c r="L4203" s="34" t="str">
        <f>IF(LEN(I4203)=3,I4203,LEFT(I4203,1)&amp;MID(I4203,3,1)&amp;RIGHT(I4203,1))</f>
        <v>YOZ</v>
      </c>
      <c r="M4203" s="42">
        <f>TIMEVALUE(SUBSTITUTE(SUBSTITUTE(F4203,"P"," P"),"A"," A"))</f>
        <v>0.81597222222222221</v>
      </c>
      <c r="N4203" s="34">
        <f t="shared" si="206"/>
        <v>26</v>
      </c>
      <c r="O4203" s="34" t="str">
        <f t="shared" si="207"/>
        <v>YOZ26</v>
      </c>
      <c r="P4203" s="44">
        <f>INDEX(Workings!$R$14:$R$853,MATCH(O4203,Workings!$U$14:$U$853,0))</f>
        <v>0.81111111111111112</v>
      </c>
      <c r="Q4203" s="34">
        <f t="shared" si="208"/>
        <v>7</v>
      </c>
      <c r="S4203"/>
    </row>
    <row r="4204" spans="1:19" ht="15" x14ac:dyDescent="0.25">
      <c r="A4204" s="34" t="s">
        <v>1285</v>
      </c>
      <c r="B4204" s="34">
        <f>SEARCH("PM",A4204)</f>
        <v>18</v>
      </c>
      <c r="C4204" s="34" t="e">
        <f>SEARCH("AM",A4204)</f>
        <v>#VALUE!</v>
      </c>
      <c r="D4204" s="34">
        <f>IFERROR(B4204,C4204)</f>
        <v>18</v>
      </c>
      <c r="E4204" s="34" t="str">
        <f>IFERROR(MID(A4204,D4204-5,1)," ")</f>
        <v xml:space="preserve"> </v>
      </c>
      <c r="F4204" s="34" t="str">
        <f>MID(A4204,IF(E4204="1",D4204-5,D4204-4),IF(E4204="1",7,6))</f>
        <v>8:41PM</v>
      </c>
      <c r="G4204" s="34" t="str">
        <f>TRIM(SUBSTITUTE(A4204,TEXT(M4204,"h:mmAM/PM"),""))</f>
        <v>Y-O-Z 10-Nov</v>
      </c>
      <c r="H4204" s="34" t="b">
        <f>OR(LEFT(G4204,1)="Y",LEFT(G4204,1)="B",LEFT(G4204,1)="R")</f>
        <v>1</v>
      </c>
      <c r="I4204" s="34" t="str">
        <f>IF(H4204,LEFT(G4204,FIND(" ",G4204)-1),MID(G4204,FIND(" ",G4204)+1,9))</f>
        <v>Y-O-Z</v>
      </c>
      <c r="J4204" s="34" t="str">
        <f>TRIM(SUBSTITUTE(G4204,I4204,""))</f>
        <v>10-Nov</v>
      </c>
      <c r="K4204" s="34">
        <f>LEFT(J4204,2-ISERROR(1*MID(J4204,2,1)))*1</f>
        <v>10</v>
      </c>
      <c r="L4204" s="34" t="str">
        <f>IF(LEN(I4204)=3,I4204,LEFT(I4204,1)&amp;MID(I4204,3,1)&amp;RIGHT(I4204,1))</f>
        <v>YOZ</v>
      </c>
      <c r="M4204" s="42">
        <f>TIMEVALUE(SUBSTITUTE(SUBSTITUTE(F4204,"P"," P"),"A"," A"))</f>
        <v>0.8618055555555556</v>
      </c>
      <c r="N4204" s="34">
        <f t="shared" si="206"/>
        <v>27</v>
      </c>
      <c r="O4204" s="34" t="str">
        <f t="shared" si="207"/>
        <v>YOZ27</v>
      </c>
      <c r="P4204" s="44">
        <f>INDEX(Workings!$R$14:$R$853,MATCH(O4204,Workings!$U$14:$U$853,0))</f>
        <v>0.85277777777777775</v>
      </c>
      <c r="Q4204" s="34">
        <f t="shared" si="208"/>
        <v>13</v>
      </c>
      <c r="S4204"/>
    </row>
    <row r="4205" spans="1:19" ht="15" x14ac:dyDescent="0.25">
      <c r="A4205" s="34" t="s">
        <v>789</v>
      </c>
      <c r="B4205" s="34">
        <f>SEARCH("PM",A4205)</f>
        <v>18</v>
      </c>
      <c r="C4205" s="34" t="e">
        <f>SEARCH("AM",A4205)</f>
        <v>#VALUE!</v>
      </c>
      <c r="D4205" s="34">
        <f>IFERROR(B4205,C4205)</f>
        <v>18</v>
      </c>
      <c r="E4205" s="34" t="str">
        <f>IFERROR(MID(A4205,D4205-5,1)," ")</f>
        <v xml:space="preserve"> </v>
      </c>
      <c r="F4205" s="34" t="str">
        <f>MID(A4205,IF(E4205="1",D4205-5,D4205-4),IF(E4205="1",7,6))</f>
        <v>9:37PM</v>
      </c>
      <c r="G4205" s="34" t="str">
        <f>TRIM(SUBSTITUTE(A4205,TEXT(M4205,"h:mmAM/PM"),""))</f>
        <v>Y:O:Z 10/Nov</v>
      </c>
      <c r="H4205" s="34" t="b">
        <f>OR(LEFT(G4205,1)="Y",LEFT(G4205,1)="B",LEFT(G4205,1)="R")</f>
        <v>1</v>
      </c>
      <c r="I4205" s="34" t="str">
        <f>IF(H4205,LEFT(G4205,FIND(" ",G4205)-1),MID(G4205,FIND(" ",G4205)+1,9))</f>
        <v>Y:O:Z</v>
      </c>
      <c r="J4205" s="34" t="str">
        <f>TRIM(SUBSTITUTE(G4205,I4205,""))</f>
        <v>10/Nov</v>
      </c>
      <c r="K4205" s="34">
        <f>LEFT(J4205,2-ISERROR(1*MID(J4205,2,1)))*1</f>
        <v>10</v>
      </c>
      <c r="L4205" s="34" t="str">
        <f>IF(LEN(I4205)=3,I4205,LEFT(I4205,1)&amp;MID(I4205,3,1)&amp;RIGHT(I4205,1))</f>
        <v>YOZ</v>
      </c>
      <c r="M4205" s="42">
        <f>TIMEVALUE(SUBSTITUTE(SUBSTITUTE(F4205,"P"," P"),"A"," A"))</f>
        <v>0.90069444444444446</v>
      </c>
      <c r="N4205" s="34">
        <f t="shared" si="206"/>
        <v>28</v>
      </c>
      <c r="O4205" s="34" t="str">
        <f t="shared" si="207"/>
        <v>YOZ28</v>
      </c>
      <c r="P4205" s="44">
        <f>INDEX(Workings!$R$14:$R$853,MATCH(O4205,Workings!$U$14:$U$853,0))</f>
        <v>0.89444444444444438</v>
      </c>
      <c r="Q4205" s="34">
        <f t="shared" si="208"/>
        <v>9</v>
      </c>
      <c r="S4205"/>
    </row>
    <row r="4206" spans="1:19" ht="15" x14ac:dyDescent="0.25">
      <c r="A4206" s="34" t="s">
        <v>947</v>
      </c>
      <c r="B4206" s="34">
        <f>SEARCH("PM",A4206)</f>
        <v>17</v>
      </c>
      <c r="C4206" s="34" t="e">
        <f>SEARCH("AM",A4206)</f>
        <v>#VALUE!</v>
      </c>
      <c r="D4206" s="34">
        <f>IFERROR(B4206,C4206)</f>
        <v>17</v>
      </c>
      <c r="E4206" s="34" t="str">
        <f>IFERROR(MID(A4206,D4206-5,1)," ")</f>
        <v>1</v>
      </c>
      <c r="F4206" s="34" t="str">
        <f>MID(A4206,IF(E4206="1",D4206-5,D4206-4),IF(E4206="1",7,6))</f>
        <v>10:39PM</v>
      </c>
      <c r="G4206" s="34" t="str">
        <f>TRIM(SUBSTITUTE(A4206,TEXT(M4206,"h:mmAM/PM"),""))</f>
        <v>10-Nov YOZ</v>
      </c>
      <c r="H4206" s="34" t="b">
        <f>OR(LEFT(G4206,1)="Y",LEFT(G4206,1)="B",LEFT(G4206,1)="R")</f>
        <v>0</v>
      </c>
      <c r="I4206" s="34" t="str">
        <f>IF(H4206,LEFT(G4206,FIND(" ",G4206)-1),MID(G4206,FIND(" ",G4206)+1,9))</f>
        <v>YOZ</v>
      </c>
      <c r="J4206" s="34" t="str">
        <f>TRIM(SUBSTITUTE(G4206,I4206,""))</f>
        <v>10-Nov</v>
      </c>
      <c r="K4206" s="34">
        <f>LEFT(J4206,2-ISERROR(1*MID(J4206,2,1)))*1</f>
        <v>10</v>
      </c>
      <c r="L4206" s="34" t="str">
        <f>IF(LEN(I4206)=3,I4206,LEFT(I4206,1)&amp;MID(I4206,3,1)&amp;RIGHT(I4206,1))</f>
        <v>YOZ</v>
      </c>
      <c r="M4206" s="42">
        <f>TIMEVALUE(SUBSTITUTE(SUBSTITUTE(F4206,"P"," P"),"A"," A"))</f>
        <v>0.94374999999999998</v>
      </c>
      <c r="N4206" s="34">
        <f t="shared" si="206"/>
        <v>29</v>
      </c>
      <c r="O4206" s="34" t="str">
        <f t="shared" si="207"/>
        <v>YOZ29</v>
      </c>
      <c r="P4206" s="44">
        <f>INDEX(Workings!$R$14:$R$853,MATCH(O4206,Workings!$U$14:$U$853,0))</f>
        <v>0.93611111111111101</v>
      </c>
      <c r="Q4206" s="34">
        <f t="shared" si="208"/>
        <v>11</v>
      </c>
      <c r="S4206"/>
    </row>
    <row r="4207" spans="1:19" ht="15" x14ac:dyDescent="0.25">
      <c r="A4207" s="34" t="s">
        <v>514</v>
      </c>
      <c r="B4207" s="34">
        <f>SEARCH("PM",A4207)</f>
        <v>13</v>
      </c>
      <c r="C4207" s="34" t="e">
        <f>SEARCH("AM",A4207)</f>
        <v>#VALUE!</v>
      </c>
      <c r="D4207" s="34">
        <f>IFERROR(B4207,C4207)</f>
        <v>13</v>
      </c>
      <c r="E4207" s="34" t="str">
        <f>IFERROR(MID(A4207,D4207-5,1)," ")</f>
        <v>1</v>
      </c>
      <c r="F4207" s="34" t="str">
        <f>MID(A4207,IF(E4207="1",D4207-5,D4207-4),IF(E4207="1",7,6))</f>
        <v>11:39PM</v>
      </c>
      <c r="G4207" s="34" t="str">
        <f>TRIM(SUBSTITUTE(A4207,TEXT(M4207,"h:mmAM/PM"),""))</f>
        <v>10/Nov Y-O-Z</v>
      </c>
      <c r="H4207" s="34" t="b">
        <f>OR(LEFT(G4207,1)="Y",LEFT(G4207,1)="B",LEFT(G4207,1)="R")</f>
        <v>0</v>
      </c>
      <c r="I4207" s="34" t="str">
        <f>IF(H4207,LEFT(G4207,FIND(" ",G4207)-1),MID(G4207,FIND(" ",G4207)+1,9))</f>
        <v>Y-O-Z</v>
      </c>
      <c r="J4207" s="34" t="str">
        <f>TRIM(SUBSTITUTE(G4207,I4207,""))</f>
        <v>10/Nov</v>
      </c>
      <c r="K4207" s="34">
        <f>LEFT(J4207,2-ISERROR(1*MID(J4207,2,1)))*1</f>
        <v>10</v>
      </c>
      <c r="L4207" s="34" t="str">
        <f>IF(LEN(I4207)=3,I4207,LEFT(I4207,1)&amp;MID(I4207,3,1)&amp;RIGHT(I4207,1))</f>
        <v>YOZ</v>
      </c>
      <c r="M4207" s="42">
        <f>TIMEVALUE(SUBSTITUTE(SUBSTITUTE(F4207,"P"," P"),"A"," A"))</f>
        <v>0.98541666666666661</v>
      </c>
      <c r="N4207" s="34">
        <f t="shared" si="206"/>
        <v>30</v>
      </c>
      <c r="O4207" s="34" t="str">
        <f t="shared" si="207"/>
        <v>YOZ30</v>
      </c>
      <c r="P4207" s="44">
        <f>INDEX(Workings!$R$14:$R$853,MATCH(O4207,Workings!$U$14:$U$853,0))</f>
        <v>0.97777777777777763</v>
      </c>
      <c r="Q4207" s="34">
        <f t="shared" si="208"/>
        <v>11</v>
      </c>
      <c r="S4207"/>
    </row>
  </sheetData>
  <autoFilter ref="A7:Q4207"/>
  <sortState ref="S8:T35">
    <sortCondition descending="1" ref="T35"/>
  </sortState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Formats</vt:lpstr>
      <vt:lpstr>Workings</vt:lpstr>
      <vt:lpstr>Schedule</vt:lpstr>
      <vt:lpstr>5 days data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Diarmuid Early</cp:lastModifiedBy>
  <dcterms:created xsi:type="dcterms:W3CDTF">2015-10-14T05:12:28Z</dcterms:created>
  <dcterms:modified xsi:type="dcterms:W3CDTF">2017-10-07T21:59:09Z</dcterms:modified>
</cp:coreProperties>
</file>